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imprentanacionalcr-my.sharepoint.com/personal/gquiros_imprenta_go_cr1/Documents/Attachments/"/>
    </mc:Choice>
  </mc:AlternateContent>
  <xr:revisionPtr revIDLastSave="942" documentId="8_{A7DC90B5-1AC4-46C9-9167-88B4E1C9C6E1}" xr6:coauthVersionLast="47" xr6:coauthVersionMax="47" xr10:uidLastSave="{78967F45-919C-4A7B-9B0E-9049F8E882C8}"/>
  <bookViews>
    <workbookView xWindow="-108" yWindow="-108" windowWidth="23256" windowHeight="12576" tabRatio="900" activeTab="1" xr2:uid="{00000000-000D-0000-FFFF-FFFF00000000}"/>
  </bookViews>
  <sheets>
    <sheet name="Introducción" sheetId="15" r:id="rId1"/>
    <sheet name="PAO 2023" sheetId="1" r:id="rId2"/>
    <sheet name="Datos Validaciones PAO" sheetId="14" state="hidden" r:id="rId3"/>
    <sheet name="Matriz Nº1 Identificación" sheetId="2" r:id="rId4"/>
    <sheet name="Validaciones SEVRI" sheetId="10" state="hidden" r:id="rId5"/>
    <sheet name="Matriz Nº2 Análisis" sheetId="3" r:id="rId6"/>
    <sheet name="Tabla 2-3-4-5" sheetId="11" state="hidden" r:id="rId7"/>
    <sheet name="Matriz Nº3 Evaluación" sheetId="4" r:id="rId8"/>
    <sheet name="Tablas 8-9-10-11" sheetId="5" state="hidden" r:id="rId9"/>
    <sheet name="Matriz Nº4 Administración" sheetId="7" r:id="rId10"/>
    <sheet name="Tabla 12" sheetId="6" state="hidden" r:id="rId11"/>
    <sheet name="Matriz Nº5 Seguimiento" sheetId="8" r:id="rId12"/>
    <sheet name="Cuadros" sheetId="16" state="hidden" r:id="rId13"/>
    <sheet name="PROB-EVENTOS" sheetId="9" state="hidden" r:id="rId14"/>
    <sheet name="Tabla 6" sheetId="12" state="hidden" r:id="rId15"/>
    <sheet name="Tabla 7" sheetId="13" state="hidden" r:id="rId16"/>
  </sheets>
  <externalReferences>
    <externalReference r:id="rId17"/>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8" roundtripDataSignature="AMtx7mignJd46y7WVGMnNEzM2ZRnWts4Ig=="/>
    </ext>
  </extLst>
</workbook>
</file>

<file path=xl/calcChain.xml><?xml version="1.0" encoding="utf-8"?>
<calcChain xmlns="http://schemas.openxmlformats.org/spreadsheetml/2006/main">
  <c r="J261" i="1" l="1"/>
  <c r="J252" i="1"/>
  <c r="J205" i="1" l="1"/>
  <c r="J195" i="1"/>
  <c r="J169" i="1"/>
  <c r="J160" i="1"/>
  <c r="J146" i="1"/>
  <c r="J136" i="1"/>
  <c r="J127" i="1"/>
  <c r="J280" i="1" l="1"/>
  <c r="J322" i="1" l="1"/>
  <c r="J313" i="1"/>
  <c r="J306" i="1"/>
  <c r="J297" i="1"/>
  <c r="J298" i="1" s="1"/>
  <c r="J288" i="1"/>
  <c r="J289" i="1" s="1"/>
  <c r="J279" i="1"/>
  <c r="J260" i="1"/>
  <c r="J251" i="1"/>
  <c r="J243" i="1"/>
  <c r="J234" i="1"/>
  <c r="J204" i="1"/>
  <c r="J194" i="1"/>
  <c r="J185" i="1"/>
  <c r="J186" i="1" s="1"/>
  <c r="J168" i="1"/>
  <c r="J159" i="1"/>
  <c r="J145" i="1"/>
  <c r="J135" i="1"/>
  <c r="J126" i="1"/>
  <c r="J117" i="1"/>
  <c r="J118" i="1" s="1"/>
  <c r="J108" i="1"/>
  <c r="J109" i="1" s="1"/>
  <c r="J99" i="1"/>
  <c r="J100" i="1" s="1"/>
  <c r="J90" i="1"/>
  <c r="J91" i="1" s="1"/>
  <c r="J81" i="1"/>
  <c r="J82" i="1" s="1"/>
  <c r="J36" i="1"/>
  <c r="J37" i="1" s="1"/>
  <c r="J27" i="1"/>
  <c r="J28" i="1" s="1"/>
  <c r="J18" i="1"/>
  <c r="J19" i="1" s="1"/>
  <c r="J45" i="1"/>
  <c r="J10" i="1"/>
  <c r="J9" i="1"/>
  <c r="O135" i="1" l="1"/>
  <c r="O136" i="1" s="1"/>
  <c r="K1121" i="1" l="1"/>
  <c r="K1120" i="1"/>
  <c r="K1119" i="1"/>
  <c r="K1118" i="1"/>
  <c r="K1117" i="1"/>
  <c r="K1116" i="1"/>
  <c r="K1115" i="1"/>
  <c r="K1112" i="1"/>
  <c r="K1111" i="1"/>
  <c r="K1110" i="1"/>
  <c r="K1109" i="1"/>
  <c r="K1108" i="1"/>
  <c r="K1107" i="1"/>
  <c r="K1106" i="1"/>
  <c r="K1103" i="1"/>
  <c r="K1102" i="1"/>
  <c r="K1101" i="1"/>
  <c r="K1100" i="1"/>
  <c r="K1099" i="1"/>
  <c r="K1098" i="1"/>
  <c r="K1097" i="1"/>
  <c r="K1094" i="1"/>
  <c r="K1093" i="1"/>
  <c r="K1092" i="1"/>
  <c r="K1091" i="1"/>
  <c r="K1090" i="1"/>
  <c r="K1089" i="1"/>
  <c r="K1088" i="1"/>
  <c r="K1085" i="1"/>
  <c r="K1084" i="1"/>
  <c r="K1083" i="1"/>
  <c r="K1082" i="1"/>
  <c r="K1081" i="1"/>
  <c r="K1080" i="1"/>
  <c r="K1079" i="1"/>
  <c r="K1076" i="1"/>
  <c r="K1075" i="1"/>
  <c r="K1074" i="1"/>
  <c r="K1073" i="1"/>
  <c r="K1072" i="1"/>
  <c r="K1071" i="1"/>
  <c r="K1070" i="1"/>
  <c r="K1067" i="1"/>
  <c r="K1066" i="1"/>
  <c r="K1065" i="1"/>
  <c r="K1064" i="1"/>
  <c r="K1063" i="1"/>
  <c r="K1062" i="1"/>
  <c r="K1061" i="1"/>
  <c r="K1058" i="1"/>
  <c r="K1057" i="1"/>
  <c r="K1056" i="1"/>
  <c r="K1055" i="1"/>
  <c r="K1054" i="1"/>
  <c r="K1053" i="1"/>
  <c r="K1052" i="1"/>
  <c r="K1049" i="1"/>
  <c r="K1048" i="1"/>
  <c r="K1047" i="1"/>
  <c r="K1046" i="1"/>
  <c r="K1045" i="1"/>
  <c r="K1044" i="1"/>
  <c r="K1043" i="1"/>
  <c r="K1040" i="1"/>
  <c r="K1039" i="1"/>
  <c r="K1038" i="1"/>
  <c r="K1037" i="1"/>
  <c r="K1036" i="1"/>
  <c r="K1035" i="1"/>
  <c r="K1034" i="1"/>
  <c r="K1031" i="1"/>
  <c r="K1030" i="1"/>
  <c r="K1029" i="1"/>
  <c r="K1028" i="1"/>
  <c r="K1027" i="1"/>
  <c r="K1026" i="1"/>
  <c r="K1025" i="1"/>
  <c r="K1022" i="1"/>
  <c r="K1021" i="1"/>
  <c r="K1020" i="1"/>
  <c r="K1019" i="1"/>
  <c r="K1018" i="1"/>
  <c r="K1017" i="1"/>
  <c r="K1016" i="1"/>
  <c r="K1013" i="1"/>
  <c r="K1012" i="1"/>
  <c r="K1011" i="1"/>
  <c r="K1010" i="1"/>
  <c r="K1009" i="1"/>
  <c r="K1008" i="1"/>
  <c r="K1007" i="1"/>
  <c r="K1004" i="1"/>
  <c r="K1003" i="1"/>
  <c r="K1002" i="1"/>
  <c r="K1001" i="1"/>
  <c r="K1000" i="1"/>
  <c r="K999" i="1"/>
  <c r="K998" i="1"/>
  <c r="K995" i="1"/>
  <c r="K994" i="1"/>
  <c r="K993" i="1"/>
  <c r="K992" i="1"/>
  <c r="K991" i="1"/>
  <c r="K990" i="1"/>
  <c r="K989" i="1"/>
  <c r="K986" i="1"/>
  <c r="K985" i="1"/>
  <c r="K984" i="1"/>
  <c r="K983" i="1"/>
  <c r="K982" i="1"/>
  <c r="K981" i="1"/>
  <c r="K980" i="1"/>
  <c r="K977" i="1"/>
  <c r="K976" i="1"/>
  <c r="K975" i="1"/>
  <c r="K974" i="1"/>
  <c r="K973" i="1"/>
  <c r="K972" i="1"/>
  <c r="K971" i="1"/>
  <c r="K968" i="1"/>
  <c r="K967" i="1"/>
  <c r="K966" i="1"/>
  <c r="K965" i="1"/>
  <c r="K964" i="1"/>
  <c r="K963" i="1"/>
  <c r="K962" i="1"/>
  <c r="K959" i="1"/>
  <c r="K958" i="1"/>
  <c r="K957" i="1"/>
  <c r="K956" i="1"/>
  <c r="K955" i="1"/>
  <c r="K954" i="1"/>
  <c r="K953" i="1"/>
  <c r="K950" i="1"/>
  <c r="K949" i="1"/>
  <c r="K948" i="1"/>
  <c r="K947" i="1"/>
  <c r="K946" i="1"/>
  <c r="K945" i="1"/>
  <c r="K944" i="1"/>
  <c r="K941" i="1"/>
  <c r="K940" i="1"/>
  <c r="K939" i="1"/>
  <c r="K938" i="1"/>
  <c r="K937" i="1"/>
  <c r="K936" i="1"/>
  <c r="K935" i="1"/>
  <c r="K932" i="1"/>
  <c r="K931" i="1"/>
  <c r="K930" i="1"/>
  <c r="K929" i="1"/>
  <c r="K928" i="1"/>
  <c r="K927" i="1"/>
  <c r="K926" i="1"/>
  <c r="K923" i="1"/>
  <c r="K922" i="1"/>
  <c r="K921" i="1"/>
  <c r="K920" i="1"/>
  <c r="K919" i="1"/>
  <c r="K918" i="1"/>
  <c r="K917" i="1"/>
  <c r="K914" i="1"/>
  <c r="K913" i="1"/>
  <c r="K912" i="1"/>
  <c r="K911" i="1"/>
  <c r="K910" i="1"/>
  <c r="K909" i="1"/>
  <c r="K908" i="1"/>
  <c r="K905" i="1"/>
  <c r="K904" i="1"/>
  <c r="K903" i="1"/>
  <c r="K902" i="1"/>
  <c r="K901" i="1"/>
  <c r="K900" i="1"/>
  <c r="K899" i="1"/>
  <c r="K896" i="1"/>
  <c r="K895" i="1"/>
  <c r="K894" i="1"/>
  <c r="K893" i="1"/>
  <c r="K892" i="1"/>
  <c r="K891" i="1"/>
  <c r="K890" i="1"/>
  <c r="K887" i="1"/>
  <c r="K886" i="1"/>
  <c r="K885" i="1"/>
  <c r="K884" i="1"/>
  <c r="K883" i="1"/>
  <c r="K882" i="1"/>
  <c r="K881" i="1"/>
  <c r="K878" i="1"/>
  <c r="K877" i="1"/>
  <c r="K876" i="1"/>
  <c r="K875" i="1"/>
  <c r="K874" i="1"/>
  <c r="K873" i="1"/>
  <c r="K872" i="1"/>
  <c r="K869" i="1"/>
  <c r="K868" i="1"/>
  <c r="K867" i="1"/>
  <c r="K866" i="1"/>
  <c r="K865" i="1"/>
  <c r="K864" i="1"/>
  <c r="K863" i="1"/>
  <c r="K860" i="1"/>
  <c r="K859" i="1"/>
  <c r="K858" i="1"/>
  <c r="K857" i="1"/>
  <c r="K856" i="1"/>
  <c r="K855" i="1"/>
  <c r="K854" i="1"/>
  <c r="K851" i="1"/>
  <c r="K850" i="1"/>
  <c r="K849" i="1"/>
  <c r="K848" i="1"/>
  <c r="K847" i="1"/>
  <c r="K846" i="1"/>
  <c r="K845" i="1"/>
  <c r="K842" i="1"/>
  <c r="K841" i="1"/>
  <c r="K840" i="1"/>
  <c r="K839" i="1"/>
  <c r="K838" i="1"/>
  <c r="K837" i="1"/>
  <c r="K836" i="1"/>
  <c r="K833" i="1"/>
  <c r="K832" i="1"/>
  <c r="K831" i="1"/>
  <c r="K830" i="1"/>
  <c r="K829" i="1"/>
  <c r="K828" i="1"/>
  <c r="K827" i="1"/>
  <c r="K824" i="1"/>
  <c r="K823" i="1"/>
  <c r="K822" i="1"/>
  <c r="K821" i="1"/>
  <c r="K820" i="1"/>
  <c r="K819" i="1"/>
  <c r="K818" i="1"/>
  <c r="K815" i="1"/>
  <c r="K814" i="1"/>
  <c r="K813" i="1"/>
  <c r="K812" i="1"/>
  <c r="K811" i="1"/>
  <c r="K810" i="1"/>
  <c r="K809" i="1"/>
  <c r="K806" i="1"/>
  <c r="K805" i="1"/>
  <c r="K804" i="1"/>
  <c r="K803" i="1"/>
  <c r="K802" i="1"/>
  <c r="K801" i="1"/>
  <c r="K800" i="1"/>
  <c r="K797" i="1"/>
  <c r="K796" i="1"/>
  <c r="K795" i="1"/>
  <c r="K794" i="1"/>
  <c r="K793" i="1"/>
  <c r="K792" i="1"/>
  <c r="K791" i="1"/>
  <c r="K788" i="1"/>
  <c r="K787" i="1"/>
  <c r="K786" i="1"/>
  <c r="K785" i="1"/>
  <c r="K784" i="1"/>
  <c r="K783" i="1"/>
  <c r="K782" i="1"/>
  <c r="K779" i="1"/>
  <c r="K778" i="1"/>
  <c r="K777" i="1"/>
  <c r="K776" i="1"/>
  <c r="K775" i="1"/>
  <c r="K774" i="1"/>
  <c r="K773" i="1"/>
  <c r="K770" i="1"/>
  <c r="K769" i="1"/>
  <c r="K768" i="1"/>
  <c r="K767" i="1"/>
  <c r="K766" i="1"/>
  <c r="K765" i="1"/>
  <c r="K764" i="1"/>
  <c r="K761" i="1"/>
  <c r="K760" i="1"/>
  <c r="K759" i="1"/>
  <c r="K758" i="1"/>
  <c r="K757" i="1"/>
  <c r="K756" i="1"/>
  <c r="K755" i="1"/>
  <c r="K752" i="1"/>
  <c r="K751" i="1"/>
  <c r="K750" i="1"/>
  <c r="K749" i="1"/>
  <c r="K748" i="1"/>
  <c r="K747" i="1"/>
  <c r="K746" i="1"/>
  <c r="K743" i="1"/>
  <c r="K742" i="1"/>
  <c r="K741" i="1"/>
  <c r="K740" i="1"/>
  <c r="K739" i="1"/>
  <c r="K738" i="1"/>
  <c r="K737" i="1"/>
  <c r="K734" i="1"/>
  <c r="K733" i="1"/>
  <c r="K732" i="1"/>
  <c r="K731" i="1"/>
  <c r="K730" i="1"/>
  <c r="K729" i="1"/>
  <c r="K728" i="1"/>
  <c r="K725" i="1"/>
  <c r="K724" i="1"/>
  <c r="K723" i="1"/>
  <c r="K722" i="1"/>
  <c r="K721" i="1"/>
  <c r="K720" i="1"/>
  <c r="K719" i="1"/>
  <c r="K716" i="1"/>
  <c r="K715" i="1"/>
  <c r="K714" i="1"/>
  <c r="K713" i="1"/>
  <c r="K712" i="1"/>
  <c r="K711" i="1"/>
  <c r="K710" i="1"/>
  <c r="K707" i="1"/>
  <c r="K706" i="1"/>
  <c r="K705" i="1"/>
  <c r="K704" i="1"/>
  <c r="K703" i="1"/>
  <c r="K702" i="1"/>
  <c r="K701" i="1"/>
  <c r="K698" i="1"/>
  <c r="K697" i="1"/>
  <c r="K696" i="1"/>
  <c r="K695" i="1"/>
  <c r="K694" i="1"/>
  <c r="K693" i="1"/>
  <c r="K692" i="1"/>
  <c r="K689" i="1"/>
  <c r="K688" i="1"/>
  <c r="K687" i="1"/>
  <c r="K686" i="1"/>
  <c r="K685" i="1"/>
  <c r="K684" i="1"/>
  <c r="K683" i="1"/>
  <c r="K680" i="1"/>
  <c r="K679" i="1"/>
  <c r="K678" i="1"/>
  <c r="K677" i="1"/>
  <c r="K676" i="1"/>
  <c r="K675" i="1"/>
  <c r="K674" i="1"/>
  <c r="K671" i="1"/>
  <c r="K670" i="1"/>
  <c r="K669" i="1"/>
  <c r="K668" i="1"/>
  <c r="K667" i="1"/>
  <c r="K666" i="1"/>
  <c r="K665" i="1"/>
  <c r="K662" i="1"/>
  <c r="K661" i="1"/>
  <c r="K660" i="1"/>
  <c r="K659" i="1"/>
  <c r="K658" i="1"/>
  <c r="K657" i="1"/>
  <c r="K656" i="1"/>
  <c r="K653" i="1"/>
  <c r="K652" i="1"/>
  <c r="K651" i="1"/>
  <c r="K650" i="1"/>
  <c r="K649" i="1"/>
  <c r="K648" i="1"/>
  <c r="K647" i="1"/>
  <c r="K644" i="1"/>
  <c r="K643" i="1"/>
  <c r="K642" i="1"/>
  <c r="K641" i="1"/>
  <c r="K640" i="1"/>
  <c r="K639" i="1"/>
  <c r="K638" i="1"/>
  <c r="K635" i="1"/>
  <c r="K634" i="1"/>
  <c r="K633" i="1"/>
  <c r="K632" i="1"/>
  <c r="K631" i="1"/>
  <c r="K630" i="1"/>
  <c r="K629" i="1"/>
  <c r="K626" i="1"/>
  <c r="K625" i="1"/>
  <c r="K624" i="1"/>
  <c r="K623" i="1"/>
  <c r="K622" i="1"/>
  <c r="K621" i="1"/>
  <c r="K620" i="1"/>
  <c r="K617" i="1"/>
  <c r="K616" i="1"/>
  <c r="K615" i="1"/>
  <c r="K614" i="1"/>
  <c r="K613" i="1"/>
  <c r="K612" i="1"/>
  <c r="K611" i="1"/>
  <c r="K608" i="1"/>
  <c r="K607" i="1"/>
  <c r="K606" i="1"/>
  <c r="K605" i="1"/>
  <c r="K604" i="1"/>
  <c r="K603" i="1"/>
  <c r="K602" i="1"/>
  <c r="K599" i="1"/>
  <c r="K598" i="1"/>
  <c r="K597" i="1"/>
  <c r="K596" i="1"/>
  <c r="K595" i="1"/>
  <c r="K594" i="1"/>
  <c r="K593" i="1"/>
  <c r="K590" i="1"/>
  <c r="K589" i="1"/>
  <c r="K588" i="1"/>
  <c r="K587" i="1"/>
  <c r="K586" i="1"/>
  <c r="K585" i="1"/>
  <c r="K584" i="1"/>
  <c r="K581" i="1"/>
  <c r="K580" i="1"/>
  <c r="K579" i="1"/>
  <c r="K578" i="1"/>
  <c r="K577" i="1"/>
  <c r="K576" i="1"/>
  <c r="K575" i="1"/>
  <c r="K78" i="1"/>
  <c r="K77" i="1"/>
  <c r="K76" i="1"/>
  <c r="K75" i="1"/>
  <c r="K74" i="1"/>
  <c r="K73" i="1"/>
  <c r="K72" i="1"/>
  <c r="K69" i="1"/>
  <c r="K68" i="1"/>
  <c r="K67" i="1"/>
  <c r="K66" i="1"/>
  <c r="K65" i="1"/>
  <c r="K64" i="1"/>
  <c r="K63" i="1"/>
  <c r="K60" i="1"/>
  <c r="K59" i="1"/>
  <c r="K58" i="1"/>
  <c r="K57" i="1"/>
  <c r="K56" i="1"/>
  <c r="K55" i="1"/>
  <c r="K54" i="1"/>
  <c r="K51" i="1"/>
  <c r="K50" i="1"/>
  <c r="K49" i="1"/>
  <c r="K48" i="1"/>
  <c r="K47" i="1"/>
  <c r="K46" i="1"/>
  <c r="K45" i="1"/>
  <c r="O1115" i="1"/>
  <c r="O1116" i="1" s="1"/>
  <c r="O1106" i="1"/>
  <c r="O1107" i="1" s="1"/>
  <c r="O1097" i="1"/>
  <c r="O1098" i="1" s="1"/>
  <c r="O1088" i="1"/>
  <c r="O1089" i="1" s="1"/>
  <c r="O1079" i="1"/>
  <c r="O1080" i="1" s="1"/>
  <c r="O1070" i="1"/>
  <c r="O1071" i="1" s="1"/>
  <c r="O1061" i="1"/>
  <c r="O1062" i="1" s="1"/>
  <c r="O1052" i="1"/>
  <c r="O1053" i="1" s="1"/>
  <c r="O1043" i="1"/>
  <c r="O1044" i="1" s="1"/>
  <c r="O1034" i="1"/>
  <c r="O1035" i="1" s="1"/>
  <c r="O1025" i="1"/>
  <c r="O1026" i="1" s="1"/>
  <c r="O1016" i="1"/>
  <c r="O1017" i="1" s="1"/>
  <c r="O1007" i="1"/>
  <c r="O1008" i="1" s="1"/>
  <c r="O998" i="1"/>
  <c r="O999" i="1" s="1"/>
  <c r="O989" i="1"/>
  <c r="O990" i="1" s="1"/>
  <c r="O980" i="1"/>
  <c r="O981" i="1" s="1"/>
  <c r="O971" i="1"/>
  <c r="O972" i="1" s="1"/>
  <c r="O962" i="1"/>
  <c r="O963" i="1" s="1"/>
  <c r="O953" i="1"/>
  <c r="O954" i="1" s="1"/>
  <c r="O944" i="1"/>
  <c r="O945" i="1" s="1"/>
  <c r="O935" i="1"/>
  <c r="O936" i="1" s="1"/>
  <c r="O926" i="1"/>
  <c r="O927" i="1" s="1"/>
  <c r="O917" i="1"/>
  <c r="O918" i="1" s="1"/>
  <c r="O908" i="1"/>
  <c r="O909" i="1" s="1"/>
  <c r="O899" i="1"/>
  <c r="O900" i="1" s="1"/>
  <c r="O890" i="1"/>
  <c r="O891" i="1" s="1"/>
  <c r="O881" i="1"/>
  <c r="O882" i="1" s="1"/>
  <c r="O872" i="1"/>
  <c r="O873" i="1" s="1"/>
  <c r="O863" i="1"/>
  <c r="O864" i="1" s="1"/>
  <c r="O854" i="1"/>
  <c r="O855" i="1" s="1"/>
  <c r="O845" i="1"/>
  <c r="O846" i="1" s="1"/>
  <c r="O836" i="1"/>
  <c r="O837" i="1" s="1"/>
  <c r="O827" i="1"/>
  <c r="O828" i="1" s="1"/>
  <c r="O818" i="1"/>
  <c r="O819" i="1" s="1"/>
  <c r="O809" i="1"/>
  <c r="O810" i="1" s="1"/>
  <c r="O800" i="1"/>
  <c r="O801" i="1" s="1"/>
  <c r="O791" i="1"/>
  <c r="O792" i="1" s="1"/>
  <c r="O782" i="1"/>
  <c r="O783" i="1" s="1"/>
  <c r="O773" i="1"/>
  <c r="O774" i="1" s="1"/>
  <c r="O764" i="1"/>
  <c r="O765" i="1" s="1"/>
  <c r="O755" i="1"/>
  <c r="O756" i="1" s="1"/>
  <c r="O746" i="1"/>
  <c r="O747" i="1" s="1"/>
  <c r="O737" i="1"/>
  <c r="O738" i="1" s="1"/>
  <c r="O728" i="1"/>
  <c r="O729" i="1" s="1"/>
  <c r="O719" i="1"/>
  <c r="O720" i="1" s="1"/>
  <c r="O710" i="1"/>
  <c r="O711" i="1" s="1"/>
  <c r="O701" i="1"/>
  <c r="O702" i="1" s="1"/>
  <c r="O692" i="1"/>
  <c r="O693" i="1" s="1"/>
  <c r="O683" i="1"/>
  <c r="O684" i="1" s="1"/>
  <c r="O674" i="1"/>
  <c r="O675" i="1" s="1"/>
  <c r="O665" i="1"/>
  <c r="O666" i="1" s="1"/>
  <c r="O656" i="1"/>
  <c r="O657" i="1" s="1"/>
  <c r="O647" i="1"/>
  <c r="O648" i="1" s="1"/>
  <c r="O638" i="1"/>
  <c r="O639" i="1" s="1"/>
  <c r="O629" i="1"/>
  <c r="O630" i="1" s="1"/>
  <c r="O620" i="1"/>
  <c r="O621" i="1" s="1"/>
  <c r="O611" i="1"/>
  <c r="O612" i="1" s="1"/>
  <c r="O602" i="1"/>
  <c r="O603" i="1" s="1"/>
  <c r="O593" i="1"/>
  <c r="O594" i="1" s="1"/>
  <c r="O584" i="1"/>
  <c r="O585" i="1" s="1"/>
  <c r="O575" i="1"/>
  <c r="O576" i="1" s="1"/>
  <c r="O72" i="1"/>
  <c r="O73" i="1" s="1"/>
  <c r="O63" i="1"/>
  <c r="O64" i="1" s="1"/>
  <c r="O54" i="1"/>
  <c r="O55" i="1" s="1"/>
  <c r="O45" i="1"/>
  <c r="O46" i="1" s="1"/>
  <c r="J1115" i="1"/>
  <c r="J1116" i="1" s="1"/>
  <c r="J1106" i="1"/>
  <c r="J1107" i="1" s="1"/>
  <c r="J1097" i="1"/>
  <c r="J1098" i="1" s="1"/>
  <c r="J1088" i="1"/>
  <c r="J1089" i="1" s="1"/>
  <c r="J1079" i="1"/>
  <c r="J1080" i="1" s="1"/>
  <c r="J1070" i="1"/>
  <c r="J1071" i="1" s="1"/>
  <c r="J1061" i="1"/>
  <c r="J1062" i="1" s="1"/>
  <c r="J1052" i="1"/>
  <c r="J1053" i="1" s="1"/>
  <c r="J1043" i="1"/>
  <c r="J1044" i="1" s="1"/>
  <c r="J1034" i="1"/>
  <c r="J1035" i="1" s="1"/>
  <c r="J1025" i="1"/>
  <c r="J1026" i="1" s="1"/>
  <c r="J1016" i="1"/>
  <c r="J1017" i="1" s="1"/>
  <c r="J1007" i="1"/>
  <c r="J1008" i="1" s="1"/>
  <c r="J998" i="1"/>
  <c r="J999" i="1" s="1"/>
  <c r="J989" i="1"/>
  <c r="J990" i="1" s="1"/>
  <c r="J980" i="1"/>
  <c r="J981" i="1" s="1"/>
  <c r="J971" i="1"/>
  <c r="J972" i="1" s="1"/>
  <c r="J962" i="1"/>
  <c r="J963" i="1" s="1"/>
  <c r="J953" i="1"/>
  <c r="J954" i="1" s="1"/>
  <c r="J944" i="1"/>
  <c r="J945" i="1" s="1"/>
  <c r="J935" i="1"/>
  <c r="J936" i="1" s="1"/>
  <c r="J926" i="1"/>
  <c r="J927" i="1" s="1"/>
  <c r="J917" i="1"/>
  <c r="J918" i="1" s="1"/>
  <c r="J908" i="1"/>
  <c r="J909" i="1" s="1"/>
  <c r="J899" i="1"/>
  <c r="J900" i="1" s="1"/>
  <c r="J890" i="1"/>
  <c r="J891" i="1" s="1"/>
  <c r="J881" i="1"/>
  <c r="J882" i="1" s="1"/>
  <c r="J872" i="1"/>
  <c r="J873" i="1" s="1"/>
  <c r="J863" i="1"/>
  <c r="J864" i="1" s="1"/>
  <c r="J854" i="1"/>
  <c r="J855" i="1" s="1"/>
  <c r="J845" i="1"/>
  <c r="J846" i="1" s="1"/>
  <c r="J836" i="1"/>
  <c r="J837" i="1" s="1"/>
  <c r="J827" i="1"/>
  <c r="J828" i="1" s="1"/>
  <c r="J818" i="1"/>
  <c r="J819" i="1" s="1"/>
  <c r="J809" i="1"/>
  <c r="J810" i="1" s="1"/>
  <c r="J800" i="1"/>
  <c r="J801" i="1" s="1"/>
  <c r="J791" i="1"/>
  <c r="J792" i="1" s="1"/>
  <c r="J782" i="1"/>
  <c r="J783" i="1" s="1"/>
  <c r="J773" i="1"/>
  <c r="J774" i="1" s="1"/>
  <c r="J764" i="1"/>
  <c r="J765" i="1" s="1"/>
  <c r="J755" i="1"/>
  <c r="J756" i="1" s="1"/>
  <c r="J746" i="1"/>
  <c r="J747" i="1" s="1"/>
  <c r="J737" i="1"/>
  <c r="J738" i="1" s="1"/>
  <c r="J728" i="1"/>
  <c r="J729" i="1" s="1"/>
  <c r="J719" i="1"/>
  <c r="J720" i="1" s="1"/>
  <c r="J710" i="1"/>
  <c r="J711" i="1" s="1"/>
  <c r="J701" i="1"/>
  <c r="J702" i="1" s="1"/>
  <c r="J692" i="1"/>
  <c r="J693" i="1" s="1"/>
  <c r="J683" i="1"/>
  <c r="J684" i="1" s="1"/>
  <c r="J674" i="1"/>
  <c r="J675" i="1" s="1"/>
  <c r="J665" i="1"/>
  <c r="J666" i="1" s="1"/>
  <c r="J656" i="1"/>
  <c r="J657" i="1" s="1"/>
  <c r="J647" i="1"/>
  <c r="J648" i="1" s="1"/>
  <c r="J638" i="1"/>
  <c r="J639" i="1" s="1"/>
  <c r="J629" i="1"/>
  <c r="J630" i="1" s="1"/>
  <c r="J620" i="1"/>
  <c r="J621" i="1" s="1"/>
  <c r="J611" i="1"/>
  <c r="J612" i="1" s="1"/>
  <c r="J602" i="1"/>
  <c r="J603" i="1" s="1"/>
  <c r="J593" i="1"/>
  <c r="J594" i="1" s="1"/>
  <c r="J584" i="1"/>
  <c r="J585" i="1" s="1"/>
  <c r="J575" i="1"/>
  <c r="J576" i="1" s="1"/>
  <c r="F10" i="7"/>
  <c r="T15" i="1" l="1"/>
  <c r="O1124" i="1"/>
  <c r="T13" i="1"/>
  <c r="T14" i="1"/>
  <c r="J72" i="1"/>
  <c r="J73" i="1" s="1"/>
  <c r="J63" i="1"/>
  <c r="J64" i="1" s="1"/>
  <c r="J54" i="1"/>
  <c r="J55" i="1" s="1"/>
  <c r="J46" i="1"/>
  <c r="T16" i="1" l="1"/>
  <c r="T10" i="7"/>
  <c r="L28" i="4"/>
  <c r="S10" i="4"/>
  <c r="S28" i="4"/>
  <c r="S46" i="4"/>
  <c r="S64" i="4"/>
  <c r="S82" i="4"/>
  <c r="L82" i="4"/>
  <c r="L64" i="4"/>
  <c r="L46" i="4"/>
  <c r="L10" i="4"/>
  <c r="A5" i="16"/>
  <c r="O1125" i="1" l="1"/>
  <c r="T11" i="7"/>
  <c r="C27" i="16" s="1"/>
  <c r="T12" i="7"/>
  <c r="D27" i="16" s="1"/>
  <c r="T13" i="7"/>
  <c r="E27" i="16" s="1"/>
  <c r="T14" i="7"/>
  <c r="F27" i="16" s="1"/>
  <c r="T15" i="7"/>
  <c r="B27" i="16"/>
  <c r="O1123" i="1" l="1"/>
  <c r="G27" i="16"/>
  <c r="G28" i="16" s="1"/>
  <c r="K10" i="2"/>
  <c r="K11" i="2"/>
  <c r="K12" i="2"/>
  <c r="K13" i="2"/>
  <c r="K14" i="2"/>
  <c r="K15" i="2"/>
  <c r="K16" i="2"/>
  <c r="F28" i="16"/>
  <c r="E28" i="16"/>
  <c r="D28" i="16"/>
  <c r="C28" i="16"/>
  <c r="B28" i="16"/>
  <c r="K1087" i="2" l="1"/>
  <c r="K1086" i="2"/>
  <c r="K1085" i="2"/>
  <c r="K1084" i="2"/>
  <c r="K1083" i="2"/>
  <c r="K1082" i="2"/>
  <c r="K1081" i="2"/>
  <c r="K1078" i="2"/>
  <c r="K1077" i="2"/>
  <c r="K1076" i="2"/>
  <c r="K1075" i="2"/>
  <c r="K1074" i="2"/>
  <c r="K1073" i="2"/>
  <c r="K1072" i="2"/>
  <c r="K1069" i="2"/>
  <c r="K1068" i="2"/>
  <c r="K1067" i="2"/>
  <c r="K1066" i="2"/>
  <c r="K1065" i="2"/>
  <c r="K1064" i="2"/>
  <c r="K1063" i="2"/>
  <c r="K1060" i="2"/>
  <c r="K1059" i="2"/>
  <c r="K1058" i="2"/>
  <c r="K1057" i="2"/>
  <c r="K1056" i="2"/>
  <c r="K1055" i="2"/>
  <c r="K1054" i="2"/>
  <c r="K1051" i="2"/>
  <c r="K1050" i="2"/>
  <c r="K1049" i="2"/>
  <c r="K1048" i="2"/>
  <c r="K1047" i="2"/>
  <c r="K1046" i="2"/>
  <c r="K1045" i="2"/>
  <c r="K1042" i="2"/>
  <c r="K1041" i="2"/>
  <c r="K1040" i="2"/>
  <c r="K1039" i="2"/>
  <c r="K1038" i="2"/>
  <c r="K1037" i="2"/>
  <c r="K1036" i="2"/>
  <c r="K1033" i="2"/>
  <c r="K1032" i="2"/>
  <c r="K1031" i="2"/>
  <c r="K1030" i="2"/>
  <c r="K1029" i="2"/>
  <c r="K1028" i="2"/>
  <c r="K1027" i="2"/>
  <c r="K1024" i="2"/>
  <c r="K1023" i="2"/>
  <c r="K1022" i="2"/>
  <c r="K1021" i="2"/>
  <c r="K1020" i="2"/>
  <c r="K1019" i="2"/>
  <c r="K1018" i="2"/>
  <c r="K1015" i="2"/>
  <c r="K1014" i="2"/>
  <c r="K1013" i="2"/>
  <c r="K1012" i="2"/>
  <c r="K1011" i="2"/>
  <c r="K1010" i="2"/>
  <c r="K1009" i="2"/>
  <c r="K1006" i="2"/>
  <c r="K1005" i="2"/>
  <c r="K1004" i="2"/>
  <c r="K1003" i="2"/>
  <c r="K1002" i="2"/>
  <c r="K1001" i="2"/>
  <c r="K1000" i="2"/>
  <c r="K997" i="2"/>
  <c r="K996" i="2"/>
  <c r="K995" i="2"/>
  <c r="K994" i="2"/>
  <c r="K993" i="2"/>
  <c r="K992" i="2"/>
  <c r="K991" i="2"/>
  <c r="K988" i="2"/>
  <c r="K987" i="2"/>
  <c r="K986" i="2"/>
  <c r="K985" i="2"/>
  <c r="K984" i="2"/>
  <c r="K983" i="2"/>
  <c r="K982" i="2"/>
  <c r="K979" i="2"/>
  <c r="K978" i="2"/>
  <c r="K977" i="2"/>
  <c r="K976" i="2"/>
  <c r="K975" i="2"/>
  <c r="K974" i="2"/>
  <c r="K973" i="2"/>
  <c r="K970" i="2"/>
  <c r="K969" i="2"/>
  <c r="K968" i="2"/>
  <c r="K967" i="2"/>
  <c r="K966" i="2"/>
  <c r="K965" i="2"/>
  <c r="K964" i="2"/>
  <c r="K961" i="2"/>
  <c r="K960" i="2"/>
  <c r="K959" i="2"/>
  <c r="K958" i="2"/>
  <c r="K957" i="2"/>
  <c r="K956" i="2"/>
  <c r="K955" i="2"/>
  <c r="K952" i="2"/>
  <c r="K951" i="2"/>
  <c r="K950" i="2"/>
  <c r="K949" i="2"/>
  <c r="K948" i="2"/>
  <c r="K947" i="2"/>
  <c r="K946" i="2"/>
  <c r="K943" i="2"/>
  <c r="K942" i="2"/>
  <c r="K941" i="2"/>
  <c r="K940" i="2"/>
  <c r="K939" i="2"/>
  <c r="K938" i="2"/>
  <c r="K937" i="2"/>
  <c r="K934" i="2"/>
  <c r="K933" i="2"/>
  <c r="K932" i="2"/>
  <c r="K931" i="2"/>
  <c r="K930" i="2"/>
  <c r="K929" i="2"/>
  <c r="K928" i="2"/>
  <c r="K925" i="2"/>
  <c r="K924" i="2"/>
  <c r="K923" i="2"/>
  <c r="K922" i="2"/>
  <c r="K921" i="2"/>
  <c r="K920" i="2"/>
  <c r="K919" i="2"/>
  <c r="K916" i="2"/>
  <c r="K915" i="2"/>
  <c r="K914" i="2"/>
  <c r="K913" i="2"/>
  <c r="K912" i="2"/>
  <c r="K911" i="2"/>
  <c r="K910" i="2"/>
  <c r="K907" i="2"/>
  <c r="K906" i="2"/>
  <c r="K905" i="2"/>
  <c r="K904" i="2"/>
  <c r="K903" i="2"/>
  <c r="K902" i="2"/>
  <c r="K901" i="2"/>
  <c r="K898" i="2"/>
  <c r="K897" i="2"/>
  <c r="K896" i="2"/>
  <c r="K895" i="2"/>
  <c r="K894" i="2"/>
  <c r="K893" i="2"/>
  <c r="K892" i="2"/>
  <c r="K889" i="2"/>
  <c r="K888" i="2"/>
  <c r="K887" i="2"/>
  <c r="K886" i="2"/>
  <c r="K885" i="2"/>
  <c r="K884" i="2"/>
  <c r="K883" i="2"/>
  <c r="K880" i="2"/>
  <c r="K879" i="2"/>
  <c r="K878" i="2"/>
  <c r="K877" i="2"/>
  <c r="K876" i="2"/>
  <c r="K875" i="2"/>
  <c r="K874" i="2"/>
  <c r="K871" i="2"/>
  <c r="K870" i="2"/>
  <c r="K869" i="2"/>
  <c r="K868" i="2"/>
  <c r="K867" i="2"/>
  <c r="K866" i="2"/>
  <c r="K865" i="2"/>
  <c r="K862" i="2"/>
  <c r="K861" i="2"/>
  <c r="K860" i="2"/>
  <c r="K859" i="2"/>
  <c r="K858" i="2"/>
  <c r="K857" i="2"/>
  <c r="K856" i="2"/>
  <c r="K853" i="2"/>
  <c r="K852" i="2"/>
  <c r="K851" i="2"/>
  <c r="K850" i="2"/>
  <c r="K849" i="2"/>
  <c r="K848" i="2"/>
  <c r="K847" i="2"/>
  <c r="K844" i="2"/>
  <c r="K843" i="2"/>
  <c r="K842" i="2"/>
  <c r="K841" i="2"/>
  <c r="K840" i="2"/>
  <c r="K839" i="2"/>
  <c r="K838" i="2"/>
  <c r="K835" i="2"/>
  <c r="K834" i="2"/>
  <c r="K833" i="2"/>
  <c r="K832" i="2"/>
  <c r="K831" i="2"/>
  <c r="K830" i="2"/>
  <c r="K829" i="2"/>
  <c r="K826" i="2"/>
  <c r="K825" i="2"/>
  <c r="K824" i="2"/>
  <c r="K823" i="2"/>
  <c r="K822" i="2"/>
  <c r="K821" i="2"/>
  <c r="K820" i="2"/>
  <c r="K817" i="2"/>
  <c r="K816" i="2"/>
  <c r="K815" i="2"/>
  <c r="K814" i="2"/>
  <c r="K813" i="2"/>
  <c r="K812" i="2"/>
  <c r="K811" i="2"/>
  <c r="K808" i="2"/>
  <c r="K807" i="2"/>
  <c r="K806" i="2"/>
  <c r="K805" i="2"/>
  <c r="K804" i="2"/>
  <c r="K803" i="2"/>
  <c r="K802" i="2"/>
  <c r="K799" i="2"/>
  <c r="K798" i="2"/>
  <c r="K797" i="2"/>
  <c r="K796" i="2"/>
  <c r="K795" i="2"/>
  <c r="K794" i="2"/>
  <c r="K793" i="2"/>
  <c r="K790" i="2"/>
  <c r="K789" i="2"/>
  <c r="K788" i="2"/>
  <c r="K787" i="2"/>
  <c r="K786" i="2"/>
  <c r="K785" i="2"/>
  <c r="K784" i="2"/>
  <c r="K781" i="2"/>
  <c r="K780" i="2"/>
  <c r="K779" i="2"/>
  <c r="K778" i="2"/>
  <c r="K777" i="2"/>
  <c r="K776" i="2"/>
  <c r="K775" i="2"/>
  <c r="K772" i="2"/>
  <c r="K771" i="2"/>
  <c r="K770" i="2"/>
  <c r="K769" i="2"/>
  <c r="K768" i="2"/>
  <c r="K767" i="2"/>
  <c r="K766" i="2"/>
  <c r="K763" i="2"/>
  <c r="K762" i="2"/>
  <c r="K761" i="2"/>
  <c r="K760" i="2"/>
  <c r="K759" i="2"/>
  <c r="K758" i="2"/>
  <c r="K757" i="2"/>
  <c r="K754" i="2"/>
  <c r="K753" i="2"/>
  <c r="K752" i="2"/>
  <c r="K751" i="2"/>
  <c r="K750" i="2"/>
  <c r="K749" i="2"/>
  <c r="K748" i="2"/>
  <c r="K745" i="2"/>
  <c r="K744" i="2"/>
  <c r="K743" i="2"/>
  <c r="K742" i="2"/>
  <c r="K741" i="2"/>
  <c r="K740" i="2"/>
  <c r="K739" i="2"/>
  <c r="K736" i="2"/>
  <c r="K735" i="2"/>
  <c r="K734" i="2"/>
  <c r="K733" i="2"/>
  <c r="K732" i="2"/>
  <c r="K731" i="2"/>
  <c r="K730" i="2"/>
  <c r="K727" i="2"/>
  <c r="K726" i="2"/>
  <c r="K725" i="2"/>
  <c r="K724" i="2"/>
  <c r="K723" i="2"/>
  <c r="K722" i="2"/>
  <c r="K721" i="2"/>
  <c r="K718" i="2"/>
  <c r="K717" i="2"/>
  <c r="K716" i="2"/>
  <c r="K715" i="2"/>
  <c r="K714" i="2"/>
  <c r="K713" i="2"/>
  <c r="K712" i="2"/>
  <c r="K709" i="2"/>
  <c r="K708" i="2"/>
  <c r="K707" i="2"/>
  <c r="K706" i="2"/>
  <c r="K705" i="2"/>
  <c r="K704" i="2"/>
  <c r="K703" i="2"/>
  <c r="K700" i="2"/>
  <c r="K699" i="2"/>
  <c r="K698" i="2"/>
  <c r="K697" i="2"/>
  <c r="K696" i="2"/>
  <c r="K695" i="2"/>
  <c r="K694" i="2"/>
  <c r="K691" i="2"/>
  <c r="K690" i="2"/>
  <c r="K689" i="2"/>
  <c r="K688" i="2"/>
  <c r="K687" i="2"/>
  <c r="K686" i="2"/>
  <c r="K685" i="2"/>
  <c r="K682" i="2"/>
  <c r="K681" i="2"/>
  <c r="K680" i="2"/>
  <c r="K679" i="2"/>
  <c r="K678" i="2"/>
  <c r="K677" i="2"/>
  <c r="K676" i="2"/>
  <c r="K673" i="2"/>
  <c r="K672" i="2"/>
  <c r="K671" i="2"/>
  <c r="K670" i="2"/>
  <c r="K669" i="2"/>
  <c r="K668" i="2"/>
  <c r="K667" i="2"/>
  <c r="K664" i="2"/>
  <c r="K663" i="2"/>
  <c r="K662" i="2"/>
  <c r="K661" i="2"/>
  <c r="K660" i="2"/>
  <c r="K659" i="2"/>
  <c r="K658" i="2"/>
  <c r="K655" i="2"/>
  <c r="K654" i="2"/>
  <c r="K653" i="2"/>
  <c r="K652" i="2"/>
  <c r="K651" i="2"/>
  <c r="K650" i="2"/>
  <c r="K649" i="2"/>
  <c r="K646" i="2"/>
  <c r="K645" i="2"/>
  <c r="K644" i="2"/>
  <c r="K643" i="2"/>
  <c r="K642" i="2"/>
  <c r="K641" i="2"/>
  <c r="K640" i="2"/>
  <c r="K637" i="2"/>
  <c r="K636" i="2"/>
  <c r="K635" i="2"/>
  <c r="K634" i="2"/>
  <c r="K633" i="2"/>
  <c r="K632" i="2"/>
  <c r="K631" i="2"/>
  <c r="K628" i="2"/>
  <c r="K627" i="2"/>
  <c r="K626" i="2"/>
  <c r="K625" i="2"/>
  <c r="K624" i="2"/>
  <c r="K623" i="2"/>
  <c r="K622" i="2"/>
  <c r="K619" i="2"/>
  <c r="K618" i="2"/>
  <c r="K617" i="2"/>
  <c r="K616" i="2"/>
  <c r="K615" i="2"/>
  <c r="K614" i="2"/>
  <c r="K613" i="2"/>
  <c r="K610" i="2"/>
  <c r="K609" i="2"/>
  <c r="K608" i="2"/>
  <c r="K607" i="2"/>
  <c r="K606" i="2"/>
  <c r="K605" i="2"/>
  <c r="K604" i="2"/>
  <c r="K601" i="2"/>
  <c r="K600" i="2"/>
  <c r="K599" i="2"/>
  <c r="K598" i="2"/>
  <c r="K597" i="2"/>
  <c r="K596" i="2"/>
  <c r="K595" i="2"/>
  <c r="K592" i="2"/>
  <c r="K591" i="2"/>
  <c r="K590" i="2"/>
  <c r="K589" i="2"/>
  <c r="K588" i="2"/>
  <c r="K587" i="2"/>
  <c r="K586" i="2"/>
  <c r="K583" i="2"/>
  <c r="K582" i="2"/>
  <c r="K581" i="2"/>
  <c r="K580" i="2"/>
  <c r="K579" i="2"/>
  <c r="K578" i="2"/>
  <c r="K577" i="2"/>
  <c r="K574" i="2"/>
  <c r="K573" i="2"/>
  <c r="K572" i="2"/>
  <c r="K571" i="2"/>
  <c r="K570" i="2"/>
  <c r="K569" i="2"/>
  <c r="K568" i="2"/>
  <c r="K565" i="2"/>
  <c r="K564" i="2"/>
  <c r="K563" i="2"/>
  <c r="K562" i="2"/>
  <c r="K561" i="2"/>
  <c r="K560" i="2"/>
  <c r="K559" i="2"/>
  <c r="K556" i="2"/>
  <c r="K555" i="2"/>
  <c r="K554" i="2"/>
  <c r="K553" i="2"/>
  <c r="K552" i="2"/>
  <c r="K551" i="2"/>
  <c r="K550" i="2"/>
  <c r="K547" i="2"/>
  <c r="K546" i="2"/>
  <c r="K545" i="2"/>
  <c r="K544" i="2"/>
  <c r="K543" i="2"/>
  <c r="K542" i="2"/>
  <c r="K541" i="2"/>
  <c r="K538" i="2"/>
  <c r="K537" i="2"/>
  <c r="K536" i="2"/>
  <c r="K535" i="2"/>
  <c r="K534" i="2"/>
  <c r="K533" i="2"/>
  <c r="K532" i="2"/>
  <c r="K529" i="2"/>
  <c r="K528" i="2"/>
  <c r="K527" i="2"/>
  <c r="K526" i="2"/>
  <c r="K525" i="2"/>
  <c r="K524" i="2"/>
  <c r="K523" i="2"/>
  <c r="K520" i="2"/>
  <c r="K519" i="2"/>
  <c r="K518" i="2"/>
  <c r="K517" i="2"/>
  <c r="K516" i="2"/>
  <c r="K515" i="2"/>
  <c r="K514" i="2"/>
  <c r="K511" i="2"/>
  <c r="K510" i="2"/>
  <c r="K509" i="2"/>
  <c r="K508" i="2"/>
  <c r="K507" i="2"/>
  <c r="K506" i="2"/>
  <c r="K505" i="2"/>
  <c r="K502" i="2"/>
  <c r="K501" i="2"/>
  <c r="K500" i="2"/>
  <c r="K499" i="2"/>
  <c r="K498" i="2"/>
  <c r="K497" i="2"/>
  <c r="K496" i="2"/>
  <c r="K493" i="2"/>
  <c r="K492" i="2"/>
  <c r="K491" i="2"/>
  <c r="K490" i="2"/>
  <c r="K489" i="2"/>
  <c r="K488" i="2"/>
  <c r="K487" i="2"/>
  <c r="K484" i="2"/>
  <c r="K483" i="2"/>
  <c r="K482" i="2"/>
  <c r="K481" i="2"/>
  <c r="K480" i="2"/>
  <c r="K479" i="2"/>
  <c r="K478" i="2"/>
  <c r="K475" i="2"/>
  <c r="K474" i="2"/>
  <c r="K473" i="2"/>
  <c r="K472" i="2"/>
  <c r="K471" i="2"/>
  <c r="K470" i="2"/>
  <c r="K469" i="2"/>
  <c r="K466" i="2"/>
  <c r="K465" i="2"/>
  <c r="K464" i="2"/>
  <c r="K463" i="2"/>
  <c r="K462" i="2"/>
  <c r="K461" i="2"/>
  <c r="K460" i="2"/>
  <c r="K457" i="2"/>
  <c r="K456" i="2"/>
  <c r="K455" i="2"/>
  <c r="K454" i="2"/>
  <c r="K453" i="2"/>
  <c r="K452" i="2"/>
  <c r="K451" i="2"/>
  <c r="K448" i="2"/>
  <c r="K447" i="2"/>
  <c r="K446" i="2"/>
  <c r="K445" i="2"/>
  <c r="K444" i="2"/>
  <c r="K443" i="2"/>
  <c r="K442" i="2"/>
  <c r="K439" i="2"/>
  <c r="K438" i="2"/>
  <c r="K437" i="2"/>
  <c r="K436" i="2"/>
  <c r="K435" i="2"/>
  <c r="K434" i="2"/>
  <c r="K433" i="2"/>
  <c r="K430" i="2"/>
  <c r="K429" i="2"/>
  <c r="K428" i="2"/>
  <c r="K427" i="2"/>
  <c r="K426" i="2"/>
  <c r="K425" i="2"/>
  <c r="K424" i="2"/>
  <c r="K421" i="2"/>
  <c r="K420" i="2"/>
  <c r="K419" i="2"/>
  <c r="K418" i="2"/>
  <c r="K417" i="2"/>
  <c r="K416" i="2"/>
  <c r="K415" i="2"/>
  <c r="K412" i="2"/>
  <c r="K411" i="2"/>
  <c r="K410" i="2"/>
  <c r="K409" i="2"/>
  <c r="K408" i="2"/>
  <c r="K407" i="2"/>
  <c r="K406" i="2"/>
  <c r="K403" i="2"/>
  <c r="K402" i="2"/>
  <c r="K401" i="2"/>
  <c r="K400" i="2"/>
  <c r="K399" i="2"/>
  <c r="K398" i="2"/>
  <c r="K397" i="2"/>
  <c r="K394" i="2"/>
  <c r="K393" i="2"/>
  <c r="K392" i="2"/>
  <c r="K391" i="2"/>
  <c r="K390" i="2"/>
  <c r="K389" i="2"/>
  <c r="K388" i="2"/>
  <c r="K385" i="2"/>
  <c r="K384" i="2"/>
  <c r="K383" i="2"/>
  <c r="K382" i="2"/>
  <c r="K381" i="2"/>
  <c r="K380" i="2"/>
  <c r="K379" i="2"/>
  <c r="K376" i="2"/>
  <c r="K375" i="2"/>
  <c r="K374" i="2"/>
  <c r="K373" i="2"/>
  <c r="K372" i="2"/>
  <c r="K371" i="2"/>
  <c r="K370" i="2"/>
  <c r="K367" i="2"/>
  <c r="K366" i="2"/>
  <c r="K365" i="2"/>
  <c r="K364" i="2"/>
  <c r="K363" i="2"/>
  <c r="K362" i="2"/>
  <c r="K361" i="2"/>
  <c r="K358" i="2"/>
  <c r="K357" i="2"/>
  <c r="K356" i="2"/>
  <c r="K355" i="2"/>
  <c r="K354" i="2"/>
  <c r="K353" i="2"/>
  <c r="K352" i="2"/>
  <c r="K349" i="2"/>
  <c r="K348" i="2"/>
  <c r="K347" i="2"/>
  <c r="K346" i="2"/>
  <c r="K345" i="2"/>
  <c r="K344" i="2"/>
  <c r="K343" i="2"/>
  <c r="K340" i="2"/>
  <c r="K339" i="2"/>
  <c r="K338" i="2"/>
  <c r="K337" i="2"/>
  <c r="K336" i="2"/>
  <c r="K335" i="2"/>
  <c r="K334" i="2"/>
  <c r="K331" i="2"/>
  <c r="K330" i="2"/>
  <c r="K329" i="2"/>
  <c r="K328" i="2"/>
  <c r="K327" i="2"/>
  <c r="K326" i="2"/>
  <c r="K325" i="2"/>
  <c r="K322" i="2"/>
  <c r="K321" i="2"/>
  <c r="K320" i="2"/>
  <c r="K319" i="2"/>
  <c r="K318" i="2"/>
  <c r="K317" i="2"/>
  <c r="K316" i="2"/>
  <c r="K313" i="2"/>
  <c r="K312" i="2"/>
  <c r="K311" i="2"/>
  <c r="K310" i="2"/>
  <c r="K309" i="2"/>
  <c r="K308" i="2"/>
  <c r="K307" i="2"/>
  <c r="K304" i="2"/>
  <c r="K303" i="2"/>
  <c r="K302" i="2"/>
  <c r="K301" i="2"/>
  <c r="K300" i="2"/>
  <c r="K299" i="2"/>
  <c r="K298" i="2"/>
  <c r="K295" i="2"/>
  <c r="K294" i="2"/>
  <c r="K293" i="2"/>
  <c r="K292" i="2"/>
  <c r="K291" i="2"/>
  <c r="K290" i="2"/>
  <c r="K289" i="2"/>
  <c r="K286" i="2"/>
  <c r="K285" i="2"/>
  <c r="K284" i="2"/>
  <c r="K283" i="2"/>
  <c r="K282" i="2"/>
  <c r="K281" i="2"/>
  <c r="K280" i="2"/>
  <c r="K277" i="2"/>
  <c r="K276" i="2"/>
  <c r="K275" i="2"/>
  <c r="K274" i="2"/>
  <c r="K273" i="2"/>
  <c r="K272" i="2"/>
  <c r="K271" i="2"/>
  <c r="K268" i="2"/>
  <c r="K267" i="2"/>
  <c r="K266" i="2"/>
  <c r="K265" i="2"/>
  <c r="K264" i="2"/>
  <c r="K263" i="2"/>
  <c r="K262" i="2"/>
  <c r="K259" i="2"/>
  <c r="K258" i="2"/>
  <c r="K257" i="2"/>
  <c r="K256" i="2"/>
  <c r="K255" i="2"/>
  <c r="K254" i="2"/>
  <c r="K253" i="2"/>
  <c r="K250" i="2"/>
  <c r="K249" i="2"/>
  <c r="K248" i="2"/>
  <c r="K247" i="2"/>
  <c r="K246" i="2"/>
  <c r="K245" i="2"/>
  <c r="K244" i="2"/>
  <c r="K241" i="2"/>
  <c r="K240" i="2"/>
  <c r="K239" i="2"/>
  <c r="K238" i="2"/>
  <c r="K237" i="2"/>
  <c r="K236" i="2"/>
  <c r="K235" i="2"/>
  <c r="K232" i="2"/>
  <c r="K231" i="2"/>
  <c r="K230" i="2"/>
  <c r="K229" i="2"/>
  <c r="K228" i="2"/>
  <c r="K227" i="2"/>
  <c r="K226" i="2"/>
  <c r="K223" i="2"/>
  <c r="K222" i="2"/>
  <c r="K221" i="2"/>
  <c r="K220" i="2"/>
  <c r="K219" i="2"/>
  <c r="K218" i="2"/>
  <c r="K217" i="2"/>
  <c r="K214" i="2"/>
  <c r="K213" i="2"/>
  <c r="K212" i="2"/>
  <c r="K211" i="2"/>
  <c r="K210" i="2"/>
  <c r="K209" i="2"/>
  <c r="K208" i="2"/>
  <c r="K205" i="2"/>
  <c r="K204" i="2"/>
  <c r="K203" i="2"/>
  <c r="K202" i="2"/>
  <c r="K201" i="2"/>
  <c r="K200" i="2"/>
  <c r="K199" i="2"/>
  <c r="K196" i="2"/>
  <c r="K195" i="2"/>
  <c r="K194" i="2"/>
  <c r="K193" i="2"/>
  <c r="K192" i="2"/>
  <c r="K191" i="2"/>
  <c r="K190" i="2"/>
  <c r="K187" i="2"/>
  <c r="K186" i="2"/>
  <c r="K185" i="2"/>
  <c r="K184" i="2"/>
  <c r="K183" i="2"/>
  <c r="K182" i="2"/>
  <c r="K181" i="2"/>
  <c r="K178" i="2"/>
  <c r="K177" i="2"/>
  <c r="K176" i="2"/>
  <c r="K175" i="2"/>
  <c r="K174" i="2"/>
  <c r="K173" i="2"/>
  <c r="K172" i="2"/>
  <c r="K169" i="2"/>
  <c r="K168" i="2"/>
  <c r="K167" i="2"/>
  <c r="K166" i="2"/>
  <c r="K165" i="2"/>
  <c r="K164" i="2"/>
  <c r="K163" i="2"/>
  <c r="K160" i="2"/>
  <c r="K159" i="2"/>
  <c r="K158" i="2"/>
  <c r="K157" i="2"/>
  <c r="K156" i="2"/>
  <c r="K155" i="2"/>
  <c r="K154" i="2"/>
  <c r="K151" i="2"/>
  <c r="K150" i="2"/>
  <c r="K149" i="2"/>
  <c r="K148" i="2"/>
  <c r="K147" i="2"/>
  <c r="K146" i="2"/>
  <c r="K145" i="2"/>
  <c r="K142" i="2"/>
  <c r="K141" i="2"/>
  <c r="K140" i="2"/>
  <c r="K139" i="2"/>
  <c r="K138" i="2"/>
  <c r="K137" i="2"/>
  <c r="K136" i="2"/>
  <c r="K133" i="2"/>
  <c r="K132" i="2"/>
  <c r="K131" i="2"/>
  <c r="K130" i="2"/>
  <c r="K129" i="2"/>
  <c r="K128" i="2"/>
  <c r="K127" i="2"/>
  <c r="K124" i="2"/>
  <c r="K123" i="2"/>
  <c r="K122" i="2"/>
  <c r="K121" i="2"/>
  <c r="K120" i="2"/>
  <c r="K119" i="2"/>
  <c r="K118" i="2"/>
  <c r="K115" i="2"/>
  <c r="K114" i="2"/>
  <c r="K113" i="2"/>
  <c r="K112" i="2"/>
  <c r="K111" i="2"/>
  <c r="K110" i="2"/>
  <c r="K109" i="2"/>
  <c r="K106" i="2"/>
  <c r="K105" i="2"/>
  <c r="K104" i="2"/>
  <c r="K103" i="2"/>
  <c r="K102" i="2"/>
  <c r="K101" i="2"/>
  <c r="K100" i="2"/>
  <c r="K97" i="2"/>
  <c r="K96" i="2"/>
  <c r="K95" i="2"/>
  <c r="K94" i="2"/>
  <c r="K93" i="2"/>
  <c r="K92" i="2"/>
  <c r="K91" i="2"/>
  <c r="K88" i="2"/>
  <c r="K87" i="2"/>
  <c r="K86" i="2"/>
  <c r="K85" i="2"/>
  <c r="K84" i="2"/>
  <c r="K83" i="2"/>
  <c r="K82" i="2"/>
  <c r="K79" i="2"/>
  <c r="K78" i="2"/>
  <c r="K77" i="2"/>
  <c r="K76" i="2"/>
  <c r="K75" i="2"/>
  <c r="K74" i="2"/>
  <c r="K73" i="2"/>
  <c r="K70" i="2"/>
  <c r="K69" i="2"/>
  <c r="K68" i="2"/>
  <c r="K67" i="2"/>
  <c r="K66" i="2"/>
  <c r="K65" i="2"/>
  <c r="K64" i="2"/>
  <c r="K61" i="2"/>
  <c r="K60" i="2"/>
  <c r="K59" i="2"/>
  <c r="K58" i="2"/>
  <c r="K57" i="2"/>
  <c r="K56" i="2"/>
  <c r="K55" i="2"/>
  <c r="K52" i="2"/>
  <c r="K51" i="2"/>
  <c r="K50" i="2"/>
  <c r="K49" i="2"/>
  <c r="K48" i="2"/>
  <c r="K47" i="2"/>
  <c r="K46" i="2"/>
  <c r="K43" i="2"/>
  <c r="K42" i="2"/>
  <c r="K41" i="2"/>
  <c r="K40" i="2"/>
  <c r="K39" i="2"/>
  <c r="K38" i="2"/>
  <c r="K37" i="2"/>
  <c r="K34" i="2"/>
  <c r="K33" i="2"/>
  <c r="K32" i="2"/>
  <c r="K31" i="2"/>
  <c r="K30" i="2"/>
  <c r="K29" i="2"/>
  <c r="K28" i="2"/>
  <c r="K25" i="2"/>
  <c r="K24" i="2"/>
  <c r="K23" i="2"/>
  <c r="K22" i="2"/>
  <c r="K21" i="2"/>
  <c r="K20" i="2"/>
  <c r="K19" i="2"/>
  <c r="E33" i="10"/>
  <c r="K1088" i="2" l="1"/>
  <c r="E42" i="10"/>
  <c r="E27" i="10"/>
  <c r="E53" i="10"/>
  <c r="F1087" i="7"/>
  <c r="F1086" i="7"/>
  <c r="F1085" i="7"/>
  <c r="F1084" i="7"/>
  <c r="F1083" i="7"/>
  <c r="F1082" i="7"/>
  <c r="F1081" i="7"/>
  <c r="A1080" i="7"/>
  <c r="A1080" i="8" s="1"/>
  <c r="A1079" i="7"/>
  <c r="A1079" i="8" s="1"/>
  <c r="F1078" i="7"/>
  <c r="F1077" i="7"/>
  <c r="F1076" i="7"/>
  <c r="F1075" i="7"/>
  <c r="F1074" i="7"/>
  <c r="F1073" i="7"/>
  <c r="F1072" i="7"/>
  <c r="A1071" i="7"/>
  <c r="A1071" i="8" s="1"/>
  <c r="A1070" i="7"/>
  <c r="A1070" i="8" s="1"/>
  <c r="F1069" i="7"/>
  <c r="F1068" i="7"/>
  <c r="F1067" i="7"/>
  <c r="F1066" i="7"/>
  <c r="F1065" i="7"/>
  <c r="F1064" i="7"/>
  <c r="F1063" i="7"/>
  <c r="A1062" i="7"/>
  <c r="A1062" i="8" s="1"/>
  <c r="A1061" i="7"/>
  <c r="A1061" i="8" s="1"/>
  <c r="F1060" i="7"/>
  <c r="F1059" i="7"/>
  <c r="F1058" i="7"/>
  <c r="F1057" i="7"/>
  <c r="F1056" i="7"/>
  <c r="F1055" i="7"/>
  <c r="F1054" i="7"/>
  <c r="A1053" i="7"/>
  <c r="A1053" i="8" s="1"/>
  <c r="A1052" i="7"/>
  <c r="A1052" i="8" s="1"/>
  <c r="F1051" i="7"/>
  <c r="F1050" i="7"/>
  <c r="F1049" i="7"/>
  <c r="F1048" i="7"/>
  <c r="F1047" i="7"/>
  <c r="F1046" i="7"/>
  <c r="F1045" i="7"/>
  <c r="A1044" i="7"/>
  <c r="A1044" i="8" s="1"/>
  <c r="A1043" i="7"/>
  <c r="A1043" i="8" s="1"/>
  <c r="F1042" i="7"/>
  <c r="F1041" i="7"/>
  <c r="F1040" i="7"/>
  <c r="F1039" i="7"/>
  <c r="F1038" i="7"/>
  <c r="F1037" i="7"/>
  <c r="F1036" i="7"/>
  <c r="A1035" i="7"/>
  <c r="A1035" i="8" s="1"/>
  <c r="A1034" i="7"/>
  <c r="A1034" i="8" s="1"/>
  <c r="F1033" i="7"/>
  <c r="F1032" i="7"/>
  <c r="F1031" i="7"/>
  <c r="F1030" i="7"/>
  <c r="F1029" i="7"/>
  <c r="F1028" i="7"/>
  <c r="F1027" i="7"/>
  <c r="A1026" i="7"/>
  <c r="A1026" i="8" s="1"/>
  <c r="A1025" i="7"/>
  <c r="A1025" i="8" s="1"/>
  <c r="F1024" i="7"/>
  <c r="F1023" i="7"/>
  <c r="F1022" i="7"/>
  <c r="F1021" i="7"/>
  <c r="F1020" i="7"/>
  <c r="F1019" i="7"/>
  <c r="F1018" i="7"/>
  <c r="A1017" i="7"/>
  <c r="A1017" i="8" s="1"/>
  <c r="A1016" i="7"/>
  <c r="A1016" i="8" s="1"/>
  <c r="F1015" i="7"/>
  <c r="F1014" i="7"/>
  <c r="F1013" i="7"/>
  <c r="F1012" i="7"/>
  <c r="F1011" i="7"/>
  <c r="F1010" i="7"/>
  <c r="F1009" i="7"/>
  <c r="A1008" i="7"/>
  <c r="A1008" i="8" s="1"/>
  <c r="A1007" i="7"/>
  <c r="A1007" i="8" s="1"/>
  <c r="F1006" i="7"/>
  <c r="F1005" i="7"/>
  <c r="F1004" i="7"/>
  <c r="F1003" i="7"/>
  <c r="F1002" i="7"/>
  <c r="F1001" i="7"/>
  <c r="F1000" i="7"/>
  <c r="A999" i="7"/>
  <c r="A999" i="8" s="1"/>
  <c r="A998" i="7"/>
  <c r="A998" i="8" s="1"/>
  <c r="F997" i="7"/>
  <c r="F996" i="7"/>
  <c r="F995" i="7"/>
  <c r="F994" i="7"/>
  <c r="F993" i="7"/>
  <c r="F992" i="7"/>
  <c r="F991" i="7"/>
  <c r="A990" i="7"/>
  <c r="A990" i="8" s="1"/>
  <c r="A989" i="7"/>
  <c r="A989" i="8" s="1"/>
  <c r="F988" i="7"/>
  <c r="F987" i="7"/>
  <c r="F986" i="7"/>
  <c r="F985" i="7"/>
  <c r="F984" i="7"/>
  <c r="F983" i="7"/>
  <c r="F982" i="7"/>
  <c r="A981" i="7"/>
  <c r="A981" i="8" s="1"/>
  <c r="A980" i="7"/>
  <c r="A980" i="8" s="1"/>
  <c r="F979" i="7"/>
  <c r="F978" i="7"/>
  <c r="F977" i="7"/>
  <c r="F976" i="7"/>
  <c r="F975" i="7"/>
  <c r="F974" i="7"/>
  <c r="F973" i="7"/>
  <c r="A972" i="7"/>
  <c r="A972" i="8" s="1"/>
  <c r="A971" i="7"/>
  <c r="A971" i="8" s="1"/>
  <c r="F970" i="7"/>
  <c r="F969" i="7"/>
  <c r="F968" i="7"/>
  <c r="F967" i="7"/>
  <c r="F966" i="7"/>
  <c r="F965" i="7"/>
  <c r="F964" i="7"/>
  <c r="A963" i="7"/>
  <c r="A963" i="8" s="1"/>
  <c r="A962" i="7"/>
  <c r="A962" i="8" s="1"/>
  <c r="F961" i="7"/>
  <c r="F960" i="7"/>
  <c r="F959" i="7"/>
  <c r="F958" i="7"/>
  <c r="F957" i="7"/>
  <c r="F956" i="7"/>
  <c r="F955" i="7"/>
  <c r="A954" i="7"/>
  <c r="A954" i="8" s="1"/>
  <c r="A953" i="7"/>
  <c r="A953" i="8" s="1"/>
  <c r="F952" i="7"/>
  <c r="F951" i="7"/>
  <c r="F950" i="7"/>
  <c r="F949" i="7"/>
  <c r="F948" i="7"/>
  <c r="F947" i="7"/>
  <c r="F946" i="7"/>
  <c r="A945" i="7"/>
  <c r="A945" i="8" s="1"/>
  <c r="A944" i="7"/>
  <c r="A944" i="8" s="1"/>
  <c r="F943" i="7"/>
  <c r="F942" i="7"/>
  <c r="F941" i="7"/>
  <c r="F940" i="7"/>
  <c r="F939" i="7"/>
  <c r="F938" i="7"/>
  <c r="F937" i="7"/>
  <c r="A936" i="7"/>
  <c r="A936" i="8" s="1"/>
  <c r="A935" i="7"/>
  <c r="A935" i="8" s="1"/>
  <c r="F934" i="7"/>
  <c r="F933" i="7"/>
  <c r="F932" i="7"/>
  <c r="F931" i="7"/>
  <c r="F930" i="7"/>
  <c r="F929" i="7"/>
  <c r="F928" i="7"/>
  <c r="A927" i="7"/>
  <c r="A927" i="8" s="1"/>
  <c r="A926" i="7"/>
  <c r="A926" i="8" s="1"/>
  <c r="F925" i="7"/>
  <c r="F924" i="7"/>
  <c r="F923" i="7"/>
  <c r="F922" i="7"/>
  <c r="F921" i="7"/>
  <c r="F920" i="7"/>
  <c r="F919" i="7"/>
  <c r="A918" i="7"/>
  <c r="A918" i="8" s="1"/>
  <c r="A917" i="7"/>
  <c r="A917" i="8" s="1"/>
  <c r="F916" i="7"/>
  <c r="F915" i="7"/>
  <c r="F914" i="7"/>
  <c r="F913" i="7"/>
  <c r="F912" i="7"/>
  <c r="F911" i="7"/>
  <c r="F910" i="7"/>
  <c r="A909" i="7"/>
  <c r="A909" i="8" s="1"/>
  <c r="A908" i="7"/>
  <c r="A908" i="8" s="1"/>
  <c r="F907" i="7"/>
  <c r="F906" i="7"/>
  <c r="F905" i="7"/>
  <c r="F904" i="7"/>
  <c r="F903" i="7"/>
  <c r="F902" i="7"/>
  <c r="F901" i="7"/>
  <c r="A900" i="7"/>
  <c r="A900" i="8" s="1"/>
  <c r="A899" i="7"/>
  <c r="A899" i="8" s="1"/>
  <c r="F898" i="7"/>
  <c r="F897" i="7"/>
  <c r="F896" i="7"/>
  <c r="F895" i="7"/>
  <c r="F894" i="7"/>
  <c r="F893" i="7"/>
  <c r="F892" i="7"/>
  <c r="A891" i="7"/>
  <c r="A891" i="8" s="1"/>
  <c r="A890" i="7"/>
  <c r="A890" i="8" s="1"/>
  <c r="F889" i="7"/>
  <c r="F888" i="7"/>
  <c r="F887" i="7"/>
  <c r="F886" i="7"/>
  <c r="F885" i="7"/>
  <c r="F884" i="7"/>
  <c r="F883" i="7"/>
  <c r="A882" i="7"/>
  <c r="A882" i="8" s="1"/>
  <c r="A881" i="7"/>
  <c r="A881" i="8" s="1"/>
  <c r="F880" i="7"/>
  <c r="F879" i="7"/>
  <c r="F878" i="7"/>
  <c r="F877" i="7"/>
  <c r="F876" i="7"/>
  <c r="F875" i="7"/>
  <c r="F874" i="7"/>
  <c r="A873" i="7"/>
  <c r="A873" i="8" s="1"/>
  <c r="A872" i="7"/>
  <c r="A872" i="8" s="1"/>
  <c r="F871" i="7"/>
  <c r="F870" i="7"/>
  <c r="F869" i="7"/>
  <c r="F868" i="7"/>
  <c r="F867" i="7"/>
  <c r="F866" i="7"/>
  <c r="F865" i="7"/>
  <c r="A864" i="7"/>
  <c r="A864" i="8" s="1"/>
  <c r="A863" i="7"/>
  <c r="A863" i="8" s="1"/>
  <c r="F862" i="7"/>
  <c r="F861" i="7"/>
  <c r="F860" i="7"/>
  <c r="F859" i="7"/>
  <c r="F858" i="7"/>
  <c r="F857" i="7"/>
  <c r="F856" i="7"/>
  <c r="A855" i="7"/>
  <c r="A855" i="8" s="1"/>
  <c r="A854" i="7"/>
  <c r="A854" i="8" s="1"/>
  <c r="F853" i="7"/>
  <c r="F852" i="7"/>
  <c r="F851" i="7"/>
  <c r="F850" i="7"/>
  <c r="F849" i="7"/>
  <c r="F848" i="7"/>
  <c r="F847" i="7"/>
  <c r="A846" i="7"/>
  <c r="A846" i="8" s="1"/>
  <c r="A845" i="7"/>
  <c r="A845" i="8" s="1"/>
  <c r="F844" i="7"/>
  <c r="F843" i="7"/>
  <c r="F842" i="7"/>
  <c r="F841" i="7"/>
  <c r="F840" i="7"/>
  <c r="F839" i="7"/>
  <c r="F838" i="7"/>
  <c r="A837" i="7"/>
  <c r="A837" i="8" s="1"/>
  <c r="A836" i="7"/>
  <c r="A836" i="8" s="1"/>
  <c r="F835" i="7"/>
  <c r="F834" i="7"/>
  <c r="F833" i="7"/>
  <c r="F832" i="7"/>
  <c r="F831" i="7"/>
  <c r="F830" i="7"/>
  <c r="F829" i="7"/>
  <c r="A828" i="7"/>
  <c r="A828" i="8" s="1"/>
  <c r="A827" i="7"/>
  <c r="A827" i="8" s="1"/>
  <c r="F826" i="7"/>
  <c r="F825" i="7"/>
  <c r="F824" i="7"/>
  <c r="F823" i="7"/>
  <c r="F822" i="7"/>
  <c r="F821" i="7"/>
  <c r="F820" i="7"/>
  <c r="A819" i="7"/>
  <c r="A819" i="8" s="1"/>
  <c r="A818" i="7"/>
  <c r="A818" i="8" s="1"/>
  <c r="F817" i="7"/>
  <c r="F816" i="7"/>
  <c r="F815" i="7"/>
  <c r="F814" i="7"/>
  <c r="F813" i="7"/>
  <c r="F812" i="7"/>
  <c r="F811" i="7"/>
  <c r="A810" i="7"/>
  <c r="A810" i="8" s="1"/>
  <c r="A809" i="7"/>
  <c r="A809" i="8" s="1"/>
  <c r="F808" i="7"/>
  <c r="F807" i="7"/>
  <c r="F806" i="7"/>
  <c r="F805" i="7"/>
  <c r="F804" i="7"/>
  <c r="F803" i="7"/>
  <c r="F802" i="7"/>
  <c r="A801" i="7"/>
  <c r="A801" i="8" s="1"/>
  <c r="A800" i="7"/>
  <c r="A800" i="8" s="1"/>
  <c r="F799" i="7"/>
  <c r="F798" i="7"/>
  <c r="F797" i="7"/>
  <c r="F796" i="7"/>
  <c r="F795" i="7"/>
  <c r="F794" i="7"/>
  <c r="F793" i="7"/>
  <c r="A792" i="7"/>
  <c r="A792" i="8" s="1"/>
  <c r="A791" i="7"/>
  <c r="A791" i="8" s="1"/>
  <c r="F790" i="7"/>
  <c r="F789" i="7"/>
  <c r="F788" i="7"/>
  <c r="F787" i="7"/>
  <c r="F786" i="7"/>
  <c r="F785" i="7"/>
  <c r="F784" i="7"/>
  <c r="A783" i="7"/>
  <c r="A783" i="8" s="1"/>
  <c r="A782" i="7"/>
  <c r="A782" i="8" s="1"/>
  <c r="F781" i="7"/>
  <c r="F780" i="7"/>
  <c r="F779" i="7"/>
  <c r="F778" i="7"/>
  <c r="F777" i="7"/>
  <c r="F776" i="7"/>
  <c r="F775" i="7"/>
  <c r="A774" i="7"/>
  <c r="A774" i="8" s="1"/>
  <c r="A773" i="7"/>
  <c r="A773" i="8" s="1"/>
  <c r="F772" i="7"/>
  <c r="F771" i="7"/>
  <c r="F770" i="7"/>
  <c r="F769" i="7"/>
  <c r="F768" i="7"/>
  <c r="F767" i="7"/>
  <c r="F766" i="7"/>
  <c r="A765" i="7"/>
  <c r="A765" i="8" s="1"/>
  <c r="A764" i="7"/>
  <c r="A764" i="8" s="1"/>
  <c r="F763" i="7"/>
  <c r="F762" i="7"/>
  <c r="F761" i="7"/>
  <c r="F760" i="7"/>
  <c r="F759" i="7"/>
  <c r="F758" i="7"/>
  <c r="F757" i="7"/>
  <c r="A756" i="7"/>
  <c r="A756" i="8" s="1"/>
  <c r="A755" i="7"/>
  <c r="A755" i="8" s="1"/>
  <c r="F754" i="7"/>
  <c r="F753" i="7"/>
  <c r="F752" i="7"/>
  <c r="F751" i="7"/>
  <c r="F750" i="7"/>
  <c r="F749" i="7"/>
  <c r="F748" i="7"/>
  <c r="A747" i="7"/>
  <c r="A747" i="8" s="1"/>
  <c r="A746" i="7"/>
  <c r="A746" i="8" s="1"/>
  <c r="F745" i="7"/>
  <c r="F744" i="7"/>
  <c r="F743" i="7"/>
  <c r="F742" i="7"/>
  <c r="F741" i="7"/>
  <c r="F740" i="7"/>
  <c r="F739" i="7"/>
  <c r="A738" i="7"/>
  <c r="A738" i="8" s="1"/>
  <c r="A737" i="7"/>
  <c r="A737" i="8" s="1"/>
  <c r="F736" i="7"/>
  <c r="F735" i="7"/>
  <c r="F734" i="7"/>
  <c r="F733" i="7"/>
  <c r="F732" i="7"/>
  <c r="F731" i="7"/>
  <c r="F730" i="7"/>
  <c r="A729" i="7"/>
  <c r="A729" i="8" s="1"/>
  <c r="A728" i="7"/>
  <c r="A728" i="8" s="1"/>
  <c r="F727" i="7"/>
  <c r="F726" i="7"/>
  <c r="F725" i="7"/>
  <c r="F724" i="7"/>
  <c r="F723" i="7"/>
  <c r="F722" i="7"/>
  <c r="F721" i="7"/>
  <c r="A720" i="7"/>
  <c r="A720" i="8" s="1"/>
  <c r="A719" i="7"/>
  <c r="A719" i="8" s="1"/>
  <c r="F718" i="7"/>
  <c r="F717" i="7"/>
  <c r="F716" i="7"/>
  <c r="F715" i="7"/>
  <c r="F714" i="7"/>
  <c r="F713" i="7"/>
  <c r="F712" i="7"/>
  <c r="A711" i="7"/>
  <c r="A711" i="8" s="1"/>
  <c r="A710" i="7"/>
  <c r="A710" i="8" s="1"/>
  <c r="F709" i="7"/>
  <c r="F708" i="7"/>
  <c r="F707" i="7"/>
  <c r="F706" i="7"/>
  <c r="F705" i="7"/>
  <c r="F704" i="7"/>
  <c r="F703" i="7"/>
  <c r="A702" i="7"/>
  <c r="A702" i="8" s="1"/>
  <c r="A701" i="7"/>
  <c r="A701" i="8" s="1"/>
  <c r="F700" i="7"/>
  <c r="F699" i="7"/>
  <c r="F698" i="7"/>
  <c r="F697" i="7"/>
  <c r="F696" i="7"/>
  <c r="F695" i="7"/>
  <c r="F694" i="7"/>
  <c r="A693" i="7"/>
  <c r="A693" i="8" s="1"/>
  <c r="A692" i="7"/>
  <c r="A692" i="8" s="1"/>
  <c r="F691" i="7"/>
  <c r="F690" i="7"/>
  <c r="F689" i="7"/>
  <c r="F688" i="7"/>
  <c r="F687" i="7"/>
  <c r="F686" i="7"/>
  <c r="F685" i="7"/>
  <c r="A684" i="7"/>
  <c r="A684" i="8" s="1"/>
  <c r="A683" i="7"/>
  <c r="A683" i="8" s="1"/>
  <c r="F682" i="7"/>
  <c r="F681" i="7"/>
  <c r="F680" i="7"/>
  <c r="F679" i="7"/>
  <c r="F678" i="7"/>
  <c r="F677" i="7"/>
  <c r="F676" i="7"/>
  <c r="A675" i="7"/>
  <c r="A675" i="8" s="1"/>
  <c r="A674" i="7"/>
  <c r="A674" i="8" s="1"/>
  <c r="F673" i="7"/>
  <c r="F672" i="7"/>
  <c r="F671" i="7"/>
  <c r="F670" i="7"/>
  <c r="F669" i="7"/>
  <c r="F668" i="7"/>
  <c r="F667" i="7"/>
  <c r="A666" i="7"/>
  <c r="A666" i="8" s="1"/>
  <c r="A665" i="7"/>
  <c r="A665" i="8" s="1"/>
  <c r="F664" i="7"/>
  <c r="F663" i="7"/>
  <c r="F662" i="7"/>
  <c r="F661" i="7"/>
  <c r="F660" i="7"/>
  <c r="F659" i="7"/>
  <c r="F658" i="7"/>
  <c r="A657" i="7"/>
  <c r="A657" i="8" s="1"/>
  <c r="A656" i="7"/>
  <c r="A656" i="8" s="1"/>
  <c r="F655" i="7"/>
  <c r="F654" i="7"/>
  <c r="F653" i="7"/>
  <c r="F652" i="7"/>
  <c r="F651" i="7"/>
  <c r="F650" i="7"/>
  <c r="F649" i="7"/>
  <c r="A648" i="7"/>
  <c r="A648" i="8" s="1"/>
  <c r="A647" i="7"/>
  <c r="A647" i="8" s="1"/>
  <c r="F646" i="7"/>
  <c r="F645" i="7"/>
  <c r="F644" i="7"/>
  <c r="F643" i="7"/>
  <c r="F642" i="7"/>
  <c r="F641" i="7"/>
  <c r="F640" i="7"/>
  <c r="A639" i="7"/>
  <c r="A639" i="8" s="1"/>
  <c r="A638" i="7"/>
  <c r="A638" i="8" s="1"/>
  <c r="F637" i="7"/>
  <c r="F636" i="7"/>
  <c r="F635" i="7"/>
  <c r="F634" i="7"/>
  <c r="F633" i="7"/>
  <c r="F632" i="7"/>
  <c r="F631" i="7"/>
  <c r="A630" i="7"/>
  <c r="A630" i="8" s="1"/>
  <c r="A629" i="7"/>
  <c r="A629" i="8" s="1"/>
  <c r="F628" i="7"/>
  <c r="F627" i="7"/>
  <c r="F626" i="7"/>
  <c r="F625" i="7"/>
  <c r="F624" i="7"/>
  <c r="F623" i="7"/>
  <c r="F622" i="7"/>
  <c r="A621" i="7"/>
  <c r="A621" i="8" s="1"/>
  <c r="A620" i="7"/>
  <c r="A620" i="8" s="1"/>
  <c r="F619" i="7"/>
  <c r="F618" i="7"/>
  <c r="F617" i="7"/>
  <c r="F616" i="7"/>
  <c r="F615" i="7"/>
  <c r="F614" i="7"/>
  <c r="F613" i="7"/>
  <c r="A612" i="7"/>
  <c r="A612" i="8" s="1"/>
  <c r="A611" i="7"/>
  <c r="A611" i="8" s="1"/>
  <c r="F610" i="7"/>
  <c r="F609" i="7"/>
  <c r="F608" i="7"/>
  <c r="F607" i="7"/>
  <c r="F606" i="7"/>
  <c r="F605" i="7"/>
  <c r="F604" i="7"/>
  <c r="A603" i="7"/>
  <c r="A603" i="8" s="1"/>
  <c r="A602" i="7"/>
  <c r="A602" i="8" s="1"/>
  <c r="F601" i="7"/>
  <c r="F600" i="7"/>
  <c r="F599" i="7"/>
  <c r="F598" i="7"/>
  <c r="F597" i="7"/>
  <c r="F596" i="7"/>
  <c r="F595" i="7"/>
  <c r="A594" i="7"/>
  <c r="A594" i="8" s="1"/>
  <c r="A593" i="7"/>
  <c r="A593" i="8" s="1"/>
  <c r="F592" i="7"/>
  <c r="F591" i="7"/>
  <c r="F590" i="7"/>
  <c r="F589" i="7"/>
  <c r="F588" i="7"/>
  <c r="F587" i="7"/>
  <c r="F586" i="7"/>
  <c r="A585" i="7"/>
  <c r="A585" i="8" s="1"/>
  <c r="A584" i="7"/>
  <c r="A584" i="8" s="1"/>
  <c r="F583" i="7"/>
  <c r="F582" i="7"/>
  <c r="F581" i="7"/>
  <c r="F580" i="7"/>
  <c r="F579" i="7"/>
  <c r="F578" i="7"/>
  <c r="F577" i="7"/>
  <c r="A576" i="7"/>
  <c r="A576" i="8" s="1"/>
  <c r="A575" i="7"/>
  <c r="A575" i="8" s="1"/>
  <c r="F574" i="7"/>
  <c r="F573" i="7"/>
  <c r="F572" i="7"/>
  <c r="F571" i="7"/>
  <c r="F570" i="7"/>
  <c r="F569" i="7"/>
  <c r="F568" i="7"/>
  <c r="A567" i="7"/>
  <c r="A567" i="8" s="1"/>
  <c r="A566" i="7"/>
  <c r="A566" i="8" s="1"/>
  <c r="F565" i="7"/>
  <c r="F564" i="7"/>
  <c r="F563" i="7"/>
  <c r="F562" i="7"/>
  <c r="F561" i="7"/>
  <c r="F560" i="7"/>
  <c r="F559" i="7"/>
  <c r="A558" i="7"/>
  <c r="A558" i="8" s="1"/>
  <c r="A557" i="7"/>
  <c r="A557" i="8" s="1"/>
  <c r="F556" i="7"/>
  <c r="F555" i="7"/>
  <c r="F554" i="7"/>
  <c r="F553" i="7"/>
  <c r="F552" i="7"/>
  <c r="F551" i="7"/>
  <c r="F550" i="7"/>
  <c r="A549" i="7"/>
  <c r="A549" i="8" s="1"/>
  <c r="A548" i="7"/>
  <c r="A548" i="8" s="1"/>
  <c r="F547" i="7"/>
  <c r="F546" i="7"/>
  <c r="F545" i="7"/>
  <c r="F544" i="7"/>
  <c r="F543" i="7"/>
  <c r="F542" i="7"/>
  <c r="F541" i="7"/>
  <c r="A540" i="7"/>
  <c r="A540" i="8" s="1"/>
  <c r="A539" i="7"/>
  <c r="A539" i="8" s="1"/>
  <c r="F538" i="7"/>
  <c r="F537" i="7"/>
  <c r="F536" i="7"/>
  <c r="F535" i="7"/>
  <c r="F534" i="7"/>
  <c r="F533" i="7"/>
  <c r="F532" i="7"/>
  <c r="A531" i="7"/>
  <c r="A531" i="8" s="1"/>
  <c r="A530" i="7"/>
  <c r="A530" i="8" s="1"/>
  <c r="F529" i="7"/>
  <c r="F528" i="7"/>
  <c r="F527" i="7"/>
  <c r="F526" i="7"/>
  <c r="F525" i="7"/>
  <c r="F524" i="7"/>
  <c r="F523" i="7"/>
  <c r="A522" i="7"/>
  <c r="A522" i="8" s="1"/>
  <c r="A521" i="7"/>
  <c r="A521" i="8" s="1"/>
  <c r="F520" i="7"/>
  <c r="F519" i="7"/>
  <c r="F518" i="7"/>
  <c r="F517" i="7"/>
  <c r="F516" i="7"/>
  <c r="F515" i="7"/>
  <c r="F514" i="7"/>
  <c r="A513" i="7"/>
  <c r="A513" i="8" s="1"/>
  <c r="A512" i="7"/>
  <c r="A512" i="8" s="1"/>
  <c r="F511" i="7"/>
  <c r="F510" i="7"/>
  <c r="F509" i="7"/>
  <c r="F508" i="7"/>
  <c r="F507" i="7"/>
  <c r="F506" i="7"/>
  <c r="F505" i="7"/>
  <c r="A504" i="7"/>
  <c r="A504" i="8" s="1"/>
  <c r="A503" i="7"/>
  <c r="A503" i="8" s="1"/>
  <c r="F502" i="7"/>
  <c r="F501" i="7"/>
  <c r="F500" i="7"/>
  <c r="F499" i="7"/>
  <c r="F498" i="7"/>
  <c r="F497" i="7"/>
  <c r="F496" i="7"/>
  <c r="A495" i="7"/>
  <c r="A495" i="8" s="1"/>
  <c r="A494" i="7"/>
  <c r="A494" i="8" s="1"/>
  <c r="F493" i="7"/>
  <c r="F492" i="7"/>
  <c r="F491" i="7"/>
  <c r="F490" i="7"/>
  <c r="F489" i="7"/>
  <c r="F488" i="7"/>
  <c r="F487" i="7"/>
  <c r="A486" i="7"/>
  <c r="A486" i="8" s="1"/>
  <c r="A485" i="7"/>
  <c r="A485" i="8" s="1"/>
  <c r="F484" i="7"/>
  <c r="F483" i="7"/>
  <c r="F482" i="7"/>
  <c r="F481" i="7"/>
  <c r="F480" i="7"/>
  <c r="F479" i="7"/>
  <c r="F478" i="7"/>
  <c r="A477" i="7"/>
  <c r="A477" i="8" s="1"/>
  <c r="A476" i="7"/>
  <c r="A476" i="8" s="1"/>
  <c r="F475" i="7"/>
  <c r="F474" i="7"/>
  <c r="F473" i="7"/>
  <c r="F472" i="7"/>
  <c r="F471" i="7"/>
  <c r="F470" i="7"/>
  <c r="F469" i="7"/>
  <c r="A468" i="7"/>
  <c r="A468" i="8" s="1"/>
  <c r="A467" i="7"/>
  <c r="A467" i="8" s="1"/>
  <c r="F466" i="7"/>
  <c r="F465" i="7"/>
  <c r="F464" i="7"/>
  <c r="F463" i="7"/>
  <c r="F462" i="7"/>
  <c r="F461" i="7"/>
  <c r="F460" i="7"/>
  <c r="A459" i="7"/>
  <c r="A459" i="8" s="1"/>
  <c r="A458" i="7"/>
  <c r="A458" i="8" s="1"/>
  <c r="F457" i="7"/>
  <c r="F456" i="7"/>
  <c r="F455" i="7"/>
  <c r="F454" i="7"/>
  <c r="F453" i="7"/>
  <c r="F452" i="7"/>
  <c r="F451" i="7"/>
  <c r="A450" i="7"/>
  <c r="A450" i="8" s="1"/>
  <c r="A449" i="7"/>
  <c r="A449" i="8" s="1"/>
  <c r="F448" i="7"/>
  <c r="F447" i="7"/>
  <c r="F446" i="7"/>
  <c r="F445" i="7"/>
  <c r="F444" i="7"/>
  <c r="F443" i="7"/>
  <c r="F442" i="7"/>
  <c r="A441" i="7"/>
  <c r="A441" i="8" s="1"/>
  <c r="A440" i="7"/>
  <c r="A440" i="8" s="1"/>
  <c r="F439" i="7"/>
  <c r="F438" i="7"/>
  <c r="F437" i="7"/>
  <c r="F436" i="7"/>
  <c r="F435" i="7"/>
  <c r="F434" i="7"/>
  <c r="F433" i="7"/>
  <c r="A432" i="7"/>
  <c r="A432" i="8" s="1"/>
  <c r="A431" i="7"/>
  <c r="A431" i="8" s="1"/>
  <c r="F430" i="7"/>
  <c r="F429" i="7"/>
  <c r="F428" i="7"/>
  <c r="F427" i="7"/>
  <c r="F426" i="7"/>
  <c r="F425" i="7"/>
  <c r="F424" i="7"/>
  <c r="A423" i="7"/>
  <c r="A423" i="8" s="1"/>
  <c r="A422" i="7"/>
  <c r="A422" i="8" s="1"/>
  <c r="F421" i="7"/>
  <c r="F420" i="7"/>
  <c r="F419" i="7"/>
  <c r="F418" i="7"/>
  <c r="F417" i="7"/>
  <c r="F416" i="7"/>
  <c r="F415" i="7"/>
  <c r="A414" i="7"/>
  <c r="A414" i="8" s="1"/>
  <c r="A413" i="7"/>
  <c r="A413" i="8" s="1"/>
  <c r="F412" i="7"/>
  <c r="F411" i="7"/>
  <c r="F410" i="7"/>
  <c r="F409" i="7"/>
  <c r="F408" i="7"/>
  <c r="F407" i="7"/>
  <c r="F406" i="7"/>
  <c r="A405" i="7"/>
  <c r="A405" i="8" s="1"/>
  <c r="A404" i="7"/>
  <c r="A404" i="8" s="1"/>
  <c r="F403" i="7"/>
  <c r="F402" i="7"/>
  <c r="F401" i="7"/>
  <c r="F400" i="7"/>
  <c r="F399" i="7"/>
  <c r="F398" i="7"/>
  <c r="F397" i="7"/>
  <c r="A396" i="7"/>
  <c r="A396" i="8" s="1"/>
  <c r="A395" i="7"/>
  <c r="A395" i="8" s="1"/>
  <c r="F394" i="7"/>
  <c r="F393" i="7"/>
  <c r="F392" i="7"/>
  <c r="F391" i="7"/>
  <c r="F390" i="7"/>
  <c r="F389" i="7"/>
  <c r="F388" i="7"/>
  <c r="A387" i="7"/>
  <c r="A387" i="8" s="1"/>
  <c r="A386" i="7"/>
  <c r="A386" i="8" s="1"/>
  <c r="F385" i="7"/>
  <c r="F384" i="7"/>
  <c r="F383" i="7"/>
  <c r="F382" i="7"/>
  <c r="F381" i="7"/>
  <c r="F380" i="7"/>
  <c r="F379" i="7"/>
  <c r="A378" i="7"/>
  <c r="A378" i="8" s="1"/>
  <c r="A377" i="7"/>
  <c r="A377" i="8" s="1"/>
  <c r="F376" i="7"/>
  <c r="F375" i="7"/>
  <c r="F374" i="7"/>
  <c r="F373" i="7"/>
  <c r="F372" i="7"/>
  <c r="F371" i="7"/>
  <c r="F370" i="7"/>
  <c r="A369" i="7"/>
  <c r="A369" i="8" s="1"/>
  <c r="A368" i="7"/>
  <c r="A368" i="8" s="1"/>
  <c r="F367" i="7"/>
  <c r="F366" i="7"/>
  <c r="F365" i="7"/>
  <c r="F364" i="7"/>
  <c r="F363" i="7"/>
  <c r="F362" i="7"/>
  <c r="F361" i="7"/>
  <c r="A360" i="7"/>
  <c r="A360" i="8" s="1"/>
  <c r="A359" i="7"/>
  <c r="A359" i="8" s="1"/>
  <c r="F358" i="7"/>
  <c r="F357" i="7"/>
  <c r="F356" i="7"/>
  <c r="F355" i="7"/>
  <c r="F354" i="7"/>
  <c r="F353" i="7"/>
  <c r="F352" i="7"/>
  <c r="A351" i="7"/>
  <c r="A351" i="8" s="1"/>
  <c r="A350" i="7"/>
  <c r="A350" i="8" s="1"/>
  <c r="F349" i="7"/>
  <c r="F348" i="7"/>
  <c r="F347" i="7"/>
  <c r="F346" i="7"/>
  <c r="F345" i="7"/>
  <c r="F344" i="7"/>
  <c r="F343" i="7"/>
  <c r="A342" i="7"/>
  <c r="A342" i="8" s="1"/>
  <c r="A341" i="7"/>
  <c r="A341" i="8" s="1"/>
  <c r="F340" i="7"/>
  <c r="F339" i="7"/>
  <c r="F338" i="7"/>
  <c r="F337" i="7"/>
  <c r="F336" i="7"/>
  <c r="F335" i="7"/>
  <c r="F334" i="7"/>
  <c r="A333" i="7"/>
  <c r="A333" i="8" s="1"/>
  <c r="A332" i="7"/>
  <c r="A332" i="8" s="1"/>
  <c r="F331" i="7"/>
  <c r="F330" i="7"/>
  <c r="F329" i="7"/>
  <c r="F328" i="7"/>
  <c r="F327" i="7"/>
  <c r="F326" i="7"/>
  <c r="F325" i="7"/>
  <c r="A324" i="7"/>
  <c r="A324" i="8" s="1"/>
  <c r="A323" i="7"/>
  <c r="A323" i="8" s="1"/>
  <c r="F322" i="7"/>
  <c r="F321" i="7"/>
  <c r="F320" i="7"/>
  <c r="F319" i="7"/>
  <c r="F318" i="7"/>
  <c r="F317" i="7"/>
  <c r="F316" i="7"/>
  <c r="A315" i="7"/>
  <c r="A315" i="8" s="1"/>
  <c r="A314" i="7"/>
  <c r="A314" i="8" s="1"/>
  <c r="F313" i="7"/>
  <c r="F312" i="7"/>
  <c r="F311" i="7"/>
  <c r="F310" i="7"/>
  <c r="F309" i="7"/>
  <c r="F308" i="7"/>
  <c r="F307" i="7"/>
  <c r="A306" i="7"/>
  <c r="A306" i="8" s="1"/>
  <c r="A305" i="7"/>
  <c r="A305" i="8" s="1"/>
  <c r="F304" i="7"/>
  <c r="F303" i="7"/>
  <c r="F302" i="7"/>
  <c r="F301" i="7"/>
  <c r="F300" i="7"/>
  <c r="F299" i="7"/>
  <c r="F298" i="7"/>
  <c r="A297" i="7"/>
  <c r="A297" i="8" s="1"/>
  <c r="A296" i="7"/>
  <c r="A296" i="8" s="1"/>
  <c r="F295" i="7"/>
  <c r="F294" i="7"/>
  <c r="F293" i="7"/>
  <c r="F292" i="7"/>
  <c r="F291" i="7"/>
  <c r="F290" i="7"/>
  <c r="F289" i="7"/>
  <c r="A288" i="7"/>
  <c r="A288" i="8" s="1"/>
  <c r="A287" i="7"/>
  <c r="A287" i="8" s="1"/>
  <c r="F286" i="7"/>
  <c r="F285" i="7"/>
  <c r="F284" i="7"/>
  <c r="F283" i="7"/>
  <c r="F282" i="7"/>
  <c r="F281" i="7"/>
  <c r="F280" i="7"/>
  <c r="A279" i="7"/>
  <c r="A279" i="8" s="1"/>
  <c r="A278" i="7"/>
  <c r="A278" i="8" s="1"/>
  <c r="F277" i="7"/>
  <c r="F276" i="7"/>
  <c r="F275" i="7"/>
  <c r="F274" i="7"/>
  <c r="F273" i="7"/>
  <c r="F272" i="7"/>
  <c r="F271" i="7"/>
  <c r="A270" i="7"/>
  <c r="A270" i="8" s="1"/>
  <c r="A269" i="7"/>
  <c r="A269" i="8" s="1"/>
  <c r="F268" i="7"/>
  <c r="F267" i="7"/>
  <c r="F266" i="7"/>
  <c r="F265" i="7"/>
  <c r="F264" i="7"/>
  <c r="F263" i="7"/>
  <c r="F262" i="7"/>
  <c r="A261" i="7"/>
  <c r="A261" i="8" s="1"/>
  <c r="A260" i="7"/>
  <c r="A260" i="8" s="1"/>
  <c r="F259" i="7"/>
  <c r="F258" i="7"/>
  <c r="F257" i="7"/>
  <c r="F256" i="7"/>
  <c r="F255" i="7"/>
  <c r="F254" i="7"/>
  <c r="F253" i="7"/>
  <c r="A252" i="7"/>
  <c r="A252" i="8" s="1"/>
  <c r="A251" i="7"/>
  <c r="A251" i="8" s="1"/>
  <c r="F250" i="7"/>
  <c r="F249" i="7"/>
  <c r="F248" i="7"/>
  <c r="F247" i="7"/>
  <c r="F246" i="7"/>
  <c r="F245" i="7"/>
  <c r="F244" i="7"/>
  <c r="A243" i="7"/>
  <c r="A243" i="8" s="1"/>
  <c r="A242" i="7"/>
  <c r="A242" i="8" s="1"/>
  <c r="F241" i="7"/>
  <c r="F240" i="7"/>
  <c r="F239" i="7"/>
  <c r="F238" i="7"/>
  <c r="F237" i="7"/>
  <c r="F236" i="7"/>
  <c r="F235" i="7"/>
  <c r="A234" i="7"/>
  <c r="A234" i="8" s="1"/>
  <c r="A233" i="7"/>
  <c r="A233" i="8" s="1"/>
  <c r="F232" i="7"/>
  <c r="F231" i="7"/>
  <c r="F230" i="7"/>
  <c r="F229" i="7"/>
  <c r="F228" i="7"/>
  <c r="F227" i="7"/>
  <c r="F226" i="7"/>
  <c r="A225" i="7"/>
  <c r="A225" i="8" s="1"/>
  <c r="A224" i="7"/>
  <c r="A224" i="8" s="1"/>
  <c r="F223" i="7"/>
  <c r="F222" i="7"/>
  <c r="F221" i="7"/>
  <c r="F220" i="7"/>
  <c r="F219" i="7"/>
  <c r="F218" i="7"/>
  <c r="F217" i="7"/>
  <c r="A216" i="7"/>
  <c r="A216" i="8" s="1"/>
  <c r="A215" i="7"/>
  <c r="A215" i="8" s="1"/>
  <c r="F214" i="7"/>
  <c r="F213" i="7"/>
  <c r="F212" i="7"/>
  <c r="F211" i="7"/>
  <c r="F210" i="7"/>
  <c r="F209" i="7"/>
  <c r="F208" i="7"/>
  <c r="A207" i="7"/>
  <c r="A207" i="8" s="1"/>
  <c r="A206" i="7"/>
  <c r="A206" i="8" s="1"/>
  <c r="F205" i="7"/>
  <c r="F204" i="7"/>
  <c r="F203" i="7"/>
  <c r="F202" i="7"/>
  <c r="F201" i="7"/>
  <c r="F200" i="7"/>
  <c r="F199" i="7"/>
  <c r="A198" i="7"/>
  <c r="A198" i="8" s="1"/>
  <c r="A197" i="7"/>
  <c r="A197" i="8" s="1"/>
  <c r="F196" i="7"/>
  <c r="F195" i="7"/>
  <c r="F194" i="7"/>
  <c r="F193" i="7"/>
  <c r="F192" i="7"/>
  <c r="F191" i="7"/>
  <c r="F190" i="7"/>
  <c r="A189" i="7"/>
  <c r="A189" i="8" s="1"/>
  <c r="A188" i="7"/>
  <c r="A188" i="8" s="1"/>
  <c r="F187" i="7"/>
  <c r="F186" i="7"/>
  <c r="F185" i="7"/>
  <c r="F184" i="7"/>
  <c r="F183" i="7"/>
  <c r="F182" i="7"/>
  <c r="F181" i="7"/>
  <c r="A180" i="7"/>
  <c r="A180" i="8" s="1"/>
  <c r="A179" i="7"/>
  <c r="A179" i="8" s="1"/>
  <c r="F178" i="7"/>
  <c r="F177" i="7"/>
  <c r="F176" i="7"/>
  <c r="F175" i="7"/>
  <c r="F174" i="7"/>
  <c r="F173" i="7"/>
  <c r="F172" i="7"/>
  <c r="A171" i="7"/>
  <c r="A171" i="8" s="1"/>
  <c r="A170" i="7"/>
  <c r="A170" i="8" s="1"/>
  <c r="F169" i="7"/>
  <c r="F168" i="7"/>
  <c r="F167" i="7"/>
  <c r="F166" i="7"/>
  <c r="F165" i="7"/>
  <c r="F164" i="7"/>
  <c r="F163" i="7"/>
  <c r="A162" i="7"/>
  <c r="A162" i="8" s="1"/>
  <c r="A161" i="7"/>
  <c r="A161" i="8" s="1"/>
  <c r="F160" i="7"/>
  <c r="F159" i="7"/>
  <c r="F158" i="7"/>
  <c r="F157" i="7"/>
  <c r="F156" i="7"/>
  <c r="F155" i="7"/>
  <c r="F154" i="7"/>
  <c r="A153" i="7"/>
  <c r="A153" i="8" s="1"/>
  <c r="A152" i="7"/>
  <c r="A152" i="8" s="1"/>
  <c r="F151" i="7"/>
  <c r="F150" i="7"/>
  <c r="F149" i="7"/>
  <c r="F148" i="7"/>
  <c r="F147" i="7"/>
  <c r="F146" i="7"/>
  <c r="F145" i="7"/>
  <c r="A144" i="7"/>
  <c r="A144" i="8" s="1"/>
  <c r="A143" i="7"/>
  <c r="A143" i="8" s="1"/>
  <c r="F142" i="7"/>
  <c r="F141" i="7"/>
  <c r="F140" i="7"/>
  <c r="F139" i="7"/>
  <c r="F138" i="7"/>
  <c r="F137" i="7"/>
  <c r="F136" i="7"/>
  <c r="A135" i="7"/>
  <c r="A135" i="8" s="1"/>
  <c r="A134" i="7"/>
  <c r="A134" i="8" s="1"/>
  <c r="F133" i="7"/>
  <c r="F132" i="7"/>
  <c r="F131" i="7"/>
  <c r="F130" i="7"/>
  <c r="F129" i="7"/>
  <c r="F128" i="7"/>
  <c r="F127" i="7"/>
  <c r="A126" i="7"/>
  <c r="A126" i="8" s="1"/>
  <c r="A125" i="7"/>
  <c r="A125" i="8" s="1"/>
  <c r="F124" i="7"/>
  <c r="F123" i="7"/>
  <c r="F122" i="7"/>
  <c r="F121" i="7"/>
  <c r="F120" i="7"/>
  <c r="F119" i="7"/>
  <c r="F118" i="7"/>
  <c r="A117" i="7"/>
  <c r="A117" i="8" s="1"/>
  <c r="A116" i="7"/>
  <c r="A116" i="8" s="1"/>
  <c r="F115" i="7"/>
  <c r="F114" i="7"/>
  <c r="F113" i="7"/>
  <c r="F112" i="7"/>
  <c r="F111" i="7"/>
  <c r="F110" i="7"/>
  <c r="F109" i="7"/>
  <c r="A108" i="7"/>
  <c r="A108" i="8" s="1"/>
  <c r="A107" i="7"/>
  <c r="A107" i="8" s="1"/>
  <c r="F106" i="7"/>
  <c r="F105" i="7"/>
  <c r="F104" i="7"/>
  <c r="F103" i="7"/>
  <c r="F102" i="7"/>
  <c r="F101" i="7"/>
  <c r="F100" i="7"/>
  <c r="A99" i="7"/>
  <c r="A99" i="8" s="1"/>
  <c r="A98" i="7"/>
  <c r="A98" i="8" s="1"/>
  <c r="F97" i="7"/>
  <c r="F96" i="7"/>
  <c r="F95" i="7"/>
  <c r="F94" i="7"/>
  <c r="F93" i="7"/>
  <c r="F92" i="7"/>
  <c r="F91" i="7"/>
  <c r="A90" i="7"/>
  <c r="A90" i="8" s="1"/>
  <c r="A89" i="7"/>
  <c r="A89" i="8" s="1"/>
  <c r="F88" i="7"/>
  <c r="F87" i="7"/>
  <c r="F86" i="7"/>
  <c r="F85" i="7"/>
  <c r="F84" i="7"/>
  <c r="F83" i="7"/>
  <c r="F82" i="7"/>
  <c r="A81" i="7"/>
  <c r="A81" i="8" s="1"/>
  <c r="A80" i="7"/>
  <c r="A80" i="8" s="1"/>
  <c r="F79" i="7"/>
  <c r="F78" i="7"/>
  <c r="F77" i="7"/>
  <c r="F76" i="7"/>
  <c r="F75" i="7"/>
  <c r="F74" i="7"/>
  <c r="F73" i="7"/>
  <c r="A72" i="7"/>
  <c r="A72" i="8" s="1"/>
  <c r="A71" i="7"/>
  <c r="A71" i="8" s="1"/>
  <c r="F70" i="7"/>
  <c r="F69" i="7"/>
  <c r="F68" i="7"/>
  <c r="F67" i="7"/>
  <c r="F66" i="7"/>
  <c r="F65" i="7"/>
  <c r="F64" i="7"/>
  <c r="A63" i="7"/>
  <c r="A63" i="8" s="1"/>
  <c r="A62" i="7"/>
  <c r="A62" i="8" s="1"/>
  <c r="F61" i="7"/>
  <c r="F60" i="7"/>
  <c r="F59" i="7"/>
  <c r="F58" i="7"/>
  <c r="F57" i="7"/>
  <c r="F56" i="7"/>
  <c r="F55" i="7"/>
  <c r="A54" i="7"/>
  <c r="A54" i="8" s="1"/>
  <c r="A53" i="7"/>
  <c r="A53" i="8" s="1"/>
  <c r="F52" i="7"/>
  <c r="F51" i="7"/>
  <c r="F50" i="7"/>
  <c r="F49" i="7"/>
  <c r="F48" i="7"/>
  <c r="F47" i="7"/>
  <c r="F46" i="7"/>
  <c r="A45" i="7"/>
  <c r="A45" i="8" s="1"/>
  <c r="A44" i="7"/>
  <c r="A44" i="8" s="1"/>
  <c r="F43" i="7"/>
  <c r="F42" i="7"/>
  <c r="F41" i="7"/>
  <c r="F40" i="7"/>
  <c r="F39" i="7"/>
  <c r="F38" i="7"/>
  <c r="F37" i="7"/>
  <c r="A36" i="7"/>
  <c r="A36" i="8" s="1"/>
  <c r="A35" i="7"/>
  <c r="A35" i="8" s="1"/>
  <c r="F34" i="7"/>
  <c r="F33" i="7"/>
  <c r="F32" i="7"/>
  <c r="F31" i="7"/>
  <c r="F30" i="7"/>
  <c r="F29" i="7"/>
  <c r="F28" i="7"/>
  <c r="A27" i="7"/>
  <c r="A27" i="8" s="1"/>
  <c r="A26" i="7"/>
  <c r="A26" i="8" s="1"/>
  <c r="F25" i="7"/>
  <c r="F24" i="7"/>
  <c r="F23" i="7"/>
  <c r="F22" i="7"/>
  <c r="F21" i="7"/>
  <c r="F20" i="7"/>
  <c r="F19" i="7"/>
  <c r="A18" i="7"/>
  <c r="A18" i="8" s="1"/>
  <c r="A17" i="7"/>
  <c r="A17" i="8" s="1"/>
  <c r="F13" i="7"/>
  <c r="F14" i="7"/>
  <c r="A1080" i="4"/>
  <c r="A1079" i="4"/>
  <c r="A1071" i="4"/>
  <c r="A1070" i="4"/>
  <c r="A1062" i="4"/>
  <c r="A1061" i="4"/>
  <c r="A1053" i="4"/>
  <c r="A1052" i="4"/>
  <c r="A1044" i="4"/>
  <c r="A1043" i="4"/>
  <c r="A1035" i="4"/>
  <c r="A1034" i="4"/>
  <c r="A1026" i="4"/>
  <c r="A1025" i="4"/>
  <c r="A1017" i="4"/>
  <c r="A1016" i="4"/>
  <c r="A1008" i="4"/>
  <c r="A1007" i="4"/>
  <c r="A999" i="4"/>
  <c r="A998" i="4"/>
  <c r="A990" i="4"/>
  <c r="A989" i="4"/>
  <c r="A981" i="4"/>
  <c r="A980" i="4"/>
  <c r="A972" i="4"/>
  <c r="A971" i="4"/>
  <c r="A963" i="4"/>
  <c r="A962" i="4"/>
  <c r="A954" i="4"/>
  <c r="A953" i="4"/>
  <c r="A945" i="4"/>
  <c r="A944" i="4"/>
  <c r="A936" i="4"/>
  <c r="A935" i="4"/>
  <c r="A927" i="4"/>
  <c r="A926" i="4"/>
  <c r="A918" i="4"/>
  <c r="A917" i="4"/>
  <c r="A909" i="4"/>
  <c r="A908" i="4"/>
  <c r="A900" i="4"/>
  <c r="A899" i="4"/>
  <c r="A891" i="4"/>
  <c r="A890" i="4"/>
  <c r="A882" i="4"/>
  <c r="A881" i="4"/>
  <c r="A873" i="4"/>
  <c r="A872" i="4"/>
  <c r="A864" i="4"/>
  <c r="A863" i="4"/>
  <c r="A855" i="4"/>
  <c r="A854" i="4"/>
  <c r="A846" i="4"/>
  <c r="A845" i="4"/>
  <c r="A837" i="4"/>
  <c r="A836" i="4"/>
  <c r="A828" i="4"/>
  <c r="A827" i="4"/>
  <c r="A819" i="4"/>
  <c r="A818" i="4"/>
  <c r="A810" i="4"/>
  <c r="A809" i="4"/>
  <c r="A801" i="4"/>
  <c r="A800" i="4"/>
  <c r="A792" i="4"/>
  <c r="A791" i="4"/>
  <c r="A783" i="4"/>
  <c r="A782" i="4"/>
  <c r="A774" i="4"/>
  <c r="A773" i="4"/>
  <c r="A765" i="4"/>
  <c r="A764" i="4"/>
  <c r="A756" i="4"/>
  <c r="A755" i="4"/>
  <c r="A747" i="4"/>
  <c r="A746" i="4"/>
  <c r="A738" i="4"/>
  <c r="A737" i="4"/>
  <c r="A729" i="4"/>
  <c r="A728" i="4"/>
  <c r="A720" i="4"/>
  <c r="A719" i="4"/>
  <c r="A711" i="4"/>
  <c r="A710" i="4"/>
  <c r="A702" i="4"/>
  <c r="A701" i="4"/>
  <c r="A693" i="4"/>
  <c r="A692" i="4"/>
  <c r="A684" i="4"/>
  <c r="A683" i="4"/>
  <c r="A675" i="4"/>
  <c r="A674" i="4"/>
  <c r="A666" i="4"/>
  <c r="A665" i="4"/>
  <c r="A657" i="4"/>
  <c r="A656" i="4"/>
  <c r="A648" i="4"/>
  <c r="A647" i="4"/>
  <c r="A639" i="4"/>
  <c r="A638" i="4"/>
  <c r="A630" i="4"/>
  <c r="A629" i="4"/>
  <c r="A621" i="4"/>
  <c r="A620" i="4"/>
  <c r="A612" i="4"/>
  <c r="A611" i="4"/>
  <c r="A603" i="4"/>
  <c r="A602" i="4"/>
  <c r="A594" i="4"/>
  <c r="A593" i="4"/>
  <c r="A585" i="4"/>
  <c r="A584" i="4"/>
  <c r="A576" i="4"/>
  <c r="A575" i="4"/>
  <c r="A567" i="4"/>
  <c r="A566" i="4"/>
  <c r="A558" i="4"/>
  <c r="A557" i="4"/>
  <c r="A549" i="4"/>
  <c r="A548" i="4"/>
  <c r="A540" i="4"/>
  <c r="A539" i="4"/>
  <c r="A531" i="4"/>
  <c r="A530" i="4"/>
  <c r="A522" i="4"/>
  <c r="A521" i="4"/>
  <c r="A513" i="4"/>
  <c r="A512" i="4"/>
  <c r="A504" i="4"/>
  <c r="A503" i="4"/>
  <c r="A495" i="4"/>
  <c r="A494" i="4"/>
  <c r="A486" i="4"/>
  <c r="A485" i="4"/>
  <c r="A477" i="4"/>
  <c r="A476" i="4"/>
  <c r="A468" i="4"/>
  <c r="A467" i="4"/>
  <c r="A459" i="4"/>
  <c r="A458" i="4"/>
  <c r="A450" i="4"/>
  <c r="A449" i="4"/>
  <c r="A441" i="4"/>
  <c r="A440" i="4"/>
  <c r="A432" i="4"/>
  <c r="A431" i="4"/>
  <c r="A423" i="4"/>
  <c r="A422" i="4"/>
  <c r="A414" i="4"/>
  <c r="A413" i="4"/>
  <c r="A405" i="4"/>
  <c r="A404" i="4"/>
  <c r="A396" i="4"/>
  <c r="A395" i="4"/>
  <c r="A387" i="4"/>
  <c r="A386" i="4"/>
  <c r="A378" i="4"/>
  <c r="A377" i="4"/>
  <c r="A369" i="4"/>
  <c r="A368" i="4"/>
  <c r="A360" i="4"/>
  <c r="A359" i="4"/>
  <c r="A351" i="4"/>
  <c r="A350" i="4"/>
  <c r="A342" i="4"/>
  <c r="A341" i="4"/>
  <c r="A333" i="4"/>
  <c r="A332" i="4"/>
  <c r="A324" i="4"/>
  <c r="A323" i="4"/>
  <c r="A315" i="4"/>
  <c r="A314" i="4"/>
  <c r="A306" i="4"/>
  <c r="A305" i="4"/>
  <c r="A297" i="4"/>
  <c r="A296" i="4"/>
  <c r="A288" i="4"/>
  <c r="A287" i="4"/>
  <c r="A279" i="4"/>
  <c r="A278" i="4"/>
  <c r="A270" i="4"/>
  <c r="A269" i="4"/>
  <c r="A261" i="4"/>
  <c r="A260" i="4"/>
  <c r="A252" i="4"/>
  <c r="A251" i="4"/>
  <c r="A243" i="4"/>
  <c r="A242" i="4"/>
  <c r="A234" i="4"/>
  <c r="A233" i="4"/>
  <c r="A225" i="4"/>
  <c r="A224" i="4"/>
  <c r="A216" i="4"/>
  <c r="A215" i="4"/>
  <c r="A207" i="4"/>
  <c r="A206" i="4"/>
  <c r="A198" i="4"/>
  <c r="A197" i="4"/>
  <c r="A189" i="4"/>
  <c r="A188" i="4"/>
  <c r="A180" i="4"/>
  <c r="A179" i="4"/>
  <c r="A171" i="4"/>
  <c r="A170" i="4"/>
  <c r="A162" i="4"/>
  <c r="A161" i="4"/>
  <c r="A153" i="4"/>
  <c r="A152" i="4"/>
  <c r="A144" i="4"/>
  <c r="A143" i="4"/>
  <c r="A135" i="4"/>
  <c r="A134" i="4"/>
  <c r="A126" i="4"/>
  <c r="A125" i="4"/>
  <c r="A117" i="4"/>
  <c r="A116" i="4"/>
  <c r="A108" i="4"/>
  <c r="A107" i="4"/>
  <c r="A99" i="4"/>
  <c r="A98" i="4"/>
  <c r="A90" i="4"/>
  <c r="A89" i="4"/>
  <c r="A81" i="4"/>
  <c r="A80" i="4"/>
  <c r="A72" i="4"/>
  <c r="A71" i="4"/>
  <c r="A63" i="4"/>
  <c r="A62" i="4"/>
  <c r="A54" i="4"/>
  <c r="A53" i="4"/>
  <c r="A45" i="4"/>
  <c r="A44" i="4"/>
  <c r="A36" i="4"/>
  <c r="A35" i="4"/>
  <c r="A27" i="4"/>
  <c r="A26" i="4"/>
  <c r="A18" i="4"/>
  <c r="A17" i="4"/>
  <c r="I1087" i="3"/>
  <c r="E1087" i="3"/>
  <c r="I1086" i="3"/>
  <c r="E1086" i="3"/>
  <c r="I1085" i="3"/>
  <c r="E1085" i="3"/>
  <c r="I1084" i="3"/>
  <c r="E1084" i="3"/>
  <c r="I1083" i="3"/>
  <c r="E1083" i="3"/>
  <c r="I1082" i="3"/>
  <c r="E1082" i="3"/>
  <c r="I1081" i="3"/>
  <c r="E1081" i="3"/>
  <c r="A1080" i="3"/>
  <c r="A1079" i="3"/>
  <c r="I1078" i="3"/>
  <c r="E1078" i="3"/>
  <c r="I1077" i="3"/>
  <c r="E1077" i="3"/>
  <c r="I1076" i="3"/>
  <c r="E1076" i="3"/>
  <c r="I1075" i="3"/>
  <c r="E1075" i="3"/>
  <c r="I1074" i="3"/>
  <c r="E1074" i="3"/>
  <c r="I1073" i="3"/>
  <c r="E1073" i="3"/>
  <c r="I1072" i="3"/>
  <c r="E1072" i="3"/>
  <c r="A1071" i="3"/>
  <c r="A1070" i="3"/>
  <c r="I1069" i="3"/>
  <c r="E1069" i="3"/>
  <c r="I1068" i="3"/>
  <c r="E1068" i="3"/>
  <c r="I1067" i="3"/>
  <c r="E1067" i="3"/>
  <c r="I1066" i="3"/>
  <c r="E1066" i="3"/>
  <c r="I1065" i="3"/>
  <c r="E1065" i="3"/>
  <c r="I1064" i="3"/>
  <c r="E1064" i="3"/>
  <c r="I1063" i="3"/>
  <c r="E1063" i="3"/>
  <c r="A1062" i="3"/>
  <c r="A1061" i="3"/>
  <c r="I1060" i="3"/>
  <c r="E1060" i="3"/>
  <c r="I1059" i="3"/>
  <c r="E1059" i="3"/>
  <c r="I1058" i="3"/>
  <c r="E1058" i="3"/>
  <c r="I1057" i="3"/>
  <c r="E1057" i="3"/>
  <c r="I1056" i="3"/>
  <c r="E1056" i="3"/>
  <c r="I1055" i="3"/>
  <c r="E1055" i="3"/>
  <c r="I1054" i="3"/>
  <c r="E1054" i="3"/>
  <c r="A1053" i="3"/>
  <c r="A1052" i="3"/>
  <c r="I1051" i="3"/>
  <c r="E1051" i="3"/>
  <c r="I1050" i="3"/>
  <c r="E1050" i="3"/>
  <c r="I1049" i="3"/>
  <c r="E1049" i="3"/>
  <c r="I1048" i="3"/>
  <c r="E1048" i="3"/>
  <c r="I1047" i="3"/>
  <c r="E1047" i="3"/>
  <c r="I1046" i="3"/>
  <c r="E1046" i="3"/>
  <c r="I1045" i="3"/>
  <c r="E1045" i="3"/>
  <c r="A1044" i="3"/>
  <c r="A1043" i="3"/>
  <c r="I1042" i="3"/>
  <c r="E1042" i="3"/>
  <c r="I1041" i="3"/>
  <c r="E1041" i="3"/>
  <c r="I1040" i="3"/>
  <c r="E1040" i="3"/>
  <c r="I1039" i="3"/>
  <c r="E1039" i="3"/>
  <c r="I1038" i="3"/>
  <c r="E1038" i="3"/>
  <c r="I1037" i="3"/>
  <c r="E1037" i="3"/>
  <c r="I1036" i="3"/>
  <c r="E1036" i="3"/>
  <c r="A1035" i="3"/>
  <c r="A1034" i="3"/>
  <c r="I1033" i="3"/>
  <c r="E1033" i="3"/>
  <c r="I1032" i="3"/>
  <c r="E1032" i="3"/>
  <c r="I1031" i="3"/>
  <c r="E1031" i="3"/>
  <c r="I1030" i="3"/>
  <c r="E1030" i="3"/>
  <c r="I1029" i="3"/>
  <c r="E1029" i="3"/>
  <c r="I1028" i="3"/>
  <c r="E1028" i="3"/>
  <c r="I1027" i="3"/>
  <c r="E1027" i="3"/>
  <c r="A1026" i="3"/>
  <c r="A1025" i="3"/>
  <c r="I1024" i="3"/>
  <c r="E1024" i="3"/>
  <c r="I1023" i="3"/>
  <c r="E1023" i="3"/>
  <c r="I1022" i="3"/>
  <c r="E1022" i="3"/>
  <c r="I1021" i="3"/>
  <c r="E1021" i="3"/>
  <c r="I1020" i="3"/>
  <c r="E1020" i="3"/>
  <c r="I1019" i="3"/>
  <c r="E1019" i="3"/>
  <c r="I1018" i="3"/>
  <c r="E1018" i="3"/>
  <c r="A1017" i="3"/>
  <c r="A1016" i="3"/>
  <c r="I1015" i="3"/>
  <c r="E1015" i="3"/>
  <c r="I1014" i="3"/>
  <c r="E1014" i="3"/>
  <c r="I1013" i="3"/>
  <c r="E1013" i="3"/>
  <c r="I1012" i="3"/>
  <c r="E1012" i="3"/>
  <c r="I1011" i="3"/>
  <c r="E1011" i="3"/>
  <c r="I1010" i="3"/>
  <c r="E1010" i="3"/>
  <c r="I1009" i="3"/>
  <c r="E1009" i="3"/>
  <c r="A1008" i="3"/>
  <c r="A1007" i="3"/>
  <c r="I1006" i="3"/>
  <c r="E1006" i="3"/>
  <c r="I1005" i="3"/>
  <c r="E1005" i="3"/>
  <c r="I1004" i="3"/>
  <c r="E1004" i="3"/>
  <c r="I1003" i="3"/>
  <c r="E1003" i="3"/>
  <c r="I1002" i="3"/>
  <c r="E1002" i="3"/>
  <c r="I1001" i="3"/>
  <c r="E1001" i="3"/>
  <c r="I1000" i="3"/>
  <c r="E1000" i="3"/>
  <c r="A999" i="3"/>
  <c r="A998" i="3"/>
  <c r="I997" i="3"/>
  <c r="E997" i="3"/>
  <c r="I996" i="3"/>
  <c r="E996" i="3"/>
  <c r="I995" i="3"/>
  <c r="E995" i="3"/>
  <c r="I994" i="3"/>
  <c r="E994" i="3"/>
  <c r="I993" i="3"/>
  <c r="E993" i="3"/>
  <c r="I992" i="3"/>
  <c r="E992" i="3"/>
  <c r="I991" i="3"/>
  <c r="E991" i="3"/>
  <c r="A990" i="3"/>
  <c r="A989" i="3"/>
  <c r="I988" i="3"/>
  <c r="E988" i="3"/>
  <c r="I987" i="3"/>
  <c r="E987" i="3"/>
  <c r="I986" i="3"/>
  <c r="E986" i="3"/>
  <c r="I985" i="3"/>
  <c r="E985" i="3"/>
  <c r="I984" i="3"/>
  <c r="E984" i="3"/>
  <c r="I983" i="3"/>
  <c r="E983" i="3"/>
  <c r="I982" i="3"/>
  <c r="E982" i="3"/>
  <c r="A981" i="3"/>
  <c r="A980" i="3"/>
  <c r="I979" i="3"/>
  <c r="E979" i="3"/>
  <c r="I978" i="3"/>
  <c r="E978" i="3"/>
  <c r="I977" i="3"/>
  <c r="E977" i="3"/>
  <c r="I976" i="3"/>
  <c r="E976" i="3"/>
  <c r="I975" i="3"/>
  <c r="E975" i="3"/>
  <c r="I974" i="3"/>
  <c r="E974" i="3"/>
  <c r="I973" i="3"/>
  <c r="E973" i="3"/>
  <c r="A972" i="3"/>
  <c r="A971" i="3"/>
  <c r="I970" i="3"/>
  <c r="E970" i="3"/>
  <c r="I969" i="3"/>
  <c r="E969" i="3"/>
  <c r="I968" i="3"/>
  <c r="E968" i="3"/>
  <c r="I967" i="3"/>
  <c r="E967" i="3"/>
  <c r="I966" i="3"/>
  <c r="E966" i="3"/>
  <c r="I965" i="3"/>
  <c r="E965" i="3"/>
  <c r="I964" i="3"/>
  <c r="E964" i="3"/>
  <c r="A963" i="3"/>
  <c r="A962" i="3"/>
  <c r="I961" i="3"/>
  <c r="E961" i="3"/>
  <c r="I960" i="3"/>
  <c r="E960" i="3"/>
  <c r="I959" i="3"/>
  <c r="E959" i="3"/>
  <c r="I958" i="3"/>
  <c r="E958" i="3"/>
  <c r="I957" i="3"/>
  <c r="E957" i="3"/>
  <c r="I956" i="3"/>
  <c r="E956" i="3"/>
  <c r="I955" i="3"/>
  <c r="E955" i="3"/>
  <c r="A954" i="3"/>
  <c r="A953" i="3"/>
  <c r="I952" i="3"/>
  <c r="E952" i="3"/>
  <c r="I951" i="3"/>
  <c r="E951" i="3"/>
  <c r="I950" i="3"/>
  <c r="E950" i="3"/>
  <c r="I949" i="3"/>
  <c r="E949" i="3"/>
  <c r="I948" i="3"/>
  <c r="E948" i="3"/>
  <c r="I947" i="3"/>
  <c r="E947" i="3"/>
  <c r="I946" i="3"/>
  <c r="E946" i="3"/>
  <c r="A945" i="3"/>
  <c r="A944" i="3"/>
  <c r="I943" i="3"/>
  <c r="E943" i="3"/>
  <c r="I942" i="3"/>
  <c r="E942" i="3"/>
  <c r="I941" i="3"/>
  <c r="E941" i="3"/>
  <c r="I940" i="3"/>
  <c r="E940" i="3"/>
  <c r="I939" i="3"/>
  <c r="E939" i="3"/>
  <c r="I938" i="3"/>
  <c r="E938" i="3"/>
  <c r="I937" i="3"/>
  <c r="E937" i="3"/>
  <c r="A936" i="3"/>
  <c r="A935" i="3"/>
  <c r="I934" i="3"/>
  <c r="E934" i="3"/>
  <c r="I933" i="3"/>
  <c r="E933" i="3"/>
  <c r="I932" i="3"/>
  <c r="E932" i="3"/>
  <c r="I931" i="3"/>
  <c r="E931" i="3"/>
  <c r="I930" i="3"/>
  <c r="E930" i="3"/>
  <c r="I929" i="3"/>
  <c r="E929" i="3"/>
  <c r="I928" i="3"/>
  <c r="E928" i="3"/>
  <c r="A927" i="3"/>
  <c r="A926" i="3"/>
  <c r="I925" i="3"/>
  <c r="E925" i="3"/>
  <c r="I924" i="3"/>
  <c r="E924" i="3"/>
  <c r="I923" i="3"/>
  <c r="E923" i="3"/>
  <c r="I922" i="3"/>
  <c r="E922" i="3"/>
  <c r="I921" i="3"/>
  <c r="E921" i="3"/>
  <c r="I920" i="3"/>
  <c r="E920" i="3"/>
  <c r="I919" i="3"/>
  <c r="E919" i="3"/>
  <c r="A918" i="3"/>
  <c r="A917" i="3"/>
  <c r="I916" i="3"/>
  <c r="E916" i="3"/>
  <c r="I915" i="3"/>
  <c r="E915" i="3"/>
  <c r="I914" i="3"/>
  <c r="E914" i="3"/>
  <c r="I913" i="3"/>
  <c r="E913" i="3"/>
  <c r="I912" i="3"/>
  <c r="E912" i="3"/>
  <c r="I911" i="3"/>
  <c r="E911" i="3"/>
  <c r="I910" i="3"/>
  <c r="E910" i="3"/>
  <c r="A909" i="3"/>
  <c r="A908" i="3"/>
  <c r="I907" i="3"/>
  <c r="E907" i="3"/>
  <c r="I906" i="3"/>
  <c r="E906" i="3"/>
  <c r="I905" i="3"/>
  <c r="E905" i="3"/>
  <c r="I904" i="3"/>
  <c r="E904" i="3"/>
  <c r="I903" i="3"/>
  <c r="E903" i="3"/>
  <c r="I902" i="3"/>
  <c r="E902" i="3"/>
  <c r="I901" i="3"/>
  <c r="E901" i="3"/>
  <c r="A900" i="3"/>
  <c r="A899" i="3"/>
  <c r="I898" i="3"/>
  <c r="E898" i="3"/>
  <c r="I897" i="3"/>
  <c r="E897" i="3"/>
  <c r="I896" i="3"/>
  <c r="E896" i="3"/>
  <c r="I895" i="3"/>
  <c r="E895" i="3"/>
  <c r="I894" i="3"/>
  <c r="E894" i="3"/>
  <c r="I893" i="3"/>
  <c r="E893" i="3"/>
  <c r="I892" i="3"/>
  <c r="E892" i="3"/>
  <c r="A891" i="3"/>
  <c r="A890" i="3"/>
  <c r="I889" i="3"/>
  <c r="E889" i="3"/>
  <c r="I888" i="3"/>
  <c r="E888" i="3"/>
  <c r="I887" i="3"/>
  <c r="E887" i="3"/>
  <c r="I886" i="3"/>
  <c r="E886" i="3"/>
  <c r="I885" i="3"/>
  <c r="E885" i="3"/>
  <c r="I884" i="3"/>
  <c r="E884" i="3"/>
  <c r="I883" i="3"/>
  <c r="E883" i="3"/>
  <c r="A882" i="3"/>
  <c r="A881" i="3"/>
  <c r="I880" i="3"/>
  <c r="E880" i="3"/>
  <c r="I879" i="3"/>
  <c r="E879" i="3"/>
  <c r="I878" i="3"/>
  <c r="E878" i="3"/>
  <c r="I877" i="3"/>
  <c r="E877" i="3"/>
  <c r="I876" i="3"/>
  <c r="E876" i="3"/>
  <c r="I875" i="3"/>
  <c r="E875" i="3"/>
  <c r="I874" i="3"/>
  <c r="E874" i="3"/>
  <c r="A873" i="3"/>
  <c r="A872" i="3"/>
  <c r="I871" i="3"/>
  <c r="E871" i="3"/>
  <c r="I870" i="3"/>
  <c r="E870" i="3"/>
  <c r="I869" i="3"/>
  <c r="E869" i="3"/>
  <c r="I868" i="3"/>
  <c r="E868" i="3"/>
  <c r="I867" i="3"/>
  <c r="E867" i="3"/>
  <c r="I866" i="3"/>
  <c r="E866" i="3"/>
  <c r="I865" i="3"/>
  <c r="E865" i="3"/>
  <c r="A864" i="3"/>
  <c r="A863" i="3"/>
  <c r="I862" i="3"/>
  <c r="E862" i="3"/>
  <c r="I861" i="3"/>
  <c r="E861" i="3"/>
  <c r="I860" i="3"/>
  <c r="E860" i="3"/>
  <c r="I859" i="3"/>
  <c r="E859" i="3"/>
  <c r="I858" i="3"/>
  <c r="E858" i="3"/>
  <c r="I857" i="3"/>
  <c r="E857" i="3"/>
  <c r="I856" i="3"/>
  <c r="E856" i="3"/>
  <c r="A855" i="3"/>
  <c r="A854" i="3"/>
  <c r="I853" i="3"/>
  <c r="E853" i="3"/>
  <c r="I852" i="3"/>
  <c r="E852" i="3"/>
  <c r="I851" i="3"/>
  <c r="E851" i="3"/>
  <c r="I850" i="3"/>
  <c r="E850" i="3"/>
  <c r="I849" i="3"/>
  <c r="E849" i="3"/>
  <c r="I848" i="3"/>
  <c r="E848" i="3"/>
  <c r="I847" i="3"/>
  <c r="E847" i="3"/>
  <c r="A846" i="3"/>
  <c r="A845" i="3"/>
  <c r="I844" i="3"/>
  <c r="E844" i="3"/>
  <c r="I843" i="3"/>
  <c r="E843" i="3"/>
  <c r="I842" i="3"/>
  <c r="E842" i="3"/>
  <c r="I841" i="3"/>
  <c r="E841" i="3"/>
  <c r="I840" i="3"/>
  <c r="E840" i="3"/>
  <c r="I839" i="3"/>
  <c r="E839" i="3"/>
  <c r="I838" i="3"/>
  <c r="E838" i="3"/>
  <c r="A837" i="3"/>
  <c r="A836" i="3"/>
  <c r="I835" i="3"/>
  <c r="E835" i="3"/>
  <c r="I834" i="3"/>
  <c r="E834" i="3"/>
  <c r="I833" i="3"/>
  <c r="E833" i="3"/>
  <c r="I832" i="3"/>
  <c r="E832" i="3"/>
  <c r="I831" i="3"/>
  <c r="E831" i="3"/>
  <c r="I830" i="3"/>
  <c r="E830" i="3"/>
  <c r="I829" i="3"/>
  <c r="E829" i="3"/>
  <c r="A828" i="3"/>
  <c r="A827" i="3"/>
  <c r="I826" i="3"/>
  <c r="E826" i="3"/>
  <c r="I825" i="3"/>
  <c r="E825" i="3"/>
  <c r="I824" i="3"/>
  <c r="E824" i="3"/>
  <c r="I823" i="3"/>
  <c r="E823" i="3"/>
  <c r="I822" i="3"/>
  <c r="E822" i="3"/>
  <c r="I821" i="3"/>
  <c r="E821" i="3"/>
  <c r="I820" i="3"/>
  <c r="E820" i="3"/>
  <c r="A819" i="3"/>
  <c r="A818" i="3"/>
  <c r="I817" i="3"/>
  <c r="E817" i="3"/>
  <c r="I816" i="3"/>
  <c r="E816" i="3"/>
  <c r="I815" i="3"/>
  <c r="E815" i="3"/>
  <c r="I814" i="3"/>
  <c r="E814" i="3"/>
  <c r="I813" i="3"/>
  <c r="E813" i="3"/>
  <c r="I812" i="3"/>
  <c r="E812" i="3"/>
  <c r="I811" i="3"/>
  <c r="E811" i="3"/>
  <c r="A810" i="3"/>
  <c r="A809" i="3"/>
  <c r="I808" i="3"/>
  <c r="E808" i="3"/>
  <c r="I807" i="3"/>
  <c r="E807" i="3"/>
  <c r="I806" i="3"/>
  <c r="E806" i="3"/>
  <c r="I805" i="3"/>
  <c r="E805" i="3"/>
  <c r="I804" i="3"/>
  <c r="E804" i="3"/>
  <c r="I803" i="3"/>
  <c r="E803" i="3"/>
  <c r="I802" i="3"/>
  <c r="E802" i="3"/>
  <c r="A801" i="3"/>
  <c r="A800" i="3"/>
  <c r="I799" i="3"/>
  <c r="E799" i="3"/>
  <c r="I798" i="3"/>
  <c r="E798" i="3"/>
  <c r="I797" i="3"/>
  <c r="E797" i="3"/>
  <c r="I796" i="3"/>
  <c r="E796" i="3"/>
  <c r="I795" i="3"/>
  <c r="E795" i="3"/>
  <c r="I794" i="3"/>
  <c r="E794" i="3"/>
  <c r="I793" i="3"/>
  <c r="E793" i="3"/>
  <c r="A792" i="3"/>
  <c r="A791" i="3"/>
  <c r="I790" i="3"/>
  <c r="E790" i="3"/>
  <c r="I789" i="3"/>
  <c r="E789" i="3"/>
  <c r="I788" i="3"/>
  <c r="E788" i="3"/>
  <c r="I787" i="3"/>
  <c r="E787" i="3"/>
  <c r="I786" i="3"/>
  <c r="E786" i="3"/>
  <c r="I785" i="3"/>
  <c r="E785" i="3"/>
  <c r="I784" i="3"/>
  <c r="E784" i="3"/>
  <c r="A783" i="3"/>
  <c r="A782" i="3"/>
  <c r="I781" i="3"/>
  <c r="E781" i="3"/>
  <c r="I780" i="3"/>
  <c r="E780" i="3"/>
  <c r="I779" i="3"/>
  <c r="E779" i="3"/>
  <c r="I778" i="3"/>
  <c r="E778" i="3"/>
  <c r="I777" i="3"/>
  <c r="E777" i="3"/>
  <c r="I776" i="3"/>
  <c r="E776" i="3"/>
  <c r="I775" i="3"/>
  <c r="E775" i="3"/>
  <c r="A774" i="3"/>
  <c r="A773" i="3"/>
  <c r="I772" i="3"/>
  <c r="E772" i="3"/>
  <c r="I771" i="3"/>
  <c r="E771" i="3"/>
  <c r="I770" i="3"/>
  <c r="E770" i="3"/>
  <c r="I769" i="3"/>
  <c r="E769" i="3"/>
  <c r="I768" i="3"/>
  <c r="E768" i="3"/>
  <c r="I767" i="3"/>
  <c r="E767" i="3"/>
  <c r="I766" i="3"/>
  <c r="E766" i="3"/>
  <c r="A765" i="3"/>
  <c r="A764" i="3"/>
  <c r="I763" i="3"/>
  <c r="E763" i="3"/>
  <c r="I762" i="3"/>
  <c r="E762" i="3"/>
  <c r="I761" i="3"/>
  <c r="E761" i="3"/>
  <c r="I760" i="3"/>
  <c r="E760" i="3"/>
  <c r="I759" i="3"/>
  <c r="E759" i="3"/>
  <c r="I758" i="3"/>
  <c r="E758" i="3"/>
  <c r="I757" i="3"/>
  <c r="E757" i="3"/>
  <c r="A756" i="3"/>
  <c r="A755" i="3"/>
  <c r="I754" i="3"/>
  <c r="E754" i="3"/>
  <c r="I753" i="3"/>
  <c r="E753" i="3"/>
  <c r="I752" i="3"/>
  <c r="E752" i="3"/>
  <c r="I751" i="3"/>
  <c r="E751" i="3"/>
  <c r="I750" i="3"/>
  <c r="E750" i="3"/>
  <c r="I749" i="3"/>
  <c r="E749" i="3"/>
  <c r="I748" i="3"/>
  <c r="E748" i="3"/>
  <c r="A747" i="3"/>
  <c r="A746" i="3"/>
  <c r="I745" i="3"/>
  <c r="E745" i="3"/>
  <c r="I744" i="3"/>
  <c r="E744" i="3"/>
  <c r="I743" i="3"/>
  <c r="E743" i="3"/>
  <c r="I742" i="3"/>
  <c r="E742" i="3"/>
  <c r="I741" i="3"/>
  <c r="E741" i="3"/>
  <c r="I740" i="3"/>
  <c r="E740" i="3"/>
  <c r="I739" i="3"/>
  <c r="E739" i="3"/>
  <c r="A738" i="3"/>
  <c r="A737" i="3"/>
  <c r="I736" i="3"/>
  <c r="E736" i="3"/>
  <c r="I735" i="3"/>
  <c r="E735" i="3"/>
  <c r="I734" i="3"/>
  <c r="E734" i="3"/>
  <c r="I733" i="3"/>
  <c r="E733" i="3"/>
  <c r="I732" i="3"/>
  <c r="E732" i="3"/>
  <c r="I731" i="3"/>
  <c r="E731" i="3"/>
  <c r="I730" i="3"/>
  <c r="E730" i="3"/>
  <c r="A729" i="3"/>
  <c r="A728" i="3"/>
  <c r="I727" i="3"/>
  <c r="E727" i="3"/>
  <c r="I726" i="3"/>
  <c r="E726" i="3"/>
  <c r="I725" i="3"/>
  <c r="E725" i="3"/>
  <c r="I724" i="3"/>
  <c r="E724" i="3"/>
  <c r="I723" i="3"/>
  <c r="E723" i="3"/>
  <c r="I722" i="3"/>
  <c r="E722" i="3"/>
  <c r="I721" i="3"/>
  <c r="E721" i="3"/>
  <c r="A720" i="3"/>
  <c r="A719" i="3"/>
  <c r="I718" i="3"/>
  <c r="E718" i="3"/>
  <c r="I717" i="3"/>
  <c r="E717" i="3"/>
  <c r="I716" i="3"/>
  <c r="E716" i="3"/>
  <c r="I715" i="3"/>
  <c r="E715" i="3"/>
  <c r="I714" i="3"/>
  <c r="E714" i="3"/>
  <c r="I713" i="3"/>
  <c r="E713" i="3"/>
  <c r="I712" i="3"/>
  <c r="E712" i="3"/>
  <c r="A711" i="3"/>
  <c r="A710" i="3"/>
  <c r="I709" i="3"/>
  <c r="E709" i="3"/>
  <c r="I708" i="3"/>
  <c r="E708" i="3"/>
  <c r="I707" i="3"/>
  <c r="E707" i="3"/>
  <c r="I706" i="3"/>
  <c r="E706" i="3"/>
  <c r="I705" i="3"/>
  <c r="E705" i="3"/>
  <c r="I704" i="3"/>
  <c r="E704" i="3"/>
  <c r="I703" i="3"/>
  <c r="E703" i="3"/>
  <c r="A702" i="3"/>
  <c r="A701" i="3"/>
  <c r="I700" i="3"/>
  <c r="E700" i="3"/>
  <c r="I699" i="3"/>
  <c r="E699" i="3"/>
  <c r="I698" i="3"/>
  <c r="E698" i="3"/>
  <c r="I697" i="3"/>
  <c r="E697" i="3"/>
  <c r="I696" i="3"/>
  <c r="E696" i="3"/>
  <c r="I695" i="3"/>
  <c r="E695" i="3"/>
  <c r="I694" i="3"/>
  <c r="E694" i="3"/>
  <c r="A693" i="3"/>
  <c r="A692" i="3"/>
  <c r="I691" i="3"/>
  <c r="E691" i="3"/>
  <c r="I690" i="3"/>
  <c r="E690" i="3"/>
  <c r="I689" i="3"/>
  <c r="E689" i="3"/>
  <c r="I688" i="3"/>
  <c r="E688" i="3"/>
  <c r="I687" i="3"/>
  <c r="E687" i="3"/>
  <c r="I686" i="3"/>
  <c r="E686" i="3"/>
  <c r="I685" i="3"/>
  <c r="E685" i="3"/>
  <c r="A684" i="3"/>
  <c r="A683" i="3"/>
  <c r="I682" i="3"/>
  <c r="E682" i="3"/>
  <c r="I681" i="3"/>
  <c r="E681" i="3"/>
  <c r="I680" i="3"/>
  <c r="E680" i="3"/>
  <c r="I679" i="3"/>
  <c r="E679" i="3"/>
  <c r="I678" i="3"/>
  <c r="E678" i="3"/>
  <c r="I677" i="3"/>
  <c r="E677" i="3"/>
  <c r="I676" i="3"/>
  <c r="E676" i="3"/>
  <c r="A675" i="3"/>
  <c r="A674" i="3"/>
  <c r="I673" i="3"/>
  <c r="E673" i="3"/>
  <c r="I672" i="3"/>
  <c r="E672" i="3"/>
  <c r="I671" i="3"/>
  <c r="E671" i="3"/>
  <c r="I670" i="3"/>
  <c r="E670" i="3"/>
  <c r="I669" i="3"/>
  <c r="E669" i="3"/>
  <c r="I668" i="3"/>
  <c r="E668" i="3"/>
  <c r="I667" i="3"/>
  <c r="E667" i="3"/>
  <c r="A666" i="3"/>
  <c r="A665" i="3"/>
  <c r="I664" i="3"/>
  <c r="E664" i="3"/>
  <c r="I663" i="3"/>
  <c r="E663" i="3"/>
  <c r="I662" i="3"/>
  <c r="E662" i="3"/>
  <c r="I661" i="3"/>
  <c r="E661" i="3"/>
  <c r="I660" i="3"/>
  <c r="E660" i="3"/>
  <c r="I659" i="3"/>
  <c r="E659" i="3"/>
  <c r="I658" i="3"/>
  <c r="E658" i="3"/>
  <c r="A657" i="3"/>
  <c r="A656" i="3"/>
  <c r="I655" i="3"/>
  <c r="E655" i="3"/>
  <c r="I654" i="3"/>
  <c r="E654" i="3"/>
  <c r="I653" i="3"/>
  <c r="E653" i="3"/>
  <c r="I652" i="3"/>
  <c r="E652" i="3"/>
  <c r="I651" i="3"/>
  <c r="E651" i="3"/>
  <c r="I650" i="3"/>
  <c r="E650" i="3"/>
  <c r="I649" i="3"/>
  <c r="E649" i="3"/>
  <c r="A648" i="3"/>
  <c r="A647" i="3"/>
  <c r="I646" i="3"/>
  <c r="E646" i="3"/>
  <c r="I645" i="3"/>
  <c r="E645" i="3"/>
  <c r="I644" i="3"/>
  <c r="E644" i="3"/>
  <c r="I643" i="3"/>
  <c r="E643" i="3"/>
  <c r="I642" i="3"/>
  <c r="E642" i="3"/>
  <c r="I641" i="3"/>
  <c r="E641" i="3"/>
  <c r="I640" i="3"/>
  <c r="E640" i="3"/>
  <c r="A639" i="3"/>
  <c r="A638" i="3"/>
  <c r="I637" i="3"/>
  <c r="E637" i="3"/>
  <c r="I636" i="3"/>
  <c r="E636" i="3"/>
  <c r="I635" i="3"/>
  <c r="E635" i="3"/>
  <c r="I634" i="3"/>
  <c r="E634" i="3"/>
  <c r="I633" i="3"/>
  <c r="E633" i="3"/>
  <c r="I632" i="3"/>
  <c r="E632" i="3"/>
  <c r="I631" i="3"/>
  <c r="E631" i="3"/>
  <c r="A630" i="3"/>
  <c r="A629" i="3"/>
  <c r="I628" i="3"/>
  <c r="E628" i="3"/>
  <c r="I627" i="3"/>
  <c r="E627" i="3"/>
  <c r="I626" i="3"/>
  <c r="E626" i="3"/>
  <c r="I625" i="3"/>
  <c r="E625" i="3"/>
  <c r="I624" i="3"/>
  <c r="E624" i="3"/>
  <c r="I623" i="3"/>
  <c r="E623" i="3"/>
  <c r="I622" i="3"/>
  <c r="E622" i="3"/>
  <c r="A621" i="3"/>
  <c r="A620" i="3"/>
  <c r="I619" i="3"/>
  <c r="E619" i="3"/>
  <c r="I618" i="3"/>
  <c r="E618" i="3"/>
  <c r="I617" i="3"/>
  <c r="E617" i="3"/>
  <c r="I616" i="3"/>
  <c r="E616" i="3"/>
  <c r="I615" i="3"/>
  <c r="E615" i="3"/>
  <c r="I614" i="3"/>
  <c r="E614" i="3"/>
  <c r="I613" i="3"/>
  <c r="E613" i="3"/>
  <c r="A612" i="3"/>
  <c r="A611" i="3"/>
  <c r="I610" i="3"/>
  <c r="E610" i="3"/>
  <c r="I609" i="3"/>
  <c r="E609" i="3"/>
  <c r="I608" i="3"/>
  <c r="E608" i="3"/>
  <c r="I607" i="3"/>
  <c r="E607" i="3"/>
  <c r="I606" i="3"/>
  <c r="E606" i="3"/>
  <c r="I605" i="3"/>
  <c r="E605" i="3"/>
  <c r="I604" i="3"/>
  <c r="E604" i="3"/>
  <c r="A603" i="3"/>
  <c r="A602" i="3"/>
  <c r="I601" i="3"/>
  <c r="E601" i="3"/>
  <c r="I600" i="3"/>
  <c r="E600" i="3"/>
  <c r="I599" i="3"/>
  <c r="E599" i="3"/>
  <c r="I598" i="3"/>
  <c r="E598" i="3"/>
  <c r="I597" i="3"/>
  <c r="E597" i="3"/>
  <c r="I596" i="3"/>
  <c r="E596" i="3"/>
  <c r="I595" i="3"/>
  <c r="E595" i="3"/>
  <c r="A594" i="3"/>
  <c r="A593" i="3"/>
  <c r="I592" i="3"/>
  <c r="E592" i="3"/>
  <c r="I591" i="3"/>
  <c r="E591" i="3"/>
  <c r="I590" i="3"/>
  <c r="E590" i="3"/>
  <c r="I589" i="3"/>
  <c r="E589" i="3"/>
  <c r="I588" i="3"/>
  <c r="E588" i="3"/>
  <c r="I587" i="3"/>
  <c r="E587" i="3"/>
  <c r="I586" i="3"/>
  <c r="E586" i="3"/>
  <c r="A585" i="3"/>
  <c r="A584" i="3"/>
  <c r="I583" i="3"/>
  <c r="E583" i="3"/>
  <c r="I582" i="3"/>
  <c r="E582" i="3"/>
  <c r="I581" i="3"/>
  <c r="E581" i="3"/>
  <c r="I580" i="3"/>
  <c r="E580" i="3"/>
  <c r="I579" i="3"/>
  <c r="E579" i="3"/>
  <c r="I578" i="3"/>
  <c r="E578" i="3"/>
  <c r="I577" i="3"/>
  <c r="E577" i="3"/>
  <c r="A576" i="3"/>
  <c r="A575" i="3"/>
  <c r="I574" i="3"/>
  <c r="E574" i="3"/>
  <c r="I573" i="3"/>
  <c r="E573" i="3"/>
  <c r="I572" i="3"/>
  <c r="E572" i="3"/>
  <c r="I571" i="3"/>
  <c r="E571" i="3"/>
  <c r="I570" i="3"/>
  <c r="E570" i="3"/>
  <c r="I569" i="3"/>
  <c r="E569" i="3"/>
  <c r="I568" i="3"/>
  <c r="E568" i="3"/>
  <c r="A567" i="3"/>
  <c r="A566" i="3"/>
  <c r="I565" i="3"/>
  <c r="E565" i="3"/>
  <c r="I564" i="3"/>
  <c r="E564" i="3"/>
  <c r="I563" i="3"/>
  <c r="E563" i="3"/>
  <c r="I562" i="3"/>
  <c r="E562" i="3"/>
  <c r="I561" i="3"/>
  <c r="E561" i="3"/>
  <c r="I560" i="3"/>
  <c r="E560" i="3"/>
  <c r="I559" i="3"/>
  <c r="E559" i="3"/>
  <c r="A558" i="3"/>
  <c r="A557" i="3"/>
  <c r="I556" i="3"/>
  <c r="E556" i="3"/>
  <c r="I555" i="3"/>
  <c r="E555" i="3"/>
  <c r="I554" i="3"/>
  <c r="E554" i="3"/>
  <c r="I553" i="3"/>
  <c r="E553" i="3"/>
  <c r="I552" i="3"/>
  <c r="E552" i="3"/>
  <c r="I551" i="3"/>
  <c r="E551" i="3"/>
  <c r="I550" i="3"/>
  <c r="E550" i="3"/>
  <c r="A549" i="3"/>
  <c r="A548" i="3"/>
  <c r="I547" i="3"/>
  <c r="E547" i="3"/>
  <c r="I546" i="3"/>
  <c r="E546" i="3"/>
  <c r="I545" i="3"/>
  <c r="E545" i="3"/>
  <c r="I544" i="3"/>
  <c r="E544" i="3"/>
  <c r="I543" i="3"/>
  <c r="E543" i="3"/>
  <c r="I542" i="3"/>
  <c r="E542" i="3"/>
  <c r="I541" i="3"/>
  <c r="E541" i="3"/>
  <c r="A540" i="3"/>
  <c r="A539" i="3"/>
  <c r="I538" i="3"/>
  <c r="E538" i="3"/>
  <c r="I537" i="3"/>
  <c r="E537" i="3"/>
  <c r="I536" i="3"/>
  <c r="E536" i="3"/>
  <c r="I535" i="3"/>
  <c r="E535" i="3"/>
  <c r="I534" i="3"/>
  <c r="E534" i="3"/>
  <c r="I533" i="3"/>
  <c r="E533" i="3"/>
  <c r="I532" i="3"/>
  <c r="E532" i="3"/>
  <c r="A531" i="3"/>
  <c r="A530" i="3"/>
  <c r="I529" i="3"/>
  <c r="E529" i="3"/>
  <c r="I528" i="3"/>
  <c r="E528" i="3"/>
  <c r="I527" i="3"/>
  <c r="E527" i="3"/>
  <c r="I526" i="3"/>
  <c r="E526" i="3"/>
  <c r="I525" i="3"/>
  <c r="E525" i="3"/>
  <c r="I524" i="3"/>
  <c r="E524" i="3"/>
  <c r="I523" i="3"/>
  <c r="E523" i="3"/>
  <c r="A522" i="3"/>
  <c r="A521" i="3"/>
  <c r="I520" i="3"/>
  <c r="E520" i="3"/>
  <c r="I519" i="3"/>
  <c r="E519" i="3"/>
  <c r="I518" i="3"/>
  <c r="E518" i="3"/>
  <c r="I517" i="3"/>
  <c r="E517" i="3"/>
  <c r="I516" i="3"/>
  <c r="E516" i="3"/>
  <c r="I515" i="3"/>
  <c r="E515" i="3"/>
  <c r="I514" i="3"/>
  <c r="E514" i="3"/>
  <c r="A513" i="3"/>
  <c r="A512" i="3"/>
  <c r="I511" i="3"/>
  <c r="E511" i="3"/>
  <c r="I510" i="3"/>
  <c r="E510" i="3"/>
  <c r="I509" i="3"/>
  <c r="E509" i="3"/>
  <c r="I508" i="3"/>
  <c r="E508" i="3"/>
  <c r="I507" i="3"/>
  <c r="E507" i="3"/>
  <c r="I506" i="3"/>
  <c r="E506" i="3"/>
  <c r="I505" i="3"/>
  <c r="E505" i="3"/>
  <c r="A504" i="3"/>
  <c r="A503" i="3"/>
  <c r="I502" i="3"/>
  <c r="E502" i="3"/>
  <c r="I501" i="3"/>
  <c r="E501" i="3"/>
  <c r="I500" i="3"/>
  <c r="E500" i="3"/>
  <c r="I499" i="3"/>
  <c r="E499" i="3"/>
  <c r="I498" i="3"/>
  <c r="E498" i="3"/>
  <c r="I497" i="3"/>
  <c r="E497" i="3"/>
  <c r="I496" i="3"/>
  <c r="E496" i="3"/>
  <c r="A495" i="3"/>
  <c r="A494" i="3"/>
  <c r="I493" i="3"/>
  <c r="E493" i="3"/>
  <c r="I492" i="3"/>
  <c r="E492" i="3"/>
  <c r="I491" i="3"/>
  <c r="E491" i="3"/>
  <c r="I490" i="3"/>
  <c r="E490" i="3"/>
  <c r="I489" i="3"/>
  <c r="E489" i="3"/>
  <c r="I488" i="3"/>
  <c r="E488" i="3"/>
  <c r="I487" i="3"/>
  <c r="E487" i="3"/>
  <c r="A486" i="3"/>
  <c r="A485" i="3"/>
  <c r="I484" i="3"/>
  <c r="E484" i="3"/>
  <c r="I483" i="3"/>
  <c r="E483" i="3"/>
  <c r="I482" i="3"/>
  <c r="E482" i="3"/>
  <c r="I481" i="3"/>
  <c r="E481" i="3"/>
  <c r="I480" i="3"/>
  <c r="E480" i="3"/>
  <c r="I479" i="3"/>
  <c r="E479" i="3"/>
  <c r="I478" i="3"/>
  <c r="E478" i="3"/>
  <c r="A477" i="3"/>
  <c r="A476" i="3"/>
  <c r="I475" i="3"/>
  <c r="E475" i="3"/>
  <c r="I474" i="3"/>
  <c r="E474" i="3"/>
  <c r="I473" i="3"/>
  <c r="E473" i="3"/>
  <c r="I472" i="3"/>
  <c r="E472" i="3"/>
  <c r="I471" i="3"/>
  <c r="E471" i="3"/>
  <c r="I470" i="3"/>
  <c r="E470" i="3"/>
  <c r="I469" i="3"/>
  <c r="E469" i="3"/>
  <c r="A468" i="3"/>
  <c r="A467" i="3"/>
  <c r="I466" i="3"/>
  <c r="E466" i="3"/>
  <c r="I465" i="3"/>
  <c r="E465" i="3"/>
  <c r="I464" i="3"/>
  <c r="E464" i="3"/>
  <c r="I463" i="3"/>
  <c r="E463" i="3"/>
  <c r="I462" i="3"/>
  <c r="E462" i="3"/>
  <c r="I461" i="3"/>
  <c r="E461" i="3"/>
  <c r="I460" i="3"/>
  <c r="E460" i="3"/>
  <c r="A459" i="3"/>
  <c r="A458" i="3"/>
  <c r="I457" i="3"/>
  <c r="E457" i="3"/>
  <c r="I456" i="3"/>
  <c r="E456" i="3"/>
  <c r="I455" i="3"/>
  <c r="E455" i="3"/>
  <c r="I454" i="3"/>
  <c r="E454" i="3"/>
  <c r="I453" i="3"/>
  <c r="E453" i="3"/>
  <c r="I452" i="3"/>
  <c r="E452" i="3"/>
  <c r="I451" i="3"/>
  <c r="E451" i="3"/>
  <c r="A450" i="3"/>
  <c r="A449" i="3"/>
  <c r="I448" i="3"/>
  <c r="E448" i="3"/>
  <c r="I447" i="3"/>
  <c r="E447" i="3"/>
  <c r="I446" i="3"/>
  <c r="E446" i="3"/>
  <c r="I445" i="3"/>
  <c r="E445" i="3"/>
  <c r="I444" i="3"/>
  <c r="E444" i="3"/>
  <c r="I443" i="3"/>
  <c r="E443" i="3"/>
  <c r="I442" i="3"/>
  <c r="E442" i="3"/>
  <c r="A441" i="3"/>
  <c r="A440" i="3"/>
  <c r="I439" i="3"/>
  <c r="E439" i="3"/>
  <c r="I438" i="3"/>
  <c r="E438" i="3"/>
  <c r="I437" i="3"/>
  <c r="E437" i="3"/>
  <c r="I436" i="3"/>
  <c r="E436" i="3"/>
  <c r="I435" i="3"/>
  <c r="E435" i="3"/>
  <c r="I434" i="3"/>
  <c r="E434" i="3"/>
  <c r="I433" i="3"/>
  <c r="E433" i="3"/>
  <c r="A432" i="3"/>
  <c r="A431" i="3"/>
  <c r="I430" i="3"/>
  <c r="E430" i="3"/>
  <c r="I429" i="3"/>
  <c r="E429" i="3"/>
  <c r="I428" i="3"/>
  <c r="E428" i="3"/>
  <c r="I427" i="3"/>
  <c r="E427" i="3"/>
  <c r="I426" i="3"/>
  <c r="E426" i="3"/>
  <c r="I425" i="3"/>
  <c r="E425" i="3"/>
  <c r="I424" i="3"/>
  <c r="E424" i="3"/>
  <c r="A423" i="3"/>
  <c r="A422" i="3"/>
  <c r="I421" i="3"/>
  <c r="E421" i="3"/>
  <c r="I420" i="3"/>
  <c r="E420" i="3"/>
  <c r="I419" i="3"/>
  <c r="E419" i="3"/>
  <c r="I418" i="3"/>
  <c r="E418" i="3"/>
  <c r="I417" i="3"/>
  <c r="E417" i="3"/>
  <c r="I416" i="3"/>
  <c r="E416" i="3"/>
  <c r="I415" i="3"/>
  <c r="E415" i="3"/>
  <c r="A414" i="3"/>
  <c r="A413" i="3"/>
  <c r="I412" i="3"/>
  <c r="E412" i="3"/>
  <c r="I411" i="3"/>
  <c r="E411" i="3"/>
  <c r="I410" i="3"/>
  <c r="E410" i="3"/>
  <c r="I409" i="3"/>
  <c r="E409" i="3"/>
  <c r="I408" i="3"/>
  <c r="E408" i="3"/>
  <c r="I407" i="3"/>
  <c r="E407" i="3"/>
  <c r="I406" i="3"/>
  <c r="E406" i="3"/>
  <c r="A405" i="3"/>
  <c r="A404" i="3"/>
  <c r="I403" i="3"/>
  <c r="E403" i="3"/>
  <c r="I402" i="3"/>
  <c r="E402" i="3"/>
  <c r="I401" i="3"/>
  <c r="E401" i="3"/>
  <c r="I400" i="3"/>
  <c r="E400" i="3"/>
  <c r="I399" i="3"/>
  <c r="E399" i="3"/>
  <c r="I398" i="3"/>
  <c r="E398" i="3"/>
  <c r="I397" i="3"/>
  <c r="E397" i="3"/>
  <c r="A396" i="3"/>
  <c r="A395" i="3"/>
  <c r="I394" i="3"/>
  <c r="E394" i="3"/>
  <c r="I393" i="3"/>
  <c r="E393" i="3"/>
  <c r="I392" i="3"/>
  <c r="E392" i="3"/>
  <c r="I391" i="3"/>
  <c r="E391" i="3"/>
  <c r="I390" i="3"/>
  <c r="E390" i="3"/>
  <c r="I389" i="3"/>
  <c r="E389" i="3"/>
  <c r="I388" i="3"/>
  <c r="E388" i="3"/>
  <c r="A387" i="3"/>
  <c r="A386" i="3"/>
  <c r="I385" i="3"/>
  <c r="E385" i="3"/>
  <c r="I384" i="3"/>
  <c r="E384" i="3"/>
  <c r="I383" i="3"/>
  <c r="E383" i="3"/>
  <c r="I382" i="3"/>
  <c r="E382" i="3"/>
  <c r="I381" i="3"/>
  <c r="E381" i="3"/>
  <c r="I380" i="3"/>
  <c r="E380" i="3"/>
  <c r="I379" i="3"/>
  <c r="E379" i="3"/>
  <c r="A378" i="3"/>
  <c r="A377" i="3"/>
  <c r="I376" i="3"/>
  <c r="E376" i="3"/>
  <c r="I375" i="3"/>
  <c r="E375" i="3"/>
  <c r="I374" i="3"/>
  <c r="E374" i="3"/>
  <c r="I373" i="3"/>
  <c r="E373" i="3"/>
  <c r="I372" i="3"/>
  <c r="E372" i="3"/>
  <c r="I371" i="3"/>
  <c r="E371" i="3"/>
  <c r="I370" i="3"/>
  <c r="E370" i="3"/>
  <c r="A369" i="3"/>
  <c r="A368" i="3"/>
  <c r="I367" i="3"/>
  <c r="E367" i="3"/>
  <c r="I366" i="3"/>
  <c r="E366" i="3"/>
  <c r="I365" i="3"/>
  <c r="E365" i="3"/>
  <c r="I364" i="3"/>
  <c r="E364" i="3"/>
  <c r="I363" i="3"/>
  <c r="E363" i="3"/>
  <c r="I362" i="3"/>
  <c r="E362" i="3"/>
  <c r="I361" i="3"/>
  <c r="E361" i="3"/>
  <c r="A360" i="3"/>
  <c r="A359" i="3"/>
  <c r="I358" i="3"/>
  <c r="E358" i="3"/>
  <c r="I357" i="3"/>
  <c r="E357" i="3"/>
  <c r="I356" i="3"/>
  <c r="E356" i="3"/>
  <c r="I355" i="3"/>
  <c r="E355" i="3"/>
  <c r="I354" i="3"/>
  <c r="E354" i="3"/>
  <c r="I353" i="3"/>
  <c r="E353" i="3"/>
  <c r="I352" i="3"/>
  <c r="E352" i="3"/>
  <c r="A351" i="3"/>
  <c r="A350" i="3"/>
  <c r="I349" i="3"/>
  <c r="E349" i="3"/>
  <c r="I348" i="3"/>
  <c r="E348" i="3"/>
  <c r="I347" i="3"/>
  <c r="E347" i="3"/>
  <c r="I346" i="3"/>
  <c r="E346" i="3"/>
  <c r="I345" i="3"/>
  <c r="E345" i="3"/>
  <c r="I344" i="3"/>
  <c r="E344" i="3"/>
  <c r="I343" i="3"/>
  <c r="E343" i="3"/>
  <c r="A342" i="3"/>
  <c r="A341" i="3"/>
  <c r="I340" i="3"/>
  <c r="E340" i="3"/>
  <c r="I339" i="3"/>
  <c r="E339" i="3"/>
  <c r="I338" i="3"/>
  <c r="E338" i="3"/>
  <c r="I337" i="3"/>
  <c r="E337" i="3"/>
  <c r="I336" i="3"/>
  <c r="E336" i="3"/>
  <c r="I335" i="3"/>
  <c r="E335" i="3"/>
  <c r="I334" i="3"/>
  <c r="E334" i="3"/>
  <c r="A333" i="3"/>
  <c r="A332" i="3"/>
  <c r="I331" i="3"/>
  <c r="E331" i="3"/>
  <c r="I330" i="3"/>
  <c r="E330" i="3"/>
  <c r="I329" i="3"/>
  <c r="E329" i="3"/>
  <c r="I328" i="3"/>
  <c r="E328" i="3"/>
  <c r="I327" i="3"/>
  <c r="E327" i="3"/>
  <c r="I326" i="3"/>
  <c r="E326" i="3"/>
  <c r="I325" i="3"/>
  <c r="E325" i="3"/>
  <c r="A324" i="3"/>
  <c r="A323" i="3"/>
  <c r="I322" i="3"/>
  <c r="E322" i="3"/>
  <c r="I321" i="3"/>
  <c r="E321" i="3"/>
  <c r="I320" i="3"/>
  <c r="E320" i="3"/>
  <c r="I319" i="3"/>
  <c r="E319" i="3"/>
  <c r="I318" i="3"/>
  <c r="E318" i="3"/>
  <c r="I317" i="3"/>
  <c r="E317" i="3"/>
  <c r="I316" i="3"/>
  <c r="E316" i="3"/>
  <c r="A315" i="3"/>
  <c r="A314" i="3"/>
  <c r="I313" i="3"/>
  <c r="E313" i="3"/>
  <c r="I312" i="3"/>
  <c r="E312" i="3"/>
  <c r="I311" i="3"/>
  <c r="E311" i="3"/>
  <c r="I310" i="3"/>
  <c r="E310" i="3"/>
  <c r="I309" i="3"/>
  <c r="E309" i="3"/>
  <c r="I308" i="3"/>
  <c r="E308" i="3"/>
  <c r="I307" i="3"/>
  <c r="E307" i="3"/>
  <c r="A306" i="3"/>
  <c r="A305" i="3"/>
  <c r="I304" i="3"/>
  <c r="E304" i="3"/>
  <c r="I303" i="3"/>
  <c r="E303" i="3"/>
  <c r="I302" i="3"/>
  <c r="E302" i="3"/>
  <c r="I301" i="3"/>
  <c r="E301" i="3"/>
  <c r="I300" i="3"/>
  <c r="E300" i="3"/>
  <c r="I299" i="3"/>
  <c r="E299" i="3"/>
  <c r="I298" i="3"/>
  <c r="E298" i="3"/>
  <c r="A297" i="3"/>
  <c r="A296" i="3"/>
  <c r="I295" i="3"/>
  <c r="E295" i="3"/>
  <c r="I294" i="3"/>
  <c r="E294" i="3"/>
  <c r="I293" i="3"/>
  <c r="E293" i="3"/>
  <c r="I292" i="3"/>
  <c r="E292" i="3"/>
  <c r="I291" i="3"/>
  <c r="E291" i="3"/>
  <c r="I290" i="3"/>
  <c r="E290" i="3"/>
  <c r="I289" i="3"/>
  <c r="E289" i="3"/>
  <c r="A288" i="3"/>
  <c r="A287" i="3"/>
  <c r="I286" i="3"/>
  <c r="E286" i="3"/>
  <c r="I285" i="3"/>
  <c r="E285" i="3"/>
  <c r="I284" i="3"/>
  <c r="E284" i="3"/>
  <c r="I283" i="3"/>
  <c r="E283" i="3"/>
  <c r="I282" i="3"/>
  <c r="E282" i="3"/>
  <c r="I281" i="3"/>
  <c r="E281" i="3"/>
  <c r="I280" i="3"/>
  <c r="E280" i="3"/>
  <c r="A279" i="3"/>
  <c r="A278" i="3"/>
  <c r="I274" i="3"/>
  <c r="E274" i="3"/>
  <c r="I265" i="3"/>
  <c r="E265" i="3"/>
  <c r="I256" i="3"/>
  <c r="E256" i="3"/>
  <c r="I247" i="3"/>
  <c r="E247" i="3"/>
  <c r="I238" i="3"/>
  <c r="E238" i="3"/>
  <c r="I229" i="3"/>
  <c r="E229" i="3"/>
  <c r="I220" i="3"/>
  <c r="E220" i="3"/>
  <c r="I211" i="3"/>
  <c r="E211" i="3"/>
  <c r="I202" i="3"/>
  <c r="E202" i="3"/>
  <c r="I193" i="3"/>
  <c r="E193" i="3"/>
  <c r="I184" i="3"/>
  <c r="E184" i="3"/>
  <c r="I175" i="3"/>
  <c r="E175" i="3"/>
  <c r="I166" i="3"/>
  <c r="E166" i="3"/>
  <c r="I157" i="3"/>
  <c r="E157" i="3"/>
  <c r="I148" i="3"/>
  <c r="E148" i="3"/>
  <c r="I139" i="3"/>
  <c r="E139" i="3"/>
  <c r="I130" i="3"/>
  <c r="E130" i="3"/>
  <c r="I121" i="3"/>
  <c r="E121" i="3"/>
  <c r="I112" i="3"/>
  <c r="E112" i="3"/>
  <c r="I103" i="3"/>
  <c r="E103" i="3"/>
  <c r="I94" i="3"/>
  <c r="E94" i="3"/>
  <c r="I85" i="3"/>
  <c r="E85" i="3"/>
  <c r="I76" i="3"/>
  <c r="E76" i="3"/>
  <c r="I67" i="3"/>
  <c r="E67" i="3"/>
  <c r="I58" i="3"/>
  <c r="E58" i="3"/>
  <c r="I49" i="3"/>
  <c r="E49" i="3"/>
  <c r="I40" i="3"/>
  <c r="E40" i="3"/>
  <c r="I31" i="3"/>
  <c r="E31" i="3"/>
  <c r="I22" i="3"/>
  <c r="E22" i="3"/>
  <c r="I13" i="3"/>
  <c r="E13" i="3"/>
  <c r="I277" i="3"/>
  <c r="E277" i="3"/>
  <c r="I276" i="3"/>
  <c r="E276" i="3"/>
  <c r="I275" i="3"/>
  <c r="E275" i="3"/>
  <c r="I273" i="3"/>
  <c r="E273" i="3"/>
  <c r="I272" i="3"/>
  <c r="E272" i="3"/>
  <c r="I271" i="3"/>
  <c r="E271" i="3"/>
  <c r="A270" i="3"/>
  <c r="A269" i="3"/>
  <c r="I268" i="3"/>
  <c r="E268" i="3"/>
  <c r="I267" i="3"/>
  <c r="E267" i="3"/>
  <c r="I266" i="3"/>
  <c r="E266" i="3"/>
  <c r="I264" i="3"/>
  <c r="E264" i="3"/>
  <c r="I263" i="3"/>
  <c r="E263" i="3"/>
  <c r="I262" i="3"/>
  <c r="E262" i="3"/>
  <c r="A261" i="3"/>
  <c r="A260" i="3"/>
  <c r="I259" i="3"/>
  <c r="E259" i="3"/>
  <c r="I258" i="3"/>
  <c r="E258" i="3"/>
  <c r="I257" i="3"/>
  <c r="E257" i="3"/>
  <c r="I255" i="3"/>
  <c r="E255" i="3"/>
  <c r="I254" i="3"/>
  <c r="E254" i="3"/>
  <c r="I253" i="3"/>
  <c r="E253" i="3"/>
  <c r="A252" i="3"/>
  <c r="A251" i="3"/>
  <c r="I250" i="3"/>
  <c r="E250" i="3"/>
  <c r="I249" i="3"/>
  <c r="E249" i="3"/>
  <c r="I248" i="3"/>
  <c r="E248" i="3"/>
  <c r="I246" i="3"/>
  <c r="E246" i="3"/>
  <c r="I245" i="3"/>
  <c r="E245" i="3"/>
  <c r="I244" i="3"/>
  <c r="E244" i="3"/>
  <c r="A243" i="3"/>
  <c r="A242" i="3"/>
  <c r="I241" i="3"/>
  <c r="E241" i="3"/>
  <c r="I240" i="3"/>
  <c r="E240" i="3"/>
  <c r="I239" i="3"/>
  <c r="E239" i="3"/>
  <c r="I237" i="3"/>
  <c r="E237" i="3"/>
  <c r="I236" i="3"/>
  <c r="E236" i="3"/>
  <c r="I235" i="3"/>
  <c r="E235" i="3"/>
  <c r="A234" i="3"/>
  <c r="A233" i="3"/>
  <c r="I232" i="3"/>
  <c r="E232" i="3"/>
  <c r="I231" i="3"/>
  <c r="E231" i="3"/>
  <c r="I230" i="3"/>
  <c r="E230" i="3"/>
  <c r="I228" i="3"/>
  <c r="E228" i="3"/>
  <c r="I227" i="3"/>
  <c r="E227" i="3"/>
  <c r="I226" i="3"/>
  <c r="E226" i="3"/>
  <c r="A225" i="3"/>
  <c r="A224" i="3"/>
  <c r="I223" i="3"/>
  <c r="E223" i="3"/>
  <c r="I222" i="3"/>
  <c r="E222" i="3"/>
  <c r="I221" i="3"/>
  <c r="E221" i="3"/>
  <c r="I219" i="3"/>
  <c r="E219" i="3"/>
  <c r="I218" i="3"/>
  <c r="E218" i="3"/>
  <c r="I217" i="3"/>
  <c r="E217" i="3"/>
  <c r="A216" i="3"/>
  <c r="A215" i="3"/>
  <c r="I214" i="3"/>
  <c r="E214" i="3"/>
  <c r="I213" i="3"/>
  <c r="E213" i="3"/>
  <c r="I212" i="3"/>
  <c r="E212" i="3"/>
  <c r="I210" i="3"/>
  <c r="E210" i="3"/>
  <c r="I209" i="3"/>
  <c r="E209" i="3"/>
  <c r="I208" i="3"/>
  <c r="E208" i="3"/>
  <c r="A207" i="3"/>
  <c r="A206" i="3"/>
  <c r="I205" i="3"/>
  <c r="E205" i="3"/>
  <c r="I204" i="3"/>
  <c r="E204" i="3"/>
  <c r="I203" i="3"/>
  <c r="E203" i="3"/>
  <c r="I201" i="3"/>
  <c r="E201" i="3"/>
  <c r="I200" i="3"/>
  <c r="E200" i="3"/>
  <c r="I199" i="3"/>
  <c r="E199" i="3"/>
  <c r="A198" i="3"/>
  <c r="A197" i="3"/>
  <c r="I196" i="3"/>
  <c r="E196" i="3"/>
  <c r="I195" i="3"/>
  <c r="E195" i="3"/>
  <c r="I194" i="3"/>
  <c r="E194" i="3"/>
  <c r="I192" i="3"/>
  <c r="E192" i="3"/>
  <c r="I191" i="3"/>
  <c r="E191" i="3"/>
  <c r="I190" i="3"/>
  <c r="E190" i="3"/>
  <c r="A189" i="3"/>
  <c r="A188" i="3"/>
  <c r="I187" i="3"/>
  <c r="E187" i="3"/>
  <c r="I186" i="3"/>
  <c r="E186" i="3"/>
  <c r="I185" i="3"/>
  <c r="E185" i="3"/>
  <c r="I183" i="3"/>
  <c r="E183" i="3"/>
  <c r="I182" i="3"/>
  <c r="E182" i="3"/>
  <c r="I181" i="3"/>
  <c r="E181" i="3"/>
  <c r="A180" i="3"/>
  <c r="A179" i="3"/>
  <c r="I178" i="3"/>
  <c r="E178" i="3"/>
  <c r="I177" i="3"/>
  <c r="E177" i="3"/>
  <c r="I176" i="3"/>
  <c r="E176" i="3"/>
  <c r="I174" i="3"/>
  <c r="E174" i="3"/>
  <c r="I173" i="3"/>
  <c r="E173" i="3"/>
  <c r="I172" i="3"/>
  <c r="E172" i="3"/>
  <c r="A171" i="3"/>
  <c r="A170" i="3"/>
  <c r="I169" i="3"/>
  <c r="E169" i="3"/>
  <c r="I168" i="3"/>
  <c r="E168" i="3"/>
  <c r="I167" i="3"/>
  <c r="E167" i="3"/>
  <c r="I165" i="3"/>
  <c r="E165" i="3"/>
  <c r="I164" i="3"/>
  <c r="E164" i="3"/>
  <c r="I163" i="3"/>
  <c r="E163" i="3"/>
  <c r="A162" i="3"/>
  <c r="A161" i="3"/>
  <c r="I160" i="3"/>
  <c r="E160" i="3"/>
  <c r="I159" i="3"/>
  <c r="E159" i="3"/>
  <c r="I158" i="3"/>
  <c r="E158" i="3"/>
  <c r="I156" i="3"/>
  <c r="E156" i="3"/>
  <c r="I155" i="3"/>
  <c r="E155" i="3"/>
  <c r="I154" i="3"/>
  <c r="E154" i="3"/>
  <c r="A153" i="3"/>
  <c r="A152" i="3"/>
  <c r="I151" i="3"/>
  <c r="E151" i="3"/>
  <c r="I150" i="3"/>
  <c r="E150" i="3"/>
  <c r="I149" i="3"/>
  <c r="E149" i="3"/>
  <c r="I147" i="3"/>
  <c r="E147" i="3"/>
  <c r="I146" i="3"/>
  <c r="E146" i="3"/>
  <c r="I145" i="3"/>
  <c r="E145" i="3"/>
  <c r="A144" i="3"/>
  <c r="A143" i="3"/>
  <c r="I142" i="3"/>
  <c r="E142" i="3"/>
  <c r="I141" i="3"/>
  <c r="E141" i="3"/>
  <c r="I140" i="3"/>
  <c r="E140" i="3"/>
  <c r="I138" i="3"/>
  <c r="E138" i="3"/>
  <c r="I137" i="3"/>
  <c r="E137" i="3"/>
  <c r="I136" i="3"/>
  <c r="E136" i="3"/>
  <c r="A135" i="3"/>
  <c r="A134" i="3"/>
  <c r="I133" i="3"/>
  <c r="E133" i="3"/>
  <c r="I132" i="3"/>
  <c r="E132" i="3"/>
  <c r="I131" i="3"/>
  <c r="E131" i="3"/>
  <c r="I129" i="3"/>
  <c r="E129" i="3"/>
  <c r="I128" i="3"/>
  <c r="E128" i="3"/>
  <c r="I127" i="3"/>
  <c r="E127" i="3"/>
  <c r="A126" i="3"/>
  <c r="A125" i="3"/>
  <c r="I124" i="3"/>
  <c r="E124" i="3"/>
  <c r="I123" i="3"/>
  <c r="E123" i="3"/>
  <c r="I122" i="3"/>
  <c r="E122" i="3"/>
  <c r="I120" i="3"/>
  <c r="E120" i="3"/>
  <c r="I119" i="3"/>
  <c r="E119" i="3"/>
  <c r="I118" i="3"/>
  <c r="E118" i="3"/>
  <c r="A117" i="3"/>
  <c r="A116" i="3"/>
  <c r="I115" i="3"/>
  <c r="E115" i="3"/>
  <c r="I114" i="3"/>
  <c r="E114" i="3"/>
  <c r="I113" i="3"/>
  <c r="E113" i="3"/>
  <c r="I111" i="3"/>
  <c r="E111" i="3"/>
  <c r="I110" i="3"/>
  <c r="E110" i="3"/>
  <c r="I109" i="3"/>
  <c r="E109" i="3"/>
  <c r="A108" i="3"/>
  <c r="A107" i="3"/>
  <c r="I106" i="3"/>
  <c r="E106" i="3"/>
  <c r="I105" i="3"/>
  <c r="E105" i="3"/>
  <c r="I104" i="3"/>
  <c r="E104" i="3"/>
  <c r="I102" i="3"/>
  <c r="E102" i="3"/>
  <c r="I101" i="3"/>
  <c r="E101" i="3"/>
  <c r="I100" i="3"/>
  <c r="E100" i="3"/>
  <c r="A99" i="3"/>
  <c r="A98" i="3"/>
  <c r="I97" i="3"/>
  <c r="E97" i="3"/>
  <c r="I96" i="3"/>
  <c r="E96" i="3"/>
  <c r="I95" i="3"/>
  <c r="E95" i="3"/>
  <c r="I93" i="3"/>
  <c r="E93" i="3"/>
  <c r="I92" i="3"/>
  <c r="E92" i="3"/>
  <c r="I91" i="3"/>
  <c r="E91" i="3"/>
  <c r="A90" i="3"/>
  <c r="A89" i="3"/>
  <c r="I88" i="3"/>
  <c r="E88" i="3"/>
  <c r="I87" i="3"/>
  <c r="E87" i="3"/>
  <c r="I86" i="3"/>
  <c r="E86" i="3"/>
  <c r="I84" i="3"/>
  <c r="E84" i="3"/>
  <c r="I83" i="3"/>
  <c r="E83" i="3"/>
  <c r="I82" i="3"/>
  <c r="E82" i="3"/>
  <c r="A81" i="3"/>
  <c r="A80" i="3"/>
  <c r="I79" i="3"/>
  <c r="E79" i="3"/>
  <c r="I78" i="3"/>
  <c r="E78" i="3"/>
  <c r="I77" i="3"/>
  <c r="E77" i="3"/>
  <c r="I75" i="3"/>
  <c r="E75" i="3"/>
  <c r="I74" i="3"/>
  <c r="E74" i="3"/>
  <c r="I73" i="3"/>
  <c r="E73" i="3"/>
  <c r="A72" i="3"/>
  <c r="A71" i="3"/>
  <c r="I70" i="3"/>
  <c r="E70" i="3"/>
  <c r="I69" i="3"/>
  <c r="E69" i="3"/>
  <c r="I68" i="3"/>
  <c r="E68" i="3"/>
  <c r="I66" i="3"/>
  <c r="E66" i="3"/>
  <c r="I65" i="3"/>
  <c r="E65" i="3"/>
  <c r="I64" i="3"/>
  <c r="E64" i="3"/>
  <c r="A63" i="3"/>
  <c r="A62" i="3"/>
  <c r="I61" i="3"/>
  <c r="E61" i="3"/>
  <c r="I60" i="3"/>
  <c r="E60" i="3"/>
  <c r="I59" i="3"/>
  <c r="E59" i="3"/>
  <c r="I57" i="3"/>
  <c r="E57" i="3"/>
  <c r="I56" i="3"/>
  <c r="E56" i="3"/>
  <c r="I55" i="3"/>
  <c r="E55" i="3"/>
  <c r="A54" i="3"/>
  <c r="A53" i="3"/>
  <c r="I52" i="3"/>
  <c r="E52" i="3"/>
  <c r="I51" i="3"/>
  <c r="E51" i="3"/>
  <c r="I50" i="3"/>
  <c r="E50" i="3"/>
  <c r="I48" i="3"/>
  <c r="E48" i="3"/>
  <c r="I47" i="3"/>
  <c r="E47" i="3"/>
  <c r="I46" i="3"/>
  <c r="E46" i="3"/>
  <c r="A45" i="3"/>
  <c r="A44" i="3"/>
  <c r="I43" i="3"/>
  <c r="E43" i="3"/>
  <c r="I42" i="3"/>
  <c r="E42" i="3"/>
  <c r="I41" i="3"/>
  <c r="E41" i="3"/>
  <c r="I39" i="3"/>
  <c r="E39" i="3"/>
  <c r="I38" i="3"/>
  <c r="E38" i="3"/>
  <c r="I37" i="3"/>
  <c r="E37" i="3"/>
  <c r="A36" i="3"/>
  <c r="A35" i="3"/>
  <c r="I34" i="3"/>
  <c r="E34" i="3"/>
  <c r="I33" i="3"/>
  <c r="E33" i="3"/>
  <c r="I32" i="3"/>
  <c r="E32" i="3"/>
  <c r="I30" i="3"/>
  <c r="E30" i="3"/>
  <c r="I29" i="3"/>
  <c r="E29" i="3"/>
  <c r="I28" i="3"/>
  <c r="E28" i="3"/>
  <c r="A27" i="3"/>
  <c r="A26" i="3"/>
  <c r="I25" i="3"/>
  <c r="E25" i="3"/>
  <c r="I24" i="3"/>
  <c r="E24" i="3"/>
  <c r="I23" i="3"/>
  <c r="E23" i="3"/>
  <c r="I21" i="3"/>
  <c r="E21" i="3"/>
  <c r="I20" i="3"/>
  <c r="E20" i="3"/>
  <c r="I19" i="3"/>
  <c r="E19" i="3"/>
  <c r="A18" i="3"/>
  <c r="A17" i="3"/>
  <c r="I14" i="3"/>
  <c r="E14" i="3"/>
  <c r="F1087" i="2"/>
  <c r="B1087" i="3" s="1"/>
  <c r="F1087" i="3" s="1"/>
  <c r="F1086" i="2"/>
  <c r="B1086" i="3" s="1"/>
  <c r="F1086" i="3" s="1"/>
  <c r="F1085" i="2"/>
  <c r="B1085" i="3" s="1"/>
  <c r="F1085" i="3" s="1"/>
  <c r="F1084" i="2"/>
  <c r="B1084" i="3" s="1"/>
  <c r="F1084" i="3" s="1"/>
  <c r="F1083" i="2"/>
  <c r="B1083" i="3" s="1"/>
  <c r="F1082" i="2"/>
  <c r="B1082" i="3" s="1"/>
  <c r="F1082" i="3" s="1"/>
  <c r="F1081" i="2"/>
  <c r="B1081" i="3" s="1"/>
  <c r="B1079" i="2"/>
  <c r="F1078" i="2"/>
  <c r="B1078" i="3" s="1"/>
  <c r="F1078" i="3" s="1"/>
  <c r="F1077" i="2"/>
  <c r="B1077" i="3" s="1"/>
  <c r="F1077" i="3" s="1"/>
  <c r="F1076" i="2"/>
  <c r="B1076" i="3" s="1"/>
  <c r="F1076" i="3" s="1"/>
  <c r="F1075" i="2"/>
  <c r="B1075" i="3" s="1"/>
  <c r="F1074" i="2"/>
  <c r="B1074" i="3" s="1"/>
  <c r="F1074" i="3" s="1"/>
  <c r="F1073" i="2"/>
  <c r="B1073" i="3" s="1"/>
  <c r="F1072" i="2"/>
  <c r="B1072" i="3" s="1"/>
  <c r="F1072" i="3" s="1"/>
  <c r="B1070" i="2"/>
  <c r="F1069" i="2"/>
  <c r="B1069" i="3" s="1"/>
  <c r="F1068" i="2"/>
  <c r="B1068" i="3" s="1"/>
  <c r="F1068" i="3" s="1"/>
  <c r="F1067" i="2"/>
  <c r="B1067" i="3" s="1"/>
  <c r="F1067" i="3" s="1"/>
  <c r="F1066" i="2"/>
  <c r="B1066" i="3" s="1"/>
  <c r="F1066" i="3" s="1"/>
  <c r="F1065" i="2"/>
  <c r="B1065" i="3" s="1"/>
  <c r="F1064" i="2"/>
  <c r="B1064" i="3" s="1"/>
  <c r="F1064" i="3" s="1"/>
  <c r="F1063" i="2"/>
  <c r="B1063" i="3" s="1"/>
  <c r="F1063" i="3" s="1"/>
  <c r="B1061" i="2"/>
  <c r="F1060" i="2"/>
  <c r="B1060" i="3" s="1"/>
  <c r="F1060" i="3" s="1"/>
  <c r="F1059" i="2"/>
  <c r="B1059" i="3" s="1"/>
  <c r="F1058" i="2"/>
  <c r="B1058" i="3" s="1"/>
  <c r="F1058" i="3" s="1"/>
  <c r="F1057" i="2"/>
  <c r="B1057" i="3" s="1"/>
  <c r="F1057" i="3" s="1"/>
  <c r="F1056" i="2"/>
  <c r="B1056" i="3" s="1"/>
  <c r="F1056" i="3" s="1"/>
  <c r="F1055" i="2"/>
  <c r="B1055" i="3" s="1"/>
  <c r="F1054" i="2"/>
  <c r="B1054" i="3" s="1"/>
  <c r="F1054" i="3" s="1"/>
  <c r="B1052" i="2"/>
  <c r="F1051" i="2"/>
  <c r="B1051" i="3" s="1"/>
  <c r="F1051" i="3" s="1"/>
  <c r="F1050" i="2"/>
  <c r="B1050" i="3" s="1"/>
  <c r="F1050" i="3" s="1"/>
  <c r="F1049" i="2"/>
  <c r="B1049" i="3" s="1"/>
  <c r="F1048" i="2"/>
  <c r="B1048" i="3" s="1"/>
  <c r="F1048" i="3" s="1"/>
  <c r="F1047" i="2"/>
  <c r="B1047" i="3" s="1"/>
  <c r="F1047" i="3" s="1"/>
  <c r="F1046" i="2"/>
  <c r="B1046" i="3" s="1"/>
  <c r="F1046" i="3" s="1"/>
  <c r="F1045" i="2"/>
  <c r="B1045" i="3" s="1"/>
  <c r="B1043" i="2"/>
  <c r="F1042" i="2"/>
  <c r="B1042" i="3" s="1"/>
  <c r="F1042" i="3" s="1"/>
  <c r="F1041" i="2"/>
  <c r="B1041" i="3" s="1"/>
  <c r="F1041" i="3" s="1"/>
  <c r="F1040" i="2"/>
  <c r="B1040" i="3" s="1"/>
  <c r="F1040" i="3" s="1"/>
  <c r="F1039" i="2"/>
  <c r="B1039" i="3" s="1"/>
  <c r="F1038" i="2"/>
  <c r="B1038" i="3" s="1"/>
  <c r="F1038" i="3" s="1"/>
  <c r="F1037" i="2"/>
  <c r="B1037" i="3" s="1"/>
  <c r="F1037" i="3" s="1"/>
  <c r="F1036" i="2"/>
  <c r="B1036" i="3" s="1"/>
  <c r="F1036" i="3" s="1"/>
  <c r="B1034" i="2"/>
  <c r="F1033" i="2"/>
  <c r="B1033" i="3" s="1"/>
  <c r="F1032" i="2"/>
  <c r="B1032" i="3" s="1"/>
  <c r="F1032" i="3" s="1"/>
  <c r="F1031" i="2"/>
  <c r="B1031" i="3" s="1"/>
  <c r="F1031" i="3" s="1"/>
  <c r="F1030" i="2"/>
  <c r="B1030" i="3" s="1"/>
  <c r="F1030" i="3" s="1"/>
  <c r="F1029" i="2"/>
  <c r="B1029" i="3" s="1"/>
  <c r="F1028" i="2"/>
  <c r="B1028" i="3" s="1"/>
  <c r="F1028" i="3" s="1"/>
  <c r="F1027" i="2"/>
  <c r="B1027" i="3" s="1"/>
  <c r="F1027" i="3" s="1"/>
  <c r="B1025" i="2"/>
  <c r="F1024" i="2"/>
  <c r="B1024" i="3" s="1"/>
  <c r="F1024" i="3" s="1"/>
  <c r="F1023" i="2"/>
  <c r="B1023" i="3" s="1"/>
  <c r="F1022" i="2"/>
  <c r="B1022" i="3" s="1"/>
  <c r="F1022" i="3" s="1"/>
  <c r="F1021" i="2"/>
  <c r="B1021" i="3" s="1"/>
  <c r="F1021" i="3" s="1"/>
  <c r="F1020" i="2"/>
  <c r="B1020" i="3" s="1"/>
  <c r="F1020" i="3" s="1"/>
  <c r="F1019" i="2"/>
  <c r="B1019" i="3" s="1"/>
  <c r="F1018" i="2"/>
  <c r="B1018" i="3" s="1"/>
  <c r="F1018" i="3" s="1"/>
  <c r="B1016" i="2"/>
  <c r="F1015" i="2"/>
  <c r="B1015" i="3" s="1"/>
  <c r="F1014" i="2"/>
  <c r="B1014" i="3" s="1"/>
  <c r="F1013" i="2"/>
  <c r="B1013" i="3" s="1"/>
  <c r="F1012" i="2"/>
  <c r="B1012" i="3" s="1"/>
  <c r="F1011" i="2"/>
  <c r="B1011" i="3" s="1"/>
  <c r="F1010" i="2"/>
  <c r="B1010" i="3" s="1"/>
  <c r="F1009" i="2"/>
  <c r="B1009" i="3" s="1"/>
  <c r="B1007" i="2"/>
  <c r="F1006" i="2"/>
  <c r="B1006" i="3" s="1"/>
  <c r="F1006" i="3" s="1"/>
  <c r="F1005" i="2"/>
  <c r="B1005" i="3" s="1"/>
  <c r="F1005" i="3" s="1"/>
  <c r="F1004" i="2"/>
  <c r="B1004" i="3" s="1"/>
  <c r="F1003" i="2"/>
  <c r="B1003" i="3" s="1"/>
  <c r="F1002" i="2"/>
  <c r="B1002" i="3" s="1"/>
  <c r="F1001" i="2"/>
  <c r="B1001" i="3" s="1"/>
  <c r="F1000" i="2"/>
  <c r="B1000" i="3" s="1"/>
  <c r="B998" i="2"/>
  <c r="F997" i="2"/>
  <c r="B997" i="3" s="1"/>
  <c r="F996" i="2"/>
  <c r="B996" i="3" s="1"/>
  <c r="F995" i="2"/>
  <c r="B995" i="3" s="1"/>
  <c r="F994" i="2"/>
  <c r="B994" i="3" s="1"/>
  <c r="F993" i="2"/>
  <c r="B993" i="3" s="1"/>
  <c r="F992" i="2"/>
  <c r="B992" i="3" s="1"/>
  <c r="F991" i="2"/>
  <c r="B991" i="3" s="1"/>
  <c r="B989" i="2"/>
  <c r="F988" i="2"/>
  <c r="B988" i="3" s="1"/>
  <c r="F987" i="2"/>
  <c r="B987" i="3" s="1"/>
  <c r="F986" i="2"/>
  <c r="B986" i="3" s="1"/>
  <c r="F985" i="2"/>
  <c r="B985" i="3" s="1"/>
  <c r="F984" i="2"/>
  <c r="B984" i="3" s="1"/>
  <c r="F983" i="2"/>
  <c r="B983" i="3" s="1"/>
  <c r="F982" i="2"/>
  <c r="B982" i="3" s="1"/>
  <c r="B980" i="2"/>
  <c r="F979" i="2"/>
  <c r="B979" i="3" s="1"/>
  <c r="F979" i="3" s="1"/>
  <c r="F978" i="2"/>
  <c r="B978" i="3" s="1"/>
  <c r="F977" i="2"/>
  <c r="B977" i="3" s="1"/>
  <c r="F976" i="2"/>
  <c r="B976" i="3" s="1"/>
  <c r="F975" i="2"/>
  <c r="B975" i="3" s="1"/>
  <c r="F974" i="2"/>
  <c r="B974" i="3" s="1"/>
  <c r="F973" i="2"/>
  <c r="B973" i="3" s="1"/>
  <c r="B971" i="2"/>
  <c r="F970" i="2"/>
  <c r="B970" i="3" s="1"/>
  <c r="F969" i="2"/>
  <c r="B969" i="3" s="1"/>
  <c r="F968" i="2"/>
  <c r="B968" i="3" s="1"/>
  <c r="F967" i="2"/>
  <c r="B967" i="3" s="1"/>
  <c r="F966" i="2"/>
  <c r="B966" i="3" s="1"/>
  <c r="F965" i="2"/>
  <c r="B965" i="3" s="1"/>
  <c r="F964" i="2"/>
  <c r="B964" i="3" s="1"/>
  <c r="B962" i="2"/>
  <c r="F961" i="2"/>
  <c r="B961" i="3" s="1"/>
  <c r="F960" i="2"/>
  <c r="B960" i="3" s="1"/>
  <c r="F959" i="2"/>
  <c r="B959" i="3" s="1"/>
  <c r="F959" i="3" s="1"/>
  <c r="F958" i="2"/>
  <c r="B958" i="3" s="1"/>
  <c r="F957" i="2"/>
  <c r="B957" i="3" s="1"/>
  <c r="F956" i="2"/>
  <c r="B956" i="3" s="1"/>
  <c r="F955" i="2"/>
  <c r="B955" i="3" s="1"/>
  <c r="B953" i="2"/>
  <c r="F952" i="2"/>
  <c r="B952" i="3" s="1"/>
  <c r="F951" i="2"/>
  <c r="B951" i="3" s="1"/>
  <c r="F950" i="2"/>
  <c r="B950" i="3" s="1"/>
  <c r="F950" i="3" s="1"/>
  <c r="F949" i="2"/>
  <c r="B949" i="3" s="1"/>
  <c r="F948" i="2"/>
  <c r="B948" i="3" s="1"/>
  <c r="F947" i="2"/>
  <c r="B947" i="3" s="1"/>
  <c r="F946" i="2"/>
  <c r="B946" i="3" s="1"/>
  <c r="F946" i="3" s="1"/>
  <c r="B944" i="2"/>
  <c r="F943" i="2"/>
  <c r="B943" i="3" s="1"/>
  <c r="F943" i="3" s="1"/>
  <c r="F942" i="2"/>
  <c r="B942" i="3" s="1"/>
  <c r="F941" i="2"/>
  <c r="B941" i="3" s="1"/>
  <c r="F940" i="2"/>
  <c r="B940" i="3" s="1"/>
  <c r="F940" i="3" s="1"/>
  <c r="F939" i="2"/>
  <c r="B939" i="3" s="1"/>
  <c r="F938" i="2"/>
  <c r="B938" i="3" s="1"/>
  <c r="F937" i="2"/>
  <c r="B937" i="3" s="1"/>
  <c r="B935" i="2"/>
  <c r="F934" i="2"/>
  <c r="B934" i="3" s="1"/>
  <c r="F934" i="3" s="1"/>
  <c r="F933" i="2"/>
  <c r="B933" i="3" s="1"/>
  <c r="F932" i="2"/>
  <c r="B932" i="3" s="1"/>
  <c r="F931" i="2"/>
  <c r="B931" i="3" s="1"/>
  <c r="F931" i="3" s="1"/>
  <c r="F930" i="2"/>
  <c r="B930" i="3" s="1"/>
  <c r="F930" i="3" s="1"/>
  <c r="F929" i="2"/>
  <c r="B929" i="3" s="1"/>
  <c r="F929" i="3" s="1"/>
  <c r="F928" i="2"/>
  <c r="B928" i="3" s="1"/>
  <c r="B926" i="2"/>
  <c r="F925" i="2"/>
  <c r="B925" i="3" s="1"/>
  <c r="F925" i="3" s="1"/>
  <c r="F924" i="2"/>
  <c r="B924" i="3" s="1"/>
  <c r="F923" i="2"/>
  <c r="B923" i="3" s="1"/>
  <c r="F923" i="3" s="1"/>
  <c r="F922" i="2"/>
  <c r="B922" i="3" s="1"/>
  <c r="F921" i="2"/>
  <c r="B921" i="3" s="1"/>
  <c r="F921" i="3" s="1"/>
  <c r="F920" i="2"/>
  <c r="B920" i="3" s="1"/>
  <c r="F919" i="2"/>
  <c r="B919" i="3" s="1"/>
  <c r="F919" i="3" s="1"/>
  <c r="B917" i="2"/>
  <c r="F916" i="2"/>
  <c r="B916" i="3" s="1"/>
  <c r="F915" i="2"/>
  <c r="B915" i="3" s="1"/>
  <c r="F915" i="3" s="1"/>
  <c r="F914" i="2"/>
  <c r="B914" i="3" s="1"/>
  <c r="F913" i="2"/>
  <c r="B913" i="3" s="1"/>
  <c r="F913" i="3" s="1"/>
  <c r="F912" i="2"/>
  <c r="B912" i="3" s="1"/>
  <c r="F911" i="2"/>
  <c r="B911" i="3" s="1"/>
  <c r="F911" i="3" s="1"/>
  <c r="F910" i="2"/>
  <c r="B910" i="3" s="1"/>
  <c r="B908" i="2"/>
  <c r="F907" i="2"/>
  <c r="B907" i="3" s="1"/>
  <c r="F907" i="3" s="1"/>
  <c r="F906" i="2"/>
  <c r="B906" i="3" s="1"/>
  <c r="F905" i="2"/>
  <c r="B905" i="3" s="1"/>
  <c r="F905" i="3" s="1"/>
  <c r="F904" i="2"/>
  <c r="B904" i="3" s="1"/>
  <c r="F904" i="3" s="1"/>
  <c r="F903" i="2"/>
  <c r="B903" i="3" s="1"/>
  <c r="F903" i="3" s="1"/>
  <c r="F902" i="2"/>
  <c r="B902" i="3" s="1"/>
  <c r="F901" i="2"/>
  <c r="B901" i="3" s="1"/>
  <c r="F901" i="3" s="1"/>
  <c r="B899" i="2"/>
  <c r="F898" i="2"/>
  <c r="B898" i="3" s="1"/>
  <c r="F897" i="2"/>
  <c r="B897" i="3" s="1"/>
  <c r="F897" i="3" s="1"/>
  <c r="F896" i="2"/>
  <c r="B896" i="3" s="1"/>
  <c r="F895" i="2"/>
  <c r="B895" i="3" s="1"/>
  <c r="F895" i="3" s="1"/>
  <c r="F894" i="2"/>
  <c r="B894" i="3" s="1"/>
  <c r="F893" i="2"/>
  <c r="B893" i="3" s="1"/>
  <c r="F893" i="3" s="1"/>
  <c r="F892" i="2"/>
  <c r="B892" i="3" s="1"/>
  <c r="B890" i="2"/>
  <c r="F889" i="2"/>
  <c r="B889" i="3" s="1"/>
  <c r="F889" i="3" s="1"/>
  <c r="F888" i="2"/>
  <c r="B888" i="3" s="1"/>
  <c r="F888" i="3" s="1"/>
  <c r="F887" i="2"/>
  <c r="B887" i="3" s="1"/>
  <c r="F887" i="3" s="1"/>
  <c r="F886" i="2"/>
  <c r="B886" i="3" s="1"/>
  <c r="F885" i="2"/>
  <c r="B885" i="3" s="1"/>
  <c r="F885" i="3" s="1"/>
  <c r="F884" i="2"/>
  <c r="B884" i="3" s="1"/>
  <c r="F883" i="2"/>
  <c r="B883" i="3" s="1"/>
  <c r="F883" i="3" s="1"/>
  <c r="B881" i="2"/>
  <c r="F880" i="2"/>
  <c r="B880" i="3" s="1"/>
  <c r="F879" i="2"/>
  <c r="B879" i="3" s="1"/>
  <c r="F879" i="3" s="1"/>
  <c r="F878" i="2"/>
  <c r="B878" i="3" s="1"/>
  <c r="F877" i="2"/>
  <c r="B877" i="3" s="1"/>
  <c r="F877" i="3" s="1"/>
  <c r="F876" i="2"/>
  <c r="B876" i="3" s="1"/>
  <c r="F875" i="2"/>
  <c r="B875" i="3" s="1"/>
  <c r="F875" i="3" s="1"/>
  <c r="F874" i="2"/>
  <c r="B874" i="3" s="1"/>
  <c r="B872" i="2"/>
  <c r="F871" i="2"/>
  <c r="B871" i="3" s="1"/>
  <c r="F871" i="3" s="1"/>
  <c r="F870" i="2"/>
  <c r="B870" i="3" s="1"/>
  <c r="F869" i="2"/>
  <c r="B869" i="3" s="1"/>
  <c r="F869" i="3" s="1"/>
  <c r="F868" i="2"/>
  <c r="B868" i="3" s="1"/>
  <c r="F867" i="2"/>
  <c r="B867" i="3" s="1"/>
  <c r="F867" i="3" s="1"/>
  <c r="F866" i="2"/>
  <c r="B866" i="3" s="1"/>
  <c r="F865" i="2"/>
  <c r="B865" i="3" s="1"/>
  <c r="F865" i="3" s="1"/>
  <c r="B863" i="2"/>
  <c r="F862" i="2"/>
  <c r="B862" i="3" s="1"/>
  <c r="F862" i="3" s="1"/>
  <c r="F861" i="2"/>
  <c r="B861" i="3" s="1"/>
  <c r="F861" i="3" s="1"/>
  <c r="F860" i="2"/>
  <c r="B860" i="3" s="1"/>
  <c r="F859" i="2"/>
  <c r="B859" i="3" s="1"/>
  <c r="F858" i="2"/>
  <c r="B858" i="3" s="1"/>
  <c r="F857" i="2"/>
  <c r="B857" i="3" s="1"/>
  <c r="F857" i="3" s="1"/>
  <c r="F856" i="2"/>
  <c r="B856" i="3" s="1"/>
  <c r="B854" i="2"/>
  <c r="F853" i="2"/>
  <c r="B853" i="3" s="1"/>
  <c r="F852" i="2"/>
  <c r="B852" i="3" s="1"/>
  <c r="F851" i="2"/>
  <c r="B851" i="3" s="1"/>
  <c r="F851" i="3" s="1"/>
  <c r="F850" i="2"/>
  <c r="B850" i="3" s="1"/>
  <c r="F850" i="3" s="1"/>
  <c r="F849" i="2"/>
  <c r="B849" i="3" s="1"/>
  <c r="F848" i="2"/>
  <c r="B848" i="3" s="1"/>
  <c r="F847" i="2"/>
  <c r="B847" i="3" s="1"/>
  <c r="F847" i="3" s="1"/>
  <c r="B845" i="2"/>
  <c r="F844" i="2"/>
  <c r="B844" i="3" s="1"/>
  <c r="F843" i="2"/>
  <c r="B843" i="3" s="1"/>
  <c r="F842" i="2"/>
  <c r="B842" i="3" s="1"/>
  <c r="F841" i="2"/>
  <c r="B841" i="3" s="1"/>
  <c r="F841" i="3" s="1"/>
  <c r="F840" i="2"/>
  <c r="B840" i="3" s="1"/>
  <c r="F839" i="2"/>
  <c r="B839" i="3" s="1"/>
  <c r="F838" i="2"/>
  <c r="B838" i="3" s="1"/>
  <c r="B836" i="2"/>
  <c r="F835" i="2"/>
  <c r="B835" i="3" s="1"/>
  <c r="F835" i="3" s="1"/>
  <c r="F834" i="2"/>
  <c r="B834" i="3" s="1"/>
  <c r="F833" i="2"/>
  <c r="B833" i="3" s="1"/>
  <c r="F832" i="2"/>
  <c r="B832" i="3" s="1"/>
  <c r="F831" i="2"/>
  <c r="B831" i="3" s="1"/>
  <c r="F831" i="3" s="1"/>
  <c r="F830" i="2"/>
  <c r="B830" i="3" s="1"/>
  <c r="F829" i="2"/>
  <c r="B829" i="3" s="1"/>
  <c r="F829" i="3" s="1"/>
  <c r="B827" i="2"/>
  <c r="F826" i="2"/>
  <c r="B826" i="3" s="1"/>
  <c r="F825" i="2"/>
  <c r="B825" i="3" s="1"/>
  <c r="F825" i="3" s="1"/>
  <c r="F824" i="2"/>
  <c r="B824" i="3" s="1"/>
  <c r="F823" i="2"/>
  <c r="B823" i="3" s="1"/>
  <c r="F823" i="3" s="1"/>
  <c r="F822" i="2"/>
  <c r="B822" i="3" s="1"/>
  <c r="F822" i="3" s="1"/>
  <c r="F821" i="2"/>
  <c r="B821" i="3" s="1"/>
  <c r="F821" i="3" s="1"/>
  <c r="F820" i="2"/>
  <c r="B820" i="3" s="1"/>
  <c r="B818" i="2"/>
  <c r="F817" i="2"/>
  <c r="B817" i="3" s="1"/>
  <c r="F817" i="3" s="1"/>
  <c r="F816" i="2"/>
  <c r="B816" i="3" s="1"/>
  <c r="F815" i="2"/>
  <c r="B815" i="3" s="1"/>
  <c r="F815" i="3" s="1"/>
  <c r="F814" i="2"/>
  <c r="B814" i="3" s="1"/>
  <c r="F813" i="2"/>
  <c r="B813" i="3" s="1"/>
  <c r="F813" i="3" s="1"/>
  <c r="F812" i="2"/>
  <c r="B812" i="3" s="1"/>
  <c r="F811" i="2"/>
  <c r="B811" i="3" s="1"/>
  <c r="F811" i="3" s="1"/>
  <c r="B809" i="2"/>
  <c r="F808" i="2"/>
  <c r="B808" i="3" s="1"/>
  <c r="F807" i="2"/>
  <c r="B807" i="3" s="1"/>
  <c r="F807" i="3" s="1"/>
  <c r="F806" i="2"/>
  <c r="B806" i="3" s="1"/>
  <c r="F805" i="2"/>
  <c r="B805" i="3" s="1"/>
  <c r="F805" i="3" s="1"/>
  <c r="F804" i="2"/>
  <c r="B804" i="3" s="1"/>
  <c r="F803" i="2"/>
  <c r="B803" i="3" s="1"/>
  <c r="F803" i="3" s="1"/>
  <c r="F802" i="2"/>
  <c r="B802" i="3" s="1"/>
  <c r="B800" i="2"/>
  <c r="F799" i="2"/>
  <c r="B799" i="3" s="1"/>
  <c r="F799" i="3" s="1"/>
  <c r="F798" i="2"/>
  <c r="B798" i="3" s="1"/>
  <c r="F797" i="2"/>
  <c r="B797" i="3" s="1"/>
  <c r="F797" i="3" s="1"/>
  <c r="F796" i="2"/>
  <c r="B796" i="3" s="1"/>
  <c r="F795" i="2"/>
  <c r="B795" i="3" s="1"/>
  <c r="F795" i="3" s="1"/>
  <c r="F794" i="2"/>
  <c r="B794" i="3" s="1"/>
  <c r="F793" i="2"/>
  <c r="B793" i="3" s="1"/>
  <c r="F793" i="3" s="1"/>
  <c r="B791" i="2"/>
  <c r="F790" i="2"/>
  <c r="B790" i="3" s="1"/>
  <c r="F790" i="3" s="1"/>
  <c r="F789" i="2"/>
  <c r="B789" i="3" s="1"/>
  <c r="F789" i="3" s="1"/>
  <c r="F788" i="2"/>
  <c r="B788" i="3" s="1"/>
  <c r="F787" i="2"/>
  <c r="B787" i="3" s="1"/>
  <c r="F787" i="3" s="1"/>
  <c r="F786" i="2"/>
  <c r="B786" i="3" s="1"/>
  <c r="F786" i="3" s="1"/>
  <c r="F785" i="2"/>
  <c r="B785" i="3" s="1"/>
  <c r="F785" i="3" s="1"/>
  <c r="F784" i="2"/>
  <c r="B784" i="3" s="1"/>
  <c r="B782" i="2"/>
  <c r="F781" i="2"/>
  <c r="B781" i="3" s="1"/>
  <c r="F781" i="3" s="1"/>
  <c r="F780" i="2"/>
  <c r="B780" i="3" s="1"/>
  <c r="F780" i="3" s="1"/>
  <c r="F779" i="2"/>
  <c r="B779" i="3" s="1"/>
  <c r="F779" i="3" s="1"/>
  <c r="F778" i="2"/>
  <c r="B778" i="3" s="1"/>
  <c r="F777" i="2"/>
  <c r="B777" i="3" s="1"/>
  <c r="F777" i="3" s="1"/>
  <c r="F776" i="2"/>
  <c r="B776" i="3" s="1"/>
  <c r="F776" i="3" s="1"/>
  <c r="F775" i="2"/>
  <c r="B775" i="3" s="1"/>
  <c r="F775" i="3" s="1"/>
  <c r="B773" i="2"/>
  <c r="F772" i="2"/>
  <c r="B772" i="3" s="1"/>
  <c r="F771" i="2"/>
  <c r="B771" i="3" s="1"/>
  <c r="F771" i="3" s="1"/>
  <c r="F770" i="2"/>
  <c r="B770" i="3" s="1"/>
  <c r="F770" i="3" s="1"/>
  <c r="F769" i="2"/>
  <c r="B769" i="3" s="1"/>
  <c r="F769" i="3" s="1"/>
  <c r="F768" i="2"/>
  <c r="B768" i="3" s="1"/>
  <c r="F767" i="2"/>
  <c r="B767" i="3" s="1"/>
  <c r="F767" i="3" s="1"/>
  <c r="F766" i="2"/>
  <c r="B766" i="3" s="1"/>
  <c r="F766" i="3" s="1"/>
  <c r="B764" i="2"/>
  <c r="F763" i="2"/>
  <c r="B763" i="3" s="1"/>
  <c r="F763" i="3" s="1"/>
  <c r="F762" i="2"/>
  <c r="B762" i="3" s="1"/>
  <c r="F761" i="2"/>
  <c r="B761" i="3" s="1"/>
  <c r="F761" i="3" s="1"/>
  <c r="F760" i="2"/>
  <c r="B760" i="3" s="1"/>
  <c r="F760" i="3" s="1"/>
  <c r="F759" i="2"/>
  <c r="B759" i="3" s="1"/>
  <c r="F759" i="3" s="1"/>
  <c r="F758" i="2"/>
  <c r="B758" i="3" s="1"/>
  <c r="F757" i="2"/>
  <c r="B757" i="3" s="1"/>
  <c r="F757" i="3" s="1"/>
  <c r="B755" i="2"/>
  <c r="F754" i="2"/>
  <c r="B754" i="3" s="1"/>
  <c r="F754" i="3" s="1"/>
  <c r="F753" i="2"/>
  <c r="B753" i="3" s="1"/>
  <c r="F753" i="3" s="1"/>
  <c r="F752" i="2"/>
  <c r="B752" i="3" s="1"/>
  <c r="F751" i="2"/>
  <c r="B751" i="3" s="1"/>
  <c r="F751" i="3" s="1"/>
  <c r="F750" i="2"/>
  <c r="B750" i="3" s="1"/>
  <c r="F750" i="3" s="1"/>
  <c r="F749" i="2"/>
  <c r="B749" i="3" s="1"/>
  <c r="F749" i="3" s="1"/>
  <c r="F748" i="2"/>
  <c r="B748" i="3" s="1"/>
  <c r="B746" i="2"/>
  <c r="F745" i="2"/>
  <c r="B745" i="3" s="1"/>
  <c r="F745" i="3" s="1"/>
  <c r="F744" i="2"/>
  <c r="B744" i="3" s="1"/>
  <c r="F744" i="3" s="1"/>
  <c r="F743" i="2"/>
  <c r="B743" i="3" s="1"/>
  <c r="F743" i="3" s="1"/>
  <c r="F742" i="2"/>
  <c r="B742" i="3" s="1"/>
  <c r="F741" i="2"/>
  <c r="B741" i="3" s="1"/>
  <c r="F741" i="3" s="1"/>
  <c r="F740" i="2"/>
  <c r="B740" i="3" s="1"/>
  <c r="F740" i="3" s="1"/>
  <c r="F739" i="2"/>
  <c r="B739" i="3" s="1"/>
  <c r="F739" i="3" s="1"/>
  <c r="B737" i="2"/>
  <c r="F736" i="2"/>
  <c r="B736" i="3" s="1"/>
  <c r="F735" i="2"/>
  <c r="B735" i="3" s="1"/>
  <c r="F735" i="3" s="1"/>
  <c r="F734" i="2"/>
  <c r="B734" i="3" s="1"/>
  <c r="F734" i="3" s="1"/>
  <c r="F733" i="2"/>
  <c r="B733" i="3" s="1"/>
  <c r="F733" i="3" s="1"/>
  <c r="F732" i="2"/>
  <c r="B732" i="3" s="1"/>
  <c r="F731" i="2"/>
  <c r="B731" i="3" s="1"/>
  <c r="F731" i="3" s="1"/>
  <c r="F730" i="2"/>
  <c r="B730" i="3" s="1"/>
  <c r="F730" i="3" s="1"/>
  <c r="B728" i="2"/>
  <c r="F727" i="2"/>
  <c r="B727" i="3" s="1"/>
  <c r="F727" i="3" s="1"/>
  <c r="F726" i="2"/>
  <c r="B726" i="3" s="1"/>
  <c r="F726" i="3" s="1"/>
  <c r="F725" i="2"/>
  <c r="B725" i="3" s="1"/>
  <c r="F725" i="3" s="1"/>
  <c r="F724" i="2"/>
  <c r="B724" i="3" s="1"/>
  <c r="F724" i="3" s="1"/>
  <c r="F723" i="2"/>
  <c r="B723" i="3" s="1"/>
  <c r="F723" i="3" s="1"/>
  <c r="F722" i="2"/>
  <c r="B722" i="3" s="1"/>
  <c r="F722" i="3" s="1"/>
  <c r="F721" i="2"/>
  <c r="B721" i="3" s="1"/>
  <c r="F721" i="3" s="1"/>
  <c r="B719" i="2"/>
  <c r="F718" i="2"/>
  <c r="B718" i="3" s="1"/>
  <c r="F718" i="3" s="1"/>
  <c r="F717" i="2"/>
  <c r="B717" i="3" s="1"/>
  <c r="F717" i="3" s="1"/>
  <c r="F716" i="2"/>
  <c r="B716" i="3" s="1"/>
  <c r="F716" i="3" s="1"/>
  <c r="F715" i="2"/>
  <c r="B715" i="3" s="1"/>
  <c r="F715" i="3" s="1"/>
  <c r="F714" i="2"/>
  <c r="B714" i="3" s="1"/>
  <c r="F714" i="3" s="1"/>
  <c r="F713" i="2"/>
  <c r="B713" i="3" s="1"/>
  <c r="F713" i="3" s="1"/>
  <c r="F712" i="2"/>
  <c r="B712" i="3" s="1"/>
  <c r="F712" i="3" s="1"/>
  <c r="B710" i="2"/>
  <c r="F709" i="2"/>
  <c r="B709" i="3" s="1"/>
  <c r="F709" i="3" s="1"/>
  <c r="F708" i="2"/>
  <c r="B708" i="3" s="1"/>
  <c r="F708" i="3" s="1"/>
  <c r="F707" i="2"/>
  <c r="B707" i="3" s="1"/>
  <c r="F707" i="3" s="1"/>
  <c r="F706" i="2"/>
  <c r="B706" i="3" s="1"/>
  <c r="F706" i="3" s="1"/>
  <c r="F705" i="2"/>
  <c r="B705" i="3" s="1"/>
  <c r="F705" i="3" s="1"/>
  <c r="F704" i="2"/>
  <c r="B704" i="3" s="1"/>
  <c r="F704" i="3" s="1"/>
  <c r="F703" i="2"/>
  <c r="B703" i="3" s="1"/>
  <c r="F703" i="3" s="1"/>
  <c r="B701" i="2"/>
  <c r="F700" i="2"/>
  <c r="B700" i="3" s="1"/>
  <c r="F700" i="3" s="1"/>
  <c r="F699" i="2"/>
  <c r="B699" i="3" s="1"/>
  <c r="F699" i="3" s="1"/>
  <c r="F698" i="2"/>
  <c r="B698" i="3" s="1"/>
  <c r="F698" i="3" s="1"/>
  <c r="F697" i="2"/>
  <c r="B697" i="3" s="1"/>
  <c r="F697" i="3" s="1"/>
  <c r="F696" i="2"/>
  <c r="B696" i="3" s="1"/>
  <c r="F696" i="3" s="1"/>
  <c r="F695" i="2"/>
  <c r="B695" i="3" s="1"/>
  <c r="F695" i="3" s="1"/>
  <c r="F694" i="2"/>
  <c r="B694" i="3" s="1"/>
  <c r="F694" i="3" s="1"/>
  <c r="B692" i="2"/>
  <c r="F691" i="2"/>
  <c r="B691" i="3" s="1"/>
  <c r="F691" i="3" s="1"/>
  <c r="F690" i="2"/>
  <c r="B690" i="3" s="1"/>
  <c r="F690" i="3" s="1"/>
  <c r="F689" i="2"/>
  <c r="B689" i="3" s="1"/>
  <c r="F689" i="3" s="1"/>
  <c r="F688" i="2"/>
  <c r="B688" i="3" s="1"/>
  <c r="F688" i="3" s="1"/>
  <c r="F687" i="2"/>
  <c r="B687" i="3" s="1"/>
  <c r="F687" i="3" s="1"/>
  <c r="F686" i="2"/>
  <c r="B686" i="3" s="1"/>
  <c r="F686" i="3" s="1"/>
  <c r="F685" i="2"/>
  <c r="B685" i="3" s="1"/>
  <c r="F685" i="3" s="1"/>
  <c r="B683" i="2"/>
  <c r="F682" i="2"/>
  <c r="B682" i="3" s="1"/>
  <c r="F682" i="3" s="1"/>
  <c r="F681" i="2"/>
  <c r="B681" i="3" s="1"/>
  <c r="F681" i="3" s="1"/>
  <c r="F680" i="2"/>
  <c r="B680" i="3" s="1"/>
  <c r="F680" i="3" s="1"/>
  <c r="F679" i="2"/>
  <c r="B679" i="3" s="1"/>
  <c r="F679" i="3" s="1"/>
  <c r="F678" i="2"/>
  <c r="B678" i="3" s="1"/>
  <c r="F678" i="3" s="1"/>
  <c r="F677" i="2"/>
  <c r="B677" i="3" s="1"/>
  <c r="F677" i="3" s="1"/>
  <c r="F676" i="2"/>
  <c r="B676" i="3" s="1"/>
  <c r="F676" i="3" s="1"/>
  <c r="B674" i="2"/>
  <c r="F673" i="2"/>
  <c r="B673" i="3" s="1"/>
  <c r="F673" i="3" s="1"/>
  <c r="F672" i="2"/>
  <c r="B672" i="3" s="1"/>
  <c r="F672" i="3" s="1"/>
  <c r="F671" i="2"/>
  <c r="B671" i="3" s="1"/>
  <c r="F671" i="3" s="1"/>
  <c r="F670" i="2"/>
  <c r="B670" i="3" s="1"/>
  <c r="F670" i="3" s="1"/>
  <c r="F669" i="2"/>
  <c r="B669" i="3" s="1"/>
  <c r="F669" i="3" s="1"/>
  <c r="F668" i="2"/>
  <c r="B668" i="3" s="1"/>
  <c r="F668" i="3" s="1"/>
  <c r="F667" i="2"/>
  <c r="B667" i="3" s="1"/>
  <c r="F667" i="3" s="1"/>
  <c r="B665" i="2"/>
  <c r="F664" i="2"/>
  <c r="B664" i="3" s="1"/>
  <c r="F664" i="3" s="1"/>
  <c r="F663" i="2"/>
  <c r="B663" i="3" s="1"/>
  <c r="F663" i="3" s="1"/>
  <c r="F662" i="2"/>
  <c r="B662" i="3" s="1"/>
  <c r="F662" i="3" s="1"/>
  <c r="F661" i="2"/>
  <c r="B661" i="3" s="1"/>
  <c r="F661" i="3" s="1"/>
  <c r="F660" i="2"/>
  <c r="B660" i="3" s="1"/>
  <c r="F660" i="3" s="1"/>
  <c r="F659" i="2"/>
  <c r="B659" i="3" s="1"/>
  <c r="F659" i="3" s="1"/>
  <c r="F658" i="2"/>
  <c r="B658" i="3" s="1"/>
  <c r="F658" i="3" s="1"/>
  <c r="B656" i="2"/>
  <c r="F655" i="2"/>
  <c r="B655" i="3" s="1"/>
  <c r="F655" i="3" s="1"/>
  <c r="F654" i="2"/>
  <c r="B654" i="3" s="1"/>
  <c r="F653" i="2"/>
  <c r="B653" i="3" s="1"/>
  <c r="F653" i="3" s="1"/>
  <c r="F652" i="2"/>
  <c r="B652" i="3" s="1"/>
  <c r="F652" i="3" s="1"/>
  <c r="F651" i="2"/>
  <c r="B651" i="3" s="1"/>
  <c r="F651" i="3" s="1"/>
  <c r="F650" i="2"/>
  <c r="B650" i="3" s="1"/>
  <c r="F649" i="2"/>
  <c r="B649" i="3" s="1"/>
  <c r="F649" i="3" s="1"/>
  <c r="B647" i="2"/>
  <c r="F646" i="2"/>
  <c r="B646" i="3" s="1"/>
  <c r="F646" i="3" s="1"/>
  <c r="F645" i="2"/>
  <c r="B645" i="3" s="1"/>
  <c r="F645" i="3" s="1"/>
  <c r="F644" i="2"/>
  <c r="B644" i="3" s="1"/>
  <c r="F643" i="2"/>
  <c r="B643" i="3" s="1"/>
  <c r="F643" i="3" s="1"/>
  <c r="F642" i="2"/>
  <c r="B642" i="3" s="1"/>
  <c r="F642" i="3" s="1"/>
  <c r="F641" i="2"/>
  <c r="B641" i="3" s="1"/>
  <c r="F641" i="3" s="1"/>
  <c r="F640" i="2"/>
  <c r="B640" i="3" s="1"/>
  <c r="B638" i="2"/>
  <c r="F637" i="2"/>
  <c r="B637" i="3" s="1"/>
  <c r="F637" i="3" s="1"/>
  <c r="F636" i="2"/>
  <c r="B636" i="3" s="1"/>
  <c r="F636" i="3" s="1"/>
  <c r="F635" i="2"/>
  <c r="B635" i="3" s="1"/>
  <c r="F635" i="3" s="1"/>
  <c r="F634" i="2"/>
  <c r="B634" i="3" s="1"/>
  <c r="F633" i="2"/>
  <c r="B633" i="3" s="1"/>
  <c r="F633" i="3" s="1"/>
  <c r="F632" i="2"/>
  <c r="B632" i="3" s="1"/>
  <c r="F632" i="3" s="1"/>
  <c r="F631" i="2"/>
  <c r="B631" i="3" s="1"/>
  <c r="F631" i="3" s="1"/>
  <c r="B629" i="2"/>
  <c r="F628" i="2"/>
  <c r="B628" i="3" s="1"/>
  <c r="F627" i="2"/>
  <c r="B627" i="3" s="1"/>
  <c r="F627" i="3" s="1"/>
  <c r="F626" i="2"/>
  <c r="B626" i="3" s="1"/>
  <c r="F626" i="3" s="1"/>
  <c r="F625" i="2"/>
  <c r="B625" i="3" s="1"/>
  <c r="F625" i="3" s="1"/>
  <c r="F624" i="2"/>
  <c r="B624" i="3" s="1"/>
  <c r="F623" i="2"/>
  <c r="B623" i="3" s="1"/>
  <c r="F623" i="3" s="1"/>
  <c r="F622" i="2"/>
  <c r="B622" i="3" s="1"/>
  <c r="F622" i="3" s="1"/>
  <c r="B620" i="2"/>
  <c r="F619" i="2"/>
  <c r="B619" i="3" s="1"/>
  <c r="F619" i="3" s="1"/>
  <c r="F618" i="2"/>
  <c r="B618" i="3" s="1"/>
  <c r="F617" i="2"/>
  <c r="B617" i="3" s="1"/>
  <c r="F617" i="3" s="1"/>
  <c r="F616" i="2"/>
  <c r="B616" i="3" s="1"/>
  <c r="F616" i="3" s="1"/>
  <c r="F615" i="2"/>
  <c r="B615" i="3" s="1"/>
  <c r="F615" i="3" s="1"/>
  <c r="F614" i="2"/>
  <c r="B614" i="3" s="1"/>
  <c r="F613" i="2"/>
  <c r="B613" i="3" s="1"/>
  <c r="B611" i="2"/>
  <c r="F610" i="2"/>
  <c r="B610" i="3" s="1"/>
  <c r="F610" i="3" s="1"/>
  <c r="F609" i="2"/>
  <c r="B609" i="3" s="1"/>
  <c r="F609" i="3" s="1"/>
  <c r="F608" i="2"/>
  <c r="B608" i="3" s="1"/>
  <c r="F608" i="3" s="1"/>
  <c r="F607" i="2"/>
  <c r="B607" i="3" s="1"/>
  <c r="F606" i="2"/>
  <c r="B606" i="3" s="1"/>
  <c r="F606" i="3" s="1"/>
  <c r="F605" i="2"/>
  <c r="B605" i="3" s="1"/>
  <c r="F605" i="3" s="1"/>
  <c r="F604" i="2"/>
  <c r="B604" i="3" s="1"/>
  <c r="B602" i="2"/>
  <c r="F601" i="2"/>
  <c r="B601" i="3" s="1"/>
  <c r="F600" i="2"/>
  <c r="B600" i="3" s="1"/>
  <c r="F600" i="3" s="1"/>
  <c r="F599" i="2"/>
  <c r="B599" i="3" s="1"/>
  <c r="F599" i="3" s="1"/>
  <c r="F598" i="2"/>
  <c r="B598" i="3" s="1"/>
  <c r="F598" i="3" s="1"/>
  <c r="F597" i="2"/>
  <c r="B597" i="3" s="1"/>
  <c r="F596" i="2"/>
  <c r="B596" i="3" s="1"/>
  <c r="F596" i="3" s="1"/>
  <c r="F595" i="2"/>
  <c r="B595" i="3" s="1"/>
  <c r="F595" i="3" s="1"/>
  <c r="B593" i="2"/>
  <c r="F592" i="2"/>
  <c r="B592" i="3" s="1"/>
  <c r="F592" i="3" s="1"/>
  <c r="F591" i="2"/>
  <c r="B591" i="3" s="1"/>
  <c r="F591" i="3" s="1"/>
  <c r="F590" i="2"/>
  <c r="B590" i="3" s="1"/>
  <c r="F590" i="3" s="1"/>
  <c r="F589" i="2"/>
  <c r="B589" i="3" s="1"/>
  <c r="F589" i="3" s="1"/>
  <c r="F588" i="2"/>
  <c r="B588" i="3" s="1"/>
  <c r="F587" i="2"/>
  <c r="B587" i="3" s="1"/>
  <c r="F587" i="3" s="1"/>
  <c r="F586" i="2"/>
  <c r="B586" i="3" s="1"/>
  <c r="F586" i="3" s="1"/>
  <c r="B584" i="2"/>
  <c r="F583" i="2"/>
  <c r="B583" i="3" s="1"/>
  <c r="F583" i="3" s="1"/>
  <c r="F582" i="2"/>
  <c r="B582" i="3" s="1"/>
  <c r="F582" i="3" s="1"/>
  <c r="F581" i="2"/>
  <c r="B581" i="3" s="1"/>
  <c r="F581" i="3" s="1"/>
  <c r="F580" i="2"/>
  <c r="B580" i="3" s="1"/>
  <c r="F580" i="3" s="1"/>
  <c r="F579" i="2"/>
  <c r="B579" i="3" s="1"/>
  <c r="F579" i="3" s="1"/>
  <c r="F578" i="2"/>
  <c r="B578" i="3" s="1"/>
  <c r="F578" i="3" s="1"/>
  <c r="F577" i="2"/>
  <c r="B577" i="3" s="1"/>
  <c r="F577" i="3" s="1"/>
  <c r="B575" i="2"/>
  <c r="F574" i="2"/>
  <c r="B574" i="3" s="1"/>
  <c r="F574" i="3" s="1"/>
  <c r="F573" i="2"/>
  <c r="B573" i="3" s="1"/>
  <c r="F573" i="3" s="1"/>
  <c r="F572" i="2"/>
  <c r="B572" i="3" s="1"/>
  <c r="F572" i="3" s="1"/>
  <c r="F571" i="2"/>
  <c r="B571" i="3" s="1"/>
  <c r="F571" i="3" s="1"/>
  <c r="F570" i="2"/>
  <c r="B570" i="3" s="1"/>
  <c r="F570" i="3" s="1"/>
  <c r="F569" i="2"/>
  <c r="B569" i="3" s="1"/>
  <c r="F569" i="3" s="1"/>
  <c r="F568" i="2"/>
  <c r="B568" i="3" s="1"/>
  <c r="F568" i="3" s="1"/>
  <c r="B566" i="2"/>
  <c r="F565" i="2"/>
  <c r="B565" i="3" s="1"/>
  <c r="F565" i="3" s="1"/>
  <c r="F564" i="2"/>
  <c r="B564" i="3" s="1"/>
  <c r="F564" i="3" s="1"/>
  <c r="F563" i="2"/>
  <c r="B563" i="3" s="1"/>
  <c r="F563" i="3" s="1"/>
  <c r="F562" i="2"/>
  <c r="B562" i="3" s="1"/>
  <c r="F562" i="3" s="1"/>
  <c r="F561" i="2"/>
  <c r="B561" i="3" s="1"/>
  <c r="F561" i="3" s="1"/>
  <c r="F560" i="2"/>
  <c r="B560" i="3" s="1"/>
  <c r="F560" i="3" s="1"/>
  <c r="F559" i="2"/>
  <c r="B559" i="3" s="1"/>
  <c r="F559" i="3" s="1"/>
  <c r="B557" i="2"/>
  <c r="F556" i="2"/>
  <c r="B556" i="3" s="1"/>
  <c r="F556" i="3" s="1"/>
  <c r="F555" i="2"/>
  <c r="B555" i="3" s="1"/>
  <c r="F555" i="3" s="1"/>
  <c r="F554" i="2"/>
  <c r="B554" i="3" s="1"/>
  <c r="F554" i="3" s="1"/>
  <c r="F553" i="2"/>
  <c r="B553" i="3" s="1"/>
  <c r="F553" i="3" s="1"/>
  <c r="F552" i="2"/>
  <c r="B552" i="3" s="1"/>
  <c r="F552" i="3" s="1"/>
  <c r="F551" i="2"/>
  <c r="B551" i="3" s="1"/>
  <c r="F551" i="3" s="1"/>
  <c r="F550" i="2"/>
  <c r="B550" i="3" s="1"/>
  <c r="F550" i="3" s="1"/>
  <c r="B548" i="2"/>
  <c r="F547" i="2"/>
  <c r="B547" i="3" s="1"/>
  <c r="F547" i="3" s="1"/>
  <c r="F546" i="2"/>
  <c r="B546" i="3" s="1"/>
  <c r="F546" i="3" s="1"/>
  <c r="F545" i="2"/>
  <c r="B545" i="3" s="1"/>
  <c r="F545" i="3" s="1"/>
  <c r="F544" i="2"/>
  <c r="B544" i="3" s="1"/>
  <c r="F544" i="3" s="1"/>
  <c r="F543" i="2"/>
  <c r="B543" i="3" s="1"/>
  <c r="F543" i="3" s="1"/>
  <c r="F542" i="2"/>
  <c r="B542" i="3" s="1"/>
  <c r="F542" i="3" s="1"/>
  <c r="F541" i="2"/>
  <c r="B541" i="3" s="1"/>
  <c r="F541" i="3" s="1"/>
  <c r="B539" i="2"/>
  <c r="F538" i="2"/>
  <c r="B538" i="3" s="1"/>
  <c r="F538" i="3" s="1"/>
  <c r="F537" i="2"/>
  <c r="B537" i="3" s="1"/>
  <c r="F537" i="3" s="1"/>
  <c r="F536" i="2"/>
  <c r="B536" i="3" s="1"/>
  <c r="F536" i="3" s="1"/>
  <c r="F535" i="2"/>
  <c r="B535" i="3" s="1"/>
  <c r="F535" i="3" s="1"/>
  <c r="F534" i="2"/>
  <c r="B534" i="3" s="1"/>
  <c r="F534" i="3" s="1"/>
  <c r="F533" i="2"/>
  <c r="B533" i="3" s="1"/>
  <c r="F533" i="3" s="1"/>
  <c r="F532" i="2"/>
  <c r="B532" i="3" s="1"/>
  <c r="F532" i="3" s="1"/>
  <c r="B530" i="2"/>
  <c r="F529" i="2"/>
  <c r="B529" i="3" s="1"/>
  <c r="F529" i="3" s="1"/>
  <c r="F528" i="2"/>
  <c r="B528" i="3" s="1"/>
  <c r="F528" i="3" s="1"/>
  <c r="F527" i="2"/>
  <c r="B527" i="3" s="1"/>
  <c r="F527" i="3" s="1"/>
  <c r="F526" i="2"/>
  <c r="B526" i="3" s="1"/>
  <c r="F526" i="3" s="1"/>
  <c r="F525" i="2"/>
  <c r="B525" i="3" s="1"/>
  <c r="F525" i="3" s="1"/>
  <c r="F524" i="2"/>
  <c r="B524" i="3" s="1"/>
  <c r="F523" i="2"/>
  <c r="B523" i="3" s="1"/>
  <c r="F523" i="3" s="1"/>
  <c r="B521" i="2"/>
  <c r="F520" i="2"/>
  <c r="B520" i="3" s="1"/>
  <c r="F520" i="3" s="1"/>
  <c r="F519" i="2"/>
  <c r="B519" i="3" s="1"/>
  <c r="F518" i="2"/>
  <c r="B518" i="3" s="1"/>
  <c r="F517" i="2"/>
  <c r="B517" i="3" s="1"/>
  <c r="F517" i="3" s="1"/>
  <c r="F516" i="2"/>
  <c r="B516" i="3" s="1"/>
  <c r="F516" i="3" s="1"/>
  <c r="F515" i="2"/>
  <c r="B515" i="3" s="1"/>
  <c r="F514" i="2"/>
  <c r="B514" i="3" s="1"/>
  <c r="B512" i="2"/>
  <c r="F511" i="2"/>
  <c r="B511" i="3" s="1"/>
  <c r="F511" i="3" s="1"/>
  <c r="F510" i="2"/>
  <c r="B510" i="3" s="1"/>
  <c r="F510" i="3" s="1"/>
  <c r="F509" i="2"/>
  <c r="B509" i="3" s="1"/>
  <c r="F508" i="2"/>
  <c r="B508" i="3" s="1"/>
  <c r="F507" i="2"/>
  <c r="B507" i="3" s="1"/>
  <c r="F507" i="3" s="1"/>
  <c r="F506" i="2"/>
  <c r="B506" i="3" s="1"/>
  <c r="F506" i="3" s="1"/>
  <c r="F505" i="2"/>
  <c r="B505" i="3" s="1"/>
  <c r="B503" i="2"/>
  <c r="F502" i="2"/>
  <c r="B502" i="3" s="1"/>
  <c r="F501" i="2"/>
  <c r="B501" i="3" s="1"/>
  <c r="F500" i="2"/>
  <c r="B500" i="3" s="1"/>
  <c r="F499" i="2"/>
  <c r="B499" i="3" s="1"/>
  <c r="F498" i="2"/>
  <c r="B498" i="3" s="1"/>
  <c r="F497" i="2"/>
  <c r="B497" i="3" s="1"/>
  <c r="F497" i="3" s="1"/>
  <c r="F496" i="2"/>
  <c r="B496" i="3" s="1"/>
  <c r="F496" i="3" s="1"/>
  <c r="B494" i="2"/>
  <c r="F493" i="2"/>
  <c r="B493" i="3" s="1"/>
  <c r="F492" i="2"/>
  <c r="B492" i="3" s="1"/>
  <c r="F491" i="2"/>
  <c r="B491" i="3" s="1"/>
  <c r="F490" i="2"/>
  <c r="B490" i="3" s="1"/>
  <c r="F489" i="2"/>
  <c r="B489" i="3" s="1"/>
  <c r="F489" i="3" s="1"/>
  <c r="F488" i="2"/>
  <c r="B488" i="3" s="1"/>
  <c r="F488" i="3" s="1"/>
  <c r="F487" i="2"/>
  <c r="B487" i="3" s="1"/>
  <c r="B485" i="2"/>
  <c r="F484" i="2"/>
  <c r="B484" i="3" s="1"/>
  <c r="F483" i="2"/>
  <c r="B483" i="3" s="1"/>
  <c r="F482" i="2"/>
  <c r="B482" i="3" s="1"/>
  <c r="F481" i="2"/>
  <c r="B481" i="3" s="1"/>
  <c r="F480" i="2"/>
  <c r="B480" i="3" s="1"/>
  <c r="F479" i="2"/>
  <c r="B479" i="3" s="1"/>
  <c r="F479" i="3" s="1"/>
  <c r="F478" i="2"/>
  <c r="B478" i="3" s="1"/>
  <c r="F478" i="3" s="1"/>
  <c r="B476" i="2"/>
  <c r="F475" i="2"/>
  <c r="B475" i="3" s="1"/>
  <c r="F474" i="2"/>
  <c r="B474" i="3" s="1"/>
  <c r="F473" i="2"/>
  <c r="B473" i="3" s="1"/>
  <c r="F472" i="2"/>
  <c r="B472" i="3" s="1"/>
  <c r="F471" i="2"/>
  <c r="B471" i="3" s="1"/>
  <c r="F470" i="2"/>
  <c r="B470" i="3" s="1"/>
  <c r="F469" i="2"/>
  <c r="B469" i="3" s="1"/>
  <c r="F469" i="3" s="1"/>
  <c r="B467" i="2"/>
  <c r="F466" i="2"/>
  <c r="B466" i="3" s="1"/>
  <c r="F466" i="3" s="1"/>
  <c r="F465" i="2"/>
  <c r="B465" i="3" s="1"/>
  <c r="F464" i="2"/>
  <c r="B464" i="3" s="1"/>
  <c r="F463" i="2"/>
  <c r="B463" i="3" s="1"/>
  <c r="F462" i="2"/>
  <c r="B462" i="3" s="1"/>
  <c r="F461" i="2"/>
  <c r="B461" i="3" s="1"/>
  <c r="F460" i="2"/>
  <c r="B460" i="3" s="1"/>
  <c r="B458" i="2"/>
  <c r="F457" i="2"/>
  <c r="B457" i="3" s="1"/>
  <c r="F456" i="2"/>
  <c r="B456" i="3" s="1"/>
  <c r="F455" i="2"/>
  <c r="B455" i="3" s="1"/>
  <c r="F454" i="2"/>
  <c r="B454" i="3" s="1"/>
  <c r="F453" i="2"/>
  <c r="B453" i="3" s="1"/>
  <c r="F452" i="2"/>
  <c r="B452" i="3" s="1"/>
  <c r="F451" i="2"/>
  <c r="B451" i="3" s="1"/>
  <c r="B449" i="2"/>
  <c r="F448" i="2"/>
  <c r="B448" i="3" s="1"/>
  <c r="F447" i="2"/>
  <c r="B447" i="3" s="1"/>
  <c r="F446" i="2"/>
  <c r="B446" i="3" s="1"/>
  <c r="F445" i="2"/>
  <c r="B445" i="3" s="1"/>
  <c r="F444" i="2"/>
  <c r="B444" i="3" s="1"/>
  <c r="F443" i="2"/>
  <c r="B443" i="3" s="1"/>
  <c r="F442" i="2"/>
  <c r="B442" i="3" s="1"/>
  <c r="B440" i="2"/>
  <c r="F439" i="2"/>
  <c r="B439" i="3" s="1"/>
  <c r="F438" i="2"/>
  <c r="B438" i="3" s="1"/>
  <c r="F437" i="2"/>
  <c r="B437" i="3" s="1"/>
  <c r="F436" i="2"/>
  <c r="B436" i="3" s="1"/>
  <c r="F435" i="2"/>
  <c r="B435" i="3" s="1"/>
  <c r="F434" i="2"/>
  <c r="B434" i="3" s="1"/>
  <c r="F433" i="2"/>
  <c r="B433" i="3" s="1"/>
  <c r="B431" i="2"/>
  <c r="F430" i="2"/>
  <c r="B430" i="3" s="1"/>
  <c r="F429" i="2"/>
  <c r="B429" i="3" s="1"/>
  <c r="F428" i="2"/>
  <c r="B428" i="3" s="1"/>
  <c r="F427" i="2"/>
  <c r="B427" i="3" s="1"/>
  <c r="F426" i="2"/>
  <c r="B426" i="3" s="1"/>
  <c r="F425" i="2"/>
  <c r="B425" i="3" s="1"/>
  <c r="F424" i="2"/>
  <c r="B424" i="3" s="1"/>
  <c r="B422" i="2"/>
  <c r="F421" i="2"/>
  <c r="B421" i="3" s="1"/>
  <c r="F420" i="2"/>
  <c r="B420" i="3" s="1"/>
  <c r="F419" i="2"/>
  <c r="B419" i="3" s="1"/>
  <c r="F419" i="3" s="1"/>
  <c r="F418" i="2"/>
  <c r="B418" i="3" s="1"/>
  <c r="F417" i="2"/>
  <c r="B417" i="3" s="1"/>
  <c r="F416" i="2"/>
  <c r="B416" i="3" s="1"/>
  <c r="F415" i="2"/>
  <c r="B415" i="3" s="1"/>
  <c r="B413" i="2"/>
  <c r="F412" i="2"/>
  <c r="B412" i="3" s="1"/>
  <c r="F411" i="2"/>
  <c r="B411" i="3" s="1"/>
  <c r="F410" i="2"/>
  <c r="B410" i="3" s="1"/>
  <c r="F409" i="2"/>
  <c r="B409" i="3" s="1"/>
  <c r="F408" i="2"/>
  <c r="B408" i="3" s="1"/>
  <c r="F407" i="2"/>
  <c r="B407" i="3" s="1"/>
  <c r="F406" i="2"/>
  <c r="B406" i="3" s="1"/>
  <c r="B404" i="2"/>
  <c r="F403" i="2"/>
  <c r="B403" i="3" s="1"/>
  <c r="F402" i="2"/>
  <c r="B402" i="3" s="1"/>
  <c r="F401" i="2"/>
  <c r="B401" i="3" s="1"/>
  <c r="F400" i="2"/>
  <c r="B400" i="3" s="1"/>
  <c r="F399" i="2"/>
  <c r="B399" i="3" s="1"/>
  <c r="F398" i="2"/>
  <c r="B398" i="3" s="1"/>
  <c r="F397" i="2"/>
  <c r="B397" i="3" s="1"/>
  <c r="B395" i="2"/>
  <c r="F394" i="2"/>
  <c r="B394" i="3" s="1"/>
  <c r="F393" i="2"/>
  <c r="B393" i="3" s="1"/>
  <c r="F392" i="2"/>
  <c r="B392" i="3" s="1"/>
  <c r="F391" i="2"/>
  <c r="B391" i="3" s="1"/>
  <c r="F391" i="3" s="1"/>
  <c r="F390" i="2"/>
  <c r="B390" i="3" s="1"/>
  <c r="F389" i="2"/>
  <c r="B389" i="3" s="1"/>
  <c r="F388" i="2"/>
  <c r="B388" i="3" s="1"/>
  <c r="F388" i="3" s="1"/>
  <c r="B386" i="2"/>
  <c r="F385" i="2"/>
  <c r="B385" i="3" s="1"/>
  <c r="F384" i="2"/>
  <c r="B384" i="3" s="1"/>
  <c r="F383" i="2"/>
  <c r="B383" i="3" s="1"/>
  <c r="F382" i="2"/>
  <c r="B382" i="3" s="1"/>
  <c r="F381" i="2"/>
  <c r="B381" i="3" s="1"/>
  <c r="F381" i="3" s="1"/>
  <c r="F380" i="2"/>
  <c r="B380" i="3" s="1"/>
  <c r="F379" i="2"/>
  <c r="B379" i="3" s="1"/>
  <c r="B377" i="2"/>
  <c r="F376" i="2"/>
  <c r="B376" i="3" s="1"/>
  <c r="F376" i="3" s="1"/>
  <c r="F375" i="2"/>
  <c r="B375" i="3" s="1"/>
  <c r="F375" i="3" s="1"/>
  <c r="F374" i="2"/>
  <c r="B374" i="3" s="1"/>
  <c r="F373" i="2"/>
  <c r="B373" i="3" s="1"/>
  <c r="F372" i="2"/>
  <c r="B372" i="3" s="1"/>
  <c r="F372" i="3" s="1"/>
  <c r="F371" i="2"/>
  <c r="B371" i="3" s="1"/>
  <c r="F371" i="3" s="1"/>
  <c r="F370" i="2"/>
  <c r="B370" i="3" s="1"/>
  <c r="F370" i="3" s="1"/>
  <c r="B368" i="2"/>
  <c r="F367" i="2"/>
  <c r="B367" i="3" s="1"/>
  <c r="F367" i="3" s="1"/>
  <c r="F366" i="2"/>
  <c r="B366" i="3" s="1"/>
  <c r="F366" i="3" s="1"/>
  <c r="F365" i="2"/>
  <c r="B365" i="3" s="1"/>
  <c r="F365" i="3" s="1"/>
  <c r="F364" i="2"/>
  <c r="B364" i="3" s="1"/>
  <c r="F364" i="3" s="1"/>
  <c r="F363" i="2"/>
  <c r="B363" i="3" s="1"/>
  <c r="F363" i="3" s="1"/>
  <c r="F362" i="2"/>
  <c r="B362" i="3" s="1"/>
  <c r="F362" i="3" s="1"/>
  <c r="F361" i="2"/>
  <c r="B361" i="3" s="1"/>
  <c r="F361" i="3" s="1"/>
  <c r="B359" i="2"/>
  <c r="F358" i="2"/>
  <c r="B358" i="3" s="1"/>
  <c r="F358" i="3" s="1"/>
  <c r="F357" i="2"/>
  <c r="B357" i="3" s="1"/>
  <c r="F357" i="3" s="1"/>
  <c r="F356" i="2"/>
  <c r="B356" i="3" s="1"/>
  <c r="F356" i="3" s="1"/>
  <c r="F355" i="2"/>
  <c r="B355" i="3" s="1"/>
  <c r="F355" i="3" s="1"/>
  <c r="F354" i="2"/>
  <c r="B354" i="3" s="1"/>
  <c r="F354" i="3" s="1"/>
  <c r="F353" i="2"/>
  <c r="B353" i="3" s="1"/>
  <c r="F353" i="3" s="1"/>
  <c r="F352" i="2"/>
  <c r="B352" i="3" s="1"/>
  <c r="F352" i="3" s="1"/>
  <c r="B350" i="2"/>
  <c r="F349" i="2"/>
  <c r="B349" i="3" s="1"/>
  <c r="F349" i="3" s="1"/>
  <c r="F348" i="2"/>
  <c r="B348" i="3" s="1"/>
  <c r="F348" i="3" s="1"/>
  <c r="F347" i="2"/>
  <c r="B347" i="3" s="1"/>
  <c r="F347" i="3" s="1"/>
  <c r="F346" i="2"/>
  <c r="B346" i="3" s="1"/>
  <c r="F346" i="3" s="1"/>
  <c r="F345" i="2"/>
  <c r="B345" i="3" s="1"/>
  <c r="F345" i="3" s="1"/>
  <c r="F344" i="2"/>
  <c r="B344" i="3" s="1"/>
  <c r="F344" i="3" s="1"/>
  <c r="F343" i="2"/>
  <c r="B343" i="3" s="1"/>
  <c r="F343" i="3" s="1"/>
  <c r="B341" i="2"/>
  <c r="F340" i="2"/>
  <c r="B340" i="3" s="1"/>
  <c r="F340" i="3" s="1"/>
  <c r="F339" i="2"/>
  <c r="B339" i="3" s="1"/>
  <c r="F339" i="3" s="1"/>
  <c r="F338" i="2"/>
  <c r="B338" i="3" s="1"/>
  <c r="F338" i="3" s="1"/>
  <c r="F337" i="2"/>
  <c r="B337" i="3" s="1"/>
  <c r="F337" i="3" s="1"/>
  <c r="F336" i="2"/>
  <c r="B336" i="3" s="1"/>
  <c r="F336" i="3" s="1"/>
  <c r="F335" i="2"/>
  <c r="B335" i="3" s="1"/>
  <c r="F335" i="3" s="1"/>
  <c r="F334" i="2"/>
  <c r="B334" i="3" s="1"/>
  <c r="F334" i="3" s="1"/>
  <c r="B332" i="2"/>
  <c r="F331" i="2"/>
  <c r="B331" i="3" s="1"/>
  <c r="F331" i="3" s="1"/>
  <c r="F330" i="2"/>
  <c r="B330" i="3" s="1"/>
  <c r="F330" i="3" s="1"/>
  <c r="F329" i="2"/>
  <c r="B329" i="3" s="1"/>
  <c r="F329" i="3" s="1"/>
  <c r="F328" i="2"/>
  <c r="B328" i="3" s="1"/>
  <c r="F328" i="3" s="1"/>
  <c r="F327" i="2"/>
  <c r="B327" i="3" s="1"/>
  <c r="F327" i="3" s="1"/>
  <c r="F326" i="2"/>
  <c r="B326" i="3" s="1"/>
  <c r="F326" i="3" s="1"/>
  <c r="F325" i="2"/>
  <c r="B325" i="3" s="1"/>
  <c r="F325" i="3" s="1"/>
  <c r="B323" i="2"/>
  <c r="F322" i="2"/>
  <c r="B322" i="3" s="1"/>
  <c r="F322" i="3" s="1"/>
  <c r="F321" i="2"/>
  <c r="B321" i="3" s="1"/>
  <c r="F321" i="3" s="1"/>
  <c r="F320" i="2"/>
  <c r="B320" i="3" s="1"/>
  <c r="F320" i="3" s="1"/>
  <c r="F319" i="2"/>
  <c r="B319" i="3" s="1"/>
  <c r="F319" i="3" s="1"/>
  <c r="F318" i="2"/>
  <c r="B318" i="3" s="1"/>
  <c r="F318" i="3" s="1"/>
  <c r="F317" i="2"/>
  <c r="B317" i="3" s="1"/>
  <c r="F317" i="3" s="1"/>
  <c r="F316" i="2"/>
  <c r="B316" i="3" s="1"/>
  <c r="F316" i="3" s="1"/>
  <c r="B314" i="2"/>
  <c r="F313" i="2"/>
  <c r="B313" i="3" s="1"/>
  <c r="F313" i="3" s="1"/>
  <c r="F312" i="2"/>
  <c r="B312" i="3" s="1"/>
  <c r="F312" i="3" s="1"/>
  <c r="F311" i="2"/>
  <c r="B311" i="3" s="1"/>
  <c r="F311" i="3" s="1"/>
  <c r="F310" i="2"/>
  <c r="B310" i="3" s="1"/>
  <c r="F310" i="3" s="1"/>
  <c r="F309" i="2"/>
  <c r="B309" i="3" s="1"/>
  <c r="F309" i="3" s="1"/>
  <c r="F308" i="2"/>
  <c r="B308" i="3" s="1"/>
  <c r="F308" i="3" s="1"/>
  <c r="F307" i="2"/>
  <c r="B307" i="3" s="1"/>
  <c r="F307" i="3" s="1"/>
  <c r="B305" i="2"/>
  <c r="F304" i="2"/>
  <c r="B304" i="3" s="1"/>
  <c r="F304" i="3" s="1"/>
  <c r="F303" i="2"/>
  <c r="B303" i="3" s="1"/>
  <c r="F303" i="3" s="1"/>
  <c r="F302" i="2"/>
  <c r="B302" i="3" s="1"/>
  <c r="F302" i="3" s="1"/>
  <c r="F301" i="2"/>
  <c r="B301" i="3" s="1"/>
  <c r="F301" i="3" s="1"/>
  <c r="F300" i="2"/>
  <c r="B300" i="3" s="1"/>
  <c r="F300" i="3" s="1"/>
  <c r="F299" i="2"/>
  <c r="B299" i="3" s="1"/>
  <c r="F299" i="3" s="1"/>
  <c r="F298" i="2"/>
  <c r="B298" i="3" s="1"/>
  <c r="F298" i="3" s="1"/>
  <c r="B296" i="2"/>
  <c r="F295" i="2"/>
  <c r="B295" i="3" s="1"/>
  <c r="F295" i="3" s="1"/>
  <c r="F294" i="2"/>
  <c r="B294" i="3" s="1"/>
  <c r="F294" i="3" s="1"/>
  <c r="F293" i="2"/>
  <c r="B293" i="3" s="1"/>
  <c r="F292" i="2"/>
  <c r="B292" i="3" s="1"/>
  <c r="F292" i="3" s="1"/>
  <c r="F291" i="2"/>
  <c r="B291" i="3" s="1"/>
  <c r="F290" i="2"/>
  <c r="B290" i="3" s="1"/>
  <c r="F290" i="3" s="1"/>
  <c r="F289" i="2"/>
  <c r="B289" i="3" s="1"/>
  <c r="B287" i="2"/>
  <c r="F286" i="2"/>
  <c r="B286" i="3" s="1"/>
  <c r="F286" i="3" s="1"/>
  <c r="F285" i="2"/>
  <c r="B285" i="3" s="1"/>
  <c r="F285" i="3" s="1"/>
  <c r="F284" i="2"/>
  <c r="B284" i="3" s="1"/>
  <c r="F284" i="3" s="1"/>
  <c r="F283" i="2"/>
  <c r="B283" i="3" s="1"/>
  <c r="F283" i="3" s="1"/>
  <c r="F282" i="2"/>
  <c r="B282" i="3" s="1"/>
  <c r="F282" i="3" s="1"/>
  <c r="F281" i="2"/>
  <c r="B281" i="3" s="1"/>
  <c r="F280" i="2"/>
  <c r="B280" i="3" s="1"/>
  <c r="F280" i="3" s="1"/>
  <c r="B278" i="2"/>
  <c r="F277" i="2"/>
  <c r="B277" i="3" s="1"/>
  <c r="F277" i="3" s="1"/>
  <c r="F276" i="2"/>
  <c r="B276" i="3" s="1"/>
  <c r="F276" i="3" s="1"/>
  <c r="F275" i="2"/>
  <c r="B275" i="3" s="1"/>
  <c r="F274" i="2"/>
  <c r="B274" i="3" s="1"/>
  <c r="F274" i="3" s="1"/>
  <c r="F273" i="2"/>
  <c r="B273" i="3" s="1"/>
  <c r="F273" i="3" s="1"/>
  <c r="F272" i="2"/>
  <c r="B272" i="3" s="1"/>
  <c r="F272" i="3" s="1"/>
  <c r="F271" i="2"/>
  <c r="B271" i="3" s="1"/>
  <c r="F271" i="3" s="1"/>
  <c r="B269" i="2"/>
  <c r="F268" i="2"/>
  <c r="B268" i="3" s="1"/>
  <c r="F268" i="3" s="1"/>
  <c r="F267" i="2"/>
  <c r="B267" i="3" s="1"/>
  <c r="F267" i="3" s="1"/>
  <c r="F266" i="2"/>
  <c r="B266" i="3" s="1"/>
  <c r="F266" i="3" s="1"/>
  <c r="F265" i="2"/>
  <c r="B265" i="3" s="1"/>
  <c r="F265" i="3" s="1"/>
  <c r="F264" i="2"/>
  <c r="B264" i="3" s="1"/>
  <c r="F264" i="3" s="1"/>
  <c r="F263" i="2"/>
  <c r="B263" i="3" s="1"/>
  <c r="F263" i="3" s="1"/>
  <c r="F262" i="2"/>
  <c r="B262" i="3" s="1"/>
  <c r="F262" i="3" s="1"/>
  <c r="B260" i="2"/>
  <c r="F259" i="2"/>
  <c r="B259" i="3" s="1"/>
  <c r="F259" i="3" s="1"/>
  <c r="F258" i="2"/>
  <c r="B258" i="3" s="1"/>
  <c r="F258" i="3" s="1"/>
  <c r="F257" i="2"/>
  <c r="B257" i="3" s="1"/>
  <c r="F257" i="3" s="1"/>
  <c r="F256" i="2"/>
  <c r="B256" i="3" s="1"/>
  <c r="F256" i="3" s="1"/>
  <c r="F255" i="2"/>
  <c r="B255" i="3" s="1"/>
  <c r="F254" i="2"/>
  <c r="B254" i="3" s="1"/>
  <c r="F254" i="3" s="1"/>
  <c r="F253" i="2"/>
  <c r="B253" i="3" s="1"/>
  <c r="F253" i="3" s="1"/>
  <c r="B251" i="2"/>
  <c r="F250" i="2"/>
  <c r="B250" i="3" s="1"/>
  <c r="F250" i="3" s="1"/>
  <c r="F249" i="2"/>
  <c r="B249" i="3" s="1"/>
  <c r="F249" i="3" s="1"/>
  <c r="F248" i="2"/>
  <c r="B248" i="3" s="1"/>
  <c r="F248" i="3" s="1"/>
  <c r="F247" i="2"/>
  <c r="B247" i="3" s="1"/>
  <c r="F247" i="3" s="1"/>
  <c r="F246" i="2"/>
  <c r="B246" i="3" s="1"/>
  <c r="F246" i="3" s="1"/>
  <c r="F245" i="2"/>
  <c r="B245" i="3" s="1"/>
  <c r="F245" i="3" s="1"/>
  <c r="F244" i="2"/>
  <c r="B244" i="3" s="1"/>
  <c r="F244" i="3" s="1"/>
  <c r="B242" i="2"/>
  <c r="F241" i="2"/>
  <c r="B241" i="3" s="1"/>
  <c r="F241" i="3" s="1"/>
  <c r="F240" i="2"/>
  <c r="B240" i="3" s="1"/>
  <c r="F240" i="3" s="1"/>
  <c r="F239" i="2"/>
  <c r="B239" i="3" s="1"/>
  <c r="F238" i="2"/>
  <c r="B238" i="3" s="1"/>
  <c r="F238" i="3" s="1"/>
  <c r="F237" i="2"/>
  <c r="B237" i="3" s="1"/>
  <c r="F237" i="3" s="1"/>
  <c r="F236" i="2"/>
  <c r="B236" i="3" s="1"/>
  <c r="F236" i="3" s="1"/>
  <c r="F235" i="2"/>
  <c r="B235" i="3" s="1"/>
  <c r="B233" i="2"/>
  <c r="F232" i="2"/>
  <c r="B232" i="3" s="1"/>
  <c r="F232" i="3" s="1"/>
  <c r="F231" i="2"/>
  <c r="B231" i="3" s="1"/>
  <c r="F231" i="3" s="1"/>
  <c r="F230" i="2"/>
  <c r="B230" i="3" s="1"/>
  <c r="F230" i="3" s="1"/>
  <c r="F229" i="2"/>
  <c r="B229" i="3" s="1"/>
  <c r="F228" i="2"/>
  <c r="B228" i="3" s="1"/>
  <c r="F228" i="3" s="1"/>
  <c r="F227" i="2"/>
  <c r="B227" i="3" s="1"/>
  <c r="F227" i="3" s="1"/>
  <c r="F226" i="2"/>
  <c r="B226" i="3" s="1"/>
  <c r="F226" i="3" s="1"/>
  <c r="B224" i="2"/>
  <c r="F223" i="2"/>
  <c r="B223" i="3" s="1"/>
  <c r="F223" i="3" s="1"/>
  <c r="F222" i="2"/>
  <c r="B222" i="3" s="1"/>
  <c r="F222" i="3" s="1"/>
  <c r="F221" i="2"/>
  <c r="B221" i="3" s="1"/>
  <c r="F221" i="3" s="1"/>
  <c r="F220" i="2"/>
  <c r="B220" i="3" s="1"/>
  <c r="F220" i="3" s="1"/>
  <c r="F219" i="2"/>
  <c r="B219" i="3" s="1"/>
  <c r="F218" i="2"/>
  <c r="B218" i="3" s="1"/>
  <c r="F218" i="3" s="1"/>
  <c r="F217" i="2"/>
  <c r="B217" i="3" s="1"/>
  <c r="F217" i="3" s="1"/>
  <c r="B215" i="2"/>
  <c r="F214" i="2"/>
  <c r="B214" i="3" s="1"/>
  <c r="F214" i="3" s="1"/>
  <c r="F213" i="2"/>
  <c r="B213" i="3" s="1"/>
  <c r="F212" i="2"/>
  <c r="B212" i="3" s="1"/>
  <c r="F212" i="3" s="1"/>
  <c r="F211" i="2"/>
  <c r="B211" i="3" s="1"/>
  <c r="F211" i="3" s="1"/>
  <c r="F210" i="2"/>
  <c r="B210" i="3" s="1"/>
  <c r="F210" i="3" s="1"/>
  <c r="F209" i="2"/>
  <c r="B209" i="3" s="1"/>
  <c r="F208" i="2"/>
  <c r="B208" i="3" s="1"/>
  <c r="F208" i="3" s="1"/>
  <c r="B206" i="2"/>
  <c r="F205" i="2"/>
  <c r="B205" i="3" s="1"/>
  <c r="F205" i="3" s="1"/>
  <c r="F204" i="2"/>
  <c r="B204" i="3" s="1"/>
  <c r="F204" i="3" s="1"/>
  <c r="F203" i="2"/>
  <c r="B203" i="3" s="1"/>
  <c r="F203" i="3" s="1"/>
  <c r="F202" i="2"/>
  <c r="B202" i="3" s="1"/>
  <c r="F202" i="3" s="1"/>
  <c r="F201" i="2"/>
  <c r="B201" i="3" s="1"/>
  <c r="F201" i="3" s="1"/>
  <c r="F200" i="2"/>
  <c r="B200" i="3" s="1"/>
  <c r="F200" i="3" s="1"/>
  <c r="F199" i="2"/>
  <c r="B199" i="3" s="1"/>
  <c r="B197" i="2"/>
  <c r="F196" i="2"/>
  <c r="B196" i="3" s="1"/>
  <c r="F196" i="3" s="1"/>
  <c r="F195" i="2"/>
  <c r="B195" i="3" s="1"/>
  <c r="F195" i="3" s="1"/>
  <c r="F194" i="2"/>
  <c r="B194" i="3" s="1"/>
  <c r="F194" i="3" s="1"/>
  <c r="F193" i="2"/>
  <c r="B193" i="3" s="1"/>
  <c r="F193" i="3" s="1"/>
  <c r="F192" i="2"/>
  <c r="B192" i="3" s="1"/>
  <c r="F192" i="3" s="1"/>
  <c r="F191" i="2"/>
  <c r="B191" i="3" s="1"/>
  <c r="F191" i="3" s="1"/>
  <c r="F190" i="2"/>
  <c r="B190" i="3" s="1"/>
  <c r="F190" i="3" s="1"/>
  <c r="B188" i="2"/>
  <c r="F187" i="2"/>
  <c r="B187" i="3" s="1"/>
  <c r="F187" i="3" s="1"/>
  <c r="F186" i="2"/>
  <c r="B186" i="3" s="1"/>
  <c r="F186" i="3" s="1"/>
  <c r="F185" i="2"/>
  <c r="B185" i="3" s="1"/>
  <c r="F185" i="3" s="1"/>
  <c r="F184" i="2"/>
  <c r="B184" i="3" s="1"/>
  <c r="F184" i="3" s="1"/>
  <c r="F183" i="2"/>
  <c r="B183" i="3" s="1"/>
  <c r="F183" i="3" s="1"/>
  <c r="F182" i="2"/>
  <c r="B182" i="3" s="1"/>
  <c r="F182" i="3" s="1"/>
  <c r="F181" i="2"/>
  <c r="B181" i="3" s="1"/>
  <c r="F181" i="3" s="1"/>
  <c r="B179" i="2"/>
  <c r="F178" i="2"/>
  <c r="B178" i="3" s="1"/>
  <c r="F178" i="3" s="1"/>
  <c r="F177" i="2"/>
  <c r="B177" i="3" s="1"/>
  <c r="F177" i="3" s="1"/>
  <c r="F176" i="2"/>
  <c r="B176" i="3" s="1"/>
  <c r="F176" i="3" s="1"/>
  <c r="F175" i="2"/>
  <c r="B175" i="3" s="1"/>
  <c r="F175" i="3" s="1"/>
  <c r="F174" i="2"/>
  <c r="B174" i="3" s="1"/>
  <c r="F174" i="3" s="1"/>
  <c r="F173" i="2"/>
  <c r="B173" i="3" s="1"/>
  <c r="F173" i="3" s="1"/>
  <c r="F172" i="2"/>
  <c r="B172" i="3" s="1"/>
  <c r="F172" i="3" s="1"/>
  <c r="B170" i="2"/>
  <c r="F169" i="2"/>
  <c r="B169" i="3" s="1"/>
  <c r="F169" i="3" s="1"/>
  <c r="F168" i="2"/>
  <c r="B168" i="3" s="1"/>
  <c r="F168" i="3" s="1"/>
  <c r="F167" i="2"/>
  <c r="B167" i="3" s="1"/>
  <c r="F167" i="3" s="1"/>
  <c r="F166" i="2"/>
  <c r="B166" i="3" s="1"/>
  <c r="F166" i="3" s="1"/>
  <c r="F165" i="2"/>
  <c r="B165" i="3" s="1"/>
  <c r="F165" i="3" s="1"/>
  <c r="F164" i="2"/>
  <c r="B164" i="3" s="1"/>
  <c r="F163" i="2"/>
  <c r="B163" i="3" s="1"/>
  <c r="F163" i="3" s="1"/>
  <c r="B161" i="2"/>
  <c r="F160" i="2"/>
  <c r="B160" i="3" s="1"/>
  <c r="F160" i="3" s="1"/>
  <c r="F159" i="2"/>
  <c r="B159" i="3" s="1"/>
  <c r="F159" i="3" s="1"/>
  <c r="F158" i="2"/>
  <c r="B158" i="3" s="1"/>
  <c r="F158" i="3" s="1"/>
  <c r="F157" i="2"/>
  <c r="B157" i="3" s="1"/>
  <c r="F157" i="3" s="1"/>
  <c r="F156" i="2"/>
  <c r="B156" i="3" s="1"/>
  <c r="F156" i="3" s="1"/>
  <c r="F155" i="2"/>
  <c r="B155" i="3" s="1"/>
  <c r="F155" i="3" s="1"/>
  <c r="F154" i="2"/>
  <c r="B154" i="3" s="1"/>
  <c r="F154" i="3" s="1"/>
  <c r="B152" i="2"/>
  <c r="F151" i="2"/>
  <c r="B151" i="3" s="1"/>
  <c r="F151" i="3" s="1"/>
  <c r="F150" i="2"/>
  <c r="B150" i="3" s="1"/>
  <c r="F149" i="2"/>
  <c r="B149" i="3" s="1"/>
  <c r="F149" i="3" s="1"/>
  <c r="F148" i="2"/>
  <c r="B148" i="3" s="1"/>
  <c r="F148" i="3" s="1"/>
  <c r="F147" i="2"/>
  <c r="B147" i="3" s="1"/>
  <c r="F147" i="3" s="1"/>
  <c r="F146" i="2"/>
  <c r="B146" i="3" s="1"/>
  <c r="F146" i="3" s="1"/>
  <c r="F145" i="2"/>
  <c r="B145" i="3" s="1"/>
  <c r="F145" i="3" s="1"/>
  <c r="B143" i="2"/>
  <c r="F142" i="2"/>
  <c r="B142" i="3" s="1"/>
  <c r="F142" i="3" s="1"/>
  <c r="F141" i="2"/>
  <c r="B141" i="3" s="1"/>
  <c r="F141" i="3" s="1"/>
  <c r="F140" i="2"/>
  <c r="B140" i="3" s="1"/>
  <c r="F140" i="3" s="1"/>
  <c r="F139" i="2"/>
  <c r="B139" i="3" s="1"/>
  <c r="F139" i="3" s="1"/>
  <c r="F138" i="2"/>
  <c r="B138" i="3" s="1"/>
  <c r="F138" i="3" s="1"/>
  <c r="F137" i="2"/>
  <c r="B137" i="3" s="1"/>
  <c r="F137" i="3" s="1"/>
  <c r="F136" i="2"/>
  <c r="B136" i="3" s="1"/>
  <c r="F136" i="3" s="1"/>
  <c r="B134" i="2"/>
  <c r="F133" i="2"/>
  <c r="B133" i="3" s="1"/>
  <c r="F133" i="3" s="1"/>
  <c r="F132" i="2"/>
  <c r="B132" i="3" s="1"/>
  <c r="F132" i="3" s="1"/>
  <c r="F131" i="2"/>
  <c r="B131" i="3" s="1"/>
  <c r="F131" i="3" s="1"/>
  <c r="F130" i="2"/>
  <c r="B130" i="3" s="1"/>
  <c r="F129" i="2"/>
  <c r="B129" i="3" s="1"/>
  <c r="F129" i="3" s="1"/>
  <c r="F128" i="2"/>
  <c r="B128" i="3" s="1"/>
  <c r="F128" i="3" s="1"/>
  <c r="F127" i="2"/>
  <c r="B127" i="3" s="1"/>
  <c r="F127" i="3" s="1"/>
  <c r="B125" i="2"/>
  <c r="F124" i="2"/>
  <c r="B124" i="3" s="1"/>
  <c r="F124" i="3" s="1"/>
  <c r="F123" i="2"/>
  <c r="B123" i="3" s="1"/>
  <c r="F123" i="3" s="1"/>
  <c r="F122" i="2"/>
  <c r="B122" i="3" s="1"/>
  <c r="F121" i="2"/>
  <c r="B121" i="3" s="1"/>
  <c r="F120" i="2"/>
  <c r="B120" i="3" s="1"/>
  <c r="F120" i="3" s="1"/>
  <c r="F119" i="2"/>
  <c r="B119" i="3" s="1"/>
  <c r="F119" i="3" s="1"/>
  <c r="F118" i="2"/>
  <c r="B118" i="3" s="1"/>
  <c r="F118" i="3" s="1"/>
  <c r="B116" i="2"/>
  <c r="F115" i="2"/>
  <c r="B115" i="3" s="1"/>
  <c r="F115" i="3" s="1"/>
  <c r="F114" i="2"/>
  <c r="B114" i="3" s="1"/>
  <c r="F114" i="3" s="1"/>
  <c r="F113" i="2"/>
  <c r="B113" i="3" s="1"/>
  <c r="F113" i="3" s="1"/>
  <c r="F112" i="2"/>
  <c r="B112" i="3" s="1"/>
  <c r="F111" i="2"/>
  <c r="B111" i="3" s="1"/>
  <c r="F110" i="2"/>
  <c r="B110" i="3" s="1"/>
  <c r="F109" i="2"/>
  <c r="B109" i="3" s="1"/>
  <c r="F109" i="3" s="1"/>
  <c r="B107" i="2"/>
  <c r="F106" i="2"/>
  <c r="B106" i="3" s="1"/>
  <c r="F106" i="3" s="1"/>
  <c r="F105" i="2"/>
  <c r="B105" i="3" s="1"/>
  <c r="F104" i="2"/>
  <c r="B104" i="3" s="1"/>
  <c r="F104" i="3" s="1"/>
  <c r="F103" i="2"/>
  <c r="B103" i="3" s="1"/>
  <c r="F103" i="3" s="1"/>
  <c r="F102" i="2"/>
  <c r="B102" i="3" s="1"/>
  <c r="F102" i="3" s="1"/>
  <c r="F101" i="2"/>
  <c r="B101" i="3" s="1"/>
  <c r="F101" i="3" s="1"/>
  <c r="F100" i="2"/>
  <c r="B100" i="3" s="1"/>
  <c r="F100" i="3" s="1"/>
  <c r="B98" i="2"/>
  <c r="F97" i="2"/>
  <c r="B97" i="3" s="1"/>
  <c r="F97" i="3" s="1"/>
  <c r="F96" i="2"/>
  <c r="B96" i="3" s="1"/>
  <c r="F96" i="3" s="1"/>
  <c r="F95" i="2"/>
  <c r="B95" i="3" s="1"/>
  <c r="F95" i="3" s="1"/>
  <c r="F94" i="2"/>
  <c r="B94" i="3" s="1"/>
  <c r="F94" i="3" s="1"/>
  <c r="F93" i="2"/>
  <c r="B93" i="3" s="1"/>
  <c r="F93" i="3" s="1"/>
  <c r="F92" i="2"/>
  <c r="B92" i="3" s="1"/>
  <c r="F92" i="3" s="1"/>
  <c r="F91" i="2"/>
  <c r="B91" i="3" s="1"/>
  <c r="F91" i="3" s="1"/>
  <c r="B89" i="2"/>
  <c r="F88" i="2"/>
  <c r="B88" i="3" s="1"/>
  <c r="F88" i="3" s="1"/>
  <c r="F87" i="2"/>
  <c r="B87" i="3" s="1"/>
  <c r="F87" i="3" s="1"/>
  <c r="F86" i="2"/>
  <c r="B86" i="3" s="1"/>
  <c r="F86" i="3" s="1"/>
  <c r="F85" i="2"/>
  <c r="B85" i="3" s="1"/>
  <c r="F85" i="3" s="1"/>
  <c r="F84" i="2"/>
  <c r="B84" i="3" s="1"/>
  <c r="F84" i="3" s="1"/>
  <c r="F83" i="2"/>
  <c r="B83" i="3" s="1"/>
  <c r="F83" i="3" s="1"/>
  <c r="F82" i="2"/>
  <c r="B82" i="3" s="1"/>
  <c r="F82" i="3" s="1"/>
  <c r="B80" i="2"/>
  <c r="F79" i="2"/>
  <c r="B79" i="3" s="1"/>
  <c r="F79" i="3" s="1"/>
  <c r="F78" i="2"/>
  <c r="B78" i="3" s="1"/>
  <c r="F78" i="3" s="1"/>
  <c r="F77" i="2"/>
  <c r="B77" i="3" s="1"/>
  <c r="F77" i="3" s="1"/>
  <c r="F76" i="2"/>
  <c r="B76" i="3" s="1"/>
  <c r="F76" i="3" s="1"/>
  <c r="F75" i="2"/>
  <c r="B75" i="3" s="1"/>
  <c r="F75" i="3" s="1"/>
  <c r="F74" i="2"/>
  <c r="B74" i="3" s="1"/>
  <c r="F74" i="3" s="1"/>
  <c r="F73" i="2"/>
  <c r="B73" i="3" s="1"/>
  <c r="F73" i="3" s="1"/>
  <c r="B71" i="2"/>
  <c r="F70" i="2"/>
  <c r="B70" i="3" s="1"/>
  <c r="F70" i="3" s="1"/>
  <c r="F69" i="2"/>
  <c r="B69" i="3" s="1"/>
  <c r="F69" i="3" s="1"/>
  <c r="F68" i="2"/>
  <c r="B68" i="3" s="1"/>
  <c r="F68" i="3" s="1"/>
  <c r="F67" i="2"/>
  <c r="B67" i="3" s="1"/>
  <c r="F67" i="3" s="1"/>
  <c r="F66" i="2"/>
  <c r="B66" i="3" s="1"/>
  <c r="F66" i="3" s="1"/>
  <c r="F65" i="2"/>
  <c r="B65" i="3" s="1"/>
  <c r="F65" i="3" s="1"/>
  <c r="F64" i="2"/>
  <c r="B64" i="3" s="1"/>
  <c r="F64" i="3" s="1"/>
  <c r="B62" i="2"/>
  <c r="F61" i="2"/>
  <c r="B61" i="3" s="1"/>
  <c r="F61" i="3" s="1"/>
  <c r="F60" i="2"/>
  <c r="B60" i="3" s="1"/>
  <c r="F60" i="3" s="1"/>
  <c r="F59" i="2"/>
  <c r="B59" i="3" s="1"/>
  <c r="F59" i="3" s="1"/>
  <c r="F58" i="2"/>
  <c r="B58" i="3" s="1"/>
  <c r="F58" i="3" s="1"/>
  <c r="F57" i="2"/>
  <c r="B57" i="3" s="1"/>
  <c r="F57" i="3" s="1"/>
  <c r="F56" i="2"/>
  <c r="B56" i="3" s="1"/>
  <c r="F56" i="3" s="1"/>
  <c r="F55" i="2"/>
  <c r="B55" i="3" s="1"/>
  <c r="F55" i="3" s="1"/>
  <c r="B53" i="2"/>
  <c r="F52" i="2"/>
  <c r="B52" i="3" s="1"/>
  <c r="F52" i="3" s="1"/>
  <c r="F51" i="2"/>
  <c r="B51" i="3" s="1"/>
  <c r="F51" i="3" s="1"/>
  <c r="F50" i="2"/>
  <c r="B50" i="3" s="1"/>
  <c r="F50" i="3" s="1"/>
  <c r="F49" i="2"/>
  <c r="B49" i="3" s="1"/>
  <c r="F49" i="3" s="1"/>
  <c r="F48" i="2"/>
  <c r="B48" i="3" s="1"/>
  <c r="F48" i="3" s="1"/>
  <c r="F47" i="2"/>
  <c r="B47" i="3" s="1"/>
  <c r="F47" i="3" s="1"/>
  <c r="F46" i="2"/>
  <c r="B46" i="3" s="1"/>
  <c r="F46" i="3" s="1"/>
  <c r="B44" i="2"/>
  <c r="F43" i="2"/>
  <c r="B43" i="3" s="1"/>
  <c r="F43" i="3" s="1"/>
  <c r="F42" i="2"/>
  <c r="B42" i="3" s="1"/>
  <c r="F42" i="3" s="1"/>
  <c r="F41" i="2"/>
  <c r="B41" i="3" s="1"/>
  <c r="F41" i="3" s="1"/>
  <c r="F40" i="2"/>
  <c r="B40" i="3" s="1"/>
  <c r="F40" i="3" s="1"/>
  <c r="F39" i="2"/>
  <c r="B39" i="3" s="1"/>
  <c r="F39" i="3" s="1"/>
  <c r="F38" i="2"/>
  <c r="B38" i="3" s="1"/>
  <c r="F38" i="3" s="1"/>
  <c r="F37" i="2"/>
  <c r="B37" i="3" s="1"/>
  <c r="F37" i="3" s="1"/>
  <c r="B35" i="2"/>
  <c r="F34" i="2"/>
  <c r="B34" i="3" s="1"/>
  <c r="F34" i="3" s="1"/>
  <c r="F33" i="2"/>
  <c r="B33" i="3" s="1"/>
  <c r="F33" i="3" s="1"/>
  <c r="F32" i="2"/>
  <c r="B32" i="3" s="1"/>
  <c r="F32" i="3" s="1"/>
  <c r="F31" i="2"/>
  <c r="B31" i="3" s="1"/>
  <c r="F31" i="3" s="1"/>
  <c r="F30" i="2"/>
  <c r="B30" i="3" s="1"/>
  <c r="F30" i="3" s="1"/>
  <c r="F29" i="2"/>
  <c r="B29" i="3" s="1"/>
  <c r="F29" i="3" s="1"/>
  <c r="F28" i="2"/>
  <c r="B28" i="3" s="1"/>
  <c r="F28" i="3" s="1"/>
  <c r="B26" i="2"/>
  <c r="F25" i="2"/>
  <c r="B25" i="3" s="1"/>
  <c r="F25" i="3" s="1"/>
  <c r="F24" i="2"/>
  <c r="B24" i="3" s="1"/>
  <c r="F24" i="3" s="1"/>
  <c r="F23" i="2"/>
  <c r="B23" i="3" s="1"/>
  <c r="F23" i="3" s="1"/>
  <c r="F22" i="2"/>
  <c r="B22" i="3" s="1"/>
  <c r="F22" i="3" s="1"/>
  <c r="F21" i="2"/>
  <c r="B21" i="3" s="1"/>
  <c r="F21" i="3" s="1"/>
  <c r="F20" i="2"/>
  <c r="B20" i="3" s="1"/>
  <c r="F20" i="3" s="1"/>
  <c r="F19" i="2"/>
  <c r="B19" i="3" s="1"/>
  <c r="F19" i="3" s="1"/>
  <c r="B17" i="2"/>
  <c r="A16" i="2"/>
  <c r="A15" i="2"/>
  <c r="A14" i="2"/>
  <c r="A13" i="2"/>
  <c r="A12" i="2"/>
  <c r="A11" i="2"/>
  <c r="A10" i="2"/>
  <c r="F14" i="2"/>
  <c r="B14" i="3" s="1"/>
  <c r="F13" i="2"/>
  <c r="B13" i="3" s="1"/>
  <c r="F13" i="3" s="1"/>
  <c r="A18" i="1"/>
  <c r="A27" i="1" s="1"/>
  <c r="A36" i="1" s="1"/>
  <c r="A45" i="1" s="1"/>
  <c r="E11" i="3"/>
  <c r="E12" i="3"/>
  <c r="E15" i="3"/>
  <c r="E16" i="3"/>
  <c r="E10" i="3"/>
  <c r="I11" i="3"/>
  <c r="I12" i="3"/>
  <c r="I15" i="3"/>
  <c r="I16" i="3"/>
  <c r="I10" i="3"/>
  <c r="F15" i="2"/>
  <c r="B15" i="3" s="1"/>
  <c r="F15" i="3" s="1"/>
  <c r="F16" i="2"/>
  <c r="B16" i="3" s="1"/>
  <c r="F16" i="3" s="1"/>
  <c r="T8" i="1" l="1"/>
  <c r="J1123" i="1"/>
  <c r="T10" i="1"/>
  <c r="J1125" i="1"/>
  <c r="J1124" i="1"/>
  <c r="T9" i="1"/>
  <c r="M11" i="2"/>
  <c r="B5" i="16"/>
  <c r="I1090" i="3"/>
  <c r="I1089" i="3"/>
  <c r="I1091" i="3"/>
  <c r="A52" i="2"/>
  <c r="A51" i="2"/>
  <c r="A50" i="2"/>
  <c r="A49" i="2"/>
  <c r="A48" i="2"/>
  <c r="A47" i="2"/>
  <c r="A46" i="2"/>
  <c r="B45" i="2"/>
  <c r="A43" i="2"/>
  <c r="A42" i="2"/>
  <c r="A41" i="2"/>
  <c r="A40" i="2"/>
  <c r="A39" i="2"/>
  <c r="A38" i="2"/>
  <c r="A37" i="2"/>
  <c r="B36" i="2"/>
  <c r="A34" i="2"/>
  <c r="A33" i="2"/>
  <c r="A32" i="2"/>
  <c r="A31" i="2"/>
  <c r="A30" i="2"/>
  <c r="A29" i="2"/>
  <c r="A28" i="2"/>
  <c r="B27" i="2"/>
  <c r="A25" i="2"/>
  <c r="A24" i="2"/>
  <c r="A23" i="2"/>
  <c r="A22" i="2"/>
  <c r="A21" i="2"/>
  <c r="A20" i="2"/>
  <c r="A19" i="2"/>
  <c r="B18" i="2"/>
  <c r="A13" i="7"/>
  <c r="A13" i="8" s="1"/>
  <c r="A13" i="3"/>
  <c r="A13" i="4" s="1"/>
  <c r="C13" i="4" s="1"/>
  <c r="A14" i="7"/>
  <c r="A14" i="8" s="1"/>
  <c r="A14" i="3"/>
  <c r="A14" i="4" s="1"/>
  <c r="D14" i="4" s="1"/>
  <c r="I14" i="4" s="1"/>
  <c r="J14" i="4" s="1"/>
  <c r="B17" i="7"/>
  <c r="C17" i="8" s="1"/>
  <c r="B17" i="4"/>
  <c r="B17" i="3"/>
  <c r="B26" i="7"/>
  <c r="C26" i="8" s="1"/>
  <c r="B26" i="4"/>
  <c r="B26" i="3"/>
  <c r="B35" i="7"/>
  <c r="C35" i="8" s="1"/>
  <c r="B35" i="4"/>
  <c r="B35" i="3"/>
  <c r="B44" i="7"/>
  <c r="C44" i="8" s="1"/>
  <c r="B44" i="4"/>
  <c r="B44" i="3"/>
  <c r="B53" i="7"/>
  <c r="C53" i="8" s="1"/>
  <c r="B53" i="4"/>
  <c r="B53" i="3"/>
  <c r="B62" i="7"/>
  <c r="C62" i="8" s="1"/>
  <c r="B62" i="4"/>
  <c r="B62" i="3"/>
  <c r="B71" i="7"/>
  <c r="C71" i="8" s="1"/>
  <c r="B71" i="4"/>
  <c r="B71" i="3"/>
  <c r="B80" i="7"/>
  <c r="C80" i="8" s="1"/>
  <c r="B80" i="4"/>
  <c r="B80" i="3"/>
  <c r="B89" i="7"/>
  <c r="C89" i="8" s="1"/>
  <c r="B89" i="4"/>
  <c r="B89" i="3"/>
  <c r="B98" i="7"/>
  <c r="C98" i="8" s="1"/>
  <c r="B98" i="4"/>
  <c r="B98" i="3"/>
  <c r="B107" i="7"/>
  <c r="C107" i="8" s="1"/>
  <c r="B107" i="4"/>
  <c r="B107" i="3"/>
  <c r="B116" i="7"/>
  <c r="C116" i="8" s="1"/>
  <c r="B116" i="4"/>
  <c r="B116" i="3"/>
  <c r="B125" i="7"/>
  <c r="C125" i="8" s="1"/>
  <c r="B125" i="4"/>
  <c r="B125" i="3"/>
  <c r="B134" i="7"/>
  <c r="C134" i="8" s="1"/>
  <c r="B134" i="4"/>
  <c r="B134" i="3"/>
  <c r="B143" i="7"/>
  <c r="C143" i="8" s="1"/>
  <c r="B143" i="4"/>
  <c r="B143" i="3"/>
  <c r="B152" i="7"/>
  <c r="C152" i="8" s="1"/>
  <c r="B152" i="4"/>
  <c r="B152" i="3"/>
  <c r="B161" i="7"/>
  <c r="C161" i="8" s="1"/>
  <c r="B161" i="4"/>
  <c r="B161" i="3"/>
  <c r="B170" i="7"/>
  <c r="C170" i="8" s="1"/>
  <c r="B170" i="4"/>
  <c r="B170" i="3"/>
  <c r="B179" i="7"/>
  <c r="C179" i="8" s="1"/>
  <c r="B179" i="4"/>
  <c r="B179" i="3"/>
  <c r="B188" i="7"/>
  <c r="C188" i="8" s="1"/>
  <c r="B188" i="4"/>
  <c r="B188" i="3"/>
  <c r="B197" i="7"/>
  <c r="C197" i="8" s="1"/>
  <c r="B197" i="4"/>
  <c r="B197" i="3"/>
  <c r="B206" i="7"/>
  <c r="C206" i="8" s="1"/>
  <c r="B206" i="4"/>
  <c r="B206" i="3"/>
  <c r="B215" i="7"/>
  <c r="C215" i="8" s="1"/>
  <c r="B215" i="4"/>
  <c r="B215" i="3"/>
  <c r="B224" i="7"/>
  <c r="C224" i="8" s="1"/>
  <c r="B224" i="4"/>
  <c r="B224" i="3"/>
  <c r="B233" i="7"/>
  <c r="C233" i="8" s="1"/>
  <c r="B233" i="4"/>
  <c r="B233" i="3"/>
  <c r="B242" i="7"/>
  <c r="C242" i="8" s="1"/>
  <c r="B242" i="4"/>
  <c r="B242" i="3"/>
  <c r="B251" i="7"/>
  <c r="C251" i="8" s="1"/>
  <c r="B251" i="4"/>
  <c r="B251" i="3"/>
  <c r="B260" i="7"/>
  <c r="C260" i="8" s="1"/>
  <c r="B260" i="4"/>
  <c r="B260" i="3"/>
  <c r="B269" i="7"/>
  <c r="C269" i="8" s="1"/>
  <c r="B269" i="4"/>
  <c r="B269" i="3"/>
  <c r="B278" i="7"/>
  <c r="C278" i="8" s="1"/>
  <c r="B278" i="4"/>
  <c r="B278" i="3"/>
  <c r="B287" i="7"/>
  <c r="C287" i="8" s="1"/>
  <c r="B287" i="4"/>
  <c r="B287" i="3"/>
  <c r="B296" i="7"/>
  <c r="C296" i="8" s="1"/>
  <c r="B296" i="4"/>
  <c r="B296" i="3"/>
  <c r="B305" i="7"/>
  <c r="C305" i="8" s="1"/>
  <c r="B305" i="4"/>
  <c r="B305" i="3"/>
  <c r="B314" i="7"/>
  <c r="C314" i="8" s="1"/>
  <c r="B314" i="4"/>
  <c r="B314" i="3"/>
  <c r="B323" i="7"/>
  <c r="C323" i="8" s="1"/>
  <c r="B323" i="4"/>
  <c r="B323" i="3"/>
  <c r="B332" i="7"/>
  <c r="C332" i="8" s="1"/>
  <c r="B332" i="4"/>
  <c r="B332" i="3"/>
  <c r="B341" i="7"/>
  <c r="C341" i="8" s="1"/>
  <c r="B341" i="4"/>
  <c r="B341" i="3"/>
  <c r="B350" i="7"/>
  <c r="C350" i="8" s="1"/>
  <c r="B350" i="4"/>
  <c r="B350" i="3"/>
  <c r="B359" i="7"/>
  <c r="C359" i="8" s="1"/>
  <c r="B359" i="4"/>
  <c r="B359" i="3"/>
  <c r="B368" i="7"/>
  <c r="C368" i="8" s="1"/>
  <c r="B368" i="4"/>
  <c r="B368" i="3"/>
  <c r="B377" i="7"/>
  <c r="C377" i="8" s="1"/>
  <c r="B377" i="4"/>
  <c r="B377" i="3"/>
  <c r="B386" i="7"/>
  <c r="C386" i="8" s="1"/>
  <c r="B386" i="4"/>
  <c r="B386" i="3"/>
  <c r="B395" i="7"/>
  <c r="C395" i="8" s="1"/>
  <c r="B395" i="4"/>
  <c r="B395" i="3"/>
  <c r="B404" i="7"/>
  <c r="C404" i="8" s="1"/>
  <c r="B404" i="4"/>
  <c r="B404" i="3"/>
  <c r="B413" i="7"/>
  <c r="C413" i="8" s="1"/>
  <c r="B413" i="4"/>
  <c r="B413" i="3"/>
  <c r="B422" i="7"/>
  <c r="C422" i="8" s="1"/>
  <c r="B422" i="4"/>
  <c r="B422" i="3"/>
  <c r="B431" i="7"/>
  <c r="C431" i="8" s="1"/>
  <c r="B431" i="4"/>
  <c r="B431" i="3"/>
  <c r="B440" i="7"/>
  <c r="C440" i="8" s="1"/>
  <c r="B440" i="4"/>
  <c r="B440" i="3"/>
  <c r="B449" i="7"/>
  <c r="C449" i="8" s="1"/>
  <c r="B449" i="4"/>
  <c r="B449" i="3"/>
  <c r="B458" i="7"/>
  <c r="C458" i="8" s="1"/>
  <c r="B458" i="4"/>
  <c r="B458" i="3"/>
  <c r="B467" i="7"/>
  <c r="C467" i="8" s="1"/>
  <c r="B467" i="4"/>
  <c r="B467" i="3"/>
  <c r="B476" i="7"/>
  <c r="C476" i="8" s="1"/>
  <c r="B476" i="4"/>
  <c r="B476" i="3"/>
  <c r="B485" i="7"/>
  <c r="C485" i="8" s="1"/>
  <c r="B485" i="4"/>
  <c r="B485" i="3"/>
  <c r="B494" i="7"/>
  <c r="C494" i="8" s="1"/>
  <c r="B494" i="4"/>
  <c r="B494" i="3"/>
  <c r="B503" i="7"/>
  <c r="C503" i="8" s="1"/>
  <c r="B503" i="4"/>
  <c r="B503" i="3"/>
  <c r="B512" i="7"/>
  <c r="C512" i="8" s="1"/>
  <c r="B512" i="4"/>
  <c r="B512" i="3"/>
  <c r="B521" i="7"/>
  <c r="C521" i="8" s="1"/>
  <c r="B521" i="4"/>
  <c r="B521" i="3"/>
  <c r="B530" i="7"/>
  <c r="C530" i="8" s="1"/>
  <c r="B530" i="4"/>
  <c r="B530" i="3"/>
  <c r="B539" i="7"/>
  <c r="C539" i="8" s="1"/>
  <c r="B539" i="4"/>
  <c r="B539" i="3"/>
  <c r="B548" i="7"/>
  <c r="C548" i="8" s="1"/>
  <c r="B548" i="4"/>
  <c r="B548" i="3"/>
  <c r="B557" i="7"/>
  <c r="C557" i="8" s="1"/>
  <c r="B557" i="4"/>
  <c r="B557" i="3"/>
  <c r="B566" i="7"/>
  <c r="C566" i="8" s="1"/>
  <c r="B566" i="4"/>
  <c r="B566" i="3"/>
  <c r="B575" i="7"/>
  <c r="C575" i="8" s="1"/>
  <c r="B575" i="4"/>
  <c r="B575" i="3"/>
  <c r="B584" i="7"/>
  <c r="C584" i="8" s="1"/>
  <c r="B584" i="4"/>
  <c r="B584" i="3"/>
  <c r="B593" i="7"/>
  <c r="C593" i="8" s="1"/>
  <c r="B593" i="4"/>
  <c r="B593" i="3"/>
  <c r="B602" i="7"/>
  <c r="C602" i="8" s="1"/>
  <c r="B602" i="4"/>
  <c r="B602" i="3"/>
  <c r="B611" i="7"/>
  <c r="C611" i="8" s="1"/>
  <c r="B611" i="4"/>
  <c r="B611" i="3"/>
  <c r="B620" i="7"/>
  <c r="C620" i="8" s="1"/>
  <c r="B620" i="4"/>
  <c r="B620" i="3"/>
  <c r="B629" i="7"/>
  <c r="C629" i="8" s="1"/>
  <c r="B629" i="4"/>
  <c r="B629" i="3"/>
  <c r="B638" i="7"/>
  <c r="C638" i="8" s="1"/>
  <c r="B638" i="4"/>
  <c r="B638" i="3"/>
  <c r="B647" i="7"/>
  <c r="C647" i="8" s="1"/>
  <c r="B647" i="4"/>
  <c r="B647" i="3"/>
  <c r="B656" i="7"/>
  <c r="C656" i="8" s="1"/>
  <c r="B656" i="4"/>
  <c r="B656" i="3"/>
  <c r="B665" i="7"/>
  <c r="C665" i="8" s="1"/>
  <c r="B665" i="4"/>
  <c r="B665" i="3"/>
  <c r="B674" i="7"/>
  <c r="C674" i="8" s="1"/>
  <c r="B674" i="4"/>
  <c r="B674" i="3"/>
  <c r="B683" i="7"/>
  <c r="C683" i="8" s="1"/>
  <c r="B683" i="4"/>
  <c r="B683" i="3"/>
  <c r="B692" i="7"/>
  <c r="C692" i="8" s="1"/>
  <c r="B692" i="4"/>
  <c r="B692" i="3"/>
  <c r="B701" i="7"/>
  <c r="C701" i="8" s="1"/>
  <c r="B701" i="4"/>
  <c r="B701" i="3"/>
  <c r="B710" i="7"/>
  <c r="C710" i="8" s="1"/>
  <c r="B710" i="4"/>
  <c r="B710" i="3"/>
  <c r="B719" i="7"/>
  <c r="C719" i="8" s="1"/>
  <c r="B719" i="4"/>
  <c r="B719" i="3"/>
  <c r="B728" i="7"/>
  <c r="C728" i="8" s="1"/>
  <c r="B728" i="4"/>
  <c r="B728" i="3"/>
  <c r="B737" i="7"/>
  <c r="C737" i="8" s="1"/>
  <c r="B737" i="4"/>
  <c r="B737" i="3"/>
  <c r="B746" i="7"/>
  <c r="C746" i="8" s="1"/>
  <c r="B746" i="4"/>
  <c r="B746" i="3"/>
  <c r="B755" i="7"/>
  <c r="C755" i="8" s="1"/>
  <c r="B755" i="4"/>
  <c r="B755" i="3"/>
  <c r="B764" i="7"/>
  <c r="C764" i="8" s="1"/>
  <c r="B764" i="4"/>
  <c r="B764" i="3"/>
  <c r="B773" i="7"/>
  <c r="C773" i="8" s="1"/>
  <c r="B773" i="4"/>
  <c r="B773" i="3"/>
  <c r="B782" i="7"/>
  <c r="C782" i="8" s="1"/>
  <c r="B782" i="4"/>
  <c r="B782" i="3"/>
  <c r="B791" i="7"/>
  <c r="C791" i="8" s="1"/>
  <c r="B791" i="4"/>
  <c r="B791" i="3"/>
  <c r="B800" i="7"/>
  <c r="C800" i="8" s="1"/>
  <c r="B800" i="4"/>
  <c r="B800" i="3"/>
  <c r="B809" i="7"/>
  <c r="C809" i="8" s="1"/>
  <c r="B809" i="4"/>
  <c r="B809" i="3"/>
  <c r="B818" i="7"/>
  <c r="C818" i="8" s="1"/>
  <c r="B818" i="4"/>
  <c r="B818" i="3"/>
  <c r="B827" i="7"/>
  <c r="C827" i="8" s="1"/>
  <c r="B827" i="4"/>
  <c r="B827" i="3"/>
  <c r="B836" i="7"/>
  <c r="C836" i="8" s="1"/>
  <c r="B836" i="4"/>
  <c r="B836" i="3"/>
  <c r="B845" i="7"/>
  <c r="C845" i="8" s="1"/>
  <c r="B845" i="4"/>
  <c r="B845" i="3"/>
  <c r="B854" i="7"/>
  <c r="C854" i="8" s="1"/>
  <c r="B854" i="4"/>
  <c r="B854" i="3"/>
  <c r="B863" i="7"/>
  <c r="C863" i="8" s="1"/>
  <c r="B863" i="4"/>
  <c r="B863" i="3"/>
  <c r="B872" i="7"/>
  <c r="C872" i="8" s="1"/>
  <c r="B872" i="4"/>
  <c r="B872" i="3"/>
  <c r="B881" i="7"/>
  <c r="C881" i="8" s="1"/>
  <c r="B881" i="4"/>
  <c r="B881" i="3"/>
  <c r="B890" i="7"/>
  <c r="C890" i="8" s="1"/>
  <c r="B890" i="4"/>
  <c r="B890" i="3"/>
  <c r="B899" i="7"/>
  <c r="C899" i="8" s="1"/>
  <c r="B899" i="4"/>
  <c r="B899" i="3"/>
  <c r="B908" i="7"/>
  <c r="C908" i="8" s="1"/>
  <c r="B908" i="4"/>
  <c r="B908" i="3"/>
  <c r="B917" i="7"/>
  <c r="C917" i="8" s="1"/>
  <c r="B917" i="4"/>
  <c r="B917" i="3"/>
  <c r="B926" i="7"/>
  <c r="C926" i="8" s="1"/>
  <c r="B926" i="4"/>
  <c r="B926" i="3"/>
  <c r="B935" i="7"/>
  <c r="C935" i="8" s="1"/>
  <c r="B935" i="4"/>
  <c r="B935" i="3"/>
  <c r="B944" i="7"/>
  <c r="C944" i="8" s="1"/>
  <c r="B944" i="4"/>
  <c r="B944" i="3"/>
  <c r="B953" i="7"/>
  <c r="C953" i="8" s="1"/>
  <c r="B953" i="4"/>
  <c r="B953" i="3"/>
  <c r="B962" i="7"/>
  <c r="C962" i="8" s="1"/>
  <c r="B962" i="4"/>
  <c r="B962" i="3"/>
  <c r="B971" i="7"/>
  <c r="C971" i="8" s="1"/>
  <c r="B971" i="4"/>
  <c r="B971" i="3"/>
  <c r="B980" i="7"/>
  <c r="C980" i="8" s="1"/>
  <c r="B980" i="4"/>
  <c r="B980" i="3"/>
  <c r="B989" i="7"/>
  <c r="C989" i="8" s="1"/>
  <c r="B989" i="4"/>
  <c r="B989" i="3"/>
  <c r="B998" i="7"/>
  <c r="C998" i="8" s="1"/>
  <c r="B998" i="4"/>
  <c r="B998" i="3"/>
  <c r="B1007" i="7"/>
  <c r="C1007" i="8" s="1"/>
  <c r="B1007" i="4"/>
  <c r="B1007" i="3"/>
  <c r="B1016" i="7"/>
  <c r="C1016" i="8" s="1"/>
  <c r="B1016" i="4"/>
  <c r="B1016" i="3"/>
  <c r="B1025" i="7"/>
  <c r="C1025" i="8" s="1"/>
  <c r="B1025" i="4"/>
  <c r="B1025" i="3"/>
  <c r="B1034" i="7"/>
  <c r="C1034" i="8" s="1"/>
  <c r="B1034" i="4"/>
  <c r="B1034" i="3"/>
  <c r="B1043" i="7"/>
  <c r="C1043" i="8" s="1"/>
  <c r="B1043" i="4"/>
  <c r="B1043" i="3"/>
  <c r="B1052" i="7"/>
  <c r="C1052" i="8" s="1"/>
  <c r="B1052" i="4"/>
  <c r="B1052" i="3"/>
  <c r="B1061" i="7"/>
  <c r="C1061" i="8" s="1"/>
  <c r="B1061" i="4"/>
  <c r="B1061" i="3"/>
  <c r="B1070" i="7"/>
  <c r="C1070" i="8" s="1"/>
  <c r="B1070" i="4"/>
  <c r="B1070" i="3"/>
  <c r="B1079" i="7"/>
  <c r="C1079" i="8" s="1"/>
  <c r="B1079" i="4"/>
  <c r="B1079" i="3"/>
  <c r="F843" i="3"/>
  <c r="F844" i="3"/>
  <c r="F928" i="3"/>
  <c r="F505" i="3"/>
  <c r="F886" i="3"/>
  <c r="F1065" i="3"/>
  <c r="F110" i="3"/>
  <c r="F112" i="3"/>
  <c r="F164" i="3"/>
  <c r="F213" i="3"/>
  <c r="F281" i="3"/>
  <c r="F373" i="3"/>
  <c r="F382" i="3"/>
  <c r="F398" i="3"/>
  <c r="F402" i="3"/>
  <c r="F409" i="3"/>
  <c r="F416" i="3"/>
  <c r="F420" i="3"/>
  <c r="F429" i="3"/>
  <c r="F436" i="3"/>
  <c r="F443" i="3"/>
  <c r="F447" i="3"/>
  <c r="F454" i="3"/>
  <c r="F461" i="3"/>
  <c r="F463" i="3"/>
  <c r="F508" i="3"/>
  <c r="F650" i="3"/>
  <c r="F654" i="3"/>
  <c r="F812" i="3"/>
  <c r="F814" i="3"/>
  <c r="F816" i="3"/>
  <c r="F839" i="3"/>
  <c r="F859" i="3"/>
  <c r="F902" i="3"/>
  <c r="F920" i="3"/>
  <c r="F922" i="3"/>
  <c r="F985" i="3"/>
  <c r="F987" i="3"/>
  <c r="F992" i="3"/>
  <c r="F1039" i="3"/>
  <c r="F105" i="3"/>
  <c r="F130" i="3"/>
  <c r="F150" i="3"/>
  <c r="F209" i="3"/>
  <c r="F384" i="3"/>
  <c r="F389" i="3"/>
  <c r="F393" i="3"/>
  <c r="F400" i="3"/>
  <c r="F407" i="3"/>
  <c r="F411" i="3"/>
  <c r="F418" i="3"/>
  <c r="F425" i="3"/>
  <c r="F427" i="3"/>
  <c r="F434" i="3"/>
  <c r="F438" i="3"/>
  <c r="F445" i="3"/>
  <c r="F452" i="3"/>
  <c r="F456" i="3"/>
  <c r="F474" i="3"/>
  <c r="F481" i="3"/>
  <c r="F483" i="3"/>
  <c r="F490" i="3"/>
  <c r="F492" i="3"/>
  <c r="F499" i="3"/>
  <c r="F501" i="3"/>
  <c r="F515" i="3"/>
  <c r="F519" i="3"/>
  <c r="F524" i="3"/>
  <c r="F778" i="3"/>
  <c r="F122" i="3"/>
  <c r="F199" i="3"/>
  <c r="F235" i="3"/>
  <c r="F383" i="3"/>
  <c r="F385" i="3"/>
  <c r="F390" i="3"/>
  <c r="F397" i="3"/>
  <c r="F424" i="3"/>
  <c r="F428" i="3"/>
  <c r="F433" i="3"/>
  <c r="F437" i="3"/>
  <c r="F442" i="3"/>
  <c r="F446" i="3"/>
  <c r="F451" i="3"/>
  <c r="F455" i="3"/>
  <c r="F460" i="3"/>
  <c r="F473" i="3"/>
  <c r="F475" i="3"/>
  <c r="F480" i="3"/>
  <c r="F484" i="3"/>
  <c r="F487" i="3"/>
  <c r="F491" i="3"/>
  <c r="F493" i="3"/>
  <c r="F498" i="3"/>
  <c r="F509" i="3"/>
  <c r="F518" i="3"/>
  <c r="F772" i="3"/>
  <c r="F820" i="3"/>
  <c r="F838" i="3"/>
  <c r="F840" i="3"/>
  <c r="F858" i="3"/>
  <c r="F860" i="3"/>
  <c r="F878" i="3"/>
  <c r="F880" i="3"/>
  <c r="F898" i="3"/>
  <c r="F984" i="3"/>
  <c r="F986" i="3"/>
  <c r="F988" i="3"/>
  <c r="F991" i="3"/>
  <c r="F993" i="3"/>
  <c r="F111" i="3"/>
  <c r="F219" i="3"/>
  <c r="F255" i="3"/>
  <c r="F392" i="3"/>
  <c r="F394" i="3"/>
  <c r="F399" i="3"/>
  <c r="F426" i="3"/>
  <c r="F430" i="3"/>
  <c r="F435" i="3"/>
  <c r="F439" i="3"/>
  <c r="F444" i="3"/>
  <c r="F448" i="3"/>
  <c r="F453" i="3"/>
  <c r="F457" i="3"/>
  <c r="F462" i="3"/>
  <c r="F482" i="3"/>
  <c r="F500" i="3"/>
  <c r="F502" i="3"/>
  <c r="F514" i="3"/>
  <c r="F732" i="3"/>
  <c r="F736" i="3"/>
  <c r="F121" i="3"/>
  <c r="F380" i="3"/>
  <c r="F239" i="3"/>
  <c r="F401" i="3"/>
  <c r="F406" i="3"/>
  <c r="F229" i="3"/>
  <c r="F470" i="3"/>
  <c r="F275" i="3"/>
  <c r="F289" i="3"/>
  <c r="F374" i="3"/>
  <c r="F410" i="3"/>
  <c r="F415" i="3"/>
  <c r="F942" i="3"/>
  <c r="F947" i="3"/>
  <c r="F293" i="3"/>
  <c r="F379" i="3"/>
  <c r="F464" i="3"/>
  <c r="F604" i="3"/>
  <c r="F613" i="3"/>
  <c r="F640" i="3"/>
  <c r="F644" i="3"/>
  <c r="F752" i="3"/>
  <c r="F784" i="3"/>
  <c r="F802" i="3"/>
  <c r="F806" i="3"/>
  <c r="F833" i="3"/>
  <c r="F849" i="3"/>
  <c r="F853" i="3"/>
  <c r="F874" i="3"/>
  <c r="F894" i="3"/>
  <c r="F910" i="3"/>
  <c r="F914" i="3"/>
  <c r="F932" i="3"/>
  <c r="F937" i="3"/>
  <c r="F941" i="3"/>
  <c r="F955" i="3"/>
  <c r="F964" i="3"/>
  <c r="F966" i="3"/>
  <c r="F970" i="3"/>
  <c r="F975" i="3"/>
  <c r="F997" i="3"/>
  <c r="F1013" i="3"/>
  <c r="F1015" i="3"/>
  <c r="F1029" i="3"/>
  <c r="F1033" i="3"/>
  <c r="F1069" i="3"/>
  <c r="F1083" i="3"/>
  <c r="F748" i="3"/>
  <c r="F1002" i="3"/>
  <c r="F465" i="3"/>
  <c r="F403" i="3"/>
  <c r="F408" i="3"/>
  <c r="F412" i="3"/>
  <c r="F417" i="3"/>
  <c r="F291" i="3"/>
  <c r="F471" i="3"/>
  <c r="F588" i="3"/>
  <c r="F597" i="3"/>
  <c r="F601" i="3"/>
  <c r="F628" i="3"/>
  <c r="F768" i="3"/>
  <c r="F804" i="3"/>
  <c r="F808" i="3"/>
  <c r="F826" i="3"/>
  <c r="F842" i="3"/>
  <c r="F856" i="3"/>
  <c r="F876" i="3"/>
  <c r="F892" i="3"/>
  <c r="F896" i="3"/>
  <c r="F912" i="3"/>
  <c r="F916" i="3"/>
  <c r="F939" i="3"/>
  <c r="F948" i="3"/>
  <c r="F952" i="3"/>
  <c r="F957" i="3"/>
  <c r="F973" i="3"/>
  <c r="F977" i="3"/>
  <c r="F982" i="3"/>
  <c r="F995" i="3"/>
  <c r="F1000" i="3"/>
  <c r="F1004" i="3"/>
  <c r="F1009" i="3"/>
  <c r="F1011" i="3"/>
  <c r="F1045" i="3"/>
  <c r="F1049" i="3"/>
  <c r="F421" i="3"/>
  <c r="F472" i="3"/>
  <c r="F824" i="3"/>
  <c r="F866" i="3"/>
  <c r="F906" i="3"/>
  <c r="F961" i="3"/>
  <c r="F968" i="3"/>
  <c r="F1023" i="3"/>
  <c r="F607" i="3"/>
  <c r="F614" i="3"/>
  <c r="F618" i="3"/>
  <c r="F634" i="3"/>
  <c r="F742" i="3"/>
  <c r="F758" i="3"/>
  <c r="F762" i="3"/>
  <c r="F794" i="3"/>
  <c r="F796" i="3"/>
  <c r="F798" i="3"/>
  <c r="F830" i="3"/>
  <c r="F832" i="3"/>
  <c r="F834" i="3"/>
  <c r="F848" i="3"/>
  <c r="F852" i="3"/>
  <c r="F868" i="3"/>
  <c r="F870" i="3"/>
  <c r="F884" i="3"/>
  <c r="F924" i="3"/>
  <c r="F933" i="3"/>
  <c r="F938" i="3"/>
  <c r="F949" i="3"/>
  <c r="F951" i="3"/>
  <c r="F956" i="3"/>
  <c r="F958" i="3"/>
  <c r="F960" i="3"/>
  <c r="F965" i="3"/>
  <c r="F967" i="3"/>
  <c r="F969" i="3"/>
  <c r="F974" i="3"/>
  <c r="F976" i="3"/>
  <c r="F978" i="3"/>
  <c r="F983" i="3"/>
  <c r="F994" i="3"/>
  <c r="F996" i="3"/>
  <c r="F1001" i="3"/>
  <c r="F1003" i="3"/>
  <c r="F1010" i="3"/>
  <c r="F1012" i="3"/>
  <c r="F1014" i="3"/>
  <c r="F1019" i="3"/>
  <c r="F1055" i="3"/>
  <c r="F1059" i="3"/>
  <c r="F1073" i="3"/>
  <c r="F1075" i="3"/>
  <c r="F624" i="3"/>
  <c r="F788" i="3"/>
  <c r="F1081" i="3"/>
  <c r="F14" i="3"/>
  <c r="A54" i="1"/>
  <c r="B9" i="2"/>
  <c r="T11" i="1" l="1"/>
  <c r="T19" i="1" s="1"/>
  <c r="D13" i="4"/>
  <c r="I13" i="4" s="1"/>
  <c r="J13" i="4" s="1"/>
  <c r="B13" i="4"/>
  <c r="B14" i="7"/>
  <c r="B14" i="8" s="1"/>
  <c r="F14" i="8" s="1"/>
  <c r="M11" i="3"/>
  <c r="C13" i="16"/>
  <c r="C14" i="16" s="1"/>
  <c r="M10" i="3"/>
  <c r="B13" i="16"/>
  <c r="M12" i="3"/>
  <c r="D13" i="16"/>
  <c r="D14" i="16" s="1"/>
  <c r="B6" i="16"/>
  <c r="C14" i="4"/>
  <c r="B14" i="4"/>
  <c r="A61" i="2"/>
  <c r="A60" i="2"/>
  <c r="A59" i="2"/>
  <c r="A58" i="2"/>
  <c r="A57" i="2"/>
  <c r="A56" i="2"/>
  <c r="A55" i="2"/>
  <c r="B54" i="2"/>
  <c r="B18" i="7"/>
  <c r="C18" i="8" s="1"/>
  <c r="B18" i="4"/>
  <c r="B18" i="3"/>
  <c r="A19" i="7"/>
  <c r="A19" i="8" s="1"/>
  <c r="A19" i="3"/>
  <c r="A19" i="4" s="1"/>
  <c r="A20" i="7"/>
  <c r="A20" i="8" s="1"/>
  <c r="A20" i="3"/>
  <c r="A20" i="4" s="1"/>
  <c r="A21" i="7"/>
  <c r="A21" i="8" s="1"/>
  <c r="A21" i="3"/>
  <c r="A21" i="4" s="1"/>
  <c r="A22" i="7"/>
  <c r="A22" i="8" s="1"/>
  <c r="A22" i="3"/>
  <c r="A22" i="4" s="1"/>
  <c r="A23" i="7"/>
  <c r="A23" i="8" s="1"/>
  <c r="A23" i="3"/>
  <c r="A23" i="4" s="1"/>
  <c r="A24" i="7"/>
  <c r="A24" i="8" s="1"/>
  <c r="A24" i="3"/>
  <c r="A24" i="4" s="1"/>
  <c r="A25" i="7"/>
  <c r="A25" i="8" s="1"/>
  <c r="A25" i="3"/>
  <c r="A25" i="4" s="1"/>
  <c r="B27" i="7"/>
  <c r="C27" i="8" s="1"/>
  <c r="B27" i="4"/>
  <c r="B27" i="3"/>
  <c r="A28" i="7"/>
  <c r="A28" i="8" s="1"/>
  <c r="A28" i="3"/>
  <c r="A28" i="4" s="1"/>
  <c r="A29" i="7"/>
  <c r="A29" i="8" s="1"/>
  <c r="A29" i="3"/>
  <c r="A29" i="4" s="1"/>
  <c r="A30" i="7"/>
  <c r="A30" i="8" s="1"/>
  <c r="A30" i="3"/>
  <c r="A30" i="4" s="1"/>
  <c r="A31" i="7"/>
  <c r="A31" i="8" s="1"/>
  <c r="A31" i="3"/>
  <c r="A31" i="4" s="1"/>
  <c r="A32" i="7"/>
  <c r="A32" i="8" s="1"/>
  <c r="A32" i="3"/>
  <c r="A32" i="4" s="1"/>
  <c r="A33" i="7"/>
  <c r="A33" i="8" s="1"/>
  <c r="A33" i="3"/>
  <c r="A33" i="4" s="1"/>
  <c r="A34" i="7"/>
  <c r="A34" i="8" s="1"/>
  <c r="A34" i="3"/>
  <c r="A34" i="4" s="1"/>
  <c r="B36" i="7"/>
  <c r="C36" i="8" s="1"/>
  <c r="B36" i="4"/>
  <c r="B36" i="3"/>
  <c r="A37" i="7"/>
  <c r="A37" i="8" s="1"/>
  <c r="A37" i="3"/>
  <c r="A37" i="4" s="1"/>
  <c r="A38" i="7"/>
  <c r="A38" i="8" s="1"/>
  <c r="A38" i="3"/>
  <c r="A38" i="4" s="1"/>
  <c r="A39" i="7"/>
  <c r="A39" i="8" s="1"/>
  <c r="A39" i="3"/>
  <c r="A39" i="4" s="1"/>
  <c r="A40" i="7"/>
  <c r="A40" i="8" s="1"/>
  <c r="A40" i="3"/>
  <c r="A40" i="4" s="1"/>
  <c r="A41" i="7"/>
  <c r="A41" i="8" s="1"/>
  <c r="A41" i="3"/>
  <c r="A41" i="4" s="1"/>
  <c r="A42" i="7"/>
  <c r="A42" i="8" s="1"/>
  <c r="A42" i="3"/>
  <c r="A42" i="4" s="1"/>
  <c r="A43" i="7"/>
  <c r="A43" i="8" s="1"/>
  <c r="A43" i="3"/>
  <c r="A43" i="4" s="1"/>
  <c r="B45" i="7"/>
  <c r="C45" i="8" s="1"/>
  <c r="B45" i="4"/>
  <c r="B45" i="3"/>
  <c r="A46" i="7"/>
  <c r="A46" i="8" s="1"/>
  <c r="A46" i="3"/>
  <c r="A46" i="4" s="1"/>
  <c r="A47" i="7"/>
  <c r="A47" i="8" s="1"/>
  <c r="A47" i="3"/>
  <c r="A47" i="4" s="1"/>
  <c r="A48" i="7"/>
  <c r="A48" i="8" s="1"/>
  <c r="A48" i="3"/>
  <c r="A48" i="4" s="1"/>
  <c r="A49" i="7"/>
  <c r="A49" i="8" s="1"/>
  <c r="A49" i="3"/>
  <c r="A49" i="4" s="1"/>
  <c r="A50" i="7"/>
  <c r="A50" i="8" s="1"/>
  <c r="A50" i="3"/>
  <c r="A50" i="4" s="1"/>
  <c r="A51" i="7"/>
  <c r="A51" i="8" s="1"/>
  <c r="A51" i="3"/>
  <c r="A51" i="4" s="1"/>
  <c r="A52" i="7"/>
  <c r="A52" i="8" s="1"/>
  <c r="A52" i="3"/>
  <c r="A52" i="4" s="1"/>
  <c r="A63" i="1"/>
  <c r="F11" i="7"/>
  <c r="F12" i="7"/>
  <c r="F15" i="7"/>
  <c r="F16" i="7"/>
  <c r="A16" i="7"/>
  <c r="A16" i="8" s="1"/>
  <c r="A15" i="7"/>
  <c r="A15" i="8" s="1"/>
  <c r="A12" i="7"/>
  <c r="A12" i="8" s="1"/>
  <c r="A11" i="7"/>
  <c r="A11" i="8" s="1"/>
  <c r="A11" i="3"/>
  <c r="A11" i="4" s="1"/>
  <c r="A12" i="3"/>
  <c r="A15" i="3"/>
  <c r="A15" i="4" s="1"/>
  <c r="A16" i="3"/>
  <c r="A16" i="4" s="1"/>
  <c r="A10" i="3"/>
  <c r="A10" i="4" s="1"/>
  <c r="C5" i="16" l="1"/>
  <c r="C6" i="16" s="1"/>
  <c r="B13" i="7"/>
  <c r="B13" i="8" s="1"/>
  <c r="F13" i="8" s="1"/>
  <c r="E14" i="8"/>
  <c r="C14" i="8"/>
  <c r="D14" i="8" s="1"/>
  <c r="M13" i="3"/>
  <c r="M14" i="3" s="1"/>
  <c r="E13" i="16"/>
  <c r="E14" i="16" s="1"/>
  <c r="B14" i="16"/>
  <c r="A70" i="2"/>
  <c r="A69" i="2"/>
  <c r="A68" i="2"/>
  <c r="A67" i="2"/>
  <c r="A66" i="2"/>
  <c r="A65" i="2"/>
  <c r="A64" i="2"/>
  <c r="B63" i="2"/>
  <c r="B52" i="4"/>
  <c r="C52" i="4"/>
  <c r="D52" i="4"/>
  <c r="I52" i="4" s="1"/>
  <c r="J52" i="4" s="1"/>
  <c r="B52" i="7" s="1"/>
  <c r="B52" i="8" s="1"/>
  <c r="D51" i="4"/>
  <c r="I51" i="4" s="1"/>
  <c r="J51" i="4" s="1"/>
  <c r="B51" i="7" s="1"/>
  <c r="B51" i="8" s="1"/>
  <c r="B51" i="4"/>
  <c r="C51" i="4"/>
  <c r="B50" i="4"/>
  <c r="C50" i="4"/>
  <c r="D50" i="4"/>
  <c r="I50" i="4" s="1"/>
  <c r="J50" i="4" s="1"/>
  <c r="B50" i="7" s="1"/>
  <c r="B50" i="8" s="1"/>
  <c r="D49" i="4"/>
  <c r="I49" i="4" s="1"/>
  <c r="J49" i="4" s="1"/>
  <c r="B49" i="7" s="1"/>
  <c r="B49" i="8" s="1"/>
  <c r="B49" i="4"/>
  <c r="C49" i="4"/>
  <c r="B48" i="4"/>
  <c r="C48" i="4"/>
  <c r="D48" i="4"/>
  <c r="I48" i="4" s="1"/>
  <c r="J48" i="4" s="1"/>
  <c r="B48" i="7" s="1"/>
  <c r="B48" i="8" s="1"/>
  <c r="D47" i="4"/>
  <c r="I47" i="4" s="1"/>
  <c r="J47" i="4" s="1"/>
  <c r="B47" i="7" s="1"/>
  <c r="B47" i="8" s="1"/>
  <c r="B47" i="4"/>
  <c r="C47" i="4"/>
  <c r="B46" i="4"/>
  <c r="C46" i="4"/>
  <c r="D46" i="4"/>
  <c r="I46" i="4" s="1"/>
  <c r="J46" i="4" s="1"/>
  <c r="B46" i="7" s="1"/>
  <c r="B46" i="8" s="1"/>
  <c r="B43" i="4"/>
  <c r="C43" i="4"/>
  <c r="D43" i="4"/>
  <c r="I43" i="4" s="1"/>
  <c r="J43" i="4" s="1"/>
  <c r="B43" i="7" s="1"/>
  <c r="B43" i="8" s="1"/>
  <c r="D42" i="4"/>
  <c r="I42" i="4" s="1"/>
  <c r="J42" i="4" s="1"/>
  <c r="B42" i="7" s="1"/>
  <c r="B42" i="8" s="1"/>
  <c r="B42" i="4"/>
  <c r="C42" i="4"/>
  <c r="B41" i="4"/>
  <c r="C41" i="4"/>
  <c r="D41" i="4"/>
  <c r="I41" i="4" s="1"/>
  <c r="J41" i="4" s="1"/>
  <c r="B41" i="7" s="1"/>
  <c r="B41" i="8" s="1"/>
  <c r="D40" i="4"/>
  <c r="I40" i="4" s="1"/>
  <c r="J40" i="4" s="1"/>
  <c r="B40" i="7" s="1"/>
  <c r="B40" i="8" s="1"/>
  <c r="B40" i="4"/>
  <c r="C40" i="4"/>
  <c r="B39" i="4"/>
  <c r="C39" i="4"/>
  <c r="D39" i="4"/>
  <c r="I39" i="4" s="1"/>
  <c r="J39" i="4" s="1"/>
  <c r="B39" i="7" s="1"/>
  <c r="B39" i="8" s="1"/>
  <c r="D38" i="4"/>
  <c r="I38" i="4" s="1"/>
  <c r="J38" i="4" s="1"/>
  <c r="B38" i="7" s="1"/>
  <c r="B38" i="8" s="1"/>
  <c r="B38" i="4"/>
  <c r="C38" i="4"/>
  <c r="B37" i="4"/>
  <c r="C37" i="4"/>
  <c r="D37" i="4"/>
  <c r="I37" i="4" s="1"/>
  <c r="J37" i="4" s="1"/>
  <c r="B37" i="7" s="1"/>
  <c r="B37" i="8" s="1"/>
  <c r="B34" i="4"/>
  <c r="C34" i="4"/>
  <c r="D34" i="4"/>
  <c r="I34" i="4" s="1"/>
  <c r="J34" i="4" s="1"/>
  <c r="B34" i="7" s="1"/>
  <c r="B34" i="8" s="1"/>
  <c r="D33" i="4"/>
  <c r="I33" i="4" s="1"/>
  <c r="J33" i="4" s="1"/>
  <c r="B33" i="7" s="1"/>
  <c r="B33" i="8" s="1"/>
  <c r="B33" i="4"/>
  <c r="C33" i="4"/>
  <c r="B32" i="4"/>
  <c r="C32" i="4"/>
  <c r="D32" i="4"/>
  <c r="I32" i="4" s="1"/>
  <c r="J32" i="4" s="1"/>
  <c r="B32" i="7" s="1"/>
  <c r="B32" i="8" s="1"/>
  <c r="D31" i="4"/>
  <c r="I31" i="4" s="1"/>
  <c r="J31" i="4" s="1"/>
  <c r="B31" i="7" s="1"/>
  <c r="B31" i="8" s="1"/>
  <c r="B31" i="4"/>
  <c r="C31" i="4"/>
  <c r="B30" i="4"/>
  <c r="C30" i="4"/>
  <c r="D30" i="4"/>
  <c r="I30" i="4" s="1"/>
  <c r="J30" i="4" s="1"/>
  <c r="B30" i="7" s="1"/>
  <c r="B30" i="8" s="1"/>
  <c r="D29" i="4"/>
  <c r="I29" i="4" s="1"/>
  <c r="J29" i="4" s="1"/>
  <c r="B29" i="7" s="1"/>
  <c r="B29" i="8" s="1"/>
  <c r="B29" i="4"/>
  <c r="C29" i="4"/>
  <c r="B28" i="4"/>
  <c r="C28" i="4"/>
  <c r="D28" i="4"/>
  <c r="I28" i="4" s="1"/>
  <c r="J28" i="4" s="1"/>
  <c r="B28" i="7" s="1"/>
  <c r="B28" i="8" s="1"/>
  <c r="B25" i="4"/>
  <c r="C25" i="4"/>
  <c r="D25" i="4"/>
  <c r="I25" i="4" s="1"/>
  <c r="J25" i="4" s="1"/>
  <c r="B25" i="7" s="1"/>
  <c r="B25" i="8" s="1"/>
  <c r="D24" i="4"/>
  <c r="I24" i="4" s="1"/>
  <c r="J24" i="4" s="1"/>
  <c r="B24" i="7" s="1"/>
  <c r="B24" i="8" s="1"/>
  <c r="B24" i="4"/>
  <c r="C24" i="4"/>
  <c r="B23" i="4"/>
  <c r="C23" i="4"/>
  <c r="D23" i="4"/>
  <c r="I23" i="4" s="1"/>
  <c r="J23" i="4" s="1"/>
  <c r="B23" i="7" s="1"/>
  <c r="B23" i="8" s="1"/>
  <c r="D22" i="4"/>
  <c r="I22" i="4" s="1"/>
  <c r="J22" i="4" s="1"/>
  <c r="B22" i="7" s="1"/>
  <c r="B22" i="8" s="1"/>
  <c r="B22" i="4"/>
  <c r="C22" i="4"/>
  <c r="B21" i="4"/>
  <c r="C21" i="4"/>
  <c r="D21" i="4"/>
  <c r="I21" i="4" s="1"/>
  <c r="J21" i="4" s="1"/>
  <c r="B21" i="7" s="1"/>
  <c r="B21" i="8" s="1"/>
  <c r="D20" i="4"/>
  <c r="I20" i="4" s="1"/>
  <c r="J20" i="4" s="1"/>
  <c r="B20" i="7" s="1"/>
  <c r="B20" i="8" s="1"/>
  <c r="B20" i="4"/>
  <c r="C20" i="4"/>
  <c r="B19" i="4"/>
  <c r="C19" i="4"/>
  <c r="D19" i="4"/>
  <c r="I19" i="4" s="1"/>
  <c r="J19" i="4" s="1"/>
  <c r="B54" i="7"/>
  <c r="C54" i="8" s="1"/>
  <c r="B54" i="4"/>
  <c r="B54" i="3"/>
  <c r="A55" i="7"/>
  <c r="A55" i="8" s="1"/>
  <c r="A55" i="3"/>
  <c r="A55" i="4" s="1"/>
  <c r="A56" i="7"/>
  <c r="A56" i="8" s="1"/>
  <c r="A56" i="3"/>
  <c r="A56" i="4" s="1"/>
  <c r="A57" i="7"/>
  <c r="A57" i="8" s="1"/>
  <c r="A57" i="3"/>
  <c r="A57" i="4" s="1"/>
  <c r="A58" i="7"/>
  <c r="A58" i="8" s="1"/>
  <c r="A58" i="3"/>
  <c r="A58" i="4" s="1"/>
  <c r="A59" i="7"/>
  <c r="A59" i="8" s="1"/>
  <c r="A59" i="3"/>
  <c r="A59" i="4" s="1"/>
  <c r="A60" i="7"/>
  <c r="A60" i="8" s="1"/>
  <c r="A60" i="3"/>
  <c r="A60" i="4" s="1"/>
  <c r="A61" i="7"/>
  <c r="A61" i="8" s="1"/>
  <c r="A61" i="3"/>
  <c r="A61" i="4" s="1"/>
  <c r="B15" i="4"/>
  <c r="C15" i="4"/>
  <c r="D15" i="4"/>
  <c r="I15" i="4" s="1"/>
  <c r="J15" i="4" s="1"/>
  <c r="C10" i="4"/>
  <c r="D10" i="4"/>
  <c r="I10" i="4" s="1"/>
  <c r="J10" i="4" s="1"/>
  <c r="C11" i="4"/>
  <c r="D11" i="4"/>
  <c r="I11" i="4" s="1"/>
  <c r="J11" i="4" s="1"/>
  <c r="B16" i="4"/>
  <c r="C16" i="4"/>
  <c r="D16" i="4"/>
  <c r="I16" i="4" s="1"/>
  <c r="J16" i="4" s="1"/>
  <c r="A72" i="1"/>
  <c r="A81" i="1" s="1"/>
  <c r="A90" i="1" s="1"/>
  <c r="A99" i="1" l="1"/>
  <c r="A108" i="1" s="1"/>
  <c r="A117" i="1" s="1"/>
  <c r="A126" i="1" s="1"/>
  <c r="A135" i="1" s="1"/>
  <c r="A145" i="1" s="1"/>
  <c r="A159" i="1" s="1"/>
  <c r="A168" i="1" s="1"/>
  <c r="C13" i="8"/>
  <c r="D13" i="8" s="1"/>
  <c r="E13" i="8"/>
  <c r="B19" i="7"/>
  <c r="B19" i="8" s="1"/>
  <c r="F19" i="8" s="1"/>
  <c r="A79" i="2"/>
  <c r="A78" i="2"/>
  <c r="A77" i="2"/>
  <c r="A76" i="2"/>
  <c r="A75" i="2"/>
  <c r="A74" i="2"/>
  <c r="A73" i="2"/>
  <c r="B72" i="2"/>
  <c r="B61" i="4"/>
  <c r="C61" i="4"/>
  <c r="D61" i="4"/>
  <c r="I61" i="4" s="1"/>
  <c r="J61" i="4" s="1"/>
  <c r="B61" i="7" s="1"/>
  <c r="B61" i="8" s="1"/>
  <c r="D60" i="4"/>
  <c r="I60" i="4" s="1"/>
  <c r="J60" i="4" s="1"/>
  <c r="B60" i="7" s="1"/>
  <c r="B60" i="8" s="1"/>
  <c r="C60" i="4"/>
  <c r="B60" i="4"/>
  <c r="B59" i="4"/>
  <c r="C59" i="4"/>
  <c r="D59" i="4"/>
  <c r="I59" i="4" s="1"/>
  <c r="J59" i="4" s="1"/>
  <c r="B59" i="7" s="1"/>
  <c r="B59" i="8" s="1"/>
  <c r="D58" i="4"/>
  <c r="I58" i="4" s="1"/>
  <c r="J58" i="4" s="1"/>
  <c r="B58" i="7" s="1"/>
  <c r="B58" i="8" s="1"/>
  <c r="B58" i="4"/>
  <c r="C58" i="4"/>
  <c r="B57" i="4"/>
  <c r="C57" i="4"/>
  <c r="D57" i="4"/>
  <c r="I57" i="4" s="1"/>
  <c r="J57" i="4" s="1"/>
  <c r="B57" i="7" s="1"/>
  <c r="B57" i="8" s="1"/>
  <c r="D56" i="4"/>
  <c r="I56" i="4" s="1"/>
  <c r="J56" i="4" s="1"/>
  <c r="B56" i="7" s="1"/>
  <c r="B56" i="8" s="1"/>
  <c r="B56" i="4"/>
  <c r="C56" i="4"/>
  <c r="B55" i="4"/>
  <c r="C55" i="4"/>
  <c r="D55" i="4"/>
  <c r="I55" i="4" s="1"/>
  <c r="J55" i="4" s="1"/>
  <c r="B55" i="7" s="1"/>
  <c r="B55" i="8" s="1"/>
  <c r="C20" i="8"/>
  <c r="D20" i="8" s="1"/>
  <c r="E20" i="8"/>
  <c r="F20" i="8"/>
  <c r="F21" i="8"/>
  <c r="C21" i="8"/>
  <c r="D21" i="8" s="1"/>
  <c r="E21" i="8"/>
  <c r="C22" i="8"/>
  <c r="D22" i="8" s="1"/>
  <c r="E22" i="8"/>
  <c r="F22" i="8"/>
  <c r="F23" i="8"/>
  <c r="C23" i="8"/>
  <c r="D23" i="8" s="1"/>
  <c r="E23" i="8"/>
  <c r="C24" i="8"/>
  <c r="D24" i="8" s="1"/>
  <c r="E24" i="8"/>
  <c r="F24" i="8"/>
  <c r="F25" i="8"/>
  <c r="C25" i="8"/>
  <c r="D25" i="8" s="1"/>
  <c r="E25" i="8"/>
  <c r="F28" i="8"/>
  <c r="C28" i="8"/>
  <c r="D28" i="8" s="1"/>
  <c r="E28" i="8"/>
  <c r="F29" i="8"/>
  <c r="C29" i="8"/>
  <c r="D29" i="8" s="1"/>
  <c r="E29" i="8"/>
  <c r="F30" i="8"/>
  <c r="C30" i="8"/>
  <c r="D30" i="8" s="1"/>
  <c r="E30" i="8"/>
  <c r="F31" i="8"/>
  <c r="C31" i="8"/>
  <c r="D31" i="8" s="1"/>
  <c r="E31" i="8"/>
  <c r="F32" i="8"/>
  <c r="E32" i="8"/>
  <c r="C32" i="8"/>
  <c r="D32" i="8" s="1"/>
  <c r="F33" i="8"/>
  <c r="C33" i="8"/>
  <c r="D33" i="8" s="1"/>
  <c r="E33" i="8"/>
  <c r="F34" i="8"/>
  <c r="C34" i="8"/>
  <c r="D34" i="8" s="1"/>
  <c r="E34" i="8"/>
  <c r="F37" i="8"/>
  <c r="C37" i="8"/>
  <c r="D37" i="8" s="1"/>
  <c r="E37" i="8"/>
  <c r="F38" i="8"/>
  <c r="C38" i="8"/>
  <c r="D38" i="8" s="1"/>
  <c r="E38" i="8"/>
  <c r="F39" i="8"/>
  <c r="C39" i="8"/>
  <c r="D39" i="8" s="1"/>
  <c r="E39" i="8"/>
  <c r="F40" i="8"/>
  <c r="C40" i="8"/>
  <c r="D40" i="8" s="1"/>
  <c r="E40" i="8"/>
  <c r="F41" i="8"/>
  <c r="C41" i="8"/>
  <c r="D41" i="8" s="1"/>
  <c r="E41" i="8"/>
  <c r="F42" i="8"/>
  <c r="E42" i="8"/>
  <c r="C42" i="8"/>
  <c r="D42" i="8" s="1"/>
  <c r="F43" i="8"/>
  <c r="C43" i="8"/>
  <c r="D43" i="8" s="1"/>
  <c r="E43" i="8"/>
  <c r="F46" i="8"/>
  <c r="C46" i="8"/>
  <c r="D46" i="8" s="1"/>
  <c r="E46" i="8"/>
  <c r="F47" i="8"/>
  <c r="C47" i="8"/>
  <c r="D47" i="8" s="1"/>
  <c r="E47" i="8"/>
  <c r="F48" i="8"/>
  <c r="C48" i="8"/>
  <c r="D48" i="8" s="1"/>
  <c r="E48" i="8"/>
  <c r="F49" i="8"/>
  <c r="C49" i="8"/>
  <c r="D49" i="8" s="1"/>
  <c r="E49" i="8"/>
  <c r="F50" i="8"/>
  <c r="C50" i="8"/>
  <c r="D50" i="8" s="1"/>
  <c r="E50" i="8"/>
  <c r="F51" i="8"/>
  <c r="C51" i="8"/>
  <c r="D51" i="8" s="1"/>
  <c r="E51" i="8"/>
  <c r="F52" i="8"/>
  <c r="E52" i="8"/>
  <c r="C52" i="8"/>
  <c r="D52" i="8" s="1"/>
  <c r="B63" i="7"/>
  <c r="C63" i="8" s="1"/>
  <c r="B63" i="4"/>
  <c r="B63" i="3"/>
  <c r="A64" i="7"/>
  <c r="A64" i="8" s="1"/>
  <c r="A64" i="3"/>
  <c r="A64" i="4" s="1"/>
  <c r="A65" i="7"/>
  <c r="A65" i="8" s="1"/>
  <c r="A65" i="3"/>
  <c r="A65" i="4" s="1"/>
  <c r="A66" i="7"/>
  <c r="A66" i="8" s="1"/>
  <c r="A66" i="3"/>
  <c r="A66" i="4" s="1"/>
  <c r="A67" i="7"/>
  <c r="A67" i="8" s="1"/>
  <c r="A67" i="3"/>
  <c r="A67" i="4" s="1"/>
  <c r="A68" i="7"/>
  <c r="A68" i="8" s="1"/>
  <c r="A68" i="3"/>
  <c r="A68" i="4" s="1"/>
  <c r="A69" i="7"/>
  <c r="A69" i="8" s="1"/>
  <c r="A69" i="3"/>
  <c r="A69" i="4" s="1"/>
  <c r="A70" i="7"/>
  <c r="A70" i="8" s="1"/>
  <c r="A70" i="3"/>
  <c r="A70" i="4" s="1"/>
  <c r="B16" i="7"/>
  <c r="B16" i="8" s="1"/>
  <c r="B9" i="4"/>
  <c r="E79" i="10"/>
  <c r="E80" i="10"/>
  <c r="E28" i="10"/>
  <c r="E14" i="10"/>
  <c r="E11" i="10"/>
  <c r="E94" i="10"/>
  <c r="E59" i="10"/>
  <c r="E63" i="10"/>
  <c r="E58" i="10"/>
  <c r="E7" i="10"/>
  <c r="E62" i="10"/>
  <c r="E20" i="10"/>
  <c r="E56" i="10"/>
  <c r="E91" i="10"/>
  <c r="E45" i="10"/>
  <c r="E10" i="10"/>
  <c r="E86" i="10"/>
  <c r="E24" i="10"/>
  <c r="E26" i="10"/>
  <c r="A10" i="7"/>
  <c r="A3" i="2"/>
  <c r="L10" i="2" s="1"/>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3" i="10"/>
  <c r="E92" i="10"/>
  <c r="E90" i="10"/>
  <c r="E89" i="10"/>
  <c r="E88" i="10"/>
  <c r="E87" i="10"/>
  <c r="E85" i="10"/>
  <c r="E84" i="10"/>
  <c r="E83" i="10"/>
  <c r="E82" i="10"/>
  <c r="E81" i="10"/>
  <c r="E78" i="10"/>
  <c r="E77" i="10"/>
  <c r="E76" i="10"/>
  <c r="E75" i="10"/>
  <c r="E74" i="10"/>
  <c r="E73" i="10"/>
  <c r="E72" i="10"/>
  <c r="E71" i="10"/>
  <c r="E70" i="10"/>
  <c r="E69" i="10"/>
  <c r="E68" i="10"/>
  <c r="E67" i="10"/>
  <c r="E66" i="10"/>
  <c r="E65" i="10"/>
  <c r="E64" i="10"/>
  <c r="E61" i="10"/>
  <c r="E60" i="10"/>
  <c r="E57" i="10"/>
  <c r="E55" i="10"/>
  <c r="E54" i="10"/>
  <c r="E52" i="10"/>
  <c r="E51" i="10"/>
  <c r="E50" i="10"/>
  <c r="E49" i="10"/>
  <c r="E48" i="10"/>
  <c r="E47" i="10"/>
  <c r="E46" i="10"/>
  <c r="E44" i="10"/>
  <c r="E43" i="10"/>
  <c r="E41" i="10"/>
  <c r="E40" i="10"/>
  <c r="E39" i="10"/>
  <c r="E38" i="10"/>
  <c r="E37" i="10"/>
  <c r="E36" i="10"/>
  <c r="E35" i="10"/>
  <c r="E34" i="10"/>
  <c r="E32" i="10"/>
  <c r="E31" i="10"/>
  <c r="E30" i="10"/>
  <c r="E29" i="10"/>
  <c r="E25" i="10"/>
  <c r="E23" i="10"/>
  <c r="E22" i="10"/>
  <c r="E21" i="10"/>
  <c r="E19" i="10"/>
  <c r="E18" i="10"/>
  <c r="E17" i="10"/>
  <c r="E16" i="10"/>
  <c r="E15" i="10"/>
  <c r="E13" i="10"/>
  <c r="E12" i="10"/>
  <c r="E9" i="10"/>
  <c r="E8" i="10"/>
  <c r="E6" i="10"/>
  <c r="E5" i="10"/>
  <c r="E4" i="10"/>
  <c r="E3" i="10"/>
  <c r="F11" i="2" s="1"/>
  <c r="E2" i="10"/>
  <c r="A9" i="7"/>
  <c r="A9" i="8" s="1"/>
  <c r="A9" i="4"/>
  <c r="A2" i="4"/>
  <c r="A1" i="4"/>
  <c r="A9" i="3"/>
  <c r="A2" i="3"/>
  <c r="A1" i="3"/>
  <c r="B8" i="2"/>
  <c r="B8" i="3" s="1"/>
  <c r="A8" i="7"/>
  <c r="A8" i="8" s="1"/>
  <c r="A185" i="1" l="1"/>
  <c r="A194" i="1" s="1"/>
  <c r="A204" i="1" s="1"/>
  <c r="A234" i="1" s="1"/>
  <c r="A243" i="1" s="1"/>
  <c r="A251" i="1" s="1"/>
  <c r="A260" i="1" s="1"/>
  <c r="A279" i="1" s="1"/>
  <c r="A288" i="1" s="1"/>
  <c r="A297" i="1" s="1"/>
  <c r="A306" i="1" s="1"/>
  <c r="A313" i="1" s="1"/>
  <c r="A322" i="1" s="1"/>
  <c r="A331" i="1" s="1"/>
  <c r="A340" i="1" s="1"/>
  <c r="A349" i="1" s="1"/>
  <c r="A358" i="1" s="1"/>
  <c r="A367" i="1" s="1"/>
  <c r="A376" i="1" s="1"/>
  <c r="A385" i="1" s="1"/>
  <c r="A394" i="1" s="1"/>
  <c r="A403" i="1" s="1"/>
  <c r="A412" i="1" s="1"/>
  <c r="A421" i="1" s="1"/>
  <c r="A430" i="1" s="1"/>
  <c r="A439" i="1" s="1"/>
  <c r="A448" i="1" s="1"/>
  <c r="A457" i="1" s="1"/>
  <c r="A466" i="1" s="1"/>
  <c r="A475" i="1" s="1"/>
  <c r="A484" i="1" s="1"/>
  <c r="A493" i="1" s="1"/>
  <c r="A502" i="1" s="1"/>
  <c r="A512" i="1" s="1"/>
  <c r="A521" i="1" s="1"/>
  <c r="A530" i="1" s="1"/>
  <c r="A539" i="1" s="1"/>
  <c r="A548" i="1" s="1"/>
  <c r="A557" i="1" s="1"/>
  <c r="A566" i="1" s="1"/>
  <c r="A575" i="1" s="1"/>
  <c r="A584" i="1" s="1"/>
  <c r="A593" i="1" s="1"/>
  <c r="A602" i="1" s="1"/>
  <c r="A611" i="1" s="1"/>
  <c r="A620" i="1" s="1"/>
  <c r="A629" i="1" s="1"/>
  <c r="A638" i="1" s="1"/>
  <c r="A647" i="1" s="1"/>
  <c r="A656" i="1" s="1"/>
  <c r="A665" i="1" s="1"/>
  <c r="A674" i="1" s="1"/>
  <c r="A683" i="1" s="1"/>
  <c r="A692" i="1" s="1"/>
  <c r="A701" i="1" s="1"/>
  <c r="A710" i="1" s="1"/>
  <c r="A719" i="1" s="1"/>
  <c r="A728" i="1" s="1"/>
  <c r="A737" i="1" s="1"/>
  <c r="A746" i="1" s="1"/>
  <c r="A755" i="1" s="1"/>
  <c r="A764" i="1" s="1"/>
  <c r="A773" i="1" s="1"/>
  <c r="A782" i="1" s="1"/>
  <c r="A791" i="1" s="1"/>
  <c r="A800" i="1" s="1"/>
  <c r="A809" i="1" s="1"/>
  <c r="A818" i="1" s="1"/>
  <c r="A827" i="1" s="1"/>
  <c r="A836" i="1" s="1"/>
  <c r="A845" i="1" s="1"/>
  <c r="A854" i="1" s="1"/>
  <c r="A863" i="1" s="1"/>
  <c r="A872" i="1" s="1"/>
  <c r="A881" i="1" s="1"/>
  <c r="A890" i="1" s="1"/>
  <c r="A899" i="1" s="1"/>
  <c r="A908" i="1" s="1"/>
  <c r="A917" i="1" s="1"/>
  <c r="A926" i="1" s="1"/>
  <c r="A935" i="1" s="1"/>
  <c r="A944" i="1" s="1"/>
  <c r="A953" i="1" s="1"/>
  <c r="A962" i="1" s="1"/>
  <c r="A971" i="1" s="1"/>
  <c r="A980" i="1" s="1"/>
  <c r="A989" i="1" s="1"/>
  <c r="A998" i="1" s="1"/>
  <c r="A1007" i="1" s="1"/>
  <c r="A1016" i="1" s="1"/>
  <c r="A1025" i="1" s="1"/>
  <c r="A1034" i="1" s="1"/>
  <c r="A1043" i="1" s="1"/>
  <c r="A1052" i="1" s="1"/>
  <c r="A1061" i="1" s="1"/>
  <c r="A1070" i="1" s="1"/>
  <c r="A1079" i="1" s="1"/>
  <c r="A1088" i="1" s="1"/>
  <c r="A1097" i="1" s="1"/>
  <c r="A1106" i="1" s="1"/>
  <c r="A1115" i="1" s="1"/>
  <c r="E19" i="8"/>
  <c r="C19" i="8"/>
  <c r="D19" i="8" s="1"/>
  <c r="B11" i="3"/>
  <c r="F11" i="3" s="1"/>
  <c r="F12" i="2"/>
  <c r="B12" i="3" s="1"/>
  <c r="F12" i="3" s="1"/>
  <c r="A88" i="2"/>
  <c r="A87" i="2"/>
  <c r="A86" i="2"/>
  <c r="A85" i="2"/>
  <c r="A84" i="2"/>
  <c r="A83" i="2"/>
  <c r="A82" i="2"/>
  <c r="B81" i="2"/>
  <c r="B70" i="4"/>
  <c r="C70" i="4"/>
  <c r="D70" i="4"/>
  <c r="I70" i="4" s="1"/>
  <c r="J70" i="4" s="1"/>
  <c r="B70" i="7" s="1"/>
  <c r="B70" i="8" s="1"/>
  <c r="D69" i="4"/>
  <c r="I69" i="4" s="1"/>
  <c r="J69" i="4" s="1"/>
  <c r="B69" i="7" s="1"/>
  <c r="B69" i="8" s="1"/>
  <c r="B69" i="4"/>
  <c r="C69" i="4"/>
  <c r="B68" i="4"/>
  <c r="C68" i="4"/>
  <c r="D68" i="4"/>
  <c r="I68" i="4" s="1"/>
  <c r="J68" i="4" s="1"/>
  <c r="B68" i="7" s="1"/>
  <c r="B68" i="8" s="1"/>
  <c r="D67" i="4"/>
  <c r="I67" i="4" s="1"/>
  <c r="J67" i="4" s="1"/>
  <c r="B67" i="7" s="1"/>
  <c r="B67" i="8" s="1"/>
  <c r="B67" i="4"/>
  <c r="C67" i="4"/>
  <c r="B66" i="4"/>
  <c r="C66" i="4"/>
  <c r="D66" i="4"/>
  <c r="I66" i="4" s="1"/>
  <c r="J66" i="4" s="1"/>
  <c r="B66" i="7" s="1"/>
  <c r="B66" i="8" s="1"/>
  <c r="D65" i="4"/>
  <c r="I65" i="4" s="1"/>
  <c r="J65" i="4" s="1"/>
  <c r="B65" i="7" s="1"/>
  <c r="B65" i="8" s="1"/>
  <c r="B65" i="4"/>
  <c r="C65" i="4"/>
  <c r="B64" i="4"/>
  <c r="C64" i="4"/>
  <c r="D64" i="4"/>
  <c r="I64" i="4" s="1"/>
  <c r="J64" i="4" s="1"/>
  <c r="B64" i="7" s="1"/>
  <c r="B64" i="8" s="1"/>
  <c r="F55" i="8"/>
  <c r="C55" i="8"/>
  <c r="D55" i="8" s="1"/>
  <c r="E55" i="8"/>
  <c r="F56" i="8"/>
  <c r="C56" i="8"/>
  <c r="D56" i="8" s="1"/>
  <c r="E56" i="8"/>
  <c r="F57" i="8"/>
  <c r="C57" i="8"/>
  <c r="D57" i="8" s="1"/>
  <c r="E57" i="8"/>
  <c r="F58" i="8"/>
  <c r="C58" i="8"/>
  <c r="D58" i="8" s="1"/>
  <c r="E58" i="8"/>
  <c r="F59" i="8"/>
  <c r="C59" i="8"/>
  <c r="D59" i="8" s="1"/>
  <c r="E59" i="8"/>
  <c r="F60" i="8"/>
  <c r="C60" i="8"/>
  <c r="D60" i="8" s="1"/>
  <c r="E60" i="8"/>
  <c r="F61" i="8"/>
  <c r="C61" i="8"/>
  <c r="D61" i="8" s="1"/>
  <c r="E61" i="8"/>
  <c r="B72" i="7"/>
  <c r="C72" i="8" s="1"/>
  <c r="B72" i="4"/>
  <c r="B72" i="3"/>
  <c r="A73" i="7"/>
  <c r="A73" i="8" s="1"/>
  <c r="A73" i="3"/>
  <c r="A73" i="4" s="1"/>
  <c r="A74" i="7"/>
  <c r="A74" i="8" s="1"/>
  <c r="A74" i="3"/>
  <c r="A74" i="4" s="1"/>
  <c r="A75" i="7"/>
  <c r="A75" i="8" s="1"/>
  <c r="A75" i="3"/>
  <c r="A75" i="4" s="1"/>
  <c r="A76" i="7"/>
  <c r="A76" i="8" s="1"/>
  <c r="A76" i="3"/>
  <c r="A76" i="4" s="1"/>
  <c r="A77" i="7"/>
  <c r="A77" i="8" s="1"/>
  <c r="A77" i="3"/>
  <c r="A77" i="4" s="1"/>
  <c r="A78" i="7"/>
  <c r="A78" i="8" s="1"/>
  <c r="A78" i="3"/>
  <c r="A78" i="4" s="1"/>
  <c r="A79" i="7"/>
  <c r="A79" i="8" s="1"/>
  <c r="A79" i="3"/>
  <c r="A79" i="4" s="1"/>
  <c r="F16" i="8"/>
  <c r="C16" i="8"/>
  <c r="D16" i="8" s="1"/>
  <c r="E16" i="8"/>
  <c r="F10" i="2"/>
  <c r="B10" i="3" s="1"/>
  <c r="B10" i="4" s="1"/>
  <c r="B15" i="7"/>
  <c r="B15" i="8" s="1"/>
  <c r="A12" i="4"/>
  <c r="A10" i="8"/>
  <c r="B9" i="7"/>
  <c r="C9" i="8" s="1"/>
  <c r="B8" i="7"/>
  <c r="C8" i="8" s="1"/>
  <c r="B9" i="3"/>
  <c r="B8" i="4"/>
  <c r="A3" i="4"/>
  <c r="A3" i="7" s="1"/>
  <c r="A3" i="8" s="1"/>
  <c r="A3" i="3"/>
  <c r="L8" i="3" s="1"/>
  <c r="A8" i="3"/>
  <c r="A8" i="4"/>
  <c r="B11" i="4" l="1"/>
  <c r="A97" i="2"/>
  <c r="A96" i="2"/>
  <c r="A95" i="2"/>
  <c r="A94" i="2"/>
  <c r="A93" i="2"/>
  <c r="A92" i="2"/>
  <c r="A91" i="2"/>
  <c r="B90" i="2"/>
  <c r="B79" i="4"/>
  <c r="C79" i="4"/>
  <c r="D79" i="4"/>
  <c r="I79" i="4" s="1"/>
  <c r="J79" i="4" s="1"/>
  <c r="B79" i="7" s="1"/>
  <c r="B79" i="8" s="1"/>
  <c r="D78" i="4"/>
  <c r="I78" i="4" s="1"/>
  <c r="J78" i="4" s="1"/>
  <c r="B78" i="7" s="1"/>
  <c r="B78" i="8" s="1"/>
  <c r="B78" i="4"/>
  <c r="C78" i="4"/>
  <c r="B77" i="4"/>
  <c r="C77" i="4"/>
  <c r="D77" i="4"/>
  <c r="I77" i="4" s="1"/>
  <c r="J77" i="4" s="1"/>
  <c r="B77" i="7" s="1"/>
  <c r="B77" i="8" s="1"/>
  <c r="D76" i="4"/>
  <c r="I76" i="4" s="1"/>
  <c r="J76" i="4" s="1"/>
  <c r="B76" i="7" s="1"/>
  <c r="B76" i="8" s="1"/>
  <c r="B76" i="4"/>
  <c r="C76" i="4"/>
  <c r="B75" i="4"/>
  <c r="C75" i="4"/>
  <c r="D75" i="4"/>
  <c r="I75" i="4" s="1"/>
  <c r="J75" i="4" s="1"/>
  <c r="B75" i="7" s="1"/>
  <c r="B75" i="8" s="1"/>
  <c r="D74" i="4"/>
  <c r="I74" i="4" s="1"/>
  <c r="J74" i="4" s="1"/>
  <c r="B74" i="7" s="1"/>
  <c r="B74" i="8" s="1"/>
  <c r="B74" i="4"/>
  <c r="C74" i="4"/>
  <c r="B73" i="4"/>
  <c r="C73" i="4"/>
  <c r="D73" i="4"/>
  <c r="I73" i="4" s="1"/>
  <c r="J73" i="4" s="1"/>
  <c r="B73" i="7" s="1"/>
  <c r="B73" i="8" s="1"/>
  <c r="F64" i="8"/>
  <c r="E64" i="8"/>
  <c r="C64" i="8"/>
  <c r="D64" i="8" s="1"/>
  <c r="F65" i="8"/>
  <c r="E65" i="8"/>
  <c r="C65" i="8"/>
  <c r="D65" i="8" s="1"/>
  <c r="F66" i="8"/>
  <c r="E66" i="8"/>
  <c r="C66" i="8"/>
  <c r="D66" i="8" s="1"/>
  <c r="F67" i="8"/>
  <c r="E67" i="8"/>
  <c r="C67" i="8"/>
  <c r="D67" i="8" s="1"/>
  <c r="F68" i="8"/>
  <c r="E68" i="8"/>
  <c r="C68" i="8"/>
  <c r="D68" i="8" s="1"/>
  <c r="F69" i="8"/>
  <c r="E69" i="8"/>
  <c r="C69" i="8"/>
  <c r="D69" i="8" s="1"/>
  <c r="F70" i="8"/>
  <c r="E70" i="8"/>
  <c r="C70" i="8"/>
  <c r="D70" i="8" s="1"/>
  <c r="B81" i="7"/>
  <c r="C81" i="8" s="1"/>
  <c r="B81" i="4"/>
  <c r="B81" i="3"/>
  <c r="A82" i="7"/>
  <c r="A82" i="8" s="1"/>
  <c r="A82" i="3"/>
  <c r="A82" i="4" s="1"/>
  <c r="A83" i="7"/>
  <c r="A83" i="8" s="1"/>
  <c r="A83" i="3"/>
  <c r="A83" i="4" s="1"/>
  <c r="A84" i="7"/>
  <c r="A84" i="8" s="1"/>
  <c r="A84" i="3"/>
  <c r="A84" i="4" s="1"/>
  <c r="A85" i="7"/>
  <c r="A85" i="8" s="1"/>
  <c r="A85" i="3"/>
  <c r="A85" i="4" s="1"/>
  <c r="A86" i="7"/>
  <c r="A86" i="8" s="1"/>
  <c r="A86" i="3"/>
  <c r="A86" i="4" s="1"/>
  <c r="A87" i="7"/>
  <c r="A87" i="8" s="1"/>
  <c r="A87" i="3"/>
  <c r="A87" i="4" s="1"/>
  <c r="A88" i="7"/>
  <c r="A88" i="8" s="1"/>
  <c r="A88" i="3"/>
  <c r="A88" i="4" s="1"/>
  <c r="D12" i="4"/>
  <c r="I12" i="4" s="1"/>
  <c r="J12" i="4" s="1"/>
  <c r="B12" i="4"/>
  <c r="C12" i="4"/>
  <c r="C15" i="8"/>
  <c r="D15" i="8" s="1"/>
  <c r="E15" i="8"/>
  <c r="F15" i="8"/>
  <c r="B11" i="7" l="1"/>
  <c r="B11" i="8" s="1"/>
  <c r="F11" i="8" s="1"/>
  <c r="A106" i="2"/>
  <c r="A105" i="2"/>
  <c r="A104" i="2"/>
  <c r="A103" i="2"/>
  <c r="A102" i="2"/>
  <c r="A101" i="2"/>
  <c r="A100" i="2"/>
  <c r="B99" i="2"/>
  <c r="B88" i="4"/>
  <c r="C88" i="4"/>
  <c r="D88" i="4"/>
  <c r="I88" i="4" s="1"/>
  <c r="J88" i="4" s="1"/>
  <c r="B88" i="7" s="1"/>
  <c r="B88" i="8" s="1"/>
  <c r="D87" i="4"/>
  <c r="I87" i="4" s="1"/>
  <c r="J87" i="4" s="1"/>
  <c r="B87" i="7" s="1"/>
  <c r="B87" i="8" s="1"/>
  <c r="B87" i="4"/>
  <c r="C87" i="4"/>
  <c r="B86" i="4"/>
  <c r="C86" i="4"/>
  <c r="D86" i="4"/>
  <c r="I86" i="4" s="1"/>
  <c r="J86" i="4" s="1"/>
  <c r="B86" i="7" s="1"/>
  <c r="B86" i="8" s="1"/>
  <c r="D85" i="4"/>
  <c r="I85" i="4" s="1"/>
  <c r="J85" i="4" s="1"/>
  <c r="B85" i="7" s="1"/>
  <c r="B85" i="8" s="1"/>
  <c r="B85" i="4"/>
  <c r="C85" i="4"/>
  <c r="B84" i="4"/>
  <c r="C84" i="4"/>
  <c r="D84" i="4"/>
  <c r="I84" i="4" s="1"/>
  <c r="J84" i="4" s="1"/>
  <c r="B84" i="7" s="1"/>
  <c r="B84" i="8" s="1"/>
  <c r="D83" i="4"/>
  <c r="I83" i="4" s="1"/>
  <c r="J83" i="4" s="1"/>
  <c r="B83" i="7" s="1"/>
  <c r="B83" i="8" s="1"/>
  <c r="B83" i="4"/>
  <c r="C83" i="4"/>
  <c r="B82" i="4"/>
  <c r="C82" i="4"/>
  <c r="D82" i="4"/>
  <c r="I82" i="4" s="1"/>
  <c r="J82" i="4" s="1"/>
  <c r="B82" i="7" s="1"/>
  <c r="B82" i="8" s="1"/>
  <c r="F73" i="8"/>
  <c r="E73" i="8"/>
  <c r="C73" i="8"/>
  <c r="D73" i="8" s="1"/>
  <c r="F74" i="8"/>
  <c r="E74" i="8"/>
  <c r="C74" i="8"/>
  <c r="D74" i="8" s="1"/>
  <c r="F75" i="8"/>
  <c r="E75" i="8"/>
  <c r="C75" i="8"/>
  <c r="D75" i="8" s="1"/>
  <c r="F76" i="8"/>
  <c r="E76" i="8"/>
  <c r="C76" i="8"/>
  <c r="D76" i="8" s="1"/>
  <c r="F77" i="8"/>
  <c r="E77" i="8"/>
  <c r="C77" i="8"/>
  <c r="D77" i="8" s="1"/>
  <c r="F78" i="8"/>
  <c r="E78" i="8"/>
  <c r="C78" i="8"/>
  <c r="D78" i="8" s="1"/>
  <c r="F79" i="8"/>
  <c r="C79" i="8"/>
  <c r="D79" i="8" s="1"/>
  <c r="E79" i="8"/>
  <c r="B90" i="7"/>
  <c r="C90" i="8" s="1"/>
  <c r="B90" i="4"/>
  <c r="B90" i="3"/>
  <c r="A91" i="7"/>
  <c r="A91" i="8" s="1"/>
  <c r="A91" i="3"/>
  <c r="A91" i="4" s="1"/>
  <c r="A92" i="7"/>
  <c r="A92" i="8" s="1"/>
  <c r="A92" i="3"/>
  <c r="A92" i="4" s="1"/>
  <c r="A93" i="7"/>
  <c r="A93" i="8" s="1"/>
  <c r="A93" i="3"/>
  <c r="A93" i="4" s="1"/>
  <c r="A94" i="7"/>
  <c r="A94" i="8" s="1"/>
  <c r="A94" i="3"/>
  <c r="A94" i="4" s="1"/>
  <c r="A95" i="7"/>
  <c r="A95" i="8" s="1"/>
  <c r="A95" i="3"/>
  <c r="A95" i="4" s="1"/>
  <c r="A96" i="7"/>
  <c r="A96" i="8" s="1"/>
  <c r="A96" i="3"/>
  <c r="A96" i="4" s="1"/>
  <c r="A97" i="7"/>
  <c r="A97" i="8" s="1"/>
  <c r="A97" i="3"/>
  <c r="A97" i="4" s="1"/>
  <c r="E11" i="8"/>
  <c r="F10" i="3"/>
  <c r="B12" i="7"/>
  <c r="B12" i="8" s="1"/>
  <c r="C11" i="8" l="1"/>
  <c r="D11" i="8" s="1"/>
  <c r="A115" i="2"/>
  <c r="A114" i="2"/>
  <c r="A113" i="2"/>
  <c r="A112" i="2"/>
  <c r="A111" i="2"/>
  <c r="A110" i="2"/>
  <c r="A109" i="2"/>
  <c r="B108" i="2"/>
  <c r="B97" i="4"/>
  <c r="C97" i="4"/>
  <c r="D97" i="4"/>
  <c r="I97" i="4" s="1"/>
  <c r="J97" i="4" s="1"/>
  <c r="B97" i="7" s="1"/>
  <c r="B97" i="8" s="1"/>
  <c r="D96" i="4"/>
  <c r="I96" i="4" s="1"/>
  <c r="J96" i="4" s="1"/>
  <c r="B96" i="7" s="1"/>
  <c r="B96" i="8" s="1"/>
  <c r="B96" i="4"/>
  <c r="C96" i="4"/>
  <c r="B95" i="4"/>
  <c r="C95" i="4"/>
  <c r="D95" i="4"/>
  <c r="I95" i="4" s="1"/>
  <c r="J95" i="4" s="1"/>
  <c r="B95" i="7" s="1"/>
  <c r="B95" i="8" s="1"/>
  <c r="D94" i="4"/>
  <c r="I94" i="4" s="1"/>
  <c r="J94" i="4" s="1"/>
  <c r="B94" i="7" s="1"/>
  <c r="B94" i="8" s="1"/>
  <c r="B94" i="4"/>
  <c r="C94" i="4"/>
  <c r="B93" i="4"/>
  <c r="C93" i="4"/>
  <c r="D93" i="4"/>
  <c r="I93" i="4" s="1"/>
  <c r="J93" i="4" s="1"/>
  <c r="B93" i="7" s="1"/>
  <c r="B93" i="8" s="1"/>
  <c r="D92" i="4"/>
  <c r="I92" i="4" s="1"/>
  <c r="J92" i="4" s="1"/>
  <c r="B92" i="7" s="1"/>
  <c r="B92" i="8" s="1"/>
  <c r="B92" i="4"/>
  <c r="C92" i="4"/>
  <c r="B91" i="4"/>
  <c r="C91" i="4"/>
  <c r="D91" i="4"/>
  <c r="I91" i="4" s="1"/>
  <c r="J91" i="4" s="1"/>
  <c r="B91" i="7" s="1"/>
  <c r="B91" i="8" s="1"/>
  <c r="F82" i="8"/>
  <c r="C82" i="8"/>
  <c r="D82" i="8" s="1"/>
  <c r="E82" i="8"/>
  <c r="F83" i="8"/>
  <c r="C83" i="8"/>
  <c r="D83" i="8" s="1"/>
  <c r="E83" i="8"/>
  <c r="F84" i="8"/>
  <c r="E84" i="8"/>
  <c r="C84" i="8"/>
  <c r="D84" i="8" s="1"/>
  <c r="F85" i="8"/>
  <c r="C85" i="8"/>
  <c r="D85" i="8" s="1"/>
  <c r="E85" i="8"/>
  <c r="F86" i="8"/>
  <c r="C86" i="8"/>
  <c r="D86" i="8" s="1"/>
  <c r="E86" i="8"/>
  <c r="F87" i="8"/>
  <c r="C87" i="8"/>
  <c r="D87" i="8" s="1"/>
  <c r="E87" i="8"/>
  <c r="F88" i="8"/>
  <c r="E88" i="8"/>
  <c r="C88" i="8"/>
  <c r="D88" i="8" s="1"/>
  <c r="B99" i="7"/>
  <c r="C99" i="8" s="1"/>
  <c r="B99" i="4"/>
  <c r="B99" i="3"/>
  <c r="A100" i="7"/>
  <c r="A100" i="8" s="1"/>
  <c r="A100" i="3"/>
  <c r="A100" i="4" s="1"/>
  <c r="A101" i="7"/>
  <c r="A101" i="8" s="1"/>
  <c r="A101" i="3"/>
  <c r="A101" i="4" s="1"/>
  <c r="A102" i="7"/>
  <c r="A102" i="8" s="1"/>
  <c r="A102" i="3"/>
  <c r="A102" i="4" s="1"/>
  <c r="A103" i="7"/>
  <c r="A103" i="8" s="1"/>
  <c r="A103" i="3"/>
  <c r="A103" i="4" s="1"/>
  <c r="A104" i="7"/>
  <c r="A104" i="8" s="1"/>
  <c r="A104" i="3"/>
  <c r="A104" i="4" s="1"/>
  <c r="A105" i="7"/>
  <c r="A105" i="8" s="1"/>
  <c r="A105" i="3"/>
  <c r="A105" i="4" s="1"/>
  <c r="A106" i="7"/>
  <c r="A106" i="8" s="1"/>
  <c r="A106" i="3"/>
  <c r="A106" i="4" s="1"/>
  <c r="E12" i="8"/>
  <c r="F12" i="8"/>
  <c r="C12" i="8"/>
  <c r="D12" i="8" s="1"/>
  <c r="B10" i="7"/>
  <c r="B10" i="8" s="1"/>
  <c r="C10" i="8" s="1"/>
  <c r="D10" i="8" s="1"/>
  <c r="A124" i="2" l="1"/>
  <c r="A123" i="2"/>
  <c r="A122" i="2"/>
  <c r="A121" i="2"/>
  <c r="A120" i="2"/>
  <c r="A119" i="2"/>
  <c r="A118" i="2"/>
  <c r="B117" i="2"/>
  <c r="C106" i="4"/>
  <c r="B106" i="4"/>
  <c r="D106" i="4"/>
  <c r="I106" i="4" s="1"/>
  <c r="J106" i="4" s="1"/>
  <c r="B106" i="7" s="1"/>
  <c r="B106" i="8" s="1"/>
  <c r="D105" i="4"/>
  <c r="I105" i="4" s="1"/>
  <c r="J105" i="4" s="1"/>
  <c r="B105" i="7" s="1"/>
  <c r="B105" i="8" s="1"/>
  <c r="B105" i="4"/>
  <c r="C105" i="4"/>
  <c r="C104" i="4"/>
  <c r="B104" i="4"/>
  <c r="D104" i="4"/>
  <c r="I104" i="4" s="1"/>
  <c r="J104" i="4" s="1"/>
  <c r="B104" i="7" s="1"/>
  <c r="B104" i="8" s="1"/>
  <c r="D103" i="4"/>
  <c r="I103" i="4" s="1"/>
  <c r="J103" i="4" s="1"/>
  <c r="B103" i="7" s="1"/>
  <c r="B103" i="8" s="1"/>
  <c r="B103" i="4"/>
  <c r="C103" i="4"/>
  <c r="C102" i="4"/>
  <c r="B102" i="4"/>
  <c r="D102" i="4"/>
  <c r="I102" i="4" s="1"/>
  <c r="J102" i="4" s="1"/>
  <c r="B102" i="7" s="1"/>
  <c r="B102" i="8" s="1"/>
  <c r="B101" i="4"/>
  <c r="C101" i="4"/>
  <c r="D101" i="4"/>
  <c r="I101" i="4" s="1"/>
  <c r="J101" i="4" s="1"/>
  <c r="B101" i="7" s="1"/>
  <c r="B101" i="8" s="1"/>
  <c r="B100" i="4"/>
  <c r="C100" i="4"/>
  <c r="D100" i="4"/>
  <c r="I100" i="4" s="1"/>
  <c r="J100" i="4" s="1"/>
  <c r="B100" i="7" s="1"/>
  <c r="B100" i="8" s="1"/>
  <c r="F91" i="8"/>
  <c r="C91" i="8"/>
  <c r="D91" i="8" s="1"/>
  <c r="E91" i="8"/>
  <c r="F92" i="8"/>
  <c r="C92" i="8"/>
  <c r="D92" i="8" s="1"/>
  <c r="E92" i="8"/>
  <c r="F93" i="8"/>
  <c r="C93" i="8"/>
  <c r="D93" i="8" s="1"/>
  <c r="E93" i="8"/>
  <c r="F94" i="8"/>
  <c r="E94" i="8"/>
  <c r="C94" i="8"/>
  <c r="D94" i="8" s="1"/>
  <c r="F95" i="8"/>
  <c r="C95" i="8"/>
  <c r="D95" i="8" s="1"/>
  <c r="E95" i="8"/>
  <c r="F96" i="8"/>
  <c r="C96" i="8"/>
  <c r="D96" i="8" s="1"/>
  <c r="E96" i="8"/>
  <c r="F97" i="8"/>
  <c r="C97" i="8"/>
  <c r="D97" i="8" s="1"/>
  <c r="E97" i="8"/>
  <c r="B108" i="7"/>
  <c r="C108" i="8" s="1"/>
  <c r="B108" i="4"/>
  <c r="B108" i="3"/>
  <c r="A109" i="7"/>
  <c r="A109" i="8" s="1"/>
  <c r="A109" i="3"/>
  <c r="A109" i="4" s="1"/>
  <c r="A110" i="7"/>
  <c r="A110" i="8" s="1"/>
  <c r="A110" i="3"/>
  <c r="A110" i="4" s="1"/>
  <c r="A111" i="7"/>
  <c r="A111" i="8" s="1"/>
  <c r="A111" i="3"/>
  <c r="A111" i="4" s="1"/>
  <c r="A112" i="7"/>
  <c r="A112" i="8" s="1"/>
  <c r="A112" i="3"/>
  <c r="A112" i="4" s="1"/>
  <c r="A113" i="7"/>
  <c r="A113" i="8" s="1"/>
  <c r="A113" i="3"/>
  <c r="A113" i="4" s="1"/>
  <c r="A114" i="7"/>
  <c r="A114" i="8" s="1"/>
  <c r="A114" i="3"/>
  <c r="A114" i="4" s="1"/>
  <c r="A115" i="7"/>
  <c r="A115" i="8" s="1"/>
  <c r="A115" i="3"/>
  <c r="A115" i="4" s="1"/>
  <c r="F10" i="8"/>
  <c r="E10" i="8"/>
  <c r="A133" i="2" l="1"/>
  <c r="A132" i="2"/>
  <c r="A131" i="2"/>
  <c r="A130" i="2"/>
  <c r="A129" i="2"/>
  <c r="A128" i="2"/>
  <c r="A127" i="2"/>
  <c r="B126" i="2"/>
  <c r="C115" i="4"/>
  <c r="D115" i="4"/>
  <c r="I115" i="4" s="1"/>
  <c r="J115" i="4" s="1"/>
  <c r="B115" i="7" s="1"/>
  <c r="B115" i="8" s="1"/>
  <c r="B115" i="4"/>
  <c r="B114" i="4"/>
  <c r="D114" i="4"/>
  <c r="I114" i="4" s="1"/>
  <c r="J114" i="4" s="1"/>
  <c r="B114" i="7" s="1"/>
  <c r="B114" i="8" s="1"/>
  <c r="C114" i="4"/>
  <c r="C113" i="4"/>
  <c r="B113" i="4"/>
  <c r="D113" i="4"/>
  <c r="I113" i="4" s="1"/>
  <c r="J113" i="4" s="1"/>
  <c r="B113" i="7" s="1"/>
  <c r="B113" i="8" s="1"/>
  <c r="B112" i="4"/>
  <c r="D112" i="4"/>
  <c r="I112" i="4" s="1"/>
  <c r="J112" i="4" s="1"/>
  <c r="B112" i="7" s="1"/>
  <c r="B112" i="8" s="1"/>
  <c r="C112" i="4"/>
  <c r="C111" i="4"/>
  <c r="B111" i="4"/>
  <c r="D111" i="4"/>
  <c r="I111" i="4" s="1"/>
  <c r="J111" i="4" s="1"/>
  <c r="B111" i="7" s="1"/>
  <c r="B111" i="8" s="1"/>
  <c r="B110" i="4"/>
  <c r="D110" i="4"/>
  <c r="I110" i="4" s="1"/>
  <c r="J110" i="4" s="1"/>
  <c r="B110" i="7" s="1"/>
  <c r="B110" i="8" s="1"/>
  <c r="C110" i="4"/>
  <c r="C109" i="4"/>
  <c r="B109" i="4"/>
  <c r="D109" i="4"/>
  <c r="I109" i="4" s="1"/>
  <c r="J109" i="4" s="1"/>
  <c r="B109" i="7" s="1"/>
  <c r="B109" i="8" s="1"/>
  <c r="F100" i="8"/>
  <c r="C100" i="8"/>
  <c r="D100" i="8" s="1"/>
  <c r="E100" i="8"/>
  <c r="F101" i="8"/>
  <c r="C101" i="8"/>
  <c r="D101" i="8" s="1"/>
  <c r="E101" i="8"/>
  <c r="F102" i="8"/>
  <c r="C102" i="8"/>
  <c r="D102" i="8" s="1"/>
  <c r="E102" i="8"/>
  <c r="F103" i="8"/>
  <c r="C103" i="8"/>
  <c r="D103" i="8" s="1"/>
  <c r="E103" i="8"/>
  <c r="F104" i="8"/>
  <c r="C104" i="8"/>
  <c r="D104" i="8" s="1"/>
  <c r="E104" i="8"/>
  <c r="F105" i="8"/>
  <c r="C105" i="8"/>
  <c r="D105" i="8" s="1"/>
  <c r="E105" i="8"/>
  <c r="F106" i="8"/>
  <c r="C106" i="8"/>
  <c r="D106" i="8" s="1"/>
  <c r="E106" i="8"/>
  <c r="B117" i="7"/>
  <c r="C117" i="8" s="1"/>
  <c r="B117" i="4"/>
  <c r="B117" i="3"/>
  <c r="A118" i="7"/>
  <c r="A118" i="8" s="1"/>
  <c r="A118" i="3"/>
  <c r="A118" i="4" s="1"/>
  <c r="A119" i="7"/>
  <c r="A119" i="8" s="1"/>
  <c r="A119" i="3"/>
  <c r="A119" i="4" s="1"/>
  <c r="A120" i="7"/>
  <c r="A120" i="8" s="1"/>
  <c r="A120" i="3"/>
  <c r="A120" i="4" s="1"/>
  <c r="A121" i="7"/>
  <c r="A121" i="8" s="1"/>
  <c r="A121" i="3"/>
  <c r="A121" i="4" s="1"/>
  <c r="A122" i="7"/>
  <c r="A122" i="8" s="1"/>
  <c r="A122" i="3"/>
  <c r="A122" i="4" s="1"/>
  <c r="A123" i="7"/>
  <c r="A123" i="8" s="1"/>
  <c r="A123" i="3"/>
  <c r="A123" i="4" s="1"/>
  <c r="A124" i="7"/>
  <c r="A124" i="8" s="1"/>
  <c r="A124" i="3"/>
  <c r="A124" i="4" s="1"/>
  <c r="A142" i="2" l="1"/>
  <c r="A141" i="2"/>
  <c r="A140" i="2"/>
  <c r="A139" i="2"/>
  <c r="A138" i="2"/>
  <c r="A137" i="2"/>
  <c r="A136" i="2"/>
  <c r="B135" i="2"/>
  <c r="B124" i="4"/>
  <c r="D124" i="4"/>
  <c r="I124" i="4" s="1"/>
  <c r="J124" i="4" s="1"/>
  <c r="B124" i="7" s="1"/>
  <c r="B124" i="8" s="1"/>
  <c r="C124" i="4"/>
  <c r="C123" i="4"/>
  <c r="B123" i="4"/>
  <c r="D123" i="4"/>
  <c r="I123" i="4" s="1"/>
  <c r="J123" i="4" s="1"/>
  <c r="B123" i="7" s="1"/>
  <c r="B123" i="8" s="1"/>
  <c r="B122" i="4"/>
  <c r="D122" i="4"/>
  <c r="I122" i="4" s="1"/>
  <c r="J122" i="4" s="1"/>
  <c r="B122" i="7" s="1"/>
  <c r="B122" i="8" s="1"/>
  <c r="C122" i="4"/>
  <c r="D121" i="4"/>
  <c r="I121" i="4" s="1"/>
  <c r="J121" i="4" s="1"/>
  <c r="B121" i="7" s="1"/>
  <c r="B121" i="8" s="1"/>
  <c r="C121" i="4"/>
  <c r="B121" i="4"/>
  <c r="B120" i="4"/>
  <c r="D120" i="4"/>
  <c r="I120" i="4" s="1"/>
  <c r="J120" i="4" s="1"/>
  <c r="B120" i="7" s="1"/>
  <c r="B120" i="8" s="1"/>
  <c r="C120" i="4"/>
  <c r="C119" i="4"/>
  <c r="D119" i="4"/>
  <c r="I119" i="4" s="1"/>
  <c r="J119" i="4" s="1"/>
  <c r="B119" i="7" s="1"/>
  <c r="B119" i="8" s="1"/>
  <c r="B119" i="4"/>
  <c r="B118" i="4"/>
  <c r="D118" i="4"/>
  <c r="I118" i="4" s="1"/>
  <c r="J118" i="4" s="1"/>
  <c r="B118" i="7" s="1"/>
  <c r="B118" i="8" s="1"/>
  <c r="C118" i="4"/>
  <c r="F109" i="8"/>
  <c r="C109" i="8"/>
  <c r="D109" i="8" s="1"/>
  <c r="E109" i="8"/>
  <c r="F110" i="8"/>
  <c r="C110" i="8"/>
  <c r="D110" i="8" s="1"/>
  <c r="E110" i="8"/>
  <c r="F111" i="8"/>
  <c r="C111" i="8"/>
  <c r="D111" i="8" s="1"/>
  <c r="E111" i="8"/>
  <c r="F112" i="8"/>
  <c r="C112" i="8"/>
  <c r="D112" i="8" s="1"/>
  <c r="E112" i="8"/>
  <c r="F113" i="8"/>
  <c r="C113" i="8"/>
  <c r="D113" i="8" s="1"/>
  <c r="E113" i="8"/>
  <c r="F114" i="8"/>
  <c r="C114" i="8"/>
  <c r="D114" i="8" s="1"/>
  <c r="E114" i="8"/>
  <c r="F115" i="8"/>
  <c r="C115" i="8"/>
  <c r="D115" i="8" s="1"/>
  <c r="E115" i="8"/>
  <c r="B126" i="7"/>
  <c r="C126" i="8" s="1"/>
  <c r="B126" i="4"/>
  <c r="B126" i="3"/>
  <c r="A127" i="7"/>
  <c r="A127" i="8" s="1"/>
  <c r="A127" i="3"/>
  <c r="A127" i="4" s="1"/>
  <c r="A128" i="7"/>
  <c r="A128" i="8" s="1"/>
  <c r="A128" i="3"/>
  <c r="A128" i="4" s="1"/>
  <c r="A129" i="7"/>
  <c r="A129" i="8" s="1"/>
  <c r="A129" i="3"/>
  <c r="A129" i="4" s="1"/>
  <c r="A130" i="7"/>
  <c r="A130" i="8" s="1"/>
  <c r="A130" i="3"/>
  <c r="A130" i="4" s="1"/>
  <c r="A131" i="7"/>
  <c r="A131" i="8" s="1"/>
  <c r="A131" i="3"/>
  <c r="A131" i="4" s="1"/>
  <c r="A132" i="7"/>
  <c r="A132" i="8" s="1"/>
  <c r="A132" i="3"/>
  <c r="A132" i="4" s="1"/>
  <c r="A133" i="7"/>
  <c r="A133" i="8" s="1"/>
  <c r="A133" i="3"/>
  <c r="A133" i="4" s="1"/>
  <c r="A151" i="2" l="1"/>
  <c r="A150" i="2"/>
  <c r="A149" i="2"/>
  <c r="A148" i="2"/>
  <c r="A147" i="2"/>
  <c r="A146" i="2"/>
  <c r="A145" i="2"/>
  <c r="B144" i="2"/>
  <c r="B133" i="4"/>
  <c r="C133" i="4"/>
  <c r="D133" i="4"/>
  <c r="I133" i="4" s="1"/>
  <c r="J133" i="4" s="1"/>
  <c r="B133" i="7" s="1"/>
  <c r="B133" i="8" s="1"/>
  <c r="B132" i="4"/>
  <c r="D132" i="4"/>
  <c r="I132" i="4" s="1"/>
  <c r="J132" i="4" s="1"/>
  <c r="B132" i="7" s="1"/>
  <c r="B132" i="8" s="1"/>
  <c r="C132" i="4"/>
  <c r="C131" i="4"/>
  <c r="B131" i="4"/>
  <c r="D131" i="4"/>
  <c r="I131" i="4" s="1"/>
  <c r="J131" i="4" s="1"/>
  <c r="B131" i="7" s="1"/>
  <c r="B131" i="8" s="1"/>
  <c r="B130" i="4"/>
  <c r="D130" i="4"/>
  <c r="I130" i="4" s="1"/>
  <c r="J130" i="4" s="1"/>
  <c r="B130" i="7" s="1"/>
  <c r="B130" i="8" s="1"/>
  <c r="C130" i="4"/>
  <c r="C129" i="4"/>
  <c r="B129" i="4"/>
  <c r="D129" i="4"/>
  <c r="I129" i="4" s="1"/>
  <c r="J129" i="4" s="1"/>
  <c r="B129" i="7" s="1"/>
  <c r="B129" i="8" s="1"/>
  <c r="B128" i="4"/>
  <c r="D128" i="4"/>
  <c r="I128" i="4" s="1"/>
  <c r="J128" i="4" s="1"/>
  <c r="B128" i="7" s="1"/>
  <c r="B128" i="8" s="1"/>
  <c r="C128" i="4"/>
  <c r="D127" i="4"/>
  <c r="I127" i="4" s="1"/>
  <c r="J127" i="4" s="1"/>
  <c r="B127" i="7" s="1"/>
  <c r="B127" i="8" s="1"/>
  <c r="C127" i="4"/>
  <c r="B127" i="4"/>
  <c r="F118" i="8"/>
  <c r="C118" i="8"/>
  <c r="D118" i="8" s="1"/>
  <c r="E118" i="8"/>
  <c r="F119" i="8"/>
  <c r="C119" i="8"/>
  <c r="D119" i="8" s="1"/>
  <c r="E119" i="8"/>
  <c r="F120" i="8"/>
  <c r="C120" i="8"/>
  <c r="D120" i="8" s="1"/>
  <c r="E120" i="8"/>
  <c r="F121" i="8"/>
  <c r="C121" i="8"/>
  <c r="D121" i="8" s="1"/>
  <c r="E121" i="8"/>
  <c r="F122" i="8"/>
  <c r="C122" i="8"/>
  <c r="D122" i="8" s="1"/>
  <c r="E122" i="8"/>
  <c r="F123" i="8"/>
  <c r="C123" i="8"/>
  <c r="D123" i="8" s="1"/>
  <c r="E123" i="8"/>
  <c r="F124" i="8"/>
  <c r="C124" i="8"/>
  <c r="D124" i="8" s="1"/>
  <c r="E124" i="8"/>
  <c r="B135" i="7"/>
  <c r="C135" i="8" s="1"/>
  <c r="B135" i="4"/>
  <c r="B135" i="3"/>
  <c r="A136" i="7"/>
  <c r="A136" i="8" s="1"/>
  <c r="A136" i="3"/>
  <c r="A136" i="4" s="1"/>
  <c r="A137" i="7"/>
  <c r="A137" i="8" s="1"/>
  <c r="A137" i="3"/>
  <c r="A137" i="4" s="1"/>
  <c r="A138" i="7"/>
  <c r="A138" i="8" s="1"/>
  <c r="A138" i="3"/>
  <c r="A138" i="4" s="1"/>
  <c r="A139" i="7"/>
  <c r="A139" i="8" s="1"/>
  <c r="A139" i="3"/>
  <c r="A139" i="4" s="1"/>
  <c r="A140" i="7"/>
  <c r="A140" i="8" s="1"/>
  <c r="A140" i="3"/>
  <c r="A140" i="4" s="1"/>
  <c r="A141" i="7"/>
  <c r="A141" i="8" s="1"/>
  <c r="A141" i="3"/>
  <c r="A141" i="4" s="1"/>
  <c r="A142" i="7"/>
  <c r="A142" i="8" s="1"/>
  <c r="A142" i="3"/>
  <c r="A142" i="4" s="1"/>
  <c r="A160" i="2" l="1"/>
  <c r="A159" i="2"/>
  <c r="A158" i="2"/>
  <c r="A157" i="2"/>
  <c r="A156" i="2"/>
  <c r="A155" i="2"/>
  <c r="A154" i="2"/>
  <c r="B153" i="2"/>
  <c r="B142" i="4"/>
  <c r="D142" i="4"/>
  <c r="I142" i="4" s="1"/>
  <c r="J142" i="4" s="1"/>
  <c r="B142" i="7" s="1"/>
  <c r="B142" i="8" s="1"/>
  <c r="C142" i="4"/>
  <c r="C141" i="4"/>
  <c r="B141" i="4"/>
  <c r="D141" i="4"/>
  <c r="I141" i="4" s="1"/>
  <c r="J141" i="4" s="1"/>
  <c r="B141" i="7" s="1"/>
  <c r="B141" i="8" s="1"/>
  <c r="B140" i="4"/>
  <c r="D140" i="4"/>
  <c r="I140" i="4" s="1"/>
  <c r="J140" i="4" s="1"/>
  <c r="B140" i="7" s="1"/>
  <c r="B140" i="8" s="1"/>
  <c r="C140" i="4"/>
  <c r="B139" i="4"/>
  <c r="C139" i="4"/>
  <c r="D139" i="4"/>
  <c r="I139" i="4" s="1"/>
  <c r="J139" i="4" s="1"/>
  <c r="B139" i="7" s="1"/>
  <c r="B139" i="8" s="1"/>
  <c r="D138" i="4"/>
  <c r="I138" i="4" s="1"/>
  <c r="J138" i="4" s="1"/>
  <c r="B138" i="7" s="1"/>
  <c r="B138" i="8" s="1"/>
  <c r="C138" i="4"/>
  <c r="B138" i="4"/>
  <c r="B137" i="4"/>
  <c r="C137" i="4"/>
  <c r="D137" i="4"/>
  <c r="I137" i="4" s="1"/>
  <c r="J137" i="4" s="1"/>
  <c r="B137" i="7" s="1"/>
  <c r="B137" i="8" s="1"/>
  <c r="D136" i="4"/>
  <c r="I136" i="4" s="1"/>
  <c r="J136" i="4" s="1"/>
  <c r="B136" i="7" s="1"/>
  <c r="B136" i="8" s="1"/>
  <c r="C136" i="4"/>
  <c r="B136" i="4"/>
  <c r="F127" i="8"/>
  <c r="C127" i="8"/>
  <c r="D127" i="8" s="1"/>
  <c r="E127" i="8"/>
  <c r="F128" i="8"/>
  <c r="C128" i="8"/>
  <c r="D128" i="8" s="1"/>
  <c r="E128" i="8"/>
  <c r="F129" i="8"/>
  <c r="C129" i="8"/>
  <c r="D129" i="8" s="1"/>
  <c r="E129" i="8"/>
  <c r="F130" i="8"/>
  <c r="C130" i="8"/>
  <c r="D130" i="8" s="1"/>
  <c r="E130" i="8"/>
  <c r="F131" i="8"/>
  <c r="C131" i="8"/>
  <c r="D131" i="8" s="1"/>
  <c r="E131" i="8"/>
  <c r="F132" i="8"/>
  <c r="C132" i="8"/>
  <c r="D132" i="8" s="1"/>
  <c r="E132" i="8"/>
  <c r="F133" i="8"/>
  <c r="C133" i="8"/>
  <c r="D133" i="8" s="1"/>
  <c r="E133" i="8"/>
  <c r="B144" i="7"/>
  <c r="C144" i="8" s="1"/>
  <c r="B144" i="4"/>
  <c r="B144" i="3"/>
  <c r="A145" i="7"/>
  <c r="A145" i="8" s="1"/>
  <c r="A145" i="3"/>
  <c r="A145" i="4" s="1"/>
  <c r="A146" i="7"/>
  <c r="A146" i="8" s="1"/>
  <c r="A146" i="3"/>
  <c r="A146" i="4" s="1"/>
  <c r="A147" i="7"/>
  <c r="A147" i="8" s="1"/>
  <c r="A147" i="3"/>
  <c r="A147" i="4" s="1"/>
  <c r="A148" i="7"/>
  <c r="A148" i="8" s="1"/>
  <c r="A148" i="3"/>
  <c r="A148" i="4" s="1"/>
  <c r="A149" i="7"/>
  <c r="A149" i="8" s="1"/>
  <c r="A149" i="3"/>
  <c r="A149" i="4" s="1"/>
  <c r="A150" i="7"/>
  <c r="A150" i="8" s="1"/>
  <c r="A150" i="3"/>
  <c r="A150" i="4" s="1"/>
  <c r="A151" i="7"/>
  <c r="A151" i="8" s="1"/>
  <c r="A151" i="3"/>
  <c r="A151" i="4" s="1"/>
  <c r="A169" i="2" l="1"/>
  <c r="A168" i="2"/>
  <c r="A167" i="2"/>
  <c r="A166" i="2"/>
  <c r="A165" i="2"/>
  <c r="A164" i="2"/>
  <c r="A163" i="2"/>
  <c r="B162" i="2"/>
  <c r="B151" i="4"/>
  <c r="C151" i="4"/>
  <c r="D151" i="4"/>
  <c r="I151" i="4" s="1"/>
  <c r="J151" i="4" s="1"/>
  <c r="B151" i="7" s="1"/>
  <c r="B151" i="8" s="1"/>
  <c r="B150" i="4"/>
  <c r="D150" i="4"/>
  <c r="I150" i="4" s="1"/>
  <c r="J150" i="4" s="1"/>
  <c r="B150" i="7" s="1"/>
  <c r="B150" i="8" s="1"/>
  <c r="C150" i="4"/>
  <c r="D149" i="4"/>
  <c r="I149" i="4" s="1"/>
  <c r="J149" i="4" s="1"/>
  <c r="B149" i="7" s="1"/>
  <c r="B149" i="8" s="1"/>
  <c r="B149" i="4"/>
  <c r="C149" i="4"/>
  <c r="D148" i="4"/>
  <c r="I148" i="4" s="1"/>
  <c r="J148" i="4" s="1"/>
  <c r="B148" i="7" s="1"/>
  <c r="B148" i="8" s="1"/>
  <c r="C148" i="4"/>
  <c r="B148" i="4"/>
  <c r="D147" i="4"/>
  <c r="I147" i="4" s="1"/>
  <c r="J147" i="4" s="1"/>
  <c r="B147" i="7" s="1"/>
  <c r="B147" i="8" s="1"/>
  <c r="B147" i="4"/>
  <c r="C147" i="4"/>
  <c r="B146" i="4"/>
  <c r="D146" i="4"/>
  <c r="I146" i="4" s="1"/>
  <c r="J146" i="4" s="1"/>
  <c r="B146" i="7" s="1"/>
  <c r="B146" i="8" s="1"/>
  <c r="C146" i="4"/>
  <c r="D145" i="4"/>
  <c r="I145" i="4" s="1"/>
  <c r="J145" i="4" s="1"/>
  <c r="B145" i="7" s="1"/>
  <c r="B145" i="8" s="1"/>
  <c r="B145" i="4"/>
  <c r="C145" i="4"/>
  <c r="F136" i="8"/>
  <c r="C136" i="8"/>
  <c r="D136" i="8" s="1"/>
  <c r="E136" i="8"/>
  <c r="F137" i="8"/>
  <c r="C137" i="8"/>
  <c r="D137" i="8" s="1"/>
  <c r="E137" i="8"/>
  <c r="F138" i="8"/>
  <c r="C138" i="8"/>
  <c r="D138" i="8" s="1"/>
  <c r="E138" i="8"/>
  <c r="F139" i="8"/>
  <c r="C139" i="8"/>
  <c r="D139" i="8" s="1"/>
  <c r="E139" i="8"/>
  <c r="F140" i="8"/>
  <c r="C140" i="8"/>
  <c r="D140" i="8" s="1"/>
  <c r="E140" i="8"/>
  <c r="F141" i="8"/>
  <c r="C141" i="8"/>
  <c r="D141" i="8" s="1"/>
  <c r="E141" i="8"/>
  <c r="F142" i="8"/>
  <c r="C142" i="8"/>
  <c r="D142" i="8" s="1"/>
  <c r="E142" i="8"/>
  <c r="B153" i="7"/>
  <c r="C153" i="8" s="1"/>
  <c r="B153" i="4"/>
  <c r="B153" i="3"/>
  <c r="A154" i="7"/>
  <c r="A154" i="8" s="1"/>
  <c r="A154" i="3"/>
  <c r="A154" i="4" s="1"/>
  <c r="A155" i="7"/>
  <c r="A155" i="8" s="1"/>
  <c r="A155" i="3"/>
  <c r="A155" i="4" s="1"/>
  <c r="A156" i="7"/>
  <c r="A156" i="8" s="1"/>
  <c r="A156" i="3"/>
  <c r="A156" i="4" s="1"/>
  <c r="A157" i="7"/>
  <c r="A157" i="8" s="1"/>
  <c r="A157" i="3"/>
  <c r="A157" i="4" s="1"/>
  <c r="A158" i="7"/>
  <c r="A158" i="8" s="1"/>
  <c r="A158" i="3"/>
  <c r="A158" i="4" s="1"/>
  <c r="A159" i="7"/>
  <c r="A159" i="8" s="1"/>
  <c r="A159" i="3"/>
  <c r="A159" i="4" s="1"/>
  <c r="A160" i="7"/>
  <c r="A160" i="8" s="1"/>
  <c r="A160" i="3"/>
  <c r="A160" i="4" s="1"/>
  <c r="A178" i="2" l="1"/>
  <c r="A177" i="2"/>
  <c r="A176" i="2"/>
  <c r="A175" i="2"/>
  <c r="A174" i="2"/>
  <c r="A173" i="2"/>
  <c r="A172" i="2"/>
  <c r="B171" i="2"/>
  <c r="B160" i="4"/>
  <c r="D160" i="4"/>
  <c r="I160" i="4" s="1"/>
  <c r="J160" i="4" s="1"/>
  <c r="B160" i="7" s="1"/>
  <c r="B160" i="8" s="1"/>
  <c r="C160" i="4"/>
  <c r="C159" i="4"/>
  <c r="B159" i="4"/>
  <c r="D159" i="4"/>
  <c r="I159" i="4" s="1"/>
  <c r="J159" i="4" s="1"/>
  <c r="B159" i="7" s="1"/>
  <c r="B159" i="8" s="1"/>
  <c r="D158" i="4"/>
  <c r="I158" i="4" s="1"/>
  <c r="J158" i="4" s="1"/>
  <c r="B158" i="7" s="1"/>
  <c r="B158" i="8" s="1"/>
  <c r="C158" i="4"/>
  <c r="B158" i="4"/>
  <c r="C157" i="4"/>
  <c r="B157" i="4"/>
  <c r="D157" i="4"/>
  <c r="I157" i="4" s="1"/>
  <c r="J157" i="4" s="1"/>
  <c r="B157" i="7" s="1"/>
  <c r="B157" i="8" s="1"/>
  <c r="B156" i="4"/>
  <c r="D156" i="4"/>
  <c r="I156" i="4" s="1"/>
  <c r="J156" i="4" s="1"/>
  <c r="B156" i="7" s="1"/>
  <c r="B156" i="8" s="1"/>
  <c r="C156" i="4"/>
  <c r="C155" i="4"/>
  <c r="B155" i="4"/>
  <c r="D155" i="4"/>
  <c r="I155" i="4" s="1"/>
  <c r="J155" i="4" s="1"/>
  <c r="B155" i="7" s="1"/>
  <c r="B155" i="8" s="1"/>
  <c r="B154" i="4"/>
  <c r="D154" i="4"/>
  <c r="I154" i="4" s="1"/>
  <c r="J154" i="4" s="1"/>
  <c r="B154" i="7" s="1"/>
  <c r="B154" i="8" s="1"/>
  <c r="C154" i="4"/>
  <c r="F145" i="8"/>
  <c r="C145" i="8"/>
  <c r="D145" i="8" s="1"/>
  <c r="E145" i="8"/>
  <c r="F146" i="8"/>
  <c r="C146" i="8"/>
  <c r="D146" i="8" s="1"/>
  <c r="E146" i="8"/>
  <c r="F147" i="8"/>
  <c r="C147" i="8"/>
  <c r="D147" i="8" s="1"/>
  <c r="E147" i="8"/>
  <c r="F148" i="8"/>
  <c r="C148" i="8"/>
  <c r="D148" i="8" s="1"/>
  <c r="E148" i="8"/>
  <c r="F149" i="8"/>
  <c r="C149" i="8"/>
  <c r="D149" i="8" s="1"/>
  <c r="E149" i="8"/>
  <c r="F150" i="8"/>
  <c r="C150" i="8"/>
  <c r="D150" i="8" s="1"/>
  <c r="E150" i="8"/>
  <c r="F151" i="8"/>
  <c r="C151" i="8"/>
  <c r="D151" i="8" s="1"/>
  <c r="E151" i="8"/>
  <c r="B162" i="7"/>
  <c r="C162" i="8" s="1"/>
  <c r="B162" i="4"/>
  <c r="B162" i="3"/>
  <c r="A163" i="7"/>
  <c r="A163" i="8" s="1"/>
  <c r="A163" i="3"/>
  <c r="A163" i="4" s="1"/>
  <c r="A164" i="7"/>
  <c r="A164" i="8" s="1"/>
  <c r="A164" i="3"/>
  <c r="A164" i="4" s="1"/>
  <c r="A165" i="7"/>
  <c r="A165" i="8" s="1"/>
  <c r="A165" i="3"/>
  <c r="A165" i="4" s="1"/>
  <c r="A166" i="7"/>
  <c r="A166" i="8" s="1"/>
  <c r="A166" i="3"/>
  <c r="A166" i="4" s="1"/>
  <c r="A167" i="7"/>
  <c r="A167" i="8" s="1"/>
  <c r="A167" i="3"/>
  <c r="A167" i="4" s="1"/>
  <c r="A168" i="7"/>
  <c r="A168" i="8" s="1"/>
  <c r="A168" i="3"/>
  <c r="A168" i="4" s="1"/>
  <c r="A169" i="7"/>
  <c r="A169" i="8" s="1"/>
  <c r="A169" i="3"/>
  <c r="A169" i="4" s="1"/>
  <c r="A187" i="2" l="1"/>
  <c r="A186" i="2"/>
  <c r="A185" i="2"/>
  <c r="A184" i="2"/>
  <c r="A183" i="2"/>
  <c r="A182" i="2"/>
  <c r="A181" i="2"/>
  <c r="B180" i="2"/>
  <c r="B169" i="4"/>
  <c r="D169" i="4"/>
  <c r="I169" i="4" s="1"/>
  <c r="J169" i="4" s="1"/>
  <c r="B169" i="7" s="1"/>
  <c r="B169" i="8" s="1"/>
  <c r="C169" i="4"/>
  <c r="D168" i="4"/>
  <c r="I168" i="4" s="1"/>
  <c r="J168" i="4" s="1"/>
  <c r="B168" i="7" s="1"/>
  <c r="B168" i="8" s="1"/>
  <c r="C168" i="4"/>
  <c r="B168" i="4"/>
  <c r="B167" i="4"/>
  <c r="D167" i="4"/>
  <c r="I167" i="4" s="1"/>
  <c r="J167" i="4" s="1"/>
  <c r="B167" i="7" s="1"/>
  <c r="B167" i="8" s="1"/>
  <c r="C167" i="4"/>
  <c r="B166" i="4"/>
  <c r="D166" i="4"/>
  <c r="I166" i="4" s="1"/>
  <c r="J166" i="4" s="1"/>
  <c r="B166" i="7" s="1"/>
  <c r="B166" i="8" s="1"/>
  <c r="C166" i="4"/>
  <c r="B165" i="4"/>
  <c r="D165" i="4"/>
  <c r="I165" i="4" s="1"/>
  <c r="J165" i="4" s="1"/>
  <c r="B165" i="7" s="1"/>
  <c r="B165" i="8" s="1"/>
  <c r="C165" i="4"/>
  <c r="B164" i="4"/>
  <c r="D164" i="4"/>
  <c r="I164" i="4" s="1"/>
  <c r="J164" i="4" s="1"/>
  <c r="B164" i="7" s="1"/>
  <c r="B164" i="8" s="1"/>
  <c r="C164" i="4"/>
  <c r="B163" i="4"/>
  <c r="D163" i="4"/>
  <c r="I163" i="4" s="1"/>
  <c r="J163" i="4" s="1"/>
  <c r="B163" i="7" s="1"/>
  <c r="B163" i="8" s="1"/>
  <c r="C163" i="4"/>
  <c r="F154" i="8"/>
  <c r="C154" i="8"/>
  <c r="D154" i="8" s="1"/>
  <c r="E154" i="8"/>
  <c r="F155" i="8"/>
  <c r="C155" i="8"/>
  <c r="D155" i="8" s="1"/>
  <c r="E155" i="8"/>
  <c r="F156" i="8"/>
  <c r="C156" i="8"/>
  <c r="D156" i="8" s="1"/>
  <c r="E156" i="8"/>
  <c r="F157" i="8"/>
  <c r="C157" i="8"/>
  <c r="D157" i="8" s="1"/>
  <c r="E157" i="8"/>
  <c r="F158" i="8"/>
  <c r="C158" i="8"/>
  <c r="D158" i="8" s="1"/>
  <c r="E158" i="8"/>
  <c r="F159" i="8"/>
  <c r="C159" i="8"/>
  <c r="D159" i="8" s="1"/>
  <c r="E159" i="8"/>
  <c r="F160" i="8"/>
  <c r="C160" i="8"/>
  <c r="D160" i="8" s="1"/>
  <c r="E160" i="8"/>
  <c r="B171" i="7"/>
  <c r="C171" i="8" s="1"/>
  <c r="B171" i="4"/>
  <c r="B171" i="3"/>
  <c r="A172" i="7"/>
  <c r="A172" i="8" s="1"/>
  <c r="A172" i="3"/>
  <c r="A172" i="4" s="1"/>
  <c r="A173" i="7"/>
  <c r="A173" i="8" s="1"/>
  <c r="A173" i="3"/>
  <c r="A173" i="4" s="1"/>
  <c r="A174" i="7"/>
  <c r="A174" i="8" s="1"/>
  <c r="A174" i="3"/>
  <c r="A174" i="4" s="1"/>
  <c r="A175" i="7"/>
  <c r="A175" i="8" s="1"/>
  <c r="A175" i="3"/>
  <c r="A175" i="4" s="1"/>
  <c r="A176" i="7"/>
  <c r="A176" i="8" s="1"/>
  <c r="A176" i="3"/>
  <c r="A176" i="4" s="1"/>
  <c r="A177" i="7"/>
  <c r="A177" i="8" s="1"/>
  <c r="A177" i="3"/>
  <c r="A177" i="4" s="1"/>
  <c r="A178" i="7"/>
  <c r="A178" i="8" s="1"/>
  <c r="A178" i="3"/>
  <c r="A178" i="4" s="1"/>
  <c r="A196" i="2" l="1"/>
  <c r="A195" i="2"/>
  <c r="A194" i="2"/>
  <c r="A193" i="2"/>
  <c r="A192" i="2"/>
  <c r="A191" i="2"/>
  <c r="A190" i="2"/>
  <c r="B189" i="2"/>
  <c r="D178" i="4"/>
  <c r="I178" i="4" s="1"/>
  <c r="J178" i="4" s="1"/>
  <c r="B178" i="7" s="1"/>
  <c r="B178" i="8" s="1"/>
  <c r="C178" i="4"/>
  <c r="B178" i="4"/>
  <c r="B177" i="4"/>
  <c r="C177" i="4"/>
  <c r="D177" i="4"/>
  <c r="I177" i="4" s="1"/>
  <c r="J177" i="4" s="1"/>
  <c r="B177" i="7" s="1"/>
  <c r="B177" i="8" s="1"/>
  <c r="D176" i="4"/>
  <c r="I176" i="4" s="1"/>
  <c r="J176" i="4" s="1"/>
  <c r="B176" i="7" s="1"/>
  <c r="B176" i="8" s="1"/>
  <c r="C176" i="4"/>
  <c r="B176" i="4"/>
  <c r="B175" i="4"/>
  <c r="C175" i="4"/>
  <c r="D175" i="4"/>
  <c r="I175" i="4" s="1"/>
  <c r="J175" i="4" s="1"/>
  <c r="B175" i="7" s="1"/>
  <c r="B175" i="8" s="1"/>
  <c r="B174" i="4"/>
  <c r="D174" i="4"/>
  <c r="I174" i="4" s="1"/>
  <c r="J174" i="4" s="1"/>
  <c r="B174" i="7" s="1"/>
  <c r="B174" i="8" s="1"/>
  <c r="C174" i="4"/>
  <c r="B173" i="4"/>
  <c r="C173" i="4"/>
  <c r="D173" i="4"/>
  <c r="I173" i="4" s="1"/>
  <c r="J173" i="4" s="1"/>
  <c r="B173" i="7" s="1"/>
  <c r="B173" i="8" s="1"/>
  <c r="B172" i="4"/>
  <c r="D172" i="4"/>
  <c r="I172" i="4" s="1"/>
  <c r="J172" i="4" s="1"/>
  <c r="B172" i="7" s="1"/>
  <c r="B172" i="8" s="1"/>
  <c r="C172" i="4"/>
  <c r="F163" i="8"/>
  <c r="C163" i="8"/>
  <c r="D163" i="8" s="1"/>
  <c r="E163" i="8"/>
  <c r="F164" i="8"/>
  <c r="C164" i="8"/>
  <c r="D164" i="8" s="1"/>
  <c r="E164" i="8"/>
  <c r="F165" i="8"/>
  <c r="C165" i="8"/>
  <c r="D165" i="8" s="1"/>
  <c r="E165" i="8"/>
  <c r="F166" i="8"/>
  <c r="C166" i="8"/>
  <c r="D166" i="8" s="1"/>
  <c r="E166" i="8"/>
  <c r="F167" i="8"/>
  <c r="C167" i="8"/>
  <c r="D167" i="8" s="1"/>
  <c r="E167" i="8"/>
  <c r="F168" i="8"/>
  <c r="C168" i="8"/>
  <c r="D168" i="8" s="1"/>
  <c r="E168" i="8"/>
  <c r="E169" i="8"/>
  <c r="F169" i="8"/>
  <c r="C169" i="8"/>
  <c r="D169" i="8" s="1"/>
  <c r="B180" i="7"/>
  <c r="C180" i="8" s="1"/>
  <c r="B180" i="4"/>
  <c r="B180" i="3"/>
  <c r="A181" i="7"/>
  <c r="A181" i="8" s="1"/>
  <c r="A181" i="3"/>
  <c r="A181" i="4" s="1"/>
  <c r="A182" i="7"/>
  <c r="A182" i="8" s="1"/>
  <c r="A182" i="3"/>
  <c r="A182" i="4" s="1"/>
  <c r="A183" i="7"/>
  <c r="A183" i="8" s="1"/>
  <c r="A183" i="3"/>
  <c r="A183" i="4" s="1"/>
  <c r="A184" i="7"/>
  <c r="A184" i="8" s="1"/>
  <c r="A184" i="3"/>
  <c r="A184" i="4" s="1"/>
  <c r="A185" i="7"/>
  <c r="A185" i="8" s="1"/>
  <c r="A185" i="3"/>
  <c r="A185" i="4" s="1"/>
  <c r="A186" i="7"/>
  <c r="A186" i="8" s="1"/>
  <c r="A186" i="3"/>
  <c r="A186" i="4" s="1"/>
  <c r="A187" i="7"/>
  <c r="A187" i="8" s="1"/>
  <c r="A187" i="3"/>
  <c r="A187" i="4" s="1"/>
  <c r="A205" i="2" l="1"/>
  <c r="A204" i="2"/>
  <c r="A203" i="2"/>
  <c r="A202" i="2"/>
  <c r="A201" i="2"/>
  <c r="A200" i="2"/>
  <c r="A199" i="2"/>
  <c r="B198" i="2"/>
  <c r="B187" i="4"/>
  <c r="C187" i="4"/>
  <c r="D187" i="4"/>
  <c r="I187" i="4" s="1"/>
  <c r="J187" i="4" s="1"/>
  <c r="B187" i="7" s="1"/>
  <c r="B187" i="8" s="1"/>
  <c r="B186" i="4"/>
  <c r="D186" i="4"/>
  <c r="I186" i="4" s="1"/>
  <c r="J186" i="4" s="1"/>
  <c r="B186" i="7" s="1"/>
  <c r="B186" i="8" s="1"/>
  <c r="C186" i="4"/>
  <c r="B185" i="4"/>
  <c r="C185" i="4"/>
  <c r="D185" i="4"/>
  <c r="I185" i="4" s="1"/>
  <c r="J185" i="4" s="1"/>
  <c r="B185" i="7" s="1"/>
  <c r="B185" i="8" s="1"/>
  <c r="B184" i="4"/>
  <c r="D184" i="4"/>
  <c r="I184" i="4" s="1"/>
  <c r="J184" i="4" s="1"/>
  <c r="B184" i="7" s="1"/>
  <c r="B184" i="8" s="1"/>
  <c r="C184" i="4"/>
  <c r="B183" i="4"/>
  <c r="D183" i="4"/>
  <c r="I183" i="4" s="1"/>
  <c r="J183" i="4" s="1"/>
  <c r="B183" i="7" s="1"/>
  <c r="B183" i="8" s="1"/>
  <c r="C183" i="4"/>
  <c r="B182" i="4"/>
  <c r="D182" i="4"/>
  <c r="I182" i="4" s="1"/>
  <c r="J182" i="4" s="1"/>
  <c r="B182" i="7" s="1"/>
  <c r="B182" i="8" s="1"/>
  <c r="C182" i="4"/>
  <c r="B181" i="4"/>
  <c r="C181" i="4"/>
  <c r="D181" i="4"/>
  <c r="I181" i="4" s="1"/>
  <c r="J181" i="4" s="1"/>
  <c r="B181" i="7" s="1"/>
  <c r="B181" i="8" s="1"/>
  <c r="E172" i="8"/>
  <c r="F172" i="8"/>
  <c r="C172" i="8"/>
  <c r="D172" i="8" s="1"/>
  <c r="F173" i="8"/>
  <c r="C173" i="8"/>
  <c r="D173" i="8" s="1"/>
  <c r="E173" i="8"/>
  <c r="E174" i="8"/>
  <c r="F174" i="8"/>
  <c r="C174" i="8"/>
  <c r="D174" i="8" s="1"/>
  <c r="E175" i="8"/>
  <c r="F175" i="8"/>
  <c r="C175" i="8"/>
  <c r="D175" i="8" s="1"/>
  <c r="E176" i="8"/>
  <c r="F176" i="8"/>
  <c r="C176" i="8"/>
  <c r="D176" i="8" s="1"/>
  <c r="F177" i="8"/>
  <c r="C177" i="8"/>
  <c r="D177" i="8" s="1"/>
  <c r="E177" i="8"/>
  <c r="E178" i="8"/>
  <c r="F178" i="8"/>
  <c r="C178" i="8"/>
  <c r="D178" i="8" s="1"/>
  <c r="B189" i="7"/>
  <c r="C189" i="8" s="1"/>
  <c r="B189" i="4"/>
  <c r="B189" i="3"/>
  <c r="A190" i="7"/>
  <c r="A190" i="8" s="1"/>
  <c r="A190" i="3"/>
  <c r="A190" i="4" s="1"/>
  <c r="A191" i="7"/>
  <c r="A191" i="8" s="1"/>
  <c r="A191" i="3"/>
  <c r="A191" i="4" s="1"/>
  <c r="A192" i="7"/>
  <c r="A192" i="8" s="1"/>
  <c r="A192" i="3"/>
  <c r="A192" i="4" s="1"/>
  <c r="A193" i="7"/>
  <c r="A193" i="8" s="1"/>
  <c r="A193" i="3"/>
  <c r="A193" i="4" s="1"/>
  <c r="A194" i="7"/>
  <c r="A194" i="8" s="1"/>
  <c r="A194" i="3"/>
  <c r="A194" i="4" s="1"/>
  <c r="A195" i="7"/>
  <c r="A195" i="8" s="1"/>
  <c r="A195" i="3"/>
  <c r="A195" i="4" s="1"/>
  <c r="A196" i="7"/>
  <c r="A196" i="8" s="1"/>
  <c r="A196" i="3"/>
  <c r="A196" i="4" s="1"/>
  <c r="A214" i="2" l="1"/>
  <c r="A213" i="2"/>
  <c r="A212" i="2"/>
  <c r="A211" i="2"/>
  <c r="A210" i="2"/>
  <c r="A209" i="2"/>
  <c r="A208" i="2"/>
  <c r="B207" i="2"/>
  <c r="D196" i="4"/>
  <c r="I196" i="4" s="1"/>
  <c r="J196" i="4" s="1"/>
  <c r="B196" i="7" s="1"/>
  <c r="B196" i="8" s="1"/>
  <c r="C196" i="4"/>
  <c r="B196" i="4"/>
  <c r="D195" i="4"/>
  <c r="I195" i="4" s="1"/>
  <c r="J195" i="4" s="1"/>
  <c r="B195" i="7" s="1"/>
  <c r="B195" i="8" s="1"/>
  <c r="C195" i="4"/>
  <c r="B195" i="4"/>
  <c r="D194" i="4"/>
  <c r="I194" i="4" s="1"/>
  <c r="J194" i="4" s="1"/>
  <c r="B194" i="7" s="1"/>
  <c r="B194" i="8" s="1"/>
  <c r="C194" i="4"/>
  <c r="B194" i="4"/>
  <c r="C193" i="4"/>
  <c r="D193" i="4"/>
  <c r="I193" i="4" s="1"/>
  <c r="J193" i="4" s="1"/>
  <c r="B193" i="7" s="1"/>
  <c r="B193" i="8" s="1"/>
  <c r="B193" i="4"/>
  <c r="D192" i="4"/>
  <c r="I192" i="4" s="1"/>
  <c r="J192" i="4" s="1"/>
  <c r="B192" i="7" s="1"/>
  <c r="B192" i="8" s="1"/>
  <c r="C192" i="4"/>
  <c r="B192" i="4"/>
  <c r="C191" i="4"/>
  <c r="D191" i="4"/>
  <c r="I191" i="4" s="1"/>
  <c r="J191" i="4" s="1"/>
  <c r="B191" i="7" s="1"/>
  <c r="B191" i="8" s="1"/>
  <c r="B191" i="4"/>
  <c r="D190" i="4"/>
  <c r="I190" i="4" s="1"/>
  <c r="J190" i="4" s="1"/>
  <c r="B190" i="7" s="1"/>
  <c r="B190" i="8" s="1"/>
  <c r="C190" i="4"/>
  <c r="B190" i="4"/>
  <c r="E181" i="8"/>
  <c r="F181" i="8"/>
  <c r="C181" i="8"/>
  <c r="D181" i="8" s="1"/>
  <c r="E182" i="8"/>
  <c r="F182" i="8"/>
  <c r="C182" i="8"/>
  <c r="D182" i="8" s="1"/>
  <c r="F183" i="8"/>
  <c r="C183" i="8"/>
  <c r="D183" i="8" s="1"/>
  <c r="E183" i="8"/>
  <c r="E184" i="8"/>
  <c r="F184" i="8"/>
  <c r="C184" i="8"/>
  <c r="D184" i="8" s="1"/>
  <c r="E185" i="8"/>
  <c r="F185" i="8"/>
  <c r="C185" i="8"/>
  <c r="D185" i="8" s="1"/>
  <c r="E186" i="8"/>
  <c r="F186" i="8"/>
  <c r="C186" i="8"/>
  <c r="D186" i="8" s="1"/>
  <c r="F187" i="8"/>
  <c r="C187" i="8"/>
  <c r="D187" i="8" s="1"/>
  <c r="E187" i="8"/>
  <c r="B198" i="7"/>
  <c r="C198" i="8" s="1"/>
  <c r="B198" i="4"/>
  <c r="B198" i="3"/>
  <c r="A199" i="7"/>
  <c r="A199" i="8" s="1"/>
  <c r="A199" i="3"/>
  <c r="A199" i="4" s="1"/>
  <c r="A200" i="7"/>
  <c r="A200" i="8" s="1"/>
  <c r="A200" i="3"/>
  <c r="A200" i="4" s="1"/>
  <c r="A201" i="7"/>
  <c r="A201" i="8" s="1"/>
  <c r="A201" i="3"/>
  <c r="A201" i="4" s="1"/>
  <c r="A202" i="7"/>
  <c r="A202" i="8" s="1"/>
  <c r="A202" i="3"/>
  <c r="A202" i="4" s="1"/>
  <c r="A203" i="7"/>
  <c r="A203" i="8" s="1"/>
  <c r="A203" i="3"/>
  <c r="A203" i="4" s="1"/>
  <c r="A204" i="7"/>
  <c r="A204" i="8" s="1"/>
  <c r="A204" i="3"/>
  <c r="A204" i="4" s="1"/>
  <c r="A205" i="7"/>
  <c r="A205" i="8" s="1"/>
  <c r="A205" i="3"/>
  <c r="A205" i="4" s="1"/>
  <c r="A223" i="2" l="1"/>
  <c r="A222" i="2"/>
  <c r="A221" i="2"/>
  <c r="A220" i="2"/>
  <c r="A219" i="2"/>
  <c r="A218" i="2"/>
  <c r="A217" i="2"/>
  <c r="B216" i="2"/>
  <c r="D205" i="4"/>
  <c r="I205" i="4" s="1"/>
  <c r="J205" i="4" s="1"/>
  <c r="B205" i="7" s="1"/>
  <c r="B205" i="8" s="1"/>
  <c r="C205" i="4"/>
  <c r="B205" i="4"/>
  <c r="D204" i="4"/>
  <c r="I204" i="4" s="1"/>
  <c r="J204" i="4" s="1"/>
  <c r="B204" i="7" s="1"/>
  <c r="B204" i="8" s="1"/>
  <c r="C204" i="4"/>
  <c r="B204" i="4"/>
  <c r="C203" i="4"/>
  <c r="B203" i="4"/>
  <c r="D203" i="4"/>
  <c r="I203" i="4" s="1"/>
  <c r="J203" i="4" s="1"/>
  <c r="B203" i="7" s="1"/>
  <c r="B203" i="8" s="1"/>
  <c r="D202" i="4"/>
  <c r="I202" i="4" s="1"/>
  <c r="J202" i="4" s="1"/>
  <c r="B202" i="7" s="1"/>
  <c r="B202" i="8" s="1"/>
  <c r="C202" i="4"/>
  <c r="B202" i="4"/>
  <c r="C201" i="4"/>
  <c r="D201" i="4"/>
  <c r="I201" i="4" s="1"/>
  <c r="J201" i="4" s="1"/>
  <c r="B201" i="7" s="1"/>
  <c r="B201" i="8" s="1"/>
  <c r="B201" i="4"/>
  <c r="D200" i="4"/>
  <c r="I200" i="4" s="1"/>
  <c r="J200" i="4" s="1"/>
  <c r="B200" i="7" s="1"/>
  <c r="B200" i="8" s="1"/>
  <c r="C200" i="4"/>
  <c r="B200" i="4"/>
  <c r="D199" i="4"/>
  <c r="I199" i="4" s="1"/>
  <c r="J199" i="4" s="1"/>
  <c r="B199" i="7" s="1"/>
  <c r="B199" i="8" s="1"/>
  <c r="C199" i="4"/>
  <c r="B199" i="4"/>
  <c r="F190" i="8"/>
  <c r="E190" i="8"/>
  <c r="C190" i="8"/>
  <c r="D190" i="8" s="1"/>
  <c r="F191" i="8"/>
  <c r="E191" i="8"/>
  <c r="C191" i="8"/>
  <c r="D191" i="8" s="1"/>
  <c r="F192" i="8"/>
  <c r="E192" i="8"/>
  <c r="C192" i="8"/>
  <c r="D192" i="8" s="1"/>
  <c r="F193" i="8"/>
  <c r="E193" i="8"/>
  <c r="C193" i="8"/>
  <c r="D193" i="8" s="1"/>
  <c r="F194" i="8"/>
  <c r="E194" i="8"/>
  <c r="C194" i="8"/>
  <c r="D194" i="8" s="1"/>
  <c r="F195" i="8"/>
  <c r="E195" i="8"/>
  <c r="C195" i="8"/>
  <c r="D195" i="8" s="1"/>
  <c r="F196" i="8"/>
  <c r="E196" i="8"/>
  <c r="C196" i="8"/>
  <c r="D196" i="8" s="1"/>
  <c r="B207" i="7"/>
  <c r="C207" i="8" s="1"/>
  <c r="B207" i="4"/>
  <c r="B207" i="3"/>
  <c r="A208" i="7"/>
  <c r="A208" i="8" s="1"/>
  <c r="A208" i="3"/>
  <c r="A208" i="4" s="1"/>
  <c r="A209" i="7"/>
  <c r="A209" i="8" s="1"/>
  <c r="A209" i="3"/>
  <c r="A209" i="4" s="1"/>
  <c r="A210" i="7"/>
  <c r="A210" i="8" s="1"/>
  <c r="A210" i="3"/>
  <c r="A210" i="4" s="1"/>
  <c r="A211" i="7"/>
  <c r="A211" i="8" s="1"/>
  <c r="A211" i="3"/>
  <c r="A211" i="4" s="1"/>
  <c r="A212" i="7"/>
  <c r="A212" i="8" s="1"/>
  <c r="A212" i="3"/>
  <c r="A212" i="4" s="1"/>
  <c r="A213" i="7"/>
  <c r="A213" i="8" s="1"/>
  <c r="A213" i="3"/>
  <c r="A213" i="4" s="1"/>
  <c r="A214" i="7"/>
  <c r="A214" i="8" s="1"/>
  <c r="A214" i="3"/>
  <c r="A214" i="4" s="1"/>
  <c r="A232" i="2" l="1"/>
  <c r="A231" i="2"/>
  <c r="A230" i="2"/>
  <c r="A229" i="2"/>
  <c r="A228" i="2"/>
  <c r="A227" i="2"/>
  <c r="A226" i="2"/>
  <c r="B225" i="2"/>
  <c r="D214" i="4"/>
  <c r="I214" i="4" s="1"/>
  <c r="J214" i="4" s="1"/>
  <c r="B214" i="7" s="1"/>
  <c r="B214" i="8" s="1"/>
  <c r="C214" i="4"/>
  <c r="B214" i="4"/>
  <c r="C213" i="4"/>
  <c r="D213" i="4"/>
  <c r="I213" i="4" s="1"/>
  <c r="J213" i="4" s="1"/>
  <c r="B213" i="7" s="1"/>
  <c r="B213" i="8" s="1"/>
  <c r="B213" i="4"/>
  <c r="D212" i="4"/>
  <c r="I212" i="4" s="1"/>
  <c r="J212" i="4" s="1"/>
  <c r="B212" i="7" s="1"/>
  <c r="B212" i="8" s="1"/>
  <c r="C212" i="4"/>
  <c r="B212" i="4"/>
  <c r="C211" i="4"/>
  <c r="D211" i="4"/>
  <c r="I211" i="4" s="1"/>
  <c r="J211" i="4" s="1"/>
  <c r="B211" i="7" s="1"/>
  <c r="B211" i="8" s="1"/>
  <c r="B211" i="4"/>
  <c r="D210" i="4"/>
  <c r="I210" i="4" s="1"/>
  <c r="J210" i="4" s="1"/>
  <c r="B210" i="7" s="1"/>
  <c r="B210" i="8" s="1"/>
  <c r="C210" i="4"/>
  <c r="B210" i="4"/>
  <c r="D209" i="4"/>
  <c r="I209" i="4" s="1"/>
  <c r="J209" i="4" s="1"/>
  <c r="B209" i="7" s="1"/>
  <c r="B209" i="8" s="1"/>
  <c r="B209" i="4"/>
  <c r="C209" i="4"/>
  <c r="D208" i="4"/>
  <c r="I208" i="4" s="1"/>
  <c r="J208" i="4" s="1"/>
  <c r="B208" i="7" s="1"/>
  <c r="B208" i="8" s="1"/>
  <c r="C208" i="4"/>
  <c r="B208" i="4"/>
  <c r="F199" i="8"/>
  <c r="E199" i="8"/>
  <c r="C199" i="8"/>
  <c r="D199" i="8" s="1"/>
  <c r="F200" i="8"/>
  <c r="E200" i="8"/>
  <c r="C200" i="8"/>
  <c r="D200" i="8" s="1"/>
  <c r="F201" i="8"/>
  <c r="E201" i="8"/>
  <c r="C201" i="8"/>
  <c r="D201" i="8" s="1"/>
  <c r="F202" i="8"/>
  <c r="E202" i="8"/>
  <c r="C202" i="8"/>
  <c r="D202" i="8" s="1"/>
  <c r="F203" i="8"/>
  <c r="E203" i="8"/>
  <c r="C203" i="8"/>
  <c r="D203" i="8" s="1"/>
  <c r="F204" i="8"/>
  <c r="E204" i="8"/>
  <c r="C204" i="8"/>
  <c r="D204" i="8" s="1"/>
  <c r="F205" i="8"/>
  <c r="E205" i="8"/>
  <c r="C205" i="8"/>
  <c r="D205" i="8" s="1"/>
  <c r="B216" i="7"/>
  <c r="C216" i="8" s="1"/>
  <c r="B216" i="4"/>
  <c r="B216" i="3"/>
  <c r="A217" i="7"/>
  <c r="A217" i="8" s="1"/>
  <c r="A217" i="3"/>
  <c r="A217" i="4" s="1"/>
  <c r="A218" i="7"/>
  <c r="A218" i="8" s="1"/>
  <c r="A218" i="3"/>
  <c r="A218" i="4" s="1"/>
  <c r="A219" i="7"/>
  <c r="A219" i="8" s="1"/>
  <c r="A219" i="3"/>
  <c r="A219" i="4" s="1"/>
  <c r="A220" i="7"/>
  <c r="A220" i="8" s="1"/>
  <c r="A220" i="3"/>
  <c r="A220" i="4" s="1"/>
  <c r="A221" i="7"/>
  <c r="A221" i="8" s="1"/>
  <c r="A221" i="3"/>
  <c r="A221" i="4" s="1"/>
  <c r="A222" i="7"/>
  <c r="A222" i="8" s="1"/>
  <c r="A222" i="3"/>
  <c r="A222" i="4" s="1"/>
  <c r="A223" i="7"/>
  <c r="A223" i="8" s="1"/>
  <c r="A223" i="3"/>
  <c r="A223" i="4" s="1"/>
  <c r="A241" i="2" l="1"/>
  <c r="A240" i="2"/>
  <c r="A239" i="2"/>
  <c r="A238" i="2"/>
  <c r="A237" i="2"/>
  <c r="A236" i="2"/>
  <c r="A235" i="2"/>
  <c r="B234" i="2"/>
  <c r="C223" i="4"/>
  <c r="B223" i="4"/>
  <c r="D223" i="4"/>
  <c r="I223" i="4" s="1"/>
  <c r="J223" i="4" s="1"/>
  <c r="B223" i="7" s="1"/>
  <c r="B223" i="8" s="1"/>
  <c r="D222" i="4"/>
  <c r="I222" i="4" s="1"/>
  <c r="J222" i="4" s="1"/>
  <c r="B222" i="7" s="1"/>
  <c r="B222" i="8" s="1"/>
  <c r="C222" i="4"/>
  <c r="B222" i="4"/>
  <c r="C221" i="4"/>
  <c r="D221" i="4"/>
  <c r="I221" i="4" s="1"/>
  <c r="J221" i="4" s="1"/>
  <c r="B221" i="7" s="1"/>
  <c r="B221" i="8" s="1"/>
  <c r="B221" i="4"/>
  <c r="D220" i="4"/>
  <c r="I220" i="4" s="1"/>
  <c r="J220" i="4" s="1"/>
  <c r="B220" i="7" s="1"/>
  <c r="B220" i="8" s="1"/>
  <c r="C220" i="4"/>
  <c r="B220" i="4"/>
  <c r="D219" i="4"/>
  <c r="I219" i="4" s="1"/>
  <c r="J219" i="4" s="1"/>
  <c r="B219" i="7" s="1"/>
  <c r="B219" i="8" s="1"/>
  <c r="C219" i="4"/>
  <c r="B219" i="4"/>
  <c r="D218" i="4"/>
  <c r="I218" i="4" s="1"/>
  <c r="J218" i="4" s="1"/>
  <c r="B218" i="7" s="1"/>
  <c r="B218" i="8" s="1"/>
  <c r="C218" i="4"/>
  <c r="B218" i="4"/>
  <c r="D217" i="4"/>
  <c r="I217" i="4" s="1"/>
  <c r="J217" i="4" s="1"/>
  <c r="B217" i="7" s="1"/>
  <c r="B217" i="8" s="1"/>
  <c r="C217" i="4"/>
  <c r="B217" i="4"/>
  <c r="F208" i="8"/>
  <c r="E208" i="8"/>
  <c r="C208" i="8"/>
  <c r="D208" i="8" s="1"/>
  <c r="F209" i="8"/>
  <c r="E209" i="8"/>
  <c r="C209" i="8"/>
  <c r="D209" i="8" s="1"/>
  <c r="F210" i="8"/>
  <c r="E210" i="8"/>
  <c r="C210" i="8"/>
  <c r="D210" i="8" s="1"/>
  <c r="F211" i="8"/>
  <c r="E211" i="8"/>
  <c r="C211" i="8"/>
  <c r="D211" i="8" s="1"/>
  <c r="F212" i="8"/>
  <c r="E212" i="8"/>
  <c r="C212" i="8"/>
  <c r="D212" i="8" s="1"/>
  <c r="F213" i="8"/>
  <c r="E213" i="8"/>
  <c r="C213" i="8"/>
  <c r="D213" i="8" s="1"/>
  <c r="F214" i="8"/>
  <c r="E214" i="8"/>
  <c r="C214" i="8"/>
  <c r="D214" i="8" s="1"/>
  <c r="B225" i="7"/>
  <c r="C225" i="8" s="1"/>
  <c r="B225" i="4"/>
  <c r="B225" i="3"/>
  <c r="A226" i="7"/>
  <c r="A226" i="8" s="1"/>
  <c r="A226" i="3"/>
  <c r="A226" i="4" s="1"/>
  <c r="A227" i="7"/>
  <c r="A227" i="8" s="1"/>
  <c r="A227" i="3"/>
  <c r="A227" i="4" s="1"/>
  <c r="A228" i="7"/>
  <c r="A228" i="8" s="1"/>
  <c r="A228" i="3"/>
  <c r="A228" i="4" s="1"/>
  <c r="A229" i="7"/>
  <c r="A229" i="8" s="1"/>
  <c r="A229" i="3"/>
  <c r="A229" i="4" s="1"/>
  <c r="A230" i="7"/>
  <c r="A230" i="8" s="1"/>
  <c r="A230" i="3"/>
  <c r="A230" i="4" s="1"/>
  <c r="A231" i="7"/>
  <c r="A231" i="8" s="1"/>
  <c r="A231" i="3"/>
  <c r="A231" i="4" s="1"/>
  <c r="A232" i="7"/>
  <c r="A232" i="8" s="1"/>
  <c r="A232" i="3"/>
  <c r="A232" i="4" s="1"/>
  <c r="A250" i="2" l="1"/>
  <c r="A249" i="2"/>
  <c r="A248" i="2"/>
  <c r="A247" i="2"/>
  <c r="A246" i="2"/>
  <c r="A245" i="2"/>
  <c r="A244" i="2"/>
  <c r="B243" i="2"/>
  <c r="D232" i="4"/>
  <c r="I232" i="4" s="1"/>
  <c r="J232" i="4" s="1"/>
  <c r="B232" i="7" s="1"/>
  <c r="B232" i="8" s="1"/>
  <c r="C232" i="4"/>
  <c r="B232" i="4"/>
  <c r="C231" i="4"/>
  <c r="D231" i="4"/>
  <c r="I231" i="4" s="1"/>
  <c r="J231" i="4" s="1"/>
  <c r="B231" i="7" s="1"/>
  <c r="B231" i="8" s="1"/>
  <c r="B231" i="4"/>
  <c r="D230" i="4"/>
  <c r="I230" i="4" s="1"/>
  <c r="J230" i="4" s="1"/>
  <c r="B230" i="7" s="1"/>
  <c r="B230" i="8" s="1"/>
  <c r="C230" i="4"/>
  <c r="B230" i="4"/>
  <c r="D229" i="4"/>
  <c r="I229" i="4" s="1"/>
  <c r="J229" i="4" s="1"/>
  <c r="B229" i="7" s="1"/>
  <c r="B229" i="8" s="1"/>
  <c r="B229" i="4"/>
  <c r="C229" i="4"/>
  <c r="D228" i="4"/>
  <c r="I228" i="4" s="1"/>
  <c r="J228" i="4" s="1"/>
  <c r="B228" i="7" s="1"/>
  <c r="B228" i="8" s="1"/>
  <c r="C228" i="4"/>
  <c r="B228" i="4"/>
  <c r="D227" i="4"/>
  <c r="I227" i="4" s="1"/>
  <c r="J227" i="4" s="1"/>
  <c r="B227" i="7" s="1"/>
  <c r="B227" i="8" s="1"/>
  <c r="C227" i="4"/>
  <c r="B227" i="4"/>
  <c r="D226" i="4"/>
  <c r="I226" i="4" s="1"/>
  <c r="J226" i="4" s="1"/>
  <c r="B226" i="7" s="1"/>
  <c r="B226" i="8" s="1"/>
  <c r="C226" i="4"/>
  <c r="B226" i="4"/>
  <c r="F217" i="8"/>
  <c r="E217" i="8"/>
  <c r="C217" i="8"/>
  <c r="D217" i="8" s="1"/>
  <c r="F218" i="8"/>
  <c r="E218" i="8"/>
  <c r="C218" i="8"/>
  <c r="D218" i="8" s="1"/>
  <c r="F219" i="8"/>
  <c r="E219" i="8"/>
  <c r="C219" i="8"/>
  <c r="D219" i="8" s="1"/>
  <c r="F220" i="8"/>
  <c r="E220" i="8"/>
  <c r="C220" i="8"/>
  <c r="D220" i="8" s="1"/>
  <c r="F221" i="8"/>
  <c r="E221" i="8"/>
  <c r="C221" i="8"/>
  <c r="D221" i="8" s="1"/>
  <c r="F222" i="8"/>
  <c r="E222" i="8"/>
  <c r="C222" i="8"/>
  <c r="D222" i="8" s="1"/>
  <c r="F223" i="8"/>
  <c r="E223" i="8"/>
  <c r="C223" i="8"/>
  <c r="D223" i="8" s="1"/>
  <c r="B234" i="7"/>
  <c r="C234" i="8" s="1"/>
  <c r="B234" i="4"/>
  <c r="B234" i="3"/>
  <c r="A235" i="7"/>
  <c r="A235" i="8" s="1"/>
  <c r="A235" i="3"/>
  <c r="A235" i="4" s="1"/>
  <c r="A236" i="7"/>
  <c r="A236" i="8" s="1"/>
  <c r="A236" i="3"/>
  <c r="A236" i="4" s="1"/>
  <c r="A237" i="7"/>
  <c r="A237" i="8" s="1"/>
  <c r="A237" i="3"/>
  <c r="A237" i="4" s="1"/>
  <c r="A238" i="7"/>
  <c r="A238" i="8" s="1"/>
  <c r="A238" i="3"/>
  <c r="A238" i="4" s="1"/>
  <c r="A239" i="7"/>
  <c r="A239" i="8" s="1"/>
  <c r="A239" i="3"/>
  <c r="A239" i="4" s="1"/>
  <c r="A240" i="7"/>
  <c r="A240" i="8" s="1"/>
  <c r="A240" i="3"/>
  <c r="A240" i="4" s="1"/>
  <c r="A241" i="7"/>
  <c r="A241" i="8" s="1"/>
  <c r="A241" i="3"/>
  <c r="A241" i="4" s="1"/>
  <c r="A259" i="2" l="1"/>
  <c r="A258" i="2"/>
  <c r="A257" i="2"/>
  <c r="A256" i="2"/>
  <c r="A255" i="2"/>
  <c r="A254" i="2"/>
  <c r="A253" i="2"/>
  <c r="B252" i="2"/>
  <c r="C241" i="4"/>
  <c r="D241" i="4"/>
  <c r="I241" i="4" s="1"/>
  <c r="J241" i="4" s="1"/>
  <c r="B241" i="7" s="1"/>
  <c r="B241" i="8" s="1"/>
  <c r="B241" i="4"/>
  <c r="D240" i="4"/>
  <c r="I240" i="4" s="1"/>
  <c r="J240" i="4" s="1"/>
  <c r="B240" i="7" s="1"/>
  <c r="B240" i="8" s="1"/>
  <c r="C240" i="4"/>
  <c r="B240" i="4"/>
  <c r="D239" i="4"/>
  <c r="I239" i="4" s="1"/>
  <c r="J239" i="4" s="1"/>
  <c r="B239" i="7" s="1"/>
  <c r="B239" i="8" s="1"/>
  <c r="C239" i="4"/>
  <c r="B239" i="4"/>
  <c r="D238" i="4"/>
  <c r="I238" i="4" s="1"/>
  <c r="J238" i="4" s="1"/>
  <c r="B238" i="7" s="1"/>
  <c r="B238" i="8" s="1"/>
  <c r="C238" i="4"/>
  <c r="B238" i="4"/>
  <c r="D237" i="4"/>
  <c r="I237" i="4" s="1"/>
  <c r="J237" i="4" s="1"/>
  <c r="B237" i="7" s="1"/>
  <c r="B237" i="8" s="1"/>
  <c r="C237" i="4"/>
  <c r="B237" i="4"/>
  <c r="D236" i="4"/>
  <c r="I236" i="4" s="1"/>
  <c r="J236" i="4" s="1"/>
  <c r="B236" i="7" s="1"/>
  <c r="B236" i="8" s="1"/>
  <c r="C236" i="4"/>
  <c r="B236" i="4"/>
  <c r="C235" i="4"/>
  <c r="D235" i="4"/>
  <c r="I235" i="4" s="1"/>
  <c r="J235" i="4" s="1"/>
  <c r="B235" i="7" s="1"/>
  <c r="B235" i="8" s="1"/>
  <c r="B235" i="4"/>
  <c r="F226" i="8"/>
  <c r="E226" i="8"/>
  <c r="C226" i="8"/>
  <c r="D226" i="8" s="1"/>
  <c r="F227" i="8"/>
  <c r="E227" i="8"/>
  <c r="C227" i="8"/>
  <c r="D227" i="8" s="1"/>
  <c r="F228" i="8"/>
  <c r="E228" i="8"/>
  <c r="C228" i="8"/>
  <c r="D228" i="8" s="1"/>
  <c r="F229" i="8"/>
  <c r="E229" i="8"/>
  <c r="C229" i="8"/>
  <c r="D229" i="8" s="1"/>
  <c r="F230" i="8"/>
  <c r="E230" i="8"/>
  <c r="C230" i="8"/>
  <c r="D230" i="8" s="1"/>
  <c r="F231" i="8"/>
  <c r="E231" i="8"/>
  <c r="C231" i="8"/>
  <c r="D231" i="8" s="1"/>
  <c r="F232" i="8"/>
  <c r="E232" i="8"/>
  <c r="C232" i="8"/>
  <c r="D232" i="8" s="1"/>
  <c r="B243" i="7"/>
  <c r="C243" i="8" s="1"/>
  <c r="B243" i="4"/>
  <c r="B243" i="3"/>
  <c r="A244" i="7"/>
  <c r="A244" i="8" s="1"/>
  <c r="A244" i="3"/>
  <c r="A244" i="4" s="1"/>
  <c r="A245" i="7"/>
  <c r="A245" i="8" s="1"/>
  <c r="A245" i="3"/>
  <c r="A245" i="4" s="1"/>
  <c r="A246" i="7"/>
  <c r="A246" i="8" s="1"/>
  <c r="A246" i="3"/>
  <c r="A246" i="4" s="1"/>
  <c r="A247" i="7"/>
  <c r="A247" i="8" s="1"/>
  <c r="A247" i="3"/>
  <c r="A247" i="4" s="1"/>
  <c r="A248" i="7"/>
  <c r="A248" i="8" s="1"/>
  <c r="A248" i="3"/>
  <c r="A248" i="4" s="1"/>
  <c r="A249" i="7"/>
  <c r="A249" i="8" s="1"/>
  <c r="A249" i="3"/>
  <c r="A249" i="4" s="1"/>
  <c r="A250" i="7"/>
  <c r="A250" i="8" s="1"/>
  <c r="A250" i="3"/>
  <c r="A250" i="4" s="1"/>
  <c r="A268" i="2" l="1"/>
  <c r="A267" i="2"/>
  <c r="A266" i="2"/>
  <c r="A265" i="2"/>
  <c r="A264" i="2"/>
  <c r="A263" i="2"/>
  <c r="A262" i="2"/>
  <c r="B261" i="2"/>
  <c r="C250" i="4"/>
  <c r="B250" i="4"/>
  <c r="D250" i="4"/>
  <c r="I250" i="4" s="1"/>
  <c r="J250" i="4" s="1"/>
  <c r="B250" i="7" s="1"/>
  <c r="B250" i="8" s="1"/>
  <c r="D249" i="4"/>
  <c r="I249" i="4" s="1"/>
  <c r="J249" i="4" s="1"/>
  <c r="B249" i="7" s="1"/>
  <c r="B249" i="8" s="1"/>
  <c r="B249" i="4"/>
  <c r="C249" i="4"/>
  <c r="D248" i="4"/>
  <c r="I248" i="4" s="1"/>
  <c r="J248" i="4" s="1"/>
  <c r="B248" i="7" s="1"/>
  <c r="B248" i="8" s="1"/>
  <c r="C248" i="4"/>
  <c r="B248" i="4"/>
  <c r="D247" i="4"/>
  <c r="I247" i="4" s="1"/>
  <c r="J247" i="4" s="1"/>
  <c r="B247" i="7" s="1"/>
  <c r="B247" i="8" s="1"/>
  <c r="C247" i="4"/>
  <c r="B247" i="4"/>
  <c r="D246" i="4"/>
  <c r="I246" i="4" s="1"/>
  <c r="J246" i="4" s="1"/>
  <c r="B246" i="7" s="1"/>
  <c r="B246" i="8" s="1"/>
  <c r="C246" i="4"/>
  <c r="B246" i="4"/>
  <c r="C245" i="4"/>
  <c r="B245" i="4"/>
  <c r="D245" i="4"/>
  <c r="I245" i="4" s="1"/>
  <c r="J245" i="4" s="1"/>
  <c r="B245" i="7" s="1"/>
  <c r="B245" i="8" s="1"/>
  <c r="D244" i="4"/>
  <c r="I244" i="4" s="1"/>
  <c r="J244" i="4" s="1"/>
  <c r="B244" i="7" s="1"/>
  <c r="B244" i="8" s="1"/>
  <c r="C244" i="4"/>
  <c r="B244" i="4"/>
  <c r="F235" i="8"/>
  <c r="E235" i="8"/>
  <c r="C235" i="8"/>
  <c r="D235" i="8" s="1"/>
  <c r="F236" i="8"/>
  <c r="E236" i="8"/>
  <c r="C236" i="8"/>
  <c r="D236" i="8" s="1"/>
  <c r="F237" i="8"/>
  <c r="E237" i="8"/>
  <c r="C237" i="8"/>
  <c r="D237" i="8" s="1"/>
  <c r="F238" i="8"/>
  <c r="E238" i="8"/>
  <c r="C238" i="8"/>
  <c r="D238" i="8" s="1"/>
  <c r="F239" i="8"/>
  <c r="E239" i="8"/>
  <c r="C239" i="8"/>
  <c r="D239" i="8" s="1"/>
  <c r="F240" i="8"/>
  <c r="E240" i="8"/>
  <c r="C240" i="8"/>
  <c r="D240" i="8" s="1"/>
  <c r="F241" i="8"/>
  <c r="E241" i="8"/>
  <c r="C241" i="8"/>
  <c r="D241" i="8" s="1"/>
  <c r="B252" i="7"/>
  <c r="C252" i="8" s="1"/>
  <c r="B252" i="4"/>
  <c r="B252" i="3"/>
  <c r="A253" i="7"/>
  <c r="A253" i="8" s="1"/>
  <c r="A253" i="3"/>
  <c r="A253" i="4" s="1"/>
  <c r="A254" i="7"/>
  <c r="A254" i="8" s="1"/>
  <c r="A254" i="3"/>
  <c r="A254" i="4" s="1"/>
  <c r="A255" i="7"/>
  <c r="A255" i="8" s="1"/>
  <c r="A255" i="3"/>
  <c r="A255" i="4" s="1"/>
  <c r="A256" i="7"/>
  <c r="A256" i="8" s="1"/>
  <c r="A256" i="3"/>
  <c r="A256" i="4" s="1"/>
  <c r="A257" i="7"/>
  <c r="A257" i="8" s="1"/>
  <c r="A257" i="3"/>
  <c r="A257" i="4" s="1"/>
  <c r="A258" i="7"/>
  <c r="A258" i="8" s="1"/>
  <c r="A258" i="3"/>
  <c r="A258" i="4" s="1"/>
  <c r="A259" i="7"/>
  <c r="A259" i="8" s="1"/>
  <c r="A259" i="3"/>
  <c r="A259" i="4" s="1"/>
  <c r="A277" i="2" l="1"/>
  <c r="A276" i="2"/>
  <c r="A275" i="2"/>
  <c r="A274" i="2"/>
  <c r="A273" i="2"/>
  <c r="A272" i="2"/>
  <c r="A271" i="2"/>
  <c r="B270" i="2"/>
  <c r="D259" i="4"/>
  <c r="I259" i="4" s="1"/>
  <c r="J259" i="4" s="1"/>
  <c r="B259" i="7" s="1"/>
  <c r="B259" i="8" s="1"/>
  <c r="B259" i="4"/>
  <c r="C259" i="4"/>
  <c r="B258" i="4"/>
  <c r="C258" i="4"/>
  <c r="D258" i="4"/>
  <c r="I258" i="4" s="1"/>
  <c r="J258" i="4" s="1"/>
  <c r="B258" i="7" s="1"/>
  <c r="B258" i="8" s="1"/>
  <c r="D257" i="4"/>
  <c r="I257" i="4" s="1"/>
  <c r="J257" i="4" s="1"/>
  <c r="B257" i="7" s="1"/>
  <c r="B257" i="8" s="1"/>
  <c r="C257" i="4"/>
  <c r="B257" i="4"/>
  <c r="B256" i="4"/>
  <c r="D256" i="4"/>
  <c r="I256" i="4" s="1"/>
  <c r="J256" i="4" s="1"/>
  <c r="B256" i="7" s="1"/>
  <c r="B256" i="8" s="1"/>
  <c r="C256" i="4"/>
  <c r="D255" i="4"/>
  <c r="I255" i="4" s="1"/>
  <c r="J255" i="4" s="1"/>
  <c r="B255" i="7" s="1"/>
  <c r="B255" i="8" s="1"/>
  <c r="C255" i="4"/>
  <c r="B255" i="4"/>
  <c r="B254" i="4"/>
  <c r="C254" i="4"/>
  <c r="D254" i="4"/>
  <c r="I254" i="4" s="1"/>
  <c r="J254" i="4" s="1"/>
  <c r="B254" i="7" s="1"/>
  <c r="B254" i="8" s="1"/>
  <c r="D253" i="4"/>
  <c r="I253" i="4" s="1"/>
  <c r="J253" i="4" s="1"/>
  <c r="B253" i="7" s="1"/>
  <c r="B253" i="8" s="1"/>
  <c r="B253" i="4"/>
  <c r="C253" i="4"/>
  <c r="F244" i="8"/>
  <c r="E244" i="8"/>
  <c r="C244" i="8"/>
  <c r="D244" i="8" s="1"/>
  <c r="F245" i="8"/>
  <c r="E245" i="8"/>
  <c r="C245" i="8"/>
  <c r="D245" i="8" s="1"/>
  <c r="F246" i="8"/>
  <c r="E246" i="8"/>
  <c r="C246" i="8"/>
  <c r="D246" i="8" s="1"/>
  <c r="F247" i="8"/>
  <c r="E247" i="8"/>
  <c r="C247" i="8"/>
  <c r="D247" i="8" s="1"/>
  <c r="F248" i="8"/>
  <c r="E248" i="8"/>
  <c r="C248" i="8"/>
  <c r="D248" i="8" s="1"/>
  <c r="F249" i="8"/>
  <c r="E249" i="8"/>
  <c r="C249" i="8"/>
  <c r="D249" i="8" s="1"/>
  <c r="F250" i="8"/>
  <c r="E250" i="8"/>
  <c r="C250" i="8"/>
  <c r="D250" i="8" s="1"/>
  <c r="B261" i="7"/>
  <c r="C261" i="8" s="1"/>
  <c r="B261" i="4"/>
  <c r="B261" i="3"/>
  <c r="A262" i="7"/>
  <c r="A262" i="8" s="1"/>
  <c r="A262" i="3"/>
  <c r="A262" i="4" s="1"/>
  <c r="A263" i="7"/>
  <c r="A263" i="8" s="1"/>
  <c r="A263" i="3"/>
  <c r="A263" i="4" s="1"/>
  <c r="A264" i="7"/>
  <c r="A264" i="8" s="1"/>
  <c r="A264" i="3"/>
  <c r="A264" i="4" s="1"/>
  <c r="A265" i="7"/>
  <c r="A265" i="8" s="1"/>
  <c r="A265" i="3"/>
  <c r="A265" i="4" s="1"/>
  <c r="A266" i="7"/>
  <c r="A266" i="8" s="1"/>
  <c r="A266" i="3"/>
  <c r="A266" i="4" s="1"/>
  <c r="A267" i="7"/>
  <c r="A267" i="8" s="1"/>
  <c r="A267" i="3"/>
  <c r="A267" i="4" s="1"/>
  <c r="A268" i="7"/>
  <c r="A268" i="8" s="1"/>
  <c r="A268" i="3"/>
  <c r="A268" i="4" s="1"/>
  <c r="A286" i="2" l="1"/>
  <c r="A285" i="2"/>
  <c r="A284" i="2"/>
  <c r="A283" i="2"/>
  <c r="A282" i="2"/>
  <c r="A281" i="2"/>
  <c r="A280" i="2"/>
  <c r="B279" i="2"/>
  <c r="B268" i="4"/>
  <c r="C268" i="4"/>
  <c r="D268" i="4"/>
  <c r="I268" i="4" s="1"/>
  <c r="J268" i="4" s="1"/>
  <c r="B268" i="7" s="1"/>
  <c r="B268" i="8" s="1"/>
  <c r="D267" i="4"/>
  <c r="I267" i="4" s="1"/>
  <c r="J267" i="4" s="1"/>
  <c r="B267" i="7" s="1"/>
  <c r="B267" i="8" s="1"/>
  <c r="C267" i="4"/>
  <c r="B267" i="4"/>
  <c r="B266" i="4"/>
  <c r="D266" i="4"/>
  <c r="I266" i="4" s="1"/>
  <c r="J266" i="4" s="1"/>
  <c r="B266" i="7" s="1"/>
  <c r="B266" i="8" s="1"/>
  <c r="C266" i="4"/>
  <c r="D265" i="4"/>
  <c r="I265" i="4" s="1"/>
  <c r="J265" i="4" s="1"/>
  <c r="B265" i="7" s="1"/>
  <c r="B265" i="8" s="1"/>
  <c r="B265" i="4"/>
  <c r="C265" i="4"/>
  <c r="D264" i="4"/>
  <c r="I264" i="4" s="1"/>
  <c r="J264" i="4" s="1"/>
  <c r="B264" i="7" s="1"/>
  <c r="B264" i="8" s="1"/>
  <c r="B264" i="4"/>
  <c r="C264" i="4"/>
  <c r="D263" i="4"/>
  <c r="I263" i="4" s="1"/>
  <c r="J263" i="4" s="1"/>
  <c r="B263" i="7" s="1"/>
  <c r="B263" i="8" s="1"/>
  <c r="C263" i="4"/>
  <c r="B263" i="4"/>
  <c r="D262" i="4"/>
  <c r="I262" i="4" s="1"/>
  <c r="J262" i="4" s="1"/>
  <c r="B262" i="7" s="1"/>
  <c r="B262" i="8" s="1"/>
  <c r="C262" i="4"/>
  <c r="B262" i="4"/>
  <c r="F253" i="8"/>
  <c r="E253" i="8"/>
  <c r="C253" i="8"/>
  <c r="D253" i="8" s="1"/>
  <c r="F254" i="8"/>
  <c r="E254" i="8"/>
  <c r="C254" i="8"/>
  <c r="D254" i="8" s="1"/>
  <c r="F255" i="8"/>
  <c r="E255" i="8"/>
  <c r="C255" i="8"/>
  <c r="D255" i="8" s="1"/>
  <c r="F256" i="8"/>
  <c r="E256" i="8"/>
  <c r="C256" i="8"/>
  <c r="D256" i="8" s="1"/>
  <c r="F257" i="8"/>
  <c r="E257" i="8"/>
  <c r="C257" i="8"/>
  <c r="D257" i="8" s="1"/>
  <c r="F258" i="8"/>
  <c r="E258" i="8"/>
  <c r="C258" i="8"/>
  <c r="D258" i="8" s="1"/>
  <c r="E259" i="8"/>
  <c r="F259" i="8"/>
  <c r="C259" i="8"/>
  <c r="D259" i="8" s="1"/>
  <c r="B270" i="7"/>
  <c r="C270" i="8" s="1"/>
  <c r="B270" i="4"/>
  <c r="B270" i="3"/>
  <c r="A271" i="7"/>
  <c r="A271" i="8" s="1"/>
  <c r="A271" i="3"/>
  <c r="A271" i="4" s="1"/>
  <c r="A272" i="7"/>
  <c r="A272" i="8" s="1"/>
  <c r="A272" i="3"/>
  <c r="A272" i="4" s="1"/>
  <c r="A273" i="7"/>
  <c r="A273" i="8" s="1"/>
  <c r="A273" i="3"/>
  <c r="A273" i="4" s="1"/>
  <c r="A274" i="7"/>
  <c r="A274" i="8" s="1"/>
  <c r="A274" i="3"/>
  <c r="A274" i="4" s="1"/>
  <c r="A275" i="7"/>
  <c r="A275" i="8" s="1"/>
  <c r="A275" i="3"/>
  <c r="A275" i="4" s="1"/>
  <c r="A276" i="7"/>
  <c r="A276" i="8" s="1"/>
  <c r="A276" i="3"/>
  <c r="A276" i="4" s="1"/>
  <c r="A277" i="7"/>
  <c r="A277" i="8" s="1"/>
  <c r="A277" i="3"/>
  <c r="A277" i="4" s="1"/>
  <c r="A295" i="2" l="1"/>
  <c r="A294" i="2"/>
  <c r="A293" i="2"/>
  <c r="A292" i="2"/>
  <c r="A291" i="2"/>
  <c r="A290" i="2"/>
  <c r="A289" i="2"/>
  <c r="B288" i="2"/>
  <c r="D277" i="4"/>
  <c r="I277" i="4" s="1"/>
  <c r="J277" i="4" s="1"/>
  <c r="B277" i="7" s="1"/>
  <c r="B277" i="8" s="1"/>
  <c r="B277" i="4"/>
  <c r="C277" i="4"/>
  <c r="D276" i="4"/>
  <c r="I276" i="4" s="1"/>
  <c r="J276" i="4" s="1"/>
  <c r="B276" i="7" s="1"/>
  <c r="B276" i="8" s="1"/>
  <c r="C276" i="4"/>
  <c r="B276" i="4"/>
  <c r="D275" i="4"/>
  <c r="I275" i="4" s="1"/>
  <c r="J275" i="4" s="1"/>
  <c r="B275" i="7" s="1"/>
  <c r="B275" i="8" s="1"/>
  <c r="B275" i="4"/>
  <c r="C275" i="4"/>
  <c r="B274" i="4"/>
  <c r="C274" i="4"/>
  <c r="D274" i="4"/>
  <c r="I274" i="4" s="1"/>
  <c r="J274" i="4" s="1"/>
  <c r="B274" i="7" s="1"/>
  <c r="B274" i="8" s="1"/>
  <c r="D273" i="4"/>
  <c r="I273" i="4" s="1"/>
  <c r="J273" i="4" s="1"/>
  <c r="B273" i="7" s="1"/>
  <c r="B273" i="8" s="1"/>
  <c r="B273" i="4"/>
  <c r="C273" i="4"/>
  <c r="C272" i="4"/>
  <c r="B272" i="4"/>
  <c r="D272" i="4"/>
  <c r="I272" i="4" s="1"/>
  <c r="J272" i="4" s="1"/>
  <c r="B272" i="7" s="1"/>
  <c r="B272" i="8" s="1"/>
  <c r="D271" i="4"/>
  <c r="I271" i="4" s="1"/>
  <c r="J271" i="4" s="1"/>
  <c r="B271" i="7" s="1"/>
  <c r="B271" i="8" s="1"/>
  <c r="B271" i="4"/>
  <c r="C271" i="4"/>
  <c r="E262" i="8"/>
  <c r="F262" i="8"/>
  <c r="C262" i="8"/>
  <c r="D262" i="8" s="1"/>
  <c r="F263" i="8"/>
  <c r="C263" i="8"/>
  <c r="D263" i="8" s="1"/>
  <c r="E263" i="8"/>
  <c r="E264" i="8"/>
  <c r="F264" i="8"/>
  <c r="C264" i="8"/>
  <c r="D264" i="8" s="1"/>
  <c r="E265" i="8"/>
  <c r="F265" i="8"/>
  <c r="C265" i="8"/>
  <c r="D265" i="8" s="1"/>
  <c r="E266" i="8"/>
  <c r="F266" i="8"/>
  <c r="C266" i="8"/>
  <c r="D266" i="8" s="1"/>
  <c r="F267" i="8"/>
  <c r="C267" i="8"/>
  <c r="D267" i="8" s="1"/>
  <c r="E267" i="8"/>
  <c r="E268" i="8"/>
  <c r="F268" i="8"/>
  <c r="C268" i="8"/>
  <c r="D268" i="8" s="1"/>
  <c r="B279" i="7"/>
  <c r="C279" i="8" s="1"/>
  <c r="B279" i="4"/>
  <c r="B279" i="3"/>
  <c r="A280" i="7"/>
  <c r="A280" i="8" s="1"/>
  <c r="A280" i="3"/>
  <c r="A280" i="4" s="1"/>
  <c r="A281" i="7"/>
  <c r="A281" i="8" s="1"/>
  <c r="A281" i="3"/>
  <c r="A281" i="4" s="1"/>
  <c r="A282" i="7"/>
  <c r="A282" i="8" s="1"/>
  <c r="A282" i="3"/>
  <c r="A282" i="4" s="1"/>
  <c r="A283" i="7"/>
  <c r="A283" i="8" s="1"/>
  <c r="A283" i="3"/>
  <c r="A283" i="4" s="1"/>
  <c r="A284" i="7"/>
  <c r="A284" i="8" s="1"/>
  <c r="A284" i="3"/>
  <c r="A284" i="4" s="1"/>
  <c r="A285" i="7"/>
  <c r="A285" i="8" s="1"/>
  <c r="A285" i="3"/>
  <c r="A285" i="4" s="1"/>
  <c r="A286" i="7"/>
  <c r="A286" i="8" s="1"/>
  <c r="A286" i="3"/>
  <c r="A286" i="4" s="1"/>
  <c r="A304" i="2" l="1"/>
  <c r="A303" i="2"/>
  <c r="A302" i="2"/>
  <c r="A301" i="2"/>
  <c r="A300" i="2"/>
  <c r="A299" i="2"/>
  <c r="A298" i="2"/>
  <c r="B297" i="2"/>
  <c r="D286" i="4"/>
  <c r="I286" i="4" s="1"/>
  <c r="J286" i="4" s="1"/>
  <c r="B286" i="7" s="1"/>
  <c r="B286" i="8" s="1"/>
  <c r="C286" i="4"/>
  <c r="B286" i="4"/>
  <c r="D285" i="4"/>
  <c r="I285" i="4" s="1"/>
  <c r="J285" i="4" s="1"/>
  <c r="B285" i="7" s="1"/>
  <c r="B285" i="8" s="1"/>
  <c r="B285" i="4"/>
  <c r="C285" i="4"/>
  <c r="C284" i="4"/>
  <c r="B284" i="4"/>
  <c r="D284" i="4"/>
  <c r="I284" i="4" s="1"/>
  <c r="J284" i="4" s="1"/>
  <c r="B284" i="7" s="1"/>
  <c r="B284" i="8" s="1"/>
  <c r="D283" i="4"/>
  <c r="I283" i="4" s="1"/>
  <c r="J283" i="4" s="1"/>
  <c r="B283" i="7" s="1"/>
  <c r="B283" i="8" s="1"/>
  <c r="B283" i="4"/>
  <c r="C283" i="4"/>
  <c r="C282" i="4"/>
  <c r="B282" i="4"/>
  <c r="D282" i="4"/>
  <c r="I282" i="4" s="1"/>
  <c r="J282" i="4" s="1"/>
  <c r="B282" i="7" s="1"/>
  <c r="B282" i="8" s="1"/>
  <c r="D281" i="4"/>
  <c r="I281" i="4" s="1"/>
  <c r="J281" i="4" s="1"/>
  <c r="B281" i="7" s="1"/>
  <c r="B281" i="8" s="1"/>
  <c r="C281" i="4"/>
  <c r="B281" i="4"/>
  <c r="D280" i="4"/>
  <c r="I280" i="4" s="1"/>
  <c r="J280" i="4" s="1"/>
  <c r="B280" i="7" s="1"/>
  <c r="B280" i="8" s="1"/>
  <c r="C280" i="4"/>
  <c r="B280" i="4"/>
  <c r="E271" i="8"/>
  <c r="F271" i="8"/>
  <c r="C271" i="8"/>
  <c r="D271" i="8" s="1"/>
  <c r="F272" i="8"/>
  <c r="C272" i="8"/>
  <c r="D272" i="8" s="1"/>
  <c r="E272" i="8"/>
  <c r="F273" i="8"/>
  <c r="C273" i="8"/>
  <c r="D273" i="8" s="1"/>
  <c r="E273" i="8"/>
  <c r="E274" i="8"/>
  <c r="F274" i="8"/>
  <c r="C274" i="8"/>
  <c r="D274" i="8" s="1"/>
  <c r="E275" i="8"/>
  <c r="F275" i="8"/>
  <c r="C275" i="8"/>
  <c r="D275" i="8" s="1"/>
  <c r="E276" i="8"/>
  <c r="F276" i="8"/>
  <c r="C276" i="8"/>
  <c r="D276" i="8" s="1"/>
  <c r="F277" i="8"/>
  <c r="C277" i="8"/>
  <c r="D277" i="8" s="1"/>
  <c r="E277" i="8"/>
  <c r="B288" i="7"/>
  <c r="C288" i="8" s="1"/>
  <c r="B288" i="4"/>
  <c r="B288" i="3"/>
  <c r="A289" i="7"/>
  <c r="A289" i="8" s="1"/>
  <c r="A289" i="3"/>
  <c r="A289" i="4" s="1"/>
  <c r="A290" i="7"/>
  <c r="A290" i="8" s="1"/>
  <c r="A290" i="3"/>
  <c r="A290" i="4" s="1"/>
  <c r="A291" i="7"/>
  <c r="A291" i="8" s="1"/>
  <c r="A291" i="3"/>
  <c r="A291" i="4" s="1"/>
  <c r="A292" i="7"/>
  <c r="A292" i="8" s="1"/>
  <c r="A292" i="3"/>
  <c r="A292" i="4" s="1"/>
  <c r="A293" i="7"/>
  <c r="A293" i="8" s="1"/>
  <c r="A293" i="3"/>
  <c r="A293" i="4" s="1"/>
  <c r="A294" i="7"/>
  <c r="A294" i="8" s="1"/>
  <c r="A294" i="3"/>
  <c r="A294" i="4" s="1"/>
  <c r="A295" i="7"/>
  <c r="A295" i="8" s="1"/>
  <c r="A295" i="3"/>
  <c r="A295" i="4" s="1"/>
  <c r="A313" i="2" l="1"/>
  <c r="A312" i="2"/>
  <c r="A311" i="2"/>
  <c r="A310" i="2"/>
  <c r="A309" i="2"/>
  <c r="A308" i="2"/>
  <c r="A307" i="2"/>
  <c r="B306" i="2"/>
  <c r="D295" i="4"/>
  <c r="I295" i="4" s="1"/>
  <c r="J295" i="4" s="1"/>
  <c r="B295" i="7" s="1"/>
  <c r="B295" i="8" s="1"/>
  <c r="B295" i="4"/>
  <c r="C295" i="4"/>
  <c r="D294" i="4"/>
  <c r="I294" i="4" s="1"/>
  <c r="J294" i="4" s="1"/>
  <c r="B294" i="7" s="1"/>
  <c r="B294" i="8" s="1"/>
  <c r="C294" i="4"/>
  <c r="B294" i="4"/>
  <c r="D293" i="4"/>
  <c r="I293" i="4" s="1"/>
  <c r="J293" i="4" s="1"/>
  <c r="B293" i="7" s="1"/>
  <c r="B293" i="8" s="1"/>
  <c r="B293" i="4"/>
  <c r="C293" i="4"/>
  <c r="D292" i="4"/>
  <c r="I292" i="4" s="1"/>
  <c r="J292" i="4" s="1"/>
  <c r="B292" i="7" s="1"/>
  <c r="B292" i="8" s="1"/>
  <c r="C292" i="4"/>
  <c r="B292" i="4"/>
  <c r="D291" i="4"/>
  <c r="I291" i="4" s="1"/>
  <c r="J291" i="4" s="1"/>
  <c r="B291" i="7" s="1"/>
  <c r="B291" i="8" s="1"/>
  <c r="B291" i="4"/>
  <c r="C291" i="4"/>
  <c r="D290" i="4"/>
  <c r="I290" i="4" s="1"/>
  <c r="J290" i="4" s="1"/>
  <c r="B290" i="7" s="1"/>
  <c r="B290" i="8" s="1"/>
  <c r="C290" i="4"/>
  <c r="B290" i="4"/>
  <c r="D289" i="4"/>
  <c r="I289" i="4" s="1"/>
  <c r="J289" i="4" s="1"/>
  <c r="B289" i="7" s="1"/>
  <c r="B289" i="8" s="1"/>
  <c r="B289" i="4"/>
  <c r="C289" i="4"/>
  <c r="F280" i="8"/>
  <c r="E280" i="8"/>
  <c r="C280" i="8"/>
  <c r="D280" i="8" s="1"/>
  <c r="F281" i="8"/>
  <c r="E281" i="8"/>
  <c r="C281" i="8"/>
  <c r="D281" i="8" s="1"/>
  <c r="F282" i="8"/>
  <c r="E282" i="8"/>
  <c r="C282" i="8"/>
  <c r="D282" i="8" s="1"/>
  <c r="F283" i="8"/>
  <c r="E283" i="8"/>
  <c r="C283" i="8"/>
  <c r="D283" i="8" s="1"/>
  <c r="F284" i="8"/>
  <c r="C284" i="8"/>
  <c r="D284" i="8" s="1"/>
  <c r="E284" i="8"/>
  <c r="F285" i="8"/>
  <c r="C285" i="8"/>
  <c r="D285" i="8" s="1"/>
  <c r="E285" i="8"/>
  <c r="F286" i="8"/>
  <c r="E286" i="8"/>
  <c r="C286" i="8"/>
  <c r="D286" i="8" s="1"/>
  <c r="B297" i="7"/>
  <c r="C297" i="8" s="1"/>
  <c r="B297" i="4"/>
  <c r="B297" i="3"/>
  <c r="A298" i="7"/>
  <c r="A298" i="8" s="1"/>
  <c r="A298" i="3"/>
  <c r="A298" i="4" s="1"/>
  <c r="A299" i="7"/>
  <c r="A299" i="8" s="1"/>
  <c r="A299" i="3"/>
  <c r="A299" i="4" s="1"/>
  <c r="A300" i="7"/>
  <c r="A300" i="8" s="1"/>
  <c r="A300" i="3"/>
  <c r="A300" i="4" s="1"/>
  <c r="A301" i="7"/>
  <c r="A301" i="8" s="1"/>
  <c r="A301" i="3"/>
  <c r="A301" i="4" s="1"/>
  <c r="A302" i="7"/>
  <c r="A302" i="8" s="1"/>
  <c r="A302" i="3"/>
  <c r="A302" i="4" s="1"/>
  <c r="A303" i="7"/>
  <c r="A303" i="8" s="1"/>
  <c r="A303" i="3"/>
  <c r="A303" i="4" s="1"/>
  <c r="A304" i="7"/>
  <c r="A304" i="8" s="1"/>
  <c r="A304" i="3"/>
  <c r="A304" i="4" s="1"/>
  <c r="A322" i="2" l="1"/>
  <c r="A321" i="2"/>
  <c r="A320" i="2"/>
  <c r="A319" i="2"/>
  <c r="A318" i="2"/>
  <c r="A317" i="2"/>
  <c r="A316" i="2"/>
  <c r="B315" i="2"/>
  <c r="C304" i="4"/>
  <c r="D304" i="4"/>
  <c r="I304" i="4" s="1"/>
  <c r="J304" i="4" s="1"/>
  <c r="B304" i="7" s="1"/>
  <c r="B304" i="8" s="1"/>
  <c r="B304" i="4"/>
  <c r="B303" i="4"/>
  <c r="D303" i="4"/>
  <c r="I303" i="4" s="1"/>
  <c r="J303" i="4" s="1"/>
  <c r="B303" i="7" s="1"/>
  <c r="B303" i="8" s="1"/>
  <c r="C303" i="4"/>
  <c r="C302" i="4"/>
  <c r="D302" i="4"/>
  <c r="I302" i="4" s="1"/>
  <c r="J302" i="4" s="1"/>
  <c r="B302" i="7" s="1"/>
  <c r="B302" i="8" s="1"/>
  <c r="B302" i="4"/>
  <c r="B301" i="4"/>
  <c r="C301" i="4"/>
  <c r="D301" i="4"/>
  <c r="I301" i="4" s="1"/>
  <c r="J301" i="4" s="1"/>
  <c r="B301" i="7" s="1"/>
  <c r="B301" i="8" s="1"/>
  <c r="D300" i="4"/>
  <c r="I300" i="4" s="1"/>
  <c r="J300" i="4" s="1"/>
  <c r="B300" i="7" s="1"/>
  <c r="B300" i="8" s="1"/>
  <c r="C300" i="4"/>
  <c r="B300" i="4"/>
  <c r="B299" i="4"/>
  <c r="D299" i="4"/>
  <c r="I299" i="4" s="1"/>
  <c r="J299" i="4" s="1"/>
  <c r="B299" i="7" s="1"/>
  <c r="B299" i="8" s="1"/>
  <c r="C299" i="4"/>
  <c r="D298" i="4"/>
  <c r="I298" i="4" s="1"/>
  <c r="J298" i="4" s="1"/>
  <c r="B298" i="7" s="1"/>
  <c r="B298" i="8" s="1"/>
  <c r="B298" i="4"/>
  <c r="C298" i="4"/>
  <c r="F289" i="8"/>
  <c r="C289" i="8"/>
  <c r="D289" i="8" s="1"/>
  <c r="E289" i="8"/>
  <c r="F290" i="8"/>
  <c r="C290" i="8"/>
  <c r="D290" i="8" s="1"/>
  <c r="E290" i="8"/>
  <c r="F291" i="8"/>
  <c r="C291" i="8"/>
  <c r="D291" i="8" s="1"/>
  <c r="E291" i="8"/>
  <c r="E292" i="8"/>
  <c r="F292" i="8"/>
  <c r="C292" i="8"/>
  <c r="D292" i="8" s="1"/>
  <c r="E293" i="8"/>
  <c r="F293" i="8"/>
  <c r="C293" i="8"/>
  <c r="D293" i="8" s="1"/>
  <c r="F294" i="8"/>
  <c r="C294" i="8"/>
  <c r="D294" i="8" s="1"/>
  <c r="E294" i="8"/>
  <c r="E295" i="8"/>
  <c r="F295" i="8"/>
  <c r="C295" i="8"/>
  <c r="D295" i="8" s="1"/>
  <c r="B306" i="7"/>
  <c r="C306" i="8" s="1"/>
  <c r="B306" i="4"/>
  <c r="B306" i="3"/>
  <c r="A307" i="7"/>
  <c r="A307" i="8" s="1"/>
  <c r="A307" i="3"/>
  <c r="A307" i="4" s="1"/>
  <c r="A308" i="7"/>
  <c r="A308" i="8" s="1"/>
  <c r="A308" i="3"/>
  <c r="A308" i="4" s="1"/>
  <c r="A309" i="7"/>
  <c r="A309" i="8" s="1"/>
  <c r="A309" i="3"/>
  <c r="A309" i="4" s="1"/>
  <c r="A310" i="7"/>
  <c r="A310" i="8" s="1"/>
  <c r="A310" i="3"/>
  <c r="A310" i="4" s="1"/>
  <c r="A311" i="7"/>
  <c r="A311" i="8" s="1"/>
  <c r="A311" i="3"/>
  <c r="A311" i="4" s="1"/>
  <c r="A312" i="7"/>
  <c r="A312" i="8" s="1"/>
  <c r="A312" i="3"/>
  <c r="A312" i="4" s="1"/>
  <c r="A313" i="7"/>
  <c r="A313" i="8" s="1"/>
  <c r="A313" i="3"/>
  <c r="A313" i="4" s="1"/>
  <c r="A331" i="2" l="1"/>
  <c r="A330" i="2"/>
  <c r="A329" i="2"/>
  <c r="A328" i="2"/>
  <c r="A327" i="2"/>
  <c r="A326" i="2"/>
  <c r="A325" i="2"/>
  <c r="B324" i="2"/>
  <c r="B313" i="4"/>
  <c r="C313" i="4"/>
  <c r="D313" i="4"/>
  <c r="I313" i="4" s="1"/>
  <c r="J313" i="4" s="1"/>
  <c r="B313" i="7" s="1"/>
  <c r="B313" i="8" s="1"/>
  <c r="D312" i="4"/>
  <c r="I312" i="4" s="1"/>
  <c r="J312" i="4" s="1"/>
  <c r="B312" i="7" s="1"/>
  <c r="B312" i="8" s="1"/>
  <c r="C312" i="4"/>
  <c r="B312" i="4"/>
  <c r="C311" i="4"/>
  <c r="B311" i="4"/>
  <c r="D311" i="4"/>
  <c r="I311" i="4" s="1"/>
  <c r="J311" i="4" s="1"/>
  <c r="B311" i="7" s="1"/>
  <c r="B311" i="8" s="1"/>
  <c r="D310" i="4"/>
  <c r="I310" i="4" s="1"/>
  <c r="J310" i="4" s="1"/>
  <c r="B310" i="7" s="1"/>
  <c r="B310" i="8" s="1"/>
  <c r="C310" i="4"/>
  <c r="B310" i="4"/>
  <c r="B309" i="4"/>
  <c r="C309" i="4"/>
  <c r="D309" i="4"/>
  <c r="I309" i="4" s="1"/>
  <c r="J309" i="4" s="1"/>
  <c r="B309" i="7" s="1"/>
  <c r="B309" i="8" s="1"/>
  <c r="D308" i="4"/>
  <c r="I308" i="4" s="1"/>
  <c r="J308" i="4" s="1"/>
  <c r="B308" i="7" s="1"/>
  <c r="B308" i="8" s="1"/>
  <c r="C308" i="4"/>
  <c r="B308" i="4"/>
  <c r="C307" i="4"/>
  <c r="B307" i="4"/>
  <c r="D307" i="4"/>
  <c r="I307" i="4" s="1"/>
  <c r="J307" i="4" s="1"/>
  <c r="B307" i="7" s="1"/>
  <c r="B307" i="8" s="1"/>
  <c r="E298" i="8"/>
  <c r="F298" i="8"/>
  <c r="C298" i="8"/>
  <c r="D298" i="8" s="1"/>
  <c r="E299" i="8"/>
  <c r="F299" i="8"/>
  <c r="C299" i="8"/>
  <c r="D299" i="8" s="1"/>
  <c r="F300" i="8"/>
  <c r="C300" i="8"/>
  <c r="D300" i="8" s="1"/>
  <c r="E300" i="8"/>
  <c r="E301" i="8"/>
  <c r="F301" i="8"/>
  <c r="C301" i="8"/>
  <c r="D301" i="8" s="1"/>
  <c r="E302" i="8"/>
  <c r="F302" i="8"/>
  <c r="C302" i="8"/>
  <c r="D302" i="8" s="1"/>
  <c r="E303" i="8"/>
  <c r="F303" i="8"/>
  <c r="C303" i="8"/>
  <c r="D303" i="8" s="1"/>
  <c r="F304" i="8"/>
  <c r="C304" i="8"/>
  <c r="D304" i="8" s="1"/>
  <c r="E304" i="8"/>
  <c r="B315" i="7"/>
  <c r="C315" i="8" s="1"/>
  <c r="B315" i="4"/>
  <c r="B315" i="3"/>
  <c r="A316" i="7"/>
  <c r="A316" i="8" s="1"/>
  <c r="A316" i="3"/>
  <c r="A316" i="4" s="1"/>
  <c r="A317" i="7"/>
  <c r="A317" i="8" s="1"/>
  <c r="A317" i="3"/>
  <c r="A317" i="4" s="1"/>
  <c r="A318" i="7"/>
  <c r="A318" i="8" s="1"/>
  <c r="A318" i="3"/>
  <c r="A318" i="4" s="1"/>
  <c r="A319" i="7"/>
  <c r="A319" i="8" s="1"/>
  <c r="A319" i="3"/>
  <c r="A319" i="4" s="1"/>
  <c r="A320" i="7"/>
  <c r="A320" i="8" s="1"/>
  <c r="A320" i="3"/>
  <c r="A320" i="4" s="1"/>
  <c r="A321" i="7"/>
  <c r="A321" i="8" s="1"/>
  <c r="A321" i="3"/>
  <c r="A321" i="4" s="1"/>
  <c r="A322" i="7"/>
  <c r="A322" i="8" s="1"/>
  <c r="A322" i="3"/>
  <c r="A322" i="4" s="1"/>
  <c r="A340" i="2" l="1"/>
  <c r="A339" i="2"/>
  <c r="A338" i="2"/>
  <c r="A337" i="2"/>
  <c r="A336" i="2"/>
  <c r="A335" i="2"/>
  <c r="A334" i="2"/>
  <c r="B333" i="2"/>
  <c r="D322" i="4"/>
  <c r="I322" i="4" s="1"/>
  <c r="J322" i="4" s="1"/>
  <c r="B322" i="7" s="1"/>
  <c r="B322" i="8" s="1"/>
  <c r="C322" i="4"/>
  <c r="B322" i="4"/>
  <c r="C321" i="4"/>
  <c r="B321" i="4"/>
  <c r="D321" i="4"/>
  <c r="I321" i="4" s="1"/>
  <c r="J321" i="4" s="1"/>
  <c r="B321" i="7" s="1"/>
  <c r="B321" i="8" s="1"/>
  <c r="D320" i="4"/>
  <c r="I320" i="4" s="1"/>
  <c r="J320" i="4" s="1"/>
  <c r="B320" i="7" s="1"/>
  <c r="B320" i="8" s="1"/>
  <c r="C320" i="4"/>
  <c r="B320" i="4"/>
  <c r="B319" i="4"/>
  <c r="C319" i="4"/>
  <c r="D319" i="4"/>
  <c r="I319" i="4" s="1"/>
  <c r="J319" i="4" s="1"/>
  <c r="B319" i="7" s="1"/>
  <c r="B319" i="8" s="1"/>
  <c r="D318" i="4"/>
  <c r="I318" i="4" s="1"/>
  <c r="J318" i="4" s="1"/>
  <c r="B318" i="7" s="1"/>
  <c r="B318" i="8" s="1"/>
  <c r="C318" i="4"/>
  <c r="B318" i="4"/>
  <c r="B317" i="4"/>
  <c r="C317" i="4"/>
  <c r="D317" i="4"/>
  <c r="I317" i="4" s="1"/>
  <c r="J317" i="4" s="1"/>
  <c r="B317" i="7" s="1"/>
  <c r="B317" i="8" s="1"/>
  <c r="D316" i="4"/>
  <c r="I316" i="4" s="1"/>
  <c r="J316" i="4" s="1"/>
  <c r="B316" i="7" s="1"/>
  <c r="B316" i="8" s="1"/>
  <c r="C316" i="4"/>
  <c r="B316" i="4"/>
  <c r="F307" i="8"/>
  <c r="C307" i="8"/>
  <c r="D307" i="8" s="1"/>
  <c r="E307" i="8"/>
  <c r="E308" i="8"/>
  <c r="F308" i="8"/>
  <c r="C308" i="8"/>
  <c r="D308" i="8" s="1"/>
  <c r="E309" i="8"/>
  <c r="F309" i="8"/>
  <c r="C309" i="8"/>
  <c r="D309" i="8" s="1"/>
  <c r="F310" i="8"/>
  <c r="C310" i="8"/>
  <c r="D310" i="8" s="1"/>
  <c r="E310" i="8"/>
  <c r="E311" i="8"/>
  <c r="F311" i="8"/>
  <c r="C311" i="8"/>
  <c r="D311" i="8" s="1"/>
  <c r="E312" i="8"/>
  <c r="F312" i="8"/>
  <c r="C312" i="8"/>
  <c r="D312" i="8" s="1"/>
  <c r="E313" i="8"/>
  <c r="F313" i="8"/>
  <c r="C313" i="8"/>
  <c r="D313" i="8" s="1"/>
  <c r="B324" i="7"/>
  <c r="C324" i="8" s="1"/>
  <c r="B324" i="4"/>
  <c r="B324" i="3"/>
  <c r="A325" i="7"/>
  <c r="A325" i="8" s="1"/>
  <c r="A325" i="3"/>
  <c r="A325" i="4" s="1"/>
  <c r="A326" i="7"/>
  <c r="A326" i="8" s="1"/>
  <c r="A326" i="3"/>
  <c r="A326" i="4" s="1"/>
  <c r="A327" i="7"/>
  <c r="A327" i="8" s="1"/>
  <c r="A327" i="3"/>
  <c r="A327" i="4" s="1"/>
  <c r="A328" i="7"/>
  <c r="A328" i="8" s="1"/>
  <c r="A328" i="3"/>
  <c r="A328" i="4" s="1"/>
  <c r="A329" i="7"/>
  <c r="A329" i="8" s="1"/>
  <c r="A329" i="3"/>
  <c r="A329" i="4" s="1"/>
  <c r="A330" i="7"/>
  <c r="A330" i="8" s="1"/>
  <c r="A330" i="3"/>
  <c r="A330" i="4" s="1"/>
  <c r="A331" i="7"/>
  <c r="A331" i="8" s="1"/>
  <c r="A331" i="3"/>
  <c r="A331" i="4" s="1"/>
  <c r="A349" i="2" l="1"/>
  <c r="A348" i="2"/>
  <c r="A347" i="2"/>
  <c r="A346" i="2"/>
  <c r="A345" i="2"/>
  <c r="A344" i="2"/>
  <c r="A343" i="2"/>
  <c r="B342" i="2"/>
  <c r="C331" i="4"/>
  <c r="B331" i="4"/>
  <c r="D331" i="4"/>
  <c r="I331" i="4" s="1"/>
  <c r="J331" i="4" s="1"/>
  <c r="B331" i="7" s="1"/>
  <c r="B331" i="8" s="1"/>
  <c r="D330" i="4"/>
  <c r="I330" i="4" s="1"/>
  <c r="J330" i="4" s="1"/>
  <c r="B330" i="7" s="1"/>
  <c r="B330" i="8" s="1"/>
  <c r="C330" i="4"/>
  <c r="B330" i="4"/>
  <c r="B329" i="4"/>
  <c r="C329" i="4"/>
  <c r="D329" i="4"/>
  <c r="I329" i="4" s="1"/>
  <c r="J329" i="4" s="1"/>
  <c r="B329" i="7" s="1"/>
  <c r="B329" i="8" s="1"/>
  <c r="D328" i="4"/>
  <c r="I328" i="4" s="1"/>
  <c r="J328" i="4" s="1"/>
  <c r="B328" i="7" s="1"/>
  <c r="B328" i="8" s="1"/>
  <c r="C328" i="4"/>
  <c r="B328" i="4"/>
  <c r="C327" i="4"/>
  <c r="B327" i="4"/>
  <c r="D327" i="4"/>
  <c r="I327" i="4" s="1"/>
  <c r="J327" i="4" s="1"/>
  <c r="B327" i="7" s="1"/>
  <c r="B327" i="8" s="1"/>
  <c r="D326" i="4"/>
  <c r="I326" i="4" s="1"/>
  <c r="J326" i="4" s="1"/>
  <c r="B326" i="7" s="1"/>
  <c r="B326" i="8" s="1"/>
  <c r="C326" i="4"/>
  <c r="B326" i="4"/>
  <c r="B325" i="4"/>
  <c r="C325" i="4"/>
  <c r="D325" i="4"/>
  <c r="I325" i="4" s="1"/>
  <c r="J325" i="4" s="1"/>
  <c r="B325" i="7" s="1"/>
  <c r="B325" i="8" s="1"/>
  <c r="F316" i="8"/>
  <c r="C316" i="8"/>
  <c r="D316" i="8" s="1"/>
  <c r="E316" i="8"/>
  <c r="E317" i="8"/>
  <c r="F317" i="8"/>
  <c r="C317" i="8"/>
  <c r="D317" i="8" s="1"/>
  <c r="E318" i="8"/>
  <c r="F318" i="8"/>
  <c r="C318" i="8"/>
  <c r="D318" i="8" s="1"/>
  <c r="E319" i="8"/>
  <c r="F319" i="8"/>
  <c r="C319" i="8"/>
  <c r="D319" i="8" s="1"/>
  <c r="F320" i="8"/>
  <c r="C320" i="8"/>
  <c r="D320" i="8" s="1"/>
  <c r="E320" i="8"/>
  <c r="E321" i="8"/>
  <c r="F321" i="8"/>
  <c r="C321" i="8"/>
  <c r="D321" i="8" s="1"/>
  <c r="E322" i="8"/>
  <c r="F322" i="8"/>
  <c r="C322" i="8"/>
  <c r="D322" i="8" s="1"/>
  <c r="B333" i="7"/>
  <c r="C333" i="8" s="1"/>
  <c r="B333" i="4"/>
  <c r="B333" i="3"/>
  <c r="A334" i="7"/>
  <c r="A334" i="8" s="1"/>
  <c r="A334" i="3"/>
  <c r="A334" i="4" s="1"/>
  <c r="A335" i="7"/>
  <c r="A335" i="8" s="1"/>
  <c r="A335" i="3"/>
  <c r="A335" i="4" s="1"/>
  <c r="A336" i="7"/>
  <c r="A336" i="8" s="1"/>
  <c r="A336" i="3"/>
  <c r="A336" i="4" s="1"/>
  <c r="A337" i="7"/>
  <c r="A337" i="8" s="1"/>
  <c r="A337" i="3"/>
  <c r="A337" i="4" s="1"/>
  <c r="A338" i="7"/>
  <c r="A338" i="8" s="1"/>
  <c r="A338" i="3"/>
  <c r="A338" i="4" s="1"/>
  <c r="A339" i="7"/>
  <c r="A339" i="8" s="1"/>
  <c r="A339" i="3"/>
  <c r="A339" i="4" s="1"/>
  <c r="A340" i="7"/>
  <c r="A340" i="8" s="1"/>
  <c r="A340" i="3"/>
  <c r="A340" i="4" s="1"/>
  <c r="A358" i="2" l="1"/>
  <c r="A357" i="2"/>
  <c r="A356" i="2"/>
  <c r="A355" i="2"/>
  <c r="A354" i="2"/>
  <c r="A353" i="2"/>
  <c r="A352" i="2"/>
  <c r="B351" i="2"/>
  <c r="D340" i="4"/>
  <c r="I340" i="4" s="1"/>
  <c r="J340" i="4" s="1"/>
  <c r="B340" i="7" s="1"/>
  <c r="B340" i="8" s="1"/>
  <c r="C340" i="4"/>
  <c r="B340" i="4"/>
  <c r="B339" i="4"/>
  <c r="C339" i="4"/>
  <c r="D339" i="4"/>
  <c r="I339" i="4" s="1"/>
  <c r="J339" i="4" s="1"/>
  <c r="B339" i="7" s="1"/>
  <c r="B339" i="8" s="1"/>
  <c r="D338" i="4"/>
  <c r="I338" i="4" s="1"/>
  <c r="J338" i="4" s="1"/>
  <c r="B338" i="7" s="1"/>
  <c r="B338" i="8" s="1"/>
  <c r="C338" i="4"/>
  <c r="B338" i="4"/>
  <c r="B337" i="4"/>
  <c r="C337" i="4"/>
  <c r="D337" i="4"/>
  <c r="I337" i="4" s="1"/>
  <c r="J337" i="4" s="1"/>
  <c r="B337" i="7" s="1"/>
  <c r="B337" i="8" s="1"/>
  <c r="D336" i="4"/>
  <c r="I336" i="4" s="1"/>
  <c r="J336" i="4" s="1"/>
  <c r="B336" i="7" s="1"/>
  <c r="B336" i="8" s="1"/>
  <c r="C336" i="4"/>
  <c r="B336" i="4"/>
  <c r="B335" i="4"/>
  <c r="C335" i="4"/>
  <c r="D335" i="4"/>
  <c r="I335" i="4" s="1"/>
  <c r="J335" i="4" s="1"/>
  <c r="B335" i="7" s="1"/>
  <c r="B335" i="8" s="1"/>
  <c r="D334" i="4"/>
  <c r="I334" i="4" s="1"/>
  <c r="J334" i="4" s="1"/>
  <c r="B334" i="7" s="1"/>
  <c r="B334" i="8" s="1"/>
  <c r="C334" i="4"/>
  <c r="B334" i="4"/>
  <c r="E325" i="8"/>
  <c r="F325" i="8"/>
  <c r="C325" i="8"/>
  <c r="D325" i="8" s="1"/>
  <c r="F326" i="8"/>
  <c r="C326" i="8"/>
  <c r="D326" i="8" s="1"/>
  <c r="E326" i="8"/>
  <c r="F327" i="8"/>
  <c r="C327" i="8"/>
  <c r="D327" i="8" s="1"/>
  <c r="E327" i="8"/>
  <c r="E328" i="8"/>
  <c r="F328" i="8"/>
  <c r="C328" i="8"/>
  <c r="D328" i="8" s="1"/>
  <c r="E329" i="8"/>
  <c r="F329" i="8"/>
  <c r="C329" i="8"/>
  <c r="D329" i="8" s="1"/>
  <c r="F330" i="8"/>
  <c r="C330" i="8"/>
  <c r="D330" i="8" s="1"/>
  <c r="E330" i="8"/>
  <c r="E331" i="8"/>
  <c r="F331" i="8"/>
  <c r="C331" i="8"/>
  <c r="D331" i="8" s="1"/>
  <c r="B342" i="7"/>
  <c r="C342" i="8" s="1"/>
  <c r="B342" i="4"/>
  <c r="B342" i="3"/>
  <c r="A343" i="7"/>
  <c r="A343" i="8" s="1"/>
  <c r="A343" i="3"/>
  <c r="A343" i="4" s="1"/>
  <c r="A344" i="7"/>
  <c r="A344" i="8" s="1"/>
  <c r="A344" i="3"/>
  <c r="A344" i="4" s="1"/>
  <c r="A345" i="7"/>
  <c r="A345" i="8" s="1"/>
  <c r="A345" i="3"/>
  <c r="A345" i="4" s="1"/>
  <c r="A346" i="7"/>
  <c r="A346" i="8" s="1"/>
  <c r="A346" i="3"/>
  <c r="A346" i="4" s="1"/>
  <c r="A347" i="7"/>
  <c r="A347" i="8" s="1"/>
  <c r="A347" i="3"/>
  <c r="A347" i="4" s="1"/>
  <c r="A348" i="7"/>
  <c r="A348" i="8" s="1"/>
  <c r="A348" i="3"/>
  <c r="A348" i="4" s="1"/>
  <c r="A349" i="7"/>
  <c r="A349" i="8" s="1"/>
  <c r="A349" i="3"/>
  <c r="A349" i="4" s="1"/>
  <c r="A367" i="2" l="1"/>
  <c r="A366" i="2"/>
  <c r="A365" i="2"/>
  <c r="A364" i="2"/>
  <c r="A363" i="2"/>
  <c r="A362" i="2"/>
  <c r="A361" i="2"/>
  <c r="B360" i="2"/>
  <c r="B349" i="4"/>
  <c r="C349" i="4"/>
  <c r="D349" i="4"/>
  <c r="I349" i="4" s="1"/>
  <c r="J349" i="4" s="1"/>
  <c r="B349" i="7" s="1"/>
  <c r="B349" i="8" s="1"/>
  <c r="D348" i="4"/>
  <c r="I348" i="4" s="1"/>
  <c r="J348" i="4" s="1"/>
  <c r="B348" i="7" s="1"/>
  <c r="B348" i="8" s="1"/>
  <c r="C348" i="4"/>
  <c r="B348" i="4"/>
  <c r="C347" i="4"/>
  <c r="B347" i="4"/>
  <c r="D347" i="4"/>
  <c r="I347" i="4" s="1"/>
  <c r="J347" i="4" s="1"/>
  <c r="B347" i="7" s="1"/>
  <c r="B347" i="8" s="1"/>
  <c r="D346" i="4"/>
  <c r="I346" i="4" s="1"/>
  <c r="J346" i="4" s="1"/>
  <c r="B346" i="7" s="1"/>
  <c r="B346" i="8" s="1"/>
  <c r="C346" i="4"/>
  <c r="B346" i="4"/>
  <c r="B345" i="4"/>
  <c r="C345" i="4"/>
  <c r="D345" i="4"/>
  <c r="I345" i="4" s="1"/>
  <c r="J345" i="4" s="1"/>
  <c r="B345" i="7" s="1"/>
  <c r="B345" i="8" s="1"/>
  <c r="D344" i="4"/>
  <c r="I344" i="4" s="1"/>
  <c r="J344" i="4" s="1"/>
  <c r="B344" i="7" s="1"/>
  <c r="B344" i="8" s="1"/>
  <c r="C344" i="4"/>
  <c r="B344" i="4"/>
  <c r="C343" i="4"/>
  <c r="B343" i="4"/>
  <c r="D343" i="4"/>
  <c r="I343" i="4" s="1"/>
  <c r="J343" i="4" s="1"/>
  <c r="B343" i="7" s="1"/>
  <c r="B343" i="8" s="1"/>
  <c r="E334" i="8"/>
  <c r="F334" i="8"/>
  <c r="C334" i="8"/>
  <c r="D334" i="8" s="1"/>
  <c r="E335" i="8"/>
  <c r="F335" i="8"/>
  <c r="C335" i="8"/>
  <c r="D335" i="8" s="1"/>
  <c r="F336" i="8"/>
  <c r="C336" i="8"/>
  <c r="D336" i="8" s="1"/>
  <c r="E336" i="8"/>
  <c r="F337" i="8"/>
  <c r="C337" i="8"/>
  <c r="D337" i="8" s="1"/>
  <c r="E337" i="8"/>
  <c r="E338" i="8"/>
  <c r="F338" i="8"/>
  <c r="C338" i="8"/>
  <c r="D338" i="8" s="1"/>
  <c r="E339" i="8"/>
  <c r="F339" i="8"/>
  <c r="C339" i="8"/>
  <c r="D339" i="8" s="1"/>
  <c r="F340" i="8"/>
  <c r="C340" i="8"/>
  <c r="D340" i="8" s="1"/>
  <c r="E340" i="8"/>
  <c r="B351" i="7"/>
  <c r="C351" i="8" s="1"/>
  <c r="B351" i="4"/>
  <c r="B351" i="3"/>
  <c r="A352" i="7"/>
  <c r="A352" i="8" s="1"/>
  <c r="A352" i="3"/>
  <c r="A352" i="4" s="1"/>
  <c r="A353" i="7"/>
  <c r="A353" i="8" s="1"/>
  <c r="A353" i="3"/>
  <c r="A353" i="4" s="1"/>
  <c r="A354" i="7"/>
  <c r="A354" i="8" s="1"/>
  <c r="A354" i="3"/>
  <c r="A354" i="4" s="1"/>
  <c r="A355" i="7"/>
  <c r="A355" i="8" s="1"/>
  <c r="A355" i="3"/>
  <c r="A355" i="4" s="1"/>
  <c r="A356" i="7"/>
  <c r="A356" i="8" s="1"/>
  <c r="A356" i="3"/>
  <c r="A356" i="4" s="1"/>
  <c r="A357" i="7"/>
  <c r="A357" i="8" s="1"/>
  <c r="A357" i="3"/>
  <c r="A357" i="4" s="1"/>
  <c r="A358" i="7"/>
  <c r="A358" i="8" s="1"/>
  <c r="A358" i="3"/>
  <c r="A358" i="4" s="1"/>
  <c r="A376" i="2" l="1"/>
  <c r="A375" i="2"/>
  <c r="A374" i="2"/>
  <c r="A373" i="2"/>
  <c r="A372" i="2"/>
  <c r="A371" i="2"/>
  <c r="A370" i="2"/>
  <c r="B369" i="2"/>
  <c r="D358" i="4"/>
  <c r="I358" i="4" s="1"/>
  <c r="J358" i="4" s="1"/>
  <c r="B358" i="7" s="1"/>
  <c r="B358" i="8" s="1"/>
  <c r="C358" i="4"/>
  <c r="B358" i="4"/>
  <c r="B357" i="4"/>
  <c r="C357" i="4"/>
  <c r="D357" i="4"/>
  <c r="I357" i="4" s="1"/>
  <c r="J357" i="4" s="1"/>
  <c r="B357" i="7" s="1"/>
  <c r="B357" i="8" s="1"/>
  <c r="D356" i="4"/>
  <c r="I356" i="4" s="1"/>
  <c r="J356" i="4" s="1"/>
  <c r="B356" i="7" s="1"/>
  <c r="B356" i="8" s="1"/>
  <c r="C356" i="4"/>
  <c r="B356" i="4"/>
  <c r="B355" i="4"/>
  <c r="C355" i="4"/>
  <c r="D355" i="4"/>
  <c r="I355" i="4" s="1"/>
  <c r="J355" i="4" s="1"/>
  <c r="B355" i="7" s="1"/>
  <c r="B355" i="8" s="1"/>
  <c r="D354" i="4"/>
  <c r="I354" i="4" s="1"/>
  <c r="J354" i="4" s="1"/>
  <c r="B354" i="7" s="1"/>
  <c r="B354" i="8" s="1"/>
  <c r="C354" i="4"/>
  <c r="B354" i="4"/>
  <c r="C353" i="4"/>
  <c r="B353" i="4"/>
  <c r="D353" i="4"/>
  <c r="I353" i="4" s="1"/>
  <c r="J353" i="4" s="1"/>
  <c r="B353" i="7" s="1"/>
  <c r="B353" i="8" s="1"/>
  <c r="D352" i="4"/>
  <c r="I352" i="4" s="1"/>
  <c r="J352" i="4" s="1"/>
  <c r="B352" i="7" s="1"/>
  <c r="B352" i="8" s="1"/>
  <c r="C352" i="4"/>
  <c r="B352" i="4"/>
  <c r="F343" i="8"/>
  <c r="C343" i="8"/>
  <c r="D343" i="8" s="1"/>
  <c r="E343" i="8"/>
  <c r="E344" i="8"/>
  <c r="F344" i="8"/>
  <c r="C344" i="8"/>
  <c r="D344" i="8" s="1"/>
  <c r="E345" i="8"/>
  <c r="F345" i="8"/>
  <c r="C345" i="8"/>
  <c r="D345" i="8" s="1"/>
  <c r="F346" i="8"/>
  <c r="C346" i="8"/>
  <c r="D346" i="8" s="1"/>
  <c r="E346" i="8"/>
  <c r="E347" i="8"/>
  <c r="F347" i="8"/>
  <c r="C347" i="8"/>
  <c r="D347" i="8" s="1"/>
  <c r="E348" i="8"/>
  <c r="F348" i="8"/>
  <c r="C348" i="8"/>
  <c r="D348" i="8" s="1"/>
  <c r="E349" i="8"/>
  <c r="F349" i="8"/>
  <c r="C349" i="8"/>
  <c r="D349" i="8" s="1"/>
  <c r="B360" i="7"/>
  <c r="C360" i="8" s="1"/>
  <c r="B360" i="4"/>
  <c r="B360" i="3"/>
  <c r="A361" i="7"/>
  <c r="A361" i="8" s="1"/>
  <c r="A361" i="3"/>
  <c r="A361" i="4" s="1"/>
  <c r="A362" i="7"/>
  <c r="A362" i="8" s="1"/>
  <c r="A362" i="3"/>
  <c r="A362" i="4" s="1"/>
  <c r="A363" i="7"/>
  <c r="A363" i="8" s="1"/>
  <c r="A363" i="3"/>
  <c r="A363" i="4" s="1"/>
  <c r="A364" i="7"/>
  <c r="A364" i="8" s="1"/>
  <c r="A364" i="3"/>
  <c r="A364" i="4" s="1"/>
  <c r="A365" i="7"/>
  <c r="A365" i="8" s="1"/>
  <c r="A365" i="3"/>
  <c r="A365" i="4" s="1"/>
  <c r="A366" i="7"/>
  <c r="A366" i="8" s="1"/>
  <c r="A366" i="3"/>
  <c r="A366" i="4" s="1"/>
  <c r="A367" i="7"/>
  <c r="A367" i="8" s="1"/>
  <c r="A367" i="3"/>
  <c r="A367" i="4" s="1"/>
  <c r="B367" i="4" l="1"/>
  <c r="C367" i="4"/>
  <c r="D367" i="4"/>
  <c r="I367" i="4" s="1"/>
  <c r="J367" i="4" s="1"/>
  <c r="B367" i="7" s="1"/>
  <c r="B367" i="8" s="1"/>
  <c r="D366" i="4"/>
  <c r="I366" i="4" s="1"/>
  <c r="J366" i="4" s="1"/>
  <c r="B366" i="7" s="1"/>
  <c r="B366" i="8" s="1"/>
  <c r="C366" i="4"/>
  <c r="B366" i="4"/>
  <c r="B365" i="4"/>
  <c r="C365" i="4"/>
  <c r="D365" i="4"/>
  <c r="I365" i="4" s="1"/>
  <c r="J365" i="4" s="1"/>
  <c r="B365" i="7" s="1"/>
  <c r="B365" i="8" s="1"/>
  <c r="D364" i="4"/>
  <c r="I364" i="4" s="1"/>
  <c r="J364" i="4" s="1"/>
  <c r="B364" i="7" s="1"/>
  <c r="B364" i="8" s="1"/>
  <c r="C364" i="4"/>
  <c r="B364" i="4"/>
  <c r="C363" i="4"/>
  <c r="B363" i="4"/>
  <c r="D363" i="4"/>
  <c r="I363" i="4" s="1"/>
  <c r="J363" i="4" s="1"/>
  <c r="B363" i="7" s="1"/>
  <c r="B363" i="8" s="1"/>
  <c r="D362" i="4"/>
  <c r="I362" i="4" s="1"/>
  <c r="J362" i="4" s="1"/>
  <c r="B362" i="7" s="1"/>
  <c r="B362" i="8" s="1"/>
  <c r="C362" i="4"/>
  <c r="B362" i="4"/>
  <c r="B361" i="4"/>
  <c r="C361" i="4"/>
  <c r="D361" i="4"/>
  <c r="I361" i="4" s="1"/>
  <c r="J361" i="4" s="1"/>
  <c r="B361" i="7" s="1"/>
  <c r="B361" i="8" s="1"/>
  <c r="F352" i="8"/>
  <c r="C352" i="8"/>
  <c r="D352" i="8" s="1"/>
  <c r="E352" i="8"/>
  <c r="E353" i="8"/>
  <c r="F353" i="8"/>
  <c r="C353" i="8"/>
  <c r="D353" i="8" s="1"/>
  <c r="E354" i="8"/>
  <c r="F354" i="8"/>
  <c r="C354" i="8"/>
  <c r="D354" i="8" s="1"/>
  <c r="E355" i="8"/>
  <c r="F355" i="8"/>
  <c r="C355" i="8"/>
  <c r="D355" i="8" s="1"/>
  <c r="F356" i="8"/>
  <c r="C356" i="8"/>
  <c r="D356" i="8" s="1"/>
  <c r="E356" i="8"/>
  <c r="E357" i="8"/>
  <c r="F357" i="8"/>
  <c r="C357" i="8"/>
  <c r="D357" i="8" s="1"/>
  <c r="E358" i="8"/>
  <c r="F358" i="8"/>
  <c r="C358" i="8"/>
  <c r="D358" i="8" s="1"/>
  <c r="B369" i="7"/>
  <c r="C369" i="8" s="1"/>
  <c r="B369" i="4"/>
  <c r="B369" i="3"/>
  <c r="A370" i="7"/>
  <c r="A370" i="8" s="1"/>
  <c r="A370" i="3"/>
  <c r="A370" i="4" s="1"/>
  <c r="A371" i="7"/>
  <c r="A371" i="8" s="1"/>
  <c r="A371" i="3"/>
  <c r="A371" i="4" s="1"/>
  <c r="A372" i="7"/>
  <c r="A372" i="8" s="1"/>
  <c r="A372" i="3"/>
  <c r="A372" i="4" s="1"/>
  <c r="A373" i="7"/>
  <c r="A373" i="8" s="1"/>
  <c r="A373" i="3"/>
  <c r="A373" i="4" s="1"/>
  <c r="A374" i="7"/>
  <c r="A374" i="8" s="1"/>
  <c r="A374" i="3"/>
  <c r="A374" i="4" s="1"/>
  <c r="A375" i="7"/>
  <c r="A375" i="8" s="1"/>
  <c r="A375" i="3"/>
  <c r="A375" i="4" s="1"/>
  <c r="A376" i="7"/>
  <c r="A376" i="8" s="1"/>
  <c r="A376" i="3"/>
  <c r="A376" i="4" s="1"/>
  <c r="A385" i="2"/>
  <c r="A384" i="2"/>
  <c r="A383" i="2"/>
  <c r="A382" i="2"/>
  <c r="A381" i="2"/>
  <c r="A380" i="2"/>
  <c r="A379" i="2"/>
  <c r="B378" i="2"/>
  <c r="B378" i="7" l="1"/>
  <c r="C378" i="8" s="1"/>
  <c r="B378" i="4"/>
  <c r="B378" i="3"/>
  <c r="A379" i="7"/>
  <c r="A379" i="8" s="1"/>
  <c r="A379" i="3"/>
  <c r="A379" i="4" s="1"/>
  <c r="A380" i="7"/>
  <c r="A380" i="8" s="1"/>
  <c r="A380" i="3"/>
  <c r="A380" i="4" s="1"/>
  <c r="A381" i="7"/>
  <c r="A381" i="8" s="1"/>
  <c r="A381" i="3"/>
  <c r="A381" i="4" s="1"/>
  <c r="A382" i="7"/>
  <c r="A382" i="8" s="1"/>
  <c r="A382" i="3"/>
  <c r="A382" i="4" s="1"/>
  <c r="A383" i="7"/>
  <c r="A383" i="8" s="1"/>
  <c r="A383" i="3"/>
  <c r="A383" i="4" s="1"/>
  <c r="A384" i="7"/>
  <c r="A384" i="8" s="1"/>
  <c r="A384" i="3"/>
  <c r="A384" i="4" s="1"/>
  <c r="A385" i="7"/>
  <c r="A385" i="8" s="1"/>
  <c r="A385" i="3"/>
  <c r="A385" i="4" s="1"/>
  <c r="A394" i="2"/>
  <c r="A393" i="2"/>
  <c r="A392" i="2"/>
  <c r="A391" i="2"/>
  <c r="A390" i="2"/>
  <c r="A389" i="2"/>
  <c r="A388" i="2"/>
  <c r="B387" i="2"/>
  <c r="C376" i="4"/>
  <c r="D376" i="4"/>
  <c r="I376" i="4" s="1"/>
  <c r="J376" i="4" s="1"/>
  <c r="B376" i="7" s="1"/>
  <c r="B376" i="8" s="1"/>
  <c r="B376" i="4"/>
  <c r="C375" i="4"/>
  <c r="B375" i="4"/>
  <c r="D375" i="4"/>
  <c r="I375" i="4" s="1"/>
  <c r="J375" i="4" s="1"/>
  <c r="B375" i="7" s="1"/>
  <c r="B375" i="8" s="1"/>
  <c r="D374" i="4"/>
  <c r="I374" i="4" s="1"/>
  <c r="J374" i="4" s="1"/>
  <c r="B374" i="7" s="1"/>
  <c r="B374" i="8" s="1"/>
  <c r="B374" i="4"/>
  <c r="C374" i="4"/>
  <c r="C373" i="4"/>
  <c r="B373" i="4"/>
  <c r="D373" i="4"/>
  <c r="I373" i="4" s="1"/>
  <c r="J373" i="4" s="1"/>
  <c r="B373" i="7" s="1"/>
  <c r="B373" i="8" s="1"/>
  <c r="C372" i="4"/>
  <c r="D372" i="4"/>
  <c r="I372" i="4" s="1"/>
  <c r="J372" i="4" s="1"/>
  <c r="B372" i="7" s="1"/>
  <c r="B372" i="8" s="1"/>
  <c r="B372" i="4"/>
  <c r="C371" i="4"/>
  <c r="B371" i="4"/>
  <c r="D371" i="4"/>
  <c r="I371" i="4" s="1"/>
  <c r="J371" i="4" s="1"/>
  <c r="B371" i="7" s="1"/>
  <c r="B371" i="8" s="1"/>
  <c r="D370" i="4"/>
  <c r="I370" i="4" s="1"/>
  <c r="J370" i="4" s="1"/>
  <c r="B370" i="7" s="1"/>
  <c r="B370" i="8" s="1"/>
  <c r="B370" i="4"/>
  <c r="C370" i="4"/>
  <c r="E361" i="8"/>
  <c r="F361" i="8"/>
  <c r="C361" i="8"/>
  <c r="D361" i="8" s="1"/>
  <c r="F362" i="8"/>
  <c r="C362" i="8"/>
  <c r="D362" i="8" s="1"/>
  <c r="E362" i="8"/>
  <c r="E363" i="8"/>
  <c r="F363" i="8"/>
  <c r="C363" i="8"/>
  <c r="D363" i="8" s="1"/>
  <c r="E364" i="8"/>
  <c r="F364" i="8"/>
  <c r="C364" i="8"/>
  <c r="D364" i="8" s="1"/>
  <c r="E365" i="8"/>
  <c r="F365" i="8"/>
  <c r="C365" i="8"/>
  <c r="D365" i="8" s="1"/>
  <c r="F366" i="8"/>
  <c r="C366" i="8"/>
  <c r="D366" i="8" s="1"/>
  <c r="E366" i="8"/>
  <c r="F367" i="8"/>
  <c r="C367" i="8"/>
  <c r="D367" i="8" s="1"/>
  <c r="E367" i="8"/>
  <c r="F370" i="8" l="1"/>
  <c r="C370" i="8"/>
  <c r="D370" i="8" s="1"/>
  <c r="E370" i="8"/>
  <c r="F371" i="8"/>
  <c r="C371" i="8"/>
  <c r="D371" i="8" s="1"/>
  <c r="E371" i="8"/>
  <c r="F372" i="8"/>
  <c r="C372" i="8"/>
  <c r="D372" i="8" s="1"/>
  <c r="E372" i="8"/>
  <c r="F373" i="8"/>
  <c r="C373" i="8"/>
  <c r="D373" i="8" s="1"/>
  <c r="E373" i="8"/>
  <c r="F374" i="8"/>
  <c r="C374" i="8"/>
  <c r="D374" i="8" s="1"/>
  <c r="E374" i="8"/>
  <c r="C375" i="8"/>
  <c r="D375" i="8" s="1"/>
  <c r="F375" i="8"/>
  <c r="E375" i="8"/>
  <c r="E376" i="8"/>
  <c r="F376" i="8"/>
  <c r="C376" i="8"/>
  <c r="D376" i="8" s="1"/>
  <c r="B387" i="7"/>
  <c r="C387" i="8" s="1"/>
  <c r="B387" i="4"/>
  <c r="B387" i="3"/>
  <c r="A388" i="7"/>
  <c r="A388" i="8" s="1"/>
  <c r="A388" i="3"/>
  <c r="A388" i="4" s="1"/>
  <c r="A389" i="7"/>
  <c r="A389" i="8" s="1"/>
  <c r="A389" i="3"/>
  <c r="A389" i="4" s="1"/>
  <c r="A390" i="7"/>
  <c r="A390" i="8" s="1"/>
  <c r="A390" i="3"/>
  <c r="A390" i="4" s="1"/>
  <c r="A391" i="7"/>
  <c r="A391" i="8" s="1"/>
  <c r="A391" i="3"/>
  <c r="A391" i="4" s="1"/>
  <c r="A392" i="7"/>
  <c r="A392" i="8" s="1"/>
  <c r="A392" i="3"/>
  <c r="A392" i="4" s="1"/>
  <c r="A393" i="7"/>
  <c r="A393" i="8" s="1"/>
  <c r="A393" i="3"/>
  <c r="A393" i="4" s="1"/>
  <c r="A394" i="7"/>
  <c r="A394" i="8" s="1"/>
  <c r="A394" i="3"/>
  <c r="A394" i="4" s="1"/>
  <c r="A403" i="2"/>
  <c r="A402" i="2"/>
  <c r="A401" i="2"/>
  <c r="A400" i="2"/>
  <c r="A399" i="2"/>
  <c r="A398" i="2"/>
  <c r="A397" i="2"/>
  <c r="B396" i="2"/>
  <c r="C385" i="4"/>
  <c r="B385" i="4"/>
  <c r="D385" i="4"/>
  <c r="I385" i="4" s="1"/>
  <c r="J385" i="4" s="1"/>
  <c r="B385" i="7" s="1"/>
  <c r="B385" i="8" s="1"/>
  <c r="D384" i="4"/>
  <c r="I384" i="4" s="1"/>
  <c r="J384" i="4" s="1"/>
  <c r="B384" i="7" s="1"/>
  <c r="B384" i="8" s="1"/>
  <c r="C384" i="4"/>
  <c r="B384" i="4"/>
  <c r="C383" i="4"/>
  <c r="B383" i="4"/>
  <c r="D383" i="4"/>
  <c r="I383" i="4" s="1"/>
  <c r="J383" i="4" s="1"/>
  <c r="B383" i="7" s="1"/>
  <c r="B383" i="8" s="1"/>
  <c r="D382" i="4"/>
  <c r="I382" i="4" s="1"/>
  <c r="J382" i="4" s="1"/>
  <c r="B382" i="7" s="1"/>
  <c r="B382" i="8" s="1"/>
  <c r="C382" i="4"/>
  <c r="B382" i="4"/>
  <c r="C381" i="4"/>
  <c r="B381" i="4"/>
  <c r="D381" i="4"/>
  <c r="I381" i="4" s="1"/>
  <c r="J381" i="4" s="1"/>
  <c r="B381" i="7" s="1"/>
  <c r="B381" i="8" s="1"/>
  <c r="D380" i="4"/>
  <c r="I380" i="4" s="1"/>
  <c r="J380" i="4" s="1"/>
  <c r="B380" i="7" s="1"/>
  <c r="B380" i="8" s="1"/>
  <c r="B380" i="4"/>
  <c r="C380" i="4"/>
  <c r="C379" i="4"/>
  <c r="B379" i="4"/>
  <c r="D379" i="4"/>
  <c r="I379" i="4" s="1"/>
  <c r="J379" i="4" s="1"/>
  <c r="B379" i="7" s="1"/>
  <c r="B379" i="8" s="1"/>
  <c r="C379" i="8" l="1"/>
  <c r="D379" i="8" s="1"/>
  <c r="E379" i="8"/>
  <c r="F379" i="8"/>
  <c r="E380" i="8"/>
  <c r="F380" i="8"/>
  <c r="C380" i="8"/>
  <c r="D380" i="8" s="1"/>
  <c r="C381" i="8"/>
  <c r="D381" i="8" s="1"/>
  <c r="F381" i="8"/>
  <c r="E381" i="8"/>
  <c r="E382" i="8"/>
  <c r="F382" i="8"/>
  <c r="C382" i="8"/>
  <c r="D382" i="8" s="1"/>
  <c r="C383" i="8"/>
  <c r="D383" i="8" s="1"/>
  <c r="E383" i="8"/>
  <c r="F383" i="8"/>
  <c r="E384" i="8"/>
  <c r="F384" i="8"/>
  <c r="C384" i="8"/>
  <c r="D384" i="8" s="1"/>
  <c r="C385" i="8"/>
  <c r="D385" i="8" s="1"/>
  <c r="F385" i="8"/>
  <c r="E385" i="8"/>
  <c r="B396" i="7"/>
  <c r="C396" i="8" s="1"/>
  <c r="B396" i="4"/>
  <c r="B396" i="3"/>
  <c r="A397" i="7"/>
  <c r="A397" i="8" s="1"/>
  <c r="A397" i="3"/>
  <c r="A397" i="4" s="1"/>
  <c r="A398" i="7"/>
  <c r="A398" i="8" s="1"/>
  <c r="A398" i="3"/>
  <c r="A398" i="4" s="1"/>
  <c r="A399" i="7"/>
  <c r="A399" i="8" s="1"/>
  <c r="A399" i="3"/>
  <c r="A399" i="4" s="1"/>
  <c r="A400" i="7"/>
  <c r="A400" i="8" s="1"/>
  <c r="A400" i="3"/>
  <c r="A400" i="4" s="1"/>
  <c r="A401" i="7"/>
  <c r="A401" i="8" s="1"/>
  <c r="A401" i="3"/>
  <c r="A401" i="4" s="1"/>
  <c r="A402" i="7"/>
  <c r="A402" i="8" s="1"/>
  <c r="A402" i="3"/>
  <c r="A402" i="4" s="1"/>
  <c r="A403" i="7"/>
  <c r="A403" i="8" s="1"/>
  <c r="A403" i="3"/>
  <c r="A403" i="4" s="1"/>
  <c r="A412" i="2"/>
  <c r="A411" i="2"/>
  <c r="A410" i="2"/>
  <c r="A409" i="2"/>
  <c r="A408" i="2"/>
  <c r="A407" i="2"/>
  <c r="A406" i="2"/>
  <c r="B405" i="2"/>
  <c r="D394" i="4"/>
  <c r="I394" i="4" s="1"/>
  <c r="J394" i="4" s="1"/>
  <c r="B394" i="7" s="1"/>
  <c r="B394" i="8" s="1"/>
  <c r="C394" i="4"/>
  <c r="B394" i="4"/>
  <c r="C393" i="4"/>
  <c r="D393" i="4"/>
  <c r="I393" i="4" s="1"/>
  <c r="J393" i="4" s="1"/>
  <c r="B393" i="7" s="1"/>
  <c r="B393" i="8" s="1"/>
  <c r="B393" i="4"/>
  <c r="D392" i="4"/>
  <c r="I392" i="4" s="1"/>
  <c r="J392" i="4" s="1"/>
  <c r="B392" i="7" s="1"/>
  <c r="B392" i="8" s="1"/>
  <c r="C392" i="4"/>
  <c r="B392" i="4"/>
  <c r="C391" i="4"/>
  <c r="B391" i="4"/>
  <c r="D391" i="4"/>
  <c r="I391" i="4" s="1"/>
  <c r="J391" i="4" s="1"/>
  <c r="B391" i="7" s="1"/>
  <c r="B391" i="8" s="1"/>
  <c r="D390" i="4"/>
  <c r="I390" i="4" s="1"/>
  <c r="J390" i="4" s="1"/>
  <c r="B390" i="7" s="1"/>
  <c r="B390" i="8" s="1"/>
  <c r="B390" i="4"/>
  <c r="C390" i="4"/>
  <c r="C389" i="4"/>
  <c r="B389" i="4"/>
  <c r="D389" i="4"/>
  <c r="I389" i="4" s="1"/>
  <c r="J389" i="4" s="1"/>
  <c r="B389" i="7" s="1"/>
  <c r="B389" i="8" s="1"/>
  <c r="C388" i="4"/>
  <c r="D388" i="4"/>
  <c r="I388" i="4" s="1"/>
  <c r="J388" i="4" s="1"/>
  <c r="B388" i="7" s="1"/>
  <c r="B388" i="8" s="1"/>
  <c r="B388" i="4"/>
  <c r="E388" i="8" l="1"/>
  <c r="F388" i="8"/>
  <c r="C388" i="8"/>
  <c r="D388" i="8" s="1"/>
  <c r="C389" i="8"/>
  <c r="D389" i="8" s="1"/>
  <c r="E389" i="8"/>
  <c r="F389" i="8"/>
  <c r="E390" i="8"/>
  <c r="F390" i="8"/>
  <c r="C390" i="8"/>
  <c r="D390" i="8" s="1"/>
  <c r="C391" i="8"/>
  <c r="D391" i="8" s="1"/>
  <c r="E391" i="8"/>
  <c r="F391" i="8"/>
  <c r="E392" i="8"/>
  <c r="F392" i="8"/>
  <c r="C392" i="8"/>
  <c r="D392" i="8" s="1"/>
  <c r="C393" i="8"/>
  <c r="D393" i="8" s="1"/>
  <c r="E393" i="8"/>
  <c r="F393" i="8"/>
  <c r="E394" i="8"/>
  <c r="F394" i="8"/>
  <c r="C394" i="8"/>
  <c r="D394" i="8" s="1"/>
  <c r="B405" i="7"/>
  <c r="C405" i="8" s="1"/>
  <c r="B405" i="4"/>
  <c r="B405" i="3"/>
  <c r="A406" i="7"/>
  <c r="A406" i="8" s="1"/>
  <c r="A406" i="3"/>
  <c r="A406" i="4" s="1"/>
  <c r="A407" i="7"/>
  <c r="A407" i="8" s="1"/>
  <c r="A407" i="3"/>
  <c r="A407" i="4" s="1"/>
  <c r="A408" i="7"/>
  <c r="A408" i="8" s="1"/>
  <c r="A408" i="3"/>
  <c r="A408" i="4" s="1"/>
  <c r="A409" i="7"/>
  <c r="A409" i="8" s="1"/>
  <c r="A409" i="3"/>
  <c r="A409" i="4" s="1"/>
  <c r="A410" i="7"/>
  <c r="A410" i="8" s="1"/>
  <c r="A410" i="3"/>
  <c r="A410" i="4" s="1"/>
  <c r="A411" i="7"/>
  <c r="A411" i="8" s="1"/>
  <c r="A411" i="3"/>
  <c r="A411" i="4" s="1"/>
  <c r="A412" i="7"/>
  <c r="A412" i="8" s="1"/>
  <c r="A412" i="3"/>
  <c r="A412" i="4" s="1"/>
  <c r="A421" i="2"/>
  <c r="A420" i="2"/>
  <c r="A419" i="2"/>
  <c r="A418" i="2"/>
  <c r="A417" i="2"/>
  <c r="A416" i="2"/>
  <c r="A415" i="2"/>
  <c r="B414" i="2"/>
  <c r="C403" i="4"/>
  <c r="D403" i="4"/>
  <c r="I403" i="4" s="1"/>
  <c r="J403" i="4" s="1"/>
  <c r="B403" i="7" s="1"/>
  <c r="B403" i="8" s="1"/>
  <c r="B403" i="4"/>
  <c r="D402" i="4"/>
  <c r="I402" i="4" s="1"/>
  <c r="J402" i="4" s="1"/>
  <c r="B402" i="7" s="1"/>
  <c r="B402" i="8" s="1"/>
  <c r="C402" i="4"/>
  <c r="B402" i="4"/>
  <c r="C401" i="4"/>
  <c r="D401" i="4"/>
  <c r="I401" i="4" s="1"/>
  <c r="J401" i="4" s="1"/>
  <c r="B401" i="7" s="1"/>
  <c r="B401" i="8" s="1"/>
  <c r="B401" i="4"/>
  <c r="D400" i="4"/>
  <c r="I400" i="4" s="1"/>
  <c r="J400" i="4" s="1"/>
  <c r="B400" i="7" s="1"/>
  <c r="B400" i="8" s="1"/>
  <c r="C400" i="4"/>
  <c r="B400" i="4"/>
  <c r="C399" i="4"/>
  <c r="D399" i="4"/>
  <c r="I399" i="4" s="1"/>
  <c r="J399" i="4" s="1"/>
  <c r="B399" i="7" s="1"/>
  <c r="B399" i="8" s="1"/>
  <c r="B399" i="4"/>
  <c r="D398" i="4"/>
  <c r="I398" i="4" s="1"/>
  <c r="J398" i="4" s="1"/>
  <c r="B398" i="7" s="1"/>
  <c r="B398" i="8" s="1"/>
  <c r="C398" i="4"/>
  <c r="B398" i="4"/>
  <c r="C397" i="4"/>
  <c r="D397" i="4"/>
  <c r="I397" i="4" s="1"/>
  <c r="J397" i="4" s="1"/>
  <c r="B397" i="7" s="1"/>
  <c r="B397" i="8" s="1"/>
  <c r="B397" i="4"/>
  <c r="C397" i="8" l="1"/>
  <c r="D397" i="8" s="1"/>
  <c r="E397" i="8"/>
  <c r="F397" i="8"/>
  <c r="E398" i="8"/>
  <c r="F398" i="8"/>
  <c r="C398" i="8"/>
  <c r="D398" i="8" s="1"/>
  <c r="C399" i="8"/>
  <c r="D399" i="8" s="1"/>
  <c r="E399" i="8"/>
  <c r="F399" i="8"/>
  <c r="E400" i="8"/>
  <c r="F400" i="8"/>
  <c r="C400" i="8"/>
  <c r="D400" i="8" s="1"/>
  <c r="C401" i="8"/>
  <c r="D401" i="8" s="1"/>
  <c r="E401" i="8"/>
  <c r="F401" i="8"/>
  <c r="E402" i="8"/>
  <c r="F402" i="8"/>
  <c r="C402" i="8"/>
  <c r="D402" i="8" s="1"/>
  <c r="C403" i="8"/>
  <c r="D403" i="8" s="1"/>
  <c r="E403" i="8"/>
  <c r="F403" i="8"/>
  <c r="A430" i="2"/>
  <c r="A429" i="2"/>
  <c r="A428" i="2"/>
  <c r="A427" i="2"/>
  <c r="A426" i="2"/>
  <c r="A425" i="2"/>
  <c r="A424" i="2"/>
  <c r="B423" i="2"/>
  <c r="B414" i="7"/>
  <c r="C414" i="8" s="1"/>
  <c r="B414" i="4"/>
  <c r="B414" i="3"/>
  <c r="A415" i="7"/>
  <c r="A415" i="8" s="1"/>
  <c r="A415" i="3"/>
  <c r="A415" i="4" s="1"/>
  <c r="A416" i="7"/>
  <c r="A416" i="8" s="1"/>
  <c r="A416" i="3"/>
  <c r="A416" i="4" s="1"/>
  <c r="A417" i="7"/>
  <c r="A417" i="8" s="1"/>
  <c r="A417" i="3"/>
  <c r="A417" i="4" s="1"/>
  <c r="A418" i="7"/>
  <c r="A418" i="8" s="1"/>
  <c r="A418" i="3"/>
  <c r="A418" i="4" s="1"/>
  <c r="A419" i="7"/>
  <c r="A419" i="8" s="1"/>
  <c r="A419" i="3"/>
  <c r="A419" i="4" s="1"/>
  <c r="A420" i="7"/>
  <c r="A420" i="8" s="1"/>
  <c r="A420" i="3"/>
  <c r="A420" i="4" s="1"/>
  <c r="A421" i="7"/>
  <c r="A421" i="8" s="1"/>
  <c r="A421" i="3"/>
  <c r="A421" i="4" s="1"/>
  <c r="D412" i="4"/>
  <c r="I412" i="4" s="1"/>
  <c r="J412" i="4" s="1"/>
  <c r="B412" i="7" s="1"/>
  <c r="B412" i="8" s="1"/>
  <c r="C412" i="4"/>
  <c r="B412" i="4"/>
  <c r="C411" i="4"/>
  <c r="D411" i="4"/>
  <c r="I411" i="4" s="1"/>
  <c r="J411" i="4" s="1"/>
  <c r="B411" i="7" s="1"/>
  <c r="B411" i="8" s="1"/>
  <c r="B411" i="4"/>
  <c r="D410" i="4"/>
  <c r="I410" i="4" s="1"/>
  <c r="J410" i="4" s="1"/>
  <c r="B410" i="7" s="1"/>
  <c r="B410" i="8" s="1"/>
  <c r="C410" i="4"/>
  <c r="B410" i="4"/>
  <c r="C409" i="4"/>
  <c r="D409" i="4"/>
  <c r="I409" i="4" s="1"/>
  <c r="J409" i="4" s="1"/>
  <c r="B409" i="7" s="1"/>
  <c r="B409" i="8" s="1"/>
  <c r="B409" i="4"/>
  <c r="D408" i="4"/>
  <c r="I408" i="4" s="1"/>
  <c r="J408" i="4" s="1"/>
  <c r="B408" i="7" s="1"/>
  <c r="B408" i="8" s="1"/>
  <c r="C408" i="4"/>
  <c r="B408" i="4"/>
  <c r="C407" i="4"/>
  <c r="D407" i="4"/>
  <c r="I407" i="4" s="1"/>
  <c r="J407" i="4" s="1"/>
  <c r="B407" i="7" s="1"/>
  <c r="B407" i="8" s="1"/>
  <c r="B407" i="4"/>
  <c r="D406" i="4"/>
  <c r="I406" i="4" s="1"/>
  <c r="J406" i="4" s="1"/>
  <c r="B406" i="7" s="1"/>
  <c r="B406" i="8" s="1"/>
  <c r="C406" i="4"/>
  <c r="B406" i="4"/>
  <c r="E406" i="8" l="1"/>
  <c r="F406" i="8"/>
  <c r="C406" i="8"/>
  <c r="D406" i="8" s="1"/>
  <c r="C407" i="8"/>
  <c r="D407" i="8" s="1"/>
  <c r="E407" i="8"/>
  <c r="F407" i="8"/>
  <c r="E408" i="8"/>
  <c r="F408" i="8"/>
  <c r="C408" i="8"/>
  <c r="D408" i="8" s="1"/>
  <c r="C409" i="8"/>
  <c r="D409" i="8" s="1"/>
  <c r="E409" i="8"/>
  <c r="F409" i="8"/>
  <c r="E410" i="8"/>
  <c r="F410" i="8"/>
  <c r="C410" i="8"/>
  <c r="D410" i="8" s="1"/>
  <c r="C411" i="8"/>
  <c r="D411" i="8" s="1"/>
  <c r="E411" i="8"/>
  <c r="F411" i="8"/>
  <c r="E412" i="8"/>
  <c r="F412" i="8"/>
  <c r="C412" i="8"/>
  <c r="D412" i="8" s="1"/>
  <c r="C421" i="4"/>
  <c r="D421" i="4"/>
  <c r="I421" i="4" s="1"/>
  <c r="J421" i="4" s="1"/>
  <c r="B421" i="7" s="1"/>
  <c r="B421" i="8" s="1"/>
  <c r="B421" i="4"/>
  <c r="D420" i="4"/>
  <c r="I420" i="4" s="1"/>
  <c r="J420" i="4" s="1"/>
  <c r="B420" i="7" s="1"/>
  <c r="B420" i="8" s="1"/>
  <c r="C420" i="4"/>
  <c r="B420" i="4"/>
  <c r="C419" i="4"/>
  <c r="D419" i="4"/>
  <c r="I419" i="4" s="1"/>
  <c r="J419" i="4" s="1"/>
  <c r="B419" i="7" s="1"/>
  <c r="B419" i="8" s="1"/>
  <c r="B419" i="4"/>
  <c r="D418" i="4"/>
  <c r="I418" i="4" s="1"/>
  <c r="J418" i="4" s="1"/>
  <c r="B418" i="7" s="1"/>
  <c r="B418" i="8" s="1"/>
  <c r="C418" i="4"/>
  <c r="B418" i="4"/>
  <c r="C417" i="4"/>
  <c r="D417" i="4"/>
  <c r="I417" i="4" s="1"/>
  <c r="J417" i="4" s="1"/>
  <c r="B417" i="7" s="1"/>
  <c r="B417" i="8" s="1"/>
  <c r="B417" i="4"/>
  <c r="D416" i="4"/>
  <c r="I416" i="4" s="1"/>
  <c r="J416" i="4" s="1"/>
  <c r="B416" i="7" s="1"/>
  <c r="B416" i="8" s="1"/>
  <c r="C416" i="4"/>
  <c r="B416" i="4"/>
  <c r="C415" i="4"/>
  <c r="D415" i="4"/>
  <c r="I415" i="4" s="1"/>
  <c r="J415" i="4" s="1"/>
  <c r="B415" i="7" s="1"/>
  <c r="B415" i="8" s="1"/>
  <c r="B415" i="4"/>
  <c r="A439" i="2"/>
  <c r="A438" i="2"/>
  <c r="A437" i="2"/>
  <c r="A436" i="2"/>
  <c r="A435" i="2"/>
  <c r="A434" i="2"/>
  <c r="A433" i="2"/>
  <c r="B432" i="2"/>
  <c r="B423" i="7"/>
  <c r="C423" i="8" s="1"/>
  <c r="B423" i="4"/>
  <c r="B423" i="3"/>
  <c r="A424" i="7"/>
  <c r="A424" i="8" s="1"/>
  <c r="A424" i="3"/>
  <c r="A424" i="4" s="1"/>
  <c r="A425" i="7"/>
  <c r="A425" i="8" s="1"/>
  <c r="A425" i="3"/>
  <c r="A425" i="4" s="1"/>
  <c r="A426" i="7"/>
  <c r="A426" i="8" s="1"/>
  <c r="A426" i="3"/>
  <c r="A426" i="4" s="1"/>
  <c r="A427" i="7"/>
  <c r="A427" i="8" s="1"/>
  <c r="A427" i="3"/>
  <c r="A427" i="4" s="1"/>
  <c r="A428" i="7"/>
  <c r="A428" i="8" s="1"/>
  <c r="A428" i="3"/>
  <c r="A428" i="4" s="1"/>
  <c r="A429" i="7"/>
  <c r="A429" i="8" s="1"/>
  <c r="A429" i="3"/>
  <c r="A429" i="4" s="1"/>
  <c r="A430" i="7"/>
  <c r="A430" i="8" s="1"/>
  <c r="A430" i="3"/>
  <c r="A430" i="4" s="1"/>
  <c r="D430" i="4" l="1"/>
  <c r="I430" i="4" s="1"/>
  <c r="J430" i="4" s="1"/>
  <c r="B430" i="7" s="1"/>
  <c r="B430" i="8" s="1"/>
  <c r="C430" i="4"/>
  <c r="B430" i="4"/>
  <c r="C429" i="4"/>
  <c r="D429" i="4"/>
  <c r="I429" i="4" s="1"/>
  <c r="J429" i="4" s="1"/>
  <c r="B429" i="7" s="1"/>
  <c r="B429" i="8" s="1"/>
  <c r="B429" i="4"/>
  <c r="D428" i="4"/>
  <c r="I428" i="4" s="1"/>
  <c r="J428" i="4" s="1"/>
  <c r="B428" i="7" s="1"/>
  <c r="B428" i="8" s="1"/>
  <c r="C428" i="4"/>
  <c r="B428" i="4"/>
  <c r="C427" i="4"/>
  <c r="D427" i="4"/>
  <c r="I427" i="4" s="1"/>
  <c r="J427" i="4" s="1"/>
  <c r="B427" i="7" s="1"/>
  <c r="B427" i="8" s="1"/>
  <c r="B427" i="4"/>
  <c r="D426" i="4"/>
  <c r="I426" i="4" s="1"/>
  <c r="J426" i="4" s="1"/>
  <c r="B426" i="7" s="1"/>
  <c r="B426" i="8" s="1"/>
  <c r="C426" i="4"/>
  <c r="B426" i="4"/>
  <c r="C425" i="4"/>
  <c r="D425" i="4"/>
  <c r="I425" i="4" s="1"/>
  <c r="J425" i="4" s="1"/>
  <c r="B425" i="7" s="1"/>
  <c r="B425" i="8" s="1"/>
  <c r="B425" i="4"/>
  <c r="D424" i="4"/>
  <c r="I424" i="4" s="1"/>
  <c r="J424" i="4" s="1"/>
  <c r="B424" i="7" s="1"/>
  <c r="B424" i="8" s="1"/>
  <c r="C424" i="4"/>
  <c r="B424" i="4"/>
  <c r="A448" i="2"/>
  <c r="A447" i="2"/>
  <c r="A446" i="2"/>
  <c r="A445" i="2"/>
  <c r="A444" i="2"/>
  <c r="A443" i="2"/>
  <c r="A442" i="2"/>
  <c r="B441" i="2"/>
  <c r="B432" i="7"/>
  <c r="C432" i="8" s="1"/>
  <c r="B432" i="4"/>
  <c r="B432" i="3"/>
  <c r="A433" i="7"/>
  <c r="A433" i="8" s="1"/>
  <c r="A433" i="3"/>
  <c r="A433" i="4" s="1"/>
  <c r="A434" i="7"/>
  <c r="A434" i="8" s="1"/>
  <c r="A434" i="3"/>
  <c r="A434" i="4" s="1"/>
  <c r="A435" i="7"/>
  <c r="A435" i="8" s="1"/>
  <c r="A435" i="3"/>
  <c r="A435" i="4" s="1"/>
  <c r="A436" i="7"/>
  <c r="A436" i="8" s="1"/>
  <c r="A436" i="3"/>
  <c r="A436" i="4" s="1"/>
  <c r="A437" i="7"/>
  <c r="A437" i="8" s="1"/>
  <c r="A437" i="3"/>
  <c r="A437" i="4" s="1"/>
  <c r="A438" i="7"/>
  <c r="A438" i="8" s="1"/>
  <c r="A438" i="3"/>
  <c r="A438" i="4" s="1"/>
  <c r="A439" i="7"/>
  <c r="A439" i="8" s="1"/>
  <c r="A439" i="3"/>
  <c r="A439" i="4" s="1"/>
  <c r="C415" i="8"/>
  <c r="D415" i="8" s="1"/>
  <c r="E415" i="8"/>
  <c r="F415" i="8"/>
  <c r="E416" i="8"/>
  <c r="F416" i="8"/>
  <c r="C416" i="8"/>
  <c r="D416" i="8" s="1"/>
  <c r="C417" i="8"/>
  <c r="D417" i="8" s="1"/>
  <c r="E417" i="8"/>
  <c r="F417" i="8"/>
  <c r="E418" i="8"/>
  <c r="F418" i="8"/>
  <c r="C418" i="8"/>
  <c r="D418" i="8" s="1"/>
  <c r="C419" i="8"/>
  <c r="D419" i="8" s="1"/>
  <c r="E419" i="8"/>
  <c r="F419" i="8"/>
  <c r="E420" i="8"/>
  <c r="F420" i="8"/>
  <c r="C420" i="8"/>
  <c r="D420" i="8" s="1"/>
  <c r="C421" i="8"/>
  <c r="D421" i="8" s="1"/>
  <c r="E421" i="8"/>
  <c r="F421" i="8"/>
  <c r="C439" i="4" l="1"/>
  <c r="D439" i="4"/>
  <c r="I439" i="4" s="1"/>
  <c r="J439" i="4" s="1"/>
  <c r="B439" i="7" s="1"/>
  <c r="B439" i="8" s="1"/>
  <c r="B439" i="4"/>
  <c r="D438" i="4"/>
  <c r="I438" i="4" s="1"/>
  <c r="J438" i="4" s="1"/>
  <c r="B438" i="7" s="1"/>
  <c r="B438" i="8" s="1"/>
  <c r="C438" i="4"/>
  <c r="B438" i="4"/>
  <c r="C437" i="4"/>
  <c r="D437" i="4"/>
  <c r="I437" i="4" s="1"/>
  <c r="J437" i="4" s="1"/>
  <c r="B437" i="7" s="1"/>
  <c r="B437" i="8" s="1"/>
  <c r="B437" i="4"/>
  <c r="D436" i="4"/>
  <c r="I436" i="4" s="1"/>
  <c r="J436" i="4" s="1"/>
  <c r="B436" i="7" s="1"/>
  <c r="B436" i="8" s="1"/>
  <c r="C436" i="4"/>
  <c r="B436" i="4"/>
  <c r="C435" i="4"/>
  <c r="D435" i="4"/>
  <c r="I435" i="4" s="1"/>
  <c r="J435" i="4" s="1"/>
  <c r="B435" i="7" s="1"/>
  <c r="B435" i="8" s="1"/>
  <c r="B435" i="4"/>
  <c r="D434" i="4"/>
  <c r="I434" i="4" s="1"/>
  <c r="J434" i="4" s="1"/>
  <c r="B434" i="7" s="1"/>
  <c r="B434" i="8" s="1"/>
  <c r="C434" i="4"/>
  <c r="B434" i="4"/>
  <c r="C433" i="4"/>
  <c r="D433" i="4"/>
  <c r="I433" i="4" s="1"/>
  <c r="J433" i="4" s="1"/>
  <c r="B433" i="7" s="1"/>
  <c r="B433" i="8" s="1"/>
  <c r="B433" i="4"/>
  <c r="A457" i="2"/>
  <c r="A456" i="2"/>
  <c r="A455" i="2"/>
  <c r="A454" i="2"/>
  <c r="A453" i="2"/>
  <c r="A452" i="2"/>
  <c r="A451" i="2"/>
  <c r="B450" i="2"/>
  <c r="B441" i="7"/>
  <c r="C441" i="8" s="1"/>
  <c r="B441" i="4"/>
  <c r="B441" i="3"/>
  <c r="A442" i="7"/>
  <c r="A442" i="8" s="1"/>
  <c r="A442" i="3"/>
  <c r="A442" i="4" s="1"/>
  <c r="A443" i="7"/>
  <c r="A443" i="8" s="1"/>
  <c r="A443" i="3"/>
  <c r="A443" i="4" s="1"/>
  <c r="A444" i="7"/>
  <c r="A444" i="8" s="1"/>
  <c r="A444" i="3"/>
  <c r="A444" i="4" s="1"/>
  <c r="A445" i="7"/>
  <c r="A445" i="8" s="1"/>
  <c r="A445" i="3"/>
  <c r="A445" i="4" s="1"/>
  <c r="A446" i="7"/>
  <c r="A446" i="8" s="1"/>
  <c r="A446" i="3"/>
  <c r="A446" i="4" s="1"/>
  <c r="A447" i="7"/>
  <c r="A447" i="8" s="1"/>
  <c r="A447" i="3"/>
  <c r="A447" i="4" s="1"/>
  <c r="A448" i="7"/>
  <c r="A448" i="8" s="1"/>
  <c r="A448" i="3"/>
  <c r="A448" i="4" s="1"/>
  <c r="E424" i="8"/>
  <c r="F424" i="8"/>
  <c r="C424" i="8"/>
  <c r="D424" i="8" s="1"/>
  <c r="C425" i="8"/>
  <c r="D425" i="8" s="1"/>
  <c r="E425" i="8"/>
  <c r="F425" i="8"/>
  <c r="E426" i="8"/>
  <c r="F426" i="8"/>
  <c r="C426" i="8"/>
  <c r="D426" i="8" s="1"/>
  <c r="C427" i="8"/>
  <c r="D427" i="8" s="1"/>
  <c r="E427" i="8"/>
  <c r="F427" i="8"/>
  <c r="E428" i="8"/>
  <c r="F428" i="8"/>
  <c r="C428" i="8"/>
  <c r="D428" i="8" s="1"/>
  <c r="C429" i="8"/>
  <c r="D429" i="8" s="1"/>
  <c r="E429" i="8"/>
  <c r="F429" i="8"/>
  <c r="E430" i="8"/>
  <c r="F430" i="8"/>
  <c r="C430" i="8"/>
  <c r="D430" i="8" s="1"/>
  <c r="D448" i="4" l="1"/>
  <c r="I448" i="4" s="1"/>
  <c r="J448" i="4" s="1"/>
  <c r="B448" i="7" s="1"/>
  <c r="B448" i="8" s="1"/>
  <c r="C448" i="4"/>
  <c r="B448" i="4"/>
  <c r="C447" i="4"/>
  <c r="D447" i="4"/>
  <c r="I447" i="4" s="1"/>
  <c r="J447" i="4" s="1"/>
  <c r="B447" i="7" s="1"/>
  <c r="B447" i="8" s="1"/>
  <c r="B447" i="4"/>
  <c r="D446" i="4"/>
  <c r="I446" i="4" s="1"/>
  <c r="J446" i="4" s="1"/>
  <c r="B446" i="7" s="1"/>
  <c r="B446" i="8" s="1"/>
  <c r="C446" i="4"/>
  <c r="B446" i="4"/>
  <c r="C445" i="4"/>
  <c r="D445" i="4"/>
  <c r="I445" i="4" s="1"/>
  <c r="J445" i="4" s="1"/>
  <c r="B445" i="7" s="1"/>
  <c r="B445" i="8" s="1"/>
  <c r="B445" i="4"/>
  <c r="D444" i="4"/>
  <c r="I444" i="4" s="1"/>
  <c r="J444" i="4" s="1"/>
  <c r="B444" i="7" s="1"/>
  <c r="B444" i="8" s="1"/>
  <c r="C444" i="4"/>
  <c r="B444" i="4"/>
  <c r="C443" i="4"/>
  <c r="D443" i="4"/>
  <c r="I443" i="4" s="1"/>
  <c r="J443" i="4" s="1"/>
  <c r="B443" i="7" s="1"/>
  <c r="B443" i="8" s="1"/>
  <c r="B443" i="4"/>
  <c r="D442" i="4"/>
  <c r="I442" i="4" s="1"/>
  <c r="J442" i="4" s="1"/>
  <c r="B442" i="7" s="1"/>
  <c r="B442" i="8" s="1"/>
  <c r="C442" i="4"/>
  <c r="B442" i="4"/>
  <c r="A466" i="2"/>
  <c r="A465" i="2"/>
  <c r="A464" i="2"/>
  <c r="A463" i="2"/>
  <c r="A462" i="2"/>
  <c r="A461" i="2"/>
  <c r="A460" i="2"/>
  <c r="B459" i="2"/>
  <c r="B450" i="7"/>
  <c r="C450" i="8" s="1"/>
  <c r="B450" i="4"/>
  <c r="B450" i="3"/>
  <c r="A451" i="7"/>
  <c r="A451" i="8" s="1"/>
  <c r="A451" i="3"/>
  <c r="A451" i="4" s="1"/>
  <c r="A452" i="7"/>
  <c r="A452" i="8" s="1"/>
  <c r="A452" i="3"/>
  <c r="A452" i="4" s="1"/>
  <c r="A453" i="7"/>
  <c r="A453" i="8" s="1"/>
  <c r="A453" i="3"/>
  <c r="A453" i="4" s="1"/>
  <c r="A454" i="7"/>
  <c r="A454" i="8" s="1"/>
  <c r="A454" i="3"/>
  <c r="A454" i="4" s="1"/>
  <c r="A455" i="7"/>
  <c r="A455" i="8" s="1"/>
  <c r="A455" i="3"/>
  <c r="A455" i="4" s="1"/>
  <c r="A456" i="7"/>
  <c r="A456" i="8" s="1"/>
  <c r="A456" i="3"/>
  <c r="A456" i="4" s="1"/>
  <c r="A457" i="7"/>
  <c r="A457" i="8" s="1"/>
  <c r="A457" i="3"/>
  <c r="A457" i="4" s="1"/>
  <c r="C433" i="8"/>
  <c r="D433" i="8" s="1"/>
  <c r="E433" i="8"/>
  <c r="F433" i="8"/>
  <c r="E434" i="8"/>
  <c r="F434" i="8"/>
  <c r="C434" i="8"/>
  <c r="D434" i="8" s="1"/>
  <c r="C435" i="8"/>
  <c r="D435" i="8" s="1"/>
  <c r="E435" i="8"/>
  <c r="F435" i="8"/>
  <c r="E436" i="8"/>
  <c r="F436" i="8"/>
  <c r="C436" i="8"/>
  <c r="D436" i="8" s="1"/>
  <c r="C437" i="8"/>
  <c r="D437" i="8" s="1"/>
  <c r="E437" i="8"/>
  <c r="F437" i="8"/>
  <c r="E438" i="8"/>
  <c r="F438" i="8"/>
  <c r="C438" i="8"/>
  <c r="D438" i="8" s="1"/>
  <c r="C439" i="8"/>
  <c r="D439" i="8" s="1"/>
  <c r="E439" i="8"/>
  <c r="F439" i="8"/>
  <c r="C457" i="4" l="1"/>
  <c r="D457" i="4"/>
  <c r="I457" i="4" s="1"/>
  <c r="J457" i="4" s="1"/>
  <c r="B457" i="7" s="1"/>
  <c r="B457" i="8" s="1"/>
  <c r="B457" i="4"/>
  <c r="D456" i="4"/>
  <c r="I456" i="4" s="1"/>
  <c r="J456" i="4" s="1"/>
  <c r="B456" i="7" s="1"/>
  <c r="B456" i="8" s="1"/>
  <c r="C456" i="4"/>
  <c r="B456" i="4"/>
  <c r="C455" i="4"/>
  <c r="D455" i="4"/>
  <c r="I455" i="4" s="1"/>
  <c r="J455" i="4" s="1"/>
  <c r="B455" i="7" s="1"/>
  <c r="B455" i="8" s="1"/>
  <c r="B455" i="4"/>
  <c r="D454" i="4"/>
  <c r="I454" i="4" s="1"/>
  <c r="J454" i="4" s="1"/>
  <c r="B454" i="7" s="1"/>
  <c r="B454" i="8" s="1"/>
  <c r="C454" i="4"/>
  <c r="B454" i="4"/>
  <c r="C453" i="4"/>
  <c r="D453" i="4"/>
  <c r="I453" i="4" s="1"/>
  <c r="J453" i="4" s="1"/>
  <c r="B453" i="7" s="1"/>
  <c r="B453" i="8" s="1"/>
  <c r="B453" i="4"/>
  <c r="D452" i="4"/>
  <c r="I452" i="4" s="1"/>
  <c r="J452" i="4" s="1"/>
  <c r="B452" i="7" s="1"/>
  <c r="B452" i="8" s="1"/>
  <c r="C452" i="4"/>
  <c r="B452" i="4"/>
  <c r="C451" i="4"/>
  <c r="D451" i="4"/>
  <c r="I451" i="4" s="1"/>
  <c r="J451" i="4" s="1"/>
  <c r="B451" i="7" s="1"/>
  <c r="B451" i="8" s="1"/>
  <c r="B451" i="4"/>
  <c r="A475" i="2"/>
  <c r="A474" i="2"/>
  <c r="A473" i="2"/>
  <c r="A472" i="2"/>
  <c r="A471" i="2"/>
  <c r="A470" i="2"/>
  <c r="A469" i="2"/>
  <c r="B468" i="2"/>
  <c r="B459" i="7"/>
  <c r="C459" i="8" s="1"/>
  <c r="B459" i="4"/>
  <c r="B459" i="3"/>
  <c r="A460" i="7"/>
  <c r="A460" i="8" s="1"/>
  <c r="A460" i="3"/>
  <c r="A460" i="4" s="1"/>
  <c r="A461" i="7"/>
  <c r="A461" i="8" s="1"/>
  <c r="A461" i="3"/>
  <c r="A461" i="4" s="1"/>
  <c r="A462" i="7"/>
  <c r="A462" i="8" s="1"/>
  <c r="A462" i="3"/>
  <c r="A462" i="4" s="1"/>
  <c r="A463" i="7"/>
  <c r="A463" i="8" s="1"/>
  <c r="A463" i="3"/>
  <c r="A463" i="4" s="1"/>
  <c r="A464" i="7"/>
  <c r="A464" i="8" s="1"/>
  <c r="A464" i="3"/>
  <c r="A464" i="4" s="1"/>
  <c r="A465" i="7"/>
  <c r="A465" i="8" s="1"/>
  <c r="A465" i="3"/>
  <c r="A465" i="4" s="1"/>
  <c r="A466" i="7"/>
  <c r="A466" i="8" s="1"/>
  <c r="A466" i="3"/>
  <c r="A466" i="4" s="1"/>
  <c r="E442" i="8"/>
  <c r="F442" i="8"/>
  <c r="C442" i="8"/>
  <c r="D442" i="8" s="1"/>
  <c r="C443" i="8"/>
  <c r="D443" i="8" s="1"/>
  <c r="E443" i="8"/>
  <c r="F443" i="8"/>
  <c r="E444" i="8"/>
  <c r="F444" i="8"/>
  <c r="C444" i="8"/>
  <c r="D444" i="8" s="1"/>
  <c r="C445" i="8"/>
  <c r="D445" i="8" s="1"/>
  <c r="E445" i="8"/>
  <c r="F445" i="8"/>
  <c r="E446" i="8"/>
  <c r="F446" i="8"/>
  <c r="C446" i="8"/>
  <c r="D446" i="8" s="1"/>
  <c r="C447" i="8"/>
  <c r="D447" i="8" s="1"/>
  <c r="E447" i="8"/>
  <c r="F447" i="8"/>
  <c r="E448" i="8"/>
  <c r="F448" i="8"/>
  <c r="C448" i="8"/>
  <c r="D448" i="8" s="1"/>
  <c r="D466" i="4" l="1"/>
  <c r="I466" i="4" s="1"/>
  <c r="J466" i="4" s="1"/>
  <c r="B466" i="7" s="1"/>
  <c r="B466" i="8" s="1"/>
  <c r="C466" i="4"/>
  <c r="B466" i="4"/>
  <c r="C465" i="4"/>
  <c r="D465" i="4"/>
  <c r="I465" i="4" s="1"/>
  <c r="J465" i="4" s="1"/>
  <c r="B465" i="7" s="1"/>
  <c r="B465" i="8" s="1"/>
  <c r="B465" i="4"/>
  <c r="D464" i="4"/>
  <c r="I464" i="4" s="1"/>
  <c r="J464" i="4" s="1"/>
  <c r="B464" i="7" s="1"/>
  <c r="B464" i="8" s="1"/>
  <c r="C464" i="4"/>
  <c r="B464" i="4"/>
  <c r="C463" i="4"/>
  <c r="D463" i="4"/>
  <c r="I463" i="4" s="1"/>
  <c r="J463" i="4" s="1"/>
  <c r="B463" i="7" s="1"/>
  <c r="B463" i="8" s="1"/>
  <c r="B463" i="4"/>
  <c r="D462" i="4"/>
  <c r="I462" i="4" s="1"/>
  <c r="J462" i="4" s="1"/>
  <c r="B462" i="7" s="1"/>
  <c r="B462" i="8" s="1"/>
  <c r="C462" i="4"/>
  <c r="B462" i="4"/>
  <c r="C461" i="4"/>
  <c r="D461" i="4"/>
  <c r="I461" i="4" s="1"/>
  <c r="J461" i="4" s="1"/>
  <c r="B461" i="7" s="1"/>
  <c r="B461" i="8" s="1"/>
  <c r="B461" i="4"/>
  <c r="D460" i="4"/>
  <c r="I460" i="4" s="1"/>
  <c r="J460" i="4" s="1"/>
  <c r="B460" i="7" s="1"/>
  <c r="B460" i="8" s="1"/>
  <c r="C460" i="4"/>
  <c r="B460" i="4"/>
  <c r="A484" i="2"/>
  <c r="A483" i="2"/>
  <c r="A482" i="2"/>
  <c r="A481" i="2"/>
  <c r="A480" i="2"/>
  <c r="A479" i="2"/>
  <c r="A478" i="2"/>
  <c r="B477" i="2"/>
  <c r="B468" i="7"/>
  <c r="C468" i="8" s="1"/>
  <c r="B468" i="4"/>
  <c r="B468" i="3"/>
  <c r="A469" i="7"/>
  <c r="A469" i="8" s="1"/>
  <c r="A469" i="3"/>
  <c r="A469" i="4" s="1"/>
  <c r="A470" i="7"/>
  <c r="A470" i="8" s="1"/>
  <c r="A470" i="3"/>
  <c r="A470" i="4" s="1"/>
  <c r="A471" i="7"/>
  <c r="A471" i="8" s="1"/>
  <c r="A471" i="3"/>
  <c r="A471" i="4" s="1"/>
  <c r="A472" i="7"/>
  <c r="A472" i="8" s="1"/>
  <c r="A472" i="3"/>
  <c r="A472" i="4" s="1"/>
  <c r="A473" i="7"/>
  <c r="A473" i="8" s="1"/>
  <c r="A473" i="3"/>
  <c r="A473" i="4" s="1"/>
  <c r="A474" i="7"/>
  <c r="A474" i="8" s="1"/>
  <c r="A474" i="3"/>
  <c r="A474" i="4" s="1"/>
  <c r="A475" i="7"/>
  <c r="A475" i="8" s="1"/>
  <c r="A475" i="3"/>
  <c r="A475" i="4" s="1"/>
  <c r="C451" i="8"/>
  <c r="D451" i="8" s="1"/>
  <c r="E451" i="8"/>
  <c r="F451" i="8"/>
  <c r="E452" i="8"/>
  <c r="C452" i="8"/>
  <c r="D452" i="8" s="1"/>
  <c r="F452" i="8"/>
  <c r="C453" i="8"/>
  <c r="D453" i="8" s="1"/>
  <c r="E453" i="8"/>
  <c r="F453" i="8"/>
  <c r="F454" i="8"/>
  <c r="E454" i="8"/>
  <c r="C454" i="8"/>
  <c r="D454" i="8" s="1"/>
  <c r="C455" i="8"/>
  <c r="D455" i="8" s="1"/>
  <c r="E455" i="8"/>
  <c r="F455" i="8"/>
  <c r="E456" i="8"/>
  <c r="C456" i="8"/>
  <c r="D456" i="8" s="1"/>
  <c r="F456" i="8"/>
  <c r="C457" i="8"/>
  <c r="D457" i="8" s="1"/>
  <c r="E457" i="8"/>
  <c r="F457" i="8"/>
  <c r="C475" i="4" l="1"/>
  <c r="D475" i="4"/>
  <c r="I475" i="4" s="1"/>
  <c r="J475" i="4" s="1"/>
  <c r="B475" i="7" s="1"/>
  <c r="B475" i="8" s="1"/>
  <c r="B475" i="4"/>
  <c r="D474" i="4"/>
  <c r="I474" i="4" s="1"/>
  <c r="J474" i="4" s="1"/>
  <c r="B474" i="7" s="1"/>
  <c r="B474" i="8" s="1"/>
  <c r="C474" i="4"/>
  <c r="B474" i="4"/>
  <c r="C473" i="4"/>
  <c r="D473" i="4"/>
  <c r="I473" i="4" s="1"/>
  <c r="J473" i="4" s="1"/>
  <c r="B473" i="7" s="1"/>
  <c r="B473" i="8" s="1"/>
  <c r="B473" i="4"/>
  <c r="D472" i="4"/>
  <c r="I472" i="4" s="1"/>
  <c r="J472" i="4" s="1"/>
  <c r="B472" i="7" s="1"/>
  <c r="B472" i="8" s="1"/>
  <c r="C472" i="4"/>
  <c r="B472" i="4"/>
  <c r="C471" i="4"/>
  <c r="D471" i="4"/>
  <c r="I471" i="4" s="1"/>
  <c r="J471" i="4" s="1"/>
  <c r="B471" i="7" s="1"/>
  <c r="B471" i="8" s="1"/>
  <c r="B471" i="4"/>
  <c r="D470" i="4"/>
  <c r="I470" i="4" s="1"/>
  <c r="J470" i="4" s="1"/>
  <c r="B470" i="7" s="1"/>
  <c r="B470" i="8" s="1"/>
  <c r="C470" i="4"/>
  <c r="B470" i="4"/>
  <c r="C469" i="4"/>
  <c r="D469" i="4"/>
  <c r="I469" i="4" s="1"/>
  <c r="J469" i="4" s="1"/>
  <c r="B469" i="7" s="1"/>
  <c r="B469" i="8" s="1"/>
  <c r="B469" i="4"/>
  <c r="A493" i="2"/>
  <c r="A492" i="2"/>
  <c r="A491" i="2"/>
  <c r="A490" i="2"/>
  <c r="A489" i="2"/>
  <c r="A488" i="2"/>
  <c r="A487" i="2"/>
  <c r="B486" i="2"/>
  <c r="B477" i="7"/>
  <c r="C477" i="8" s="1"/>
  <c r="B477" i="4"/>
  <c r="B477" i="3"/>
  <c r="A478" i="7"/>
  <c r="A478" i="8" s="1"/>
  <c r="A478" i="3"/>
  <c r="A478" i="4" s="1"/>
  <c r="A479" i="7"/>
  <c r="A479" i="8" s="1"/>
  <c r="A479" i="3"/>
  <c r="A479" i="4" s="1"/>
  <c r="A480" i="7"/>
  <c r="A480" i="8" s="1"/>
  <c r="A480" i="3"/>
  <c r="A480" i="4" s="1"/>
  <c r="A481" i="7"/>
  <c r="A481" i="8" s="1"/>
  <c r="A481" i="3"/>
  <c r="A481" i="4" s="1"/>
  <c r="A482" i="7"/>
  <c r="A482" i="8" s="1"/>
  <c r="A482" i="3"/>
  <c r="A482" i="4" s="1"/>
  <c r="A483" i="7"/>
  <c r="A483" i="8" s="1"/>
  <c r="A483" i="3"/>
  <c r="A483" i="4" s="1"/>
  <c r="A484" i="7"/>
  <c r="A484" i="8" s="1"/>
  <c r="A484" i="3"/>
  <c r="A484" i="4" s="1"/>
  <c r="F460" i="8"/>
  <c r="E460" i="8"/>
  <c r="C460" i="8"/>
  <c r="D460" i="8" s="1"/>
  <c r="C461" i="8"/>
  <c r="D461" i="8" s="1"/>
  <c r="E461" i="8"/>
  <c r="F461" i="8"/>
  <c r="E462" i="8"/>
  <c r="C462" i="8"/>
  <c r="D462" i="8" s="1"/>
  <c r="F462" i="8"/>
  <c r="C463" i="8"/>
  <c r="D463" i="8" s="1"/>
  <c r="E463" i="8"/>
  <c r="F463" i="8"/>
  <c r="F464" i="8"/>
  <c r="E464" i="8"/>
  <c r="C464" i="8"/>
  <c r="D464" i="8" s="1"/>
  <c r="C465" i="8"/>
  <c r="D465" i="8" s="1"/>
  <c r="E465" i="8"/>
  <c r="F465" i="8"/>
  <c r="E466" i="8"/>
  <c r="C466" i="8"/>
  <c r="D466" i="8" s="1"/>
  <c r="F466" i="8"/>
  <c r="D484" i="4" l="1"/>
  <c r="I484" i="4" s="1"/>
  <c r="J484" i="4" s="1"/>
  <c r="B484" i="7" s="1"/>
  <c r="B484" i="8" s="1"/>
  <c r="C484" i="4"/>
  <c r="B484" i="4"/>
  <c r="C483" i="4"/>
  <c r="D483" i="4"/>
  <c r="I483" i="4" s="1"/>
  <c r="J483" i="4" s="1"/>
  <c r="B483" i="7" s="1"/>
  <c r="B483" i="8" s="1"/>
  <c r="B483" i="4"/>
  <c r="D482" i="4"/>
  <c r="I482" i="4" s="1"/>
  <c r="J482" i="4" s="1"/>
  <c r="B482" i="7" s="1"/>
  <c r="B482" i="8" s="1"/>
  <c r="C482" i="4"/>
  <c r="B482" i="4"/>
  <c r="C481" i="4"/>
  <c r="B481" i="4"/>
  <c r="D481" i="4"/>
  <c r="I481" i="4" s="1"/>
  <c r="J481" i="4" s="1"/>
  <c r="B481" i="7" s="1"/>
  <c r="B481" i="8" s="1"/>
  <c r="D480" i="4"/>
  <c r="I480" i="4" s="1"/>
  <c r="J480" i="4" s="1"/>
  <c r="B480" i="7" s="1"/>
  <c r="B480" i="8" s="1"/>
  <c r="B480" i="4"/>
  <c r="C480" i="4"/>
  <c r="C479" i="4"/>
  <c r="B479" i="4"/>
  <c r="D479" i="4"/>
  <c r="I479" i="4" s="1"/>
  <c r="J479" i="4" s="1"/>
  <c r="B479" i="7" s="1"/>
  <c r="B479" i="8" s="1"/>
  <c r="C478" i="4"/>
  <c r="D478" i="4"/>
  <c r="I478" i="4" s="1"/>
  <c r="J478" i="4" s="1"/>
  <c r="B478" i="7" s="1"/>
  <c r="B478" i="8" s="1"/>
  <c r="B478" i="4"/>
  <c r="A502" i="2"/>
  <c r="A501" i="2"/>
  <c r="A500" i="2"/>
  <c r="A499" i="2"/>
  <c r="A498" i="2"/>
  <c r="A497" i="2"/>
  <c r="A496" i="2"/>
  <c r="B495" i="2"/>
  <c r="B486" i="7"/>
  <c r="C486" i="8" s="1"/>
  <c r="B486" i="4"/>
  <c r="B486" i="3"/>
  <c r="A487" i="7"/>
  <c r="A487" i="8" s="1"/>
  <c r="A487" i="3"/>
  <c r="A487" i="4" s="1"/>
  <c r="A488" i="7"/>
  <c r="A488" i="8" s="1"/>
  <c r="A488" i="3"/>
  <c r="A488" i="4" s="1"/>
  <c r="A489" i="7"/>
  <c r="A489" i="8" s="1"/>
  <c r="A489" i="3"/>
  <c r="A489" i="4" s="1"/>
  <c r="A490" i="7"/>
  <c r="A490" i="8" s="1"/>
  <c r="A490" i="3"/>
  <c r="A490" i="4" s="1"/>
  <c r="A491" i="7"/>
  <c r="A491" i="8" s="1"/>
  <c r="A491" i="3"/>
  <c r="A491" i="4" s="1"/>
  <c r="A492" i="7"/>
  <c r="A492" i="8" s="1"/>
  <c r="A492" i="3"/>
  <c r="A492" i="4" s="1"/>
  <c r="A493" i="7"/>
  <c r="A493" i="8" s="1"/>
  <c r="A493" i="3"/>
  <c r="A493" i="4" s="1"/>
  <c r="C469" i="8"/>
  <c r="D469" i="8" s="1"/>
  <c r="E469" i="8"/>
  <c r="F469" i="8"/>
  <c r="F470" i="8"/>
  <c r="E470" i="8"/>
  <c r="C470" i="8"/>
  <c r="D470" i="8" s="1"/>
  <c r="C471" i="8"/>
  <c r="D471" i="8" s="1"/>
  <c r="E471" i="8"/>
  <c r="F471" i="8"/>
  <c r="E472" i="8"/>
  <c r="C472" i="8"/>
  <c r="D472" i="8" s="1"/>
  <c r="F472" i="8"/>
  <c r="C473" i="8"/>
  <c r="D473" i="8" s="1"/>
  <c r="E473" i="8"/>
  <c r="F473" i="8"/>
  <c r="F474" i="8"/>
  <c r="E474" i="8"/>
  <c r="C474" i="8"/>
  <c r="D474" i="8" s="1"/>
  <c r="C475" i="8"/>
  <c r="D475" i="8" s="1"/>
  <c r="E475" i="8"/>
  <c r="F475" i="8"/>
  <c r="C493" i="4" l="1"/>
  <c r="D493" i="4"/>
  <c r="I493" i="4" s="1"/>
  <c r="J493" i="4" s="1"/>
  <c r="B493" i="7" s="1"/>
  <c r="B493" i="8" s="1"/>
  <c r="B493" i="4"/>
  <c r="D492" i="4"/>
  <c r="I492" i="4" s="1"/>
  <c r="J492" i="4" s="1"/>
  <c r="B492" i="7" s="1"/>
  <c r="B492" i="8" s="1"/>
  <c r="C492" i="4"/>
  <c r="B492" i="4"/>
  <c r="C491" i="4"/>
  <c r="B491" i="4"/>
  <c r="D491" i="4"/>
  <c r="I491" i="4" s="1"/>
  <c r="J491" i="4" s="1"/>
  <c r="B491" i="7" s="1"/>
  <c r="B491" i="8" s="1"/>
  <c r="D490" i="4"/>
  <c r="I490" i="4" s="1"/>
  <c r="J490" i="4" s="1"/>
  <c r="B490" i="7" s="1"/>
  <c r="B490" i="8" s="1"/>
  <c r="B490" i="4"/>
  <c r="C490" i="4"/>
  <c r="C489" i="4"/>
  <c r="B489" i="4"/>
  <c r="D489" i="4"/>
  <c r="I489" i="4" s="1"/>
  <c r="J489" i="4" s="1"/>
  <c r="B489" i="7" s="1"/>
  <c r="B489" i="8" s="1"/>
  <c r="C488" i="4"/>
  <c r="D488" i="4"/>
  <c r="I488" i="4" s="1"/>
  <c r="J488" i="4" s="1"/>
  <c r="B488" i="7" s="1"/>
  <c r="B488" i="8" s="1"/>
  <c r="B488" i="4"/>
  <c r="C487" i="4"/>
  <c r="D487" i="4"/>
  <c r="I487" i="4" s="1"/>
  <c r="J487" i="4" s="1"/>
  <c r="B487" i="7" s="1"/>
  <c r="B487" i="8" s="1"/>
  <c r="B487" i="4"/>
  <c r="A511" i="2"/>
  <c r="A510" i="2"/>
  <c r="A509" i="2"/>
  <c r="A508" i="2"/>
  <c r="A507" i="2"/>
  <c r="A506" i="2"/>
  <c r="A505" i="2"/>
  <c r="B504" i="2"/>
  <c r="B495" i="7"/>
  <c r="C495" i="8" s="1"/>
  <c r="B495" i="4"/>
  <c r="B495" i="3"/>
  <c r="A496" i="7"/>
  <c r="A496" i="8" s="1"/>
  <c r="A496" i="3"/>
  <c r="A496" i="4" s="1"/>
  <c r="A497" i="7"/>
  <c r="A497" i="8" s="1"/>
  <c r="A497" i="3"/>
  <c r="A497" i="4" s="1"/>
  <c r="A498" i="7"/>
  <c r="A498" i="8" s="1"/>
  <c r="A498" i="3"/>
  <c r="A498" i="4" s="1"/>
  <c r="A499" i="7"/>
  <c r="A499" i="8" s="1"/>
  <c r="A499" i="3"/>
  <c r="A499" i="4" s="1"/>
  <c r="A500" i="7"/>
  <c r="A500" i="8" s="1"/>
  <c r="A500" i="3"/>
  <c r="A500" i="4" s="1"/>
  <c r="A501" i="7"/>
  <c r="A501" i="8" s="1"/>
  <c r="A501" i="3"/>
  <c r="A501" i="4" s="1"/>
  <c r="A502" i="7"/>
  <c r="A502" i="8" s="1"/>
  <c r="A502" i="3"/>
  <c r="A502" i="4" s="1"/>
  <c r="E478" i="8"/>
  <c r="C478" i="8"/>
  <c r="D478" i="8" s="1"/>
  <c r="F478" i="8"/>
  <c r="C479" i="8"/>
  <c r="D479" i="8" s="1"/>
  <c r="E479" i="8"/>
  <c r="F479" i="8"/>
  <c r="F480" i="8"/>
  <c r="E480" i="8"/>
  <c r="C480" i="8"/>
  <c r="D480" i="8" s="1"/>
  <c r="C481" i="8"/>
  <c r="D481" i="8" s="1"/>
  <c r="E481" i="8"/>
  <c r="F481" i="8"/>
  <c r="E482" i="8"/>
  <c r="C482" i="8"/>
  <c r="D482" i="8" s="1"/>
  <c r="F482" i="8"/>
  <c r="C483" i="8"/>
  <c r="D483" i="8" s="1"/>
  <c r="E483" i="8"/>
  <c r="F483" i="8"/>
  <c r="F484" i="8"/>
  <c r="E484" i="8"/>
  <c r="C484" i="8"/>
  <c r="D484" i="8" s="1"/>
  <c r="D502" i="4" l="1"/>
  <c r="I502" i="4" s="1"/>
  <c r="J502" i="4" s="1"/>
  <c r="B502" i="7" s="1"/>
  <c r="B502" i="8" s="1"/>
  <c r="C502" i="4"/>
  <c r="B502" i="4"/>
  <c r="C501" i="4"/>
  <c r="D501" i="4"/>
  <c r="I501" i="4" s="1"/>
  <c r="J501" i="4" s="1"/>
  <c r="B501" i="7" s="1"/>
  <c r="B501" i="8" s="1"/>
  <c r="B501" i="4"/>
  <c r="D500" i="4"/>
  <c r="I500" i="4" s="1"/>
  <c r="J500" i="4" s="1"/>
  <c r="B500" i="7" s="1"/>
  <c r="B500" i="8" s="1"/>
  <c r="B500" i="4"/>
  <c r="C500" i="4"/>
  <c r="B499" i="4"/>
  <c r="C499" i="4"/>
  <c r="D499" i="4"/>
  <c r="I499" i="4" s="1"/>
  <c r="J499" i="4" s="1"/>
  <c r="B499" i="7" s="1"/>
  <c r="B499" i="8" s="1"/>
  <c r="C498" i="4"/>
  <c r="D498" i="4"/>
  <c r="I498" i="4" s="1"/>
  <c r="J498" i="4" s="1"/>
  <c r="B498" i="7" s="1"/>
  <c r="B498" i="8" s="1"/>
  <c r="B498" i="4"/>
  <c r="C497" i="4"/>
  <c r="B497" i="4"/>
  <c r="D497" i="4"/>
  <c r="I497" i="4" s="1"/>
  <c r="J497" i="4" s="1"/>
  <c r="B497" i="7" s="1"/>
  <c r="B497" i="8" s="1"/>
  <c r="D496" i="4"/>
  <c r="I496" i="4" s="1"/>
  <c r="J496" i="4" s="1"/>
  <c r="B496" i="7" s="1"/>
  <c r="B496" i="8" s="1"/>
  <c r="C496" i="4"/>
  <c r="B496" i="4"/>
  <c r="A520" i="2"/>
  <c r="A519" i="2"/>
  <c r="A518" i="2"/>
  <c r="A517" i="2"/>
  <c r="A516" i="2"/>
  <c r="A515" i="2"/>
  <c r="A514" i="2"/>
  <c r="B513" i="2"/>
  <c r="B504" i="7"/>
  <c r="C504" i="8" s="1"/>
  <c r="B504" i="4"/>
  <c r="B504" i="3"/>
  <c r="A505" i="7"/>
  <c r="A505" i="8" s="1"/>
  <c r="A505" i="3"/>
  <c r="A505" i="4" s="1"/>
  <c r="A506" i="7"/>
  <c r="A506" i="8" s="1"/>
  <c r="A506" i="3"/>
  <c r="A506" i="4" s="1"/>
  <c r="A507" i="7"/>
  <c r="A507" i="8" s="1"/>
  <c r="A507" i="3"/>
  <c r="A507" i="4" s="1"/>
  <c r="A508" i="7"/>
  <c r="A508" i="8" s="1"/>
  <c r="A508" i="3"/>
  <c r="A508" i="4" s="1"/>
  <c r="A509" i="7"/>
  <c r="A509" i="8" s="1"/>
  <c r="A509" i="3"/>
  <c r="A509" i="4" s="1"/>
  <c r="A510" i="7"/>
  <c r="A510" i="8" s="1"/>
  <c r="A510" i="3"/>
  <c r="A510" i="4" s="1"/>
  <c r="A511" i="7"/>
  <c r="A511" i="8" s="1"/>
  <c r="A511" i="3"/>
  <c r="A511" i="4" s="1"/>
  <c r="C487" i="8"/>
  <c r="D487" i="8" s="1"/>
  <c r="E487" i="8"/>
  <c r="F487" i="8"/>
  <c r="E488" i="8"/>
  <c r="C488" i="8"/>
  <c r="D488" i="8" s="1"/>
  <c r="F488" i="8"/>
  <c r="C489" i="8"/>
  <c r="D489" i="8" s="1"/>
  <c r="E489" i="8"/>
  <c r="F489" i="8"/>
  <c r="F490" i="8"/>
  <c r="E490" i="8"/>
  <c r="C490" i="8"/>
  <c r="D490" i="8" s="1"/>
  <c r="C491" i="8"/>
  <c r="D491" i="8" s="1"/>
  <c r="E491" i="8"/>
  <c r="F491" i="8"/>
  <c r="E492" i="8"/>
  <c r="C492" i="8"/>
  <c r="D492" i="8" s="1"/>
  <c r="F492" i="8"/>
  <c r="C493" i="8"/>
  <c r="D493" i="8" s="1"/>
  <c r="E493" i="8"/>
  <c r="F493" i="8"/>
  <c r="D511" i="4" l="1"/>
  <c r="I511" i="4" s="1"/>
  <c r="J511" i="4" s="1"/>
  <c r="B511" i="7" s="1"/>
  <c r="B511" i="8" s="1"/>
  <c r="C511" i="4"/>
  <c r="B511" i="4"/>
  <c r="C510" i="4"/>
  <c r="D510" i="4"/>
  <c r="I510" i="4" s="1"/>
  <c r="J510" i="4" s="1"/>
  <c r="B510" i="7" s="1"/>
  <c r="B510" i="8" s="1"/>
  <c r="B510" i="4"/>
  <c r="C509" i="4"/>
  <c r="B509" i="4"/>
  <c r="D509" i="4"/>
  <c r="I509" i="4" s="1"/>
  <c r="J509" i="4" s="1"/>
  <c r="B509" i="7" s="1"/>
  <c r="B509" i="8" s="1"/>
  <c r="C508" i="4"/>
  <c r="D508" i="4"/>
  <c r="I508" i="4" s="1"/>
  <c r="J508" i="4" s="1"/>
  <c r="B508" i="7" s="1"/>
  <c r="B508" i="8" s="1"/>
  <c r="B508" i="4"/>
  <c r="D507" i="4"/>
  <c r="I507" i="4" s="1"/>
  <c r="J507" i="4" s="1"/>
  <c r="B507" i="7" s="1"/>
  <c r="B507" i="8" s="1"/>
  <c r="C507" i="4"/>
  <c r="B507" i="4"/>
  <c r="B506" i="4"/>
  <c r="D506" i="4"/>
  <c r="I506" i="4" s="1"/>
  <c r="J506" i="4" s="1"/>
  <c r="B506" i="7" s="1"/>
  <c r="B506" i="8" s="1"/>
  <c r="C506" i="4"/>
  <c r="C505" i="4"/>
  <c r="D505" i="4"/>
  <c r="I505" i="4" s="1"/>
  <c r="J505" i="4" s="1"/>
  <c r="B505" i="7" s="1"/>
  <c r="B505" i="8" s="1"/>
  <c r="B505" i="4"/>
  <c r="A529" i="2"/>
  <c r="A528" i="2"/>
  <c r="A527" i="2"/>
  <c r="A526" i="2"/>
  <c r="A525" i="2"/>
  <c r="A524" i="2"/>
  <c r="A523" i="2"/>
  <c r="B522" i="2"/>
  <c r="B513" i="7"/>
  <c r="C513" i="8" s="1"/>
  <c r="B513" i="4"/>
  <c r="B513" i="3"/>
  <c r="A514" i="7"/>
  <c r="A514" i="8" s="1"/>
  <c r="A514" i="3"/>
  <c r="A514" i="4" s="1"/>
  <c r="A515" i="7"/>
  <c r="A515" i="8" s="1"/>
  <c r="A515" i="3"/>
  <c r="A515" i="4" s="1"/>
  <c r="A516" i="7"/>
  <c r="A516" i="8" s="1"/>
  <c r="A516" i="3"/>
  <c r="A516" i="4" s="1"/>
  <c r="A517" i="7"/>
  <c r="A517" i="8" s="1"/>
  <c r="A517" i="3"/>
  <c r="A517" i="4" s="1"/>
  <c r="A518" i="7"/>
  <c r="A518" i="8" s="1"/>
  <c r="A518" i="3"/>
  <c r="A518" i="4" s="1"/>
  <c r="A519" i="7"/>
  <c r="A519" i="8" s="1"/>
  <c r="A519" i="3"/>
  <c r="A519" i="4" s="1"/>
  <c r="A520" i="7"/>
  <c r="A520" i="8" s="1"/>
  <c r="A520" i="3"/>
  <c r="A520" i="4" s="1"/>
  <c r="F496" i="8"/>
  <c r="E496" i="8"/>
  <c r="C496" i="8"/>
  <c r="D496" i="8" s="1"/>
  <c r="C497" i="8"/>
  <c r="D497" i="8" s="1"/>
  <c r="E497" i="8"/>
  <c r="F497" i="8"/>
  <c r="E498" i="8"/>
  <c r="C498" i="8"/>
  <c r="D498" i="8" s="1"/>
  <c r="F498" i="8"/>
  <c r="C499" i="8"/>
  <c r="D499" i="8" s="1"/>
  <c r="E499" i="8"/>
  <c r="F499" i="8"/>
  <c r="F500" i="8"/>
  <c r="E500" i="8"/>
  <c r="C500" i="8"/>
  <c r="D500" i="8" s="1"/>
  <c r="C501" i="8"/>
  <c r="D501" i="8" s="1"/>
  <c r="E501" i="8"/>
  <c r="F501" i="8"/>
  <c r="E502" i="8"/>
  <c r="C502" i="8"/>
  <c r="D502" i="8" s="1"/>
  <c r="F502" i="8"/>
  <c r="D520" i="4" l="1"/>
  <c r="I520" i="4" s="1"/>
  <c r="J520" i="4" s="1"/>
  <c r="B520" i="7" s="1"/>
  <c r="B520" i="8" s="1"/>
  <c r="B520" i="4"/>
  <c r="C520" i="4"/>
  <c r="C519" i="4"/>
  <c r="B519" i="4"/>
  <c r="D519" i="4"/>
  <c r="I519" i="4" s="1"/>
  <c r="J519" i="4" s="1"/>
  <c r="B519" i="7" s="1"/>
  <c r="B519" i="8" s="1"/>
  <c r="C518" i="4"/>
  <c r="D518" i="4"/>
  <c r="I518" i="4" s="1"/>
  <c r="J518" i="4" s="1"/>
  <c r="B518" i="7" s="1"/>
  <c r="B518" i="8" s="1"/>
  <c r="B518" i="4"/>
  <c r="D517" i="4"/>
  <c r="I517" i="4" s="1"/>
  <c r="J517" i="4" s="1"/>
  <c r="B517" i="7" s="1"/>
  <c r="B517" i="8" s="1"/>
  <c r="C517" i="4"/>
  <c r="B517" i="4"/>
  <c r="B516" i="4"/>
  <c r="D516" i="4"/>
  <c r="I516" i="4" s="1"/>
  <c r="J516" i="4" s="1"/>
  <c r="B516" i="7" s="1"/>
  <c r="B516" i="8" s="1"/>
  <c r="C516" i="4"/>
  <c r="C515" i="4"/>
  <c r="D515" i="4"/>
  <c r="I515" i="4" s="1"/>
  <c r="J515" i="4" s="1"/>
  <c r="B515" i="7" s="1"/>
  <c r="B515" i="8" s="1"/>
  <c r="B515" i="4"/>
  <c r="D514" i="4"/>
  <c r="I514" i="4" s="1"/>
  <c r="J514" i="4" s="1"/>
  <c r="B514" i="7" s="1"/>
  <c r="B514" i="8" s="1"/>
  <c r="C514" i="4"/>
  <c r="B514" i="4"/>
  <c r="A538" i="2"/>
  <c r="A537" i="2"/>
  <c r="A536" i="2"/>
  <c r="A535" i="2"/>
  <c r="A534" i="2"/>
  <c r="A533" i="2"/>
  <c r="A532" i="2"/>
  <c r="B531" i="2"/>
  <c r="B522" i="7"/>
  <c r="C522" i="8" s="1"/>
  <c r="B522" i="4"/>
  <c r="B522" i="3"/>
  <c r="A523" i="7"/>
  <c r="A523" i="8" s="1"/>
  <c r="A523" i="3"/>
  <c r="A523" i="4" s="1"/>
  <c r="A524" i="7"/>
  <c r="A524" i="8" s="1"/>
  <c r="A524" i="3"/>
  <c r="A524" i="4" s="1"/>
  <c r="A525" i="7"/>
  <c r="A525" i="8" s="1"/>
  <c r="A525" i="3"/>
  <c r="A525" i="4" s="1"/>
  <c r="A526" i="7"/>
  <c r="A526" i="8" s="1"/>
  <c r="A526" i="3"/>
  <c r="A526" i="4" s="1"/>
  <c r="A527" i="7"/>
  <c r="A527" i="8" s="1"/>
  <c r="A527" i="3"/>
  <c r="A527" i="4" s="1"/>
  <c r="A528" i="7"/>
  <c r="A528" i="8" s="1"/>
  <c r="A528" i="3"/>
  <c r="A528" i="4" s="1"/>
  <c r="A529" i="7"/>
  <c r="A529" i="8" s="1"/>
  <c r="A529" i="3"/>
  <c r="A529" i="4" s="1"/>
  <c r="C505" i="8"/>
  <c r="D505" i="8" s="1"/>
  <c r="E505" i="8"/>
  <c r="F505" i="8"/>
  <c r="E506" i="8"/>
  <c r="C506" i="8"/>
  <c r="D506" i="8" s="1"/>
  <c r="F506" i="8"/>
  <c r="C507" i="8"/>
  <c r="D507" i="8" s="1"/>
  <c r="E507" i="8"/>
  <c r="F507" i="8"/>
  <c r="E508" i="8"/>
  <c r="C508" i="8"/>
  <c r="D508" i="8" s="1"/>
  <c r="F508" i="8"/>
  <c r="C509" i="8"/>
  <c r="D509" i="8" s="1"/>
  <c r="E509" i="8"/>
  <c r="F509" i="8"/>
  <c r="F510" i="8"/>
  <c r="E510" i="8"/>
  <c r="C510" i="8"/>
  <c r="D510" i="8" s="1"/>
  <c r="C511" i="8"/>
  <c r="D511" i="8" s="1"/>
  <c r="F511" i="8"/>
  <c r="E511" i="8"/>
  <c r="C529" i="4" l="1"/>
  <c r="B529" i="4"/>
  <c r="D529" i="4"/>
  <c r="I529" i="4" s="1"/>
  <c r="J529" i="4" s="1"/>
  <c r="B529" i="7" s="1"/>
  <c r="B529" i="8" s="1"/>
  <c r="C528" i="4"/>
  <c r="D528" i="4"/>
  <c r="I528" i="4" s="1"/>
  <c r="J528" i="4" s="1"/>
  <c r="B528" i="7" s="1"/>
  <c r="B528" i="8" s="1"/>
  <c r="B528" i="4"/>
  <c r="C527" i="4"/>
  <c r="B527" i="4"/>
  <c r="D527" i="4"/>
  <c r="I527" i="4" s="1"/>
  <c r="J527" i="4" s="1"/>
  <c r="B527" i="7" s="1"/>
  <c r="B527" i="8" s="1"/>
  <c r="D526" i="4"/>
  <c r="I526" i="4" s="1"/>
  <c r="J526" i="4" s="1"/>
  <c r="B526" i="7" s="1"/>
  <c r="B526" i="8" s="1"/>
  <c r="B526" i="4"/>
  <c r="C526" i="4"/>
  <c r="C525" i="4"/>
  <c r="B525" i="4"/>
  <c r="D525" i="4"/>
  <c r="I525" i="4" s="1"/>
  <c r="J525" i="4" s="1"/>
  <c r="B525" i="7" s="1"/>
  <c r="B525" i="8" s="1"/>
  <c r="C524" i="4"/>
  <c r="D524" i="4"/>
  <c r="I524" i="4" s="1"/>
  <c r="J524" i="4" s="1"/>
  <c r="B524" i="7" s="1"/>
  <c r="B524" i="8" s="1"/>
  <c r="B524" i="4"/>
  <c r="D523" i="4"/>
  <c r="I523" i="4" s="1"/>
  <c r="J523" i="4" s="1"/>
  <c r="B523" i="7" s="1"/>
  <c r="B523" i="8" s="1"/>
  <c r="C523" i="4"/>
  <c r="B523" i="4"/>
  <c r="A547" i="2"/>
  <c r="A546" i="2"/>
  <c r="A545" i="2"/>
  <c r="A544" i="2"/>
  <c r="A543" i="2"/>
  <c r="A542" i="2"/>
  <c r="A541" i="2"/>
  <c r="B540" i="2"/>
  <c r="B531" i="7"/>
  <c r="C531" i="8" s="1"/>
  <c r="B531" i="4"/>
  <c r="B531" i="3"/>
  <c r="A532" i="7"/>
  <c r="A532" i="8" s="1"/>
  <c r="A532" i="3"/>
  <c r="A532" i="4" s="1"/>
  <c r="A533" i="7"/>
  <c r="A533" i="8" s="1"/>
  <c r="A533" i="3"/>
  <c r="A533" i="4" s="1"/>
  <c r="A534" i="7"/>
  <c r="A534" i="8" s="1"/>
  <c r="A534" i="3"/>
  <c r="A534" i="4" s="1"/>
  <c r="A535" i="7"/>
  <c r="A535" i="8" s="1"/>
  <c r="A535" i="3"/>
  <c r="A535" i="4" s="1"/>
  <c r="A536" i="7"/>
  <c r="A536" i="8" s="1"/>
  <c r="A536" i="3"/>
  <c r="A536" i="4" s="1"/>
  <c r="A537" i="7"/>
  <c r="A537" i="8" s="1"/>
  <c r="A537" i="3"/>
  <c r="A537" i="4" s="1"/>
  <c r="A538" i="7"/>
  <c r="A538" i="8" s="1"/>
  <c r="A538" i="3"/>
  <c r="A538" i="4" s="1"/>
  <c r="E514" i="8"/>
  <c r="C514" i="8"/>
  <c r="D514" i="8" s="1"/>
  <c r="F514" i="8"/>
  <c r="C515" i="8"/>
  <c r="D515" i="8" s="1"/>
  <c r="F515" i="8"/>
  <c r="E515" i="8"/>
  <c r="E516" i="8"/>
  <c r="F516" i="8"/>
  <c r="C516" i="8"/>
  <c r="D516" i="8" s="1"/>
  <c r="C517" i="8"/>
  <c r="D517" i="8" s="1"/>
  <c r="E517" i="8"/>
  <c r="F517" i="8"/>
  <c r="E518" i="8"/>
  <c r="F518" i="8"/>
  <c r="C518" i="8"/>
  <c r="D518" i="8" s="1"/>
  <c r="C519" i="8"/>
  <c r="D519" i="8" s="1"/>
  <c r="F519" i="8"/>
  <c r="E519" i="8"/>
  <c r="E520" i="8"/>
  <c r="F520" i="8"/>
  <c r="C520" i="8"/>
  <c r="D520" i="8" s="1"/>
  <c r="C538" i="4" l="1"/>
  <c r="D538" i="4"/>
  <c r="I538" i="4" s="1"/>
  <c r="J538" i="4" s="1"/>
  <c r="B538" i="7" s="1"/>
  <c r="B538" i="8" s="1"/>
  <c r="B538" i="4"/>
  <c r="C537" i="4"/>
  <c r="B537" i="4"/>
  <c r="D537" i="4"/>
  <c r="I537" i="4" s="1"/>
  <c r="J537" i="4" s="1"/>
  <c r="B537" i="7" s="1"/>
  <c r="B537" i="8" s="1"/>
  <c r="D536" i="4"/>
  <c r="I536" i="4" s="1"/>
  <c r="J536" i="4" s="1"/>
  <c r="B536" i="7" s="1"/>
  <c r="B536" i="8" s="1"/>
  <c r="B536" i="4"/>
  <c r="C536" i="4"/>
  <c r="C535" i="4"/>
  <c r="B535" i="4"/>
  <c r="D535" i="4"/>
  <c r="I535" i="4" s="1"/>
  <c r="J535" i="4" s="1"/>
  <c r="B535" i="7" s="1"/>
  <c r="B535" i="8" s="1"/>
  <c r="C534" i="4"/>
  <c r="D534" i="4"/>
  <c r="I534" i="4" s="1"/>
  <c r="J534" i="4" s="1"/>
  <c r="B534" i="7" s="1"/>
  <c r="B534" i="8" s="1"/>
  <c r="B534" i="4"/>
  <c r="C533" i="4"/>
  <c r="B533" i="4"/>
  <c r="D533" i="4"/>
  <c r="I533" i="4" s="1"/>
  <c r="J533" i="4" s="1"/>
  <c r="B533" i="7" s="1"/>
  <c r="B533" i="8" s="1"/>
  <c r="D532" i="4"/>
  <c r="I532" i="4" s="1"/>
  <c r="J532" i="4" s="1"/>
  <c r="B532" i="7" s="1"/>
  <c r="B532" i="8" s="1"/>
  <c r="B532" i="4"/>
  <c r="C532" i="4"/>
  <c r="A556" i="2"/>
  <c r="A555" i="2"/>
  <c r="A554" i="2"/>
  <c r="A553" i="2"/>
  <c r="A552" i="2"/>
  <c r="A551" i="2"/>
  <c r="A550" i="2"/>
  <c r="B549" i="2"/>
  <c r="B540" i="7"/>
  <c r="C540" i="8" s="1"/>
  <c r="B540" i="4"/>
  <c r="B540" i="3"/>
  <c r="A541" i="7"/>
  <c r="A541" i="8" s="1"/>
  <c r="A541" i="3"/>
  <c r="A541" i="4" s="1"/>
  <c r="A542" i="7"/>
  <c r="A542" i="8" s="1"/>
  <c r="A542" i="3"/>
  <c r="A542" i="4" s="1"/>
  <c r="A543" i="7"/>
  <c r="A543" i="8" s="1"/>
  <c r="A543" i="3"/>
  <c r="A543" i="4" s="1"/>
  <c r="A544" i="7"/>
  <c r="A544" i="8" s="1"/>
  <c r="A544" i="3"/>
  <c r="A544" i="4" s="1"/>
  <c r="A545" i="7"/>
  <c r="A545" i="8" s="1"/>
  <c r="A545" i="3"/>
  <c r="A545" i="4" s="1"/>
  <c r="A546" i="7"/>
  <c r="A546" i="8" s="1"/>
  <c r="A546" i="3"/>
  <c r="A546" i="4" s="1"/>
  <c r="A547" i="7"/>
  <c r="A547" i="8" s="1"/>
  <c r="A547" i="3"/>
  <c r="A547" i="4" s="1"/>
  <c r="C523" i="8"/>
  <c r="D523" i="8" s="1"/>
  <c r="E523" i="8"/>
  <c r="F523" i="8"/>
  <c r="E524" i="8"/>
  <c r="C524" i="8"/>
  <c r="D524" i="8" s="1"/>
  <c r="F524" i="8"/>
  <c r="C525" i="8"/>
  <c r="D525" i="8" s="1"/>
  <c r="F525" i="8"/>
  <c r="E525" i="8"/>
  <c r="E526" i="8"/>
  <c r="F526" i="8"/>
  <c r="C526" i="8"/>
  <c r="D526" i="8" s="1"/>
  <c r="C527" i="8"/>
  <c r="D527" i="8" s="1"/>
  <c r="E527" i="8"/>
  <c r="F527" i="8"/>
  <c r="E528" i="8"/>
  <c r="C528" i="8"/>
  <c r="D528" i="8" s="1"/>
  <c r="F528" i="8"/>
  <c r="C529" i="8"/>
  <c r="D529" i="8" s="1"/>
  <c r="F529" i="8"/>
  <c r="E529" i="8"/>
  <c r="C547" i="4" l="1"/>
  <c r="B547" i="4"/>
  <c r="D547" i="4"/>
  <c r="I547" i="4" s="1"/>
  <c r="J547" i="4" s="1"/>
  <c r="B547" i="7" s="1"/>
  <c r="B547" i="8" s="1"/>
  <c r="D546" i="4"/>
  <c r="I546" i="4" s="1"/>
  <c r="J546" i="4" s="1"/>
  <c r="B546" i="7" s="1"/>
  <c r="B546" i="8" s="1"/>
  <c r="B546" i="4"/>
  <c r="C546" i="4"/>
  <c r="C545" i="4"/>
  <c r="B545" i="4"/>
  <c r="D545" i="4"/>
  <c r="I545" i="4" s="1"/>
  <c r="J545" i="4" s="1"/>
  <c r="B545" i="7" s="1"/>
  <c r="B545" i="8" s="1"/>
  <c r="C544" i="4"/>
  <c r="D544" i="4"/>
  <c r="I544" i="4" s="1"/>
  <c r="J544" i="4" s="1"/>
  <c r="B544" i="7" s="1"/>
  <c r="B544" i="8" s="1"/>
  <c r="B544" i="4"/>
  <c r="C543" i="4"/>
  <c r="B543" i="4"/>
  <c r="D543" i="4"/>
  <c r="I543" i="4" s="1"/>
  <c r="J543" i="4" s="1"/>
  <c r="B543" i="7" s="1"/>
  <c r="B543" i="8" s="1"/>
  <c r="D542" i="4"/>
  <c r="I542" i="4" s="1"/>
  <c r="J542" i="4" s="1"/>
  <c r="B542" i="7" s="1"/>
  <c r="B542" i="8" s="1"/>
  <c r="B542" i="4"/>
  <c r="C542" i="4"/>
  <c r="C541" i="4"/>
  <c r="B541" i="4"/>
  <c r="D541" i="4"/>
  <c r="I541" i="4" s="1"/>
  <c r="J541" i="4" s="1"/>
  <c r="B541" i="7" s="1"/>
  <c r="B541" i="8" s="1"/>
  <c r="A565" i="2"/>
  <c r="A564" i="2"/>
  <c r="A563" i="2"/>
  <c r="A562" i="2"/>
  <c r="A561" i="2"/>
  <c r="A560" i="2"/>
  <c r="A559" i="2"/>
  <c r="B558" i="2"/>
  <c r="B549" i="7"/>
  <c r="C549" i="8" s="1"/>
  <c r="B549" i="4"/>
  <c r="B549" i="3"/>
  <c r="A550" i="7"/>
  <c r="A550" i="8" s="1"/>
  <c r="A550" i="3"/>
  <c r="A550" i="4" s="1"/>
  <c r="A551" i="7"/>
  <c r="A551" i="8" s="1"/>
  <c r="A551" i="3"/>
  <c r="A551" i="4" s="1"/>
  <c r="A552" i="7"/>
  <c r="A552" i="8" s="1"/>
  <c r="A552" i="3"/>
  <c r="A552" i="4" s="1"/>
  <c r="A553" i="7"/>
  <c r="A553" i="8" s="1"/>
  <c r="A553" i="3"/>
  <c r="A553" i="4" s="1"/>
  <c r="A554" i="7"/>
  <c r="A554" i="8" s="1"/>
  <c r="A554" i="3"/>
  <c r="A554" i="4" s="1"/>
  <c r="A555" i="7"/>
  <c r="A555" i="8" s="1"/>
  <c r="A555" i="3"/>
  <c r="A555" i="4" s="1"/>
  <c r="A556" i="7"/>
  <c r="A556" i="8" s="1"/>
  <c r="A556" i="3"/>
  <c r="A556" i="4" s="1"/>
  <c r="E532" i="8"/>
  <c r="F532" i="8"/>
  <c r="C532" i="8"/>
  <c r="D532" i="8" s="1"/>
  <c r="C533" i="8"/>
  <c r="D533" i="8" s="1"/>
  <c r="F533" i="8"/>
  <c r="E533" i="8"/>
  <c r="E534" i="8"/>
  <c r="F534" i="8"/>
  <c r="C534" i="8"/>
  <c r="D534" i="8" s="1"/>
  <c r="C535" i="8"/>
  <c r="D535" i="8" s="1"/>
  <c r="F535" i="8"/>
  <c r="E535" i="8"/>
  <c r="E536" i="8"/>
  <c r="F536" i="8"/>
  <c r="C536" i="8"/>
  <c r="D536" i="8" s="1"/>
  <c r="C537" i="8"/>
  <c r="D537" i="8" s="1"/>
  <c r="F537" i="8"/>
  <c r="E537" i="8"/>
  <c r="E538" i="8"/>
  <c r="F538" i="8"/>
  <c r="C538" i="8"/>
  <c r="D538" i="8" s="1"/>
  <c r="D556" i="4" l="1"/>
  <c r="I556" i="4" s="1"/>
  <c r="J556" i="4" s="1"/>
  <c r="B556" i="7" s="1"/>
  <c r="B556" i="8" s="1"/>
  <c r="B556" i="4"/>
  <c r="C556" i="4"/>
  <c r="C555" i="4"/>
  <c r="B555" i="4"/>
  <c r="D555" i="4"/>
  <c r="I555" i="4" s="1"/>
  <c r="J555" i="4" s="1"/>
  <c r="B555" i="7" s="1"/>
  <c r="B555" i="8" s="1"/>
  <c r="C554" i="4"/>
  <c r="D554" i="4"/>
  <c r="I554" i="4" s="1"/>
  <c r="J554" i="4" s="1"/>
  <c r="B554" i="7" s="1"/>
  <c r="B554" i="8" s="1"/>
  <c r="B554" i="4"/>
  <c r="C553" i="4"/>
  <c r="B553" i="4"/>
  <c r="D553" i="4"/>
  <c r="I553" i="4" s="1"/>
  <c r="J553" i="4" s="1"/>
  <c r="B553" i="7" s="1"/>
  <c r="B553" i="8" s="1"/>
  <c r="D552" i="4"/>
  <c r="I552" i="4" s="1"/>
  <c r="J552" i="4" s="1"/>
  <c r="B552" i="7" s="1"/>
  <c r="B552" i="8" s="1"/>
  <c r="B552" i="4"/>
  <c r="C552" i="4"/>
  <c r="C551" i="4"/>
  <c r="B551" i="4"/>
  <c r="D551" i="4"/>
  <c r="I551" i="4" s="1"/>
  <c r="J551" i="4" s="1"/>
  <c r="B551" i="7" s="1"/>
  <c r="B551" i="8" s="1"/>
  <c r="C550" i="4"/>
  <c r="D550" i="4"/>
  <c r="I550" i="4" s="1"/>
  <c r="J550" i="4" s="1"/>
  <c r="B550" i="7" s="1"/>
  <c r="B550" i="8" s="1"/>
  <c r="B550" i="4"/>
  <c r="A574" i="2"/>
  <c r="A573" i="2"/>
  <c r="A572" i="2"/>
  <c r="A571" i="2"/>
  <c r="A570" i="2"/>
  <c r="A569" i="2"/>
  <c r="A568" i="2"/>
  <c r="B567" i="2"/>
  <c r="B558" i="7"/>
  <c r="C558" i="8" s="1"/>
  <c r="B558" i="4"/>
  <c r="B558" i="3"/>
  <c r="A559" i="7"/>
  <c r="A559" i="8" s="1"/>
  <c r="A559" i="3"/>
  <c r="A559" i="4" s="1"/>
  <c r="A560" i="7"/>
  <c r="A560" i="8" s="1"/>
  <c r="A560" i="3"/>
  <c r="A560" i="4" s="1"/>
  <c r="A561" i="7"/>
  <c r="A561" i="8" s="1"/>
  <c r="A561" i="3"/>
  <c r="A561" i="4" s="1"/>
  <c r="A562" i="7"/>
  <c r="A562" i="8" s="1"/>
  <c r="A562" i="3"/>
  <c r="A562" i="4" s="1"/>
  <c r="A563" i="7"/>
  <c r="A563" i="8" s="1"/>
  <c r="A563" i="3"/>
  <c r="A563" i="4" s="1"/>
  <c r="A564" i="7"/>
  <c r="A564" i="8" s="1"/>
  <c r="A564" i="3"/>
  <c r="A564" i="4" s="1"/>
  <c r="A565" i="7"/>
  <c r="A565" i="8" s="1"/>
  <c r="A565" i="3"/>
  <c r="A565" i="4" s="1"/>
  <c r="C541" i="8"/>
  <c r="D541" i="8" s="1"/>
  <c r="F541" i="8"/>
  <c r="E541" i="8"/>
  <c r="E542" i="8"/>
  <c r="F542" i="8"/>
  <c r="C542" i="8"/>
  <c r="D542" i="8" s="1"/>
  <c r="C543" i="8"/>
  <c r="D543" i="8" s="1"/>
  <c r="E543" i="8"/>
  <c r="F543" i="8"/>
  <c r="E544" i="8"/>
  <c r="C544" i="8"/>
  <c r="D544" i="8" s="1"/>
  <c r="F544" i="8"/>
  <c r="C545" i="8"/>
  <c r="D545" i="8" s="1"/>
  <c r="F545" i="8"/>
  <c r="E545" i="8"/>
  <c r="E546" i="8"/>
  <c r="F546" i="8"/>
  <c r="C546" i="8"/>
  <c r="D546" i="8" s="1"/>
  <c r="C547" i="8"/>
  <c r="D547" i="8" s="1"/>
  <c r="E547" i="8"/>
  <c r="F547" i="8"/>
  <c r="C565" i="4" l="1"/>
  <c r="B565" i="4"/>
  <c r="D565" i="4"/>
  <c r="I565" i="4" s="1"/>
  <c r="J565" i="4" s="1"/>
  <c r="B565" i="7" s="1"/>
  <c r="B565" i="8" s="1"/>
  <c r="C564" i="4"/>
  <c r="D564" i="4"/>
  <c r="I564" i="4" s="1"/>
  <c r="J564" i="4" s="1"/>
  <c r="B564" i="7" s="1"/>
  <c r="B564" i="8" s="1"/>
  <c r="B564" i="4"/>
  <c r="C563" i="4"/>
  <c r="B563" i="4"/>
  <c r="D563" i="4"/>
  <c r="I563" i="4" s="1"/>
  <c r="J563" i="4" s="1"/>
  <c r="B563" i="7" s="1"/>
  <c r="B563" i="8" s="1"/>
  <c r="D562" i="4"/>
  <c r="I562" i="4" s="1"/>
  <c r="J562" i="4" s="1"/>
  <c r="B562" i="7" s="1"/>
  <c r="B562" i="8" s="1"/>
  <c r="B562" i="4"/>
  <c r="C562" i="4"/>
  <c r="C561" i="4"/>
  <c r="B561" i="4"/>
  <c r="D561" i="4"/>
  <c r="I561" i="4" s="1"/>
  <c r="J561" i="4" s="1"/>
  <c r="B561" i="7" s="1"/>
  <c r="B561" i="8" s="1"/>
  <c r="C560" i="4"/>
  <c r="D560" i="4"/>
  <c r="I560" i="4" s="1"/>
  <c r="J560" i="4" s="1"/>
  <c r="B560" i="7" s="1"/>
  <c r="B560" i="8" s="1"/>
  <c r="B560" i="4"/>
  <c r="C559" i="4"/>
  <c r="B559" i="4"/>
  <c r="D559" i="4"/>
  <c r="I559" i="4" s="1"/>
  <c r="J559" i="4" s="1"/>
  <c r="B559" i="7" s="1"/>
  <c r="B559" i="8" s="1"/>
  <c r="A583" i="2"/>
  <c r="A582" i="2"/>
  <c r="A581" i="2"/>
  <c r="A580" i="2"/>
  <c r="A579" i="2"/>
  <c r="A578" i="2"/>
  <c r="A577" i="2"/>
  <c r="B576" i="2"/>
  <c r="B567" i="7"/>
  <c r="C567" i="8" s="1"/>
  <c r="B567" i="4"/>
  <c r="B567" i="3"/>
  <c r="A568" i="7"/>
  <c r="A568" i="8" s="1"/>
  <c r="A568" i="3"/>
  <c r="A568" i="4" s="1"/>
  <c r="A569" i="7"/>
  <c r="A569" i="8" s="1"/>
  <c r="A569" i="3"/>
  <c r="A569" i="4" s="1"/>
  <c r="A570" i="7"/>
  <c r="A570" i="8" s="1"/>
  <c r="A570" i="3"/>
  <c r="A570" i="4" s="1"/>
  <c r="A571" i="7"/>
  <c r="A571" i="8" s="1"/>
  <c r="A571" i="3"/>
  <c r="A571" i="4" s="1"/>
  <c r="A572" i="7"/>
  <c r="A572" i="8" s="1"/>
  <c r="A572" i="3"/>
  <c r="A572" i="4" s="1"/>
  <c r="A573" i="7"/>
  <c r="A573" i="8" s="1"/>
  <c r="A573" i="3"/>
  <c r="A573" i="4" s="1"/>
  <c r="A574" i="7"/>
  <c r="A574" i="8" s="1"/>
  <c r="A574" i="3"/>
  <c r="A574" i="4" s="1"/>
  <c r="E550" i="8"/>
  <c r="C550" i="8"/>
  <c r="D550" i="8" s="1"/>
  <c r="F550" i="8"/>
  <c r="C551" i="8"/>
  <c r="D551" i="8" s="1"/>
  <c r="F551" i="8"/>
  <c r="E551" i="8"/>
  <c r="E552" i="8"/>
  <c r="F552" i="8"/>
  <c r="C552" i="8"/>
  <c r="D552" i="8" s="1"/>
  <c r="C553" i="8"/>
  <c r="D553" i="8" s="1"/>
  <c r="F553" i="8"/>
  <c r="E553" i="8"/>
  <c r="C554" i="8"/>
  <c r="D554" i="8" s="1"/>
  <c r="E554" i="8"/>
  <c r="F554" i="8"/>
  <c r="C555" i="8"/>
  <c r="D555" i="8" s="1"/>
  <c r="F555" i="8"/>
  <c r="E555" i="8"/>
  <c r="E556" i="8"/>
  <c r="F556" i="8"/>
  <c r="C556" i="8"/>
  <c r="D556" i="8" s="1"/>
  <c r="C574" i="4" l="1"/>
  <c r="D574" i="4"/>
  <c r="I574" i="4" s="1"/>
  <c r="J574" i="4" s="1"/>
  <c r="B574" i="7" s="1"/>
  <c r="B574" i="8" s="1"/>
  <c r="B574" i="4"/>
  <c r="C573" i="4"/>
  <c r="B573" i="4"/>
  <c r="D573" i="4"/>
  <c r="I573" i="4" s="1"/>
  <c r="J573" i="4" s="1"/>
  <c r="B573" i="7" s="1"/>
  <c r="B573" i="8" s="1"/>
  <c r="D572" i="4"/>
  <c r="I572" i="4" s="1"/>
  <c r="J572" i="4" s="1"/>
  <c r="B572" i="7" s="1"/>
  <c r="B572" i="8" s="1"/>
  <c r="B572" i="4"/>
  <c r="C572" i="4"/>
  <c r="C571" i="4"/>
  <c r="B571" i="4"/>
  <c r="D571" i="4"/>
  <c r="I571" i="4" s="1"/>
  <c r="J571" i="4" s="1"/>
  <c r="B571" i="7" s="1"/>
  <c r="B571" i="8" s="1"/>
  <c r="C570" i="4"/>
  <c r="D570" i="4"/>
  <c r="I570" i="4" s="1"/>
  <c r="J570" i="4" s="1"/>
  <c r="B570" i="7" s="1"/>
  <c r="B570" i="8" s="1"/>
  <c r="B570" i="4"/>
  <c r="C569" i="4"/>
  <c r="B569" i="4"/>
  <c r="D569" i="4"/>
  <c r="I569" i="4" s="1"/>
  <c r="J569" i="4" s="1"/>
  <c r="B569" i="7" s="1"/>
  <c r="B569" i="8" s="1"/>
  <c r="D568" i="4"/>
  <c r="I568" i="4" s="1"/>
  <c r="J568" i="4" s="1"/>
  <c r="B568" i="7" s="1"/>
  <c r="B568" i="8" s="1"/>
  <c r="B568" i="4"/>
  <c r="C568" i="4"/>
  <c r="A592" i="2"/>
  <c r="A591" i="2"/>
  <c r="A590" i="2"/>
  <c r="A589" i="2"/>
  <c r="A588" i="2"/>
  <c r="A587" i="2"/>
  <c r="A586" i="2"/>
  <c r="B585" i="2"/>
  <c r="B576" i="7"/>
  <c r="C576" i="8" s="1"/>
  <c r="B576" i="4"/>
  <c r="B576" i="3"/>
  <c r="A577" i="7"/>
  <c r="A577" i="8" s="1"/>
  <c r="A577" i="3"/>
  <c r="A577" i="4" s="1"/>
  <c r="A578" i="7"/>
  <c r="A578" i="8" s="1"/>
  <c r="A578" i="3"/>
  <c r="A578" i="4" s="1"/>
  <c r="A579" i="7"/>
  <c r="A579" i="8" s="1"/>
  <c r="A579" i="3"/>
  <c r="A579" i="4" s="1"/>
  <c r="A580" i="7"/>
  <c r="A580" i="8" s="1"/>
  <c r="A580" i="3"/>
  <c r="A580" i="4" s="1"/>
  <c r="A581" i="7"/>
  <c r="A581" i="8" s="1"/>
  <c r="A581" i="3"/>
  <c r="A581" i="4" s="1"/>
  <c r="A582" i="7"/>
  <c r="A582" i="8" s="1"/>
  <c r="A582" i="3"/>
  <c r="A582" i="4" s="1"/>
  <c r="A583" i="7"/>
  <c r="A583" i="8" s="1"/>
  <c r="A583" i="3"/>
  <c r="A583" i="4" s="1"/>
  <c r="F559" i="8"/>
  <c r="C559" i="8"/>
  <c r="D559" i="8" s="1"/>
  <c r="E559" i="8"/>
  <c r="E560" i="8"/>
  <c r="F560" i="8"/>
  <c r="C560" i="8"/>
  <c r="D560" i="8" s="1"/>
  <c r="C561" i="8"/>
  <c r="D561" i="8" s="1"/>
  <c r="F561" i="8"/>
  <c r="E561" i="8"/>
  <c r="E562" i="8"/>
  <c r="F562" i="8"/>
  <c r="C562" i="8"/>
  <c r="D562" i="8" s="1"/>
  <c r="C563" i="8"/>
  <c r="D563" i="8" s="1"/>
  <c r="E563" i="8"/>
  <c r="F563" i="8"/>
  <c r="E564" i="8"/>
  <c r="C564" i="8"/>
  <c r="D564" i="8" s="1"/>
  <c r="F564" i="8"/>
  <c r="C565" i="8"/>
  <c r="D565" i="8" s="1"/>
  <c r="F565" i="8"/>
  <c r="E565" i="8"/>
  <c r="C583" i="4" l="1"/>
  <c r="B583" i="4"/>
  <c r="D583" i="4"/>
  <c r="I583" i="4" s="1"/>
  <c r="J583" i="4" s="1"/>
  <c r="B583" i="7" s="1"/>
  <c r="B583" i="8" s="1"/>
  <c r="D582" i="4"/>
  <c r="I582" i="4" s="1"/>
  <c r="J582" i="4" s="1"/>
  <c r="B582" i="7" s="1"/>
  <c r="B582" i="8" s="1"/>
  <c r="B582" i="4"/>
  <c r="C582" i="4"/>
  <c r="C581" i="4"/>
  <c r="B581" i="4"/>
  <c r="D581" i="4"/>
  <c r="I581" i="4" s="1"/>
  <c r="J581" i="4" s="1"/>
  <c r="B581" i="7" s="1"/>
  <c r="B581" i="8" s="1"/>
  <c r="C580" i="4"/>
  <c r="D580" i="4"/>
  <c r="I580" i="4" s="1"/>
  <c r="J580" i="4" s="1"/>
  <c r="B580" i="7" s="1"/>
  <c r="B580" i="8" s="1"/>
  <c r="B580" i="4"/>
  <c r="C579" i="4"/>
  <c r="B579" i="4"/>
  <c r="D579" i="4"/>
  <c r="I579" i="4" s="1"/>
  <c r="J579" i="4" s="1"/>
  <c r="B579" i="7" s="1"/>
  <c r="B579" i="8" s="1"/>
  <c r="D578" i="4"/>
  <c r="I578" i="4" s="1"/>
  <c r="J578" i="4" s="1"/>
  <c r="B578" i="7" s="1"/>
  <c r="B578" i="8" s="1"/>
  <c r="B578" i="4"/>
  <c r="C578" i="4"/>
  <c r="C577" i="4"/>
  <c r="B577" i="4"/>
  <c r="D577" i="4"/>
  <c r="I577" i="4" s="1"/>
  <c r="J577" i="4" s="1"/>
  <c r="B577" i="7" s="1"/>
  <c r="B577" i="8" s="1"/>
  <c r="A601" i="2"/>
  <c r="A600" i="2"/>
  <c r="A599" i="2"/>
  <c r="A598" i="2"/>
  <c r="A597" i="2"/>
  <c r="A596" i="2"/>
  <c r="A595" i="2"/>
  <c r="B594" i="2"/>
  <c r="B585" i="7"/>
  <c r="C585" i="8" s="1"/>
  <c r="B585" i="4"/>
  <c r="B585" i="3"/>
  <c r="A586" i="7"/>
  <c r="A586" i="8" s="1"/>
  <c r="A586" i="3"/>
  <c r="A586" i="4" s="1"/>
  <c r="A587" i="7"/>
  <c r="A587" i="8" s="1"/>
  <c r="A587" i="3"/>
  <c r="A587" i="4" s="1"/>
  <c r="A588" i="7"/>
  <c r="A588" i="8" s="1"/>
  <c r="A588" i="3"/>
  <c r="A588" i="4" s="1"/>
  <c r="A589" i="7"/>
  <c r="A589" i="8" s="1"/>
  <c r="A589" i="3"/>
  <c r="A589" i="4" s="1"/>
  <c r="A590" i="7"/>
  <c r="A590" i="8" s="1"/>
  <c r="A590" i="3"/>
  <c r="A590" i="4" s="1"/>
  <c r="A591" i="7"/>
  <c r="A591" i="8" s="1"/>
  <c r="A591" i="3"/>
  <c r="A591" i="4" s="1"/>
  <c r="A592" i="7"/>
  <c r="A592" i="8" s="1"/>
  <c r="A592" i="3"/>
  <c r="A592" i="4" s="1"/>
  <c r="E568" i="8"/>
  <c r="F568" i="8"/>
  <c r="C568" i="8"/>
  <c r="D568" i="8" s="1"/>
  <c r="C569" i="8"/>
  <c r="D569" i="8" s="1"/>
  <c r="E569" i="8"/>
  <c r="F569" i="8"/>
  <c r="E570" i="8"/>
  <c r="C570" i="8"/>
  <c r="D570" i="8" s="1"/>
  <c r="F570" i="8"/>
  <c r="C571" i="8"/>
  <c r="D571" i="8" s="1"/>
  <c r="F571" i="8"/>
  <c r="E571" i="8"/>
  <c r="E572" i="8"/>
  <c r="F572" i="8"/>
  <c r="C572" i="8"/>
  <c r="D572" i="8" s="1"/>
  <c r="E573" i="8"/>
  <c r="C573" i="8"/>
  <c r="D573" i="8" s="1"/>
  <c r="F573" i="8"/>
  <c r="E574" i="8"/>
  <c r="F574" i="8"/>
  <c r="C574" i="8"/>
  <c r="D574" i="8" s="1"/>
  <c r="D592" i="4" l="1"/>
  <c r="I592" i="4" s="1"/>
  <c r="J592" i="4" s="1"/>
  <c r="B592" i="7" s="1"/>
  <c r="B592" i="8" s="1"/>
  <c r="C592" i="4"/>
  <c r="B592" i="4"/>
  <c r="C591" i="4"/>
  <c r="D591" i="4"/>
  <c r="I591" i="4" s="1"/>
  <c r="J591" i="4" s="1"/>
  <c r="B591" i="7" s="1"/>
  <c r="B591" i="8" s="1"/>
  <c r="B591" i="4"/>
  <c r="C590" i="4"/>
  <c r="B590" i="4"/>
  <c r="D590" i="4"/>
  <c r="I590" i="4" s="1"/>
  <c r="J590" i="4" s="1"/>
  <c r="B590" i="7" s="1"/>
  <c r="B590" i="8" s="1"/>
  <c r="C589" i="4"/>
  <c r="B589" i="4"/>
  <c r="D589" i="4"/>
  <c r="I589" i="4" s="1"/>
  <c r="J589" i="4" s="1"/>
  <c r="B589" i="7" s="1"/>
  <c r="B589" i="8" s="1"/>
  <c r="C588" i="4"/>
  <c r="D588" i="4"/>
  <c r="I588" i="4" s="1"/>
  <c r="J588" i="4" s="1"/>
  <c r="B588" i="7" s="1"/>
  <c r="B588" i="8" s="1"/>
  <c r="B588" i="4"/>
  <c r="C587" i="4"/>
  <c r="B587" i="4"/>
  <c r="D587" i="4"/>
  <c r="I587" i="4" s="1"/>
  <c r="J587" i="4" s="1"/>
  <c r="B587" i="7" s="1"/>
  <c r="B587" i="8" s="1"/>
  <c r="C586" i="4"/>
  <c r="D586" i="4"/>
  <c r="I586" i="4" s="1"/>
  <c r="J586" i="4" s="1"/>
  <c r="B586" i="7" s="1"/>
  <c r="B586" i="8" s="1"/>
  <c r="B586" i="4"/>
  <c r="A610" i="2"/>
  <c r="A609" i="2"/>
  <c r="A608" i="2"/>
  <c r="A607" i="2"/>
  <c r="A606" i="2"/>
  <c r="A605" i="2"/>
  <c r="A604" i="2"/>
  <c r="B603" i="2"/>
  <c r="B594" i="7"/>
  <c r="C594" i="8" s="1"/>
  <c r="B594" i="4"/>
  <c r="B594" i="3"/>
  <c r="A595" i="7"/>
  <c r="A595" i="8" s="1"/>
  <c r="A595" i="3"/>
  <c r="A595" i="4" s="1"/>
  <c r="A596" i="7"/>
  <c r="A596" i="8" s="1"/>
  <c r="A596" i="3"/>
  <c r="A596" i="4" s="1"/>
  <c r="A597" i="7"/>
  <c r="A597" i="8" s="1"/>
  <c r="A597" i="3"/>
  <c r="A597" i="4" s="1"/>
  <c r="A598" i="7"/>
  <c r="A598" i="8" s="1"/>
  <c r="A598" i="3"/>
  <c r="A598" i="4" s="1"/>
  <c r="A599" i="7"/>
  <c r="A599" i="8" s="1"/>
  <c r="A599" i="3"/>
  <c r="A599" i="4" s="1"/>
  <c r="A600" i="7"/>
  <c r="A600" i="8" s="1"/>
  <c r="A600" i="3"/>
  <c r="A600" i="4" s="1"/>
  <c r="A601" i="7"/>
  <c r="A601" i="8" s="1"/>
  <c r="A601" i="3"/>
  <c r="A601" i="4" s="1"/>
  <c r="C577" i="8"/>
  <c r="D577" i="8" s="1"/>
  <c r="F577" i="8"/>
  <c r="E577" i="8"/>
  <c r="E578" i="8"/>
  <c r="F578" i="8"/>
  <c r="C578" i="8"/>
  <c r="D578" i="8" s="1"/>
  <c r="C579" i="8"/>
  <c r="D579" i="8" s="1"/>
  <c r="F579" i="8"/>
  <c r="E579" i="8"/>
  <c r="C580" i="8"/>
  <c r="D580" i="8" s="1"/>
  <c r="E580" i="8"/>
  <c r="F580" i="8"/>
  <c r="C581" i="8"/>
  <c r="D581" i="8" s="1"/>
  <c r="F581" i="8"/>
  <c r="E581" i="8"/>
  <c r="E582" i="8"/>
  <c r="F582" i="8"/>
  <c r="C582" i="8"/>
  <c r="D582" i="8" s="1"/>
  <c r="C583" i="8"/>
  <c r="D583" i="8" s="1"/>
  <c r="E583" i="8"/>
  <c r="F583" i="8"/>
  <c r="C601" i="4" l="1"/>
  <c r="B601" i="4"/>
  <c r="D601" i="4"/>
  <c r="I601" i="4" s="1"/>
  <c r="J601" i="4" s="1"/>
  <c r="B601" i="7" s="1"/>
  <c r="B601" i="8" s="1"/>
  <c r="D600" i="4"/>
  <c r="I600" i="4" s="1"/>
  <c r="J600" i="4" s="1"/>
  <c r="B600" i="7" s="1"/>
  <c r="B600" i="8" s="1"/>
  <c r="B600" i="4"/>
  <c r="C600" i="4"/>
  <c r="C599" i="4"/>
  <c r="B599" i="4"/>
  <c r="D599" i="4"/>
  <c r="I599" i="4" s="1"/>
  <c r="J599" i="4" s="1"/>
  <c r="B599" i="7" s="1"/>
  <c r="B599" i="8" s="1"/>
  <c r="C598" i="4"/>
  <c r="D598" i="4"/>
  <c r="I598" i="4" s="1"/>
  <c r="J598" i="4" s="1"/>
  <c r="B598" i="7" s="1"/>
  <c r="B598" i="8" s="1"/>
  <c r="B598" i="4"/>
  <c r="C597" i="4"/>
  <c r="B597" i="4"/>
  <c r="D597" i="4"/>
  <c r="I597" i="4" s="1"/>
  <c r="J597" i="4" s="1"/>
  <c r="B597" i="7" s="1"/>
  <c r="B597" i="8" s="1"/>
  <c r="C596" i="4"/>
  <c r="B596" i="4"/>
  <c r="D596" i="4"/>
  <c r="I596" i="4" s="1"/>
  <c r="J596" i="4" s="1"/>
  <c r="B596" i="7" s="1"/>
  <c r="B596" i="8" s="1"/>
  <c r="C595" i="4"/>
  <c r="B595" i="4"/>
  <c r="D595" i="4"/>
  <c r="I595" i="4" s="1"/>
  <c r="J595" i="4" s="1"/>
  <c r="B595" i="7" s="1"/>
  <c r="B595" i="8" s="1"/>
  <c r="A619" i="2"/>
  <c r="A618" i="2"/>
  <c r="A617" i="2"/>
  <c r="A616" i="2"/>
  <c r="A615" i="2"/>
  <c r="A614" i="2"/>
  <c r="A613" i="2"/>
  <c r="B612" i="2"/>
  <c r="B603" i="7"/>
  <c r="C603" i="8" s="1"/>
  <c r="B603" i="4"/>
  <c r="B603" i="3"/>
  <c r="A604" i="7"/>
  <c r="A604" i="8" s="1"/>
  <c r="A604" i="3"/>
  <c r="A604" i="4" s="1"/>
  <c r="A605" i="7"/>
  <c r="A605" i="8" s="1"/>
  <c r="A605" i="3"/>
  <c r="A605" i="4" s="1"/>
  <c r="A606" i="7"/>
  <c r="A606" i="8" s="1"/>
  <c r="A606" i="3"/>
  <c r="A606" i="4" s="1"/>
  <c r="A607" i="7"/>
  <c r="A607" i="8" s="1"/>
  <c r="A607" i="3"/>
  <c r="A607" i="4" s="1"/>
  <c r="A608" i="7"/>
  <c r="A608" i="8" s="1"/>
  <c r="A608" i="3"/>
  <c r="A608" i="4" s="1"/>
  <c r="A609" i="7"/>
  <c r="A609" i="8" s="1"/>
  <c r="A609" i="3"/>
  <c r="A609" i="4" s="1"/>
  <c r="A610" i="7"/>
  <c r="A610" i="8" s="1"/>
  <c r="A610" i="3"/>
  <c r="A610" i="4" s="1"/>
  <c r="E586" i="8"/>
  <c r="C586" i="8"/>
  <c r="D586" i="8" s="1"/>
  <c r="F586" i="8"/>
  <c r="C587" i="8"/>
  <c r="D587" i="8" s="1"/>
  <c r="F587" i="8"/>
  <c r="E587" i="8"/>
  <c r="E588" i="8"/>
  <c r="F588" i="8"/>
  <c r="C588" i="8"/>
  <c r="D588" i="8" s="1"/>
  <c r="C589" i="8"/>
  <c r="D589" i="8" s="1"/>
  <c r="E589" i="8"/>
  <c r="F589" i="8"/>
  <c r="E590" i="8"/>
  <c r="C590" i="8"/>
  <c r="D590" i="8" s="1"/>
  <c r="F590" i="8"/>
  <c r="C591" i="8"/>
  <c r="D591" i="8" s="1"/>
  <c r="F591" i="8"/>
  <c r="E591" i="8"/>
  <c r="E592" i="8"/>
  <c r="F592" i="8"/>
  <c r="C592" i="8"/>
  <c r="D592" i="8" s="1"/>
  <c r="D610" i="4" l="1"/>
  <c r="I610" i="4" s="1"/>
  <c r="J610" i="4" s="1"/>
  <c r="B610" i="7" s="1"/>
  <c r="B610" i="8" s="1"/>
  <c r="C610" i="4"/>
  <c r="B610" i="4"/>
  <c r="C609" i="4"/>
  <c r="B609" i="4"/>
  <c r="D609" i="4"/>
  <c r="I609" i="4" s="1"/>
  <c r="J609" i="4" s="1"/>
  <c r="B609" i="7" s="1"/>
  <c r="B609" i="8" s="1"/>
  <c r="C608" i="4"/>
  <c r="D608" i="4"/>
  <c r="I608" i="4" s="1"/>
  <c r="J608" i="4" s="1"/>
  <c r="B608" i="7" s="1"/>
  <c r="B608" i="8" s="1"/>
  <c r="B608" i="4"/>
  <c r="C607" i="4"/>
  <c r="B607" i="4"/>
  <c r="D607" i="4"/>
  <c r="I607" i="4" s="1"/>
  <c r="J607" i="4" s="1"/>
  <c r="B607" i="7" s="1"/>
  <c r="B607" i="8" s="1"/>
  <c r="C606" i="4"/>
  <c r="B606" i="4"/>
  <c r="D606" i="4"/>
  <c r="I606" i="4" s="1"/>
  <c r="J606" i="4" s="1"/>
  <c r="B606" i="7" s="1"/>
  <c r="B606" i="8" s="1"/>
  <c r="C605" i="4"/>
  <c r="B605" i="4"/>
  <c r="D605" i="4"/>
  <c r="I605" i="4" s="1"/>
  <c r="J605" i="4" s="1"/>
  <c r="B605" i="7" s="1"/>
  <c r="B605" i="8" s="1"/>
  <c r="D604" i="4"/>
  <c r="I604" i="4" s="1"/>
  <c r="J604" i="4" s="1"/>
  <c r="B604" i="7" s="1"/>
  <c r="B604" i="8" s="1"/>
  <c r="C604" i="4"/>
  <c r="B604" i="4"/>
  <c r="A628" i="2"/>
  <c r="A627" i="2"/>
  <c r="A626" i="2"/>
  <c r="A625" i="2"/>
  <c r="A624" i="2"/>
  <c r="A623" i="2"/>
  <c r="A622" i="2"/>
  <c r="B621" i="2"/>
  <c r="B612" i="7"/>
  <c r="C612" i="8" s="1"/>
  <c r="B612" i="4"/>
  <c r="B612" i="3"/>
  <c r="A613" i="7"/>
  <c r="A613" i="8" s="1"/>
  <c r="A613" i="3"/>
  <c r="A613" i="4" s="1"/>
  <c r="A614" i="7"/>
  <c r="A614" i="8" s="1"/>
  <c r="A614" i="3"/>
  <c r="A614" i="4" s="1"/>
  <c r="A615" i="7"/>
  <c r="A615" i="8" s="1"/>
  <c r="A615" i="3"/>
  <c r="A615" i="4" s="1"/>
  <c r="A616" i="7"/>
  <c r="A616" i="8" s="1"/>
  <c r="A616" i="3"/>
  <c r="A616" i="4" s="1"/>
  <c r="A617" i="7"/>
  <c r="A617" i="8" s="1"/>
  <c r="A617" i="3"/>
  <c r="A617" i="4" s="1"/>
  <c r="A618" i="7"/>
  <c r="A618" i="8" s="1"/>
  <c r="A618" i="3"/>
  <c r="A618" i="4" s="1"/>
  <c r="A619" i="7"/>
  <c r="A619" i="8" s="1"/>
  <c r="A619" i="3"/>
  <c r="A619" i="4" s="1"/>
  <c r="E595" i="8"/>
  <c r="C595" i="8"/>
  <c r="D595" i="8" s="1"/>
  <c r="F595" i="8"/>
  <c r="E596" i="8"/>
  <c r="F596" i="8"/>
  <c r="C596" i="8"/>
  <c r="D596" i="8" s="1"/>
  <c r="C597" i="8"/>
  <c r="D597" i="8" s="1"/>
  <c r="F597" i="8"/>
  <c r="E597" i="8"/>
  <c r="E598" i="8"/>
  <c r="F598" i="8"/>
  <c r="C598" i="8"/>
  <c r="D598" i="8" s="1"/>
  <c r="C599" i="8"/>
  <c r="D599" i="8" s="1"/>
  <c r="F599" i="8"/>
  <c r="E599" i="8"/>
  <c r="E600" i="8"/>
  <c r="F600" i="8"/>
  <c r="C600" i="8"/>
  <c r="D600" i="8" s="1"/>
  <c r="C601" i="8"/>
  <c r="D601" i="8" s="1"/>
  <c r="F601" i="8"/>
  <c r="E601" i="8"/>
  <c r="D619" i="4" l="1"/>
  <c r="I619" i="4" s="1"/>
  <c r="J619" i="4" s="1"/>
  <c r="B619" i="7" s="1"/>
  <c r="B619" i="8" s="1"/>
  <c r="C619" i="4"/>
  <c r="B619" i="4"/>
  <c r="D618" i="4"/>
  <c r="I618" i="4" s="1"/>
  <c r="J618" i="4" s="1"/>
  <c r="B618" i="7" s="1"/>
  <c r="B618" i="8" s="1"/>
  <c r="C618" i="4"/>
  <c r="B618" i="4"/>
  <c r="D617" i="4"/>
  <c r="I617" i="4" s="1"/>
  <c r="J617" i="4" s="1"/>
  <c r="B617" i="7" s="1"/>
  <c r="B617" i="8" s="1"/>
  <c r="C617" i="4"/>
  <c r="B617" i="4"/>
  <c r="C616" i="4"/>
  <c r="B616" i="4"/>
  <c r="D616" i="4"/>
  <c r="I616" i="4" s="1"/>
  <c r="J616" i="4" s="1"/>
  <c r="B616" i="7" s="1"/>
  <c r="B616" i="8" s="1"/>
  <c r="C615" i="4"/>
  <c r="B615" i="4"/>
  <c r="D615" i="4"/>
  <c r="I615" i="4" s="1"/>
  <c r="J615" i="4" s="1"/>
  <c r="B615" i="7" s="1"/>
  <c r="B615" i="8" s="1"/>
  <c r="D614" i="4"/>
  <c r="I614" i="4" s="1"/>
  <c r="J614" i="4" s="1"/>
  <c r="B614" i="7" s="1"/>
  <c r="B614" i="8" s="1"/>
  <c r="C614" i="4"/>
  <c r="B614" i="4"/>
  <c r="C613" i="4"/>
  <c r="B613" i="4"/>
  <c r="D613" i="4"/>
  <c r="I613" i="4" s="1"/>
  <c r="J613" i="4" s="1"/>
  <c r="B613" i="7" s="1"/>
  <c r="B613" i="8" s="1"/>
  <c r="A637" i="2"/>
  <c r="A636" i="2"/>
  <c r="A635" i="2"/>
  <c r="A634" i="2"/>
  <c r="A633" i="2"/>
  <c r="A632" i="2"/>
  <c r="A631" i="2"/>
  <c r="B630" i="2"/>
  <c r="B621" i="7"/>
  <c r="C621" i="8" s="1"/>
  <c r="B621" i="4"/>
  <c r="B621" i="3"/>
  <c r="A622" i="7"/>
  <c r="A622" i="8" s="1"/>
  <c r="A622" i="3"/>
  <c r="A622" i="4" s="1"/>
  <c r="A623" i="7"/>
  <c r="A623" i="8" s="1"/>
  <c r="A623" i="3"/>
  <c r="A623" i="4" s="1"/>
  <c r="A624" i="7"/>
  <c r="A624" i="8" s="1"/>
  <c r="A624" i="3"/>
  <c r="A624" i="4" s="1"/>
  <c r="A625" i="7"/>
  <c r="A625" i="8" s="1"/>
  <c r="A625" i="3"/>
  <c r="A625" i="4" s="1"/>
  <c r="A626" i="7"/>
  <c r="A626" i="8" s="1"/>
  <c r="A626" i="3"/>
  <c r="A626" i="4" s="1"/>
  <c r="A627" i="7"/>
  <c r="A627" i="8" s="1"/>
  <c r="A627" i="3"/>
  <c r="A627" i="4" s="1"/>
  <c r="A628" i="7"/>
  <c r="A628" i="8" s="1"/>
  <c r="A628" i="3"/>
  <c r="A628" i="4" s="1"/>
  <c r="E604" i="8"/>
  <c r="F604" i="8"/>
  <c r="C604" i="8"/>
  <c r="D604" i="8" s="1"/>
  <c r="C605" i="8"/>
  <c r="D605" i="8" s="1"/>
  <c r="E605" i="8"/>
  <c r="F605" i="8"/>
  <c r="E606" i="8"/>
  <c r="C606" i="8"/>
  <c r="D606" i="8" s="1"/>
  <c r="F606" i="8"/>
  <c r="C607" i="8"/>
  <c r="D607" i="8" s="1"/>
  <c r="F607" i="8"/>
  <c r="E607" i="8"/>
  <c r="E608" i="8"/>
  <c r="F608" i="8"/>
  <c r="C608" i="8"/>
  <c r="D608" i="8" s="1"/>
  <c r="C609" i="8"/>
  <c r="D609" i="8" s="1"/>
  <c r="E609" i="8"/>
  <c r="F609" i="8"/>
  <c r="E610" i="8"/>
  <c r="C610" i="8"/>
  <c r="D610" i="8" s="1"/>
  <c r="F610" i="8"/>
  <c r="D628" i="4" l="1"/>
  <c r="I628" i="4" s="1"/>
  <c r="J628" i="4" s="1"/>
  <c r="B628" i="7" s="1"/>
  <c r="B628" i="8" s="1"/>
  <c r="C628" i="4"/>
  <c r="B628" i="4"/>
  <c r="D627" i="4"/>
  <c r="I627" i="4" s="1"/>
  <c r="J627" i="4" s="1"/>
  <c r="B627" i="7" s="1"/>
  <c r="B627" i="8" s="1"/>
  <c r="B627" i="4"/>
  <c r="C627" i="4"/>
  <c r="C626" i="4"/>
  <c r="B626" i="4"/>
  <c r="D626" i="4"/>
  <c r="I626" i="4" s="1"/>
  <c r="J626" i="4" s="1"/>
  <c r="B626" i="7" s="1"/>
  <c r="B626" i="8" s="1"/>
  <c r="D625" i="4"/>
  <c r="I625" i="4" s="1"/>
  <c r="J625" i="4" s="1"/>
  <c r="B625" i="7" s="1"/>
  <c r="B625" i="8" s="1"/>
  <c r="C625" i="4"/>
  <c r="B625" i="4"/>
  <c r="C624" i="4"/>
  <c r="D624" i="4"/>
  <c r="I624" i="4" s="1"/>
  <c r="J624" i="4" s="1"/>
  <c r="B624" i="7" s="1"/>
  <c r="B624" i="8" s="1"/>
  <c r="B624" i="4"/>
  <c r="D623" i="4"/>
  <c r="I623" i="4" s="1"/>
  <c r="J623" i="4" s="1"/>
  <c r="B623" i="7" s="1"/>
  <c r="B623" i="8" s="1"/>
  <c r="C623" i="4"/>
  <c r="B623" i="4"/>
  <c r="D622" i="4"/>
  <c r="I622" i="4" s="1"/>
  <c r="J622" i="4" s="1"/>
  <c r="B622" i="7" s="1"/>
  <c r="B622" i="8" s="1"/>
  <c r="C622" i="4"/>
  <c r="B622" i="4"/>
  <c r="A646" i="2"/>
  <c r="A645" i="2"/>
  <c r="A644" i="2"/>
  <c r="A643" i="2"/>
  <c r="A642" i="2"/>
  <c r="A641" i="2"/>
  <c r="A640" i="2"/>
  <c r="B639" i="2"/>
  <c r="B630" i="7"/>
  <c r="C630" i="8" s="1"/>
  <c r="B630" i="4"/>
  <c r="B630" i="3"/>
  <c r="A631" i="7"/>
  <c r="A631" i="8" s="1"/>
  <c r="A631" i="3"/>
  <c r="A631" i="4" s="1"/>
  <c r="A632" i="7"/>
  <c r="A632" i="8" s="1"/>
  <c r="A632" i="3"/>
  <c r="A632" i="4" s="1"/>
  <c r="A633" i="7"/>
  <c r="A633" i="8" s="1"/>
  <c r="A633" i="3"/>
  <c r="A633" i="4" s="1"/>
  <c r="A634" i="7"/>
  <c r="A634" i="8" s="1"/>
  <c r="A634" i="3"/>
  <c r="A634" i="4" s="1"/>
  <c r="A635" i="7"/>
  <c r="A635" i="8" s="1"/>
  <c r="A635" i="3"/>
  <c r="A635" i="4" s="1"/>
  <c r="A636" i="7"/>
  <c r="A636" i="8" s="1"/>
  <c r="A636" i="3"/>
  <c r="A636" i="4" s="1"/>
  <c r="A637" i="7"/>
  <c r="A637" i="8" s="1"/>
  <c r="A637" i="3"/>
  <c r="A637" i="4" s="1"/>
  <c r="C613" i="8"/>
  <c r="D613" i="8" s="1"/>
  <c r="F613" i="8"/>
  <c r="E613" i="8"/>
  <c r="E614" i="8"/>
  <c r="F614" i="8"/>
  <c r="C614" i="8"/>
  <c r="D614" i="8" s="1"/>
  <c r="C615" i="8"/>
  <c r="D615" i="8" s="1"/>
  <c r="F615" i="8"/>
  <c r="E615" i="8"/>
  <c r="E616" i="8"/>
  <c r="F616" i="8"/>
  <c r="C616" i="8"/>
  <c r="D616" i="8" s="1"/>
  <c r="C617" i="8"/>
  <c r="D617" i="8" s="1"/>
  <c r="F617" i="8"/>
  <c r="E617" i="8"/>
  <c r="E618" i="8"/>
  <c r="F618" i="8"/>
  <c r="C618" i="8"/>
  <c r="D618" i="8" s="1"/>
  <c r="E619" i="8"/>
  <c r="F619" i="8"/>
  <c r="C619" i="8"/>
  <c r="D619" i="8" s="1"/>
  <c r="D637" i="4" l="1"/>
  <c r="I637" i="4" s="1"/>
  <c r="J637" i="4" s="1"/>
  <c r="B637" i="7" s="1"/>
  <c r="B637" i="8" s="1"/>
  <c r="B637" i="4"/>
  <c r="C637" i="4"/>
  <c r="C636" i="4"/>
  <c r="B636" i="4"/>
  <c r="D636" i="4"/>
  <c r="I636" i="4" s="1"/>
  <c r="J636" i="4" s="1"/>
  <c r="B636" i="7" s="1"/>
  <c r="B636" i="8" s="1"/>
  <c r="D635" i="4"/>
  <c r="I635" i="4" s="1"/>
  <c r="J635" i="4" s="1"/>
  <c r="B635" i="7" s="1"/>
  <c r="B635" i="8" s="1"/>
  <c r="B635" i="4"/>
  <c r="C635" i="4"/>
  <c r="C634" i="4"/>
  <c r="D634" i="4"/>
  <c r="I634" i="4" s="1"/>
  <c r="J634" i="4" s="1"/>
  <c r="B634" i="7" s="1"/>
  <c r="B634" i="8" s="1"/>
  <c r="B634" i="4"/>
  <c r="D633" i="4"/>
  <c r="I633" i="4" s="1"/>
  <c r="J633" i="4" s="1"/>
  <c r="B633" i="7" s="1"/>
  <c r="B633" i="8" s="1"/>
  <c r="B633" i="4"/>
  <c r="C633" i="4"/>
  <c r="D632" i="4"/>
  <c r="I632" i="4" s="1"/>
  <c r="J632" i="4" s="1"/>
  <c r="B632" i="7" s="1"/>
  <c r="B632" i="8" s="1"/>
  <c r="C632" i="4"/>
  <c r="B632" i="4"/>
  <c r="D631" i="4"/>
  <c r="I631" i="4" s="1"/>
  <c r="J631" i="4" s="1"/>
  <c r="B631" i="7" s="1"/>
  <c r="B631" i="8" s="1"/>
  <c r="B631" i="4"/>
  <c r="C631" i="4"/>
  <c r="A655" i="2"/>
  <c r="A654" i="2"/>
  <c r="A653" i="2"/>
  <c r="A652" i="2"/>
  <c r="A651" i="2"/>
  <c r="A650" i="2"/>
  <c r="A649" i="2"/>
  <c r="B648" i="2"/>
  <c r="B639" i="7"/>
  <c r="C639" i="8" s="1"/>
  <c r="B639" i="4"/>
  <c r="B639" i="3"/>
  <c r="A640" i="7"/>
  <c r="A640" i="8" s="1"/>
  <c r="A640" i="3"/>
  <c r="A640" i="4" s="1"/>
  <c r="A641" i="7"/>
  <c r="A641" i="8" s="1"/>
  <c r="A641" i="3"/>
  <c r="A641" i="4" s="1"/>
  <c r="A642" i="7"/>
  <c r="A642" i="8" s="1"/>
  <c r="A642" i="3"/>
  <c r="A642" i="4" s="1"/>
  <c r="A643" i="7"/>
  <c r="A643" i="8" s="1"/>
  <c r="A643" i="3"/>
  <c r="A643" i="4" s="1"/>
  <c r="A644" i="7"/>
  <c r="A644" i="8" s="1"/>
  <c r="A644" i="3"/>
  <c r="A644" i="4" s="1"/>
  <c r="A645" i="7"/>
  <c r="A645" i="8" s="1"/>
  <c r="A645" i="3"/>
  <c r="A645" i="4" s="1"/>
  <c r="A646" i="7"/>
  <c r="A646" i="8" s="1"/>
  <c r="A646" i="3"/>
  <c r="A646" i="4" s="1"/>
  <c r="F622" i="8"/>
  <c r="E622" i="8"/>
  <c r="C622" i="8"/>
  <c r="D622" i="8" s="1"/>
  <c r="F623" i="8"/>
  <c r="E623" i="8"/>
  <c r="C623" i="8"/>
  <c r="D623" i="8" s="1"/>
  <c r="F624" i="8"/>
  <c r="E624" i="8"/>
  <c r="C624" i="8"/>
  <c r="D624" i="8" s="1"/>
  <c r="F625" i="8"/>
  <c r="E625" i="8"/>
  <c r="C625" i="8"/>
  <c r="D625" i="8" s="1"/>
  <c r="F626" i="8"/>
  <c r="E626" i="8"/>
  <c r="C626" i="8"/>
  <c r="D626" i="8" s="1"/>
  <c r="F627" i="8"/>
  <c r="E627" i="8"/>
  <c r="C627" i="8"/>
  <c r="D627" i="8" s="1"/>
  <c r="F628" i="8"/>
  <c r="E628" i="8"/>
  <c r="C628" i="8"/>
  <c r="D628" i="8" s="1"/>
  <c r="C646" i="4" l="1"/>
  <c r="B646" i="4"/>
  <c r="D646" i="4"/>
  <c r="I646" i="4" s="1"/>
  <c r="J646" i="4" s="1"/>
  <c r="B646" i="7" s="1"/>
  <c r="B646" i="8" s="1"/>
  <c r="D645" i="4"/>
  <c r="I645" i="4" s="1"/>
  <c r="J645" i="4" s="1"/>
  <c r="B645" i="7" s="1"/>
  <c r="B645" i="8" s="1"/>
  <c r="B645" i="4"/>
  <c r="C645" i="4"/>
  <c r="C644" i="4"/>
  <c r="D644" i="4"/>
  <c r="I644" i="4" s="1"/>
  <c r="J644" i="4" s="1"/>
  <c r="B644" i="7" s="1"/>
  <c r="B644" i="8" s="1"/>
  <c r="B644" i="4"/>
  <c r="D643" i="4"/>
  <c r="I643" i="4" s="1"/>
  <c r="J643" i="4" s="1"/>
  <c r="B643" i="7" s="1"/>
  <c r="B643" i="8" s="1"/>
  <c r="B643" i="4"/>
  <c r="C643" i="4"/>
  <c r="D642" i="4"/>
  <c r="I642" i="4" s="1"/>
  <c r="J642" i="4" s="1"/>
  <c r="B642" i="7" s="1"/>
  <c r="B642" i="8" s="1"/>
  <c r="C642" i="4"/>
  <c r="B642" i="4"/>
  <c r="D641" i="4"/>
  <c r="I641" i="4" s="1"/>
  <c r="J641" i="4" s="1"/>
  <c r="B641" i="7" s="1"/>
  <c r="B641" i="8" s="1"/>
  <c r="B641" i="4"/>
  <c r="C641" i="4"/>
  <c r="D640" i="4"/>
  <c r="I640" i="4" s="1"/>
  <c r="J640" i="4" s="1"/>
  <c r="B640" i="7" s="1"/>
  <c r="B640" i="8" s="1"/>
  <c r="C640" i="4"/>
  <c r="B640" i="4"/>
  <c r="A664" i="2"/>
  <c r="A663" i="2"/>
  <c r="A662" i="2"/>
  <c r="A661" i="2"/>
  <c r="A660" i="2"/>
  <c r="A659" i="2"/>
  <c r="A658" i="2"/>
  <c r="B657" i="2"/>
  <c r="B648" i="7"/>
  <c r="C648" i="8" s="1"/>
  <c r="B648" i="4"/>
  <c r="B648" i="3"/>
  <c r="A649" i="7"/>
  <c r="A649" i="8" s="1"/>
  <c r="A649" i="3"/>
  <c r="A649" i="4" s="1"/>
  <c r="A650" i="7"/>
  <c r="A650" i="8" s="1"/>
  <c r="A650" i="3"/>
  <c r="A650" i="4" s="1"/>
  <c r="A651" i="7"/>
  <c r="A651" i="8" s="1"/>
  <c r="A651" i="3"/>
  <c r="A651" i="4" s="1"/>
  <c r="A652" i="7"/>
  <c r="A652" i="8" s="1"/>
  <c r="A652" i="3"/>
  <c r="A652" i="4" s="1"/>
  <c r="A653" i="7"/>
  <c r="A653" i="8" s="1"/>
  <c r="A653" i="3"/>
  <c r="A653" i="4" s="1"/>
  <c r="A654" i="7"/>
  <c r="A654" i="8" s="1"/>
  <c r="A654" i="3"/>
  <c r="A654" i="4" s="1"/>
  <c r="A655" i="7"/>
  <c r="A655" i="8" s="1"/>
  <c r="A655" i="3"/>
  <c r="A655" i="4" s="1"/>
  <c r="F631" i="8"/>
  <c r="E631" i="8"/>
  <c r="C631" i="8"/>
  <c r="D631" i="8" s="1"/>
  <c r="F632" i="8"/>
  <c r="E632" i="8"/>
  <c r="C632" i="8"/>
  <c r="D632" i="8" s="1"/>
  <c r="F633" i="8"/>
  <c r="E633" i="8"/>
  <c r="C633" i="8"/>
  <c r="D633" i="8" s="1"/>
  <c r="F634" i="8"/>
  <c r="E634" i="8"/>
  <c r="C634" i="8"/>
  <c r="D634" i="8" s="1"/>
  <c r="F635" i="8"/>
  <c r="E635" i="8"/>
  <c r="C635" i="8"/>
  <c r="D635" i="8" s="1"/>
  <c r="F636" i="8"/>
  <c r="E636" i="8"/>
  <c r="C636" i="8"/>
  <c r="D636" i="8" s="1"/>
  <c r="F637" i="8"/>
  <c r="E637" i="8"/>
  <c r="C637" i="8"/>
  <c r="D637" i="8" s="1"/>
  <c r="D655" i="4" l="1"/>
  <c r="I655" i="4" s="1"/>
  <c r="J655" i="4" s="1"/>
  <c r="B655" i="7" s="1"/>
  <c r="B655" i="8" s="1"/>
  <c r="B655" i="4"/>
  <c r="C655" i="4"/>
  <c r="C654" i="4"/>
  <c r="D654" i="4"/>
  <c r="I654" i="4" s="1"/>
  <c r="J654" i="4" s="1"/>
  <c r="B654" i="7" s="1"/>
  <c r="B654" i="8" s="1"/>
  <c r="B654" i="4"/>
  <c r="D653" i="4"/>
  <c r="I653" i="4" s="1"/>
  <c r="J653" i="4" s="1"/>
  <c r="B653" i="7" s="1"/>
  <c r="B653" i="8" s="1"/>
  <c r="B653" i="4"/>
  <c r="C653" i="4"/>
  <c r="D652" i="4"/>
  <c r="I652" i="4" s="1"/>
  <c r="J652" i="4" s="1"/>
  <c r="B652" i="7" s="1"/>
  <c r="B652" i="8" s="1"/>
  <c r="C652" i="4"/>
  <c r="B652" i="4"/>
  <c r="D651" i="4"/>
  <c r="I651" i="4" s="1"/>
  <c r="J651" i="4" s="1"/>
  <c r="B651" i="7" s="1"/>
  <c r="B651" i="8" s="1"/>
  <c r="B651" i="4"/>
  <c r="C651" i="4"/>
  <c r="D650" i="4"/>
  <c r="I650" i="4" s="1"/>
  <c r="J650" i="4" s="1"/>
  <c r="B650" i="7" s="1"/>
  <c r="B650" i="8" s="1"/>
  <c r="C650" i="4"/>
  <c r="B650" i="4"/>
  <c r="D649" i="4"/>
  <c r="I649" i="4" s="1"/>
  <c r="J649" i="4" s="1"/>
  <c r="B649" i="7" s="1"/>
  <c r="B649" i="8" s="1"/>
  <c r="B649" i="4"/>
  <c r="C649" i="4"/>
  <c r="A673" i="2"/>
  <c r="A672" i="2"/>
  <c r="A671" i="2"/>
  <c r="A670" i="2"/>
  <c r="A669" i="2"/>
  <c r="A668" i="2"/>
  <c r="A667" i="2"/>
  <c r="B666" i="2"/>
  <c r="B657" i="7"/>
  <c r="C657" i="8" s="1"/>
  <c r="B657" i="4"/>
  <c r="B657" i="3"/>
  <c r="A658" i="7"/>
  <c r="A658" i="8" s="1"/>
  <c r="A658" i="3"/>
  <c r="A658" i="4" s="1"/>
  <c r="A659" i="7"/>
  <c r="A659" i="8" s="1"/>
  <c r="A659" i="3"/>
  <c r="A659" i="4" s="1"/>
  <c r="A660" i="7"/>
  <c r="A660" i="8" s="1"/>
  <c r="A660" i="3"/>
  <c r="A660" i="4" s="1"/>
  <c r="A661" i="7"/>
  <c r="A661" i="8" s="1"/>
  <c r="A661" i="3"/>
  <c r="A661" i="4" s="1"/>
  <c r="A662" i="7"/>
  <c r="A662" i="8" s="1"/>
  <c r="A662" i="3"/>
  <c r="A662" i="4" s="1"/>
  <c r="A663" i="7"/>
  <c r="A663" i="8" s="1"/>
  <c r="A663" i="3"/>
  <c r="A663" i="4" s="1"/>
  <c r="A664" i="7"/>
  <c r="A664" i="8" s="1"/>
  <c r="A664" i="3"/>
  <c r="A664" i="4" s="1"/>
  <c r="F640" i="8"/>
  <c r="E640" i="8"/>
  <c r="C640" i="8"/>
  <c r="D640" i="8" s="1"/>
  <c r="F641" i="8"/>
  <c r="E641" i="8"/>
  <c r="C641" i="8"/>
  <c r="D641" i="8" s="1"/>
  <c r="F642" i="8"/>
  <c r="E642" i="8"/>
  <c r="C642" i="8"/>
  <c r="D642" i="8" s="1"/>
  <c r="F643" i="8"/>
  <c r="E643" i="8"/>
  <c r="C643" i="8"/>
  <c r="D643" i="8" s="1"/>
  <c r="F644" i="8"/>
  <c r="E644" i="8"/>
  <c r="C644" i="8"/>
  <c r="D644" i="8" s="1"/>
  <c r="F645" i="8"/>
  <c r="E645" i="8"/>
  <c r="C645" i="8"/>
  <c r="D645" i="8" s="1"/>
  <c r="F646" i="8"/>
  <c r="E646" i="8"/>
  <c r="C646" i="8"/>
  <c r="D646" i="8" s="1"/>
  <c r="C664" i="4" l="1"/>
  <c r="D664" i="4"/>
  <c r="I664" i="4" s="1"/>
  <c r="J664" i="4" s="1"/>
  <c r="B664" i="7" s="1"/>
  <c r="B664" i="8" s="1"/>
  <c r="B664" i="4"/>
  <c r="B663" i="4"/>
  <c r="D663" i="4"/>
  <c r="I663" i="4" s="1"/>
  <c r="J663" i="4" s="1"/>
  <c r="B663" i="7" s="1"/>
  <c r="B663" i="8" s="1"/>
  <c r="C663" i="4"/>
  <c r="C662" i="4"/>
  <c r="D662" i="4"/>
  <c r="I662" i="4" s="1"/>
  <c r="J662" i="4" s="1"/>
  <c r="B662" i="7" s="1"/>
  <c r="B662" i="8" s="1"/>
  <c r="B662" i="4"/>
  <c r="B661" i="4"/>
  <c r="D661" i="4"/>
  <c r="I661" i="4" s="1"/>
  <c r="J661" i="4" s="1"/>
  <c r="B661" i="7" s="1"/>
  <c r="B661" i="8" s="1"/>
  <c r="C661" i="4"/>
  <c r="C660" i="4"/>
  <c r="D660" i="4"/>
  <c r="I660" i="4" s="1"/>
  <c r="J660" i="4" s="1"/>
  <c r="B660" i="7" s="1"/>
  <c r="B660" i="8" s="1"/>
  <c r="B660" i="4"/>
  <c r="B659" i="4"/>
  <c r="D659" i="4"/>
  <c r="I659" i="4" s="1"/>
  <c r="J659" i="4" s="1"/>
  <c r="B659" i="7" s="1"/>
  <c r="B659" i="8" s="1"/>
  <c r="C659" i="4"/>
  <c r="C658" i="4"/>
  <c r="D658" i="4"/>
  <c r="I658" i="4" s="1"/>
  <c r="J658" i="4" s="1"/>
  <c r="B658" i="7" s="1"/>
  <c r="B658" i="8" s="1"/>
  <c r="B658" i="4"/>
  <c r="A682" i="2"/>
  <c r="A681" i="2"/>
  <c r="A680" i="2"/>
  <c r="A679" i="2"/>
  <c r="A678" i="2"/>
  <c r="A677" i="2"/>
  <c r="A676" i="2"/>
  <c r="B675" i="2"/>
  <c r="B666" i="7"/>
  <c r="C666" i="8" s="1"/>
  <c r="B666" i="4"/>
  <c r="B666" i="3"/>
  <c r="A667" i="7"/>
  <c r="A667" i="8" s="1"/>
  <c r="A667" i="3"/>
  <c r="A667" i="4" s="1"/>
  <c r="A668" i="7"/>
  <c r="A668" i="8" s="1"/>
  <c r="A668" i="3"/>
  <c r="A668" i="4" s="1"/>
  <c r="A669" i="7"/>
  <c r="A669" i="8" s="1"/>
  <c r="A669" i="3"/>
  <c r="A669" i="4" s="1"/>
  <c r="A670" i="7"/>
  <c r="A670" i="8" s="1"/>
  <c r="A670" i="3"/>
  <c r="A670" i="4" s="1"/>
  <c r="A671" i="7"/>
  <c r="A671" i="8" s="1"/>
  <c r="A671" i="3"/>
  <c r="A671" i="4" s="1"/>
  <c r="A672" i="7"/>
  <c r="A672" i="8" s="1"/>
  <c r="A672" i="3"/>
  <c r="A672" i="4" s="1"/>
  <c r="A673" i="7"/>
  <c r="A673" i="8" s="1"/>
  <c r="A673" i="3"/>
  <c r="A673" i="4" s="1"/>
  <c r="F649" i="8"/>
  <c r="E649" i="8"/>
  <c r="C649" i="8"/>
  <c r="D649" i="8" s="1"/>
  <c r="F650" i="8"/>
  <c r="E650" i="8"/>
  <c r="C650" i="8"/>
  <c r="D650" i="8" s="1"/>
  <c r="F651" i="8"/>
  <c r="E651" i="8"/>
  <c r="C651" i="8"/>
  <c r="D651" i="8" s="1"/>
  <c r="F652" i="8"/>
  <c r="E652" i="8"/>
  <c r="C652" i="8"/>
  <c r="D652" i="8" s="1"/>
  <c r="F653" i="8"/>
  <c r="E653" i="8"/>
  <c r="C653" i="8"/>
  <c r="D653" i="8" s="1"/>
  <c r="F654" i="8"/>
  <c r="E654" i="8"/>
  <c r="C654" i="8"/>
  <c r="D654" i="8" s="1"/>
  <c r="F655" i="8"/>
  <c r="E655" i="8"/>
  <c r="C655" i="8"/>
  <c r="D655" i="8" s="1"/>
  <c r="B673" i="4" l="1"/>
  <c r="C673" i="4"/>
  <c r="D673" i="4"/>
  <c r="I673" i="4" s="1"/>
  <c r="J673" i="4" s="1"/>
  <c r="B673" i="7" s="1"/>
  <c r="B673" i="8" s="1"/>
  <c r="C672" i="4"/>
  <c r="D672" i="4"/>
  <c r="I672" i="4" s="1"/>
  <c r="J672" i="4" s="1"/>
  <c r="B672" i="7" s="1"/>
  <c r="B672" i="8" s="1"/>
  <c r="B672" i="4"/>
  <c r="B671" i="4"/>
  <c r="D671" i="4"/>
  <c r="I671" i="4" s="1"/>
  <c r="J671" i="4" s="1"/>
  <c r="B671" i="7" s="1"/>
  <c r="B671" i="8" s="1"/>
  <c r="C671" i="4"/>
  <c r="C670" i="4"/>
  <c r="D670" i="4"/>
  <c r="I670" i="4" s="1"/>
  <c r="J670" i="4" s="1"/>
  <c r="B670" i="7" s="1"/>
  <c r="B670" i="8" s="1"/>
  <c r="B670" i="4"/>
  <c r="B669" i="4"/>
  <c r="D669" i="4"/>
  <c r="I669" i="4" s="1"/>
  <c r="J669" i="4" s="1"/>
  <c r="B669" i="7" s="1"/>
  <c r="B669" i="8" s="1"/>
  <c r="C669" i="4"/>
  <c r="C668" i="4"/>
  <c r="D668" i="4"/>
  <c r="I668" i="4" s="1"/>
  <c r="J668" i="4" s="1"/>
  <c r="B668" i="7" s="1"/>
  <c r="B668" i="8" s="1"/>
  <c r="B668" i="4"/>
  <c r="B667" i="4"/>
  <c r="D667" i="4"/>
  <c r="I667" i="4" s="1"/>
  <c r="J667" i="4" s="1"/>
  <c r="B667" i="7" s="1"/>
  <c r="B667" i="8" s="1"/>
  <c r="C667" i="4"/>
  <c r="A691" i="2"/>
  <c r="A690" i="2"/>
  <c r="A689" i="2"/>
  <c r="A688" i="2"/>
  <c r="A687" i="2"/>
  <c r="A686" i="2"/>
  <c r="A685" i="2"/>
  <c r="B684" i="2"/>
  <c r="B675" i="7"/>
  <c r="C675" i="8" s="1"/>
  <c r="B675" i="4"/>
  <c r="B675" i="3"/>
  <c r="A676" i="7"/>
  <c r="A676" i="8" s="1"/>
  <c r="A676" i="3"/>
  <c r="A676" i="4" s="1"/>
  <c r="A677" i="7"/>
  <c r="A677" i="8" s="1"/>
  <c r="A677" i="3"/>
  <c r="A677" i="4" s="1"/>
  <c r="A678" i="7"/>
  <c r="A678" i="8" s="1"/>
  <c r="A678" i="3"/>
  <c r="A678" i="4" s="1"/>
  <c r="A679" i="7"/>
  <c r="A679" i="8" s="1"/>
  <c r="A679" i="3"/>
  <c r="A679" i="4" s="1"/>
  <c r="A680" i="7"/>
  <c r="A680" i="8" s="1"/>
  <c r="A680" i="3"/>
  <c r="A680" i="4" s="1"/>
  <c r="A681" i="7"/>
  <c r="A681" i="8" s="1"/>
  <c r="A681" i="3"/>
  <c r="A681" i="4" s="1"/>
  <c r="A682" i="7"/>
  <c r="A682" i="8" s="1"/>
  <c r="A682" i="3"/>
  <c r="A682" i="4" s="1"/>
  <c r="F658" i="8"/>
  <c r="E658" i="8"/>
  <c r="C658" i="8"/>
  <c r="D658" i="8" s="1"/>
  <c r="F659" i="8"/>
  <c r="E659" i="8"/>
  <c r="C659" i="8"/>
  <c r="D659" i="8" s="1"/>
  <c r="F660" i="8"/>
  <c r="E660" i="8"/>
  <c r="C660" i="8"/>
  <c r="D660" i="8" s="1"/>
  <c r="F661" i="8"/>
  <c r="E661" i="8"/>
  <c r="C661" i="8"/>
  <c r="D661" i="8" s="1"/>
  <c r="F662" i="8"/>
  <c r="E662" i="8"/>
  <c r="C662" i="8"/>
  <c r="D662" i="8" s="1"/>
  <c r="F663" i="8"/>
  <c r="E663" i="8"/>
  <c r="C663" i="8"/>
  <c r="D663" i="8" s="1"/>
  <c r="F664" i="8"/>
  <c r="E664" i="8"/>
  <c r="C664" i="8"/>
  <c r="D664" i="8" s="1"/>
  <c r="D682" i="4" l="1"/>
  <c r="I682" i="4" s="1"/>
  <c r="J682" i="4" s="1"/>
  <c r="B682" i="7" s="1"/>
  <c r="B682" i="8" s="1"/>
  <c r="C682" i="4"/>
  <c r="B682" i="4"/>
  <c r="C681" i="4"/>
  <c r="B681" i="4"/>
  <c r="D681" i="4"/>
  <c r="I681" i="4" s="1"/>
  <c r="J681" i="4" s="1"/>
  <c r="B681" i="7" s="1"/>
  <c r="B681" i="8" s="1"/>
  <c r="D680" i="4"/>
  <c r="I680" i="4" s="1"/>
  <c r="J680" i="4" s="1"/>
  <c r="B680" i="7" s="1"/>
  <c r="B680" i="8" s="1"/>
  <c r="C680" i="4"/>
  <c r="B680" i="4"/>
  <c r="B679" i="4"/>
  <c r="C679" i="4"/>
  <c r="D679" i="4"/>
  <c r="I679" i="4" s="1"/>
  <c r="J679" i="4" s="1"/>
  <c r="B679" i="7" s="1"/>
  <c r="B679" i="8" s="1"/>
  <c r="D678" i="4"/>
  <c r="I678" i="4" s="1"/>
  <c r="J678" i="4" s="1"/>
  <c r="B678" i="7" s="1"/>
  <c r="B678" i="8" s="1"/>
  <c r="C678" i="4"/>
  <c r="B678" i="4"/>
  <c r="C677" i="4"/>
  <c r="B677" i="4"/>
  <c r="D677" i="4"/>
  <c r="I677" i="4" s="1"/>
  <c r="J677" i="4" s="1"/>
  <c r="B677" i="7" s="1"/>
  <c r="B677" i="8" s="1"/>
  <c r="D676" i="4"/>
  <c r="I676" i="4" s="1"/>
  <c r="J676" i="4" s="1"/>
  <c r="B676" i="7" s="1"/>
  <c r="B676" i="8" s="1"/>
  <c r="C676" i="4"/>
  <c r="B676" i="4"/>
  <c r="A700" i="2"/>
  <c r="A699" i="2"/>
  <c r="A698" i="2"/>
  <c r="A697" i="2"/>
  <c r="A696" i="2"/>
  <c r="A695" i="2"/>
  <c r="A694" i="2"/>
  <c r="B693" i="2"/>
  <c r="B684" i="7"/>
  <c r="C684" i="8" s="1"/>
  <c r="B684" i="4"/>
  <c r="B684" i="3"/>
  <c r="A685" i="7"/>
  <c r="A685" i="8" s="1"/>
  <c r="A685" i="3"/>
  <c r="A685" i="4" s="1"/>
  <c r="A686" i="7"/>
  <c r="A686" i="8" s="1"/>
  <c r="A686" i="3"/>
  <c r="A686" i="4" s="1"/>
  <c r="A687" i="7"/>
  <c r="A687" i="8" s="1"/>
  <c r="A687" i="3"/>
  <c r="A687" i="4" s="1"/>
  <c r="A688" i="7"/>
  <c r="A688" i="8" s="1"/>
  <c r="A688" i="3"/>
  <c r="A688" i="4" s="1"/>
  <c r="A689" i="7"/>
  <c r="A689" i="8" s="1"/>
  <c r="A689" i="3"/>
  <c r="A689" i="4" s="1"/>
  <c r="A690" i="7"/>
  <c r="A690" i="8" s="1"/>
  <c r="A690" i="3"/>
  <c r="A690" i="4" s="1"/>
  <c r="A691" i="7"/>
  <c r="A691" i="8" s="1"/>
  <c r="A691" i="3"/>
  <c r="A691" i="4" s="1"/>
  <c r="F667" i="8"/>
  <c r="E667" i="8"/>
  <c r="C667" i="8"/>
  <c r="D667" i="8" s="1"/>
  <c r="F668" i="8"/>
  <c r="E668" i="8"/>
  <c r="C668" i="8"/>
  <c r="D668" i="8" s="1"/>
  <c r="F669" i="8"/>
  <c r="E669" i="8"/>
  <c r="C669" i="8"/>
  <c r="D669" i="8" s="1"/>
  <c r="F670" i="8"/>
  <c r="E670" i="8"/>
  <c r="C670" i="8"/>
  <c r="D670" i="8" s="1"/>
  <c r="F671" i="8"/>
  <c r="E671" i="8"/>
  <c r="C671" i="8"/>
  <c r="D671" i="8" s="1"/>
  <c r="F672" i="8"/>
  <c r="E672" i="8"/>
  <c r="C672" i="8"/>
  <c r="D672" i="8" s="1"/>
  <c r="F673" i="8"/>
  <c r="E673" i="8"/>
  <c r="C673" i="8"/>
  <c r="D673" i="8" s="1"/>
  <c r="C691" i="4" l="1"/>
  <c r="B691" i="4"/>
  <c r="D691" i="4"/>
  <c r="I691" i="4" s="1"/>
  <c r="J691" i="4" s="1"/>
  <c r="B691" i="7" s="1"/>
  <c r="B691" i="8" s="1"/>
  <c r="D690" i="4"/>
  <c r="I690" i="4" s="1"/>
  <c r="J690" i="4" s="1"/>
  <c r="B690" i="7" s="1"/>
  <c r="B690" i="8" s="1"/>
  <c r="C690" i="4"/>
  <c r="B690" i="4"/>
  <c r="B689" i="4"/>
  <c r="C689" i="4"/>
  <c r="D689" i="4"/>
  <c r="I689" i="4" s="1"/>
  <c r="J689" i="4" s="1"/>
  <c r="B689" i="7" s="1"/>
  <c r="B689" i="8" s="1"/>
  <c r="D688" i="4"/>
  <c r="I688" i="4" s="1"/>
  <c r="J688" i="4" s="1"/>
  <c r="B688" i="7" s="1"/>
  <c r="B688" i="8" s="1"/>
  <c r="C688" i="4"/>
  <c r="B688" i="4"/>
  <c r="C687" i="4"/>
  <c r="B687" i="4"/>
  <c r="D687" i="4"/>
  <c r="I687" i="4" s="1"/>
  <c r="J687" i="4" s="1"/>
  <c r="B687" i="7" s="1"/>
  <c r="B687" i="8" s="1"/>
  <c r="D686" i="4"/>
  <c r="I686" i="4" s="1"/>
  <c r="J686" i="4" s="1"/>
  <c r="B686" i="7" s="1"/>
  <c r="B686" i="8" s="1"/>
  <c r="C686" i="4"/>
  <c r="B686" i="4"/>
  <c r="B685" i="4"/>
  <c r="C685" i="4"/>
  <c r="D685" i="4"/>
  <c r="I685" i="4" s="1"/>
  <c r="J685" i="4" s="1"/>
  <c r="B685" i="7" s="1"/>
  <c r="B685" i="8" s="1"/>
  <c r="A709" i="2"/>
  <c r="A708" i="2"/>
  <c r="A707" i="2"/>
  <c r="A706" i="2"/>
  <c r="A705" i="2"/>
  <c r="A704" i="2"/>
  <c r="A703" i="2"/>
  <c r="B702" i="2"/>
  <c r="B693" i="7"/>
  <c r="C693" i="8" s="1"/>
  <c r="B693" i="4"/>
  <c r="B693" i="3"/>
  <c r="A694" i="7"/>
  <c r="A694" i="8" s="1"/>
  <c r="A694" i="3"/>
  <c r="A694" i="4" s="1"/>
  <c r="A695" i="7"/>
  <c r="A695" i="8" s="1"/>
  <c r="A695" i="3"/>
  <c r="A695" i="4" s="1"/>
  <c r="A696" i="7"/>
  <c r="A696" i="8" s="1"/>
  <c r="A696" i="3"/>
  <c r="A696" i="4" s="1"/>
  <c r="A697" i="7"/>
  <c r="A697" i="8" s="1"/>
  <c r="A697" i="3"/>
  <c r="A697" i="4" s="1"/>
  <c r="A698" i="7"/>
  <c r="A698" i="8" s="1"/>
  <c r="A698" i="3"/>
  <c r="A698" i="4" s="1"/>
  <c r="A699" i="7"/>
  <c r="A699" i="8" s="1"/>
  <c r="A699" i="3"/>
  <c r="A699" i="4" s="1"/>
  <c r="A700" i="7"/>
  <c r="A700" i="8" s="1"/>
  <c r="A700" i="3"/>
  <c r="A700" i="4" s="1"/>
  <c r="F676" i="8"/>
  <c r="E676" i="8"/>
  <c r="C676" i="8"/>
  <c r="D676" i="8" s="1"/>
  <c r="F677" i="8"/>
  <c r="E677" i="8"/>
  <c r="C677" i="8"/>
  <c r="D677" i="8" s="1"/>
  <c r="F678" i="8"/>
  <c r="E678" i="8"/>
  <c r="C678" i="8"/>
  <c r="D678" i="8" s="1"/>
  <c r="F679" i="8"/>
  <c r="E679" i="8"/>
  <c r="C679" i="8"/>
  <c r="D679" i="8" s="1"/>
  <c r="F680" i="8"/>
  <c r="E680" i="8"/>
  <c r="C680" i="8"/>
  <c r="D680" i="8" s="1"/>
  <c r="F681" i="8"/>
  <c r="E681" i="8"/>
  <c r="C681" i="8"/>
  <c r="D681" i="8" s="1"/>
  <c r="F682" i="8"/>
  <c r="E682" i="8"/>
  <c r="C682" i="8"/>
  <c r="D682" i="8" s="1"/>
  <c r="D700" i="4" l="1"/>
  <c r="I700" i="4" s="1"/>
  <c r="J700" i="4" s="1"/>
  <c r="B700" i="7" s="1"/>
  <c r="B700" i="8" s="1"/>
  <c r="C700" i="4"/>
  <c r="B700" i="4"/>
  <c r="B699" i="4"/>
  <c r="C699" i="4"/>
  <c r="D699" i="4"/>
  <c r="I699" i="4" s="1"/>
  <c r="J699" i="4" s="1"/>
  <c r="B699" i="7" s="1"/>
  <c r="B699" i="8" s="1"/>
  <c r="D698" i="4"/>
  <c r="I698" i="4" s="1"/>
  <c r="J698" i="4" s="1"/>
  <c r="B698" i="7" s="1"/>
  <c r="B698" i="8" s="1"/>
  <c r="C698" i="4"/>
  <c r="B698" i="4"/>
  <c r="C697" i="4"/>
  <c r="B697" i="4"/>
  <c r="D697" i="4"/>
  <c r="I697" i="4" s="1"/>
  <c r="J697" i="4" s="1"/>
  <c r="B697" i="7" s="1"/>
  <c r="B697" i="8" s="1"/>
  <c r="D696" i="4"/>
  <c r="I696" i="4" s="1"/>
  <c r="J696" i="4" s="1"/>
  <c r="B696" i="7" s="1"/>
  <c r="B696" i="8" s="1"/>
  <c r="C696" i="4"/>
  <c r="B696" i="4"/>
  <c r="B695" i="4"/>
  <c r="C695" i="4"/>
  <c r="D695" i="4"/>
  <c r="I695" i="4" s="1"/>
  <c r="J695" i="4" s="1"/>
  <c r="B695" i="7" s="1"/>
  <c r="B695" i="8" s="1"/>
  <c r="D694" i="4"/>
  <c r="I694" i="4" s="1"/>
  <c r="J694" i="4" s="1"/>
  <c r="B694" i="7" s="1"/>
  <c r="B694" i="8" s="1"/>
  <c r="C694" i="4"/>
  <c r="B694" i="4"/>
  <c r="A718" i="2"/>
  <c r="A717" i="2"/>
  <c r="A716" i="2"/>
  <c r="A715" i="2"/>
  <c r="A714" i="2"/>
  <c r="A713" i="2"/>
  <c r="A712" i="2"/>
  <c r="B711" i="2"/>
  <c r="B702" i="7"/>
  <c r="C702" i="8" s="1"/>
  <c r="B702" i="4"/>
  <c r="B702" i="3"/>
  <c r="A703" i="7"/>
  <c r="A703" i="8" s="1"/>
  <c r="A703" i="3"/>
  <c r="A703" i="4" s="1"/>
  <c r="A704" i="7"/>
  <c r="A704" i="8" s="1"/>
  <c r="A704" i="3"/>
  <c r="A704" i="4" s="1"/>
  <c r="A705" i="7"/>
  <c r="A705" i="8" s="1"/>
  <c r="A705" i="3"/>
  <c r="A705" i="4" s="1"/>
  <c r="A706" i="7"/>
  <c r="A706" i="8" s="1"/>
  <c r="A706" i="3"/>
  <c r="A706" i="4" s="1"/>
  <c r="A707" i="7"/>
  <c r="A707" i="8" s="1"/>
  <c r="A707" i="3"/>
  <c r="A707" i="4" s="1"/>
  <c r="A708" i="7"/>
  <c r="A708" i="8" s="1"/>
  <c r="A708" i="3"/>
  <c r="A708" i="4" s="1"/>
  <c r="A709" i="7"/>
  <c r="A709" i="8" s="1"/>
  <c r="A709" i="3"/>
  <c r="A709" i="4" s="1"/>
  <c r="F685" i="8"/>
  <c r="E685" i="8"/>
  <c r="C685" i="8"/>
  <c r="D685" i="8" s="1"/>
  <c r="F686" i="8"/>
  <c r="E686" i="8"/>
  <c r="C686" i="8"/>
  <c r="D686" i="8" s="1"/>
  <c r="F687" i="8"/>
  <c r="E687" i="8"/>
  <c r="C687" i="8"/>
  <c r="D687" i="8" s="1"/>
  <c r="F688" i="8"/>
  <c r="E688" i="8"/>
  <c r="C688" i="8"/>
  <c r="D688" i="8" s="1"/>
  <c r="F689" i="8"/>
  <c r="E689" i="8"/>
  <c r="C689" i="8"/>
  <c r="D689" i="8" s="1"/>
  <c r="F690" i="8"/>
  <c r="E690" i="8"/>
  <c r="C690" i="8"/>
  <c r="D690" i="8" s="1"/>
  <c r="F691" i="8"/>
  <c r="E691" i="8"/>
  <c r="C691" i="8"/>
  <c r="D691" i="8" s="1"/>
  <c r="C709" i="4" l="1"/>
  <c r="B709" i="4"/>
  <c r="D709" i="4"/>
  <c r="I709" i="4" s="1"/>
  <c r="J709" i="4" s="1"/>
  <c r="B709" i="7" s="1"/>
  <c r="B709" i="8" s="1"/>
  <c r="D708" i="4"/>
  <c r="I708" i="4" s="1"/>
  <c r="J708" i="4" s="1"/>
  <c r="B708" i="7" s="1"/>
  <c r="B708" i="8" s="1"/>
  <c r="C708" i="4"/>
  <c r="B708" i="4"/>
  <c r="B707" i="4"/>
  <c r="C707" i="4"/>
  <c r="D707" i="4"/>
  <c r="I707" i="4" s="1"/>
  <c r="J707" i="4" s="1"/>
  <c r="B707" i="7" s="1"/>
  <c r="B707" i="8" s="1"/>
  <c r="D706" i="4"/>
  <c r="I706" i="4" s="1"/>
  <c r="J706" i="4" s="1"/>
  <c r="B706" i="7" s="1"/>
  <c r="B706" i="8" s="1"/>
  <c r="C706" i="4"/>
  <c r="B706" i="4"/>
  <c r="B705" i="4"/>
  <c r="C705" i="4"/>
  <c r="D705" i="4"/>
  <c r="I705" i="4" s="1"/>
  <c r="J705" i="4" s="1"/>
  <c r="B705" i="7" s="1"/>
  <c r="B705" i="8" s="1"/>
  <c r="D704" i="4"/>
  <c r="I704" i="4" s="1"/>
  <c r="J704" i="4" s="1"/>
  <c r="B704" i="7" s="1"/>
  <c r="B704" i="8" s="1"/>
  <c r="C704" i="4"/>
  <c r="B704" i="4"/>
  <c r="C703" i="4"/>
  <c r="B703" i="4"/>
  <c r="D703" i="4"/>
  <c r="I703" i="4" s="1"/>
  <c r="J703" i="4" s="1"/>
  <c r="B703" i="7" s="1"/>
  <c r="B703" i="8" s="1"/>
  <c r="A727" i="2"/>
  <c r="A726" i="2"/>
  <c r="A725" i="2"/>
  <c r="A724" i="2"/>
  <c r="A723" i="2"/>
  <c r="A722" i="2"/>
  <c r="A721" i="2"/>
  <c r="B720" i="2"/>
  <c r="B711" i="7"/>
  <c r="C711" i="8" s="1"/>
  <c r="B711" i="4"/>
  <c r="B711" i="3"/>
  <c r="A712" i="7"/>
  <c r="A712" i="8" s="1"/>
  <c r="A712" i="3"/>
  <c r="A712" i="4" s="1"/>
  <c r="A713" i="7"/>
  <c r="A713" i="8" s="1"/>
  <c r="A713" i="3"/>
  <c r="A713" i="4" s="1"/>
  <c r="A714" i="7"/>
  <c r="A714" i="8" s="1"/>
  <c r="A714" i="3"/>
  <c r="A714" i="4" s="1"/>
  <c r="A715" i="7"/>
  <c r="A715" i="8" s="1"/>
  <c r="A715" i="3"/>
  <c r="A715" i="4" s="1"/>
  <c r="A716" i="7"/>
  <c r="A716" i="8" s="1"/>
  <c r="A716" i="3"/>
  <c r="A716" i="4" s="1"/>
  <c r="A717" i="7"/>
  <c r="A717" i="8" s="1"/>
  <c r="A717" i="3"/>
  <c r="A717" i="4" s="1"/>
  <c r="A718" i="7"/>
  <c r="A718" i="8" s="1"/>
  <c r="A718" i="3"/>
  <c r="A718" i="4" s="1"/>
  <c r="F694" i="8"/>
  <c r="E694" i="8"/>
  <c r="C694" i="8"/>
  <c r="D694" i="8" s="1"/>
  <c r="F695" i="8"/>
  <c r="E695" i="8"/>
  <c r="C695" i="8"/>
  <c r="D695" i="8" s="1"/>
  <c r="F696" i="8"/>
  <c r="E696" i="8"/>
  <c r="C696" i="8"/>
  <c r="D696" i="8" s="1"/>
  <c r="F697" i="8"/>
  <c r="E697" i="8"/>
  <c r="C697" i="8"/>
  <c r="D697" i="8" s="1"/>
  <c r="F698" i="8"/>
  <c r="E698" i="8"/>
  <c r="C698" i="8"/>
  <c r="D698" i="8" s="1"/>
  <c r="F699" i="8"/>
  <c r="E699" i="8"/>
  <c r="C699" i="8"/>
  <c r="D699" i="8" s="1"/>
  <c r="F700" i="8"/>
  <c r="E700" i="8"/>
  <c r="C700" i="8"/>
  <c r="D700" i="8" s="1"/>
  <c r="D718" i="4" l="1"/>
  <c r="I718" i="4" s="1"/>
  <c r="J718" i="4" s="1"/>
  <c r="B718" i="7" s="1"/>
  <c r="B718" i="8" s="1"/>
  <c r="C718" i="4"/>
  <c r="B718" i="4"/>
  <c r="B717" i="4"/>
  <c r="C717" i="4"/>
  <c r="D717" i="4"/>
  <c r="I717" i="4" s="1"/>
  <c r="J717" i="4" s="1"/>
  <c r="B717" i="7" s="1"/>
  <c r="B717" i="8" s="1"/>
  <c r="D716" i="4"/>
  <c r="I716" i="4" s="1"/>
  <c r="J716" i="4" s="1"/>
  <c r="B716" i="7" s="1"/>
  <c r="B716" i="8" s="1"/>
  <c r="C716" i="4"/>
  <c r="B716" i="4"/>
  <c r="C715" i="4"/>
  <c r="B715" i="4"/>
  <c r="D715" i="4"/>
  <c r="I715" i="4" s="1"/>
  <c r="J715" i="4" s="1"/>
  <c r="B715" i="7" s="1"/>
  <c r="B715" i="8" s="1"/>
  <c r="D714" i="4"/>
  <c r="I714" i="4" s="1"/>
  <c r="J714" i="4" s="1"/>
  <c r="B714" i="7" s="1"/>
  <c r="B714" i="8" s="1"/>
  <c r="C714" i="4"/>
  <c r="B714" i="4"/>
  <c r="B713" i="4"/>
  <c r="C713" i="4"/>
  <c r="D713" i="4"/>
  <c r="I713" i="4" s="1"/>
  <c r="J713" i="4" s="1"/>
  <c r="B713" i="7" s="1"/>
  <c r="B713" i="8" s="1"/>
  <c r="D712" i="4"/>
  <c r="I712" i="4" s="1"/>
  <c r="J712" i="4" s="1"/>
  <c r="B712" i="7" s="1"/>
  <c r="B712" i="8" s="1"/>
  <c r="C712" i="4"/>
  <c r="B712" i="4"/>
  <c r="A736" i="2"/>
  <c r="A735" i="2"/>
  <c r="A734" i="2"/>
  <c r="A733" i="2"/>
  <c r="A732" i="2"/>
  <c r="A731" i="2"/>
  <c r="A730" i="2"/>
  <c r="B729" i="2"/>
  <c r="B720" i="7"/>
  <c r="C720" i="8" s="1"/>
  <c r="B720" i="4"/>
  <c r="B720" i="3"/>
  <c r="A721" i="7"/>
  <c r="A721" i="8" s="1"/>
  <c r="A721" i="3"/>
  <c r="A721" i="4" s="1"/>
  <c r="A722" i="7"/>
  <c r="A722" i="8" s="1"/>
  <c r="A722" i="3"/>
  <c r="A722" i="4" s="1"/>
  <c r="A723" i="7"/>
  <c r="A723" i="8" s="1"/>
  <c r="A723" i="3"/>
  <c r="A723" i="4" s="1"/>
  <c r="A724" i="7"/>
  <c r="A724" i="8" s="1"/>
  <c r="A724" i="3"/>
  <c r="A724" i="4" s="1"/>
  <c r="A725" i="7"/>
  <c r="A725" i="8" s="1"/>
  <c r="A725" i="3"/>
  <c r="A725" i="4" s="1"/>
  <c r="A726" i="7"/>
  <c r="A726" i="8" s="1"/>
  <c r="A726" i="3"/>
  <c r="A726" i="4" s="1"/>
  <c r="A727" i="7"/>
  <c r="A727" i="8" s="1"/>
  <c r="A727" i="3"/>
  <c r="A727" i="4" s="1"/>
  <c r="F703" i="8"/>
  <c r="E703" i="8"/>
  <c r="C703" i="8"/>
  <c r="D703" i="8" s="1"/>
  <c r="F704" i="8"/>
  <c r="E704" i="8"/>
  <c r="C704" i="8"/>
  <c r="D704" i="8" s="1"/>
  <c r="F705" i="8"/>
  <c r="E705" i="8"/>
  <c r="C705" i="8"/>
  <c r="D705" i="8" s="1"/>
  <c r="F706" i="8"/>
  <c r="E706" i="8"/>
  <c r="C706" i="8"/>
  <c r="D706" i="8" s="1"/>
  <c r="F707" i="8"/>
  <c r="E707" i="8"/>
  <c r="C707" i="8"/>
  <c r="D707" i="8" s="1"/>
  <c r="F708" i="8"/>
  <c r="E708" i="8"/>
  <c r="C708" i="8"/>
  <c r="D708" i="8" s="1"/>
  <c r="F709" i="8"/>
  <c r="E709" i="8"/>
  <c r="C709" i="8"/>
  <c r="D709" i="8" s="1"/>
  <c r="B727" i="4" l="1"/>
  <c r="C727" i="4"/>
  <c r="D727" i="4"/>
  <c r="I727" i="4" s="1"/>
  <c r="J727" i="4" s="1"/>
  <c r="B727" i="7" s="1"/>
  <c r="B727" i="8" s="1"/>
  <c r="D726" i="4"/>
  <c r="I726" i="4" s="1"/>
  <c r="J726" i="4" s="1"/>
  <c r="B726" i="7" s="1"/>
  <c r="B726" i="8" s="1"/>
  <c r="C726" i="4"/>
  <c r="B726" i="4"/>
  <c r="C725" i="4"/>
  <c r="B725" i="4"/>
  <c r="D725" i="4"/>
  <c r="I725" i="4" s="1"/>
  <c r="J725" i="4" s="1"/>
  <c r="B725" i="7" s="1"/>
  <c r="B725" i="8" s="1"/>
  <c r="D724" i="4"/>
  <c r="I724" i="4" s="1"/>
  <c r="J724" i="4" s="1"/>
  <c r="B724" i="7" s="1"/>
  <c r="B724" i="8" s="1"/>
  <c r="C724" i="4"/>
  <c r="B724" i="4"/>
  <c r="C723" i="4"/>
  <c r="B723" i="4"/>
  <c r="D723" i="4"/>
  <c r="I723" i="4" s="1"/>
  <c r="J723" i="4" s="1"/>
  <c r="B723" i="7" s="1"/>
  <c r="B723" i="8" s="1"/>
  <c r="D722" i="4"/>
  <c r="I722" i="4" s="1"/>
  <c r="J722" i="4" s="1"/>
  <c r="B722" i="7" s="1"/>
  <c r="B722" i="8" s="1"/>
  <c r="C722" i="4"/>
  <c r="B722" i="4"/>
  <c r="B721" i="4"/>
  <c r="C721" i="4"/>
  <c r="D721" i="4"/>
  <c r="I721" i="4" s="1"/>
  <c r="J721" i="4" s="1"/>
  <c r="B721" i="7" s="1"/>
  <c r="B721" i="8" s="1"/>
  <c r="A745" i="2"/>
  <c r="A744" i="2"/>
  <c r="A743" i="2"/>
  <c r="A742" i="2"/>
  <c r="A741" i="2"/>
  <c r="A740" i="2"/>
  <c r="A739" i="2"/>
  <c r="B738" i="2"/>
  <c r="B729" i="7"/>
  <c r="C729" i="8" s="1"/>
  <c r="B729" i="4"/>
  <c r="B729" i="3"/>
  <c r="A730" i="7"/>
  <c r="A730" i="8" s="1"/>
  <c r="A730" i="3"/>
  <c r="A730" i="4" s="1"/>
  <c r="A731" i="7"/>
  <c r="A731" i="8" s="1"/>
  <c r="A731" i="3"/>
  <c r="A731" i="4" s="1"/>
  <c r="A732" i="7"/>
  <c r="A732" i="8" s="1"/>
  <c r="A732" i="3"/>
  <c r="A732" i="4" s="1"/>
  <c r="A733" i="7"/>
  <c r="A733" i="8" s="1"/>
  <c r="A733" i="3"/>
  <c r="A733" i="4" s="1"/>
  <c r="A734" i="7"/>
  <c r="A734" i="8" s="1"/>
  <c r="A734" i="3"/>
  <c r="A734" i="4" s="1"/>
  <c r="A735" i="7"/>
  <c r="A735" i="8" s="1"/>
  <c r="A735" i="3"/>
  <c r="A735" i="4" s="1"/>
  <c r="A736" i="7"/>
  <c r="A736" i="8" s="1"/>
  <c r="A736" i="3"/>
  <c r="A736" i="4" s="1"/>
  <c r="F712" i="8"/>
  <c r="E712" i="8"/>
  <c r="C712" i="8"/>
  <c r="D712" i="8" s="1"/>
  <c r="F713" i="8"/>
  <c r="E713" i="8"/>
  <c r="C713" i="8"/>
  <c r="D713" i="8" s="1"/>
  <c r="F714" i="8"/>
  <c r="E714" i="8"/>
  <c r="C714" i="8"/>
  <c r="D714" i="8" s="1"/>
  <c r="F715" i="8"/>
  <c r="E715" i="8"/>
  <c r="C715" i="8"/>
  <c r="D715" i="8" s="1"/>
  <c r="F716" i="8"/>
  <c r="E716" i="8"/>
  <c r="C716" i="8"/>
  <c r="D716" i="8" s="1"/>
  <c r="F717" i="8"/>
  <c r="E717" i="8"/>
  <c r="C717" i="8"/>
  <c r="D717" i="8" s="1"/>
  <c r="F718" i="8"/>
  <c r="E718" i="8"/>
  <c r="C718" i="8"/>
  <c r="D718" i="8" s="1"/>
  <c r="D736" i="4" l="1"/>
  <c r="I736" i="4" s="1"/>
  <c r="J736" i="4" s="1"/>
  <c r="B736" i="7" s="1"/>
  <c r="B736" i="8" s="1"/>
  <c r="C736" i="4"/>
  <c r="B736" i="4"/>
  <c r="D735" i="4"/>
  <c r="I735" i="4" s="1"/>
  <c r="J735" i="4" s="1"/>
  <c r="B735" i="7" s="1"/>
  <c r="B735" i="8" s="1"/>
  <c r="C735" i="4"/>
  <c r="B735" i="4"/>
  <c r="D734" i="4"/>
  <c r="I734" i="4" s="1"/>
  <c r="J734" i="4" s="1"/>
  <c r="B734" i="7" s="1"/>
  <c r="B734" i="8" s="1"/>
  <c r="B734" i="4"/>
  <c r="C734" i="4"/>
  <c r="B733" i="4"/>
  <c r="C733" i="4"/>
  <c r="D733" i="4"/>
  <c r="I733" i="4" s="1"/>
  <c r="J733" i="4" s="1"/>
  <c r="B733" i="7" s="1"/>
  <c r="B733" i="8" s="1"/>
  <c r="D732" i="4"/>
  <c r="I732" i="4" s="1"/>
  <c r="J732" i="4" s="1"/>
  <c r="B732" i="7" s="1"/>
  <c r="B732" i="8" s="1"/>
  <c r="B732" i="4"/>
  <c r="C732" i="4"/>
  <c r="C731" i="4"/>
  <c r="B731" i="4"/>
  <c r="D731" i="4"/>
  <c r="I731" i="4" s="1"/>
  <c r="J731" i="4" s="1"/>
  <c r="B731" i="7" s="1"/>
  <c r="B731" i="8" s="1"/>
  <c r="D730" i="4"/>
  <c r="I730" i="4" s="1"/>
  <c r="J730" i="4" s="1"/>
  <c r="B730" i="7" s="1"/>
  <c r="B730" i="8" s="1"/>
  <c r="C730" i="4"/>
  <c r="B730" i="4"/>
  <c r="A754" i="2"/>
  <c r="A753" i="2"/>
  <c r="A752" i="2"/>
  <c r="A751" i="2"/>
  <c r="A750" i="2"/>
  <c r="A749" i="2"/>
  <c r="A748" i="2"/>
  <c r="B747" i="2"/>
  <c r="B738" i="7"/>
  <c r="C738" i="8" s="1"/>
  <c r="B738" i="4"/>
  <c r="B738" i="3"/>
  <c r="A739" i="7"/>
  <c r="A739" i="8" s="1"/>
  <c r="A739" i="3"/>
  <c r="A739" i="4" s="1"/>
  <c r="A740" i="7"/>
  <c r="A740" i="8" s="1"/>
  <c r="A740" i="3"/>
  <c r="A740" i="4" s="1"/>
  <c r="A741" i="7"/>
  <c r="A741" i="8" s="1"/>
  <c r="A741" i="3"/>
  <c r="A741" i="4" s="1"/>
  <c r="A742" i="7"/>
  <c r="A742" i="8" s="1"/>
  <c r="A742" i="3"/>
  <c r="A742" i="4" s="1"/>
  <c r="A743" i="7"/>
  <c r="A743" i="8" s="1"/>
  <c r="A743" i="3"/>
  <c r="A743" i="4" s="1"/>
  <c r="A744" i="7"/>
  <c r="A744" i="8" s="1"/>
  <c r="A744" i="3"/>
  <c r="A744" i="4" s="1"/>
  <c r="A745" i="7"/>
  <c r="A745" i="8" s="1"/>
  <c r="A745" i="3"/>
  <c r="A745" i="4" s="1"/>
  <c r="F721" i="8"/>
  <c r="E721" i="8"/>
  <c r="C721" i="8"/>
  <c r="D721" i="8" s="1"/>
  <c r="F722" i="8"/>
  <c r="E722" i="8"/>
  <c r="C722" i="8"/>
  <c r="D722" i="8" s="1"/>
  <c r="F723" i="8"/>
  <c r="E723" i="8"/>
  <c r="C723" i="8"/>
  <c r="D723" i="8" s="1"/>
  <c r="F724" i="8"/>
  <c r="E724" i="8"/>
  <c r="C724" i="8"/>
  <c r="D724" i="8" s="1"/>
  <c r="F725" i="8"/>
  <c r="E725" i="8"/>
  <c r="C725" i="8"/>
  <c r="D725" i="8" s="1"/>
  <c r="F726" i="8"/>
  <c r="E726" i="8"/>
  <c r="C726" i="8"/>
  <c r="D726" i="8" s="1"/>
  <c r="F727" i="8"/>
  <c r="C727" i="8"/>
  <c r="D727" i="8" s="1"/>
  <c r="E727" i="8"/>
  <c r="D745" i="4" l="1"/>
  <c r="I745" i="4" s="1"/>
  <c r="J745" i="4" s="1"/>
  <c r="B745" i="7" s="1"/>
  <c r="B745" i="8" s="1"/>
  <c r="C745" i="4"/>
  <c r="B745" i="4"/>
  <c r="D744" i="4"/>
  <c r="I744" i="4" s="1"/>
  <c r="J744" i="4" s="1"/>
  <c r="B744" i="7" s="1"/>
  <c r="B744" i="8" s="1"/>
  <c r="B744" i="4"/>
  <c r="C744" i="4"/>
  <c r="B743" i="4"/>
  <c r="C743" i="4"/>
  <c r="D743" i="4"/>
  <c r="I743" i="4" s="1"/>
  <c r="J743" i="4" s="1"/>
  <c r="B743" i="7" s="1"/>
  <c r="B743" i="8" s="1"/>
  <c r="D742" i="4"/>
  <c r="I742" i="4" s="1"/>
  <c r="J742" i="4" s="1"/>
  <c r="B742" i="7" s="1"/>
  <c r="B742" i="8" s="1"/>
  <c r="B742" i="4"/>
  <c r="C742" i="4"/>
  <c r="C741" i="4"/>
  <c r="B741" i="4"/>
  <c r="D741" i="4"/>
  <c r="I741" i="4" s="1"/>
  <c r="J741" i="4" s="1"/>
  <c r="B741" i="7" s="1"/>
  <c r="B741" i="8" s="1"/>
  <c r="D740" i="4"/>
  <c r="I740" i="4" s="1"/>
  <c r="J740" i="4" s="1"/>
  <c r="B740" i="7" s="1"/>
  <c r="B740" i="8" s="1"/>
  <c r="C740" i="4"/>
  <c r="B740" i="4"/>
  <c r="D739" i="4"/>
  <c r="I739" i="4" s="1"/>
  <c r="J739" i="4" s="1"/>
  <c r="B739" i="7" s="1"/>
  <c r="B739" i="8" s="1"/>
  <c r="B739" i="4"/>
  <c r="C739" i="4"/>
  <c r="A763" i="2"/>
  <c r="A762" i="2"/>
  <c r="A761" i="2"/>
  <c r="A760" i="2"/>
  <c r="A759" i="2"/>
  <c r="A758" i="2"/>
  <c r="A757" i="2"/>
  <c r="B756" i="2"/>
  <c r="B747" i="7"/>
  <c r="C747" i="8" s="1"/>
  <c r="B747" i="4"/>
  <c r="B747" i="3"/>
  <c r="A748" i="7"/>
  <c r="A748" i="8" s="1"/>
  <c r="A748" i="3"/>
  <c r="A748" i="4" s="1"/>
  <c r="A749" i="7"/>
  <c r="A749" i="8" s="1"/>
  <c r="A749" i="3"/>
  <c r="A749" i="4" s="1"/>
  <c r="A750" i="7"/>
  <c r="A750" i="8" s="1"/>
  <c r="A750" i="3"/>
  <c r="A750" i="4" s="1"/>
  <c r="A751" i="7"/>
  <c r="A751" i="8" s="1"/>
  <c r="A751" i="3"/>
  <c r="A751" i="4" s="1"/>
  <c r="A752" i="7"/>
  <c r="A752" i="8" s="1"/>
  <c r="A752" i="3"/>
  <c r="A752" i="4" s="1"/>
  <c r="A753" i="7"/>
  <c r="A753" i="8" s="1"/>
  <c r="A753" i="3"/>
  <c r="A753" i="4" s="1"/>
  <c r="A754" i="7"/>
  <c r="A754" i="8" s="1"/>
  <c r="A754" i="3"/>
  <c r="A754" i="4" s="1"/>
  <c r="C730" i="8"/>
  <c r="D730" i="8" s="1"/>
  <c r="F730" i="8"/>
  <c r="E730" i="8"/>
  <c r="E731" i="8"/>
  <c r="F731" i="8"/>
  <c r="C731" i="8"/>
  <c r="D731" i="8" s="1"/>
  <c r="C732" i="8"/>
  <c r="D732" i="8" s="1"/>
  <c r="E732" i="8"/>
  <c r="F732" i="8"/>
  <c r="E733" i="8"/>
  <c r="C733" i="8"/>
  <c r="D733" i="8" s="1"/>
  <c r="F733" i="8"/>
  <c r="C734" i="8"/>
  <c r="D734" i="8" s="1"/>
  <c r="F734" i="8"/>
  <c r="E734" i="8"/>
  <c r="E735" i="8"/>
  <c r="F735" i="8"/>
  <c r="C735" i="8"/>
  <c r="D735" i="8" s="1"/>
  <c r="C736" i="8"/>
  <c r="D736" i="8" s="1"/>
  <c r="F736" i="8"/>
  <c r="E736" i="8"/>
  <c r="D754" i="4" l="1"/>
  <c r="I754" i="4" s="1"/>
  <c r="J754" i="4" s="1"/>
  <c r="B754" i="7" s="1"/>
  <c r="B754" i="8" s="1"/>
  <c r="B754" i="4"/>
  <c r="C754" i="4"/>
  <c r="B753" i="4"/>
  <c r="C753" i="4"/>
  <c r="D753" i="4"/>
  <c r="I753" i="4" s="1"/>
  <c r="J753" i="4" s="1"/>
  <c r="B753" i="7" s="1"/>
  <c r="B753" i="8" s="1"/>
  <c r="D752" i="4"/>
  <c r="I752" i="4" s="1"/>
  <c r="J752" i="4" s="1"/>
  <c r="B752" i="7" s="1"/>
  <c r="B752" i="8" s="1"/>
  <c r="B752" i="4"/>
  <c r="C752" i="4"/>
  <c r="C751" i="4"/>
  <c r="B751" i="4"/>
  <c r="D751" i="4"/>
  <c r="I751" i="4" s="1"/>
  <c r="J751" i="4" s="1"/>
  <c r="B751" i="7" s="1"/>
  <c r="B751" i="8" s="1"/>
  <c r="D750" i="4"/>
  <c r="I750" i="4" s="1"/>
  <c r="J750" i="4" s="1"/>
  <c r="B750" i="7" s="1"/>
  <c r="B750" i="8" s="1"/>
  <c r="C750" i="4"/>
  <c r="B750" i="4"/>
  <c r="D749" i="4"/>
  <c r="I749" i="4" s="1"/>
  <c r="J749" i="4" s="1"/>
  <c r="B749" i="7" s="1"/>
  <c r="B749" i="8" s="1"/>
  <c r="B749" i="4"/>
  <c r="C749" i="4"/>
  <c r="D748" i="4"/>
  <c r="I748" i="4" s="1"/>
  <c r="J748" i="4" s="1"/>
  <c r="B748" i="7" s="1"/>
  <c r="B748" i="8" s="1"/>
  <c r="C748" i="4"/>
  <c r="B748" i="4"/>
  <c r="A772" i="2"/>
  <c r="A771" i="2"/>
  <c r="A770" i="2"/>
  <c r="A769" i="2"/>
  <c r="A768" i="2"/>
  <c r="A767" i="2"/>
  <c r="A766" i="2"/>
  <c r="B765" i="2"/>
  <c r="B756" i="7"/>
  <c r="C756" i="8" s="1"/>
  <c r="B756" i="4"/>
  <c r="B756" i="3"/>
  <c r="A757" i="7"/>
  <c r="A757" i="8" s="1"/>
  <c r="A757" i="3"/>
  <c r="A757" i="4" s="1"/>
  <c r="A758" i="7"/>
  <c r="A758" i="8" s="1"/>
  <c r="A758" i="3"/>
  <c r="A758" i="4" s="1"/>
  <c r="A759" i="7"/>
  <c r="A759" i="8" s="1"/>
  <c r="A759" i="3"/>
  <c r="A759" i="4" s="1"/>
  <c r="A760" i="7"/>
  <c r="A760" i="8" s="1"/>
  <c r="A760" i="3"/>
  <c r="A760" i="4" s="1"/>
  <c r="A761" i="7"/>
  <c r="A761" i="8" s="1"/>
  <c r="A761" i="3"/>
  <c r="A761" i="4" s="1"/>
  <c r="A762" i="7"/>
  <c r="A762" i="8" s="1"/>
  <c r="A762" i="3"/>
  <c r="A762" i="4" s="1"/>
  <c r="A763" i="7"/>
  <c r="A763" i="8" s="1"/>
  <c r="A763" i="3"/>
  <c r="A763" i="4" s="1"/>
  <c r="E739" i="8"/>
  <c r="C739" i="8"/>
  <c r="D739" i="8" s="1"/>
  <c r="F739" i="8"/>
  <c r="C740" i="8"/>
  <c r="D740" i="8" s="1"/>
  <c r="F740" i="8"/>
  <c r="E740" i="8"/>
  <c r="E741" i="8"/>
  <c r="F741" i="8"/>
  <c r="C741" i="8"/>
  <c r="D741" i="8" s="1"/>
  <c r="C742" i="8"/>
  <c r="D742" i="8" s="1"/>
  <c r="F742" i="8"/>
  <c r="E742" i="8"/>
  <c r="E743" i="8"/>
  <c r="C743" i="8"/>
  <c r="D743" i="8" s="1"/>
  <c r="F743" i="8"/>
  <c r="C744" i="8"/>
  <c r="D744" i="8" s="1"/>
  <c r="F744" i="8"/>
  <c r="E744" i="8"/>
  <c r="E745" i="8"/>
  <c r="F745" i="8"/>
  <c r="C745" i="8"/>
  <c r="D745" i="8" s="1"/>
  <c r="B763" i="4" l="1"/>
  <c r="C763" i="4"/>
  <c r="D763" i="4"/>
  <c r="I763" i="4" s="1"/>
  <c r="J763" i="4" s="1"/>
  <c r="B763" i="7" s="1"/>
  <c r="B763" i="8" s="1"/>
  <c r="D762" i="4"/>
  <c r="I762" i="4" s="1"/>
  <c r="J762" i="4" s="1"/>
  <c r="B762" i="7" s="1"/>
  <c r="B762" i="8" s="1"/>
  <c r="B762" i="4"/>
  <c r="C762" i="4"/>
  <c r="C761" i="4"/>
  <c r="B761" i="4"/>
  <c r="D761" i="4"/>
  <c r="I761" i="4" s="1"/>
  <c r="J761" i="4" s="1"/>
  <c r="B761" i="7" s="1"/>
  <c r="B761" i="8" s="1"/>
  <c r="D760" i="4"/>
  <c r="I760" i="4" s="1"/>
  <c r="J760" i="4" s="1"/>
  <c r="B760" i="7" s="1"/>
  <c r="B760" i="8" s="1"/>
  <c r="C760" i="4"/>
  <c r="B760" i="4"/>
  <c r="D759" i="4"/>
  <c r="I759" i="4" s="1"/>
  <c r="J759" i="4" s="1"/>
  <c r="B759" i="7" s="1"/>
  <c r="B759" i="8" s="1"/>
  <c r="B759" i="4"/>
  <c r="C759" i="4"/>
  <c r="D758" i="4"/>
  <c r="I758" i="4" s="1"/>
  <c r="J758" i="4" s="1"/>
  <c r="B758" i="7" s="1"/>
  <c r="B758" i="8" s="1"/>
  <c r="C758" i="4"/>
  <c r="B758" i="4"/>
  <c r="D757" i="4"/>
  <c r="I757" i="4" s="1"/>
  <c r="J757" i="4" s="1"/>
  <c r="B757" i="7" s="1"/>
  <c r="B757" i="8" s="1"/>
  <c r="C757" i="4"/>
  <c r="B757" i="4"/>
  <c r="A781" i="2"/>
  <c r="A780" i="2"/>
  <c r="A779" i="2"/>
  <c r="A778" i="2"/>
  <c r="A777" i="2"/>
  <c r="A776" i="2"/>
  <c r="A775" i="2"/>
  <c r="B774" i="2"/>
  <c r="B765" i="7"/>
  <c r="C765" i="8" s="1"/>
  <c r="B765" i="4"/>
  <c r="B765" i="3"/>
  <c r="A766" i="7"/>
  <c r="A766" i="8" s="1"/>
  <c r="A766" i="3"/>
  <c r="A766" i="4" s="1"/>
  <c r="A767" i="7"/>
  <c r="A767" i="8" s="1"/>
  <c r="A767" i="3"/>
  <c r="A767" i="4" s="1"/>
  <c r="A768" i="7"/>
  <c r="A768" i="8" s="1"/>
  <c r="A768" i="3"/>
  <c r="A768" i="4" s="1"/>
  <c r="A769" i="7"/>
  <c r="A769" i="8" s="1"/>
  <c r="A769" i="3"/>
  <c r="A769" i="4" s="1"/>
  <c r="A770" i="7"/>
  <c r="A770" i="8" s="1"/>
  <c r="A770" i="3"/>
  <c r="A770" i="4" s="1"/>
  <c r="A771" i="7"/>
  <c r="A771" i="8" s="1"/>
  <c r="A771" i="3"/>
  <c r="A771" i="4" s="1"/>
  <c r="A772" i="7"/>
  <c r="A772" i="8" s="1"/>
  <c r="A772" i="3"/>
  <c r="A772" i="4" s="1"/>
  <c r="C748" i="8"/>
  <c r="D748" i="8" s="1"/>
  <c r="F748" i="8"/>
  <c r="E748" i="8"/>
  <c r="E749" i="8"/>
  <c r="C749" i="8"/>
  <c r="D749" i="8" s="1"/>
  <c r="F749" i="8"/>
  <c r="C750" i="8"/>
  <c r="D750" i="8" s="1"/>
  <c r="F750" i="8"/>
  <c r="E750" i="8"/>
  <c r="E751" i="8"/>
  <c r="F751" i="8"/>
  <c r="C751" i="8"/>
  <c r="D751" i="8" s="1"/>
  <c r="C752" i="8"/>
  <c r="D752" i="8" s="1"/>
  <c r="E752" i="8"/>
  <c r="F752" i="8"/>
  <c r="E753" i="8"/>
  <c r="C753" i="8"/>
  <c r="D753" i="8" s="1"/>
  <c r="F753" i="8"/>
  <c r="C754" i="8"/>
  <c r="D754" i="8" s="1"/>
  <c r="F754" i="8"/>
  <c r="E754" i="8"/>
  <c r="D772" i="4" l="1"/>
  <c r="I772" i="4" s="1"/>
  <c r="J772" i="4" s="1"/>
  <c r="B772" i="7" s="1"/>
  <c r="B772" i="8" s="1"/>
  <c r="B772" i="4"/>
  <c r="C772" i="4"/>
  <c r="C771" i="4"/>
  <c r="B771" i="4"/>
  <c r="D771" i="4"/>
  <c r="I771" i="4" s="1"/>
  <c r="J771" i="4" s="1"/>
  <c r="B771" i="7" s="1"/>
  <c r="B771" i="8" s="1"/>
  <c r="D770" i="4"/>
  <c r="I770" i="4" s="1"/>
  <c r="J770" i="4" s="1"/>
  <c r="B770" i="7" s="1"/>
  <c r="B770" i="8" s="1"/>
  <c r="C770" i="4"/>
  <c r="B770" i="4"/>
  <c r="D769" i="4"/>
  <c r="I769" i="4" s="1"/>
  <c r="J769" i="4" s="1"/>
  <c r="B769" i="7" s="1"/>
  <c r="B769" i="8" s="1"/>
  <c r="B769" i="4"/>
  <c r="C769" i="4"/>
  <c r="D768" i="4"/>
  <c r="I768" i="4" s="1"/>
  <c r="J768" i="4" s="1"/>
  <c r="B768" i="7" s="1"/>
  <c r="B768" i="8" s="1"/>
  <c r="C768" i="4"/>
  <c r="B768" i="4"/>
  <c r="D767" i="4"/>
  <c r="I767" i="4" s="1"/>
  <c r="J767" i="4" s="1"/>
  <c r="B767" i="7" s="1"/>
  <c r="B767" i="8" s="1"/>
  <c r="C767" i="4"/>
  <c r="B767" i="4"/>
  <c r="D766" i="4"/>
  <c r="I766" i="4" s="1"/>
  <c r="J766" i="4" s="1"/>
  <c r="B766" i="7" s="1"/>
  <c r="B766" i="8" s="1"/>
  <c r="B766" i="4"/>
  <c r="C766" i="4"/>
  <c r="A790" i="2"/>
  <c r="A789" i="2"/>
  <c r="A788" i="2"/>
  <c r="A787" i="2"/>
  <c r="A786" i="2"/>
  <c r="A785" i="2"/>
  <c r="A784" i="2"/>
  <c r="B783" i="2"/>
  <c r="B774" i="7"/>
  <c r="C774" i="8" s="1"/>
  <c r="B774" i="4"/>
  <c r="B774" i="3"/>
  <c r="A775" i="7"/>
  <c r="A775" i="8" s="1"/>
  <c r="A775" i="3"/>
  <c r="A775" i="4" s="1"/>
  <c r="A776" i="7"/>
  <c r="A776" i="8" s="1"/>
  <c r="A776" i="3"/>
  <c r="A776" i="4" s="1"/>
  <c r="A777" i="7"/>
  <c r="A777" i="8" s="1"/>
  <c r="A777" i="3"/>
  <c r="A777" i="4" s="1"/>
  <c r="A778" i="7"/>
  <c r="A778" i="8" s="1"/>
  <c r="A778" i="3"/>
  <c r="A778" i="4" s="1"/>
  <c r="A779" i="7"/>
  <c r="A779" i="8" s="1"/>
  <c r="A779" i="3"/>
  <c r="A779" i="4" s="1"/>
  <c r="A780" i="7"/>
  <c r="A780" i="8" s="1"/>
  <c r="A780" i="3"/>
  <c r="A780" i="4" s="1"/>
  <c r="A781" i="7"/>
  <c r="A781" i="8" s="1"/>
  <c r="A781" i="3"/>
  <c r="A781" i="4" s="1"/>
  <c r="E757" i="8"/>
  <c r="F757" i="8"/>
  <c r="C757" i="8"/>
  <c r="D757" i="8" s="1"/>
  <c r="C758" i="8"/>
  <c r="D758" i="8" s="1"/>
  <c r="F758" i="8"/>
  <c r="E758" i="8"/>
  <c r="E759" i="8"/>
  <c r="C759" i="8"/>
  <c r="D759" i="8" s="1"/>
  <c r="F759" i="8"/>
  <c r="C760" i="8"/>
  <c r="D760" i="8" s="1"/>
  <c r="F760" i="8"/>
  <c r="E760" i="8"/>
  <c r="E761" i="8"/>
  <c r="F761" i="8"/>
  <c r="C761" i="8"/>
  <c r="D761" i="8" s="1"/>
  <c r="C762" i="8"/>
  <c r="D762" i="8" s="1"/>
  <c r="E762" i="8"/>
  <c r="F762" i="8"/>
  <c r="E763" i="8"/>
  <c r="F763" i="8"/>
  <c r="C763" i="8"/>
  <c r="D763" i="8" s="1"/>
  <c r="C781" i="4" l="1"/>
  <c r="B781" i="4"/>
  <c r="D781" i="4"/>
  <c r="I781" i="4" s="1"/>
  <c r="J781" i="4" s="1"/>
  <c r="B781" i="7" s="1"/>
  <c r="B781" i="8" s="1"/>
  <c r="D780" i="4"/>
  <c r="I780" i="4" s="1"/>
  <c r="J780" i="4" s="1"/>
  <c r="B780" i="7" s="1"/>
  <c r="B780" i="8" s="1"/>
  <c r="C780" i="4"/>
  <c r="B780" i="4"/>
  <c r="D779" i="4"/>
  <c r="I779" i="4" s="1"/>
  <c r="J779" i="4" s="1"/>
  <c r="B779" i="7" s="1"/>
  <c r="B779" i="8" s="1"/>
  <c r="B779" i="4"/>
  <c r="C779" i="4"/>
  <c r="D778" i="4"/>
  <c r="I778" i="4" s="1"/>
  <c r="J778" i="4" s="1"/>
  <c r="B778" i="7" s="1"/>
  <c r="B778" i="8" s="1"/>
  <c r="C778" i="4"/>
  <c r="B778" i="4"/>
  <c r="D777" i="4"/>
  <c r="I777" i="4" s="1"/>
  <c r="J777" i="4" s="1"/>
  <c r="B777" i="7" s="1"/>
  <c r="B777" i="8" s="1"/>
  <c r="C777" i="4"/>
  <c r="B777" i="4"/>
  <c r="D776" i="4"/>
  <c r="I776" i="4" s="1"/>
  <c r="J776" i="4" s="1"/>
  <c r="B776" i="7" s="1"/>
  <c r="B776" i="8" s="1"/>
  <c r="B776" i="4"/>
  <c r="C776" i="4"/>
  <c r="B775" i="4"/>
  <c r="C775" i="4"/>
  <c r="D775" i="4"/>
  <c r="I775" i="4" s="1"/>
  <c r="J775" i="4" s="1"/>
  <c r="B775" i="7" s="1"/>
  <c r="B775" i="8" s="1"/>
  <c r="A799" i="2"/>
  <c r="A798" i="2"/>
  <c r="A797" i="2"/>
  <c r="A796" i="2"/>
  <c r="A795" i="2"/>
  <c r="A794" i="2"/>
  <c r="A793" i="2"/>
  <c r="B792" i="2"/>
  <c r="B783" i="7"/>
  <c r="C783" i="8" s="1"/>
  <c r="B783" i="4"/>
  <c r="B783" i="3"/>
  <c r="A784" i="7"/>
  <c r="A784" i="8" s="1"/>
  <c r="A784" i="3"/>
  <c r="A784" i="4" s="1"/>
  <c r="A785" i="7"/>
  <c r="A785" i="8" s="1"/>
  <c r="A785" i="3"/>
  <c r="A785" i="4" s="1"/>
  <c r="A786" i="7"/>
  <c r="A786" i="8" s="1"/>
  <c r="A786" i="3"/>
  <c r="A786" i="4" s="1"/>
  <c r="A787" i="7"/>
  <c r="A787" i="8" s="1"/>
  <c r="A787" i="3"/>
  <c r="A787" i="4" s="1"/>
  <c r="A788" i="7"/>
  <c r="A788" i="8" s="1"/>
  <c r="A788" i="3"/>
  <c r="A788" i="4" s="1"/>
  <c r="A789" i="7"/>
  <c r="A789" i="8" s="1"/>
  <c r="A789" i="3"/>
  <c r="A789" i="4" s="1"/>
  <c r="A790" i="7"/>
  <c r="A790" i="8" s="1"/>
  <c r="A790" i="3"/>
  <c r="A790" i="4" s="1"/>
  <c r="C766" i="8"/>
  <c r="D766" i="8" s="1"/>
  <c r="E766" i="8"/>
  <c r="F766" i="8"/>
  <c r="E767" i="8"/>
  <c r="C767" i="8"/>
  <c r="D767" i="8" s="1"/>
  <c r="F767" i="8"/>
  <c r="C768" i="8"/>
  <c r="D768" i="8" s="1"/>
  <c r="E768" i="8"/>
  <c r="F768" i="8"/>
  <c r="E769" i="8"/>
  <c r="F769" i="8"/>
  <c r="C769" i="8"/>
  <c r="D769" i="8" s="1"/>
  <c r="C770" i="8"/>
  <c r="D770" i="8" s="1"/>
  <c r="E770" i="8"/>
  <c r="F770" i="8"/>
  <c r="E771" i="8"/>
  <c r="C771" i="8"/>
  <c r="D771" i="8" s="1"/>
  <c r="F771" i="8"/>
  <c r="C772" i="8"/>
  <c r="D772" i="8" s="1"/>
  <c r="E772" i="8"/>
  <c r="F772" i="8"/>
  <c r="D790" i="4" l="1"/>
  <c r="I790" i="4" s="1"/>
  <c r="J790" i="4" s="1"/>
  <c r="B790" i="7" s="1"/>
  <c r="B790" i="8" s="1"/>
  <c r="C790" i="4"/>
  <c r="B790" i="4"/>
  <c r="D789" i="4"/>
  <c r="I789" i="4" s="1"/>
  <c r="J789" i="4" s="1"/>
  <c r="B789" i="7" s="1"/>
  <c r="B789" i="8" s="1"/>
  <c r="B789" i="4"/>
  <c r="C789" i="4"/>
  <c r="D788" i="4"/>
  <c r="I788" i="4" s="1"/>
  <c r="J788" i="4" s="1"/>
  <c r="B788" i="7" s="1"/>
  <c r="B788" i="8" s="1"/>
  <c r="C788" i="4"/>
  <c r="B788" i="4"/>
  <c r="D787" i="4"/>
  <c r="I787" i="4" s="1"/>
  <c r="J787" i="4" s="1"/>
  <c r="B787" i="7" s="1"/>
  <c r="B787" i="8" s="1"/>
  <c r="C787" i="4"/>
  <c r="B787" i="4"/>
  <c r="D786" i="4"/>
  <c r="I786" i="4" s="1"/>
  <c r="J786" i="4" s="1"/>
  <c r="B786" i="7" s="1"/>
  <c r="B786" i="8" s="1"/>
  <c r="B786" i="4"/>
  <c r="C786" i="4"/>
  <c r="B785" i="4"/>
  <c r="C785" i="4"/>
  <c r="D785" i="4"/>
  <c r="I785" i="4" s="1"/>
  <c r="J785" i="4" s="1"/>
  <c r="B785" i="7" s="1"/>
  <c r="B785" i="8" s="1"/>
  <c r="D784" i="4"/>
  <c r="I784" i="4" s="1"/>
  <c r="J784" i="4" s="1"/>
  <c r="B784" i="7" s="1"/>
  <c r="B784" i="8" s="1"/>
  <c r="B784" i="4"/>
  <c r="C784" i="4"/>
  <c r="A808" i="2"/>
  <c r="A807" i="2"/>
  <c r="A806" i="2"/>
  <c r="A805" i="2"/>
  <c r="A804" i="2"/>
  <c r="A803" i="2"/>
  <c r="A802" i="2"/>
  <c r="B801" i="2"/>
  <c r="B792" i="7"/>
  <c r="C792" i="8" s="1"/>
  <c r="B792" i="4"/>
  <c r="B792" i="3"/>
  <c r="A793" i="7"/>
  <c r="A793" i="8" s="1"/>
  <c r="A793" i="3"/>
  <c r="A793" i="4" s="1"/>
  <c r="A794" i="7"/>
  <c r="A794" i="8" s="1"/>
  <c r="A794" i="3"/>
  <c r="A794" i="4" s="1"/>
  <c r="A795" i="7"/>
  <c r="A795" i="8" s="1"/>
  <c r="A795" i="3"/>
  <c r="A795" i="4" s="1"/>
  <c r="A796" i="7"/>
  <c r="A796" i="8" s="1"/>
  <c r="A796" i="3"/>
  <c r="A796" i="4" s="1"/>
  <c r="A797" i="7"/>
  <c r="A797" i="8" s="1"/>
  <c r="A797" i="3"/>
  <c r="A797" i="4" s="1"/>
  <c r="A798" i="7"/>
  <c r="A798" i="8" s="1"/>
  <c r="A798" i="3"/>
  <c r="A798" i="4" s="1"/>
  <c r="A799" i="7"/>
  <c r="A799" i="8" s="1"/>
  <c r="A799" i="3"/>
  <c r="A799" i="4" s="1"/>
  <c r="E775" i="8"/>
  <c r="F775" i="8"/>
  <c r="C775" i="8"/>
  <c r="D775" i="8" s="1"/>
  <c r="C776" i="8"/>
  <c r="D776" i="8" s="1"/>
  <c r="E776" i="8"/>
  <c r="F776" i="8"/>
  <c r="E777" i="8"/>
  <c r="C777" i="8"/>
  <c r="D777" i="8" s="1"/>
  <c r="F777" i="8"/>
  <c r="C778" i="8"/>
  <c r="D778" i="8" s="1"/>
  <c r="E778" i="8"/>
  <c r="F778" i="8"/>
  <c r="C779" i="8"/>
  <c r="D779" i="8" s="1"/>
  <c r="F779" i="8"/>
  <c r="E779" i="8"/>
  <c r="C780" i="8"/>
  <c r="D780" i="8" s="1"/>
  <c r="E780" i="8"/>
  <c r="F780" i="8"/>
  <c r="F781" i="8"/>
  <c r="C781" i="8"/>
  <c r="D781" i="8" s="1"/>
  <c r="E781" i="8"/>
  <c r="D799" i="4" l="1"/>
  <c r="I799" i="4" s="1"/>
  <c r="J799" i="4" s="1"/>
  <c r="B799" i="7" s="1"/>
  <c r="B799" i="8" s="1"/>
  <c r="C799" i="4"/>
  <c r="B799" i="4"/>
  <c r="D798" i="4"/>
  <c r="I798" i="4" s="1"/>
  <c r="J798" i="4" s="1"/>
  <c r="B798" i="7" s="1"/>
  <c r="B798" i="8" s="1"/>
  <c r="C798" i="4"/>
  <c r="B798" i="4"/>
  <c r="C797" i="4"/>
  <c r="B797" i="4"/>
  <c r="D797" i="4"/>
  <c r="I797" i="4" s="1"/>
  <c r="J797" i="4" s="1"/>
  <c r="B797" i="7" s="1"/>
  <c r="B797" i="8" s="1"/>
  <c r="D796" i="4"/>
  <c r="I796" i="4" s="1"/>
  <c r="J796" i="4" s="1"/>
  <c r="B796" i="7" s="1"/>
  <c r="B796" i="8" s="1"/>
  <c r="C796" i="4"/>
  <c r="B796" i="4"/>
  <c r="B795" i="4"/>
  <c r="C795" i="4"/>
  <c r="D795" i="4"/>
  <c r="I795" i="4" s="1"/>
  <c r="J795" i="4" s="1"/>
  <c r="B795" i="7" s="1"/>
  <c r="B795" i="8" s="1"/>
  <c r="D794" i="4"/>
  <c r="I794" i="4" s="1"/>
  <c r="J794" i="4" s="1"/>
  <c r="B794" i="7" s="1"/>
  <c r="B794" i="8" s="1"/>
  <c r="B794" i="4"/>
  <c r="C794" i="4"/>
  <c r="C793" i="4"/>
  <c r="B793" i="4"/>
  <c r="D793" i="4"/>
  <c r="I793" i="4" s="1"/>
  <c r="J793" i="4" s="1"/>
  <c r="B793" i="7" s="1"/>
  <c r="B793" i="8" s="1"/>
  <c r="A817" i="2"/>
  <c r="A816" i="2"/>
  <c r="A815" i="2"/>
  <c r="A814" i="2"/>
  <c r="A813" i="2"/>
  <c r="A812" i="2"/>
  <c r="A811" i="2"/>
  <c r="B810" i="2"/>
  <c r="B801" i="7"/>
  <c r="C801" i="8" s="1"/>
  <c r="B801" i="4"/>
  <c r="B801" i="3"/>
  <c r="A802" i="7"/>
  <c r="A802" i="8" s="1"/>
  <c r="A802" i="3"/>
  <c r="A802" i="4" s="1"/>
  <c r="A803" i="7"/>
  <c r="A803" i="8" s="1"/>
  <c r="A803" i="3"/>
  <c r="A803" i="4" s="1"/>
  <c r="A804" i="7"/>
  <c r="A804" i="8" s="1"/>
  <c r="A804" i="3"/>
  <c r="A804" i="4" s="1"/>
  <c r="A805" i="7"/>
  <c r="A805" i="8" s="1"/>
  <c r="A805" i="3"/>
  <c r="A805" i="4" s="1"/>
  <c r="A806" i="7"/>
  <c r="A806" i="8" s="1"/>
  <c r="A806" i="3"/>
  <c r="A806" i="4" s="1"/>
  <c r="A807" i="7"/>
  <c r="A807" i="8" s="1"/>
  <c r="A807" i="3"/>
  <c r="A807" i="4" s="1"/>
  <c r="A808" i="7"/>
  <c r="A808" i="8" s="1"/>
  <c r="A808" i="3"/>
  <c r="A808" i="4" s="1"/>
  <c r="C784" i="8"/>
  <c r="D784" i="8" s="1"/>
  <c r="E784" i="8"/>
  <c r="F784" i="8"/>
  <c r="F785" i="8"/>
  <c r="C785" i="8"/>
  <c r="D785" i="8" s="1"/>
  <c r="E785" i="8"/>
  <c r="C786" i="8"/>
  <c r="D786" i="8" s="1"/>
  <c r="E786" i="8"/>
  <c r="F786" i="8"/>
  <c r="F787" i="8"/>
  <c r="C787" i="8"/>
  <c r="D787" i="8" s="1"/>
  <c r="E787" i="8"/>
  <c r="C788" i="8"/>
  <c r="D788" i="8" s="1"/>
  <c r="E788" i="8"/>
  <c r="F788" i="8"/>
  <c r="F789" i="8"/>
  <c r="C789" i="8"/>
  <c r="D789" i="8" s="1"/>
  <c r="E789" i="8"/>
  <c r="C790" i="8"/>
  <c r="D790" i="8" s="1"/>
  <c r="E790" i="8"/>
  <c r="F790" i="8"/>
  <c r="D808" i="4" l="1"/>
  <c r="I808" i="4" s="1"/>
  <c r="J808" i="4" s="1"/>
  <c r="B808" i="7" s="1"/>
  <c r="B808" i="8" s="1"/>
  <c r="C808" i="4"/>
  <c r="B808" i="4"/>
  <c r="C807" i="4"/>
  <c r="B807" i="4"/>
  <c r="D807" i="4"/>
  <c r="I807" i="4" s="1"/>
  <c r="J807" i="4" s="1"/>
  <c r="B807" i="7" s="1"/>
  <c r="B807" i="8" s="1"/>
  <c r="D806" i="4"/>
  <c r="I806" i="4" s="1"/>
  <c r="J806" i="4" s="1"/>
  <c r="B806" i="7" s="1"/>
  <c r="B806" i="8" s="1"/>
  <c r="C806" i="4"/>
  <c r="B806" i="4"/>
  <c r="D805" i="4"/>
  <c r="I805" i="4" s="1"/>
  <c r="J805" i="4" s="1"/>
  <c r="B805" i="7" s="1"/>
  <c r="B805" i="8" s="1"/>
  <c r="C805" i="4"/>
  <c r="B805" i="4"/>
  <c r="D804" i="4"/>
  <c r="I804" i="4" s="1"/>
  <c r="J804" i="4" s="1"/>
  <c r="B804" i="7" s="1"/>
  <c r="B804" i="8" s="1"/>
  <c r="C804" i="4"/>
  <c r="B804" i="4"/>
  <c r="D803" i="4"/>
  <c r="I803" i="4" s="1"/>
  <c r="J803" i="4" s="1"/>
  <c r="B803" i="7" s="1"/>
  <c r="B803" i="8" s="1"/>
  <c r="C803" i="4"/>
  <c r="B803" i="4"/>
  <c r="D802" i="4"/>
  <c r="I802" i="4" s="1"/>
  <c r="J802" i="4" s="1"/>
  <c r="B802" i="7" s="1"/>
  <c r="B802" i="8" s="1"/>
  <c r="C802" i="4"/>
  <c r="B802" i="4"/>
  <c r="A826" i="2"/>
  <c r="A825" i="2"/>
  <c r="A824" i="2"/>
  <c r="A823" i="2"/>
  <c r="A822" i="2"/>
  <c r="A821" i="2"/>
  <c r="A820" i="2"/>
  <c r="B819" i="2"/>
  <c r="B810" i="7"/>
  <c r="C810" i="8" s="1"/>
  <c r="B810" i="4"/>
  <c r="B810" i="3"/>
  <c r="A811" i="7"/>
  <c r="A811" i="8" s="1"/>
  <c r="A811" i="3"/>
  <c r="A811" i="4" s="1"/>
  <c r="A812" i="7"/>
  <c r="A812" i="8" s="1"/>
  <c r="A812" i="3"/>
  <c r="A812" i="4" s="1"/>
  <c r="A813" i="7"/>
  <c r="A813" i="8" s="1"/>
  <c r="A813" i="3"/>
  <c r="A813" i="4" s="1"/>
  <c r="A814" i="7"/>
  <c r="A814" i="8" s="1"/>
  <c r="A814" i="3"/>
  <c r="A814" i="4" s="1"/>
  <c r="A815" i="7"/>
  <c r="A815" i="8" s="1"/>
  <c r="A815" i="3"/>
  <c r="A815" i="4" s="1"/>
  <c r="A816" i="7"/>
  <c r="A816" i="8" s="1"/>
  <c r="A816" i="3"/>
  <c r="A816" i="4" s="1"/>
  <c r="A817" i="7"/>
  <c r="A817" i="8" s="1"/>
  <c r="A817" i="3"/>
  <c r="A817" i="4" s="1"/>
  <c r="F793" i="8"/>
  <c r="C793" i="8"/>
  <c r="D793" i="8" s="1"/>
  <c r="E793" i="8"/>
  <c r="C794" i="8"/>
  <c r="D794" i="8" s="1"/>
  <c r="E794" i="8"/>
  <c r="F794" i="8"/>
  <c r="F795" i="8"/>
  <c r="C795" i="8"/>
  <c r="D795" i="8" s="1"/>
  <c r="E795" i="8"/>
  <c r="C796" i="8"/>
  <c r="D796" i="8" s="1"/>
  <c r="E796" i="8"/>
  <c r="F796" i="8"/>
  <c r="F797" i="8"/>
  <c r="C797" i="8"/>
  <c r="D797" i="8" s="1"/>
  <c r="E797" i="8"/>
  <c r="C798" i="8"/>
  <c r="D798" i="8" s="1"/>
  <c r="E798" i="8"/>
  <c r="F798" i="8"/>
  <c r="F799" i="8"/>
  <c r="C799" i="8"/>
  <c r="D799" i="8" s="1"/>
  <c r="E799" i="8"/>
  <c r="C817" i="4" l="1"/>
  <c r="B817" i="4"/>
  <c r="D817" i="4"/>
  <c r="I817" i="4" s="1"/>
  <c r="J817" i="4" s="1"/>
  <c r="B817" i="7" s="1"/>
  <c r="B817" i="8" s="1"/>
  <c r="D816" i="4"/>
  <c r="I816" i="4" s="1"/>
  <c r="J816" i="4" s="1"/>
  <c r="B816" i="7" s="1"/>
  <c r="B816" i="8" s="1"/>
  <c r="C816" i="4"/>
  <c r="B816" i="4"/>
  <c r="D815" i="4"/>
  <c r="I815" i="4" s="1"/>
  <c r="J815" i="4" s="1"/>
  <c r="B815" i="7" s="1"/>
  <c r="B815" i="8" s="1"/>
  <c r="C815" i="4"/>
  <c r="B815" i="4"/>
  <c r="D814" i="4"/>
  <c r="I814" i="4" s="1"/>
  <c r="J814" i="4" s="1"/>
  <c r="B814" i="7" s="1"/>
  <c r="B814" i="8" s="1"/>
  <c r="C814" i="4"/>
  <c r="B814" i="4"/>
  <c r="D813" i="4"/>
  <c r="I813" i="4" s="1"/>
  <c r="J813" i="4" s="1"/>
  <c r="B813" i="7" s="1"/>
  <c r="B813" i="8" s="1"/>
  <c r="C813" i="4"/>
  <c r="B813" i="4"/>
  <c r="D812" i="4"/>
  <c r="I812" i="4" s="1"/>
  <c r="J812" i="4" s="1"/>
  <c r="B812" i="7" s="1"/>
  <c r="B812" i="8" s="1"/>
  <c r="C812" i="4"/>
  <c r="B812" i="4"/>
  <c r="D811" i="4"/>
  <c r="I811" i="4" s="1"/>
  <c r="J811" i="4" s="1"/>
  <c r="B811" i="7" s="1"/>
  <c r="B811" i="8" s="1"/>
  <c r="C811" i="4"/>
  <c r="B811" i="4"/>
  <c r="A835" i="2"/>
  <c r="A834" i="2"/>
  <c r="A833" i="2"/>
  <c r="A832" i="2"/>
  <c r="A831" i="2"/>
  <c r="A830" i="2"/>
  <c r="A829" i="2"/>
  <c r="B828" i="2"/>
  <c r="B819" i="7"/>
  <c r="C819" i="8" s="1"/>
  <c r="B819" i="4"/>
  <c r="B819" i="3"/>
  <c r="A820" i="7"/>
  <c r="A820" i="8" s="1"/>
  <c r="A820" i="3"/>
  <c r="A820" i="4" s="1"/>
  <c r="A821" i="7"/>
  <c r="A821" i="8" s="1"/>
  <c r="A821" i="3"/>
  <c r="A821" i="4" s="1"/>
  <c r="A822" i="7"/>
  <c r="A822" i="8" s="1"/>
  <c r="A822" i="3"/>
  <c r="A822" i="4" s="1"/>
  <c r="A823" i="7"/>
  <c r="A823" i="8" s="1"/>
  <c r="A823" i="3"/>
  <c r="A823" i="4" s="1"/>
  <c r="A824" i="7"/>
  <c r="A824" i="8" s="1"/>
  <c r="A824" i="3"/>
  <c r="A824" i="4" s="1"/>
  <c r="A825" i="7"/>
  <c r="A825" i="8" s="1"/>
  <c r="A825" i="3"/>
  <c r="A825" i="4" s="1"/>
  <c r="A826" i="7"/>
  <c r="A826" i="8" s="1"/>
  <c r="A826" i="3"/>
  <c r="A826" i="4" s="1"/>
  <c r="C802" i="8"/>
  <c r="D802" i="8" s="1"/>
  <c r="E802" i="8"/>
  <c r="F802" i="8"/>
  <c r="F803" i="8"/>
  <c r="C803" i="8"/>
  <c r="D803" i="8" s="1"/>
  <c r="E803" i="8"/>
  <c r="C804" i="8"/>
  <c r="D804" i="8" s="1"/>
  <c r="E804" i="8"/>
  <c r="F804" i="8"/>
  <c r="F805" i="8"/>
  <c r="C805" i="8"/>
  <c r="D805" i="8" s="1"/>
  <c r="E805" i="8"/>
  <c r="C806" i="8"/>
  <c r="D806" i="8" s="1"/>
  <c r="E806" i="8"/>
  <c r="F806" i="8"/>
  <c r="F807" i="8"/>
  <c r="C807" i="8"/>
  <c r="D807" i="8" s="1"/>
  <c r="E807" i="8"/>
  <c r="C808" i="8"/>
  <c r="D808" i="8" s="1"/>
  <c r="E808" i="8"/>
  <c r="F808" i="8"/>
  <c r="D826" i="4" l="1"/>
  <c r="I826" i="4" s="1"/>
  <c r="J826" i="4" s="1"/>
  <c r="B826" i="7" s="1"/>
  <c r="B826" i="8" s="1"/>
  <c r="C826" i="4"/>
  <c r="B826" i="4"/>
  <c r="D825" i="4"/>
  <c r="I825" i="4" s="1"/>
  <c r="J825" i="4" s="1"/>
  <c r="B825" i="7" s="1"/>
  <c r="B825" i="8" s="1"/>
  <c r="C825" i="4"/>
  <c r="B825" i="4"/>
  <c r="D824" i="4"/>
  <c r="I824" i="4" s="1"/>
  <c r="J824" i="4" s="1"/>
  <c r="B824" i="7" s="1"/>
  <c r="B824" i="8" s="1"/>
  <c r="C824" i="4"/>
  <c r="B824" i="4"/>
  <c r="D823" i="4"/>
  <c r="I823" i="4" s="1"/>
  <c r="J823" i="4" s="1"/>
  <c r="B823" i="7" s="1"/>
  <c r="B823" i="8" s="1"/>
  <c r="C823" i="4"/>
  <c r="B823" i="4"/>
  <c r="D822" i="4"/>
  <c r="I822" i="4" s="1"/>
  <c r="J822" i="4" s="1"/>
  <c r="B822" i="7" s="1"/>
  <c r="B822" i="8" s="1"/>
  <c r="C822" i="4"/>
  <c r="B822" i="4"/>
  <c r="D821" i="4"/>
  <c r="I821" i="4" s="1"/>
  <c r="J821" i="4" s="1"/>
  <c r="B821" i="7" s="1"/>
  <c r="B821" i="8" s="1"/>
  <c r="C821" i="4"/>
  <c r="B821" i="4"/>
  <c r="D820" i="4"/>
  <c r="I820" i="4" s="1"/>
  <c r="J820" i="4" s="1"/>
  <c r="B820" i="7" s="1"/>
  <c r="B820" i="8" s="1"/>
  <c r="C820" i="4"/>
  <c r="B820" i="4"/>
  <c r="A844" i="2"/>
  <c r="A843" i="2"/>
  <c r="A842" i="2"/>
  <c r="A841" i="2"/>
  <c r="A840" i="2"/>
  <c r="A839" i="2"/>
  <c r="A838" i="2"/>
  <c r="B837" i="2"/>
  <c r="B828" i="7"/>
  <c r="C828" i="8" s="1"/>
  <c r="B828" i="4"/>
  <c r="B828" i="3"/>
  <c r="A829" i="7"/>
  <c r="A829" i="8" s="1"/>
  <c r="A829" i="3"/>
  <c r="A829" i="4" s="1"/>
  <c r="A830" i="7"/>
  <c r="A830" i="8" s="1"/>
  <c r="A830" i="3"/>
  <c r="A830" i="4" s="1"/>
  <c r="A831" i="7"/>
  <c r="A831" i="8" s="1"/>
  <c r="A831" i="3"/>
  <c r="A831" i="4" s="1"/>
  <c r="A832" i="7"/>
  <c r="A832" i="8" s="1"/>
  <c r="A832" i="3"/>
  <c r="A832" i="4" s="1"/>
  <c r="A833" i="7"/>
  <c r="A833" i="8" s="1"/>
  <c r="A833" i="3"/>
  <c r="A833" i="4" s="1"/>
  <c r="A834" i="7"/>
  <c r="A834" i="8" s="1"/>
  <c r="A834" i="3"/>
  <c r="A834" i="4" s="1"/>
  <c r="A835" i="7"/>
  <c r="A835" i="8" s="1"/>
  <c r="A835" i="3"/>
  <c r="A835" i="4" s="1"/>
  <c r="F811" i="8"/>
  <c r="C811" i="8"/>
  <c r="D811" i="8" s="1"/>
  <c r="E811" i="8"/>
  <c r="C812" i="8"/>
  <c r="D812" i="8" s="1"/>
  <c r="E812" i="8"/>
  <c r="F812" i="8"/>
  <c r="F813" i="8"/>
  <c r="C813" i="8"/>
  <c r="D813" i="8" s="1"/>
  <c r="E813" i="8"/>
  <c r="C814" i="8"/>
  <c r="D814" i="8" s="1"/>
  <c r="E814" i="8"/>
  <c r="F814" i="8"/>
  <c r="F815" i="8"/>
  <c r="C815" i="8"/>
  <c r="D815" i="8" s="1"/>
  <c r="E815" i="8"/>
  <c r="C816" i="8"/>
  <c r="D816" i="8" s="1"/>
  <c r="E816" i="8"/>
  <c r="F816" i="8"/>
  <c r="F817" i="8"/>
  <c r="C817" i="8"/>
  <c r="D817" i="8" s="1"/>
  <c r="E817" i="8"/>
  <c r="C835" i="4" l="1"/>
  <c r="D835" i="4"/>
  <c r="I835" i="4" s="1"/>
  <c r="J835" i="4" s="1"/>
  <c r="B835" i="7" s="1"/>
  <c r="B835" i="8" s="1"/>
  <c r="B835" i="4"/>
  <c r="D834" i="4"/>
  <c r="I834" i="4" s="1"/>
  <c r="J834" i="4" s="1"/>
  <c r="B834" i="7" s="1"/>
  <c r="B834" i="8" s="1"/>
  <c r="C834" i="4"/>
  <c r="B834" i="4"/>
  <c r="C833" i="4"/>
  <c r="D833" i="4"/>
  <c r="I833" i="4" s="1"/>
  <c r="J833" i="4" s="1"/>
  <c r="B833" i="7" s="1"/>
  <c r="B833" i="8" s="1"/>
  <c r="B833" i="4"/>
  <c r="D832" i="4"/>
  <c r="I832" i="4" s="1"/>
  <c r="J832" i="4" s="1"/>
  <c r="B832" i="7" s="1"/>
  <c r="B832" i="8" s="1"/>
  <c r="C832" i="4"/>
  <c r="B832" i="4"/>
  <c r="C831" i="4"/>
  <c r="D831" i="4"/>
  <c r="I831" i="4" s="1"/>
  <c r="J831" i="4" s="1"/>
  <c r="B831" i="7" s="1"/>
  <c r="B831" i="8" s="1"/>
  <c r="B831" i="4"/>
  <c r="D830" i="4"/>
  <c r="I830" i="4" s="1"/>
  <c r="J830" i="4" s="1"/>
  <c r="B830" i="7" s="1"/>
  <c r="B830" i="8" s="1"/>
  <c r="C830" i="4"/>
  <c r="B830" i="4"/>
  <c r="C829" i="4"/>
  <c r="B829" i="4"/>
  <c r="D829" i="4"/>
  <c r="I829" i="4" s="1"/>
  <c r="J829" i="4" s="1"/>
  <c r="B829" i="7" s="1"/>
  <c r="B829" i="8" s="1"/>
  <c r="A853" i="2"/>
  <c r="A852" i="2"/>
  <c r="A851" i="2"/>
  <c r="A850" i="2"/>
  <c r="A849" i="2"/>
  <c r="A848" i="2"/>
  <c r="A847" i="2"/>
  <c r="B846" i="2"/>
  <c r="B837" i="7"/>
  <c r="C837" i="8" s="1"/>
  <c r="B837" i="4"/>
  <c r="B837" i="3"/>
  <c r="A838" i="7"/>
  <c r="A838" i="8" s="1"/>
  <c r="A838" i="3"/>
  <c r="A838" i="4" s="1"/>
  <c r="A839" i="7"/>
  <c r="A839" i="8" s="1"/>
  <c r="A839" i="3"/>
  <c r="A839" i="4" s="1"/>
  <c r="A840" i="7"/>
  <c r="A840" i="8" s="1"/>
  <c r="A840" i="3"/>
  <c r="A840" i="4" s="1"/>
  <c r="A841" i="7"/>
  <c r="A841" i="8" s="1"/>
  <c r="A841" i="3"/>
  <c r="A841" i="4" s="1"/>
  <c r="A842" i="7"/>
  <c r="A842" i="8" s="1"/>
  <c r="A842" i="3"/>
  <c r="A842" i="4" s="1"/>
  <c r="A843" i="7"/>
  <c r="A843" i="8" s="1"/>
  <c r="A843" i="3"/>
  <c r="A843" i="4" s="1"/>
  <c r="A844" i="7"/>
  <c r="A844" i="8" s="1"/>
  <c r="A844" i="3"/>
  <c r="A844" i="4" s="1"/>
  <c r="C820" i="8"/>
  <c r="D820" i="8" s="1"/>
  <c r="E820" i="8"/>
  <c r="F820" i="8"/>
  <c r="F821" i="8"/>
  <c r="C821" i="8"/>
  <c r="D821" i="8" s="1"/>
  <c r="E821" i="8"/>
  <c r="C822" i="8"/>
  <c r="D822" i="8" s="1"/>
  <c r="E822" i="8"/>
  <c r="F822" i="8"/>
  <c r="F823" i="8"/>
  <c r="C823" i="8"/>
  <c r="D823" i="8" s="1"/>
  <c r="E823" i="8"/>
  <c r="C824" i="8"/>
  <c r="D824" i="8" s="1"/>
  <c r="E824" i="8"/>
  <c r="F824" i="8"/>
  <c r="F825" i="8"/>
  <c r="C825" i="8"/>
  <c r="D825" i="8" s="1"/>
  <c r="E825" i="8"/>
  <c r="C826" i="8"/>
  <c r="D826" i="8" s="1"/>
  <c r="E826" i="8"/>
  <c r="F826" i="8"/>
  <c r="D844" i="4" l="1"/>
  <c r="I844" i="4" s="1"/>
  <c r="J844" i="4" s="1"/>
  <c r="B844" i="7" s="1"/>
  <c r="B844" i="8" s="1"/>
  <c r="C844" i="4"/>
  <c r="B844" i="4"/>
  <c r="C843" i="4"/>
  <c r="D843" i="4"/>
  <c r="I843" i="4" s="1"/>
  <c r="J843" i="4" s="1"/>
  <c r="B843" i="7" s="1"/>
  <c r="B843" i="8" s="1"/>
  <c r="B843" i="4"/>
  <c r="D842" i="4"/>
  <c r="I842" i="4" s="1"/>
  <c r="J842" i="4" s="1"/>
  <c r="B842" i="7" s="1"/>
  <c r="B842" i="8" s="1"/>
  <c r="C842" i="4"/>
  <c r="B842" i="4"/>
  <c r="C841" i="4"/>
  <c r="D841" i="4"/>
  <c r="I841" i="4" s="1"/>
  <c r="J841" i="4" s="1"/>
  <c r="B841" i="7" s="1"/>
  <c r="B841" i="8" s="1"/>
  <c r="B841" i="4"/>
  <c r="D840" i="4"/>
  <c r="I840" i="4" s="1"/>
  <c r="J840" i="4" s="1"/>
  <c r="B840" i="7" s="1"/>
  <c r="B840" i="8" s="1"/>
  <c r="C840" i="4"/>
  <c r="B840" i="4"/>
  <c r="C839" i="4"/>
  <c r="D839" i="4"/>
  <c r="I839" i="4" s="1"/>
  <c r="J839" i="4" s="1"/>
  <c r="B839" i="7" s="1"/>
  <c r="B839" i="8" s="1"/>
  <c r="B839" i="4"/>
  <c r="D838" i="4"/>
  <c r="I838" i="4" s="1"/>
  <c r="J838" i="4" s="1"/>
  <c r="B838" i="7" s="1"/>
  <c r="B838" i="8" s="1"/>
  <c r="C838" i="4"/>
  <c r="B838" i="4"/>
  <c r="A862" i="2"/>
  <c r="A861" i="2"/>
  <c r="A860" i="2"/>
  <c r="A859" i="2"/>
  <c r="A858" i="2"/>
  <c r="A857" i="2"/>
  <c r="A856" i="2"/>
  <c r="B855" i="2"/>
  <c r="B846" i="7"/>
  <c r="C846" i="8" s="1"/>
  <c r="B846" i="4"/>
  <c r="B846" i="3"/>
  <c r="A847" i="7"/>
  <c r="A847" i="8" s="1"/>
  <c r="A847" i="3"/>
  <c r="A847" i="4" s="1"/>
  <c r="A848" i="7"/>
  <c r="A848" i="8" s="1"/>
  <c r="A848" i="3"/>
  <c r="A848" i="4" s="1"/>
  <c r="A849" i="7"/>
  <c r="A849" i="8" s="1"/>
  <c r="A849" i="3"/>
  <c r="A849" i="4" s="1"/>
  <c r="A850" i="7"/>
  <c r="A850" i="8" s="1"/>
  <c r="A850" i="3"/>
  <c r="A850" i="4" s="1"/>
  <c r="A851" i="7"/>
  <c r="A851" i="8" s="1"/>
  <c r="A851" i="3"/>
  <c r="A851" i="4" s="1"/>
  <c r="A852" i="7"/>
  <c r="A852" i="8" s="1"/>
  <c r="A852" i="3"/>
  <c r="A852" i="4" s="1"/>
  <c r="A853" i="7"/>
  <c r="A853" i="8" s="1"/>
  <c r="A853" i="3"/>
  <c r="A853" i="4" s="1"/>
  <c r="F829" i="8"/>
  <c r="C829" i="8"/>
  <c r="D829" i="8" s="1"/>
  <c r="E829" i="8"/>
  <c r="C830" i="8"/>
  <c r="D830" i="8" s="1"/>
  <c r="E830" i="8"/>
  <c r="F830" i="8"/>
  <c r="F831" i="8"/>
  <c r="C831" i="8"/>
  <c r="D831" i="8" s="1"/>
  <c r="E831" i="8"/>
  <c r="C832" i="8"/>
  <c r="D832" i="8" s="1"/>
  <c r="E832" i="8"/>
  <c r="F832" i="8"/>
  <c r="F833" i="8"/>
  <c r="C833" i="8"/>
  <c r="D833" i="8" s="1"/>
  <c r="E833" i="8"/>
  <c r="C834" i="8"/>
  <c r="D834" i="8" s="1"/>
  <c r="E834" i="8"/>
  <c r="F834" i="8"/>
  <c r="F835" i="8"/>
  <c r="C835" i="8"/>
  <c r="D835" i="8" s="1"/>
  <c r="E835" i="8"/>
  <c r="C853" i="4" l="1"/>
  <c r="D853" i="4"/>
  <c r="I853" i="4" s="1"/>
  <c r="J853" i="4" s="1"/>
  <c r="B853" i="7" s="1"/>
  <c r="B853" i="8" s="1"/>
  <c r="B853" i="4"/>
  <c r="D852" i="4"/>
  <c r="I852" i="4" s="1"/>
  <c r="J852" i="4" s="1"/>
  <c r="B852" i="7" s="1"/>
  <c r="B852" i="8" s="1"/>
  <c r="C852" i="4"/>
  <c r="B852" i="4"/>
  <c r="C851" i="4"/>
  <c r="B851" i="4"/>
  <c r="D851" i="4"/>
  <c r="I851" i="4" s="1"/>
  <c r="J851" i="4" s="1"/>
  <c r="B851" i="7" s="1"/>
  <c r="B851" i="8" s="1"/>
  <c r="D850" i="4"/>
  <c r="I850" i="4" s="1"/>
  <c r="J850" i="4" s="1"/>
  <c r="B850" i="7" s="1"/>
  <c r="B850" i="8" s="1"/>
  <c r="C850" i="4"/>
  <c r="B850" i="4"/>
  <c r="C849" i="4"/>
  <c r="D849" i="4"/>
  <c r="I849" i="4" s="1"/>
  <c r="J849" i="4" s="1"/>
  <c r="B849" i="7" s="1"/>
  <c r="B849" i="8" s="1"/>
  <c r="B849" i="4"/>
  <c r="D848" i="4"/>
  <c r="I848" i="4" s="1"/>
  <c r="J848" i="4" s="1"/>
  <c r="B848" i="7" s="1"/>
  <c r="B848" i="8" s="1"/>
  <c r="C848" i="4"/>
  <c r="B848" i="4"/>
  <c r="C847" i="4"/>
  <c r="D847" i="4"/>
  <c r="I847" i="4" s="1"/>
  <c r="J847" i="4" s="1"/>
  <c r="B847" i="7" s="1"/>
  <c r="B847" i="8" s="1"/>
  <c r="B847" i="4"/>
  <c r="A871" i="2"/>
  <c r="A870" i="2"/>
  <c r="A869" i="2"/>
  <c r="A868" i="2"/>
  <c r="A867" i="2"/>
  <c r="A866" i="2"/>
  <c r="A865" i="2"/>
  <c r="B864" i="2"/>
  <c r="B855" i="7"/>
  <c r="C855" i="8" s="1"/>
  <c r="B855" i="4"/>
  <c r="B855" i="3"/>
  <c r="A856" i="7"/>
  <c r="A856" i="8" s="1"/>
  <c r="A856" i="3"/>
  <c r="A856" i="4" s="1"/>
  <c r="A857" i="7"/>
  <c r="A857" i="8" s="1"/>
  <c r="A857" i="3"/>
  <c r="A857" i="4" s="1"/>
  <c r="A858" i="7"/>
  <c r="A858" i="8" s="1"/>
  <c r="A858" i="3"/>
  <c r="A858" i="4" s="1"/>
  <c r="A859" i="7"/>
  <c r="A859" i="8" s="1"/>
  <c r="A859" i="3"/>
  <c r="A859" i="4" s="1"/>
  <c r="A860" i="7"/>
  <c r="A860" i="8" s="1"/>
  <c r="A860" i="3"/>
  <c r="A860" i="4" s="1"/>
  <c r="A861" i="7"/>
  <c r="A861" i="8" s="1"/>
  <c r="A861" i="3"/>
  <c r="A861" i="4" s="1"/>
  <c r="A862" i="7"/>
  <c r="A862" i="8" s="1"/>
  <c r="A862" i="3"/>
  <c r="A862" i="4" s="1"/>
  <c r="C838" i="8"/>
  <c r="D838" i="8" s="1"/>
  <c r="E838" i="8"/>
  <c r="F838" i="8"/>
  <c r="F839" i="8"/>
  <c r="C839" i="8"/>
  <c r="D839" i="8" s="1"/>
  <c r="E839" i="8"/>
  <c r="C840" i="8"/>
  <c r="D840" i="8" s="1"/>
  <c r="E840" i="8"/>
  <c r="F840" i="8"/>
  <c r="F841" i="8"/>
  <c r="C841" i="8"/>
  <c r="D841" i="8" s="1"/>
  <c r="E841" i="8"/>
  <c r="C842" i="8"/>
  <c r="D842" i="8" s="1"/>
  <c r="E842" i="8"/>
  <c r="F842" i="8"/>
  <c r="F843" i="8"/>
  <c r="C843" i="8"/>
  <c r="D843" i="8" s="1"/>
  <c r="E843" i="8"/>
  <c r="C844" i="8"/>
  <c r="D844" i="8" s="1"/>
  <c r="E844" i="8"/>
  <c r="F844" i="8"/>
  <c r="D862" i="4" l="1"/>
  <c r="I862" i="4" s="1"/>
  <c r="J862" i="4" s="1"/>
  <c r="B862" i="7" s="1"/>
  <c r="B862" i="8" s="1"/>
  <c r="C862" i="4"/>
  <c r="B862" i="4"/>
  <c r="C861" i="4"/>
  <c r="B861" i="4"/>
  <c r="D861" i="4"/>
  <c r="I861" i="4" s="1"/>
  <c r="J861" i="4" s="1"/>
  <c r="B861" i="7" s="1"/>
  <c r="B861" i="8" s="1"/>
  <c r="D860" i="4"/>
  <c r="I860" i="4" s="1"/>
  <c r="J860" i="4" s="1"/>
  <c r="B860" i="7" s="1"/>
  <c r="B860" i="8" s="1"/>
  <c r="C860" i="4"/>
  <c r="B860" i="4"/>
  <c r="C859" i="4"/>
  <c r="D859" i="4"/>
  <c r="I859" i="4" s="1"/>
  <c r="J859" i="4" s="1"/>
  <c r="B859" i="7" s="1"/>
  <c r="B859" i="8" s="1"/>
  <c r="B859" i="4"/>
  <c r="D858" i="4"/>
  <c r="I858" i="4" s="1"/>
  <c r="J858" i="4" s="1"/>
  <c r="B858" i="7" s="1"/>
  <c r="B858" i="8" s="1"/>
  <c r="C858" i="4"/>
  <c r="B858" i="4"/>
  <c r="C857" i="4"/>
  <c r="B857" i="4"/>
  <c r="D857" i="4"/>
  <c r="I857" i="4" s="1"/>
  <c r="J857" i="4" s="1"/>
  <c r="B857" i="7" s="1"/>
  <c r="B857" i="8" s="1"/>
  <c r="D856" i="4"/>
  <c r="I856" i="4" s="1"/>
  <c r="J856" i="4" s="1"/>
  <c r="B856" i="7" s="1"/>
  <c r="B856" i="8" s="1"/>
  <c r="C856" i="4"/>
  <c r="B856" i="4"/>
  <c r="A880" i="2"/>
  <c r="A879" i="2"/>
  <c r="A878" i="2"/>
  <c r="A877" i="2"/>
  <c r="A876" i="2"/>
  <c r="A875" i="2"/>
  <c r="A874" i="2"/>
  <c r="B873" i="2"/>
  <c r="B864" i="7"/>
  <c r="C864" i="8" s="1"/>
  <c r="B864" i="4"/>
  <c r="B864" i="3"/>
  <c r="A865" i="7"/>
  <c r="A865" i="8" s="1"/>
  <c r="A865" i="3"/>
  <c r="A865" i="4" s="1"/>
  <c r="A866" i="7"/>
  <c r="A866" i="8" s="1"/>
  <c r="A866" i="3"/>
  <c r="A866" i="4" s="1"/>
  <c r="A867" i="7"/>
  <c r="A867" i="8" s="1"/>
  <c r="A867" i="3"/>
  <c r="A867" i="4" s="1"/>
  <c r="A868" i="7"/>
  <c r="A868" i="8" s="1"/>
  <c r="A868" i="3"/>
  <c r="A868" i="4" s="1"/>
  <c r="A869" i="7"/>
  <c r="A869" i="8" s="1"/>
  <c r="A869" i="3"/>
  <c r="A869" i="4" s="1"/>
  <c r="A870" i="7"/>
  <c r="A870" i="8" s="1"/>
  <c r="A870" i="3"/>
  <c r="A870" i="4" s="1"/>
  <c r="A871" i="7"/>
  <c r="A871" i="8" s="1"/>
  <c r="A871" i="3"/>
  <c r="A871" i="4" s="1"/>
  <c r="F847" i="8"/>
  <c r="C847" i="8"/>
  <c r="D847" i="8" s="1"/>
  <c r="E847" i="8"/>
  <c r="C848" i="8"/>
  <c r="D848" i="8" s="1"/>
  <c r="E848" i="8"/>
  <c r="F848" i="8"/>
  <c r="F849" i="8"/>
  <c r="C849" i="8"/>
  <c r="D849" i="8" s="1"/>
  <c r="E849" i="8"/>
  <c r="C850" i="8"/>
  <c r="D850" i="8" s="1"/>
  <c r="E850" i="8"/>
  <c r="F850" i="8"/>
  <c r="F851" i="8"/>
  <c r="C851" i="8"/>
  <c r="D851" i="8" s="1"/>
  <c r="E851" i="8"/>
  <c r="C852" i="8"/>
  <c r="D852" i="8" s="1"/>
  <c r="E852" i="8"/>
  <c r="F852" i="8"/>
  <c r="F853" i="8"/>
  <c r="C853" i="8"/>
  <c r="D853" i="8" s="1"/>
  <c r="E853" i="8"/>
  <c r="D871" i="4" l="1"/>
  <c r="I871" i="4" s="1"/>
  <c r="J871" i="4" s="1"/>
  <c r="B871" i="7" s="1"/>
  <c r="B871" i="8" s="1"/>
  <c r="C871" i="4"/>
  <c r="B871" i="4"/>
  <c r="D870" i="4"/>
  <c r="I870" i="4" s="1"/>
  <c r="J870" i="4" s="1"/>
  <c r="B870" i="7" s="1"/>
  <c r="B870" i="8" s="1"/>
  <c r="C870" i="4"/>
  <c r="B870" i="4"/>
  <c r="D869" i="4"/>
  <c r="I869" i="4" s="1"/>
  <c r="J869" i="4" s="1"/>
  <c r="B869" i="7" s="1"/>
  <c r="B869" i="8" s="1"/>
  <c r="C869" i="4"/>
  <c r="B869" i="4"/>
  <c r="D868" i="4"/>
  <c r="I868" i="4" s="1"/>
  <c r="J868" i="4" s="1"/>
  <c r="B868" i="7" s="1"/>
  <c r="B868" i="8" s="1"/>
  <c r="C868" i="4"/>
  <c r="B868" i="4"/>
  <c r="D867" i="4"/>
  <c r="I867" i="4" s="1"/>
  <c r="J867" i="4" s="1"/>
  <c r="B867" i="7" s="1"/>
  <c r="B867" i="8" s="1"/>
  <c r="C867" i="4"/>
  <c r="B867" i="4"/>
  <c r="D866" i="4"/>
  <c r="I866" i="4" s="1"/>
  <c r="J866" i="4" s="1"/>
  <c r="B866" i="7" s="1"/>
  <c r="B866" i="8" s="1"/>
  <c r="C866" i="4"/>
  <c r="B866" i="4"/>
  <c r="D865" i="4"/>
  <c r="I865" i="4" s="1"/>
  <c r="J865" i="4" s="1"/>
  <c r="B865" i="7" s="1"/>
  <c r="B865" i="8" s="1"/>
  <c r="C865" i="4"/>
  <c r="B865" i="4"/>
  <c r="A889" i="2"/>
  <c r="A888" i="2"/>
  <c r="A887" i="2"/>
  <c r="A886" i="2"/>
  <c r="A885" i="2"/>
  <c r="A884" i="2"/>
  <c r="A883" i="2"/>
  <c r="B882" i="2"/>
  <c r="B873" i="7"/>
  <c r="C873" i="8" s="1"/>
  <c r="B873" i="4"/>
  <c r="B873" i="3"/>
  <c r="A874" i="7"/>
  <c r="A874" i="8" s="1"/>
  <c r="A874" i="3"/>
  <c r="A874" i="4" s="1"/>
  <c r="A875" i="7"/>
  <c r="A875" i="8" s="1"/>
  <c r="A875" i="3"/>
  <c r="A875" i="4" s="1"/>
  <c r="A876" i="7"/>
  <c r="A876" i="8" s="1"/>
  <c r="A876" i="3"/>
  <c r="A876" i="4" s="1"/>
  <c r="A877" i="7"/>
  <c r="A877" i="8" s="1"/>
  <c r="A877" i="3"/>
  <c r="A877" i="4" s="1"/>
  <c r="A878" i="7"/>
  <c r="A878" i="8" s="1"/>
  <c r="A878" i="3"/>
  <c r="A878" i="4" s="1"/>
  <c r="A879" i="7"/>
  <c r="A879" i="8" s="1"/>
  <c r="A879" i="3"/>
  <c r="A879" i="4" s="1"/>
  <c r="A880" i="7"/>
  <c r="A880" i="8" s="1"/>
  <c r="A880" i="3"/>
  <c r="A880" i="4" s="1"/>
  <c r="C856" i="8"/>
  <c r="D856" i="8" s="1"/>
  <c r="E856" i="8"/>
  <c r="F856" i="8"/>
  <c r="F857" i="8"/>
  <c r="C857" i="8"/>
  <c r="D857" i="8" s="1"/>
  <c r="E857" i="8"/>
  <c r="C858" i="8"/>
  <c r="D858" i="8" s="1"/>
  <c r="E858" i="8"/>
  <c r="F858" i="8"/>
  <c r="F859" i="8"/>
  <c r="C859" i="8"/>
  <c r="D859" i="8" s="1"/>
  <c r="E859" i="8"/>
  <c r="C860" i="8"/>
  <c r="D860" i="8" s="1"/>
  <c r="E860" i="8"/>
  <c r="F860" i="8"/>
  <c r="F861" i="8"/>
  <c r="C861" i="8"/>
  <c r="D861" i="8" s="1"/>
  <c r="E861" i="8"/>
  <c r="C862" i="8"/>
  <c r="D862" i="8" s="1"/>
  <c r="E862" i="8"/>
  <c r="F862" i="8"/>
  <c r="D880" i="4" l="1"/>
  <c r="I880" i="4" s="1"/>
  <c r="J880" i="4" s="1"/>
  <c r="B880" i="7" s="1"/>
  <c r="B880" i="8" s="1"/>
  <c r="C880" i="4"/>
  <c r="B880" i="4"/>
  <c r="D879" i="4"/>
  <c r="I879" i="4" s="1"/>
  <c r="J879" i="4" s="1"/>
  <c r="B879" i="7" s="1"/>
  <c r="B879" i="8" s="1"/>
  <c r="C879" i="4"/>
  <c r="B879" i="4"/>
  <c r="D878" i="4"/>
  <c r="I878" i="4" s="1"/>
  <c r="J878" i="4" s="1"/>
  <c r="B878" i="7" s="1"/>
  <c r="B878" i="8" s="1"/>
  <c r="C878" i="4"/>
  <c r="B878" i="4"/>
  <c r="D877" i="4"/>
  <c r="I877" i="4" s="1"/>
  <c r="J877" i="4" s="1"/>
  <c r="B877" i="7" s="1"/>
  <c r="B877" i="8" s="1"/>
  <c r="C877" i="4"/>
  <c r="B877" i="4"/>
  <c r="D876" i="4"/>
  <c r="I876" i="4" s="1"/>
  <c r="J876" i="4" s="1"/>
  <c r="B876" i="7" s="1"/>
  <c r="B876" i="8" s="1"/>
  <c r="C876" i="4"/>
  <c r="B876" i="4"/>
  <c r="D875" i="4"/>
  <c r="I875" i="4" s="1"/>
  <c r="J875" i="4" s="1"/>
  <c r="B875" i="7" s="1"/>
  <c r="B875" i="8" s="1"/>
  <c r="C875" i="4"/>
  <c r="B875" i="4"/>
  <c r="D874" i="4"/>
  <c r="I874" i="4" s="1"/>
  <c r="J874" i="4" s="1"/>
  <c r="B874" i="7" s="1"/>
  <c r="B874" i="8" s="1"/>
  <c r="C874" i="4"/>
  <c r="B874" i="4"/>
  <c r="A898" i="2"/>
  <c r="A897" i="2"/>
  <c r="A896" i="2"/>
  <c r="A895" i="2"/>
  <c r="A894" i="2"/>
  <c r="A893" i="2"/>
  <c r="A892" i="2"/>
  <c r="B891" i="2"/>
  <c r="B882" i="7"/>
  <c r="C882" i="8" s="1"/>
  <c r="B882" i="4"/>
  <c r="B882" i="3"/>
  <c r="A883" i="7"/>
  <c r="A883" i="8" s="1"/>
  <c r="A883" i="3"/>
  <c r="A883" i="4" s="1"/>
  <c r="A884" i="7"/>
  <c r="A884" i="8" s="1"/>
  <c r="A884" i="3"/>
  <c r="A884" i="4" s="1"/>
  <c r="A885" i="7"/>
  <c r="A885" i="8" s="1"/>
  <c r="A885" i="3"/>
  <c r="A885" i="4" s="1"/>
  <c r="A886" i="7"/>
  <c r="A886" i="8" s="1"/>
  <c r="A886" i="3"/>
  <c r="A886" i="4" s="1"/>
  <c r="A887" i="7"/>
  <c r="A887" i="8" s="1"/>
  <c r="A887" i="3"/>
  <c r="A887" i="4" s="1"/>
  <c r="A888" i="7"/>
  <c r="A888" i="8" s="1"/>
  <c r="A888" i="3"/>
  <c r="A888" i="4" s="1"/>
  <c r="A889" i="7"/>
  <c r="A889" i="8" s="1"/>
  <c r="A889" i="3"/>
  <c r="A889" i="4" s="1"/>
  <c r="F865" i="8"/>
  <c r="C865" i="8"/>
  <c r="D865" i="8" s="1"/>
  <c r="E865" i="8"/>
  <c r="C866" i="8"/>
  <c r="D866" i="8" s="1"/>
  <c r="E866" i="8"/>
  <c r="F866" i="8"/>
  <c r="F867" i="8"/>
  <c r="C867" i="8"/>
  <c r="D867" i="8" s="1"/>
  <c r="E867" i="8"/>
  <c r="C868" i="8"/>
  <c r="D868" i="8" s="1"/>
  <c r="E868" i="8"/>
  <c r="F868" i="8"/>
  <c r="F869" i="8"/>
  <c r="C869" i="8"/>
  <c r="D869" i="8" s="1"/>
  <c r="E869" i="8"/>
  <c r="C870" i="8"/>
  <c r="D870" i="8" s="1"/>
  <c r="E870" i="8"/>
  <c r="F870" i="8"/>
  <c r="F871" i="8"/>
  <c r="C871" i="8"/>
  <c r="D871" i="8" s="1"/>
  <c r="E871" i="8"/>
  <c r="D889" i="4" l="1"/>
  <c r="I889" i="4" s="1"/>
  <c r="J889" i="4" s="1"/>
  <c r="B889" i="7" s="1"/>
  <c r="B889" i="8" s="1"/>
  <c r="C889" i="4"/>
  <c r="B889" i="4"/>
  <c r="D888" i="4"/>
  <c r="I888" i="4" s="1"/>
  <c r="J888" i="4" s="1"/>
  <c r="B888" i="7" s="1"/>
  <c r="B888" i="8" s="1"/>
  <c r="C888" i="4"/>
  <c r="B888" i="4"/>
  <c r="D887" i="4"/>
  <c r="I887" i="4" s="1"/>
  <c r="J887" i="4" s="1"/>
  <c r="B887" i="7" s="1"/>
  <c r="B887" i="8" s="1"/>
  <c r="C887" i="4"/>
  <c r="B887" i="4"/>
  <c r="D886" i="4"/>
  <c r="I886" i="4" s="1"/>
  <c r="J886" i="4" s="1"/>
  <c r="B886" i="7" s="1"/>
  <c r="B886" i="8" s="1"/>
  <c r="C886" i="4"/>
  <c r="B886" i="4"/>
  <c r="D885" i="4"/>
  <c r="I885" i="4" s="1"/>
  <c r="J885" i="4" s="1"/>
  <c r="B885" i="7" s="1"/>
  <c r="B885" i="8" s="1"/>
  <c r="C885" i="4"/>
  <c r="B885" i="4"/>
  <c r="D884" i="4"/>
  <c r="I884" i="4" s="1"/>
  <c r="J884" i="4" s="1"/>
  <c r="B884" i="7" s="1"/>
  <c r="B884" i="8" s="1"/>
  <c r="C884" i="4"/>
  <c r="B884" i="4"/>
  <c r="D883" i="4"/>
  <c r="I883" i="4" s="1"/>
  <c r="J883" i="4" s="1"/>
  <c r="B883" i="7" s="1"/>
  <c r="B883" i="8" s="1"/>
  <c r="C883" i="4"/>
  <c r="B883" i="4"/>
  <c r="A907" i="2"/>
  <c r="A906" i="2"/>
  <c r="A905" i="2"/>
  <c r="A904" i="2"/>
  <c r="A903" i="2"/>
  <c r="A902" i="2"/>
  <c r="A901" i="2"/>
  <c r="B900" i="2"/>
  <c r="B891" i="7"/>
  <c r="C891" i="8" s="1"/>
  <c r="B891" i="4"/>
  <c r="B891" i="3"/>
  <c r="A892" i="7"/>
  <c r="A892" i="8" s="1"/>
  <c r="A892" i="3"/>
  <c r="A892" i="4" s="1"/>
  <c r="A893" i="7"/>
  <c r="A893" i="8" s="1"/>
  <c r="A893" i="3"/>
  <c r="A893" i="4" s="1"/>
  <c r="A894" i="7"/>
  <c r="A894" i="8" s="1"/>
  <c r="A894" i="3"/>
  <c r="A894" i="4" s="1"/>
  <c r="A895" i="7"/>
  <c r="A895" i="8" s="1"/>
  <c r="A895" i="3"/>
  <c r="A895" i="4" s="1"/>
  <c r="A896" i="7"/>
  <c r="A896" i="8" s="1"/>
  <c r="A896" i="3"/>
  <c r="A896" i="4" s="1"/>
  <c r="A897" i="7"/>
  <c r="A897" i="8" s="1"/>
  <c r="A897" i="3"/>
  <c r="A897" i="4" s="1"/>
  <c r="A898" i="7"/>
  <c r="A898" i="8" s="1"/>
  <c r="A898" i="3"/>
  <c r="A898" i="4" s="1"/>
  <c r="F874" i="8"/>
  <c r="C874" i="8"/>
  <c r="D874" i="8" s="1"/>
  <c r="E874" i="8"/>
  <c r="F875" i="8"/>
  <c r="E875" i="8"/>
  <c r="C875" i="8"/>
  <c r="D875" i="8" s="1"/>
  <c r="F876" i="8"/>
  <c r="C876" i="8"/>
  <c r="D876" i="8" s="1"/>
  <c r="E876" i="8"/>
  <c r="F877" i="8"/>
  <c r="C877" i="8"/>
  <c r="D877" i="8" s="1"/>
  <c r="E877" i="8"/>
  <c r="F878" i="8"/>
  <c r="C878" i="8"/>
  <c r="D878" i="8" s="1"/>
  <c r="E878" i="8"/>
  <c r="E879" i="8"/>
  <c r="F879" i="8"/>
  <c r="C879" i="8"/>
  <c r="D879" i="8" s="1"/>
  <c r="C880" i="8"/>
  <c r="D880" i="8" s="1"/>
  <c r="E880" i="8"/>
  <c r="F880" i="8"/>
  <c r="D898" i="4" l="1"/>
  <c r="I898" i="4" s="1"/>
  <c r="J898" i="4" s="1"/>
  <c r="B898" i="7" s="1"/>
  <c r="B898" i="8" s="1"/>
  <c r="C898" i="4"/>
  <c r="B898" i="4"/>
  <c r="D897" i="4"/>
  <c r="I897" i="4" s="1"/>
  <c r="J897" i="4" s="1"/>
  <c r="B897" i="7" s="1"/>
  <c r="B897" i="8" s="1"/>
  <c r="C897" i="4"/>
  <c r="B897" i="4"/>
  <c r="D896" i="4"/>
  <c r="I896" i="4" s="1"/>
  <c r="J896" i="4" s="1"/>
  <c r="B896" i="7" s="1"/>
  <c r="B896" i="8" s="1"/>
  <c r="C896" i="4"/>
  <c r="B896" i="4"/>
  <c r="D895" i="4"/>
  <c r="I895" i="4" s="1"/>
  <c r="J895" i="4" s="1"/>
  <c r="B895" i="7" s="1"/>
  <c r="B895" i="8" s="1"/>
  <c r="C895" i="4"/>
  <c r="B895" i="4"/>
  <c r="D894" i="4"/>
  <c r="I894" i="4" s="1"/>
  <c r="J894" i="4" s="1"/>
  <c r="B894" i="7" s="1"/>
  <c r="B894" i="8" s="1"/>
  <c r="C894" i="4"/>
  <c r="B894" i="4"/>
  <c r="D893" i="4"/>
  <c r="I893" i="4" s="1"/>
  <c r="J893" i="4" s="1"/>
  <c r="B893" i="7" s="1"/>
  <c r="B893" i="8" s="1"/>
  <c r="C893" i="4"/>
  <c r="B893" i="4"/>
  <c r="D892" i="4"/>
  <c r="I892" i="4" s="1"/>
  <c r="J892" i="4" s="1"/>
  <c r="B892" i="7" s="1"/>
  <c r="B892" i="8" s="1"/>
  <c r="C892" i="4"/>
  <c r="B892" i="4"/>
  <c r="A916" i="2"/>
  <c r="A915" i="2"/>
  <c r="A914" i="2"/>
  <c r="A913" i="2"/>
  <c r="A912" i="2"/>
  <c r="A911" i="2"/>
  <c r="A910" i="2"/>
  <c r="B909" i="2"/>
  <c r="B900" i="7"/>
  <c r="C900" i="8" s="1"/>
  <c r="B900" i="4"/>
  <c r="B900" i="3"/>
  <c r="A901" i="7"/>
  <c r="A901" i="8" s="1"/>
  <c r="A901" i="3"/>
  <c r="A901" i="4" s="1"/>
  <c r="A902" i="7"/>
  <c r="A902" i="8" s="1"/>
  <c r="A902" i="3"/>
  <c r="A902" i="4" s="1"/>
  <c r="A903" i="7"/>
  <c r="A903" i="8" s="1"/>
  <c r="A903" i="3"/>
  <c r="A903" i="4" s="1"/>
  <c r="A904" i="7"/>
  <c r="A904" i="8" s="1"/>
  <c r="A904" i="3"/>
  <c r="A904" i="4" s="1"/>
  <c r="A905" i="7"/>
  <c r="A905" i="8" s="1"/>
  <c r="A905" i="3"/>
  <c r="A905" i="4" s="1"/>
  <c r="A906" i="7"/>
  <c r="A906" i="8" s="1"/>
  <c r="A906" i="3"/>
  <c r="A906" i="4" s="1"/>
  <c r="A907" i="7"/>
  <c r="A907" i="8" s="1"/>
  <c r="A907" i="3"/>
  <c r="A907" i="4" s="1"/>
  <c r="E883" i="8"/>
  <c r="F883" i="8"/>
  <c r="C883" i="8"/>
  <c r="D883" i="8" s="1"/>
  <c r="F884" i="8"/>
  <c r="C884" i="8"/>
  <c r="D884" i="8" s="1"/>
  <c r="E884" i="8"/>
  <c r="F885" i="8"/>
  <c r="C885" i="8"/>
  <c r="D885" i="8" s="1"/>
  <c r="E885" i="8"/>
  <c r="C886" i="8"/>
  <c r="D886" i="8" s="1"/>
  <c r="E886" i="8"/>
  <c r="F886" i="8"/>
  <c r="F887" i="8"/>
  <c r="C887" i="8"/>
  <c r="D887" i="8" s="1"/>
  <c r="E887" i="8"/>
  <c r="F888" i="8"/>
  <c r="C888" i="8"/>
  <c r="D888" i="8" s="1"/>
  <c r="E888" i="8"/>
  <c r="F889" i="8"/>
  <c r="C889" i="8"/>
  <c r="D889" i="8" s="1"/>
  <c r="E889" i="8"/>
  <c r="D907" i="4" l="1"/>
  <c r="I907" i="4" s="1"/>
  <c r="J907" i="4" s="1"/>
  <c r="B907" i="7" s="1"/>
  <c r="B907" i="8" s="1"/>
  <c r="C907" i="4"/>
  <c r="B907" i="4"/>
  <c r="D906" i="4"/>
  <c r="I906" i="4" s="1"/>
  <c r="J906" i="4" s="1"/>
  <c r="B906" i="7" s="1"/>
  <c r="B906" i="8" s="1"/>
  <c r="C906" i="4"/>
  <c r="B906" i="4"/>
  <c r="D905" i="4"/>
  <c r="I905" i="4" s="1"/>
  <c r="J905" i="4" s="1"/>
  <c r="B905" i="7" s="1"/>
  <c r="B905" i="8" s="1"/>
  <c r="C905" i="4"/>
  <c r="B905" i="4"/>
  <c r="D904" i="4"/>
  <c r="I904" i="4" s="1"/>
  <c r="J904" i="4" s="1"/>
  <c r="B904" i="7" s="1"/>
  <c r="B904" i="8" s="1"/>
  <c r="C904" i="4"/>
  <c r="B904" i="4"/>
  <c r="D903" i="4"/>
  <c r="I903" i="4" s="1"/>
  <c r="J903" i="4" s="1"/>
  <c r="B903" i="7" s="1"/>
  <c r="B903" i="8" s="1"/>
  <c r="C903" i="4"/>
  <c r="B903" i="4"/>
  <c r="D902" i="4"/>
  <c r="I902" i="4" s="1"/>
  <c r="J902" i="4" s="1"/>
  <c r="B902" i="7" s="1"/>
  <c r="B902" i="8" s="1"/>
  <c r="C902" i="4"/>
  <c r="B902" i="4"/>
  <c r="D901" i="4"/>
  <c r="I901" i="4" s="1"/>
  <c r="J901" i="4" s="1"/>
  <c r="B901" i="7" s="1"/>
  <c r="B901" i="8" s="1"/>
  <c r="C901" i="4"/>
  <c r="B901" i="4"/>
  <c r="A925" i="2"/>
  <c r="A924" i="2"/>
  <c r="A923" i="2"/>
  <c r="A922" i="2"/>
  <c r="A921" i="2"/>
  <c r="A920" i="2"/>
  <c r="A919" i="2"/>
  <c r="B918" i="2"/>
  <c r="B909" i="7"/>
  <c r="C909" i="8" s="1"/>
  <c r="B909" i="4"/>
  <c r="B909" i="3"/>
  <c r="A910" i="7"/>
  <c r="A910" i="8" s="1"/>
  <c r="A910" i="3"/>
  <c r="A910" i="4" s="1"/>
  <c r="A911" i="7"/>
  <c r="A911" i="8" s="1"/>
  <c r="A911" i="3"/>
  <c r="A911" i="4" s="1"/>
  <c r="A912" i="7"/>
  <c r="A912" i="8" s="1"/>
  <c r="A912" i="3"/>
  <c r="A912" i="4" s="1"/>
  <c r="A913" i="7"/>
  <c r="A913" i="8" s="1"/>
  <c r="A913" i="3"/>
  <c r="A913" i="4" s="1"/>
  <c r="A914" i="7"/>
  <c r="A914" i="8" s="1"/>
  <c r="A914" i="3"/>
  <c r="A914" i="4" s="1"/>
  <c r="A915" i="7"/>
  <c r="A915" i="8" s="1"/>
  <c r="A915" i="3"/>
  <c r="A915" i="4" s="1"/>
  <c r="A916" i="7"/>
  <c r="A916" i="8" s="1"/>
  <c r="A916" i="3"/>
  <c r="A916" i="4" s="1"/>
  <c r="C892" i="8"/>
  <c r="D892" i="8" s="1"/>
  <c r="E892" i="8"/>
  <c r="F892" i="8"/>
  <c r="F893" i="8"/>
  <c r="C893" i="8"/>
  <c r="D893" i="8" s="1"/>
  <c r="E893" i="8"/>
  <c r="F894" i="8"/>
  <c r="C894" i="8"/>
  <c r="D894" i="8" s="1"/>
  <c r="E894" i="8"/>
  <c r="F895" i="8"/>
  <c r="C895" i="8"/>
  <c r="D895" i="8" s="1"/>
  <c r="E895" i="8"/>
  <c r="C896" i="8"/>
  <c r="D896" i="8" s="1"/>
  <c r="E896" i="8"/>
  <c r="F896" i="8"/>
  <c r="E897" i="8"/>
  <c r="F897" i="8"/>
  <c r="C897" i="8"/>
  <c r="D897" i="8" s="1"/>
  <c r="F898" i="8"/>
  <c r="C898" i="8"/>
  <c r="D898" i="8" s="1"/>
  <c r="E898" i="8"/>
  <c r="D916" i="4" l="1"/>
  <c r="I916" i="4" s="1"/>
  <c r="J916" i="4" s="1"/>
  <c r="B916" i="7" s="1"/>
  <c r="B916" i="8" s="1"/>
  <c r="C916" i="4"/>
  <c r="B916" i="4"/>
  <c r="D915" i="4"/>
  <c r="I915" i="4" s="1"/>
  <c r="J915" i="4" s="1"/>
  <c r="B915" i="7" s="1"/>
  <c r="B915" i="8" s="1"/>
  <c r="C915" i="4"/>
  <c r="B915" i="4"/>
  <c r="D914" i="4"/>
  <c r="I914" i="4" s="1"/>
  <c r="J914" i="4" s="1"/>
  <c r="B914" i="7" s="1"/>
  <c r="B914" i="8" s="1"/>
  <c r="C914" i="4"/>
  <c r="B914" i="4"/>
  <c r="D913" i="4"/>
  <c r="I913" i="4" s="1"/>
  <c r="J913" i="4" s="1"/>
  <c r="B913" i="7" s="1"/>
  <c r="B913" i="8" s="1"/>
  <c r="C913" i="4"/>
  <c r="B913" i="4"/>
  <c r="D912" i="4"/>
  <c r="I912" i="4" s="1"/>
  <c r="J912" i="4" s="1"/>
  <c r="B912" i="7" s="1"/>
  <c r="B912" i="8" s="1"/>
  <c r="C912" i="4"/>
  <c r="B912" i="4"/>
  <c r="D911" i="4"/>
  <c r="I911" i="4" s="1"/>
  <c r="J911" i="4" s="1"/>
  <c r="B911" i="7" s="1"/>
  <c r="B911" i="8" s="1"/>
  <c r="C911" i="4"/>
  <c r="B911" i="4"/>
  <c r="D910" i="4"/>
  <c r="I910" i="4" s="1"/>
  <c r="J910" i="4" s="1"/>
  <c r="B910" i="7" s="1"/>
  <c r="B910" i="8" s="1"/>
  <c r="C910" i="4"/>
  <c r="B910" i="4"/>
  <c r="A934" i="2"/>
  <c r="A933" i="2"/>
  <c r="A932" i="2"/>
  <c r="A931" i="2"/>
  <c r="A930" i="2"/>
  <c r="A929" i="2"/>
  <c r="A928" i="2"/>
  <c r="B927" i="2"/>
  <c r="B918" i="7"/>
  <c r="C918" i="8" s="1"/>
  <c r="B918" i="4"/>
  <c r="B918" i="3"/>
  <c r="A919" i="7"/>
  <c r="A919" i="8" s="1"/>
  <c r="A919" i="3"/>
  <c r="A919" i="4" s="1"/>
  <c r="A920" i="7"/>
  <c r="A920" i="8" s="1"/>
  <c r="A920" i="3"/>
  <c r="A920" i="4" s="1"/>
  <c r="A921" i="7"/>
  <c r="A921" i="8" s="1"/>
  <c r="A921" i="3"/>
  <c r="A921" i="4" s="1"/>
  <c r="A922" i="7"/>
  <c r="A922" i="8" s="1"/>
  <c r="A922" i="3"/>
  <c r="A922" i="4" s="1"/>
  <c r="A923" i="7"/>
  <c r="A923" i="8" s="1"/>
  <c r="A923" i="3"/>
  <c r="A923" i="4" s="1"/>
  <c r="A924" i="7"/>
  <c r="A924" i="8" s="1"/>
  <c r="A924" i="3"/>
  <c r="A924" i="4" s="1"/>
  <c r="A925" i="7"/>
  <c r="A925" i="8" s="1"/>
  <c r="A925" i="3"/>
  <c r="A925" i="4" s="1"/>
  <c r="F901" i="8"/>
  <c r="C901" i="8"/>
  <c r="D901" i="8" s="1"/>
  <c r="E901" i="8"/>
  <c r="C902" i="8"/>
  <c r="D902" i="8" s="1"/>
  <c r="E902" i="8"/>
  <c r="F902" i="8"/>
  <c r="F903" i="8"/>
  <c r="C903" i="8"/>
  <c r="D903" i="8" s="1"/>
  <c r="E903" i="8"/>
  <c r="F904" i="8"/>
  <c r="C904" i="8"/>
  <c r="D904" i="8" s="1"/>
  <c r="E904" i="8"/>
  <c r="F905" i="8"/>
  <c r="C905" i="8"/>
  <c r="D905" i="8" s="1"/>
  <c r="E905" i="8"/>
  <c r="C906" i="8"/>
  <c r="D906" i="8" s="1"/>
  <c r="E906" i="8"/>
  <c r="F906" i="8"/>
  <c r="F907" i="8"/>
  <c r="C907" i="8"/>
  <c r="D907" i="8" s="1"/>
  <c r="E907" i="8"/>
  <c r="D925" i="4" l="1"/>
  <c r="I925" i="4" s="1"/>
  <c r="J925" i="4" s="1"/>
  <c r="B925" i="7" s="1"/>
  <c r="B925" i="8" s="1"/>
  <c r="C925" i="4"/>
  <c r="B925" i="4"/>
  <c r="D924" i="4"/>
  <c r="I924" i="4" s="1"/>
  <c r="J924" i="4" s="1"/>
  <c r="B924" i="7" s="1"/>
  <c r="B924" i="8" s="1"/>
  <c r="C924" i="4"/>
  <c r="B924" i="4"/>
  <c r="D923" i="4"/>
  <c r="I923" i="4" s="1"/>
  <c r="J923" i="4" s="1"/>
  <c r="B923" i="7" s="1"/>
  <c r="B923" i="8" s="1"/>
  <c r="C923" i="4"/>
  <c r="B923" i="4"/>
  <c r="D922" i="4"/>
  <c r="I922" i="4" s="1"/>
  <c r="J922" i="4" s="1"/>
  <c r="B922" i="7" s="1"/>
  <c r="B922" i="8" s="1"/>
  <c r="C922" i="4"/>
  <c r="B922" i="4"/>
  <c r="D921" i="4"/>
  <c r="I921" i="4" s="1"/>
  <c r="J921" i="4" s="1"/>
  <c r="B921" i="7" s="1"/>
  <c r="B921" i="8" s="1"/>
  <c r="C921" i="4"/>
  <c r="B921" i="4"/>
  <c r="D920" i="4"/>
  <c r="I920" i="4" s="1"/>
  <c r="J920" i="4" s="1"/>
  <c r="B920" i="7" s="1"/>
  <c r="B920" i="8" s="1"/>
  <c r="C920" i="4"/>
  <c r="B920" i="4"/>
  <c r="D919" i="4"/>
  <c r="I919" i="4" s="1"/>
  <c r="J919" i="4" s="1"/>
  <c r="B919" i="7" s="1"/>
  <c r="B919" i="8" s="1"/>
  <c r="C919" i="4"/>
  <c r="B919" i="4"/>
  <c r="A943" i="2"/>
  <c r="A942" i="2"/>
  <c r="A941" i="2"/>
  <c r="A940" i="2"/>
  <c r="A939" i="2"/>
  <c r="A938" i="2"/>
  <c r="A937" i="2"/>
  <c r="B936" i="2"/>
  <c r="B927" i="7"/>
  <c r="C927" i="8" s="1"/>
  <c r="B927" i="4"/>
  <c r="B927" i="3"/>
  <c r="A928" i="7"/>
  <c r="A928" i="8" s="1"/>
  <c r="A928" i="3"/>
  <c r="A928" i="4" s="1"/>
  <c r="A929" i="7"/>
  <c r="A929" i="8" s="1"/>
  <c r="A929" i="3"/>
  <c r="A929" i="4" s="1"/>
  <c r="A930" i="7"/>
  <c r="A930" i="8" s="1"/>
  <c r="A930" i="3"/>
  <c r="A930" i="4" s="1"/>
  <c r="A931" i="7"/>
  <c r="A931" i="8" s="1"/>
  <c r="A931" i="3"/>
  <c r="A931" i="4" s="1"/>
  <c r="A932" i="7"/>
  <c r="A932" i="8" s="1"/>
  <c r="A932" i="3"/>
  <c r="A932" i="4" s="1"/>
  <c r="A933" i="7"/>
  <c r="A933" i="8" s="1"/>
  <c r="A933" i="3"/>
  <c r="A933" i="4" s="1"/>
  <c r="A934" i="7"/>
  <c r="A934" i="8" s="1"/>
  <c r="A934" i="3"/>
  <c r="A934" i="4" s="1"/>
  <c r="F910" i="8"/>
  <c r="C910" i="8"/>
  <c r="D910" i="8" s="1"/>
  <c r="E910" i="8"/>
  <c r="F911" i="8"/>
  <c r="C911" i="8"/>
  <c r="D911" i="8" s="1"/>
  <c r="E911" i="8"/>
  <c r="E912" i="8"/>
  <c r="F912" i="8"/>
  <c r="C912" i="8"/>
  <c r="D912" i="8" s="1"/>
  <c r="F913" i="8"/>
  <c r="C913" i="8"/>
  <c r="D913" i="8" s="1"/>
  <c r="E913" i="8"/>
  <c r="F914" i="8"/>
  <c r="C914" i="8"/>
  <c r="D914" i="8" s="1"/>
  <c r="E914" i="8"/>
  <c r="F915" i="8"/>
  <c r="C915" i="8"/>
  <c r="D915" i="8" s="1"/>
  <c r="E915" i="8"/>
  <c r="E916" i="8"/>
  <c r="F916" i="8"/>
  <c r="C916" i="8"/>
  <c r="D916" i="8" s="1"/>
  <c r="C934" i="4" l="1"/>
  <c r="D934" i="4"/>
  <c r="I934" i="4" s="1"/>
  <c r="J934" i="4" s="1"/>
  <c r="B934" i="7" s="1"/>
  <c r="B934" i="8" s="1"/>
  <c r="B934" i="4"/>
  <c r="D933" i="4"/>
  <c r="I933" i="4" s="1"/>
  <c r="J933" i="4" s="1"/>
  <c r="B933" i="7" s="1"/>
  <c r="B933" i="8" s="1"/>
  <c r="C933" i="4"/>
  <c r="B933" i="4"/>
  <c r="C932" i="4"/>
  <c r="D932" i="4"/>
  <c r="I932" i="4" s="1"/>
  <c r="J932" i="4" s="1"/>
  <c r="B932" i="7" s="1"/>
  <c r="B932" i="8" s="1"/>
  <c r="B932" i="4"/>
  <c r="D931" i="4"/>
  <c r="I931" i="4" s="1"/>
  <c r="J931" i="4" s="1"/>
  <c r="B931" i="7" s="1"/>
  <c r="B931" i="8" s="1"/>
  <c r="C931" i="4"/>
  <c r="B931" i="4"/>
  <c r="D930" i="4"/>
  <c r="I930" i="4" s="1"/>
  <c r="J930" i="4" s="1"/>
  <c r="B930" i="7" s="1"/>
  <c r="B930" i="8" s="1"/>
  <c r="C930" i="4"/>
  <c r="B930" i="4"/>
  <c r="D929" i="4"/>
  <c r="I929" i="4" s="1"/>
  <c r="J929" i="4" s="1"/>
  <c r="B929" i="7" s="1"/>
  <c r="B929" i="8" s="1"/>
  <c r="C929" i="4"/>
  <c r="B929" i="4"/>
  <c r="D928" i="4"/>
  <c r="I928" i="4" s="1"/>
  <c r="J928" i="4" s="1"/>
  <c r="B928" i="7" s="1"/>
  <c r="B928" i="8" s="1"/>
  <c r="C928" i="4"/>
  <c r="B928" i="4"/>
  <c r="A952" i="2"/>
  <c r="A951" i="2"/>
  <c r="A950" i="2"/>
  <c r="A949" i="2"/>
  <c r="A948" i="2"/>
  <c r="A947" i="2"/>
  <c r="A946" i="2"/>
  <c r="B945" i="2"/>
  <c r="B936" i="7"/>
  <c r="C936" i="8" s="1"/>
  <c r="B936" i="4"/>
  <c r="B936" i="3"/>
  <c r="A937" i="7"/>
  <c r="A937" i="8" s="1"/>
  <c r="A937" i="3"/>
  <c r="A937" i="4" s="1"/>
  <c r="A938" i="7"/>
  <c r="A938" i="8" s="1"/>
  <c r="A938" i="3"/>
  <c r="A938" i="4" s="1"/>
  <c r="A939" i="7"/>
  <c r="A939" i="8" s="1"/>
  <c r="A939" i="3"/>
  <c r="A939" i="4" s="1"/>
  <c r="A940" i="7"/>
  <c r="A940" i="8" s="1"/>
  <c r="A940" i="3"/>
  <c r="A940" i="4" s="1"/>
  <c r="A941" i="7"/>
  <c r="A941" i="8" s="1"/>
  <c r="A941" i="3"/>
  <c r="A941" i="4" s="1"/>
  <c r="A942" i="7"/>
  <c r="A942" i="8" s="1"/>
  <c r="A942" i="3"/>
  <c r="A942" i="4" s="1"/>
  <c r="A943" i="7"/>
  <c r="A943" i="8" s="1"/>
  <c r="A943" i="3"/>
  <c r="A943" i="4" s="1"/>
  <c r="F919" i="8"/>
  <c r="C919" i="8"/>
  <c r="D919" i="8" s="1"/>
  <c r="E919" i="8"/>
  <c r="F920" i="8"/>
  <c r="C920" i="8"/>
  <c r="D920" i="8" s="1"/>
  <c r="E920" i="8"/>
  <c r="F921" i="8"/>
  <c r="C921" i="8"/>
  <c r="D921" i="8" s="1"/>
  <c r="E921" i="8"/>
  <c r="E922" i="8"/>
  <c r="F922" i="8"/>
  <c r="C922" i="8"/>
  <c r="D922" i="8" s="1"/>
  <c r="F923" i="8"/>
  <c r="C923" i="8"/>
  <c r="D923" i="8" s="1"/>
  <c r="E923" i="8"/>
  <c r="E924" i="8"/>
  <c r="F924" i="8"/>
  <c r="C924" i="8"/>
  <c r="D924" i="8" s="1"/>
  <c r="F925" i="8"/>
  <c r="C925" i="8"/>
  <c r="D925" i="8" s="1"/>
  <c r="E925" i="8"/>
  <c r="D943" i="4" l="1"/>
  <c r="I943" i="4" s="1"/>
  <c r="J943" i="4" s="1"/>
  <c r="B943" i="7" s="1"/>
  <c r="B943" i="8" s="1"/>
  <c r="C943" i="4"/>
  <c r="B943" i="4"/>
  <c r="C942" i="4"/>
  <c r="D942" i="4"/>
  <c r="I942" i="4" s="1"/>
  <c r="J942" i="4" s="1"/>
  <c r="B942" i="7" s="1"/>
  <c r="B942" i="8" s="1"/>
  <c r="B942" i="4"/>
  <c r="D941" i="4"/>
  <c r="I941" i="4" s="1"/>
  <c r="J941" i="4" s="1"/>
  <c r="B941" i="7" s="1"/>
  <c r="B941" i="8" s="1"/>
  <c r="C941" i="4"/>
  <c r="B941" i="4"/>
  <c r="C940" i="4"/>
  <c r="D940" i="4"/>
  <c r="I940" i="4" s="1"/>
  <c r="J940" i="4" s="1"/>
  <c r="B940" i="7" s="1"/>
  <c r="B940" i="8" s="1"/>
  <c r="B940" i="4"/>
  <c r="D939" i="4"/>
  <c r="I939" i="4" s="1"/>
  <c r="J939" i="4" s="1"/>
  <c r="B939" i="7" s="1"/>
  <c r="B939" i="8" s="1"/>
  <c r="C939" i="4"/>
  <c r="B939" i="4"/>
  <c r="C938" i="4"/>
  <c r="D938" i="4"/>
  <c r="I938" i="4" s="1"/>
  <c r="J938" i="4" s="1"/>
  <c r="B938" i="7" s="1"/>
  <c r="B938" i="8" s="1"/>
  <c r="B938" i="4"/>
  <c r="D937" i="4"/>
  <c r="I937" i="4" s="1"/>
  <c r="J937" i="4" s="1"/>
  <c r="B937" i="7" s="1"/>
  <c r="B937" i="8" s="1"/>
  <c r="C937" i="4"/>
  <c r="B937" i="4"/>
  <c r="A961" i="2"/>
  <c r="A960" i="2"/>
  <c r="A959" i="2"/>
  <c r="A958" i="2"/>
  <c r="A957" i="2"/>
  <c r="A956" i="2"/>
  <c r="A955" i="2"/>
  <c r="B954" i="2"/>
  <c r="B945" i="7"/>
  <c r="C945" i="8" s="1"/>
  <c r="B945" i="4"/>
  <c r="B945" i="3"/>
  <c r="A946" i="7"/>
  <c r="A946" i="8" s="1"/>
  <c r="A946" i="3"/>
  <c r="A946" i="4" s="1"/>
  <c r="A947" i="7"/>
  <c r="A947" i="8" s="1"/>
  <c r="A947" i="3"/>
  <c r="A947" i="4" s="1"/>
  <c r="A948" i="7"/>
  <c r="A948" i="8" s="1"/>
  <c r="A948" i="3"/>
  <c r="A948" i="4" s="1"/>
  <c r="A949" i="7"/>
  <c r="A949" i="8" s="1"/>
  <c r="A949" i="3"/>
  <c r="A949" i="4" s="1"/>
  <c r="A950" i="7"/>
  <c r="A950" i="8" s="1"/>
  <c r="A950" i="3"/>
  <c r="A950" i="4" s="1"/>
  <c r="A951" i="7"/>
  <c r="A951" i="8" s="1"/>
  <c r="A951" i="3"/>
  <c r="A951" i="4" s="1"/>
  <c r="A952" i="7"/>
  <c r="A952" i="8" s="1"/>
  <c r="A952" i="3"/>
  <c r="A952" i="4" s="1"/>
  <c r="E928" i="8"/>
  <c r="F928" i="8"/>
  <c r="C928" i="8"/>
  <c r="D928" i="8" s="1"/>
  <c r="F929" i="8"/>
  <c r="C929" i="8"/>
  <c r="D929" i="8" s="1"/>
  <c r="E929" i="8"/>
  <c r="E930" i="8"/>
  <c r="C930" i="8"/>
  <c r="D930" i="8" s="1"/>
  <c r="F930" i="8"/>
  <c r="F931" i="8"/>
  <c r="C931" i="8"/>
  <c r="D931" i="8" s="1"/>
  <c r="E931" i="8"/>
  <c r="E932" i="8"/>
  <c r="F932" i="8"/>
  <c r="C932" i="8"/>
  <c r="D932" i="8" s="1"/>
  <c r="F933" i="8"/>
  <c r="C933" i="8"/>
  <c r="D933" i="8" s="1"/>
  <c r="E933" i="8"/>
  <c r="E934" i="8"/>
  <c r="C934" i="8"/>
  <c r="D934" i="8" s="1"/>
  <c r="F934" i="8"/>
  <c r="C952" i="4" l="1"/>
  <c r="D952" i="4"/>
  <c r="I952" i="4" s="1"/>
  <c r="J952" i="4" s="1"/>
  <c r="B952" i="7" s="1"/>
  <c r="B952" i="8" s="1"/>
  <c r="B952" i="4"/>
  <c r="D951" i="4"/>
  <c r="I951" i="4" s="1"/>
  <c r="J951" i="4" s="1"/>
  <c r="B951" i="7" s="1"/>
  <c r="B951" i="8" s="1"/>
  <c r="C951" i="4"/>
  <c r="B951" i="4"/>
  <c r="C950" i="4"/>
  <c r="D950" i="4"/>
  <c r="I950" i="4" s="1"/>
  <c r="J950" i="4" s="1"/>
  <c r="B950" i="7" s="1"/>
  <c r="B950" i="8" s="1"/>
  <c r="B950" i="4"/>
  <c r="D949" i="4"/>
  <c r="I949" i="4" s="1"/>
  <c r="J949" i="4" s="1"/>
  <c r="B949" i="7" s="1"/>
  <c r="B949" i="8" s="1"/>
  <c r="C949" i="4"/>
  <c r="B949" i="4"/>
  <c r="C948" i="4"/>
  <c r="D948" i="4"/>
  <c r="I948" i="4" s="1"/>
  <c r="J948" i="4" s="1"/>
  <c r="B948" i="7" s="1"/>
  <c r="B948" i="8" s="1"/>
  <c r="B948" i="4"/>
  <c r="D947" i="4"/>
  <c r="I947" i="4" s="1"/>
  <c r="J947" i="4" s="1"/>
  <c r="B947" i="7" s="1"/>
  <c r="B947" i="8" s="1"/>
  <c r="C947" i="4"/>
  <c r="B947" i="4"/>
  <c r="C946" i="4"/>
  <c r="D946" i="4"/>
  <c r="I946" i="4" s="1"/>
  <c r="J946" i="4" s="1"/>
  <c r="B946" i="7" s="1"/>
  <c r="B946" i="8" s="1"/>
  <c r="B946" i="4"/>
  <c r="A970" i="2"/>
  <c r="A969" i="2"/>
  <c r="A968" i="2"/>
  <c r="A967" i="2"/>
  <c r="A966" i="2"/>
  <c r="A965" i="2"/>
  <c r="A964" i="2"/>
  <c r="B963" i="2"/>
  <c r="B954" i="7"/>
  <c r="C954" i="8" s="1"/>
  <c r="B954" i="4"/>
  <c r="B954" i="3"/>
  <c r="A955" i="7"/>
  <c r="A955" i="8" s="1"/>
  <c r="A955" i="3"/>
  <c r="A955" i="4" s="1"/>
  <c r="A956" i="7"/>
  <c r="A956" i="8" s="1"/>
  <c r="A956" i="3"/>
  <c r="A956" i="4" s="1"/>
  <c r="A957" i="7"/>
  <c r="A957" i="8" s="1"/>
  <c r="A957" i="3"/>
  <c r="A957" i="4" s="1"/>
  <c r="A958" i="7"/>
  <c r="A958" i="8" s="1"/>
  <c r="A958" i="3"/>
  <c r="A958" i="4" s="1"/>
  <c r="A959" i="7"/>
  <c r="A959" i="8" s="1"/>
  <c r="A959" i="3"/>
  <c r="A959" i="4" s="1"/>
  <c r="A960" i="7"/>
  <c r="A960" i="8" s="1"/>
  <c r="A960" i="3"/>
  <c r="A960" i="4" s="1"/>
  <c r="A961" i="7"/>
  <c r="A961" i="8" s="1"/>
  <c r="A961" i="3"/>
  <c r="A961" i="4" s="1"/>
  <c r="F937" i="8"/>
  <c r="E937" i="8"/>
  <c r="C937" i="8"/>
  <c r="D937" i="8" s="1"/>
  <c r="E938" i="8"/>
  <c r="F938" i="8"/>
  <c r="C938" i="8"/>
  <c r="D938" i="8" s="1"/>
  <c r="C939" i="8"/>
  <c r="D939" i="8" s="1"/>
  <c r="F939" i="8"/>
  <c r="E939" i="8"/>
  <c r="E940" i="8"/>
  <c r="F940" i="8"/>
  <c r="C940" i="8"/>
  <c r="D940" i="8" s="1"/>
  <c r="E941" i="8"/>
  <c r="F941" i="8"/>
  <c r="C941" i="8"/>
  <c r="D941" i="8" s="1"/>
  <c r="E942" i="8"/>
  <c r="F942" i="8"/>
  <c r="C942" i="8"/>
  <c r="D942" i="8" s="1"/>
  <c r="C943" i="8"/>
  <c r="D943" i="8" s="1"/>
  <c r="F943" i="8"/>
  <c r="E943" i="8"/>
  <c r="D961" i="4" l="1"/>
  <c r="I961" i="4" s="1"/>
  <c r="J961" i="4" s="1"/>
  <c r="B961" i="7" s="1"/>
  <c r="B961" i="8" s="1"/>
  <c r="C961" i="4"/>
  <c r="B961" i="4"/>
  <c r="C960" i="4"/>
  <c r="D960" i="4"/>
  <c r="I960" i="4" s="1"/>
  <c r="J960" i="4" s="1"/>
  <c r="B960" i="7" s="1"/>
  <c r="B960" i="8" s="1"/>
  <c r="B960" i="4"/>
  <c r="D959" i="4"/>
  <c r="I959" i="4" s="1"/>
  <c r="J959" i="4" s="1"/>
  <c r="B959" i="7" s="1"/>
  <c r="B959" i="8" s="1"/>
  <c r="C959" i="4"/>
  <c r="B959" i="4"/>
  <c r="C958" i="4"/>
  <c r="D958" i="4"/>
  <c r="I958" i="4" s="1"/>
  <c r="J958" i="4" s="1"/>
  <c r="B958" i="7" s="1"/>
  <c r="B958" i="8" s="1"/>
  <c r="B958" i="4"/>
  <c r="D957" i="4"/>
  <c r="I957" i="4" s="1"/>
  <c r="J957" i="4" s="1"/>
  <c r="B957" i="7" s="1"/>
  <c r="B957" i="8" s="1"/>
  <c r="C957" i="4"/>
  <c r="B957" i="4"/>
  <c r="C956" i="4"/>
  <c r="D956" i="4"/>
  <c r="I956" i="4" s="1"/>
  <c r="J956" i="4" s="1"/>
  <c r="B956" i="7" s="1"/>
  <c r="B956" i="8" s="1"/>
  <c r="B956" i="4"/>
  <c r="D955" i="4"/>
  <c r="I955" i="4" s="1"/>
  <c r="J955" i="4" s="1"/>
  <c r="B955" i="7" s="1"/>
  <c r="B955" i="8" s="1"/>
  <c r="C955" i="4"/>
  <c r="B955" i="4"/>
  <c r="A979" i="2"/>
  <c r="A978" i="2"/>
  <c r="A977" i="2"/>
  <c r="A976" i="2"/>
  <c r="A975" i="2"/>
  <c r="A974" i="2"/>
  <c r="A973" i="2"/>
  <c r="B972" i="2"/>
  <c r="B963" i="7"/>
  <c r="C963" i="8" s="1"/>
  <c r="B963" i="4"/>
  <c r="B963" i="3"/>
  <c r="A964" i="7"/>
  <c r="A964" i="8" s="1"/>
  <c r="A964" i="3"/>
  <c r="A964" i="4" s="1"/>
  <c r="A965" i="7"/>
  <c r="A965" i="8" s="1"/>
  <c r="A965" i="3"/>
  <c r="A965" i="4" s="1"/>
  <c r="A966" i="7"/>
  <c r="A966" i="8" s="1"/>
  <c r="A966" i="3"/>
  <c r="A966" i="4" s="1"/>
  <c r="A967" i="7"/>
  <c r="A967" i="8" s="1"/>
  <c r="A967" i="3"/>
  <c r="A967" i="4" s="1"/>
  <c r="A968" i="7"/>
  <c r="A968" i="8" s="1"/>
  <c r="A968" i="3"/>
  <c r="A968" i="4" s="1"/>
  <c r="A969" i="7"/>
  <c r="A969" i="8" s="1"/>
  <c r="A969" i="3"/>
  <c r="A969" i="4" s="1"/>
  <c r="A970" i="7"/>
  <c r="A970" i="8" s="1"/>
  <c r="A970" i="3"/>
  <c r="A970" i="4" s="1"/>
  <c r="E946" i="8"/>
  <c r="C946" i="8"/>
  <c r="D946" i="8" s="1"/>
  <c r="F946" i="8"/>
  <c r="F947" i="8"/>
  <c r="E947" i="8"/>
  <c r="C947" i="8"/>
  <c r="D947" i="8" s="1"/>
  <c r="E948" i="8"/>
  <c r="F948" i="8"/>
  <c r="C948" i="8"/>
  <c r="D948" i="8" s="1"/>
  <c r="F949" i="8"/>
  <c r="E949" i="8"/>
  <c r="C949" i="8"/>
  <c r="D949" i="8" s="1"/>
  <c r="E950" i="8"/>
  <c r="F950" i="8"/>
  <c r="C950" i="8"/>
  <c r="D950" i="8" s="1"/>
  <c r="F951" i="8"/>
  <c r="E951" i="8"/>
  <c r="C951" i="8"/>
  <c r="D951" i="8" s="1"/>
  <c r="E952" i="8"/>
  <c r="F952" i="8"/>
  <c r="C952" i="8"/>
  <c r="D952" i="8" s="1"/>
  <c r="C970" i="4" l="1"/>
  <c r="D970" i="4"/>
  <c r="I970" i="4" s="1"/>
  <c r="J970" i="4" s="1"/>
  <c r="B970" i="7" s="1"/>
  <c r="B970" i="8" s="1"/>
  <c r="B970" i="4"/>
  <c r="D969" i="4"/>
  <c r="I969" i="4" s="1"/>
  <c r="J969" i="4" s="1"/>
  <c r="B969" i="7" s="1"/>
  <c r="B969" i="8" s="1"/>
  <c r="C969" i="4"/>
  <c r="B969" i="4"/>
  <c r="C968" i="4"/>
  <c r="D968" i="4"/>
  <c r="I968" i="4" s="1"/>
  <c r="J968" i="4" s="1"/>
  <c r="B968" i="7" s="1"/>
  <c r="B968" i="8" s="1"/>
  <c r="B968" i="4"/>
  <c r="D967" i="4"/>
  <c r="I967" i="4" s="1"/>
  <c r="J967" i="4" s="1"/>
  <c r="B967" i="7" s="1"/>
  <c r="B967" i="8" s="1"/>
  <c r="C967" i="4"/>
  <c r="B967" i="4"/>
  <c r="C966" i="4"/>
  <c r="D966" i="4"/>
  <c r="I966" i="4" s="1"/>
  <c r="J966" i="4" s="1"/>
  <c r="B966" i="7" s="1"/>
  <c r="B966" i="8" s="1"/>
  <c r="B966" i="4"/>
  <c r="D965" i="4"/>
  <c r="I965" i="4" s="1"/>
  <c r="J965" i="4" s="1"/>
  <c r="B965" i="7" s="1"/>
  <c r="B965" i="8" s="1"/>
  <c r="C965" i="4"/>
  <c r="B965" i="4"/>
  <c r="C964" i="4"/>
  <c r="D964" i="4"/>
  <c r="I964" i="4" s="1"/>
  <c r="J964" i="4" s="1"/>
  <c r="B964" i="7" s="1"/>
  <c r="B964" i="8" s="1"/>
  <c r="B964" i="4"/>
  <c r="A988" i="2"/>
  <c r="A987" i="2"/>
  <c r="A986" i="2"/>
  <c r="A985" i="2"/>
  <c r="A984" i="2"/>
  <c r="A983" i="2"/>
  <c r="A982" i="2"/>
  <c r="B981" i="2"/>
  <c r="B972" i="7"/>
  <c r="C972" i="8" s="1"/>
  <c r="B972" i="4"/>
  <c r="B972" i="3"/>
  <c r="A973" i="7"/>
  <c r="A973" i="8" s="1"/>
  <c r="A973" i="3"/>
  <c r="A973" i="4" s="1"/>
  <c r="A974" i="7"/>
  <c r="A974" i="8" s="1"/>
  <c r="A974" i="3"/>
  <c r="A974" i="4" s="1"/>
  <c r="A975" i="7"/>
  <c r="A975" i="8" s="1"/>
  <c r="A975" i="3"/>
  <c r="A975" i="4" s="1"/>
  <c r="A976" i="7"/>
  <c r="A976" i="8" s="1"/>
  <c r="A976" i="3"/>
  <c r="A976" i="4" s="1"/>
  <c r="A977" i="7"/>
  <c r="A977" i="8" s="1"/>
  <c r="A977" i="3"/>
  <c r="A977" i="4" s="1"/>
  <c r="A978" i="7"/>
  <c r="A978" i="8" s="1"/>
  <c r="A978" i="3"/>
  <c r="A978" i="4" s="1"/>
  <c r="A979" i="7"/>
  <c r="A979" i="8" s="1"/>
  <c r="A979" i="3"/>
  <c r="A979" i="4" s="1"/>
  <c r="F955" i="8"/>
  <c r="E955" i="8"/>
  <c r="C955" i="8"/>
  <c r="D955" i="8" s="1"/>
  <c r="E956" i="8"/>
  <c r="C956" i="8"/>
  <c r="D956" i="8" s="1"/>
  <c r="F956" i="8"/>
  <c r="F957" i="8"/>
  <c r="C957" i="8"/>
  <c r="D957" i="8" s="1"/>
  <c r="E957" i="8"/>
  <c r="E958" i="8"/>
  <c r="F958" i="8"/>
  <c r="C958" i="8"/>
  <c r="D958" i="8" s="1"/>
  <c r="F959" i="8"/>
  <c r="C959" i="8"/>
  <c r="D959" i="8" s="1"/>
  <c r="E959" i="8"/>
  <c r="E960" i="8"/>
  <c r="C960" i="8"/>
  <c r="D960" i="8" s="1"/>
  <c r="F960" i="8"/>
  <c r="F961" i="8"/>
  <c r="E961" i="8"/>
  <c r="C961" i="8"/>
  <c r="D961" i="8" s="1"/>
  <c r="D979" i="4" l="1"/>
  <c r="I979" i="4" s="1"/>
  <c r="J979" i="4" s="1"/>
  <c r="B979" i="7" s="1"/>
  <c r="B979" i="8" s="1"/>
  <c r="C979" i="4"/>
  <c r="B979" i="4"/>
  <c r="C978" i="4"/>
  <c r="D978" i="4"/>
  <c r="I978" i="4" s="1"/>
  <c r="J978" i="4" s="1"/>
  <c r="B978" i="7" s="1"/>
  <c r="B978" i="8" s="1"/>
  <c r="B978" i="4"/>
  <c r="D977" i="4"/>
  <c r="I977" i="4" s="1"/>
  <c r="J977" i="4" s="1"/>
  <c r="B977" i="7" s="1"/>
  <c r="B977" i="8" s="1"/>
  <c r="C977" i="4"/>
  <c r="B977" i="4"/>
  <c r="C976" i="4"/>
  <c r="D976" i="4"/>
  <c r="I976" i="4" s="1"/>
  <c r="J976" i="4" s="1"/>
  <c r="B976" i="7" s="1"/>
  <c r="B976" i="8" s="1"/>
  <c r="B976" i="4"/>
  <c r="D975" i="4"/>
  <c r="I975" i="4" s="1"/>
  <c r="J975" i="4" s="1"/>
  <c r="B975" i="7" s="1"/>
  <c r="B975" i="8" s="1"/>
  <c r="C975" i="4"/>
  <c r="B975" i="4"/>
  <c r="C974" i="4"/>
  <c r="D974" i="4"/>
  <c r="I974" i="4" s="1"/>
  <c r="J974" i="4" s="1"/>
  <c r="B974" i="7" s="1"/>
  <c r="B974" i="8" s="1"/>
  <c r="B974" i="4"/>
  <c r="D973" i="4"/>
  <c r="I973" i="4" s="1"/>
  <c r="J973" i="4" s="1"/>
  <c r="B973" i="7" s="1"/>
  <c r="B973" i="8" s="1"/>
  <c r="C973" i="4"/>
  <c r="B973" i="4"/>
  <c r="A997" i="2"/>
  <c r="A996" i="2"/>
  <c r="A995" i="2"/>
  <c r="A994" i="2"/>
  <c r="A993" i="2"/>
  <c r="A992" i="2"/>
  <c r="A991" i="2"/>
  <c r="B990" i="2"/>
  <c r="B981" i="7"/>
  <c r="C981" i="8" s="1"/>
  <c r="B981" i="4"/>
  <c r="B981" i="3"/>
  <c r="A982" i="7"/>
  <c r="A982" i="8" s="1"/>
  <c r="A982" i="3"/>
  <c r="A982" i="4" s="1"/>
  <c r="A983" i="7"/>
  <c r="A983" i="8" s="1"/>
  <c r="A983" i="3"/>
  <c r="A983" i="4" s="1"/>
  <c r="A984" i="7"/>
  <c r="A984" i="8" s="1"/>
  <c r="A984" i="3"/>
  <c r="A984" i="4" s="1"/>
  <c r="A985" i="7"/>
  <c r="A985" i="8" s="1"/>
  <c r="A985" i="3"/>
  <c r="A985" i="4" s="1"/>
  <c r="A986" i="7"/>
  <c r="A986" i="8" s="1"/>
  <c r="A986" i="3"/>
  <c r="A986" i="4" s="1"/>
  <c r="A987" i="7"/>
  <c r="A987" i="8" s="1"/>
  <c r="A987" i="3"/>
  <c r="A987" i="4" s="1"/>
  <c r="A988" i="7"/>
  <c r="A988" i="8" s="1"/>
  <c r="A988" i="3"/>
  <c r="A988" i="4" s="1"/>
  <c r="E964" i="8"/>
  <c r="F964" i="8"/>
  <c r="C964" i="8"/>
  <c r="D964" i="8" s="1"/>
  <c r="F965" i="8"/>
  <c r="C965" i="8"/>
  <c r="D965" i="8" s="1"/>
  <c r="E965" i="8"/>
  <c r="E966" i="8"/>
  <c r="C966" i="8"/>
  <c r="D966" i="8" s="1"/>
  <c r="F966" i="8"/>
  <c r="F967" i="8"/>
  <c r="C967" i="8"/>
  <c r="D967" i="8" s="1"/>
  <c r="E967" i="8"/>
  <c r="E968" i="8"/>
  <c r="F968" i="8"/>
  <c r="C968" i="8"/>
  <c r="D968" i="8" s="1"/>
  <c r="F969" i="8"/>
  <c r="C969" i="8"/>
  <c r="D969" i="8" s="1"/>
  <c r="E969" i="8"/>
  <c r="E970" i="8"/>
  <c r="C970" i="8"/>
  <c r="D970" i="8" s="1"/>
  <c r="F970" i="8"/>
  <c r="C988" i="4" l="1"/>
  <c r="D988" i="4"/>
  <c r="I988" i="4" s="1"/>
  <c r="J988" i="4" s="1"/>
  <c r="B988" i="7" s="1"/>
  <c r="B988" i="8" s="1"/>
  <c r="B988" i="4"/>
  <c r="D987" i="4"/>
  <c r="I987" i="4" s="1"/>
  <c r="J987" i="4" s="1"/>
  <c r="B987" i="7" s="1"/>
  <c r="B987" i="8" s="1"/>
  <c r="C987" i="4"/>
  <c r="B987" i="4"/>
  <c r="C986" i="4"/>
  <c r="D986" i="4"/>
  <c r="I986" i="4" s="1"/>
  <c r="J986" i="4" s="1"/>
  <c r="B986" i="7" s="1"/>
  <c r="B986" i="8" s="1"/>
  <c r="B986" i="4"/>
  <c r="D985" i="4"/>
  <c r="I985" i="4" s="1"/>
  <c r="J985" i="4" s="1"/>
  <c r="B985" i="7" s="1"/>
  <c r="B985" i="8" s="1"/>
  <c r="C985" i="4"/>
  <c r="B985" i="4"/>
  <c r="C984" i="4"/>
  <c r="D984" i="4"/>
  <c r="I984" i="4" s="1"/>
  <c r="J984" i="4" s="1"/>
  <c r="B984" i="7" s="1"/>
  <c r="B984" i="8" s="1"/>
  <c r="B984" i="4"/>
  <c r="D983" i="4"/>
  <c r="I983" i="4" s="1"/>
  <c r="J983" i="4" s="1"/>
  <c r="B983" i="7" s="1"/>
  <c r="B983" i="8" s="1"/>
  <c r="C983" i="4"/>
  <c r="B983" i="4"/>
  <c r="C982" i="4"/>
  <c r="D982" i="4"/>
  <c r="I982" i="4" s="1"/>
  <c r="J982" i="4" s="1"/>
  <c r="B982" i="7" s="1"/>
  <c r="B982" i="8" s="1"/>
  <c r="B982" i="4"/>
  <c r="A1006" i="2"/>
  <c r="A1005" i="2"/>
  <c r="A1004" i="2"/>
  <c r="A1003" i="2"/>
  <c r="A1002" i="2"/>
  <c r="A1001" i="2"/>
  <c r="A1000" i="2"/>
  <c r="B999" i="2"/>
  <c r="B990" i="7"/>
  <c r="C990" i="8" s="1"/>
  <c r="B990" i="4"/>
  <c r="B990" i="3"/>
  <c r="A991" i="7"/>
  <c r="A991" i="8" s="1"/>
  <c r="A991" i="3"/>
  <c r="A991" i="4" s="1"/>
  <c r="A992" i="7"/>
  <c r="A992" i="8" s="1"/>
  <c r="A992" i="3"/>
  <c r="A992" i="4" s="1"/>
  <c r="A993" i="7"/>
  <c r="A993" i="8" s="1"/>
  <c r="A993" i="3"/>
  <c r="A993" i="4" s="1"/>
  <c r="A994" i="7"/>
  <c r="A994" i="8" s="1"/>
  <c r="A994" i="3"/>
  <c r="A994" i="4" s="1"/>
  <c r="A995" i="7"/>
  <c r="A995" i="8" s="1"/>
  <c r="A995" i="3"/>
  <c r="A995" i="4" s="1"/>
  <c r="A996" i="7"/>
  <c r="A996" i="8" s="1"/>
  <c r="A996" i="3"/>
  <c r="A996" i="4" s="1"/>
  <c r="A997" i="7"/>
  <c r="A997" i="8" s="1"/>
  <c r="A997" i="3"/>
  <c r="A997" i="4" s="1"/>
  <c r="F973" i="8"/>
  <c r="C973" i="8"/>
  <c r="D973" i="8" s="1"/>
  <c r="E973" i="8"/>
  <c r="E974" i="8"/>
  <c r="F974" i="8"/>
  <c r="C974" i="8"/>
  <c r="D974" i="8" s="1"/>
  <c r="F975" i="8"/>
  <c r="C975" i="8"/>
  <c r="D975" i="8" s="1"/>
  <c r="E975" i="8"/>
  <c r="E976" i="8"/>
  <c r="C976" i="8"/>
  <c r="D976" i="8" s="1"/>
  <c r="F976" i="8"/>
  <c r="F977" i="8"/>
  <c r="E977" i="8"/>
  <c r="C977" i="8"/>
  <c r="D977" i="8" s="1"/>
  <c r="E978" i="8"/>
  <c r="F978" i="8"/>
  <c r="C978" i="8"/>
  <c r="D978" i="8" s="1"/>
  <c r="F979" i="8"/>
  <c r="C979" i="8"/>
  <c r="D979" i="8" s="1"/>
  <c r="E979" i="8"/>
  <c r="D997" i="4" l="1"/>
  <c r="I997" i="4" s="1"/>
  <c r="J997" i="4" s="1"/>
  <c r="B997" i="7" s="1"/>
  <c r="B997" i="8" s="1"/>
  <c r="C997" i="4"/>
  <c r="B997" i="4"/>
  <c r="C996" i="4"/>
  <c r="D996" i="4"/>
  <c r="I996" i="4" s="1"/>
  <c r="J996" i="4" s="1"/>
  <c r="B996" i="7" s="1"/>
  <c r="B996" i="8" s="1"/>
  <c r="B996" i="4"/>
  <c r="D995" i="4"/>
  <c r="I995" i="4" s="1"/>
  <c r="J995" i="4" s="1"/>
  <c r="B995" i="7" s="1"/>
  <c r="B995" i="8" s="1"/>
  <c r="C995" i="4"/>
  <c r="B995" i="4"/>
  <c r="C994" i="4"/>
  <c r="D994" i="4"/>
  <c r="I994" i="4" s="1"/>
  <c r="J994" i="4" s="1"/>
  <c r="B994" i="7" s="1"/>
  <c r="B994" i="8" s="1"/>
  <c r="B994" i="4"/>
  <c r="D993" i="4"/>
  <c r="I993" i="4" s="1"/>
  <c r="J993" i="4" s="1"/>
  <c r="B993" i="7" s="1"/>
  <c r="B993" i="8" s="1"/>
  <c r="C993" i="4"/>
  <c r="B993" i="4"/>
  <c r="C992" i="4"/>
  <c r="D992" i="4"/>
  <c r="I992" i="4" s="1"/>
  <c r="J992" i="4" s="1"/>
  <c r="B992" i="7" s="1"/>
  <c r="B992" i="8" s="1"/>
  <c r="B992" i="4"/>
  <c r="D991" i="4"/>
  <c r="I991" i="4" s="1"/>
  <c r="J991" i="4" s="1"/>
  <c r="B991" i="7" s="1"/>
  <c r="B991" i="8" s="1"/>
  <c r="C991" i="4"/>
  <c r="B991" i="4"/>
  <c r="A1015" i="2"/>
  <c r="A1014" i="2"/>
  <c r="A1013" i="2"/>
  <c r="A1012" i="2"/>
  <c r="A1011" i="2"/>
  <c r="A1010" i="2"/>
  <c r="A1009" i="2"/>
  <c r="B1008" i="2"/>
  <c r="B999" i="7"/>
  <c r="C999" i="8" s="1"/>
  <c r="B999" i="4"/>
  <c r="B999" i="3"/>
  <c r="A1000" i="7"/>
  <c r="A1000" i="8" s="1"/>
  <c r="A1000" i="3"/>
  <c r="A1000" i="4" s="1"/>
  <c r="A1001" i="7"/>
  <c r="A1001" i="8" s="1"/>
  <c r="A1001" i="3"/>
  <c r="A1001" i="4" s="1"/>
  <c r="A1002" i="7"/>
  <c r="A1002" i="8" s="1"/>
  <c r="A1002" i="3"/>
  <c r="A1002" i="4" s="1"/>
  <c r="A1003" i="7"/>
  <c r="A1003" i="8" s="1"/>
  <c r="A1003" i="3"/>
  <c r="A1003" i="4" s="1"/>
  <c r="A1004" i="7"/>
  <c r="A1004" i="8" s="1"/>
  <c r="A1004" i="3"/>
  <c r="A1004" i="4" s="1"/>
  <c r="A1005" i="7"/>
  <c r="A1005" i="8" s="1"/>
  <c r="A1005" i="3"/>
  <c r="A1005" i="4" s="1"/>
  <c r="A1006" i="7"/>
  <c r="A1006" i="8" s="1"/>
  <c r="A1006" i="3"/>
  <c r="A1006" i="4" s="1"/>
  <c r="F982" i="8"/>
  <c r="C982" i="8"/>
  <c r="D982" i="8" s="1"/>
  <c r="E982" i="8"/>
  <c r="F983" i="8"/>
  <c r="C983" i="8"/>
  <c r="D983" i="8" s="1"/>
  <c r="E983" i="8"/>
  <c r="F984" i="8"/>
  <c r="C984" i="8"/>
  <c r="D984" i="8" s="1"/>
  <c r="E984" i="8"/>
  <c r="F985" i="8"/>
  <c r="C985" i="8"/>
  <c r="D985" i="8" s="1"/>
  <c r="E985" i="8"/>
  <c r="F986" i="8"/>
  <c r="C986" i="8"/>
  <c r="D986" i="8" s="1"/>
  <c r="E986" i="8"/>
  <c r="F987" i="8"/>
  <c r="C987" i="8"/>
  <c r="D987" i="8" s="1"/>
  <c r="E987" i="8"/>
  <c r="F988" i="8"/>
  <c r="C988" i="8"/>
  <c r="D988" i="8" s="1"/>
  <c r="E988" i="8"/>
  <c r="C1006" i="4" l="1"/>
  <c r="D1006" i="4"/>
  <c r="I1006" i="4" s="1"/>
  <c r="J1006" i="4" s="1"/>
  <c r="B1006" i="7" s="1"/>
  <c r="B1006" i="8" s="1"/>
  <c r="B1006" i="4"/>
  <c r="D1005" i="4"/>
  <c r="I1005" i="4" s="1"/>
  <c r="J1005" i="4" s="1"/>
  <c r="B1005" i="7" s="1"/>
  <c r="B1005" i="8" s="1"/>
  <c r="C1005" i="4"/>
  <c r="B1005" i="4"/>
  <c r="C1004" i="4"/>
  <c r="D1004" i="4"/>
  <c r="I1004" i="4" s="1"/>
  <c r="J1004" i="4" s="1"/>
  <c r="B1004" i="7" s="1"/>
  <c r="B1004" i="8" s="1"/>
  <c r="B1004" i="4"/>
  <c r="D1003" i="4"/>
  <c r="I1003" i="4" s="1"/>
  <c r="J1003" i="4" s="1"/>
  <c r="B1003" i="7" s="1"/>
  <c r="B1003" i="8" s="1"/>
  <c r="C1003" i="4"/>
  <c r="B1003" i="4"/>
  <c r="C1002" i="4"/>
  <c r="D1002" i="4"/>
  <c r="I1002" i="4" s="1"/>
  <c r="J1002" i="4" s="1"/>
  <c r="B1002" i="7" s="1"/>
  <c r="B1002" i="8" s="1"/>
  <c r="B1002" i="4"/>
  <c r="D1001" i="4"/>
  <c r="I1001" i="4" s="1"/>
  <c r="J1001" i="4" s="1"/>
  <c r="B1001" i="7" s="1"/>
  <c r="B1001" i="8" s="1"/>
  <c r="C1001" i="4"/>
  <c r="B1001" i="4"/>
  <c r="C1000" i="4"/>
  <c r="D1000" i="4"/>
  <c r="I1000" i="4" s="1"/>
  <c r="J1000" i="4" s="1"/>
  <c r="B1000" i="7" s="1"/>
  <c r="B1000" i="8" s="1"/>
  <c r="B1000" i="4"/>
  <c r="A1024" i="2"/>
  <c r="A1023" i="2"/>
  <c r="A1022" i="2"/>
  <c r="A1021" i="2"/>
  <c r="A1020" i="2"/>
  <c r="A1019" i="2"/>
  <c r="A1018" i="2"/>
  <c r="B1017" i="2"/>
  <c r="B1008" i="7"/>
  <c r="C1008" i="8" s="1"/>
  <c r="B1008" i="4"/>
  <c r="B1008" i="3"/>
  <c r="A1009" i="7"/>
  <c r="A1009" i="8" s="1"/>
  <c r="A1009" i="3"/>
  <c r="A1009" i="4" s="1"/>
  <c r="A1010" i="7"/>
  <c r="A1010" i="8" s="1"/>
  <c r="A1010" i="3"/>
  <c r="A1010" i="4" s="1"/>
  <c r="A1011" i="7"/>
  <c r="A1011" i="8" s="1"/>
  <c r="A1011" i="3"/>
  <c r="A1011" i="4" s="1"/>
  <c r="A1012" i="7"/>
  <c r="A1012" i="8" s="1"/>
  <c r="A1012" i="3"/>
  <c r="A1012" i="4" s="1"/>
  <c r="A1013" i="7"/>
  <c r="A1013" i="8" s="1"/>
  <c r="A1013" i="3"/>
  <c r="A1013" i="4" s="1"/>
  <c r="A1014" i="7"/>
  <c r="A1014" i="8" s="1"/>
  <c r="A1014" i="3"/>
  <c r="A1014" i="4" s="1"/>
  <c r="A1015" i="7"/>
  <c r="A1015" i="8" s="1"/>
  <c r="A1015" i="3"/>
  <c r="A1015" i="4" s="1"/>
  <c r="F991" i="8"/>
  <c r="C991" i="8"/>
  <c r="D991" i="8" s="1"/>
  <c r="E991" i="8"/>
  <c r="E992" i="8"/>
  <c r="F992" i="8"/>
  <c r="C992" i="8"/>
  <c r="D992" i="8" s="1"/>
  <c r="F993" i="8"/>
  <c r="C993" i="8"/>
  <c r="D993" i="8" s="1"/>
  <c r="E993" i="8"/>
  <c r="F994" i="8"/>
  <c r="C994" i="8"/>
  <c r="D994" i="8" s="1"/>
  <c r="E994" i="8"/>
  <c r="F995" i="8"/>
  <c r="C995" i="8"/>
  <c r="D995" i="8" s="1"/>
  <c r="E995" i="8"/>
  <c r="F996" i="8"/>
  <c r="C996" i="8"/>
  <c r="D996" i="8" s="1"/>
  <c r="E996" i="8"/>
  <c r="F997" i="8"/>
  <c r="C997" i="8"/>
  <c r="D997" i="8" s="1"/>
  <c r="E997" i="8"/>
  <c r="D1015" i="4" l="1"/>
  <c r="I1015" i="4" s="1"/>
  <c r="J1015" i="4" s="1"/>
  <c r="B1015" i="7" s="1"/>
  <c r="B1015" i="8" s="1"/>
  <c r="B1015" i="4"/>
  <c r="C1015" i="4"/>
  <c r="D1014" i="4"/>
  <c r="I1014" i="4" s="1"/>
  <c r="J1014" i="4" s="1"/>
  <c r="B1014" i="7" s="1"/>
  <c r="B1014" i="8" s="1"/>
  <c r="C1014" i="4"/>
  <c r="B1014" i="4"/>
  <c r="C1013" i="4"/>
  <c r="D1013" i="4"/>
  <c r="I1013" i="4" s="1"/>
  <c r="J1013" i="4" s="1"/>
  <c r="B1013" i="7" s="1"/>
  <c r="B1013" i="8" s="1"/>
  <c r="B1013" i="4"/>
  <c r="D1012" i="4"/>
  <c r="I1012" i="4" s="1"/>
  <c r="J1012" i="4" s="1"/>
  <c r="B1012" i="7" s="1"/>
  <c r="B1012" i="8" s="1"/>
  <c r="C1012" i="4"/>
  <c r="B1012" i="4"/>
  <c r="C1011" i="4"/>
  <c r="D1011" i="4"/>
  <c r="I1011" i="4" s="1"/>
  <c r="J1011" i="4" s="1"/>
  <c r="B1011" i="7" s="1"/>
  <c r="B1011" i="8" s="1"/>
  <c r="B1011" i="4"/>
  <c r="C1010" i="4"/>
  <c r="D1010" i="4"/>
  <c r="I1010" i="4" s="1"/>
  <c r="J1010" i="4" s="1"/>
  <c r="B1010" i="7" s="1"/>
  <c r="B1010" i="8" s="1"/>
  <c r="B1010" i="4"/>
  <c r="D1009" i="4"/>
  <c r="I1009" i="4" s="1"/>
  <c r="J1009" i="4" s="1"/>
  <c r="B1009" i="7" s="1"/>
  <c r="B1009" i="8" s="1"/>
  <c r="C1009" i="4"/>
  <c r="B1009" i="4"/>
  <c r="A1033" i="2"/>
  <c r="A1032" i="2"/>
  <c r="A1031" i="2"/>
  <c r="A1030" i="2"/>
  <c r="A1029" i="2"/>
  <c r="A1028" i="2"/>
  <c r="A1027" i="2"/>
  <c r="B1026" i="2"/>
  <c r="B1017" i="7"/>
  <c r="C1017" i="8" s="1"/>
  <c r="B1017" i="4"/>
  <c r="B1017" i="3"/>
  <c r="A1018" i="7"/>
  <c r="A1018" i="8" s="1"/>
  <c r="A1018" i="3"/>
  <c r="A1018" i="4" s="1"/>
  <c r="A1019" i="7"/>
  <c r="A1019" i="8" s="1"/>
  <c r="A1019" i="3"/>
  <c r="A1019" i="4" s="1"/>
  <c r="A1020" i="7"/>
  <c r="A1020" i="8" s="1"/>
  <c r="A1020" i="3"/>
  <c r="A1020" i="4" s="1"/>
  <c r="A1021" i="7"/>
  <c r="A1021" i="8" s="1"/>
  <c r="A1021" i="3"/>
  <c r="A1021" i="4" s="1"/>
  <c r="A1022" i="7"/>
  <c r="A1022" i="8" s="1"/>
  <c r="A1022" i="3"/>
  <c r="A1022" i="4" s="1"/>
  <c r="A1023" i="7"/>
  <c r="A1023" i="8" s="1"/>
  <c r="A1023" i="3"/>
  <c r="A1023" i="4" s="1"/>
  <c r="A1024" i="7"/>
  <c r="A1024" i="8" s="1"/>
  <c r="A1024" i="3"/>
  <c r="A1024" i="4" s="1"/>
  <c r="F1000" i="8"/>
  <c r="C1000" i="8"/>
  <c r="D1000" i="8" s="1"/>
  <c r="E1000" i="8"/>
  <c r="F1001" i="8"/>
  <c r="C1001" i="8"/>
  <c r="D1001" i="8" s="1"/>
  <c r="E1001" i="8"/>
  <c r="F1002" i="8"/>
  <c r="C1002" i="8"/>
  <c r="D1002" i="8" s="1"/>
  <c r="E1002" i="8"/>
  <c r="F1003" i="8"/>
  <c r="C1003" i="8"/>
  <c r="D1003" i="8" s="1"/>
  <c r="E1003" i="8"/>
  <c r="F1004" i="8"/>
  <c r="C1004" i="8"/>
  <c r="D1004" i="8" s="1"/>
  <c r="E1004" i="8"/>
  <c r="F1005" i="8"/>
  <c r="C1005" i="8"/>
  <c r="D1005" i="8" s="1"/>
  <c r="E1005" i="8"/>
  <c r="F1006" i="8"/>
  <c r="C1006" i="8"/>
  <c r="D1006" i="8" s="1"/>
  <c r="E1006" i="8"/>
  <c r="D1024" i="4" l="1"/>
  <c r="I1024" i="4" s="1"/>
  <c r="J1024" i="4" s="1"/>
  <c r="B1024" i="7" s="1"/>
  <c r="B1024" i="8" s="1"/>
  <c r="C1024" i="4"/>
  <c r="B1024" i="4"/>
  <c r="B1023" i="4"/>
  <c r="D1023" i="4"/>
  <c r="I1023" i="4" s="1"/>
  <c r="J1023" i="4" s="1"/>
  <c r="B1023" i="7" s="1"/>
  <c r="B1023" i="8" s="1"/>
  <c r="C1023" i="4"/>
  <c r="D1022" i="4"/>
  <c r="I1022" i="4" s="1"/>
  <c r="J1022" i="4" s="1"/>
  <c r="B1022" i="7" s="1"/>
  <c r="B1022" i="8" s="1"/>
  <c r="C1022" i="4"/>
  <c r="B1022" i="4"/>
  <c r="D1021" i="4"/>
  <c r="I1021" i="4" s="1"/>
  <c r="J1021" i="4" s="1"/>
  <c r="B1021" i="7" s="1"/>
  <c r="B1021" i="8" s="1"/>
  <c r="C1021" i="4"/>
  <c r="B1021" i="4"/>
  <c r="D1020" i="4"/>
  <c r="I1020" i="4" s="1"/>
  <c r="J1020" i="4" s="1"/>
  <c r="B1020" i="7" s="1"/>
  <c r="B1020" i="8" s="1"/>
  <c r="C1020" i="4"/>
  <c r="B1020" i="4"/>
  <c r="B1019" i="4"/>
  <c r="D1019" i="4"/>
  <c r="I1019" i="4" s="1"/>
  <c r="J1019" i="4" s="1"/>
  <c r="B1019" i="7" s="1"/>
  <c r="B1019" i="8" s="1"/>
  <c r="C1019" i="4"/>
  <c r="D1018" i="4"/>
  <c r="I1018" i="4" s="1"/>
  <c r="J1018" i="4" s="1"/>
  <c r="B1018" i="7" s="1"/>
  <c r="B1018" i="8" s="1"/>
  <c r="C1018" i="4"/>
  <c r="B1018" i="4"/>
  <c r="A1042" i="2"/>
  <c r="A1041" i="2"/>
  <c r="A1040" i="2"/>
  <c r="A1039" i="2"/>
  <c r="A1038" i="2"/>
  <c r="A1037" i="2"/>
  <c r="A1036" i="2"/>
  <c r="B1035" i="2"/>
  <c r="B1026" i="7"/>
  <c r="C1026" i="8" s="1"/>
  <c r="B1026" i="4"/>
  <c r="B1026" i="3"/>
  <c r="A1027" i="7"/>
  <c r="A1027" i="8" s="1"/>
  <c r="A1027" i="3"/>
  <c r="A1027" i="4" s="1"/>
  <c r="A1028" i="7"/>
  <c r="A1028" i="8" s="1"/>
  <c r="A1028" i="3"/>
  <c r="A1028" i="4" s="1"/>
  <c r="A1029" i="7"/>
  <c r="A1029" i="8" s="1"/>
  <c r="A1029" i="3"/>
  <c r="A1029" i="4" s="1"/>
  <c r="A1030" i="7"/>
  <c r="A1030" i="8" s="1"/>
  <c r="A1030" i="3"/>
  <c r="A1030" i="4" s="1"/>
  <c r="A1031" i="7"/>
  <c r="A1031" i="8" s="1"/>
  <c r="A1031" i="3"/>
  <c r="A1031" i="4" s="1"/>
  <c r="A1032" i="7"/>
  <c r="A1032" i="8" s="1"/>
  <c r="A1032" i="3"/>
  <c r="A1032" i="4" s="1"/>
  <c r="A1033" i="7"/>
  <c r="A1033" i="8" s="1"/>
  <c r="A1033" i="3"/>
  <c r="A1033" i="4" s="1"/>
  <c r="F1009" i="8"/>
  <c r="C1009" i="8"/>
  <c r="D1009" i="8" s="1"/>
  <c r="E1009" i="8"/>
  <c r="F1010" i="8"/>
  <c r="C1010" i="8"/>
  <c r="D1010" i="8" s="1"/>
  <c r="E1010" i="8"/>
  <c r="F1011" i="8"/>
  <c r="C1011" i="8"/>
  <c r="D1011" i="8" s="1"/>
  <c r="E1011" i="8"/>
  <c r="F1012" i="8"/>
  <c r="C1012" i="8"/>
  <c r="D1012" i="8" s="1"/>
  <c r="E1012" i="8"/>
  <c r="F1013" i="8"/>
  <c r="C1013" i="8"/>
  <c r="D1013" i="8" s="1"/>
  <c r="E1013" i="8"/>
  <c r="F1014" i="8"/>
  <c r="C1014" i="8"/>
  <c r="D1014" i="8" s="1"/>
  <c r="E1014" i="8"/>
  <c r="F1015" i="8"/>
  <c r="C1015" i="8"/>
  <c r="D1015" i="8" s="1"/>
  <c r="E1015" i="8"/>
  <c r="B1033" i="4" l="1"/>
  <c r="D1033" i="4"/>
  <c r="I1033" i="4" s="1"/>
  <c r="J1033" i="4" s="1"/>
  <c r="B1033" i="7" s="1"/>
  <c r="B1033" i="8" s="1"/>
  <c r="C1033" i="4"/>
  <c r="D1032" i="4"/>
  <c r="I1032" i="4" s="1"/>
  <c r="J1032" i="4" s="1"/>
  <c r="B1032" i="7" s="1"/>
  <c r="B1032" i="8" s="1"/>
  <c r="C1032" i="4"/>
  <c r="B1032" i="4"/>
  <c r="D1031" i="4"/>
  <c r="I1031" i="4" s="1"/>
  <c r="J1031" i="4" s="1"/>
  <c r="B1031" i="7" s="1"/>
  <c r="B1031" i="8" s="1"/>
  <c r="C1031" i="4"/>
  <c r="B1031" i="4"/>
  <c r="D1030" i="4"/>
  <c r="I1030" i="4" s="1"/>
  <c r="J1030" i="4" s="1"/>
  <c r="B1030" i="7" s="1"/>
  <c r="B1030" i="8" s="1"/>
  <c r="C1030" i="4"/>
  <c r="B1030" i="4"/>
  <c r="B1029" i="4"/>
  <c r="D1029" i="4"/>
  <c r="I1029" i="4" s="1"/>
  <c r="J1029" i="4" s="1"/>
  <c r="B1029" i="7" s="1"/>
  <c r="B1029" i="8" s="1"/>
  <c r="C1029" i="4"/>
  <c r="D1028" i="4"/>
  <c r="I1028" i="4" s="1"/>
  <c r="J1028" i="4" s="1"/>
  <c r="B1028" i="7" s="1"/>
  <c r="B1028" i="8" s="1"/>
  <c r="C1028" i="4"/>
  <c r="B1028" i="4"/>
  <c r="D1027" i="4"/>
  <c r="I1027" i="4" s="1"/>
  <c r="J1027" i="4" s="1"/>
  <c r="B1027" i="7" s="1"/>
  <c r="B1027" i="8" s="1"/>
  <c r="C1027" i="4"/>
  <c r="B1027" i="4"/>
  <c r="A1051" i="2"/>
  <c r="A1050" i="2"/>
  <c r="A1049" i="2"/>
  <c r="A1048" i="2"/>
  <c r="A1047" i="2"/>
  <c r="A1046" i="2"/>
  <c r="A1045" i="2"/>
  <c r="B1044" i="2"/>
  <c r="B1035" i="7"/>
  <c r="C1035" i="8" s="1"/>
  <c r="B1035" i="4"/>
  <c r="B1035" i="3"/>
  <c r="A1036" i="7"/>
  <c r="A1036" i="8" s="1"/>
  <c r="A1036" i="3"/>
  <c r="A1036" i="4" s="1"/>
  <c r="A1037" i="7"/>
  <c r="A1037" i="8" s="1"/>
  <c r="A1037" i="3"/>
  <c r="A1037" i="4" s="1"/>
  <c r="A1038" i="7"/>
  <c r="A1038" i="8" s="1"/>
  <c r="A1038" i="3"/>
  <c r="A1038" i="4" s="1"/>
  <c r="A1039" i="7"/>
  <c r="A1039" i="8" s="1"/>
  <c r="A1039" i="3"/>
  <c r="A1039" i="4" s="1"/>
  <c r="A1040" i="7"/>
  <c r="A1040" i="8" s="1"/>
  <c r="A1040" i="3"/>
  <c r="A1040" i="4" s="1"/>
  <c r="A1041" i="7"/>
  <c r="A1041" i="8" s="1"/>
  <c r="A1041" i="3"/>
  <c r="A1041" i="4" s="1"/>
  <c r="A1042" i="7"/>
  <c r="A1042" i="8" s="1"/>
  <c r="A1042" i="3"/>
  <c r="A1042" i="4" s="1"/>
  <c r="F1018" i="8"/>
  <c r="C1018" i="8"/>
  <c r="D1018" i="8" s="1"/>
  <c r="E1018" i="8"/>
  <c r="F1019" i="8"/>
  <c r="E1019" i="8"/>
  <c r="C1019" i="8"/>
  <c r="D1019" i="8" s="1"/>
  <c r="F1020" i="8"/>
  <c r="E1020" i="8"/>
  <c r="C1020" i="8"/>
  <c r="D1020" i="8" s="1"/>
  <c r="F1021" i="8"/>
  <c r="E1021" i="8"/>
  <c r="C1021" i="8"/>
  <c r="D1021" i="8" s="1"/>
  <c r="F1022" i="8"/>
  <c r="E1022" i="8"/>
  <c r="C1022" i="8"/>
  <c r="D1022" i="8" s="1"/>
  <c r="F1023" i="8"/>
  <c r="E1023" i="8"/>
  <c r="C1023" i="8"/>
  <c r="D1023" i="8" s="1"/>
  <c r="F1024" i="8"/>
  <c r="E1024" i="8"/>
  <c r="C1024" i="8"/>
  <c r="D1024" i="8" s="1"/>
  <c r="D1042" i="4" l="1"/>
  <c r="I1042" i="4" s="1"/>
  <c r="J1042" i="4" s="1"/>
  <c r="B1042" i="7" s="1"/>
  <c r="B1042" i="8" s="1"/>
  <c r="C1042" i="4"/>
  <c r="B1042" i="4"/>
  <c r="D1041" i="4"/>
  <c r="I1041" i="4" s="1"/>
  <c r="J1041" i="4" s="1"/>
  <c r="B1041" i="7" s="1"/>
  <c r="B1041" i="8" s="1"/>
  <c r="C1041" i="4"/>
  <c r="B1041" i="4"/>
  <c r="D1040" i="4"/>
  <c r="I1040" i="4" s="1"/>
  <c r="J1040" i="4" s="1"/>
  <c r="B1040" i="7" s="1"/>
  <c r="B1040" i="8" s="1"/>
  <c r="C1040" i="4"/>
  <c r="B1040" i="4"/>
  <c r="B1039" i="4"/>
  <c r="D1039" i="4"/>
  <c r="I1039" i="4" s="1"/>
  <c r="J1039" i="4" s="1"/>
  <c r="B1039" i="7" s="1"/>
  <c r="B1039" i="8" s="1"/>
  <c r="C1039" i="4"/>
  <c r="D1038" i="4"/>
  <c r="I1038" i="4" s="1"/>
  <c r="J1038" i="4" s="1"/>
  <c r="B1038" i="7" s="1"/>
  <c r="B1038" i="8" s="1"/>
  <c r="C1038" i="4"/>
  <c r="B1038" i="4"/>
  <c r="D1037" i="4"/>
  <c r="I1037" i="4" s="1"/>
  <c r="J1037" i="4" s="1"/>
  <c r="B1037" i="7" s="1"/>
  <c r="B1037" i="8" s="1"/>
  <c r="C1037" i="4"/>
  <c r="B1037" i="4"/>
  <c r="D1036" i="4"/>
  <c r="I1036" i="4" s="1"/>
  <c r="J1036" i="4" s="1"/>
  <c r="B1036" i="7" s="1"/>
  <c r="B1036" i="8" s="1"/>
  <c r="C1036" i="4"/>
  <c r="B1036" i="4"/>
  <c r="A1060" i="2"/>
  <c r="A1059" i="2"/>
  <c r="A1058" i="2"/>
  <c r="A1057" i="2"/>
  <c r="A1056" i="2"/>
  <c r="A1055" i="2"/>
  <c r="A1054" i="2"/>
  <c r="B1053" i="2"/>
  <c r="B1044" i="7"/>
  <c r="C1044" i="8" s="1"/>
  <c r="B1044" i="4"/>
  <c r="B1044" i="3"/>
  <c r="A1045" i="7"/>
  <c r="A1045" i="8" s="1"/>
  <c r="A1045" i="3"/>
  <c r="A1045" i="4" s="1"/>
  <c r="A1046" i="7"/>
  <c r="A1046" i="8" s="1"/>
  <c r="A1046" i="3"/>
  <c r="A1046" i="4" s="1"/>
  <c r="A1047" i="7"/>
  <c r="A1047" i="8" s="1"/>
  <c r="A1047" i="3"/>
  <c r="A1047" i="4" s="1"/>
  <c r="A1048" i="7"/>
  <c r="A1048" i="8" s="1"/>
  <c r="A1048" i="3"/>
  <c r="A1048" i="4" s="1"/>
  <c r="A1049" i="7"/>
  <c r="A1049" i="8" s="1"/>
  <c r="A1049" i="3"/>
  <c r="A1049" i="4" s="1"/>
  <c r="A1050" i="7"/>
  <c r="A1050" i="8" s="1"/>
  <c r="A1050" i="3"/>
  <c r="A1050" i="4" s="1"/>
  <c r="A1051" i="7"/>
  <c r="A1051" i="8" s="1"/>
  <c r="A1051" i="3"/>
  <c r="A1051" i="4" s="1"/>
  <c r="F1027" i="8"/>
  <c r="E1027" i="8"/>
  <c r="C1027" i="8"/>
  <c r="D1027" i="8" s="1"/>
  <c r="F1028" i="8"/>
  <c r="E1028" i="8"/>
  <c r="C1028" i="8"/>
  <c r="D1028" i="8" s="1"/>
  <c r="F1029" i="8"/>
  <c r="E1029" i="8"/>
  <c r="C1029" i="8"/>
  <c r="D1029" i="8" s="1"/>
  <c r="F1030" i="8"/>
  <c r="E1030" i="8"/>
  <c r="C1030" i="8"/>
  <c r="D1030" i="8" s="1"/>
  <c r="F1031" i="8"/>
  <c r="E1031" i="8"/>
  <c r="C1031" i="8"/>
  <c r="D1031" i="8" s="1"/>
  <c r="F1032" i="8"/>
  <c r="E1032" i="8"/>
  <c r="C1032" i="8"/>
  <c r="D1032" i="8" s="1"/>
  <c r="F1033" i="8"/>
  <c r="E1033" i="8"/>
  <c r="C1033" i="8"/>
  <c r="D1033" i="8" s="1"/>
  <c r="D1051" i="4" l="1"/>
  <c r="I1051" i="4" s="1"/>
  <c r="J1051" i="4" s="1"/>
  <c r="B1051" i="7" s="1"/>
  <c r="B1051" i="8" s="1"/>
  <c r="C1051" i="4"/>
  <c r="B1051" i="4"/>
  <c r="D1050" i="4"/>
  <c r="I1050" i="4" s="1"/>
  <c r="J1050" i="4" s="1"/>
  <c r="B1050" i="7" s="1"/>
  <c r="B1050" i="8" s="1"/>
  <c r="C1050" i="4"/>
  <c r="B1050" i="4"/>
  <c r="B1049" i="4"/>
  <c r="D1049" i="4"/>
  <c r="I1049" i="4" s="1"/>
  <c r="J1049" i="4" s="1"/>
  <c r="B1049" i="7" s="1"/>
  <c r="B1049" i="8" s="1"/>
  <c r="C1049" i="4"/>
  <c r="D1048" i="4"/>
  <c r="I1048" i="4" s="1"/>
  <c r="J1048" i="4" s="1"/>
  <c r="B1048" i="7" s="1"/>
  <c r="B1048" i="8" s="1"/>
  <c r="C1048" i="4"/>
  <c r="B1048" i="4"/>
  <c r="D1047" i="4"/>
  <c r="I1047" i="4" s="1"/>
  <c r="J1047" i="4" s="1"/>
  <c r="B1047" i="7" s="1"/>
  <c r="B1047" i="8" s="1"/>
  <c r="C1047" i="4"/>
  <c r="B1047" i="4"/>
  <c r="D1046" i="4"/>
  <c r="I1046" i="4" s="1"/>
  <c r="J1046" i="4" s="1"/>
  <c r="B1046" i="7" s="1"/>
  <c r="B1046" i="8" s="1"/>
  <c r="C1046" i="4"/>
  <c r="B1046" i="4"/>
  <c r="B1045" i="4"/>
  <c r="D1045" i="4"/>
  <c r="I1045" i="4" s="1"/>
  <c r="J1045" i="4" s="1"/>
  <c r="B1045" i="7" s="1"/>
  <c r="B1045" i="8" s="1"/>
  <c r="C1045" i="4"/>
  <c r="A1069" i="2"/>
  <c r="A1068" i="2"/>
  <c r="A1067" i="2"/>
  <c r="A1066" i="2"/>
  <c r="A1065" i="2"/>
  <c r="A1064" i="2"/>
  <c r="A1063" i="2"/>
  <c r="B1062" i="2"/>
  <c r="B1053" i="7"/>
  <c r="C1053" i="8" s="1"/>
  <c r="B1053" i="4"/>
  <c r="B1053" i="3"/>
  <c r="A1054" i="7"/>
  <c r="A1054" i="8" s="1"/>
  <c r="A1054" i="3"/>
  <c r="A1054" i="4" s="1"/>
  <c r="A1055" i="7"/>
  <c r="A1055" i="8" s="1"/>
  <c r="A1055" i="3"/>
  <c r="A1055" i="4" s="1"/>
  <c r="A1056" i="7"/>
  <c r="A1056" i="8" s="1"/>
  <c r="A1056" i="3"/>
  <c r="A1056" i="4" s="1"/>
  <c r="A1057" i="7"/>
  <c r="A1057" i="8" s="1"/>
  <c r="A1057" i="3"/>
  <c r="A1057" i="4" s="1"/>
  <c r="A1058" i="7"/>
  <c r="A1058" i="8" s="1"/>
  <c r="A1058" i="3"/>
  <c r="A1058" i="4" s="1"/>
  <c r="A1059" i="7"/>
  <c r="A1059" i="8" s="1"/>
  <c r="A1059" i="3"/>
  <c r="A1059" i="4" s="1"/>
  <c r="A1060" i="7"/>
  <c r="A1060" i="8" s="1"/>
  <c r="A1060" i="3"/>
  <c r="A1060" i="4" s="1"/>
  <c r="F1036" i="8"/>
  <c r="E1036" i="8"/>
  <c r="C1036" i="8"/>
  <c r="D1036" i="8" s="1"/>
  <c r="F1037" i="8"/>
  <c r="E1037" i="8"/>
  <c r="C1037" i="8"/>
  <c r="D1037" i="8" s="1"/>
  <c r="F1038" i="8"/>
  <c r="E1038" i="8"/>
  <c r="C1038" i="8"/>
  <c r="D1038" i="8" s="1"/>
  <c r="F1039" i="8"/>
  <c r="E1039" i="8"/>
  <c r="C1039" i="8"/>
  <c r="D1039" i="8" s="1"/>
  <c r="F1040" i="8"/>
  <c r="E1040" i="8"/>
  <c r="C1040" i="8"/>
  <c r="D1040" i="8" s="1"/>
  <c r="F1041" i="8"/>
  <c r="E1041" i="8"/>
  <c r="C1041" i="8"/>
  <c r="D1041" i="8" s="1"/>
  <c r="F1042" i="8"/>
  <c r="E1042" i="8"/>
  <c r="C1042" i="8"/>
  <c r="D1042" i="8" s="1"/>
  <c r="D1060" i="4" l="1"/>
  <c r="I1060" i="4" s="1"/>
  <c r="J1060" i="4" s="1"/>
  <c r="B1060" i="7" s="1"/>
  <c r="B1060" i="8" s="1"/>
  <c r="C1060" i="4"/>
  <c r="B1060" i="4"/>
  <c r="B1059" i="4"/>
  <c r="D1059" i="4"/>
  <c r="I1059" i="4" s="1"/>
  <c r="J1059" i="4" s="1"/>
  <c r="B1059" i="7" s="1"/>
  <c r="B1059" i="8" s="1"/>
  <c r="C1059" i="4"/>
  <c r="D1058" i="4"/>
  <c r="I1058" i="4" s="1"/>
  <c r="J1058" i="4" s="1"/>
  <c r="B1058" i="7" s="1"/>
  <c r="B1058" i="8" s="1"/>
  <c r="C1058" i="4"/>
  <c r="B1058" i="4"/>
  <c r="D1057" i="4"/>
  <c r="I1057" i="4" s="1"/>
  <c r="J1057" i="4" s="1"/>
  <c r="B1057" i="7" s="1"/>
  <c r="B1057" i="8" s="1"/>
  <c r="C1057" i="4"/>
  <c r="B1057" i="4"/>
  <c r="D1056" i="4"/>
  <c r="I1056" i="4" s="1"/>
  <c r="J1056" i="4" s="1"/>
  <c r="B1056" i="7" s="1"/>
  <c r="B1056" i="8" s="1"/>
  <c r="C1056" i="4"/>
  <c r="B1056" i="4"/>
  <c r="B1055" i="4"/>
  <c r="D1055" i="4"/>
  <c r="I1055" i="4" s="1"/>
  <c r="J1055" i="4" s="1"/>
  <c r="B1055" i="7" s="1"/>
  <c r="B1055" i="8" s="1"/>
  <c r="C1055" i="4"/>
  <c r="D1054" i="4"/>
  <c r="I1054" i="4" s="1"/>
  <c r="J1054" i="4" s="1"/>
  <c r="B1054" i="7" s="1"/>
  <c r="B1054" i="8" s="1"/>
  <c r="C1054" i="4"/>
  <c r="B1054" i="4"/>
  <c r="A1078" i="2"/>
  <c r="A1077" i="2"/>
  <c r="A1076" i="2"/>
  <c r="A1075" i="2"/>
  <c r="A1074" i="2"/>
  <c r="A1073" i="2"/>
  <c r="A1072" i="2"/>
  <c r="B1071" i="2"/>
  <c r="B1062" i="7"/>
  <c r="C1062" i="8" s="1"/>
  <c r="B1062" i="4"/>
  <c r="B1062" i="3"/>
  <c r="A1063" i="7"/>
  <c r="A1063" i="8" s="1"/>
  <c r="A1063" i="3"/>
  <c r="A1063" i="4" s="1"/>
  <c r="A1064" i="7"/>
  <c r="A1064" i="8" s="1"/>
  <c r="A1064" i="3"/>
  <c r="A1064" i="4" s="1"/>
  <c r="A1065" i="7"/>
  <c r="A1065" i="8" s="1"/>
  <c r="A1065" i="3"/>
  <c r="A1065" i="4" s="1"/>
  <c r="A1066" i="7"/>
  <c r="A1066" i="8" s="1"/>
  <c r="A1066" i="3"/>
  <c r="A1066" i="4" s="1"/>
  <c r="A1067" i="7"/>
  <c r="A1067" i="8" s="1"/>
  <c r="A1067" i="3"/>
  <c r="A1067" i="4" s="1"/>
  <c r="A1068" i="7"/>
  <c r="A1068" i="8" s="1"/>
  <c r="A1068" i="3"/>
  <c r="A1068" i="4" s="1"/>
  <c r="A1069" i="7"/>
  <c r="A1069" i="8" s="1"/>
  <c r="A1069" i="3"/>
  <c r="A1069" i="4" s="1"/>
  <c r="F1045" i="8"/>
  <c r="E1045" i="8"/>
  <c r="C1045" i="8"/>
  <c r="D1045" i="8" s="1"/>
  <c r="F1046" i="8"/>
  <c r="E1046" i="8"/>
  <c r="C1046" i="8"/>
  <c r="D1046" i="8" s="1"/>
  <c r="F1047" i="8"/>
  <c r="E1047" i="8"/>
  <c r="C1047" i="8"/>
  <c r="D1047" i="8" s="1"/>
  <c r="F1048" i="8"/>
  <c r="E1048" i="8"/>
  <c r="C1048" i="8"/>
  <c r="D1048" i="8" s="1"/>
  <c r="F1049" i="8"/>
  <c r="E1049" i="8"/>
  <c r="C1049" i="8"/>
  <c r="D1049" i="8" s="1"/>
  <c r="F1050" i="8"/>
  <c r="E1050" i="8"/>
  <c r="C1050" i="8"/>
  <c r="D1050" i="8" s="1"/>
  <c r="F1051" i="8"/>
  <c r="E1051" i="8"/>
  <c r="C1051" i="8"/>
  <c r="D1051" i="8" s="1"/>
  <c r="B1069" i="4" l="1"/>
  <c r="D1069" i="4"/>
  <c r="I1069" i="4" s="1"/>
  <c r="J1069" i="4" s="1"/>
  <c r="B1069" i="7" s="1"/>
  <c r="B1069" i="8" s="1"/>
  <c r="C1069" i="4"/>
  <c r="D1068" i="4"/>
  <c r="I1068" i="4" s="1"/>
  <c r="J1068" i="4" s="1"/>
  <c r="B1068" i="7" s="1"/>
  <c r="B1068" i="8" s="1"/>
  <c r="C1068" i="4"/>
  <c r="B1068" i="4"/>
  <c r="D1067" i="4"/>
  <c r="I1067" i="4" s="1"/>
  <c r="J1067" i="4" s="1"/>
  <c r="B1067" i="7" s="1"/>
  <c r="B1067" i="8" s="1"/>
  <c r="C1067" i="4"/>
  <c r="B1067" i="4"/>
  <c r="D1066" i="4"/>
  <c r="I1066" i="4" s="1"/>
  <c r="J1066" i="4" s="1"/>
  <c r="B1066" i="7" s="1"/>
  <c r="B1066" i="8" s="1"/>
  <c r="C1066" i="4"/>
  <c r="B1066" i="4"/>
  <c r="B1065" i="4"/>
  <c r="D1065" i="4"/>
  <c r="I1065" i="4" s="1"/>
  <c r="J1065" i="4" s="1"/>
  <c r="B1065" i="7" s="1"/>
  <c r="B1065" i="8" s="1"/>
  <c r="C1065" i="4"/>
  <c r="D1064" i="4"/>
  <c r="I1064" i="4" s="1"/>
  <c r="J1064" i="4" s="1"/>
  <c r="B1064" i="7" s="1"/>
  <c r="B1064" i="8" s="1"/>
  <c r="C1064" i="4"/>
  <c r="B1064" i="4"/>
  <c r="D1063" i="4"/>
  <c r="I1063" i="4" s="1"/>
  <c r="J1063" i="4" s="1"/>
  <c r="B1063" i="7" s="1"/>
  <c r="B1063" i="8" s="1"/>
  <c r="C1063" i="4"/>
  <c r="B1063" i="4"/>
  <c r="A1087" i="2"/>
  <c r="A1086" i="2"/>
  <c r="A1085" i="2"/>
  <c r="A1084" i="2"/>
  <c r="A1083" i="2"/>
  <c r="A1082" i="2"/>
  <c r="A1081" i="2"/>
  <c r="B1080" i="2"/>
  <c r="B1071" i="7"/>
  <c r="C1071" i="8" s="1"/>
  <c r="B1071" i="4"/>
  <c r="B1071" i="3"/>
  <c r="A1072" i="7"/>
  <c r="A1072" i="8" s="1"/>
  <c r="A1072" i="3"/>
  <c r="A1072" i="4" s="1"/>
  <c r="A1073" i="7"/>
  <c r="A1073" i="8" s="1"/>
  <c r="A1073" i="3"/>
  <c r="A1073" i="4" s="1"/>
  <c r="A1074" i="7"/>
  <c r="A1074" i="8" s="1"/>
  <c r="A1074" i="3"/>
  <c r="A1074" i="4" s="1"/>
  <c r="A1075" i="7"/>
  <c r="A1075" i="8" s="1"/>
  <c r="A1075" i="3"/>
  <c r="A1075" i="4" s="1"/>
  <c r="A1076" i="7"/>
  <c r="A1076" i="8" s="1"/>
  <c r="A1076" i="3"/>
  <c r="A1076" i="4" s="1"/>
  <c r="A1077" i="7"/>
  <c r="A1077" i="8" s="1"/>
  <c r="A1077" i="3"/>
  <c r="A1077" i="4" s="1"/>
  <c r="A1078" i="7"/>
  <c r="A1078" i="8" s="1"/>
  <c r="A1078" i="3"/>
  <c r="A1078" i="4" s="1"/>
  <c r="F1054" i="8"/>
  <c r="E1054" i="8"/>
  <c r="C1054" i="8"/>
  <c r="D1054" i="8" s="1"/>
  <c r="F1055" i="8"/>
  <c r="E1055" i="8"/>
  <c r="C1055" i="8"/>
  <c r="D1055" i="8" s="1"/>
  <c r="F1056" i="8"/>
  <c r="E1056" i="8"/>
  <c r="C1056" i="8"/>
  <c r="D1056" i="8" s="1"/>
  <c r="F1057" i="8"/>
  <c r="E1057" i="8"/>
  <c r="C1057" i="8"/>
  <c r="D1057" i="8" s="1"/>
  <c r="F1058" i="8"/>
  <c r="E1058" i="8"/>
  <c r="C1058" i="8"/>
  <c r="D1058" i="8" s="1"/>
  <c r="F1059" i="8"/>
  <c r="E1059" i="8"/>
  <c r="C1059" i="8"/>
  <c r="D1059" i="8" s="1"/>
  <c r="F1060" i="8"/>
  <c r="E1060" i="8"/>
  <c r="C1060" i="8"/>
  <c r="D1060" i="8" s="1"/>
  <c r="D1078" i="4" l="1"/>
  <c r="I1078" i="4" s="1"/>
  <c r="J1078" i="4" s="1"/>
  <c r="B1078" i="7" s="1"/>
  <c r="B1078" i="8" s="1"/>
  <c r="C1078" i="4"/>
  <c r="B1078" i="4"/>
  <c r="D1077" i="4"/>
  <c r="I1077" i="4" s="1"/>
  <c r="J1077" i="4" s="1"/>
  <c r="B1077" i="7" s="1"/>
  <c r="B1077" i="8" s="1"/>
  <c r="C1077" i="4"/>
  <c r="B1077" i="4"/>
  <c r="D1076" i="4"/>
  <c r="I1076" i="4" s="1"/>
  <c r="J1076" i="4" s="1"/>
  <c r="B1076" i="7" s="1"/>
  <c r="B1076" i="8" s="1"/>
  <c r="C1076" i="4"/>
  <c r="B1076" i="4"/>
  <c r="B1075" i="4"/>
  <c r="D1075" i="4"/>
  <c r="I1075" i="4" s="1"/>
  <c r="J1075" i="4" s="1"/>
  <c r="B1075" i="7" s="1"/>
  <c r="B1075" i="8" s="1"/>
  <c r="C1075" i="4"/>
  <c r="D1074" i="4"/>
  <c r="I1074" i="4" s="1"/>
  <c r="J1074" i="4" s="1"/>
  <c r="B1074" i="7" s="1"/>
  <c r="B1074" i="8" s="1"/>
  <c r="C1074" i="4"/>
  <c r="B1074" i="4"/>
  <c r="B1073" i="4"/>
  <c r="D1073" i="4"/>
  <c r="I1073" i="4" s="1"/>
  <c r="J1073" i="4" s="1"/>
  <c r="B1073" i="7" s="1"/>
  <c r="B1073" i="8" s="1"/>
  <c r="C1073" i="4"/>
  <c r="D1072" i="4"/>
  <c r="I1072" i="4" s="1"/>
  <c r="J1072" i="4" s="1"/>
  <c r="B1072" i="7" s="1"/>
  <c r="B1072" i="8" s="1"/>
  <c r="C1072" i="4"/>
  <c r="B1072" i="4"/>
  <c r="B1080" i="7"/>
  <c r="C1080" i="8" s="1"/>
  <c r="B1080" i="4"/>
  <c r="B1080" i="3"/>
  <c r="A1081" i="7"/>
  <c r="A1081" i="8" s="1"/>
  <c r="A1081" i="3"/>
  <c r="A1081" i="4" s="1"/>
  <c r="A1082" i="7"/>
  <c r="A1082" i="8" s="1"/>
  <c r="A1082" i="3"/>
  <c r="A1082" i="4" s="1"/>
  <c r="A1083" i="7"/>
  <c r="A1083" i="8" s="1"/>
  <c r="A1083" i="3"/>
  <c r="A1083" i="4" s="1"/>
  <c r="A1084" i="7"/>
  <c r="A1084" i="8" s="1"/>
  <c r="A1084" i="3"/>
  <c r="A1084" i="4" s="1"/>
  <c r="A1085" i="7"/>
  <c r="A1085" i="8" s="1"/>
  <c r="A1085" i="3"/>
  <c r="A1085" i="4" s="1"/>
  <c r="A1086" i="7"/>
  <c r="A1086" i="8" s="1"/>
  <c r="A1086" i="3"/>
  <c r="A1086" i="4" s="1"/>
  <c r="A1087" i="7"/>
  <c r="A1087" i="8" s="1"/>
  <c r="A1087" i="3"/>
  <c r="A1087" i="4" s="1"/>
  <c r="F1063" i="8"/>
  <c r="E1063" i="8"/>
  <c r="C1063" i="8"/>
  <c r="D1063" i="8" s="1"/>
  <c r="F1064" i="8"/>
  <c r="E1064" i="8"/>
  <c r="C1064" i="8"/>
  <c r="D1064" i="8" s="1"/>
  <c r="F1065" i="8"/>
  <c r="E1065" i="8"/>
  <c r="C1065" i="8"/>
  <c r="D1065" i="8" s="1"/>
  <c r="F1066" i="8"/>
  <c r="E1066" i="8"/>
  <c r="C1066" i="8"/>
  <c r="D1066" i="8" s="1"/>
  <c r="F1067" i="8"/>
  <c r="E1067" i="8"/>
  <c r="C1067" i="8"/>
  <c r="D1067" i="8" s="1"/>
  <c r="F1068" i="8"/>
  <c r="E1068" i="8"/>
  <c r="C1068" i="8"/>
  <c r="D1068" i="8" s="1"/>
  <c r="F1069" i="8"/>
  <c r="E1069" i="8"/>
  <c r="C1069" i="8"/>
  <c r="D1069" i="8" s="1"/>
  <c r="D1087" i="4" l="1"/>
  <c r="I1087" i="4" s="1"/>
  <c r="J1087" i="4" s="1"/>
  <c r="B1087" i="7" s="1"/>
  <c r="B1087" i="8" s="1"/>
  <c r="C1087" i="4"/>
  <c r="B1087" i="4"/>
  <c r="D1086" i="4"/>
  <c r="I1086" i="4" s="1"/>
  <c r="J1086" i="4" s="1"/>
  <c r="B1086" i="7" s="1"/>
  <c r="B1086" i="8" s="1"/>
  <c r="C1086" i="4"/>
  <c r="B1086" i="4"/>
  <c r="D1085" i="4"/>
  <c r="I1085" i="4" s="1"/>
  <c r="J1085" i="4" s="1"/>
  <c r="B1085" i="7" s="1"/>
  <c r="B1085" i="8" s="1"/>
  <c r="C1085" i="4"/>
  <c r="B1085" i="4"/>
  <c r="D1084" i="4"/>
  <c r="I1084" i="4" s="1"/>
  <c r="J1084" i="4" s="1"/>
  <c r="B1084" i="7" s="1"/>
  <c r="B1084" i="8" s="1"/>
  <c r="C1084" i="4"/>
  <c r="B1084" i="4"/>
  <c r="B1083" i="4"/>
  <c r="D1083" i="4"/>
  <c r="I1083" i="4" s="1"/>
  <c r="J1083" i="4" s="1"/>
  <c r="B1083" i="7" s="1"/>
  <c r="B1083" i="8" s="1"/>
  <c r="C1083" i="4"/>
  <c r="D1082" i="4"/>
  <c r="I1082" i="4" s="1"/>
  <c r="J1082" i="4" s="1"/>
  <c r="B1082" i="7" s="1"/>
  <c r="B1082" i="8" s="1"/>
  <c r="C1082" i="4"/>
  <c r="B1082" i="4"/>
  <c r="B1081" i="4"/>
  <c r="D1081" i="4"/>
  <c r="I1081" i="4" s="1"/>
  <c r="J1081" i="4" s="1"/>
  <c r="B1081" i="7" s="1"/>
  <c r="B1081" i="8" s="1"/>
  <c r="C1081" i="4"/>
  <c r="F1072" i="8"/>
  <c r="E1072" i="8"/>
  <c r="C1072" i="8"/>
  <c r="D1072" i="8" s="1"/>
  <c r="F1073" i="8"/>
  <c r="E1073" i="8"/>
  <c r="C1073" i="8"/>
  <c r="D1073" i="8" s="1"/>
  <c r="F1074" i="8"/>
  <c r="E1074" i="8"/>
  <c r="C1074" i="8"/>
  <c r="D1074" i="8" s="1"/>
  <c r="F1075" i="8"/>
  <c r="E1075" i="8"/>
  <c r="C1075" i="8"/>
  <c r="D1075" i="8" s="1"/>
  <c r="F1076" i="8"/>
  <c r="E1076" i="8"/>
  <c r="C1076" i="8"/>
  <c r="D1076" i="8" s="1"/>
  <c r="F1077" i="8"/>
  <c r="E1077" i="8"/>
  <c r="C1077" i="8"/>
  <c r="D1077" i="8" s="1"/>
  <c r="F1078" i="8"/>
  <c r="E1078" i="8"/>
  <c r="C1078" i="8"/>
  <c r="D1078" i="8" s="1"/>
  <c r="M9" i="4" l="1"/>
  <c r="U20" i="4"/>
  <c r="O60" i="4"/>
  <c r="U22" i="4"/>
  <c r="N53" i="4"/>
  <c r="U74" i="4"/>
  <c r="O59" i="4"/>
  <c r="O86" i="4"/>
  <c r="O38" i="4"/>
  <c r="N47" i="4"/>
  <c r="U65" i="4"/>
  <c r="U19" i="4"/>
  <c r="U66" i="4"/>
  <c r="V65" i="4"/>
  <c r="V74" i="4"/>
  <c r="N29" i="4"/>
  <c r="V70" i="4"/>
  <c r="U95" i="4"/>
  <c r="V50" i="4"/>
  <c r="V39" i="4"/>
  <c r="O95" i="4"/>
  <c r="O48" i="4"/>
  <c r="U47" i="4"/>
  <c r="O53" i="4"/>
  <c r="N82" i="4"/>
  <c r="N58" i="4"/>
  <c r="T81" i="4"/>
  <c r="V86" i="4"/>
  <c r="V54" i="4"/>
  <c r="N51" i="4"/>
  <c r="O50" i="4"/>
  <c r="U33" i="4"/>
  <c r="N94" i="4"/>
  <c r="O39" i="4"/>
  <c r="U35" i="4"/>
  <c r="O32" i="4"/>
  <c r="N30" i="4"/>
  <c r="V10" i="4"/>
  <c r="V28" i="4"/>
  <c r="U70" i="4"/>
  <c r="V66" i="4"/>
  <c r="O54" i="4"/>
  <c r="N76" i="4"/>
  <c r="U57" i="4"/>
  <c r="N70" i="4"/>
  <c r="U58" i="4"/>
  <c r="O35" i="4"/>
  <c r="N67" i="4"/>
  <c r="V48" i="4"/>
  <c r="M81" i="4"/>
  <c r="O28" i="4"/>
  <c r="O93" i="4"/>
  <c r="N92" i="4"/>
  <c r="V51" i="4"/>
  <c r="U60" i="4"/>
  <c r="U54" i="4"/>
  <c r="V34" i="4"/>
  <c r="O73" i="4"/>
  <c r="V96" i="4"/>
  <c r="U55" i="4"/>
  <c r="V94" i="4"/>
  <c r="V32" i="4"/>
  <c r="U30" i="4"/>
  <c r="M63" i="4"/>
  <c r="V67" i="4"/>
  <c r="N49" i="4"/>
  <c r="T27" i="4"/>
  <c r="V84" i="4"/>
  <c r="U15" i="4"/>
  <c r="U83" i="4"/>
  <c r="O33" i="4"/>
  <c r="O41" i="4"/>
  <c r="N46" i="4"/>
  <c r="O31" i="4"/>
  <c r="V57" i="4"/>
  <c r="V49" i="4"/>
  <c r="N78" i="4"/>
  <c r="V18" i="4"/>
  <c r="O57" i="4"/>
  <c r="U11" i="4"/>
  <c r="N95" i="4"/>
  <c r="N64" i="4"/>
  <c r="V59" i="4"/>
  <c r="U12" i="4"/>
  <c r="O70" i="4"/>
  <c r="V89" i="4"/>
  <c r="V58" i="4"/>
  <c r="U56" i="4"/>
  <c r="U92" i="4"/>
  <c r="U38" i="4"/>
  <c r="V60" i="4"/>
  <c r="O87" i="4"/>
  <c r="V42" i="4"/>
  <c r="U59" i="4"/>
  <c r="N39" i="4"/>
  <c r="U78" i="4"/>
  <c r="U93" i="4"/>
  <c r="V82" i="4"/>
  <c r="V47" i="4"/>
  <c r="V30" i="4"/>
  <c r="V85" i="4"/>
  <c r="U72" i="4"/>
  <c r="U16" i="4"/>
  <c r="N40" i="4"/>
  <c r="N77" i="4"/>
  <c r="O85" i="4"/>
  <c r="N91" i="4"/>
  <c r="N56" i="4"/>
  <c r="V17" i="4"/>
  <c r="V56" i="4"/>
  <c r="V95" i="4"/>
  <c r="O64" i="4"/>
  <c r="V76" i="4"/>
  <c r="O72" i="4"/>
  <c r="O52" i="4"/>
  <c r="V14" i="4"/>
  <c r="O40" i="4"/>
  <c r="U90" i="4"/>
  <c r="O91" i="4"/>
  <c r="N57" i="4"/>
  <c r="M27" i="4"/>
  <c r="O47" i="4"/>
  <c r="N42" i="4"/>
  <c r="O69" i="4"/>
  <c r="T63" i="4"/>
  <c r="U85" i="4"/>
  <c r="U71" i="4"/>
  <c r="N38" i="4"/>
  <c r="U40" i="4"/>
  <c r="N55" i="4"/>
  <c r="N88" i="4"/>
  <c r="V31" i="4"/>
  <c r="U28" i="4"/>
  <c r="N93" i="4"/>
  <c r="V93" i="4"/>
  <c r="U75" i="4"/>
  <c r="U36" i="4"/>
  <c r="N59" i="4"/>
  <c r="U89" i="4"/>
  <c r="O49" i="4"/>
  <c r="V19" i="4"/>
  <c r="O89" i="4"/>
  <c r="N74" i="4"/>
  <c r="U29" i="4"/>
  <c r="V36" i="4"/>
  <c r="N65" i="4"/>
  <c r="N87" i="4"/>
  <c r="U39" i="4"/>
  <c r="O65" i="4"/>
  <c r="V21" i="4"/>
  <c r="V23" i="4"/>
  <c r="V35" i="4"/>
  <c r="N96" i="4"/>
  <c r="V87" i="4"/>
  <c r="T9" i="4"/>
  <c r="V69" i="4"/>
  <c r="U50" i="4"/>
  <c r="O84" i="4"/>
  <c r="V64" i="4"/>
  <c r="V40" i="4"/>
  <c r="U34" i="4"/>
  <c r="U91" i="4"/>
  <c r="U52" i="4"/>
  <c r="U87" i="4"/>
  <c r="V77" i="4"/>
  <c r="U10" i="4"/>
  <c r="O10" i="4"/>
  <c r="N33" i="4"/>
  <c r="V41" i="4"/>
  <c r="V52" i="4"/>
  <c r="N71" i="4"/>
  <c r="N32" i="4"/>
  <c r="V88" i="4"/>
  <c r="N54" i="4"/>
  <c r="O29" i="4"/>
  <c r="V90" i="4"/>
  <c r="U76" i="4"/>
  <c r="O83" i="4"/>
  <c r="U42" i="4"/>
  <c r="O51" i="4"/>
  <c r="N73" i="4"/>
  <c r="V46" i="4"/>
  <c r="N31" i="4"/>
  <c r="O42" i="4"/>
  <c r="U69" i="4"/>
  <c r="V33" i="4"/>
  <c r="N72" i="4"/>
  <c r="U67" i="4"/>
  <c r="N48" i="4"/>
  <c r="V15" i="4"/>
  <c r="U37" i="4"/>
  <c r="O34" i="4"/>
  <c r="U18" i="4"/>
  <c r="U88" i="4"/>
  <c r="N52" i="4"/>
  <c r="O37" i="4"/>
  <c r="U64" i="4"/>
  <c r="N50" i="4"/>
  <c r="U13" i="4"/>
  <c r="N84" i="4"/>
  <c r="N60" i="4"/>
  <c r="V55" i="4"/>
  <c r="N10" i="4"/>
  <c r="N89" i="4"/>
  <c r="O92" i="4"/>
  <c r="O94" i="4"/>
  <c r="U41" i="4"/>
  <c r="V75" i="4"/>
  <c r="U94" i="4"/>
  <c r="U51" i="4"/>
  <c r="U96" i="4"/>
  <c r="O74" i="4"/>
  <c r="O71" i="4"/>
  <c r="N37" i="4"/>
  <c r="V73" i="4"/>
  <c r="O30" i="4"/>
  <c r="O96" i="4"/>
  <c r="V71" i="4"/>
  <c r="N35" i="4"/>
  <c r="V11" i="4"/>
  <c r="U14" i="4"/>
  <c r="O76" i="4"/>
  <c r="N68" i="4"/>
  <c r="N41" i="4"/>
  <c r="U32" i="4"/>
  <c r="O68" i="4"/>
  <c r="U17" i="4"/>
  <c r="V12" i="4"/>
  <c r="N90" i="4"/>
  <c r="U31" i="4"/>
  <c r="V83" i="4"/>
  <c r="V68" i="4"/>
  <c r="V37" i="4"/>
  <c r="U48" i="4"/>
  <c r="U82" i="4"/>
  <c r="U23" i="4"/>
  <c r="O88" i="4"/>
  <c r="N85" i="4"/>
  <c r="U86" i="4"/>
  <c r="U73" i="4"/>
  <c r="U49" i="4"/>
  <c r="O36" i="4"/>
  <c r="U21" i="4"/>
  <c r="V24" i="4"/>
  <c r="O77" i="4"/>
  <c r="O90" i="4"/>
  <c r="V78" i="4"/>
  <c r="V91" i="4"/>
  <c r="U53" i="4"/>
  <c r="V22" i="4"/>
  <c r="U24" i="4"/>
  <c r="N66" i="4"/>
  <c r="O55" i="4"/>
  <c r="V38" i="4"/>
  <c r="V20" i="4"/>
  <c r="O58" i="4"/>
  <c r="V72" i="4"/>
  <c r="U68" i="4"/>
  <c r="N69" i="4"/>
  <c r="N28" i="4"/>
  <c r="M45" i="4"/>
  <c r="V92" i="4"/>
  <c r="O82" i="4"/>
  <c r="U77" i="4"/>
  <c r="V29" i="4"/>
  <c r="O56" i="4"/>
  <c r="U84" i="4"/>
  <c r="V53" i="4"/>
  <c r="N83" i="4"/>
  <c r="N36" i="4"/>
  <c r="V13" i="4"/>
  <c r="N86" i="4"/>
  <c r="O75" i="4"/>
  <c r="V16" i="4"/>
  <c r="O78" i="4"/>
  <c r="O67" i="4"/>
  <c r="N75" i="4"/>
  <c r="O46" i="4"/>
  <c r="T45" i="4"/>
  <c r="U46" i="4"/>
  <c r="N34" i="4"/>
  <c r="O66" i="4"/>
  <c r="N16" i="4"/>
  <c r="N12" i="4"/>
  <c r="O13" i="4"/>
  <c r="O17" i="4"/>
  <c r="O23" i="4"/>
  <c r="N18" i="4"/>
  <c r="O16" i="4"/>
  <c r="O22" i="4"/>
  <c r="O11" i="4"/>
  <c r="N14" i="4"/>
  <c r="O19" i="4"/>
  <c r="O20" i="4"/>
  <c r="N13" i="4"/>
  <c r="N19" i="4"/>
  <c r="N23" i="4"/>
  <c r="O21" i="4"/>
  <c r="N15" i="4"/>
  <c r="O12" i="4"/>
  <c r="N20" i="4"/>
  <c r="O18" i="4"/>
  <c r="N21" i="4"/>
  <c r="O24" i="4"/>
  <c r="O14" i="4"/>
  <c r="O15" i="4"/>
  <c r="N17" i="4"/>
  <c r="N22" i="4"/>
  <c r="N11" i="4"/>
  <c r="N24" i="4"/>
  <c r="F1081" i="8"/>
  <c r="E1081" i="8"/>
  <c r="C1081" i="8"/>
  <c r="D1081" i="8" s="1"/>
  <c r="F1082" i="8"/>
  <c r="E1082" i="8"/>
  <c r="C1082" i="8"/>
  <c r="D1082" i="8" s="1"/>
  <c r="F1083" i="8"/>
  <c r="E1083" i="8"/>
  <c r="C1083" i="8"/>
  <c r="D1083" i="8" s="1"/>
  <c r="F1084" i="8"/>
  <c r="E1084" i="8"/>
  <c r="C1084" i="8"/>
  <c r="D1084" i="8" s="1"/>
  <c r="F1085" i="8"/>
  <c r="E1085" i="8"/>
  <c r="C1085" i="8"/>
  <c r="D1085" i="8" s="1"/>
  <c r="F1086" i="8"/>
  <c r="E1086" i="8"/>
  <c r="C1086" i="8"/>
  <c r="D1086" i="8" s="1"/>
  <c r="F1087" i="8"/>
  <c r="C1087" i="8"/>
  <c r="D1087" i="8" s="1"/>
  <c r="E1087" i="8"/>
  <c r="O97" i="4" l="1"/>
  <c r="O61" i="4"/>
  <c r="U61" i="4"/>
  <c r="N43" i="4"/>
  <c r="O79" i="4"/>
  <c r="U97" i="4"/>
  <c r="V79" i="4"/>
  <c r="O43" i="4"/>
  <c r="V43" i="4"/>
  <c r="V61" i="4"/>
  <c r="U25" i="4"/>
  <c r="V97" i="4"/>
  <c r="N79" i="4"/>
  <c r="V25" i="4"/>
  <c r="U79" i="4"/>
  <c r="U43" i="4"/>
  <c r="N61" i="4"/>
  <c r="N97" i="4"/>
  <c r="N25" i="4"/>
  <c r="O25" i="4"/>
  <c r="W79" i="4" l="1"/>
  <c r="P97" i="4"/>
  <c r="P79" i="4"/>
  <c r="P61" i="4"/>
  <c r="W43" i="4"/>
  <c r="W97" i="4"/>
  <c r="P43" i="4"/>
  <c r="W25" i="4"/>
  <c r="W61" i="4"/>
  <c r="P25" i="4"/>
  <c r="C20" i="16"/>
  <c r="C21" i="16" s="1"/>
  <c r="B20" i="16"/>
  <c r="D20" i="16" l="1"/>
  <c r="D21" i="16" s="1"/>
  <c r="B21" i="16"/>
</calcChain>
</file>

<file path=xl/sharedStrings.xml><?xml version="1.0" encoding="utf-8"?>
<sst xmlns="http://schemas.openxmlformats.org/spreadsheetml/2006/main" count="3865" uniqueCount="840">
  <si>
    <t>Unidad de Planificación del Ministerio de Gobernación y Policía</t>
  </si>
  <si>
    <t>Elaboración contenidos PAO:</t>
  </si>
  <si>
    <t>MSc Elma Bejarano Lichi</t>
  </si>
  <si>
    <t>Elaboración contenidos SEVRI:</t>
  </si>
  <si>
    <t>Licda. Irene Rojas Valerio</t>
  </si>
  <si>
    <t xml:space="preserve">Plantilla elaborado por: </t>
  </si>
  <si>
    <t>Máster Manuel Roberto Sánchez Portilla</t>
  </si>
  <si>
    <t xml:space="preserve">Fecha: </t>
  </si>
  <si>
    <t>Descripción y observaciones sobre su uso:</t>
  </si>
  <si>
    <t>El presente documento tiene como fin servir como herramienta a la hora de planificar el Plan Anual Operativo y aplicar el Sistema Específico de Valoración del Riesgo Institucional de cada una de las unidades y adscritas del Ministerio de Gobernación y Policía, según corresponda.</t>
  </si>
  <si>
    <t xml:space="preserve">Además, integran matrices del SEVRI, en cada hoja se transcribió la información contenida en cada una de las matrices, al cúal  ha sido tomada del procedimiento del SEVRI, aprobado por el Equipo Gerencial de Control Interno en el año 2014. </t>
  </si>
  <si>
    <t>CONTROL DE CAMBIOS DE LA PLANTILLA</t>
  </si>
  <si>
    <t>Versión:</t>
  </si>
  <si>
    <t>1.1</t>
  </si>
  <si>
    <t xml:space="preserve">Descripción de Cambios Inlcuídos: </t>
  </si>
  <si>
    <t>Se aumentan los espacios, para hasta 7 actividades por cada objetivo táctico. Se sombrean las celdas que se pueden modificar. Se automatiza la Matriz 4 de Administración y la Matriz 5 de Seguimiento</t>
  </si>
  <si>
    <t>Nombre</t>
  </si>
  <si>
    <t>Manuel Roberto Sánchez Portilla</t>
  </si>
  <si>
    <t>1.2</t>
  </si>
  <si>
    <t xml:space="preserve">Se aumenta esta versión para que puedan inlcuir hasta 120 objetivos. Se actualiza la cantidad de riesgos a incluir por cada objetivo estratégico (7 riesgos). Se actualizan todas la matrices de SEVRI para que coincidan con las todas las tablas. </t>
  </si>
  <si>
    <t>1.3</t>
  </si>
  <si>
    <t>20 septiembre del 2021</t>
  </si>
  <si>
    <t>1.4</t>
  </si>
  <si>
    <t>Fallon Madrigal Rovira</t>
  </si>
  <si>
    <t>1.5</t>
  </si>
  <si>
    <t>1.6</t>
  </si>
  <si>
    <t>MINISTERIO DE GOBERNACIÓN Y POLICÍA</t>
  </si>
  <si>
    <r>
      <t>Objetivo Estratégico:</t>
    </r>
    <r>
      <rPr>
        <sz val="11"/>
        <color theme="0"/>
        <rFont val="Arial"/>
        <family val="2"/>
      </rPr>
      <t xml:space="preserve"> </t>
    </r>
  </si>
  <si>
    <t>(a) Objetivo táctico o específico ¿Qué se pretende alcanzar y para qué?</t>
  </si>
  <si>
    <t>(b)	Meta ¿Qué se propone? Calidad y cantidad</t>
  </si>
  <si>
    <t>(c)	Indicador ¿Cómo medirlo? (número, cantidad, porcentaje)</t>
  </si>
  <si>
    <t xml:space="preserve"> (d)	Actividad (es) ¿Cómo lograrlo?</t>
  </si>
  <si>
    <t>(e)	Unidad (es) responsable (s)</t>
  </si>
  <si>
    <t>(f) Presupuesto (en caso de contar, sino colocar N/T)</t>
  </si>
  <si>
    <t>(g) Porcentaje de cumplimiento</t>
  </si>
  <si>
    <t>(h) Justificación</t>
  </si>
  <si>
    <t>(i) Evidencia (oficios, actas, minutas, correos, reglamentos, manuales, etc.)</t>
  </si>
  <si>
    <t>(j) Estado de la meta (MC, MPC, MNC)</t>
  </si>
  <si>
    <t>Total No Cumplidas</t>
  </si>
  <si>
    <t>Total Parcialmente Cumplidas</t>
  </si>
  <si>
    <t>Total Cumplidas</t>
  </si>
  <si>
    <t>Objetivos  estratégicos del PEI MGP 2020 - 2025:</t>
  </si>
  <si>
    <t>Porcentaje de Cumplimiento</t>
  </si>
  <si>
    <t>Meta No Cumplida (MNC)</t>
  </si>
  <si>
    <t>Meta Parcialmente Cumplida (MPC)</t>
  </si>
  <si>
    <t>Meta Cumplida (MC)</t>
  </si>
  <si>
    <t>(e) Estados de la meta</t>
  </si>
  <si>
    <t>SISTEMA ESPECÍFICO DE VALORACIÓN DE RIESGO INSTITUCIONAL</t>
  </si>
  <si>
    <t>Matriz Nº  1</t>
  </si>
  <si>
    <t>Identificación de Riesgos</t>
  </si>
  <si>
    <t>N° Riesgo/Evento</t>
  </si>
  <si>
    <t>a) Evento</t>
  </si>
  <si>
    <t>b) Causas</t>
  </si>
  <si>
    <t>c) Consecuencias</t>
  </si>
  <si>
    <t>Medidas de administración existentes</t>
  </si>
  <si>
    <t>Clasificación de acuerdo a la estructura de riesgo institucional</t>
  </si>
  <si>
    <t>Unidad administrativa</t>
  </si>
  <si>
    <t xml:space="preserve">Evidencias </t>
  </si>
  <si>
    <t>Código</t>
  </si>
  <si>
    <t>Riesgo</t>
  </si>
  <si>
    <t xml:space="preserve">Objetivo Estratégico: </t>
  </si>
  <si>
    <t>Objetivo táctico</t>
  </si>
  <si>
    <t>SUMATORIA DE RIESGOS</t>
  </si>
  <si>
    <t>Matriz Nº  2</t>
  </si>
  <si>
    <t>Análisis de Riesgo</t>
  </si>
  <si>
    <r>
      <t>SIN</t>
    </r>
    <r>
      <rPr>
        <b/>
        <sz val="11"/>
        <color rgb="FF000000"/>
        <rFont val="Calibri"/>
        <family val="2"/>
      </rPr>
      <t xml:space="preserve"> medidas administración</t>
    </r>
  </si>
  <si>
    <r>
      <t>CON</t>
    </r>
    <r>
      <rPr>
        <b/>
        <sz val="11"/>
        <color rgb="FF000000"/>
        <rFont val="Calibri"/>
        <family val="2"/>
      </rPr>
      <t xml:space="preserve"> medidas de administración existentes</t>
    </r>
  </si>
  <si>
    <t>Nº</t>
  </si>
  <si>
    <t>Código y riesgo
(matriz #1)</t>
  </si>
  <si>
    <t>Probabilidad</t>
  </si>
  <si>
    <t>Magnitud</t>
  </si>
  <si>
    <t>Nivel de riesgo inherente</t>
  </si>
  <si>
    <t>Medidas administración existentes</t>
  </si>
  <si>
    <t>Nivel de riesgo residual</t>
  </si>
  <si>
    <t>Nivel Riesgo Residual</t>
  </si>
  <si>
    <t xml:space="preserve">Alto </t>
  </si>
  <si>
    <t xml:space="preserve">Medio </t>
  </si>
  <si>
    <t>Bajo</t>
  </si>
  <si>
    <t xml:space="preserve">Total Riesgos: </t>
  </si>
  <si>
    <t xml:space="preserve">Comprobación con Matriz 1: </t>
  </si>
  <si>
    <t xml:space="preserve">Bajo </t>
  </si>
  <si>
    <t>Tabla 2</t>
  </si>
  <si>
    <t>Tabla Nº  3</t>
  </si>
  <si>
    <t>Tabla Nº 4</t>
  </si>
  <si>
    <t>Tabla  Nº 5</t>
  </si>
  <si>
    <t>Análisis Cualitativo de la Probabilidad</t>
  </si>
  <si>
    <t>Análisis Cuantitativo de la Probabilidad</t>
  </si>
  <si>
    <t>Análisis Cualitativo de la Magnitud</t>
  </si>
  <si>
    <t>Análisis Cuantitativo de la Magnitud</t>
  </si>
  <si>
    <t>Descripción de la categoría</t>
  </si>
  <si>
    <t>Categoría</t>
  </si>
  <si>
    <t>Descripción de la categoría en términos financieros</t>
  </si>
  <si>
    <t>Descripción de la categoría en términos generales</t>
  </si>
  <si>
    <t>-Es muy factible que el evento se presente.</t>
  </si>
  <si>
    <t>ALTA</t>
  </si>
  <si>
    <t>-Muy probable (1 vez al mes)</t>
  </si>
  <si>
    <t>Si el riesgo se materializa, tendría consecuencias de alto impacto y efectos en la entidad.</t>
  </si>
  <si>
    <t>Cuando el costo de la medida de administración es mayor o igual al 5% del presupuesto asignado para gastos operativos.</t>
  </si>
  <si>
    <t>Catástrofes, muertes, pérdidas materiales, escándalos públicos, pérdida de imagen.</t>
  </si>
  <si>
    <t>-Ha sido de frecuente ocurrencia.</t>
  </si>
  <si>
    <t>-Probable ( 3 veces al año)</t>
  </si>
  <si>
    <t>MEDIA</t>
  </si>
  <si>
    <t>Si el riesgo se materializa, tendría consecuencias de impacto y efectos medios en la entidad.</t>
  </si>
  <si>
    <t xml:space="preserve">Cuando el costo de la medida de administración es inferior al 5%  presupuesto  asignado para gastos operativos. </t>
  </si>
  <si>
    <t>Daños a personas, daños en activos, sistemas de información otros.</t>
  </si>
  <si>
    <t>-Es medianamente factible que el evento de presente.</t>
  </si>
  <si>
    <t>-Poco probable (1 vez cada 3 años)</t>
  </si>
  <si>
    <t>BAJA</t>
  </si>
  <si>
    <t>Si el riesgo se materializa, tendría consecuencias de bajo impacto o algunos efectos en la entidad.</t>
  </si>
  <si>
    <t xml:space="preserve">Cuando el costo de la medida de administración es igual o menor al 1% del presupuesto asignado para gastos operativos. </t>
  </si>
  <si>
    <t>Daños menores en general.</t>
  </si>
  <si>
    <t>-Ha sido de ocurrencia ocasional.</t>
  </si>
  <si>
    <t>-Es poco factible que el evento se presente.</t>
  </si>
  <si>
    <t>-Ha sido de ocurrencia aislada.</t>
  </si>
  <si>
    <t xml:space="preserve">Matriz Nº  3                                                                                                                                                                                                                                               </t>
  </si>
  <si>
    <t>Evaluación de Riesgos</t>
  </si>
  <si>
    <t>Código y riesgo
(matriz N°2)</t>
  </si>
  <si>
    <t>Nivel de Riesgo  en orden de prioridad</t>
  </si>
  <si>
    <t>Grado en que la Institución puede afectar las causas                          (tabla N°8)</t>
  </si>
  <si>
    <t xml:space="preserve">Importancia del área afectada
(tabla N°9)                      </t>
  </si>
  <si>
    <t>Eficiencia y eficacia de las medidas administración existentes</t>
  </si>
  <si>
    <t xml:space="preserve">Parámetros  de aceptabilidad del Riesgo
(tabla N°12) </t>
  </si>
  <si>
    <t>Resultados de la evaluación       (Administrar / No Administrar)</t>
  </si>
  <si>
    <t>Inherente (matriz N°2)</t>
  </si>
  <si>
    <t>Residual  (matriz N° 2)</t>
  </si>
  <si>
    <t>Costo de la medida                (tabla N°10)</t>
  </si>
  <si>
    <t>Análisis costo/ beneficio      (tabla N°11)</t>
  </si>
  <si>
    <t>Cantidad de Veces</t>
  </si>
  <si>
    <t>ADMINISTRAR</t>
  </si>
  <si>
    <t xml:space="preserve">NO ADMINISTRAR </t>
  </si>
  <si>
    <t xml:space="preserve">Total </t>
  </si>
  <si>
    <t>R001 Tecnologías de Información</t>
  </si>
  <si>
    <t>R002 Presupuestario</t>
  </si>
  <si>
    <t>R003 Operativo</t>
  </si>
  <si>
    <t>R004 Insumos</t>
  </si>
  <si>
    <t>R005 Estratégico</t>
  </si>
  <si>
    <t>R006 Información</t>
  </si>
  <si>
    <t>R007 Recurso Humano</t>
  </si>
  <si>
    <t>R008 Ambiente</t>
  </si>
  <si>
    <t>R009 Políticos</t>
  </si>
  <si>
    <t>R010 Ambiental</t>
  </si>
  <si>
    <t xml:space="preserve">R011 Financiero </t>
  </si>
  <si>
    <t>R012 Social</t>
  </si>
  <si>
    <t>R013 Legal</t>
  </si>
  <si>
    <t>R014 Información</t>
  </si>
  <si>
    <t>R015 Institucional</t>
  </si>
  <si>
    <t>Tabla Nº 8</t>
  </si>
  <si>
    <t xml:space="preserve">Tabla Nº 9 </t>
  </si>
  <si>
    <t>Tabla Nº 10</t>
  </si>
  <si>
    <t>Tabla Nº 11</t>
  </si>
  <si>
    <t>Criterios Institucionales  para evaluar el grado en que se puede afectar las causas</t>
  </si>
  <si>
    <t>Importancia del área afectada</t>
  </si>
  <si>
    <t>Costo de la Medida de Administración</t>
  </si>
  <si>
    <t>Análisis Costo Beneficio</t>
  </si>
  <si>
    <t>Grado de afectación</t>
  </si>
  <si>
    <t>Descripción</t>
  </si>
  <si>
    <t>Valor Númerico</t>
  </si>
  <si>
    <t xml:space="preserve">Importancia </t>
  </si>
  <si>
    <t>Costo</t>
  </si>
  <si>
    <t>Resultado del análisis</t>
  </si>
  <si>
    <r>
      <t xml:space="preserve">Si la Institución con medidas de administración,  puede incidir para </t>
    </r>
    <r>
      <rPr>
        <u/>
        <sz val="12"/>
        <color rgb="FF000000"/>
        <rFont val="Calibri"/>
        <family val="2"/>
      </rPr>
      <t>evitar</t>
    </r>
    <r>
      <rPr>
        <sz val="12"/>
        <color rgb="FF000000"/>
        <rFont val="Calibri"/>
        <family val="2"/>
      </rPr>
      <t xml:space="preserve">  las  causas  o afectarlas directamente.</t>
    </r>
  </si>
  <si>
    <r>
      <t xml:space="preserve">La importancia del área, sector, actividad, tarea, política, proyecto o función son de </t>
    </r>
    <r>
      <rPr>
        <u/>
        <sz val="12"/>
        <color rgb="FF000000"/>
        <rFont val="Calibri"/>
        <family val="2"/>
      </rPr>
      <t>Prioridad Alta</t>
    </r>
    <r>
      <rPr>
        <sz val="12"/>
        <color rgb="FF000000"/>
        <rFont val="Calibri"/>
        <family val="2"/>
      </rPr>
      <t xml:space="preserve"> para el cumplimiento de la Misión Institucional.</t>
    </r>
  </si>
  <si>
    <t>ALTO</t>
  </si>
  <si>
    <t xml:space="preserve">Cuando el costo de la medida de administración es mayor o igual a 5% del presupuesto para gastos operativos. </t>
  </si>
  <si>
    <t>POSITIVO</t>
  </si>
  <si>
    <t>De aplicar la medida los beneficios esperados son mayores a los costos.</t>
  </si>
  <si>
    <t>Si la Institución con medidas de administración,  puede incidir en  las  causas o afectarlas parcialmente.</t>
  </si>
  <si>
    <r>
      <t xml:space="preserve">La importancia del área, sector, actividad, tarea, política, proyecto o función son de </t>
    </r>
    <r>
      <rPr>
        <u/>
        <sz val="12"/>
        <color rgb="FF000000"/>
        <rFont val="Calibri"/>
        <family val="2"/>
      </rPr>
      <t>Prioridad Media</t>
    </r>
    <r>
      <rPr>
        <sz val="12"/>
        <color rgb="FF000000"/>
        <rFont val="Calibri"/>
        <family val="2"/>
      </rPr>
      <t xml:space="preserve"> para el cumplimiento de la Misión Institucional. (</t>
    </r>
    <r>
      <rPr>
        <i/>
        <sz val="12"/>
        <color rgb="FF000000"/>
        <rFont val="Calibri"/>
        <family val="2"/>
      </rPr>
      <t>prioridad media implica que la institución en esas condiciones puede seguir operando en el alcance de los objetivos)</t>
    </r>
  </si>
  <si>
    <t>MEDIO</t>
  </si>
  <si>
    <t>Cuando el costo de la medida de administración es menor a 5% del presupuesto para gastos operativos.</t>
  </si>
  <si>
    <t>PUNTO EQUILIBRADO</t>
  </si>
  <si>
    <t>De aplicar la medida beneficios igual costos.</t>
  </si>
  <si>
    <r>
      <t xml:space="preserve">Si la Institución con medidas de administración, </t>
    </r>
    <r>
      <rPr>
        <u/>
        <sz val="12"/>
        <color rgb="FF000000"/>
        <rFont val="Calibri"/>
        <family val="2"/>
      </rPr>
      <t>no</t>
    </r>
    <r>
      <rPr>
        <sz val="12"/>
        <color rgb="FF000000"/>
        <rFont val="Calibri"/>
        <family val="2"/>
      </rPr>
      <t xml:space="preserve"> puede incidir o afectar las causas (fenómenos naturales)</t>
    </r>
  </si>
  <si>
    <r>
      <t xml:space="preserve">La importancia del área, sector, actividad, tarea, política, proyecto o función son de </t>
    </r>
    <r>
      <rPr>
        <u/>
        <sz val="12"/>
        <color rgb="FF000000"/>
        <rFont val="Calibri"/>
        <family val="2"/>
      </rPr>
      <t>Prioridad Baja</t>
    </r>
    <r>
      <rPr>
        <sz val="12"/>
        <color rgb="FF000000"/>
        <rFont val="Calibri"/>
        <family val="2"/>
      </rPr>
      <t xml:space="preserve"> para el cumplimiento de la Misión Institucional. </t>
    </r>
  </si>
  <si>
    <t>BAJO</t>
  </si>
  <si>
    <t>Cuando el costo de la medida de administración es igual a 1% del presupuesto para gastos operativos.</t>
  </si>
  <si>
    <t>NEGATIVO</t>
  </si>
  <si>
    <t>De aplicar la medida los costos son mayores a los beneficios esperados.</t>
  </si>
  <si>
    <t>N/A</t>
  </si>
  <si>
    <t>Matriz Nº 4</t>
  </si>
  <si>
    <t>Administración de Riesgo</t>
  </si>
  <si>
    <t>Código y riesgo
(matriz N°1)</t>
  </si>
  <si>
    <t>Con nuevas medidas de administración</t>
  </si>
  <si>
    <t>Costo nueva medida de administración
(tabla N°10)</t>
  </si>
  <si>
    <t>Análisis costo/ beneficio
(tabla N°11)</t>
  </si>
  <si>
    <t>Capacidad e idoneidad actores</t>
  </si>
  <si>
    <t>La medida cumple con el interés público y el resguardo de la hacienda pública</t>
  </si>
  <si>
    <t>Viabilidad</t>
  </si>
  <si>
    <t>Medidas seleccionadas</t>
  </si>
  <si>
    <t xml:space="preserve">Plazo de implementación </t>
  </si>
  <si>
    <t>Responsable</t>
  </si>
  <si>
    <t>Nuevas medidas propuestas</t>
  </si>
  <si>
    <t>Cambio nivel de riesgo/con nueva medida de administración</t>
  </si>
  <si>
    <t>Jurídica</t>
  </si>
  <si>
    <t>Técnica</t>
  </si>
  <si>
    <t>Operacional</t>
  </si>
  <si>
    <t>SI/NO</t>
  </si>
  <si>
    <t>Opciones de administración</t>
  </si>
  <si>
    <t xml:space="preserve">Modificar </t>
  </si>
  <si>
    <t>Prevenir</t>
  </si>
  <si>
    <t>Transferir</t>
  </si>
  <si>
    <t>Retener</t>
  </si>
  <si>
    <t>Atender</t>
  </si>
  <si>
    <t>Suma</t>
  </si>
  <si>
    <t>Tabla Nº 12</t>
  </si>
  <si>
    <t>Parámetros de aceptabilidad del riesgo</t>
  </si>
  <si>
    <t xml:space="preserve">categorías de Administración del Riesgo </t>
  </si>
  <si>
    <t xml:space="preserve">Descripción </t>
  </si>
  <si>
    <t>Nivel Riesgo</t>
  </si>
  <si>
    <t>Parámetros de aceptabilidad</t>
  </si>
  <si>
    <t xml:space="preserve">Admintración </t>
  </si>
  <si>
    <t>MODIFICAR</t>
  </si>
  <si>
    <t>Si el riesgo resulta calificado como BAJO, en el apartado de “nivel de riesgo”.</t>
  </si>
  <si>
    <t>1-2</t>
  </si>
  <si>
    <t>ACEPTABLE</t>
  </si>
  <si>
    <t>TRANSFERIR</t>
  </si>
  <si>
    <t xml:space="preserve">Si el riesgo resulta calificado como MEDIO, en el apartado de “nivel de riesgo” y no se pueda mitigar con una medida de administración debido a que no se cuenta con los recursos necesarios.  </t>
  </si>
  <si>
    <t>3-4</t>
  </si>
  <si>
    <t>RETENER</t>
  </si>
  <si>
    <t>Si el riesgo resulta calificado como ALTO,  en el apartado de “nivel de riesgo”.</t>
  </si>
  <si>
    <t>5-9</t>
  </si>
  <si>
    <t>NO ACEPTABLE</t>
  </si>
  <si>
    <t>ATENDER</t>
  </si>
  <si>
    <t>PREVENIR</t>
  </si>
  <si>
    <t>Ambiente</t>
  </si>
  <si>
    <t xml:space="preserve">Código relacionado </t>
  </si>
  <si>
    <t>Posibles eventos que originen el riesgo (Catálogo de riesgos_revisar_)</t>
  </si>
  <si>
    <t xml:space="preserve">Concatenado </t>
  </si>
  <si>
    <t>Ambientes</t>
  </si>
  <si>
    <t xml:space="preserve">Códigos + Naturaleza del Riesgo </t>
  </si>
  <si>
    <t xml:space="preserve">Naturaleza del Riesgo </t>
  </si>
  <si>
    <t>Estado de cumplimiento</t>
  </si>
  <si>
    <t xml:space="preserve">Sí o No </t>
  </si>
  <si>
    <t>Interno</t>
  </si>
  <si>
    <t>R001</t>
  </si>
  <si>
    <t>Tecnologías de Información</t>
  </si>
  <si>
    <t>Fallas en las aplicaciones informáticas utilizadas en la unidad</t>
  </si>
  <si>
    <t xml:space="preserve">TOTAL </t>
  </si>
  <si>
    <t>SÍ</t>
  </si>
  <si>
    <t>Sin acceso a sistemas, datos e información</t>
  </si>
  <si>
    <t>Presupuestario</t>
  </si>
  <si>
    <t>PARCIAL</t>
  </si>
  <si>
    <t>NO</t>
  </si>
  <si>
    <t xml:space="preserve">Disponibilidad oportuna de la aplicación creada </t>
  </si>
  <si>
    <t>Operativo</t>
  </si>
  <si>
    <t>NADA</t>
  </si>
  <si>
    <t>Fallas en la infraestructura de información tecnológica efectiva (hardware, software, redes, entre otros)</t>
  </si>
  <si>
    <t>Insumos</t>
  </si>
  <si>
    <t xml:space="preserve">Relevancia de los sistemas, de las técnicas de recuperación, respaldos de la información y planes de contingencia </t>
  </si>
  <si>
    <t>Estratégico</t>
  </si>
  <si>
    <t>Mantenimiento correctivo/preventivo de los equipos</t>
  </si>
  <si>
    <t>Información</t>
  </si>
  <si>
    <t xml:space="preserve">Los sistemas no se ajustan a las necesidades institucionales </t>
  </si>
  <si>
    <t>Recurso Humano</t>
  </si>
  <si>
    <t>R002</t>
  </si>
  <si>
    <t>Falta de presupuesto asignado para la operación</t>
  </si>
  <si>
    <t>Subejecución presupuestaria</t>
  </si>
  <si>
    <t>Externo</t>
  </si>
  <si>
    <t>Políticos</t>
  </si>
  <si>
    <t>Falta de controles en la ejecución presupuestaria</t>
  </si>
  <si>
    <t>Ambiental</t>
  </si>
  <si>
    <t>Problemas con el flujo de caja</t>
  </si>
  <si>
    <t xml:space="preserve">Financiero </t>
  </si>
  <si>
    <t>R003</t>
  </si>
  <si>
    <t>Estructura Organizacional que no responde a las necesidades</t>
  </si>
  <si>
    <t>Social</t>
  </si>
  <si>
    <t>Incapacidad operativa para resolver los recursos presentados por la población migrante y refugiada.</t>
  </si>
  <si>
    <t>Legal</t>
  </si>
  <si>
    <t>Estructura Ocupacional acorde a las necesidades.</t>
  </si>
  <si>
    <t>Servicios institucionales que satisfagan las necesidades</t>
  </si>
  <si>
    <t>Institucional</t>
  </si>
  <si>
    <t xml:space="preserve">Estructuras de trabajo acordes a las necesidades demandadas por los usuarios  </t>
  </si>
  <si>
    <t>Manuales administrativos des-actualizados o no idóneos</t>
  </si>
  <si>
    <t>Procedimientos lineamientos e instrucciones claros para la efectiva realización del trabajo</t>
  </si>
  <si>
    <t>Inexistencia de manuales de procedimientos</t>
  </si>
  <si>
    <t>Manipulación de máquinas y herramientas peligrosas</t>
  </si>
  <si>
    <t xml:space="preserve">Manipulación de sustancias tóxicas </t>
  </si>
  <si>
    <t>Definición clara del centro de trabajo</t>
  </si>
  <si>
    <t>Insuficiencias en la trazabilidad de los documentos</t>
  </si>
  <si>
    <t>Restricciones a la movilidad</t>
  </si>
  <si>
    <t>Carencia de espacio fisíco adecuado</t>
  </si>
  <si>
    <t>Impericia Técnica ó Incapacidad Operativa</t>
  </si>
  <si>
    <t>Falta actualización de los controles auxiliares</t>
  </si>
  <si>
    <t xml:space="preserve">Tiempo de entrega del producto final </t>
  </si>
  <si>
    <t xml:space="preserve">Falta de seguimiento en los procesos </t>
  </si>
  <si>
    <t xml:space="preserve">Poca coordinación con los diferentes procesos </t>
  </si>
  <si>
    <t>R004</t>
  </si>
  <si>
    <t>Capacidad para adquirirlos</t>
  </si>
  <si>
    <t>Falta de insumos de oficina</t>
  </si>
  <si>
    <t>Proveedores no satisfacen las necesidades institucionales</t>
  </si>
  <si>
    <t>Mantenimiento continuo para la adecuada ejecución del trabajo</t>
  </si>
  <si>
    <t>Tener disponibilidad para atender necesidades de operación.</t>
  </si>
  <si>
    <t>Acceso oportuno para todos</t>
  </si>
  <si>
    <t>Uso adecuado y racional</t>
  </si>
  <si>
    <t>Calidad de la materia prima</t>
  </si>
  <si>
    <t>Manejo de activos (rotulación, certificación, baja, alta, inscripción de bienes intangibles, avalúos y bienes muebles e inmuebles)</t>
  </si>
  <si>
    <t>R005</t>
  </si>
  <si>
    <t>Procesos de planificación claros</t>
  </si>
  <si>
    <t>Desconocimiento de la misión, visión y objetivos organizacionales</t>
  </si>
  <si>
    <t>Cumplimiento de la misión, visión y objetivos organizacionales</t>
  </si>
  <si>
    <t>Imagen Institucional</t>
  </si>
  <si>
    <t>Incumplimiento ejecución objetivos planteados</t>
  </si>
  <si>
    <t>Liderazgo en la dirección del personal</t>
  </si>
  <si>
    <t>Líneas de autoridad efectivas</t>
  </si>
  <si>
    <t>Comunicación adecuada y veraz en todos los niveles</t>
  </si>
  <si>
    <t>Cultura organizacional</t>
  </si>
  <si>
    <t>Resistencia ante el cambio</t>
  </si>
  <si>
    <t>R006</t>
  </si>
  <si>
    <t>Información operativa</t>
  </si>
  <si>
    <t>Información estratégica</t>
  </si>
  <si>
    <t>Información insuficiente o no disponible</t>
  </si>
  <si>
    <t>Adecuados y eficientes canales de comunicación</t>
  </si>
  <si>
    <t>Información accesible, física o digital</t>
  </si>
  <si>
    <t>R007</t>
  </si>
  <si>
    <t>Falta de personal, plazas vacantes</t>
  </si>
  <si>
    <t>Salud ocupacional (mental, física y sicológica)</t>
  </si>
  <si>
    <t>Discriminación</t>
  </si>
  <si>
    <t>Acoso sexual</t>
  </si>
  <si>
    <t>Acoso laboral</t>
  </si>
  <si>
    <t xml:space="preserve">Trabajo rutinario y monótono </t>
  </si>
  <si>
    <t>Carencia de manual de puesto</t>
  </si>
  <si>
    <t>Falta de protocolos de accesibilidad</t>
  </si>
  <si>
    <t>Idoneidad del personal contratado</t>
  </si>
  <si>
    <t>Adecuados programas de incentivos y compensación</t>
  </si>
  <si>
    <t>Falta de procesos constantes de capacitación y/o sensibilización</t>
  </si>
  <si>
    <t>Falta de integridad en su labores</t>
  </si>
  <si>
    <t>Acceso a cursos de inducción</t>
  </si>
  <si>
    <t>Prácticas de seguridad</t>
  </si>
  <si>
    <t>Motivación y compensación</t>
  </si>
  <si>
    <t>Competencia Especifíca y Personalizada</t>
  </si>
  <si>
    <t>Desarrollo de personal en todos los niveles</t>
  </si>
  <si>
    <t>Disponibilidad laboral</t>
  </si>
  <si>
    <t>R008</t>
  </si>
  <si>
    <t xml:space="preserve">Contaminantes químicos o biológicos </t>
  </si>
  <si>
    <t>Iluminación del centro de trabajo</t>
  </si>
  <si>
    <t>Ruido del centro de trabajo</t>
  </si>
  <si>
    <t>Ventilación del centro de trabajo</t>
  </si>
  <si>
    <t>Incendio del centro de trabajo</t>
  </si>
  <si>
    <t>R009</t>
  </si>
  <si>
    <t>Cambio en las prioridades institucionales</t>
  </si>
  <si>
    <t>Cambios de jerarquías y/o enlaces técnicos y/o representantes</t>
  </si>
  <si>
    <t>Continuidad de políticas institucionales diseñadas</t>
  </si>
  <si>
    <t>Cambios de Gobierno</t>
  </si>
  <si>
    <t>Confianza extranjera</t>
  </si>
  <si>
    <t>Conflictos políticos</t>
  </si>
  <si>
    <t>Políticas públicas inconsistentes</t>
  </si>
  <si>
    <t>R010</t>
  </si>
  <si>
    <t>Pandemia, riesgos asociados a enfermedades</t>
  </si>
  <si>
    <t>Inundaciones, Huracanes, Terremotos, etc.</t>
  </si>
  <si>
    <t>Contaminación</t>
  </si>
  <si>
    <t xml:space="preserve">Incendios </t>
  </si>
  <si>
    <t>Acciones Humanas</t>
  </si>
  <si>
    <t>R011</t>
  </si>
  <si>
    <t>Recortes Presupuestarios</t>
  </si>
  <si>
    <t>Crisis económica</t>
  </si>
  <si>
    <t>Recesión económica</t>
  </si>
  <si>
    <t>Normas de ejecución de presupuestaria</t>
  </si>
  <si>
    <t>Fluctuación en tasa de interés</t>
  </si>
  <si>
    <t>Inflación</t>
  </si>
  <si>
    <t>R012</t>
  </si>
  <si>
    <t>Seguridad Ciudadana</t>
  </si>
  <si>
    <t>Influencia de los medios de comunicación</t>
  </si>
  <si>
    <t>Tolerancia a las diferencias culturales</t>
  </si>
  <si>
    <t>Satisfacción de los usuarios</t>
  </si>
  <si>
    <t>Conflictos o alianzas entre grupos</t>
  </si>
  <si>
    <t>Cambios demográficos</t>
  </si>
  <si>
    <t xml:space="preserve">Salud de los habitantes </t>
  </si>
  <si>
    <t>R013</t>
  </si>
  <si>
    <t>Ausencia de normativa</t>
  </si>
  <si>
    <t>Necesidades de Normativa</t>
  </si>
  <si>
    <t>Querellas o juicios que afectan a la institución</t>
  </si>
  <si>
    <t>Incumplimiento de normas, regulaciones, lineamientos y otros</t>
  </si>
  <si>
    <t>R014</t>
  </si>
  <si>
    <t>Información de gestión</t>
  </si>
  <si>
    <t>R015</t>
  </si>
  <si>
    <t>Organismos Internacionales que apoyan la Gestión</t>
  </si>
  <si>
    <t>Proveedores privados</t>
  </si>
  <si>
    <t>Entes privados que administran  fondos de la institución</t>
  </si>
  <si>
    <t>Denunciantes</t>
  </si>
  <si>
    <t>Colegios de profesionales</t>
  </si>
  <si>
    <t>Órganos de control externo</t>
  </si>
  <si>
    <t>Matriz Nº 5</t>
  </si>
  <si>
    <t>Seguimiento de Riesgo</t>
  </si>
  <si>
    <t>N°
Consecutivo
institucional</t>
  </si>
  <si>
    <t>Evento
(matriz N°1)</t>
  </si>
  <si>
    <t xml:space="preserve">Nuevas medidas de administración propuestas
(matriz N° 4)
</t>
  </si>
  <si>
    <t xml:space="preserve">Nivel de riesgo con la nueva medida de administración
</t>
  </si>
  <si>
    <t xml:space="preserve">Costo nueva medida de administración
</t>
  </si>
  <si>
    <t>Justificación sobre el estado de cumplimiento</t>
  </si>
  <si>
    <t>Nuevas medidas para lograr o mejorar el cumplimiento</t>
  </si>
  <si>
    <t>Responsable de la ejecución</t>
  </si>
  <si>
    <t>Cuadro N° 1</t>
  </si>
  <si>
    <t>Ministerio de Gobernación y Policía</t>
  </si>
  <si>
    <t>Consolidado de Riesgos identificados Programas/Subprogramas/Órganos</t>
  </si>
  <si>
    <t>Programas/Subprogramas/Órganos</t>
  </si>
  <si>
    <t>Sumatoria de Riesgos</t>
  </si>
  <si>
    <t>Representación Porcentual</t>
  </si>
  <si>
    <t>Cuadro N° 2</t>
  </si>
  <si>
    <t>Riesgos analizados por Programas/Órganos</t>
  </si>
  <si>
    <t xml:space="preserve">Riesgo Residual </t>
  </si>
  <si>
    <t xml:space="preserve">044-Actividad Central </t>
  </si>
  <si>
    <t xml:space="preserve">Suma </t>
  </si>
  <si>
    <t>Cuadro N.9</t>
  </si>
  <si>
    <t>Evaluación de riesgos Programas/Órganos Administrar</t>
  </si>
  <si>
    <t>Administrar</t>
  </si>
  <si>
    <t>No Administrar</t>
  </si>
  <si>
    <r>
      <t>Cuadro N</t>
    </r>
    <r>
      <rPr>
        <b/>
        <vertAlign val="superscript"/>
        <sz val="11"/>
        <color theme="1"/>
        <rFont val="Calibri"/>
        <family val="2"/>
        <scheme val="minor"/>
      </rPr>
      <t>o</t>
    </r>
    <r>
      <rPr>
        <b/>
        <sz val="11"/>
        <color theme="1"/>
        <rFont val="Calibri"/>
        <family val="2"/>
        <scheme val="minor"/>
      </rPr>
      <t xml:space="preserve"> 10</t>
    </r>
  </si>
  <si>
    <t xml:space="preserve">Matriz  de los Problemas y los Eventos Materializados en SEVRI  por Dependencia </t>
  </si>
  <si>
    <t>Año:   2021</t>
  </si>
  <si>
    <t xml:space="preserve">Nombre del Programa y/o Subprograma: </t>
  </si>
  <si>
    <t xml:space="preserve">203- Ministerio de Gobernación y Policía </t>
  </si>
  <si>
    <t xml:space="preserve">Dependencia:  </t>
  </si>
  <si>
    <t xml:space="preserve">Unidad / Dependencia </t>
  </si>
  <si>
    <t xml:space="preserve">Objetivo Táctico(a): </t>
  </si>
  <si>
    <t>a) Factores de incumplimiento del objetivo</t>
  </si>
  <si>
    <t>Medidas establecidas para el evento del problema (b)</t>
  </si>
  <si>
    <t>Nuevas medidas propuestas para el evento o el problema (c)</t>
  </si>
  <si>
    <t xml:space="preserve">Causas de la materialización del evento o el problema (d)  </t>
  </si>
  <si>
    <t>Responsable de la Atención del evento o el problema  (e)</t>
  </si>
  <si>
    <t>Fecha de presentación del Evento o el problema (f)</t>
  </si>
  <si>
    <t>Estimación del costo del evento o el problema  (g)</t>
  </si>
  <si>
    <t>Problemas presentados (a.1)</t>
  </si>
  <si>
    <t>Eventos materializados (a.2)</t>
  </si>
  <si>
    <t>Tabla Nº 6</t>
  </si>
  <si>
    <t>Análisis Cualitativo Probabilidad versus Magnitud</t>
  </si>
  <si>
    <t xml:space="preserve">Magnitud </t>
  </si>
  <si>
    <t>Si el riesgo se materializa, tendría consecuencias de bajo impacto o algunos efectos en la entidad</t>
  </si>
  <si>
    <t>Si el riesgo se materializa, tendría consecuencias de impacto y efectos medios en la entidad</t>
  </si>
  <si>
    <t>Si el riesgo se materializa, tendría consecuencias de alto impacto y efectos en la entidad</t>
  </si>
  <si>
    <t>Es muy factible que el evento se presente.</t>
  </si>
  <si>
    <t>Es medianamente factible que el evento de presente.</t>
  </si>
  <si>
    <t>Es poco factible que el evento se presente.</t>
  </si>
  <si>
    <t>Tabla N° 6.1</t>
  </si>
  <si>
    <t>Nivel de Riesgo</t>
  </si>
  <si>
    <t>Nivel de riesgo</t>
  </si>
  <si>
    <t>Rango de resultados</t>
  </si>
  <si>
    <t>5 a 9</t>
  </si>
  <si>
    <t>3 a 4</t>
  </si>
  <si>
    <t>1 a 2</t>
  </si>
  <si>
    <t>Tabla  Nº 7</t>
  </si>
  <si>
    <t>Análisis Cuantitativo Probabilidad versus Magnitud</t>
  </si>
  <si>
    <t>MAGNITUD DEL IMPACTO</t>
  </si>
  <si>
    <t xml:space="preserve">Igual al 1% del presupuesto para gastos operativos. </t>
  </si>
  <si>
    <t xml:space="preserve">Menor 5% del presupuesto para gastos operativos. </t>
  </si>
  <si>
    <t>Mayor o igual al 5% del presupuesto  para gastos operativos.</t>
  </si>
  <si>
    <t>Daños menores</t>
  </si>
  <si>
    <t>Daños a personas, activos, sistemas información.</t>
  </si>
  <si>
    <t>Catástrofes, muertes, escándalos.</t>
  </si>
  <si>
    <t>1 vez al mes</t>
  </si>
  <si>
    <t>Muy probable</t>
  </si>
  <si>
    <t>3 veces al año</t>
  </si>
  <si>
    <t>Probable</t>
  </si>
  <si>
    <t>1 vez cada 3 años</t>
  </si>
  <si>
    <t>Poco probable</t>
  </si>
  <si>
    <t xml:space="preserve">Tabla N° 7.1 </t>
  </si>
  <si>
    <t>Sumatorias de riesgos en Matriz N°1, celda L9:M9, cuadro suma riesgos residuales en MatrizN°2 celda L9:M12.</t>
  </si>
  <si>
    <t xml:space="preserve">Se incluyen los cuadros y compilados para el informe en diferentes hojas. </t>
  </si>
  <si>
    <t>Jueves 18 de Noviembre de 2021</t>
  </si>
  <si>
    <t>Imprenta Nacional - Modernizar la Imprenta Nacional, en un plazo de 5 años; de tal manera que permita la mejora de los niveles con prácticas amigables con el ambiente</t>
  </si>
  <si>
    <t>Imprenta Nacional - Mejorar la gestión de la Imprenta Nacional, en un plazo de 5 años; a tal grado que permita la integración de los procesos en la prestación de los servicios y la sostenibilidad en el tiempo</t>
  </si>
  <si>
    <t>Modificar</t>
  </si>
  <si>
    <t>Martes 8 de febrero de 2022</t>
  </si>
  <si>
    <t>A traves de las difentes hojas, puede modificar/incluir datos y/o contenido en las celdas que estan sombreadas con este color de fondo</t>
  </si>
  <si>
    <t>Ajustes a los objetivos estratégicos producto de la reformulación del PEI. Escala de valoración de objetivos táctivos. La matriz de PAO se modifica para calificar el objetivo en una sola línea.</t>
  </si>
  <si>
    <t>MATRIZ DE FORMULACIÓN Y SEGUIMIENTO</t>
  </si>
  <si>
    <t>VALOR NO ADMITIDO</t>
  </si>
  <si>
    <t xml:space="preserve">Cambios en el formato de las líneas de los objetivos en las matrices 3 y 4. Cambio en las formulas para la valoración del objetivo específico. </t>
  </si>
  <si>
    <t>DINADECO - 1. Desarrollar las acciones con diversos tipos de entidades de Gobierno, de cooperación y de base comunal, que permitan canalizar recursos para el fortalecimiento intitucional de Dinadeco y de las organizaciones de desarrollo comunal, y evidenciar los resultados del adecuado y transparente uso de dichos recursos.</t>
  </si>
  <si>
    <t>DINADECO - 2. Diseñar e implementar actividades de capacitación para el desarrollo y mejora de las capacidades y competencias de personas afiliadas a organizaciones de desarrollo comunal, y personal de Dinadeco, que consideren la colaboración y articulación con entes educativos.</t>
  </si>
  <si>
    <t>DINADECO - 3. Contribuir en la mejora de condiciones económicas y sociales de las comunidades, mediante el desarrollo de programas y proyectos especìficos en materia socioproductiva, zonas vulnerables y grupos de población que requieren mayor protagonismo en el quehacer comunal.</t>
  </si>
  <si>
    <t>DINADECO - 4. Modernizar los sistemas sustantivos de información institucional y sus procesos asociados, que permitan una gestión eficiente y eficaz hacia el movimiento comunal y otras partes interesadas.</t>
  </si>
  <si>
    <t>DINADECO - 5. Objetivo estratégico. Incorporar la ética y los valores como conceptos intervinientes en la gestión institucional</t>
  </si>
  <si>
    <t>DINADECO - 6. Modernización y mejoramiento institucional con enfoque regional</t>
  </si>
  <si>
    <t>DINADECO -  7. Objetivo estratégico. Incorporar la ética y los valores como conceptos intervinientes en la gestión institucional</t>
  </si>
  <si>
    <t xml:space="preserve">MGP-TAM-OCP 1. Fortalecer la articulación presupuestaria y controlar la ejecución de los recursos asignados.	</t>
  </si>
  <si>
    <t xml:space="preserve">MGP-TAM-OCP 2. Mejorar las habilidades técnicas y analíticas del personal para entregar bienes y servicios de mayor calidad.		</t>
  </si>
  <si>
    <t xml:space="preserve">MGP-TAM-OCP 3. Fortalecer la representación gubernamental del ministerio en las distintas instancias de decisión. 		</t>
  </si>
  <si>
    <t xml:space="preserve">MGP-TAM-OCP 4. Impulsar acciones desde la competencia del MGP alineadas con los Objetivos de Desarrollo Sostenible (ODS). 		</t>
  </si>
  <si>
    <t xml:space="preserve">MGP-TAM-OCP 5. Aplicar y emitir criterio desde el marco jurídico que regule el accionar del MGP.		</t>
  </si>
  <si>
    <t xml:space="preserve">MGP-TAM-OCP 6. Reglamentar las leyes que amparan los servicios que brinda el MGP en concordancia con el marco normativo.	</t>
  </si>
  <si>
    <t xml:space="preserve">MGP-TAM-OCP 7. Impulsar la estrategia de teletrabajo.		</t>
  </si>
  <si>
    <t>MGP-TAM-OCP 8. Visualizar las responsabilidades sustantivas a partir de las competencias del MGP.</t>
  </si>
  <si>
    <t>MGP-TAM-OCP 9. Fiscalizar la administración activa conforme al marco legal- técnico en respuesta a los órganos internos y externos.</t>
  </si>
  <si>
    <t>MGP-TAM-OCP 10. Incluir buenas prácticas éticas en los procesos y procedimientos de cada unidad institucional.</t>
  </si>
  <si>
    <t xml:space="preserve"> (d)	Actividad (es) Según formulación</t>
  </si>
  <si>
    <t xml:space="preserve">Lunes 21 de febrero de 2022 </t>
  </si>
  <si>
    <t>I Seguimiento</t>
  </si>
  <si>
    <t>II Seguimiento</t>
  </si>
  <si>
    <t>Comprobación</t>
  </si>
  <si>
    <t>ETAPA DE FORMULACIÓN</t>
  </si>
  <si>
    <t xml:space="preserve"> II SEGUIMIENTO  (ENERO AÑO SIGUIENTE)</t>
  </si>
  <si>
    <t xml:space="preserve">Cambios efectuados en el PAO en las columnas del I seguimiento, se desplazo la columna a la par del porcentaje. Además, se agregan columnas extras para el II Seguimiento. La columna "K" toma la información de  las actividades ingresadas en el planeamiento. </t>
  </si>
  <si>
    <t>Versión 1.7 Febrero_2022</t>
  </si>
  <si>
    <t>1.7</t>
  </si>
  <si>
    <t>1.8</t>
  </si>
  <si>
    <t>1.9</t>
  </si>
  <si>
    <t>2.1</t>
  </si>
  <si>
    <t>2.2</t>
  </si>
  <si>
    <t>2.3</t>
  </si>
  <si>
    <t>2.4</t>
  </si>
  <si>
    <t>Fiscalizarlosprocesosmásriesgososdelainstituciónparacontribuirconlaeficiencia,eficaciayeconomicidaddelos procesos.</t>
  </si>
  <si>
    <t>Informes Realizados/Informes Programados</t>
  </si>
  <si>
    <t>Fiscalizarpormediodeinformesdeauditoría,dondeseexponenlosprincipaleshallazgosdelainvestigación,ycadaunocontengacondición,criterio,causayefectos.Elinformeestácompuestoporloshallazgos, la conclusión y las recomendaciones relacionadas.</t>
  </si>
  <si>
    <t>Auditoría Interna</t>
  </si>
  <si>
    <t>Atender las denuncias, las solicitudes de asesoría, realizar advertencias y legalizar los libros legales de la Administración Activa, para coadyuvar en el mejoramiento del control interno institucional.</t>
  </si>
  <si>
    <t>Asesorar: Por medio de un oficio, a solicitud de la Administración Activa, se emiten criterios, opiniones, sobre asuntos estrictamente de la competencia de la Auditoría Interna.</t>
  </si>
  <si>
    <t>Advertir: Por medio de un oficio se previene a la Administración sobre las posibles consecuencias de una decisión, hecho o situación, con el sustento jurídico y técnico pertinente.</t>
  </si>
  <si>
    <t>Atender Denuncias: Por medio de investigación preliminar, la cual puede concluir o no en una RH, la cual compila una serie de hechos, actos, acciones y omisiones, que se encuentran ligados por un nexo de causalidad a una falta de carácter administrativo o a la determinación de responsabilidades, y que se constituye en un insumo para la acreditación de dichas responsabilidades.</t>
  </si>
  <si>
    <t>Legalizar Libros: Por medio de la autorización de la apertura y cierre de los libros legales de la institución, donde se revisa la consecutividad de las actas, acuerdos, formalidad, firma de los responsables, entre otras cosas.</t>
  </si>
  <si>
    <t>Verificar el cumplimiento de recomendaciones dirigidas a la Administración Activa en los plazos acordados, para determinar el porcentaje de cumplimiento y el valor agregado de la Auditoría Interna.</t>
  </si>
  <si>
    <t>80%, 1 estudio</t>
  </si>
  <si>
    <t>1. Porcentaje Cumplimiento Obtenido/Porcentaje de Cumplimiento Planeado. 2. Recomendaciones cumplidas/recomendaciones giradas</t>
  </si>
  <si>
    <t>Asesorías Enviadas/Asesorías Programadas  Advertencias Enviadas/Advertencias Programadas  RH Realizadas/RH Programadas  Legalización de Libros Realizadas/Legaliza-ción de Libros Programadas</t>
  </si>
  <si>
    <t>Verificarelcumplimientodelasrecomendacionespormediodeuninformequereflejelasdiferencias,alcompararlasrecomendacionesgiradasporlaAuditoríaInternaylasaccionesrealizadasporlaAdministraciónActiva,determinandolosporcentajesdecumplimiento,conlaintencióndeinformaralaAdministraciónActivasobre la efectividad de su accionar.</t>
  </si>
  <si>
    <t>Fiscalizar áreas obligatorias según Ley8292(LGCI) y otras normativas de la C.G.R, requeridas todos los años, para cumplir con la normativa y no permitir el debilitamiento del contro linterno.</t>
  </si>
  <si>
    <t>Ficalizaciones Realizadas /Fiscalizaciones Programadas</t>
  </si>
  <si>
    <t>Fiscalizarpormediodeinformesdeauditoría,dondesereflejeelcumplimientoonodelanormativavigenteyseemitanrecomendacionesparaelcumplimientodeloestablecidoendichoinforme.</t>
  </si>
  <si>
    <t>Imprenta Nacional</t>
  </si>
  <si>
    <t>Mauricio Rivas Camacho / Yenory Carrilo Cruz</t>
  </si>
  <si>
    <t>Contar con los recursos que nos permita efectuar el cambio o repración del montacargas en forma expedita cuando este sufra algun tipo de problema que le inpida un normal funcionamiento.</t>
  </si>
  <si>
    <t>Mediante un adecuado mantenimiento preventivo y correctivo del equipo (Montacargas)</t>
  </si>
  <si>
    <t>Almacen y Distribución</t>
  </si>
  <si>
    <t>Cumplimiento del derecho de circulación.</t>
  </si>
  <si>
    <t>Por vencimiento del periodo (anual-Febrero).</t>
  </si>
  <si>
    <t>Solicitud de cita para la Revisión Técnica Vehicular en la fecha que corresponda (febrero)</t>
  </si>
  <si>
    <t>Garantizar el convivio cultural de los funcionarios de la Imprenta Nacional</t>
  </si>
  <si>
    <t>Semana cultural realizada</t>
  </si>
  <si>
    <t>Convivio cultural de los funcionarios de la Imprenta que se realiza una vez al año.</t>
  </si>
  <si>
    <t>Dirección General</t>
  </si>
  <si>
    <t xml:space="preserve">Contar con un sistema de producción de Diarios Oficiales que facilite el desarrollo eficiente de los servicios de publicación. </t>
  </si>
  <si>
    <t xml:space="preserve">Contratación ejecutada </t>
  </si>
  <si>
    <t xml:space="preserve">Desarrollar la contratación. Dar seguimiento a esta y fiscalizar el proceso y la ejecución. </t>
  </si>
  <si>
    <t>Direción de Producción</t>
  </si>
  <si>
    <t>Compra de muestras de producto terminado para revisión del procesos de producción</t>
  </si>
  <si>
    <t xml:space="preserve">Eventualmente se requiere adquirir algún producto terminado para implementar mejoras dentro del proceso de producción propio o entender una necesidad del cliente. </t>
  </si>
  <si>
    <t>Dirección de Producción</t>
  </si>
  <si>
    <t xml:space="preserve">Adquisición de distintos papeles y cartulinas para la producción de las impresos comerciales. </t>
  </si>
  <si>
    <t xml:space="preserve">Gestionar o continuar con la contratación </t>
  </si>
  <si>
    <t>Uniformes para el área productiva</t>
  </si>
  <si>
    <t>Servicio de mantenimiento de  CTP´s Luscher y Kodak Trenstter</t>
  </si>
  <si>
    <t xml:space="preserve">Contratación ejecutada. Según necesidades durante el año. </t>
  </si>
  <si>
    <t>Visitas según demanda apegados al contrato por actual demanda.</t>
  </si>
  <si>
    <t>Pre-Prensa</t>
  </si>
  <si>
    <t>Mantenimiento y reparación de equipo de cómputo y sistemas de información</t>
  </si>
  <si>
    <t xml:space="preserve">Mantenimientos preventivos y correctivos realizados/Mantenimientos programados </t>
  </si>
  <si>
    <t>Mantenimiento Preventivo y correctivo para las computadoras Macintosh.</t>
  </si>
  <si>
    <t>Contrato de Mantenimiento preventivo y correctivo para Impresora Digital Accurio 6100</t>
  </si>
  <si>
    <t>Mantenimiento preventivo y correctivo para Impresora para pruebas y vistos buenos (Xerox C70)</t>
  </si>
  <si>
    <t>Contrato de Mantenimiento de Licenciamiento de Adobe CC</t>
  </si>
  <si>
    <t>Producir material de artes gráficas e impresos comerciales que cumpan con los lineamiento de calidad y conseguir una comunicación eficaz hacia el púlbico.</t>
  </si>
  <si>
    <t>Compra de revelador de Planchas</t>
  </si>
  <si>
    <t>Fijador  de Planchas</t>
  </si>
  <si>
    <t>Repuestos (Computadoras Macintosh por demanda)</t>
  </si>
  <si>
    <t>Repuestos para  el CTP´s</t>
  </si>
  <si>
    <t>Planchas</t>
  </si>
  <si>
    <t>Audifonos Tipo Diadema</t>
  </si>
  <si>
    <t xml:space="preserve">Servicio de mantenimiento preventivo y correctivo para los equipos y maquinaria de impresión Litográfica </t>
  </si>
  <si>
    <t>Prensa</t>
  </si>
  <si>
    <t>Aceites y Lubricantes: Grasas de Lubricación para máquinas Offset's</t>
  </si>
  <si>
    <t>Alcohol ISO propílico</t>
  </si>
  <si>
    <t>Tintas</t>
  </si>
  <si>
    <t>Limpiador de Inmersores y  Tuberías Speed Master</t>
  </si>
  <si>
    <t>Repuestos Eléctricos maquinas Litograficas</t>
  </si>
  <si>
    <t>Repuestos Prensas Offset</t>
  </si>
  <si>
    <t>Retazos de Tela</t>
  </si>
  <si>
    <t>Contratación ejecutada</t>
  </si>
  <si>
    <t>Troqueles y Cliques</t>
  </si>
  <si>
    <t>Afilado de Cuchillas</t>
  </si>
  <si>
    <t xml:space="preserve">Contrato de Mantenimiento de maquinas dobladoras, maquinas para encudernacion y los compresores, Mantenimiento de Guillotinas </t>
  </si>
  <si>
    <t>Aceites y Lubricantes, Grasa Alta Temperatura, Aceite Perma y Aceite WD 40  Easy Slide, para la superficie de las Guillotinas</t>
  </si>
  <si>
    <t>Rollos de alambre galvanizado de calibre variado para Grapadoras</t>
  </si>
  <si>
    <t xml:space="preserve">Repuestos Eléctricos para las maquinas Dobladoras  y  Encudernadoras </t>
  </si>
  <si>
    <t xml:space="preserve">Plástico para Paletizar y Laminar, Fleje Plástico </t>
  </si>
  <si>
    <t>Lija 400 y  Lija de agua</t>
  </si>
  <si>
    <t xml:space="preserve">Repuestos para Guillotina y maquinas Dobladoras  y  Encudernadoras </t>
  </si>
  <si>
    <t>Resortes Cola blanca, roja  granulada</t>
  </si>
  <si>
    <t>Cinta Bandera, Razo</t>
  </si>
  <si>
    <t>Matriz de plegado como arreglo mecanico para el encaje al troquelar y plecas de corte,dobles y perforacion.</t>
  </si>
  <si>
    <t>Post-Prensa</t>
  </si>
  <si>
    <t>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t>
  </si>
  <si>
    <t>Servicio facturado/servicio pagado</t>
  </si>
  <si>
    <t>Recolección de desechos bioinfecciosos</t>
  </si>
  <si>
    <t>Reparación de equipo médico</t>
  </si>
  <si>
    <t>Medicinas Varias</t>
  </si>
  <si>
    <t>Repuestos para Equipo Médico</t>
  </si>
  <si>
    <t>Materiales de uso Médico Varios CM</t>
  </si>
  <si>
    <t>Papel para camillas -Tollas para manos</t>
  </si>
  <si>
    <t>Consultorio Médico</t>
  </si>
  <si>
    <t>Montos de ordenes de pedido ejecutadas / Presupuesto asignado</t>
  </si>
  <si>
    <t>Mantenimiento de sistemas de aire comprimido y compresores</t>
  </si>
  <si>
    <t>Mantenimiento de sistemas de extracción de aire</t>
  </si>
  <si>
    <t>Mantenimiento de elevador eléctrico  y elevador del edificio</t>
  </si>
  <si>
    <t>Mantenimiento de la planta eléctrica</t>
  </si>
  <si>
    <t>Mantenimiento de Aires Acondicionados</t>
  </si>
  <si>
    <t>Mantenimiento de UPS´s</t>
  </si>
  <si>
    <t>Pinturas y Diluyentes</t>
  </si>
  <si>
    <t>Mantenimiento</t>
  </si>
  <si>
    <t>Repuestos Varios</t>
  </si>
  <si>
    <t>Mantenimiento de Equipos Consultorio Terapia Física</t>
  </si>
  <si>
    <t>Repuestos y sustitución de componentes de equipos de Terapia   Física</t>
  </si>
  <si>
    <t>Electrodos Adhesivos</t>
  </si>
  <si>
    <t>Vendajes Neuromuscular</t>
  </si>
  <si>
    <t>Terapia Física</t>
  </si>
  <si>
    <t>Revisión técnica vehículos</t>
  </si>
  <si>
    <t>Peajes y Parquímetros</t>
  </si>
  <si>
    <t>Póliza de seguros Flotilla Vehicular</t>
  </si>
  <si>
    <t>Reparación de Llantas</t>
  </si>
  <si>
    <t>Contratación de un Taller automotriz</t>
  </si>
  <si>
    <t>Marchamos Vehículos y Monta Cargas</t>
  </si>
  <si>
    <t>Deducibles</t>
  </si>
  <si>
    <t>Combustibles Flotilla de Vehículos  y Monta Cargas</t>
  </si>
  <si>
    <t>Transportes</t>
  </si>
  <si>
    <t>Servicios de Agua y  Alcantarillado</t>
  </si>
  <si>
    <t>Servicios Eléctricos</t>
  </si>
  <si>
    <t>Servicio por apartado postal y Distribución y Envio de Paqueteria</t>
  </si>
  <si>
    <t>Continuidad  de Planes Telefónicos</t>
  </si>
  <si>
    <t>Pago de Celulares</t>
  </si>
  <si>
    <t>Servicios Telefónicos</t>
  </si>
  <si>
    <t>Pagos Servicios Municipales</t>
  </si>
  <si>
    <t>Servicio Medico de Empresa</t>
  </si>
  <si>
    <t>Servicio de Vigilancia</t>
  </si>
  <si>
    <t>Aseo y Limpieza</t>
  </si>
  <si>
    <t>Servicio de Guarda Documentos</t>
  </si>
  <si>
    <t>Copias Llaves</t>
  </si>
  <si>
    <t>Servicio de Fumigación</t>
  </si>
  <si>
    <t>Seguros Incendio</t>
  </si>
  <si>
    <t>Póliza de responsabilidad civil</t>
  </si>
  <si>
    <t>Empresa que brinde los servicios de mantenimiento al edificio</t>
  </si>
  <si>
    <t>Mantenimiento  de orinales (mingitorios)</t>
  </si>
  <si>
    <t>Mantenimiento de Circuito Cerrado</t>
  </si>
  <si>
    <t>Mantenimiento de Central Telefónica</t>
  </si>
  <si>
    <t>Repuestos Circuito Cerrado y Central Telefónica</t>
  </si>
  <si>
    <t>Filtros para fuentes de agua y orinales</t>
  </si>
  <si>
    <t xml:space="preserve">Utiles y Materiales de Oficina </t>
  </si>
  <si>
    <t>Tollas para secado de  manos en la  entradas de la Institución</t>
  </si>
  <si>
    <t>Papel Higiénico</t>
  </si>
  <si>
    <t>Tela par lazos negros y Banderas de Costa Rica</t>
  </si>
  <si>
    <t>Componentes del Circuito Cerrado y Central Telefónica</t>
  </si>
  <si>
    <t>Cámaras para el Circuito Cerrado</t>
  </si>
  <si>
    <t>Servicios Generales</t>
  </si>
  <si>
    <t xml:space="preserve"> Lograr una mayor eficiencia operativa y estratégica del área contable y presupuesto, con el fin de brindar una información financiera oportuna, eficiente y eficaz.</t>
  </si>
  <si>
    <t>Costo Total/ costo Presupuestado</t>
  </si>
  <si>
    <t>Comisiones</t>
  </si>
  <si>
    <t>Impulsar la demanda de los productos y servicios de la Imprenta Nacional, así como la imagen institucional.</t>
  </si>
  <si>
    <t>Servicio de encomienda  corporativa para entrega de productos</t>
  </si>
  <si>
    <t>Poliza Mercadería en Transito</t>
  </si>
  <si>
    <t>Mantenimiento preventivo, correctivo y evolutivo de la web y app</t>
  </si>
  <si>
    <t>Cinta de Empaque</t>
  </si>
  <si>
    <t>Proyecto para mejoras al Portal Web Transaccional</t>
  </si>
  <si>
    <t>Garantías de Participación en Concursos por medio de SICOP</t>
  </si>
  <si>
    <t>Contrato requerido / contrato establecido</t>
  </si>
  <si>
    <t>Póliza requerida / póliza contratada</t>
  </si>
  <si>
    <t>Pago requerido / pago realizado</t>
  </si>
  <si>
    <t>Insumos requeridos / insumos adquiridos</t>
  </si>
  <si>
    <t>Promoción y divulgación</t>
  </si>
  <si>
    <t>Fotocopias, Impresiones</t>
  </si>
  <si>
    <t>Para continuidad del negocio (Servicios de Impresión) en caso de emergencia</t>
  </si>
  <si>
    <t>Proyecto para mejoras al Portal Web Transaccional y Modulos Financieros</t>
  </si>
  <si>
    <t>Financiero</t>
  </si>
  <si>
    <t>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t>
  </si>
  <si>
    <t xml:space="preserve">Programación de compras de la unidad </t>
  </si>
  <si>
    <t>Contrato de Alquiler (Leasing y renting) de Equipo de Cómputo, Impresoras, Scanners y Seguridad</t>
  </si>
  <si>
    <t>Contrato de Servicios por renting para renovación de tecnologías del Datacenter</t>
  </si>
  <si>
    <t>Contrato primera línea de Acceso a Internet banda ancha</t>
  </si>
  <si>
    <t>Contrato de segunda línea internet banda ancha</t>
  </si>
  <si>
    <t>Contrato de servicio líneas en oficina del Registro Nacional</t>
  </si>
  <si>
    <t>Continuidad al Sistema de Mensajería de Texto</t>
  </si>
  <si>
    <t xml:space="preserve"> Contratos de Plataforma   Tecnológica como Servicio en nube híbrida para Diarios Oficiales y continuidad del Negocio de la Institución</t>
  </si>
  <si>
    <t>Mantenimiento Infraestructura Oracle y Soporte de Bases de Datos y  Servidores  de Aplicaciones</t>
  </si>
  <si>
    <t xml:space="preserve">Contrato de mantenimiento de los access point o antenas de WIFI y red inalámbrica (Aruba) </t>
  </si>
  <si>
    <t>Mantenimiento preventivo-correctivo y evolutivo para sistemas integrados ERP</t>
  </si>
  <si>
    <t>Contrato Servicio de Respaldos y Custodia de Datos e Información Institucional</t>
  </si>
  <si>
    <t>Contrato de soporte y actualización del antivirus y malware, -ransomware (Kaspersky)</t>
  </si>
  <si>
    <t>Contrato para servicio de sofware de mesa de ayuda en nube Fresh Desk  Interhand</t>
  </si>
  <si>
    <t>Contrato de Mantenimiento elementos del Data Center y redes de datos (Artic-Bunker,Aire AC. de Presición y UPS )</t>
  </si>
  <si>
    <t>Cable UTP, conectores y materiales para redes</t>
  </si>
  <si>
    <t>Repuestos equipo de computo</t>
  </si>
  <si>
    <t>Derecho de soporte y actualización de licencias de software e infraestructura de equipos ORACLE</t>
  </si>
  <si>
    <t>Informática</t>
  </si>
  <si>
    <t>Diseñar y poner en operación la planificación estratégica mediante la elaboración, seguimiento y evaluación de la planificación operativa institucional.</t>
  </si>
  <si>
    <t>Recolección de residuos peligrosos</t>
  </si>
  <si>
    <t>Limpieza de tanques de aguas químicas</t>
  </si>
  <si>
    <t>Insumos  para compesación de Huella de Carbono</t>
  </si>
  <si>
    <t>Realizar tres salidas de materiales peligrosos y especiales con gestor autorizado</t>
  </si>
  <si>
    <t>Procesar el 100% del efluente química, con dos limpiezas del tanque de aguas químicas por año..</t>
  </si>
  <si>
    <t>Reducir en un 1% la producción de CO2 institucional.</t>
  </si>
  <si>
    <t>Adquirir el servicio de cobertura de seguro y la protección necesarias para atender los casos de accidentes y riesgos del trabajo de todos los funcionarios de la Imprenta Naciona</t>
  </si>
  <si>
    <t>12 reportes mensuales entregados al Sistema de Riesgos del Trabajo. Póliza anual renovada.</t>
  </si>
  <si>
    <t>Reportes mensuales de planilla de riesgos de trabajo. Póliza de riesgos del trabajo.</t>
  </si>
  <si>
    <t xml:space="preserve">1-Mantener al día el reporte de planillas mensuales de Riesgos del trabajo ante el Instituto Nacional de Seguros. </t>
  </si>
  <si>
    <t>2-Pagar la prima anual de la póliza de riesgos del trabajo para contar con la cobertura y el aseguramiento de los funcionarios</t>
  </si>
  <si>
    <t>Recursos Humanos</t>
  </si>
  <si>
    <t>Brindar el mantenimiento optimo a los equipos de control de marcas de los funcionarios de la Institución.</t>
  </si>
  <si>
    <t>Contar con un contrato de mantenimiento de equipos</t>
  </si>
  <si>
    <t>1-Contratar los servicio de mantenimiento preventivo y correctivo de relojes de marca</t>
  </si>
  <si>
    <t>Contratación de servicios</t>
  </si>
  <si>
    <t>Repuestos y Accesorios</t>
  </si>
  <si>
    <t>Planificación</t>
  </si>
  <si>
    <t>Timbres Fiscales</t>
  </si>
  <si>
    <t>Un contrato de mantenimiento preventivo y correctivo para el Montacargas</t>
  </si>
  <si>
    <t>Compra de repuestos</t>
  </si>
  <si>
    <t>Un pago anual</t>
  </si>
  <si>
    <t>Semana cultural realizada en la fecha programada por los organizadores.</t>
  </si>
  <si>
    <t>Programación de visitas</t>
  </si>
  <si>
    <t>1 Contrato Anual (Continuidad y 3era prórroga de contrato actual)</t>
  </si>
  <si>
    <t>1 Contrato Anual (Continuidad y 1era prórroga de contrato)</t>
  </si>
  <si>
    <t>1 Contrato Anual (Continuidad y 2da prórroga de contrato actual)</t>
  </si>
  <si>
    <t>Para estimar la necesidad a adquirir según demanda y consumo del año.</t>
  </si>
  <si>
    <t>Gestionar o continuar con la contratación de visitas según demanda, basadas en el contrato.</t>
  </si>
  <si>
    <t xml:space="preserve">Compra de insumos de producción </t>
  </si>
  <si>
    <t>Gestionar la contratación para compra repuestos.</t>
  </si>
  <si>
    <t xml:space="preserve">Gestionar contratación para compra de insumos de producción </t>
  </si>
  <si>
    <t>12 meses</t>
  </si>
  <si>
    <t xml:space="preserve">Se estiman 5 salidas de residuos peligrosos y especiales por año.
</t>
  </si>
  <si>
    <t>1 vez al año</t>
  </si>
  <si>
    <t>4 trimestres</t>
  </si>
  <si>
    <t>4 veces al año</t>
  </si>
  <si>
    <t>Póliza de seguros para el equipo electrónico</t>
  </si>
  <si>
    <t>1 veces al año</t>
  </si>
  <si>
    <t>Requeridos según necesidad</t>
  </si>
  <si>
    <t>1 compra anual</t>
  </si>
  <si>
    <t>5 unidades</t>
  </si>
  <si>
    <t>Cuando es requerido</t>
  </si>
  <si>
    <t>1 contrato</t>
  </si>
  <si>
    <t>1 al año</t>
  </si>
  <si>
    <t>1 contarto</t>
  </si>
  <si>
    <t>Según se requiera</t>
  </si>
  <si>
    <t>40 rollos</t>
  </si>
  <si>
    <t>Generar condiciones materiales para el cumplimiento de la misión de la Imprenta Nacional</t>
  </si>
  <si>
    <t>cantidad de entregas de residuos peligrosos / cantidades programadas a contratar</t>
  </si>
  <si>
    <t>Metros cubicos de agua residual tratada.</t>
  </si>
  <si>
    <t>Cantidad de toneladas de CO2eq, emitidas el año anterior/Cantidad de toneladas de CO2eq, emitidas el año presente.</t>
  </si>
  <si>
    <t>Promover y proteger la salud de los trabajadores, así como controlar los accidentes y las enfermedades ocupacionales</t>
  </si>
  <si>
    <t>1 contrato por año</t>
  </si>
  <si>
    <t>Trámites de contratación realizados / trámites programados</t>
  </si>
  <si>
    <t>Contrato de Laboratorio químico (Agua Potable)</t>
  </si>
  <si>
    <t>Examen de Emanación de Gases</t>
  </si>
  <si>
    <t>Recargo de Extintores</t>
  </si>
  <si>
    <t>Equipos Varios de Seguridad</t>
  </si>
  <si>
    <t>Zapatos funcionarios de Producción</t>
  </si>
  <si>
    <t>Compras ejecutadas / compras programadas</t>
  </si>
  <si>
    <t>Salud Ocupacional</t>
  </si>
  <si>
    <t>Póliza de montacargas</t>
  </si>
  <si>
    <t>Materiales y Productos Metálicos</t>
  </si>
  <si>
    <t>Mat y produc. Minerales y asfalticos</t>
  </si>
  <si>
    <t xml:space="preserve">Actualización Firma digital </t>
  </si>
  <si>
    <t>Dirección Administrativa-Financiera</t>
  </si>
  <si>
    <t>El equipo  (Montacargas), No ha sufrido problemas que requiera cambio de partes o repuestos</t>
  </si>
  <si>
    <t>Revisión Tecnica efectuada</t>
  </si>
  <si>
    <t>El vencimiento de la poliza es el 17 de octubre del 2023</t>
  </si>
  <si>
    <t>Estiquer de Aprobación (DEKRA)</t>
  </si>
  <si>
    <t>No fue posible llegar hasta la contratacion, sin embargo si se logro cuantificar el costo de la primer mejora (Caso 616097 ), la segunda mejora esta en proceso de validación para cuantificar costos (SCL-014). Adicionalmente se procedera con el borrador de la contratación.</t>
  </si>
  <si>
    <t xml:space="preserve">Análisis del Requerimiento Ticket #616097. 
Solicitud Desarrollo SCL014.
Evidencia PAO 2022 Mejoras en sistema de diarios oficiales
</t>
  </si>
  <si>
    <t>No ha sido necesario comprar productos de la competencia para análisis.</t>
  </si>
  <si>
    <t xml:space="preserve">Prespuesto disponible </t>
  </si>
  <si>
    <t>Ya se cuenta con el primer ingreso de papeles y cartulinas por un monto de c.23,796,218.00</t>
  </si>
  <si>
    <r>
      <t>Contrato licitación n.° 2023LE-000001-0007900001 </t>
    </r>
    <r>
      <rPr>
        <sz val="12"/>
        <color rgb="FF000000"/>
        <rFont val="Calibri"/>
        <family val="2"/>
      </rPr>
      <t>"COMPRA DE PAPELES Y CARTULINAS DI 1793 por demanda</t>
    </r>
    <r>
      <rPr>
        <sz val="10"/>
        <color rgb="FF000000"/>
        <rFont val="Calibri"/>
        <family val="2"/>
      </rPr>
      <t xml:space="preserve">
Req 1683 Ingreso de Papeles-Producción</t>
    </r>
  </si>
  <si>
    <t xml:space="preserve">Se trámite compra de aceite Perma por la suma de           ¢288.000,00 </t>
  </si>
  <si>
    <t xml:space="preserve"> Contrato por demanda Aceite Perma DI 1854 (en proceso). Se realizó una solicitud de contratación N° 0062023001600001 la cual esta en proceso.</t>
  </si>
  <si>
    <t>No se ha tramitado ninguna compra por repuestos eléctricos de Dobladoras</t>
  </si>
  <si>
    <t>CONTRATACIÓN NO. 2020LN-000003-0007900001.</t>
  </si>
  <si>
    <t>No se ha tramitado compra alguna.</t>
  </si>
  <si>
    <t>Proceso de compra de repuestos para Dobladora y mano de obra</t>
  </si>
  <si>
    <t>CONTRATACIÓN NO. 2020LN-000003-0007900001. Se realiza reporte 1874 Por repuestos y mano de obra para orden de pedido monto              ¢5.593.388,34</t>
  </si>
  <si>
    <t>De acuerdo a la cantidad de trabajo y la genración de residuos se realizó una salida durante el mes de julio.</t>
  </si>
  <si>
    <t xml:space="preserve">En el mes de agosto -setiembre se realizara la limpiezaa del tanque de aguas residuales.    </t>
  </si>
  <si>
    <t>Durante el mes de mayo se pago a FONAFIFO la emisión de CO2 que emitio la institución.</t>
  </si>
  <si>
    <t>Mediante la licitación 2020LA-000004-0007900001</t>
  </si>
  <si>
    <t>Mediante oficio UPI-014-05-2023 donde se solicita la transferencia a FONAFIFO</t>
  </si>
  <si>
    <t>Dotar a todo el personal de la herramienta de firma digital.</t>
  </si>
  <si>
    <t>trámites realizados  en el sistema AVANCE y SICOP</t>
  </si>
  <si>
    <t>Se definió la desición inicial para trámite de contratación, la cual está en revisión en la Proveeduría desde el mes de julio, sin respuesta todavía.</t>
  </si>
  <si>
    <t>Se adjunta correo</t>
  </si>
  <si>
    <t>Ya se tramitó y se cuenta con la póliza</t>
  </si>
  <si>
    <t>Registro en avance reporte 1766</t>
  </si>
  <si>
    <t>Tramite al día</t>
  </si>
  <si>
    <t>Registro en avance reportes 1767 y 1839</t>
  </si>
  <si>
    <t>Esta es una previsión que no se ha utilizado, por lo que el presupuesto será utilizado por TI</t>
  </si>
  <si>
    <t>Se utiliza cuando se requiere para trámites en SICOP</t>
  </si>
  <si>
    <t>Se proyecta compra para el mes de noviembre</t>
  </si>
  <si>
    <t>En proceso en SICOP</t>
  </si>
  <si>
    <t>Reporte número 1850 en AVANCE</t>
  </si>
  <si>
    <t>Se hizo entrega del presupuesto para que fuera tomado por la administración para otras actividades, ya que no se requieren estos análisis y esta oficina no los pidió.</t>
  </si>
  <si>
    <t>Correo electrónico enviado al Dpto. de presupuesto</t>
  </si>
  <si>
    <t>Reporte número 1849 en AVANCE</t>
  </si>
  <si>
    <t>Reporte número 1865 en AVANCE</t>
  </si>
  <si>
    <t>Reporte número 1871 en AVANCE</t>
  </si>
  <si>
    <t xml:space="preserve">Para contratar por caja chica </t>
  </si>
  <si>
    <t xml:space="preserve">No se ha realizado </t>
  </si>
  <si>
    <t>DI 1845 para OP del servicio</t>
  </si>
  <si>
    <t xml:space="preserve">Se estarán realizando las compras e setiembre ya que el consultorio estuvo dos meses fuera de servicio en el 2023 por lo que es oportuno hasta ahora realizar estas adquisiciones. </t>
  </si>
  <si>
    <t>Orden de pedido según contrato DI 1782</t>
  </si>
  <si>
    <t>Para el segundo semestre 2023</t>
  </si>
  <si>
    <t>Ordenes de pedido según contrato DI 1821 Y 1880</t>
  </si>
  <si>
    <t>Ordenes de pedido según contrato DI 1784 Y 1846</t>
  </si>
  <si>
    <t>Ordenes de pedido según contrato DI 1789</t>
  </si>
  <si>
    <t>Ordenes de pedido según contrato DI 1783 y 1879</t>
  </si>
  <si>
    <t>Una parte corresponde a la DI 1866 para un contratación de nueva de intervención del edificio y la otra se esta tramitando para obras internas pequeñas. DI 1878</t>
  </si>
  <si>
    <t xml:space="preserve">Facturas pagadas periódicamente según necesidad </t>
  </si>
  <si>
    <t xml:space="preserve">Facturas pagadas periódicamente según contrato DI 1777 </t>
  </si>
  <si>
    <t xml:space="preserve">No se ha requerido </t>
  </si>
  <si>
    <t>Facturas pagadas periódicamente según contrato DI 1803</t>
  </si>
  <si>
    <t xml:space="preserve">Se cancela en diciembre </t>
  </si>
  <si>
    <t xml:space="preserve">Pendientes por periodo de pago </t>
  </si>
  <si>
    <t>Facturas pagadas mensualmente según necesidad de consumo (35%de consumo a la fecha)</t>
  </si>
  <si>
    <t>Facturas pagadas mensualmente según consumo DI 1780</t>
  </si>
  <si>
    <t>Facturas pagadas mensualmente según consumo DI 1781</t>
  </si>
  <si>
    <t xml:space="preserve">El servicio no puede ser contratado bajo ninguna modalidad de contratación y no se valora poco necesario </t>
  </si>
  <si>
    <t xml:space="preserve">No se realizará </t>
  </si>
  <si>
    <t>Facturas pagadas mensualmente según consumo DI 1791</t>
  </si>
  <si>
    <t xml:space="preserve">Se encuentra en trámite un proceso administrativo para poder realizar este pago tal y como corresponde </t>
  </si>
  <si>
    <t>No se han cancelado las facturas     DI 1797</t>
  </si>
  <si>
    <t>Facturas pagadas mensualmente según contrato DI 1795 Y 1809</t>
  </si>
  <si>
    <t>Facturas pagadas mensualmente según contrato DI 1769</t>
  </si>
  <si>
    <t>Facturas pagadas mensualmente según contrato DI 1794</t>
  </si>
  <si>
    <t>Facturas pagadas mensualmente según contrato DI 1796</t>
  </si>
  <si>
    <t xml:space="preserve">No ha sido necesario el servicio </t>
  </si>
  <si>
    <t>Facturas pagadas periodicamente según consumo DI 1802</t>
  </si>
  <si>
    <t>Facturas pagadas periodicamente según consumo DI 1775</t>
  </si>
  <si>
    <t xml:space="preserve">Facturas pagadas periodicamente según consumo </t>
  </si>
  <si>
    <t xml:space="preserve">DI 1866 para contratación nueva de servicios </t>
  </si>
  <si>
    <t>Facturas pagadas periodicamente según contrato DI 1778</t>
  </si>
  <si>
    <t>Facturas pagadas periodicamente según contrato DI 1801</t>
  </si>
  <si>
    <t>Facturas pagadas periodicamente según contrato DI 1800, 1806..</t>
  </si>
  <si>
    <t xml:space="preserve">Se realiza en el último trimestre </t>
  </si>
  <si>
    <t xml:space="preserve">DI 1820 Compra por Convenio Marco </t>
  </si>
  <si>
    <t xml:space="preserve">Según consumo no se ha requeridos aún la compra </t>
  </si>
  <si>
    <t xml:space="preserve">Compra por caja chica </t>
  </si>
  <si>
    <t xml:space="preserve">Pendiente </t>
  </si>
  <si>
    <t xml:space="preserve">Los reportes de planillas se hacen en forma mensual a través del sistema del Ins de Riesgos del Trabajo, y se  generan archivos y reportes de respaldo, para nuestro control. </t>
  </si>
  <si>
    <t>Mediante contratacion administrativa se gestionó la prórroga de la Póliza de Riesgos del Trabajo No. RT-168777, para la Imprenta Nacional. Dicha gestión inició con el documento enviado por el INS No. CARTA DE COBRO SEC-0739-2023, cuyo monto a pagar para este periodo fue de ¢7.422.274,00.</t>
  </si>
  <si>
    <t>Se gestionó la contratación Administrativa para el mantenimiento preventivo y correctivo de los  4 relojes,</t>
  </si>
  <si>
    <t xml:space="preserve"> reporte de necesidades No. 1848 el 14 junio de 2023, ya se hizo el pago del primer servicio a la contratacion Directa No. 2022CD-000005-0007900001.  El proximo mantenimiento se estara realizando en el mes de diciembre de 2023. Se autorizo el pago de una factura el 03/0/2023 por la suma de $412.45</t>
  </si>
  <si>
    <t xml:space="preserve">En el mes de setiembre 2023 se gestionará un trámite para la compra de respuestos para uno de los relojes marcadores que se detecto que tiene un daño, esto producto del mantenimiento se realizo. </t>
  </si>
  <si>
    <t>Se realizó la Semana Cultural en el mes de junio.</t>
  </si>
  <si>
    <t>Por cambio total de uniformes (tela, color, diseñoes) se ha llevado mas tiempo del estimado.</t>
  </si>
  <si>
    <t xml:space="preserve">Oficio DP 012-2023 con relación al nombramiento de un grupo funcionarios para atender el tema de compra institucional de uniformes en el 2023. </t>
  </si>
  <si>
    <t>No presentó documentación solicitada</t>
  </si>
  <si>
    <t>PLAN ANUAL OPERATIVO AÑO 2023</t>
  </si>
  <si>
    <t xml:space="preserve"> I SEGUIMIENTO  (AGOSTO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</si>
</sst>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140A]* #,##0.00_-;\-[$₡-140A]* #,##0.00_-;_-[$₡-140A]* &quot;-&quot;??_-;_-@_-"/>
    <numFmt numFmtId="165" formatCode="[$-F800]dddd\,\ mmmm\ dd\,\ yyyy"/>
    <numFmt numFmtId="166" formatCode="&quot;₡&quot;#,##0.00"/>
  </numFmts>
  <fonts count="51" x14ac:knownFonts="1">
    <font>
      <sz val="11"/>
      <color rgb="FF000000"/>
      <name val="Calibri"/>
    </font>
    <font>
      <sz val="11"/>
      <color theme="1"/>
      <name val="Calibri"/>
      <family val="2"/>
      <scheme val="minor"/>
    </font>
    <font>
      <b/>
      <sz val="11"/>
      <color rgb="FF000000"/>
      <name val="Arial"/>
      <family val="2"/>
    </font>
    <font>
      <sz val="11"/>
      <name val="Calibri"/>
      <family val="2"/>
    </font>
    <font>
      <b/>
      <sz val="11"/>
      <color theme="0"/>
      <name val="Arial"/>
      <family val="2"/>
    </font>
    <font>
      <sz val="10"/>
      <color rgb="FF000000"/>
      <name val="Arial"/>
      <family val="2"/>
    </font>
    <font>
      <sz val="11"/>
      <color theme="1"/>
      <name val="Calibri"/>
      <family val="2"/>
    </font>
    <font>
      <b/>
      <sz val="11"/>
      <color rgb="FF000000"/>
      <name val="Calibri"/>
      <family val="2"/>
    </font>
    <font>
      <b/>
      <sz val="10"/>
      <color theme="1"/>
      <name val="Arial"/>
      <family val="2"/>
    </font>
    <font>
      <b/>
      <sz val="10"/>
      <color rgb="FF000000"/>
      <name val="Arial"/>
      <family val="2"/>
    </font>
    <font>
      <sz val="10"/>
      <color theme="1"/>
      <name val="Calibri"/>
      <family val="2"/>
    </font>
    <font>
      <b/>
      <u/>
      <sz val="12"/>
      <color rgb="FF000000"/>
      <name val="Calibri"/>
      <family val="2"/>
    </font>
    <font>
      <b/>
      <sz val="12"/>
      <color rgb="FF000000"/>
      <name val="Calibri"/>
      <family val="2"/>
    </font>
    <font>
      <sz val="12"/>
      <color rgb="FF000000"/>
      <name val="Calibri"/>
      <family val="2"/>
    </font>
    <font>
      <b/>
      <sz val="10"/>
      <color rgb="FF000000"/>
      <name val="Calibri"/>
      <family val="2"/>
    </font>
    <font>
      <sz val="9"/>
      <color rgb="FF000000"/>
      <name val="Calibri"/>
      <family val="2"/>
    </font>
    <font>
      <sz val="10"/>
      <color rgb="FF000000"/>
      <name val="Calibri"/>
      <family val="2"/>
    </font>
    <font>
      <b/>
      <sz val="10"/>
      <color theme="1"/>
      <name val="Calibri"/>
      <family val="2"/>
    </font>
    <font>
      <sz val="11"/>
      <color theme="0"/>
      <name val="Arial"/>
      <family val="2"/>
    </font>
    <font>
      <u/>
      <sz val="12"/>
      <color rgb="FF000000"/>
      <name val="Calibri"/>
      <family val="2"/>
    </font>
    <font>
      <i/>
      <sz val="12"/>
      <color rgb="FF000000"/>
      <name val="Calibri"/>
      <family val="2"/>
    </font>
    <font>
      <sz val="11"/>
      <color rgb="FF000000"/>
      <name val="Calibri"/>
      <family val="2"/>
    </font>
    <font>
      <sz val="10"/>
      <color rgb="FF000000"/>
      <name val="Arial"/>
      <family val="2"/>
    </font>
    <font>
      <b/>
      <sz val="24"/>
      <color rgb="FF000000"/>
      <name val="Arial"/>
      <family val="2"/>
    </font>
    <font>
      <b/>
      <sz val="10"/>
      <color theme="0"/>
      <name val="Arial"/>
      <family val="2"/>
    </font>
    <font>
      <sz val="11"/>
      <name val="Arial"/>
      <family val="2"/>
    </font>
    <font>
      <sz val="11"/>
      <color rgb="FF000000"/>
      <name val="Arial"/>
      <family val="2"/>
    </font>
    <font>
      <sz val="8"/>
      <name val="Calibri"/>
      <family val="2"/>
    </font>
    <font>
      <sz val="8"/>
      <name val="Calibri"/>
      <family val="2"/>
    </font>
    <font>
      <b/>
      <sz val="11"/>
      <name val="Calibri"/>
      <family val="2"/>
    </font>
    <font>
      <sz val="10"/>
      <color theme="1"/>
      <name val="Arial"/>
      <family val="2"/>
    </font>
    <font>
      <b/>
      <sz val="11"/>
      <color theme="0"/>
      <name val="Calibri"/>
      <family val="2"/>
      <scheme val="minor"/>
    </font>
    <font>
      <b/>
      <sz val="11"/>
      <color theme="1"/>
      <name val="Calibri"/>
      <family val="2"/>
      <scheme val="minor"/>
    </font>
    <font>
      <sz val="11"/>
      <color theme="0"/>
      <name val="Calibri"/>
      <family val="2"/>
      <scheme val="minor"/>
    </font>
    <font>
      <b/>
      <sz val="11"/>
      <color rgb="FF000000"/>
      <name val="Calibri"/>
      <family val="2"/>
      <scheme val="minor"/>
    </font>
    <font>
      <sz val="11"/>
      <color rgb="FF000000"/>
      <name val="Calibri"/>
      <family val="2"/>
      <scheme val="minor"/>
    </font>
    <font>
      <b/>
      <vertAlign val="superscript"/>
      <sz val="11"/>
      <color theme="1"/>
      <name val="Calibri"/>
      <family val="2"/>
      <scheme val="minor"/>
    </font>
    <font>
      <b/>
      <sz val="11"/>
      <color rgb="FFFF0000"/>
      <name val="Calibri"/>
      <family val="2"/>
      <scheme val="minor"/>
    </font>
    <font>
      <sz val="9"/>
      <color rgb="FF000000"/>
      <name val="Arial"/>
      <family val="2"/>
    </font>
    <font>
      <sz val="9"/>
      <color rgb="FFFF0000"/>
      <name val="Arial"/>
      <family val="2"/>
    </font>
    <font>
      <b/>
      <sz val="14"/>
      <color theme="0"/>
      <name val="Arial"/>
      <family val="2"/>
    </font>
    <font>
      <b/>
      <sz val="14"/>
      <color theme="1" tint="4.9989318521683403E-2"/>
      <name val="Arial"/>
      <family val="2"/>
    </font>
    <font>
      <b/>
      <sz val="14"/>
      <color rgb="FF000000"/>
      <name val="Arial"/>
      <family val="2"/>
    </font>
    <font>
      <sz val="11"/>
      <color theme="0"/>
      <name val="Calibri"/>
      <family val="2"/>
    </font>
    <font>
      <b/>
      <sz val="12"/>
      <name val="Calibri"/>
      <family val="2"/>
    </font>
    <font>
      <b/>
      <sz val="11"/>
      <name val="Arial"/>
      <family val="2"/>
    </font>
    <font>
      <b/>
      <sz val="16"/>
      <color rgb="FF000000"/>
      <name val="Calibri"/>
      <family val="2"/>
    </font>
    <font>
      <sz val="8"/>
      <name val="Calibri"/>
    </font>
    <font>
      <sz val="10"/>
      <name val="Arial"/>
      <family val="2"/>
    </font>
    <font>
      <b/>
      <sz val="16"/>
      <color rgb="FF000000"/>
      <name val="Arial"/>
      <family val="2"/>
    </font>
    <font>
      <b/>
      <sz val="18"/>
      <color theme="0"/>
      <name val="Arial"/>
      <family val="2"/>
    </font>
  </fonts>
  <fills count="24">
    <fill>
      <patternFill patternType="none"/>
    </fill>
    <fill>
      <patternFill patternType="gray125"/>
    </fill>
    <fill>
      <patternFill patternType="solid">
        <fgColor rgb="FFC2D69B"/>
        <bgColor rgb="FFC2D69B"/>
      </patternFill>
    </fill>
    <fill>
      <patternFill patternType="solid">
        <fgColor rgb="FF366092"/>
        <bgColor rgb="FF366092"/>
      </patternFill>
    </fill>
    <fill>
      <patternFill patternType="solid">
        <fgColor rgb="FF969696"/>
        <bgColor rgb="FF969696"/>
      </patternFill>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92D050"/>
        <bgColor rgb="FF92D050"/>
      </patternFill>
    </fill>
    <fill>
      <patternFill patternType="solid">
        <fgColor theme="6" tint="-0.249977111117893"/>
        <bgColor indexed="64"/>
      </patternFill>
    </fill>
    <fill>
      <patternFill patternType="solid">
        <fgColor theme="0"/>
        <bgColor indexed="64"/>
      </patternFill>
    </fill>
    <fill>
      <patternFill patternType="solid">
        <fgColor theme="4" tint="0.39997558519241921"/>
        <bgColor rgb="FF366092"/>
      </patternFill>
    </fill>
    <fill>
      <patternFill patternType="solid">
        <fgColor rgb="FF92D05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79998168889431442"/>
        <bgColor theme="0"/>
      </patternFill>
    </fill>
    <fill>
      <patternFill patternType="solid">
        <fgColor rgb="FFDAEEF3"/>
        <bgColor indexed="64"/>
      </patternFill>
    </fill>
    <fill>
      <patternFill patternType="solid">
        <fgColor rgb="FFFF0000"/>
        <bgColor indexed="64"/>
      </patternFill>
    </fill>
    <fill>
      <patternFill patternType="solid">
        <fgColor rgb="FF002060"/>
        <bgColor indexed="64"/>
      </patternFill>
    </fill>
    <fill>
      <patternFill patternType="solid">
        <fgColor rgb="FFFFFF00"/>
        <bgColor indexed="64"/>
      </patternFill>
    </fill>
    <fill>
      <patternFill patternType="solid">
        <fgColor rgb="FF548235"/>
        <bgColor indexed="64"/>
      </patternFill>
    </fill>
    <fill>
      <patternFill patternType="solid">
        <fgColor rgb="FF0070C0"/>
        <bgColor rgb="FF366092"/>
      </patternFill>
    </fill>
    <fill>
      <patternFill patternType="solid">
        <fgColor theme="4" tint="0.79998168889431442"/>
        <bgColor rgb="FF366092"/>
      </patternFill>
    </fill>
    <fill>
      <patternFill patternType="solid">
        <fgColor rgb="FFDAEEF3"/>
        <bgColor rgb="FF000000"/>
      </patternFill>
    </fill>
  </fills>
  <borders count="71">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diagonal/>
    </border>
    <border>
      <left/>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rgb="FF000000"/>
      </bottom>
      <diagonal/>
    </border>
    <border>
      <left/>
      <right style="medium">
        <color indexed="64"/>
      </right>
      <top style="medium">
        <color rgb="FF000000"/>
      </top>
      <bottom style="medium">
        <color rgb="FF000000"/>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rgb="FF000000"/>
      </top>
      <bottom style="medium">
        <color indexed="64"/>
      </bottom>
      <diagonal/>
    </border>
    <border>
      <left style="thin">
        <color rgb="FF000000"/>
      </left>
      <right/>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style="thin">
        <color indexed="64"/>
      </left>
      <right style="thin">
        <color indexed="64"/>
      </right>
      <top/>
      <bottom style="medium">
        <color indexed="64"/>
      </bottom>
      <diagonal/>
    </border>
    <border>
      <left/>
      <right/>
      <top/>
      <bottom style="thin">
        <color rgb="FF000000"/>
      </bottom>
      <diagonal/>
    </border>
    <border>
      <left/>
      <right style="medium">
        <color indexed="64"/>
      </right>
      <top style="medium">
        <color rgb="FF000000"/>
      </top>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s>
  <cellStyleXfs count="3">
    <xf numFmtId="0" fontId="0" fillId="0" borderId="0"/>
    <xf numFmtId="9" fontId="21" fillId="0" borderId="0" applyFont="0" applyFill="0" applyBorder="0" applyAlignment="0" applyProtection="0"/>
    <xf numFmtId="0" fontId="1" fillId="0" borderId="1"/>
  </cellStyleXfs>
  <cellXfs count="494">
    <xf numFmtId="0" fontId="0" fillId="0" borderId="0" xfId="0"/>
    <xf numFmtId="0" fontId="0" fillId="0" borderId="0" xfId="0" applyAlignment="1">
      <alignment wrapText="1"/>
    </xf>
    <xf numFmtId="0" fontId="5" fillId="4" borderId="6" xfId="0" applyFont="1" applyFill="1" applyBorder="1" applyAlignment="1">
      <alignment horizontal="center" vertical="center" wrapText="1"/>
    </xf>
    <xf numFmtId="0" fontId="5" fillId="4" borderId="6" xfId="0" applyFont="1" applyFill="1" applyBorder="1" applyAlignment="1">
      <alignment vertical="center" wrapText="1"/>
    </xf>
    <xf numFmtId="0" fontId="7" fillId="0" borderId="8" xfId="0" applyFont="1" applyBorder="1" applyAlignment="1">
      <alignment horizontal="center" vertical="center" wrapText="1"/>
    </xf>
    <xf numFmtId="0" fontId="8" fillId="0" borderId="8" xfId="0" applyFont="1" applyBorder="1" applyAlignment="1">
      <alignment horizontal="left" vertical="center" wrapText="1"/>
    </xf>
    <xf numFmtId="0" fontId="6" fillId="0" borderId="0" xfId="0" applyFont="1"/>
    <xf numFmtId="0" fontId="10" fillId="0" borderId="0" xfId="0" applyFont="1" applyAlignment="1">
      <alignment horizontal="center" vertical="center"/>
    </xf>
    <xf numFmtId="0" fontId="9" fillId="4" borderId="6"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7" fillId="0" borderId="8" xfId="0" applyFont="1" applyBorder="1" applyAlignment="1">
      <alignment horizontal="center" vertical="top" wrapText="1"/>
    </xf>
    <xf numFmtId="0" fontId="7"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vertical="center" wrapText="1"/>
    </xf>
    <xf numFmtId="0" fontId="13" fillId="0" borderId="4" xfId="0" applyFont="1" applyBorder="1" applyAlignment="1">
      <alignment vertical="center" wrapText="1"/>
    </xf>
    <xf numFmtId="0" fontId="12" fillId="0" borderId="20" xfId="0" applyFont="1" applyBorder="1" applyAlignment="1">
      <alignment horizontal="center" vertical="center" wrapText="1"/>
    </xf>
    <xf numFmtId="0" fontId="12" fillId="0" borderId="12" xfId="0" applyFont="1" applyBorder="1" applyAlignment="1">
      <alignment horizontal="center" vertical="center" wrapText="1"/>
    </xf>
    <xf numFmtId="49" fontId="12" fillId="0" borderId="6" xfId="0" applyNumberFormat="1" applyFont="1" applyBorder="1" applyAlignment="1">
      <alignment horizontal="center" vertical="center" wrapText="1"/>
    </xf>
    <xf numFmtId="0" fontId="14" fillId="0" borderId="8" xfId="0" applyFont="1" applyBorder="1" applyAlignment="1">
      <alignment horizontal="center" vertical="center" wrapText="1"/>
    </xf>
    <xf numFmtId="0" fontId="10" fillId="0" borderId="8" xfId="0" applyFont="1" applyBorder="1" applyAlignment="1">
      <alignment horizontal="left" vertical="top" wrapText="1"/>
    </xf>
    <xf numFmtId="0" fontId="10" fillId="0" borderId="0" xfId="0" applyFont="1" applyAlignment="1">
      <alignment vertical="top"/>
    </xf>
    <xf numFmtId="0" fontId="10" fillId="0" borderId="0" xfId="0" applyFont="1" applyAlignment="1">
      <alignment horizontal="center" vertical="top"/>
    </xf>
    <xf numFmtId="0" fontId="10" fillId="0" borderId="0" xfId="0" applyFont="1" applyAlignment="1">
      <alignment horizontal="left" vertical="top"/>
    </xf>
    <xf numFmtId="0" fontId="17" fillId="0" borderId="5" xfId="0" applyFont="1" applyBorder="1" applyAlignment="1">
      <alignment vertical="center" wrapText="1"/>
    </xf>
    <xf numFmtId="0" fontId="10" fillId="0" borderId="7" xfId="0" applyFont="1" applyBorder="1" applyAlignment="1">
      <alignment horizontal="left" vertical="top"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Border="1"/>
    <xf numFmtId="0" fontId="10" fillId="0" borderId="0" xfId="0" applyFont="1"/>
    <xf numFmtId="0" fontId="12" fillId="0" borderId="0" xfId="0" applyFont="1"/>
    <xf numFmtId="0" fontId="12" fillId="0" borderId="3" xfId="0" applyFont="1" applyBorder="1" applyAlignment="1">
      <alignment horizontal="center" vertical="center" wrapText="1"/>
    </xf>
    <xf numFmtId="0" fontId="13" fillId="0" borderId="6" xfId="0" applyFont="1" applyBorder="1" applyAlignment="1">
      <alignment vertical="center" wrapText="1"/>
    </xf>
    <xf numFmtId="0" fontId="12" fillId="0" borderId="11" xfId="0" applyFont="1" applyBorder="1" applyAlignment="1">
      <alignment vertical="center" wrapText="1"/>
    </xf>
    <xf numFmtId="0" fontId="12" fillId="0" borderId="6" xfId="0" applyFont="1" applyBorder="1" applyAlignment="1">
      <alignment vertical="center" wrapText="1"/>
    </xf>
    <xf numFmtId="0" fontId="12" fillId="0" borderId="0" xfId="0" applyFont="1" applyAlignment="1">
      <alignment horizontal="center" vertical="center" wrapText="1"/>
    </xf>
    <xf numFmtId="0" fontId="12" fillId="0" borderId="14"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vertical="center" wrapText="1"/>
    </xf>
    <xf numFmtId="0" fontId="12" fillId="6" borderId="22"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0" borderId="5" xfId="0" applyFont="1" applyBorder="1" applyAlignment="1">
      <alignment vertical="center" wrapText="1"/>
    </xf>
    <xf numFmtId="0" fontId="13" fillId="0" borderId="0" xfId="0" applyFont="1" applyAlignment="1">
      <alignment vertical="center"/>
    </xf>
    <xf numFmtId="0" fontId="12" fillId="0" borderId="0" xfId="0" applyFont="1" applyAlignment="1">
      <alignment horizontal="center" vertical="center"/>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0" fillId="7" borderId="22" xfId="0" applyFill="1" applyBorder="1" applyAlignment="1">
      <alignment horizontal="center" vertical="center" wrapText="1"/>
    </xf>
    <xf numFmtId="0" fontId="0" fillId="6" borderId="22" xfId="0" applyFill="1" applyBorder="1" applyAlignment="1">
      <alignment horizontal="center" vertical="center" wrapText="1"/>
    </xf>
    <xf numFmtId="0" fontId="0" fillId="8" borderId="22" xfId="0" applyFill="1" applyBorder="1" applyAlignment="1">
      <alignment horizontal="center" vertical="center" wrapText="1"/>
    </xf>
    <xf numFmtId="0" fontId="13" fillId="0" borderId="0" xfId="0" applyFont="1" applyAlignment="1">
      <alignment horizontal="center" vertical="center"/>
    </xf>
    <xf numFmtId="0" fontId="0" fillId="0" borderId="9" xfId="0" applyBorder="1" applyAlignment="1">
      <alignment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2" xfId="0" applyBorder="1" applyAlignment="1">
      <alignment vertical="center" wrapText="1"/>
    </xf>
    <xf numFmtId="0" fontId="0" fillId="0" borderId="13" xfId="0" applyBorder="1" applyAlignment="1">
      <alignment vertical="center" wrapText="1"/>
    </xf>
    <xf numFmtId="0" fontId="13" fillId="6" borderId="23"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8" borderId="23" xfId="0" applyFont="1" applyFill="1" applyBorder="1" applyAlignment="1">
      <alignment horizontal="center" vertical="center" wrapText="1"/>
    </xf>
    <xf numFmtId="0" fontId="13" fillId="8" borderId="22" xfId="0" applyFont="1" applyFill="1" applyBorder="1" applyAlignment="1">
      <alignment horizontal="center" vertical="center" wrapText="1"/>
    </xf>
    <xf numFmtId="9" fontId="0" fillId="0" borderId="0" xfId="0" applyNumberFormat="1"/>
    <xf numFmtId="9" fontId="0" fillId="0" borderId="0" xfId="1" applyFont="1" applyAlignment="1"/>
    <xf numFmtId="0" fontId="4" fillId="3" borderId="39" xfId="0" applyFont="1" applyFill="1" applyBorder="1" applyAlignment="1">
      <alignment vertical="center"/>
    </xf>
    <xf numFmtId="0" fontId="4" fillId="3" borderId="40" xfId="0" applyFont="1" applyFill="1" applyBorder="1" applyAlignment="1">
      <alignment vertical="center"/>
    </xf>
    <xf numFmtId="0" fontId="4" fillId="3" borderId="37" xfId="0" applyFont="1" applyFill="1" applyBorder="1" applyAlignment="1">
      <alignment vertical="center"/>
    </xf>
    <xf numFmtId="0" fontId="5" fillId="4" borderId="23" xfId="0" applyFont="1" applyFill="1" applyBorder="1" applyAlignment="1">
      <alignment horizontal="center" vertical="center" wrapText="1"/>
    </xf>
    <xf numFmtId="0" fontId="5" fillId="4" borderId="37" xfId="0" applyFont="1" applyFill="1" applyBorder="1" applyAlignment="1">
      <alignment horizontal="center" vertical="center" wrapText="1"/>
    </xf>
    <xf numFmtId="10" fontId="0" fillId="0" borderId="24" xfId="0" applyNumberFormat="1" applyBorder="1" applyAlignment="1">
      <alignment horizontal="center" vertical="center"/>
    </xf>
    <xf numFmtId="0" fontId="24" fillId="3" borderId="37" xfId="0" applyFont="1" applyFill="1" applyBorder="1" applyAlignment="1">
      <alignment vertical="center"/>
    </xf>
    <xf numFmtId="0" fontId="0" fillId="9" borderId="0" xfId="0" applyFill="1"/>
    <xf numFmtId="0" fontId="7" fillId="0" borderId="8" xfId="0" applyFont="1" applyBorder="1" applyAlignment="1">
      <alignment horizontal="left" vertical="center"/>
    </xf>
    <xf numFmtId="0" fontId="14" fillId="0" borderId="7" xfId="0" applyFont="1" applyBorder="1" applyAlignment="1">
      <alignment horizontal="left" vertical="center" wrapText="1"/>
    </xf>
    <xf numFmtId="0" fontId="12" fillId="0" borderId="37" xfId="0" applyFont="1" applyBorder="1" applyAlignment="1">
      <alignment horizontal="center" vertical="center" wrapText="1"/>
    </xf>
    <xf numFmtId="0" fontId="13" fillId="0" borderId="37" xfId="0" applyFont="1" applyBorder="1" applyAlignment="1">
      <alignment horizontal="left" vertical="center" wrapText="1"/>
    </xf>
    <xf numFmtId="0" fontId="26" fillId="0" borderId="0" xfId="0" applyFont="1"/>
    <xf numFmtId="0" fontId="22" fillId="0" borderId="0" xfId="0" applyFont="1"/>
    <xf numFmtId="0" fontId="26" fillId="0" borderId="0" xfId="0" applyFont="1" applyAlignment="1">
      <alignment wrapText="1"/>
    </xf>
    <xf numFmtId="0" fontId="12" fillId="0" borderId="37" xfId="0" applyFont="1" applyBorder="1" applyAlignment="1">
      <alignment vertical="center" wrapText="1"/>
    </xf>
    <xf numFmtId="0" fontId="12" fillId="0" borderId="22" xfId="0" applyFont="1" applyBorder="1" applyAlignment="1">
      <alignment horizontal="center" vertical="center" wrapText="1"/>
    </xf>
    <xf numFmtId="0" fontId="13" fillId="0" borderId="23" xfId="0" applyFont="1" applyBorder="1" applyAlignment="1">
      <alignment horizontal="left" vertical="center" wrapText="1"/>
    </xf>
    <xf numFmtId="0" fontId="13" fillId="0" borderId="37" xfId="0" applyFont="1" applyBorder="1" applyAlignment="1">
      <alignment vertical="center" wrapText="1"/>
    </xf>
    <xf numFmtId="0" fontId="6" fillId="0" borderId="0" xfId="0" applyFont="1" applyAlignment="1">
      <alignment horizontal="left" wrapText="1"/>
    </xf>
    <xf numFmtId="0" fontId="17" fillId="0" borderId="4" xfId="0" applyFont="1" applyBorder="1" applyAlignment="1">
      <alignment vertical="center" wrapText="1"/>
    </xf>
    <xf numFmtId="0" fontId="17" fillId="0" borderId="5" xfId="0" applyFont="1" applyBorder="1" applyAlignment="1">
      <alignment horizontal="center" vertical="center" wrapText="1"/>
    </xf>
    <xf numFmtId="0" fontId="17" fillId="0" borderId="13" xfId="0" applyFont="1" applyBorder="1" applyAlignment="1">
      <alignment horizontal="center" vertical="center" wrapText="1"/>
    </xf>
    <xf numFmtId="0" fontId="0" fillId="12" borderId="0" xfId="0" applyFill="1"/>
    <xf numFmtId="0" fontId="12" fillId="0" borderId="1" xfId="0" applyFont="1" applyBorder="1" applyAlignment="1">
      <alignment horizontal="center" vertical="center" wrapText="1"/>
    </xf>
    <xf numFmtId="0" fontId="2" fillId="0" borderId="17" xfId="0" applyFont="1" applyBorder="1" applyAlignment="1">
      <alignment horizontal="center" vertical="center" wrapText="1"/>
    </xf>
    <xf numFmtId="0" fontId="26" fillId="9" borderId="0" xfId="0" applyFont="1" applyFill="1"/>
    <xf numFmtId="0" fontId="2" fillId="0" borderId="55" xfId="0" applyFont="1" applyBorder="1" applyAlignment="1">
      <alignment vertical="center"/>
    </xf>
    <xf numFmtId="0" fontId="7" fillId="0" borderId="19" xfId="0" applyFont="1" applyBorder="1" applyAlignment="1">
      <alignment horizontal="center" vertical="center" wrapText="1"/>
    </xf>
    <xf numFmtId="0" fontId="7" fillId="0" borderId="24"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8" xfId="0" applyFont="1" applyBorder="1" applyAlignment="1">
      <alignment horizontal="left" vertical="center" wrapText="1"/>
    </xf>
    <xf numFmtId="0" fontId="10" fillId="0" borderId="8" xfId="0" applyFont="1" applyBorder="1" applyAlignment="1">
      <alignment horizontal="left" vertical="center" wrapText="1"/>
    </xf>
    <xf numFmtId="0" fontId="16" fillId="0" borderId="8" xfId="0" applyFont="1" applyBorder="1" applyAlignment="1">
      <alignment horizontal="left" vertical="center" wrapText="1"/>
    </xf>
    <xf numFmtId="0" fontId="7" fillId="14" borderId="8" xfId="0" applyFont="1" applyFill="1" applyBorder="1" applyAlignment="1">
      <alignment horizontal="center" vertical="center"/>
    </xf>
    <xf numFmtId="0" fontId="7" fillId="14" borderId="43" xfId="0" applyFont="1" applyFill="1" applyBorder="1" applyAlignment="1">
      <alignment horizontal="center" vertical="center" wrapText="1"/>
    </xf>
    <xf numFmtId="0" fontId="7" fillId="14" borderId="24" xfId="0" applyFont="1" applyFill="1" applyBorder="1" applyAlignment="1">
      <alignment horizontal="center" vertical="center" wrapText="1"/>
    </xf>
    <xf numFmtId="0" fontId="14" fillId="14" borderId="17" xfId="0" applyFont="1" applyFill="1" applyBorder="1" applyAlignment="1">
      <alignment horizontal="center" vertical="center" wrapText="1"/>
    </xf>
    <xf numFmtId="0" fontId="14" fillId="14" borderId="8" xfId="0" applyFont="1" applyFill="1" applyBorder="1" applyAlignment="1">
      <alignment horizontal="center" vertical="center" wrapText="1"/>
    </xf>
    <xf numFmtId="0" fontId="0" fillId="14" borderId="8" xfId="0" applyFill="1" applyBorder="1" applyAlignment="1">
      <alignment vertical="center"/>
    </xf>
    <xf numFmtId="0" fontId="0" fillId="14" borderId="8" xfId="0" applyFill="1" applyBorder="1" applyAlignment="1">
      <alignment vertical="center" wrapText="1"/>
    </xf>
    <xf numFmtId="0" fontId="23" fillId="5" borderId="53" xfId="0" applyFont="1" applyFill="1" applyBorder="1" applyAlignment="1">
      <alignment horizontal="center" vertical="center" wrapText="1"/>
    </xf>
    <xf numFmtId="0" fontId="21" fillId="0" borderId="0" xfId="0" applyFont="1"/>
    <xf numFmtId="0" fontId="0" fillId="0" borderId="12" xfId="0" applyBorder="1" applyAlignment="1">
      <alignment horizontal="center" vertical="top"/>
    </xf>
    <xf numFmtId="0" fontId="21" fillId="13" borderId="37" xfId="0" applyFont="1" applyFill="1" applyBorder="1"/>
    <xf numFmtId="0" fontId="0" fillId="13" borderId="37" xfId="0" applyFill="1" applyBorder="1"/>
    <xf numFmtId="0" fontId="21" fillId="14" borderId="37" xfId="0" applyFont="1" applyFill="1" applyBorder="1"/>
    <xf numFmtId="0" fontId="0" fillId="14" borderId="37" xfId="0" applyFill="1" applyBorder="1"/>
    <xf numFmtId="0" fontId="0" fillId="0" borderId="4" xfId="0" applyBorder="1" applyAlignment="1">
      <alignment horizontal="center" vertical="top"/>
    </xf>
    <xf numFmtId="0" fontId="8" fillId="14" borderId="24" xfId="0" applyFont="1" applyFill="1" applyBorder="1" applyAlignment="1">
      <alignment horizontal="left" vertical="center" wrapText="1"/>
    </xf>
    <xf numFmtId="0" fontId="8" fillId="14" borderId="57" xfId="0" applyFont="1" applyFill="1" applyBorder="1" applyAlignment="1">
      <alignment horizontal="left" vertical="center" wrapText="1"/>
    </xf>
    <xf numFmtId="0" fontId="5" fillId="14" borderId="24" xfId="0" applyFont="1" applyFill="1" applyBorder="1" applyAlignment="1">
      <alignment horizontal="left" vertical="center" wrapText="1"/>
    </xf>
    <xf numFmtId="164" fontId="5" fillId="14" borderId="24" xfId="0" applyNumberFormat="1" applyFont="1" applyFill="1" applyBorder="1" applyAlignment="1">
      <alignment horizontal="left" vertical="center" wrapText="1"/>
    </xf>
    <xf numFmtId="0" fontId="15" fillId="14" borderId="8" xfId="0" applyFont="1" applyFill="1" applyBorder="1" applyAlignment="1">
      <alignment horizontal="left" vertical="center" wrapText="1"/>
    </xf>
    <xf numFmtId="0" fontId="16" fillId="14" borderId="8" xfId="0" applyFont="1" applyFill="1" applyBorder="1" applyAlignment="1">
      <alignment horizontal="left" vertical="center" wrapText="1"/>
    </xf>
    <xf numFmtId="0" fontId="30" fillId="0" borderId="24" xfId="0" applyFont="1" applyBorder="1" applyAlignment="1">
      <alignment horizontal="left" vertical="top" wrapText="1"/>
    </xf>
    <xf numFmtId="0" fontId="9" fillId="14" borderId="57" xfId="0" applyFont="1" applyFill="1" applyBorder="1" applyAlignment="1">
      <alignment horizontal="center" vertical="center" wrapText="1"/>
    </xf>
    <xf numFmtId="0" fontId="9" fillId="14" borderId="25" xfId="0" applyFont="1" applyFill="1" applyBorder="1" applyAlignment="1">
      <alignment horizontal="center" vertical="center" wrapText="1"/>
    </xf>
    <xf numFmtId="0" fontId="2" fillId="0" borderId="61" xfId="0" applyFont="1" applyBorder="1"/>
    <xf numFmtId="0" fontId="7" fillId="0" borderId="62" xfId="0" applyFont="1" applyBorder="1"/>
    <xf numFmtId="0" fontId="2" fillId="0" borderId="63" xfId="0" applyFont="1" applyBorder="1"/>
    <xf numFmtId="0" fontId="7" fillId="0" borderId="64" xfId="0" applyFont="1" applyBorder="1"/>
    <xf numFmtId="0" fontId="2" fillId="0" borderId="65" xfId="0" applyFont="1" applyBorder="1"/>
    <xf numFmtId="0" fontId="7" fillId="0" borderId="66" xfId="0" applyFont="1" applyBorder="1"/>
    <xf numFmtId="0" fontId="12" fillId="0" borderId="4" xfId="0" applyFont="1" applyBorder="1" applyAlignment="1">
      <alignment horizontal="center" vertical="center" wrapText="1"/>
    </xf>
    <xf numFmtId="0" fontId="12" fillId="0" borderId="9" xfId="0" applyFont="1" applyBorder="1" applyAlignment="1">
      <alignment horizontal="center" vertical="center" wrapText="1"/>
    </xf>
    <xf numFmtId="0" fontId="21" fillId="14" borderId="24" xfId="0" applyFont="1" applyFill="1" applyBorder="1"/>
    <xf numFmtId="0" fontId="5" fillId="4" borderId="20" xfId="0" applyFont="1" applyFill="1" applyBorder="1" applyAlignment="1">
      <alignment horizontal="center" vertical="center" wrapText="1"/>
    </xf>
    <xf numFmtId="0" fontId="5" fillId="0" borderId="0" xfId="0" applyFont="1"/>
    <xf numFmtId="0" fontId="7" fillId="0" borderId="8" xfId="0" applyFont="1" applyBorder="1" applyAlignment="1">
      <alignment horizontal="center" vertical="center"/>
    </xf>
    <xf numFmtId="0" fontId="12" fillId="0" borderId="23" xfId="0" applyFont="1" applyBorder="1" applyAlignment="1">
      <alignment horizontal="center" vertical="center" wrapText="1"/>
    </xf>
    <xf numFmtId="0" fontId="13" fillId="0" borderId="22" xfId="0" applyFont="1" applyBorder="1" applyAlignment="1">
      <alignment vertical="center" wrapText="1"/>
    </xf>
    <xf numFmtId="0" fontId="11" fillId="0" borderId="5" xfId="0" applyFont="1" applyBorder="1" applyAlignment="1">
      <alignment horizontal="center" vertical="center" wrapText="1"/>
    </xf>
    <xf numFmtId="0" fontId="11" fillId="0" borderId="22" xfId="0" applyFont="1" applyBorder="1" applyAlignment="1">
      <alignment horizontal="center" vertical="center" wrapText="1"/>
    </xf>
    <xf numFmtId="0" fontId="13" fillId="0" borderId="22" xfId="0" applyFont="1" applyBorder="1" applyAlignment="1">
      <alignment horizontal="left" vertical="center" wrapText="1"/>
    </xf>
    <xf numFmtId="0" fontId="12" fillId="0" borderId="22" xfId="0" applyFont="1" applyBorder="1" applyAlignment="1">
      <alignment vertical="center" wrapText="1"/>
    </xf>
    <xf numFmtId="0" fontId="0" fillId="0" borderId="24" xfId="0" applyBorder="1" applyAlignment="1">
      <alignment wrapText="1"/>
    </xf>
    <xf numFmtId="0" fontId="21" fillId="0" borderId="0" xfId="0" applyFont="1" applyAlignment="1">
      <alignment wrapText="1"/>
    </xf>
    <xf numFmtId="0" fontId="0" fillId="0" borderId="24" xfId="0" applyBorder="1" applyAlignment="1">
      <alignment vertical="center"/>
    </xf>
    <xf numFmtId="0" fontId="0" fillId="0" borderId="24" xfId="0" applyBorder="1"/>
    <xf numFmtId="0" fontId="1" fillId="0" borderId="1" xfId="2" applyAlignment="1">
      <alignment wrapText="1"/>
    </xf>
    <xf numFmtId="0" fontId="31" fillId="18" borderId="67" xfId="2" applyFont="1" applyFill="1" applyBorder="1" applyAlignment="1">
      <alignment vertical="center" wrapText="1"/>
    </xf>
    <xf numFmtId="0" fontId="31" fillId="18" borderId="30" xfId="2" applyFont="1" applyFill="1" applyBorder="1" applyAlignment="1">
      <alignment horizontal="center" vertical="center" wrapText="1"/>
    </xf>
    <xf numFmtId="0" fontId="35" fillId="10" borderId="24" xfId="2" applyFont="1" applyFill="1" applyBorder="1" applyAlignment="1">
      <alignment vertical="center" wrapText="1"/>
    </xf>
    <xf numFmtId="0" fontId="35" fillId="10" borderId="24" xfId="2" applyFont="1" applyFill="1" applyBorder="1" applyAlignment="1">
      <alignment horizontal="center" vertical="center" wrapText="1"/>
    </xf>
    <xf numFmtId="9" fontId="35" fillId="10" borderId="24" xfId="2" applyNumberFormat="1" applyFont="1" applyFill="1" applyBorder="1" applyAlignment="1">
      <alignment horizontal="center" vertical="center" wrapText="1"/>
    </xf>
    <xf numFmtId="0" fontId="31" fillId="18" borderId="25" xfId="2" applyFont="1" applyFill="1" applyBorder="1" applyAlignment="1">
      <alignment vertical="center" wrapText="1"/>
    </xf>
    <xf numFmtId="0" fontId="31" fillId="18" borderId="25" xfId="2" applyFont="1" applyFill="1" applyBorder="1" applyAlignment="1">
      <alignment horizontal="center" vertical="center" wrapText="1"/>
    </xf>
    <xf numFmtId="9" fontId="33" fillId="18" borderId="25" xfId="2" applyNumberFormat="1" applyFont="1" applyFill="1" applyBorder="1" applyAlignment="1">
      <alignment horizontal="center" vertical="center" wrapText="1"/>
    </xf>
    <xf numFmtId="0" fontId="34" fillId="17" borderId="24" xfId="2" applyFont="1" applyFill="1" applyBorder="1" applyAlignment="1">
      <alignment horizontal="center" vertical="center" wrapText="1"/>
    </xf>
    <xf numFmtId="0" fontId="34" fillId="19" borderId="24" xfId="2" applyFont="1" applyFill="1" applyBorder="1" applyAlignment="1">
      <alignment horizontal="center" vertical="center" wrapText="1"/>
    </xf>
    <xf numFmtId="0" fontId="34" fillId="20" borderId="24" xfId="2" applyFont="1" applyFill="1" applyBorder="1" applyAlignment="1">
      <alignment horizontal="center" vertical="center" wrapText="1"/>
    </xf>
    <xf numFmtId="0" fontId="34" fillId="10" borderId="24" xfId="2" applyFont="1" applyFill="1" applyBorder="1" applyAlignment="1">
      <alignment vertical="center" wrapText="1"/>
    </xf>
    <xf numFmtId="0" fontId="31" fillId="18" borderId="24" xfId="2" applyFont="1" applyFill="1" applyBorder="1" applyAlignment="1">
      <alignment vertical="center" wrapText="1"/>
    </xf>
    <xf numFmtId="0" fontId="31" fillId="18" borderId="24" xfId="2" applyFont="1" applyFill="1" applyBorder="1" applyAlignment="1">
      <alignment horizontal="center" vertical="center" wrapText="1"/>
    </xf>
    <xf numFmtId="0" fontId="31" fillId="18" borderId="48" xfId="2" applyFont="1" applyFill="1" applyBorder="1" applyAlignment="1">
      <alignment horizontal="center" vertical="center" wrapText="1"/>
    </xf>
    <xf numFmtId="0" fontId="31" fillId="18" borderId="28" xfId="2" applyFont="1" applyFill="1" applyBorder="1" applyAlignment="1">
      <alignment horizontal="center" vertical="center" wrapText="1"/>
    </xf>
    <xf numFmtId="0" fontId="34" fillId="10" borderId="24" xfId="2" applyFont="1" applyFill="1" applyBorder="1" applyAlignment="1">
      <alignment horizontal="center" vertical="center" wrapText="1"/>
    </xf>
    <xf numFmtId="0" fontId="31" fillId="18" borderId="33" xfId="2" applyFont="1" applyFill="1" applyBorder="1" applyAlignment="1">
      <alignment vertical="center" wrapText="1"/>
    </xf>
    <xf numFmtId="0" fontId="31" fillId="18" borderId="34" xfId="2" applyFont="1" applyFill="1" applyBorder="1" applyAlignment="1">
      <alignment horizontal="center" vertical="center" wrapText="1"/>
    </xf>
    <xf numFmtId="0" fontId="37" fillId="10" borderId="24" xfId="2" applyFont="1" applyFill="1" applyBorder="1" applyAlignment="1">
      <alignment horizontal="center" vertical="center" wrapText="1"/>
    </xf>
    <xf numFmtId="0" fontId="7" fillId="0" borderId="44" xfId="0" applyFont="1" applyBorder="1" applyAlignment="1">
      <alignment vertical="top" wrapText="1"/>
    </xf>
    <xf numFmtId="0" fontId="7" fillId="0" borderId="45" xfId="0" applyFont="1" applyBorder="1" applyAlignment="1">
      <alignment vertical="top" wrapText="1"/>
    </xf>
    <xf numFmtId="0" fontId="7" fillId="0" borderId="27" xfId="0" applyFont="1" applyBorder="1" applyAlignment="1">
      <alignment vertical="top" wrapText="1"/>
    </xf>
    <xf numFmtId="0" fontId="7" fillId="0" borderId="46" xfId="0" applyFont="1" applyBorder="1" applyAlignment="1">
      <alignment vertical="top" wrapText="1"/>
    </xf>
    <xf numFmtId="0" fontId="9" fillId="0" borderId="0" xfId="0" applyFont="1" applyAlignment="1">
      <alignment horizontal="center" vertical="top" wrapText="1"/>
    </xf>
    <xf numFmtId="0" fontId="5" fillId="0" borderId="0" xfId="0" applyFont="1" applyAlignment="1">
      <alignment wrapText="1"/>
    </xf>
    <xf numFmtId="0" fontId="5" fillId="9" borderId="0" xfId="0" applyFont="1" applyFill="1"/>
    <xf numFmtId="0" fontId="5" fillId="0" borderId="24" xfId="0" applyFont="1" applyBorder="1" applyAlignment="1">
      <alignment wrapText="1"/>
    </xf>
    <xf numFmtId="0" fontId="5" fillId="0" borderId="0" xfId="0" applyFont="1" applyAlignment="1">
      <alignment horizontal="center"/>
    </xf>
    <xf numFmtId="0" fontId="5" fillId="0" borderId="0" xfId="0" applyFont="1" applyAlignment="1">
      <alignment horizontal="center" wrapText="1"/>
    </xf>
    <xf numFmtId="0" fontId="5" fillId="9" borderId="0" xfId="0" applyFont="1" applyFill="1" applyAlignment="1">
      <alignment horizontal="center"/>
    </xf>
    <xf numFmtId="0" fontId="15" fillId="0" borderId="0" xfId="0" applyFont="1" applyAlignment="1">
      <alignment vertical="center"/>
    </xf>
    <xf numFmtId="0" fontId="38" fillId="0" borderId="37" xfId="0" applyFont="1" applyBorder="1" applyAlignment="1">
      <alignment vertical="center" wrapText="1"/>
    </xf>
    <xf numFmtId="0" fontId="15" fillId="0" borderId="0" xfId="0" applyFont="1" applyAlignment="1">
      <alignment horizontal="center" vertical="center"/>
    </xf>
    <xf numFmtId="0" fontId="38" fillId="0" borderId="37" xfId="0" applyFont="1" applyBorder="1" applyAlignment="1">
      <alignment horizontal="center" vertical="center" wrapText="1"/>
    </xf>
    <xf numFmtId="0" fontId="39" fillId="0" borderId="37" xfId="0" applyFont="1" applyBorder="1" applyAlignment="1">
      <alignment horizontal="center" vertical="center" wrapText="1"/>
    </xf>
    <xf numFmtId="10" fontId="5" fillId="14" borderId="54" xfId="0" applyNumberFormat="1" applyFont="1" applyFill="1" applyBorder="1" applyAlignment="1">
      <alignment horizontal="center" vertical="center" wrapText="1"/>
    </xf>
    <xf numFmtId="10" fontId="5" fillId="14" borderId="53" xfId="0" applyNumberFormat="1" applyFont="1" applyFill="1" applyBorder="1" applyAlignment="1">
      <alignment horizontal="center" vertical="center" wrapText="1"/>
    </xf>
    <xf numFmtId="10" fontId="5" fillId="14" borderId="56" xfId="0" applyNumberFormat="1" applyFont="1" applyFill="1" applyBorder="1" applyAlignment="1">
      <alignment horizontal="center" vertical="center" wrapText="1"/>
    </xf>
    <xf numFmtId="0" fontId="0" fillId="0" borderId="0" xfId="0" applyAlignment="1">
      <alignment horizontal="center" vertical="center" wrapText="1"/>
    </xf>
    <xf numFmtId="0" fontId="15" fillId="0" borderId="0" xfId="0" applyFont="1" applyAlignment="1">
      <alignment wrapText="1"/>
    </xf>
    <xf numFmtId="0" fontId="21" fillId="14" borderId="24" xfId="0" applyFont="1" applyFill="1" applyBorder="1" applyAlignment="1">
      <alignment wrapText="1"/>
    </xf>
    <xf numFmtId="0" fontId="0" fillId="10" borderId="0" xfId="0" applyFill="1"/>
    <xf numFmtId="0" fontId="32" fillId="10" borderId="24" xfId="2" applyFont="1" applyFill="1" applyBorder="1" applyAlignment="1">
      <alignment horizontal="center" vertical="center" wrapText="1"/>
    </xf>
    <xf numFmtId="0" fontId="0" fillId="10" borderId="24" xfId="0" applyFill="1" applyBorder="1"/>
    <xf numFmtId="0" fontId="2" fillId="0" borderId="61" xfId="0" applyFont="1" applyBorder="1" applyAlignment="1">
      <alignment wrapText="1"/>
    </xf>
    <xf numFmtId="0" fontId="2" fillId="0" borderId="63" xfId="0" applyFont="1" applyBorder="1" applyAlignment="1">
      <alignment wrapText="1"/>
    </xf>
    <xf numFmtId="0" fontId="2" fillId="0" borderId="65" xfId="0" applyFont="1" applyBorder="1" applyAlignment="1">
      <alignment wrapText="1"/>
    </xf>
    <xf numFmtId="0" fontId="5" fillId="10" borderId="24" xfId="0" applyFont="1" applyFill="1" applyBorder="1" applyAlignment="1">
      <alignment horizontal="left" vertical="center" wrapText="1"/>
    </xf>
    <xf numFmtId="0" fontId="43" fillId="10" borderId="1" xfId="0" applyFont="1" applyFill="1" applyBorder="1"/>
    <xf numFmtId="49" fontId="5" fillId="10" borderId="24" xfId="0" applyNumberFormat="1" applyFont="1" applyFill="1" applyBorder="1" applyAlignment="1">
      <alignment horizontal="left" vertical="center" wrapText="1"/>
    </xf>
    <xf numFmtId="0" fontId="3" fillId="10" borderId="1" xfId="0" applyFont="1" applyFill="1" applyBorder="1"/>
    <xf numFmtId="0" fontId="3" fillId="0" borderId="0" xfId="0" applyFont="1"/>
    <xf numFmtId="0" fontId="45" fillId="10" borderId="1" xfId="0" applyFont="1" applyFill="1" applyBorder="1" applyAlignment="1">
      <alignment wrapText="1"/>
    </xf>
    <xf numFmtId="0" fontId="45" fillId="10" borderId="24" xfId="0" applyFont="1" applyFill="1" applyBorder="1" applyAlignment="1">
      <alignment wrapText="1"/>
    </xf>
    <xf numFmtId="0" fontId="43" fillId="0" borderId="0" xfId="0" applyFont="1"/>
    <xf numFmtId="14" fontId="21" fillId="14" borderId="8" xfId="0" applyNumberFormat="1" applyFont="1" applyFill="1" applyBorder="1" applyAlignment="1">
      <alignment vertical="center"/>
    </xf>
    <xf numFmtId="15" fontId="21" fillId="14" borderId="8" xfId="0" applyNumberFormat="1" applyFont="1" applyFill="1" applyBorder="1" applyAlignment="1">
      <alignment vertical="center"/>
    </xf>
    <xf numFmtId="17" fontId="15" fillId="14" borderId="8" xfId="0" applyNumberFormat="1" applyFont="1" applyFill="1" applyBorder="1" applyAlignment="1">
      <alignment horizontal="left" vertical="center" wrapText="1"/>
    </xf>
    <xf numFmtId="0" fontId="5" fillId="14" borderId="2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21" fillId="14" borderId="24" xfId="0" applyFont="1" applyFill="1" applyBorder="1" applyAlignment="1">
      <alignment horizontal="center" vertical="center" wrapText="1"/>
    </xf>
    <xf numFmtId="49" fontId="5" fillId="10" borderId="24" xfId="0" applyNumberFormat="1" applyFont="1" applyFill="1" applyBorder="1" applyAlignment="1">
      <alignment horizontal="center" vertical="center" wrapText="1"/>
    </xf>
    <xf numFmtId="0" fontId="21" fillId="14" borderId="24" xfId="0" applyFont="1" applyFill="1" applyBorder="1" applyAlignment="1">
      <alignment horizontal="center" vertical="center"/>
    </xf>
    <xf numFmtId="0" fontId="5" fillId="10" borderId="24" xfId="0" applyFont="1" applyFill="1" applyBorder="1" applyAlignment="1">
      <alignment horizontal="center" vertical="center" wrapText="1"/>
    </xf>
    <xf numFmtId="0" fontId="21" fillId="14" borderId="24" xfId="0" applyFont="1" applyFill="1" applyBorder="1" applyAlignment="1">
      <alignment vertical="center"/>
    </xf>
    <xf numFmtId="0" fontId="21" fillId="14" borderId="24" xfId="0" applyFont="1" applyFill="1" applyBorder="1" applyAlignment="1">
      <alignment vertical="center" wrapText="1"/>
    </xf>
    <xf numFmtId="166" fontId="9" fillId="14" borderId="24" xfId="0" applyNumberFormat="1" applyFont="1" applyFill="1" applyBorder="1" applyAlignment="1">
      <alignment horizontal="center" vertical="center" wrapText="1"/>
    </xf>
    <xf numFmtId="0" fontId="21" fillId="14" borderId="54" xfId="0" applyFont="1" applyFill="1" applyBorder="1" applyAlignment="1">
      <alignment horizontal="center" vertical="center" wrapText="1"/>
    </xf>
    <xf numFmtId="164" fontId="5" fillId="14" borderId="24" xfId="0" applyNumberFormat="1" applyFont="1" applyFill="1" applyBorder="1" applyAlignment="1">
      <alignment horizontal="center" vertical="center" wrapText="1"/>
    </xf>
    <xf numFmtId="9" fontId="5" fillId="14" borderId="24" xfId="0" applyNumberFormat="1" applyFont="1" applyFill="1" applyBorder="1" applyAlignment="1">
      <alignment horizontal="center" vertical="center" wrapText="1"/>
    </xf>
    <xf numFmtId="49" fontId="5" fillId="14" borderId="24" xfId="0" applyNumberFormat="1" applyFont="1" applyFill="1" applyBorder="1" applyAlignment="1">
      <alignment horizontal="center" vertical="center" wrapText="1"/>
    </xf>
    <xf numFmtId="164" fontId="5" fillId="14" borderId="50" xfId="0" applyNumberFormat="1" applyFont="1" applyFill="1" applyBorder="1" applyAlignment="1">
      <alignment horizontal="left" vertical="center" wrapText="1"/>
    </xf>
    <xf numFmtId="49" fontId="21" fillId="14" borderId="24" xfId="0" applyNumberFormat="1" applyFont="1" applyFill="1" applyBorder="1" applyAlignment="1">
      <alignment horizontal="center" vertical="center" wrapText="1"/>
    </xf>
    <xf numFmtId="10" fontId="5" fillId="14" borderId="54" xfId="0" applyNumberFormat="1" applyFont="1" applyFill="1" applyBorder="1" applyAlignment="1">
      <alignment vertical="center" wrapText="1"/>
    </xf>
    <xf numFmtId="10" fontId="5" fillId="14" borderId="24" xfId="0" applyNumberFormat="1" applyFont="1" applyFill="1" applyBorder="1" applyAlignment="1">
      <alignment vertical="center" wrapText="1"/>
    </xf>
    <xf numFmtId="0" fontId="5" fillId="14" borderId="24" xfId="0" applyFont="1" applyFill="1" applyBorder="1" applyAlignment="1">
      <alignment vertical="center" wrapText="1"/>
    </xf>
    <xf numFmtId="9" fontId="5" fillId="14" borderId="24" xfId="0" applyNumberFormat="1" applyFont="1" applyFill="1" applyBorder="1" applyAlignment="1">
      <alignment vertical="center" wrapText="1"/>
    </xf>
    <xf numFmtId="0" fontId="4" fillId="3" borderId="38" xfId="0" applyFont="1" applyFill="1" applyBorder="1" applyAlignment="1">
      <alignment horizontal="center" vertical="center"/>
    </xf>
    <xf numFmtId="0" fontId="0" fillId="9" borderId="0" xfId="0" applyFill="1" applyAlignment="1">
      <alignment horizontal="center"/>
    </xf>
    <xf numFmtId="0" fontId="0" fillId="0" borderId="0" xfId="0" applyAlignment="1">
      <alignment horizontal="center"/>
    </xf>
    <xf numFmtId="0" fontId="16" fillId="14" borderId="24" xfId="0" applyFont="1" applyFill="1" applyBorder="1" applyAlignment="1">
      <alignment wrapText="1"/>
    </xf>
    <xf numFmtId="0" fontId="21" fillId="14" borderId="24" xfId="0" applyFont="1" applyFill="1" applyBorder="1" applyAlignment="1">
      <alignment vertical="top" wrapText="1"/>
    </xf>
    <xf numFmtId="0" fontId="21" fillId="14" borderId="24" xfId="0" applyFont="1" applyFill="1" applyBorder="1" applyAlignment="1">
      <alignment horizontal="left" vertical="top" wrapText="1"/>
    </xf>
    <xf numFmtId="0" fontId="21" fillId="14" borderId="24" xfId="0" applyFont="1" applyFill="1" applyBorder="1" applyAlignment="1">
      <alignment horizontal="center"/>
    </xf>
    <xf numFmtId="0" fontId="21" fillId="14" borderId="24" xfId="0" applyFont="1" applyFill="1" applyBorder="1" applyAlignment="1">
      <alignment horizontal="left" vertical="center" wrapText="1"/>
    </xf>
    <xf numFmtId="0" fontId="21" fillId="14" borderId="24" xfId="0" applyFont="1" applyFill="1" applyBorder="1" applyAlignment="1">
      <alignment horizontal="left"/>
    </xf>
    <xf numFmtId="0" fontId="35" fillId="23" borderId="24" xfId="0" applyFont="1" applyFill="1" applyBorder="1" applyAlignment="1">
      <alignment horizontal="justify" vertical="top" wrapText="1"/>
    </xf>
    <xf numFmtId="0" fontId="7" fillId="13" borderId="38" xfId="0" applyFont="1" applyFill="1" applyBorder="1" applyAlignment="1">
      <alignment horizontal="left" vertical="center"/>
    </xf>
    <xf numFmtId="0" fontId="7" fillId="13" borderId="39" xfId="0" applyFont="1" applyFill="1" applyBorder="1" applyAlignment="1">
      <alignment horizontal="left" vertical="center"/>
    </xf>
    <xf numFmtId="0" fontId="7" fillId="13" borderId="40" xfId="0" applyFont="1" applyFill="1" applyBorder="1" applyAlignment="1">
      <alignment horizontal="left" vertical="center"/>
    </xf>
    <xf numFmtId="0" fontId="21" fillId="13" borderId="38" xfId="0" applyFont="1" applyFill="1" applyBorder="1" applyAlignment="1">
      <alignment horizontal="center"/>
    </xf>
    <xf numFmtId="0" fontId="0" fillId="13" borderId="39" xfId="0" applyFill="1" applyBorder="1" applyAlignment="1">
      <alignment horizontal="center"/>
    </xf>
    <xf numFmtId="0" fontId="0" fillId="13" borderId="40" xfId="0" applyFill="1" applyBorder="1" applyAlignment="1">
      <alignment horizontal="center"/>
    </xf>
    <xf numFmtId="15" fontId="7" fillId="13" borderId="38" xfId="0" applyNumberFormat="1" applyFont="1" applyFill="1" applyBorder="1" applyAlignment="1">
      <alignment horizontal="left" vertical="center"/>
    </xf>
    <xf numFmtId="15" fontId="21" fillId="13" borderId="26" xfId="0" applyNumberFormat="1" applyFont="1" applyFill="1" applyBorder="1" applyAlignment="1">
      <alignment horizontal="center" wrapText="1"/>
    </xf>
    <xf numFmtId="15" fontId="0" fillId="13" borderId="27" xfId="0" applyNumberFormat="1" applyFill="1" applyBorder="1" applyAlignment="1">
      <alignment horizontal="center" wrapText="1"/>
    </xf>
    <xf numFmtId="15" fontId="0" fillId="13" borderId="28" xfId="0" applyNumberFormat="1" applyFill="1" applyBorder="1" applyAlignment="1">
      <alignment horizontal="center" wrapText="1"/>
    </xf>
    <xf numFmtId="15" fontId="0" fillId="13" borderId="33" xfId="0" applyNumberFormat="1" applyFill="1" applyBorder="1" applyAlignment="1">
      <alignment horizontal="center" wrapText="1"/>
    </xf>
    <xf numFmtId="15" fontId="0" fillId="13" borderId="34" xfId="0" applyNumberFormat="1" applyFill="1" applyBorder="1" applyAlignment="1">
      <alignment horizontal="center" wrapText="1"/>
    </xf>
    <xf numFmtId="15" fontId="0" fillId="13" borderId="41" xfId="0" applyNumberFormat="1" applyFill="1" applyBorder="1" applyAlignment="1">
      <alignment horizontal="center" wrapText="1"/>
    </xf>
    <xf numFmtId="0" fontId="7" fillId="14" borderId="38" xfId="0" applyFont="1" applyFill="1" applyBorder="1" applyAlignment="1">
      <alignment horizontal="left" vertical="center"/>
    </xf>
    <xf numFmtId="0" fontId="7" fillId="14" borderId="39" xfId="0" applyFont="1" applyFill="1" applyBorder="1" applyAlignment="1">
      <alignment horizontal="left" vertical="center"/>
    </xf>
    <xf numFmtId="0" fontId="7" fillId="14" borderId="40" xfId="0" applyFont="1" applyFill="1" applyBorder="1" applyAlignment="1">
      <alignment horizontal="left" vertical="center"/>
    </xf>
    <xf numFmtId="0" fontId="21" fillId="14" borderId="38" xfId="0" applyFont="1" applyFill="1" applyBorder="1" applyAlignment="1">
      <alignment horizontal="center"/>
    </xf>
    <xf numFmtId="0" fontId="0" fillId="14" borderId="39" xfId="0" applyFill="1" applyBorder="1" applyAlignment="1">
      <alignment horizontal="center"/>
    </xf>
    <xf numFmtId="0" fontId="0" fillId="14" borderId="40" xfId="0" applyFill="1" applyBorder="1" applyAlignment="1">
      <alignment horizontal="center"/>
    </xf>
    <xf numFmtId="165" fontId="7" fillId="16" borderId="35" xfId="0" applyNumberFormat="1" applyFont="1" applyFill="1" applyBorder="1" applyAlignment="1">
      <alignment horizontal="left" vertical="center"/>
    </xf>
    <xf numFmtId="165" fontId="29" fillId="16" borderId="35" xfId="0" applyNumberFormat="1" applyFont="1" applyFill="1" applyBorder="1" applyAlignment="1">
      <alignment horizontal="left" vertical="center"/>
    </xf>
    <xf numFmtId="165" fontId="29" fillId="16" borderId="36" xfId="0" applyNumberFormat="1" applyFont="1" applyFill="1" applyBorder="1" applyAlignment="1">
      <alignment horizontal="left" vertical="center"/>
    </xf>
    <xf numFmtId="15" fontId="21" fillId="14" borderId="26" xfId="0" applyNumberFormat="1" applyFont="1" applyFill="1" applyBorder="1" applyAlignment="1">
      <alignment horizontal="left" wrapText="1"/>
    </xf>
    <xf numFmtId="15" fontId="0" fillId="14" borderId="27" xfId="0" applyNumberFormat="1" applyFill="1" applyBorder="1" applyAlignment="1">
      <alignment horizontal="left" wrapText="1"/>
    </xf>
    <xf numFmtId="15" fontId="0" fillId="14" borderId="28" xfId="0" applyNumberFormat="1" applyFill="1" applyBorder="1" applyAlignment="1">
      <alignment horizontal="left" wrapText="1"/>
    </xf>
    <xf numFmtId="15" fontId="0" fillId="14" borderId="33" xfId="0" applyNumberFormat="1" applyFill="1" applyBorder="1" applyAlignment="1">
      <alignment horizontal="left" wrapText="1"/>
    </xf>
    <xf numFmtId="15" fontId="0" fillId="14" borderId="34" xfId="0" applyNumberFormat="1" applyFill="1" applyBorder="1" applyAlignment="1">
      <alignment horizontal="left" wrapText="1"/>
    </xf>
    <xf numFmtId="15" fontId="0" fillId="14" borderId="41" xfId="0" applyNumberFormat="1" applyFill="1" applyBorder="1" applyAlignment="1">
      <alignment horizontal="left" wrapText="1"/>
    </xf>
    <xf numFmtId="0" fontId="7" fillId="16" borderId="38" xfId="0" applyFont="1" applyFill="1" applyBorder="1" applyAlignment="1">
      <alignment horizontal="left" vertical="center"/>
    </xf>
    <xf numFmtId="0" fontId="7" fillId="16" borderId="39" xfId="0" applyFont="1" applyFill="1" applyBorder="1" applyAlignment="1">
      <alignment horizontal="left" vertical="center"/>
    </xf>
    <xf numFmtId="0" fontId="7" fillId="16" borderId="40" xfId="0" applyFont="1" applyFill="1" applyBorder="1" applyAlignment="1">
      <alignment horizontal="left" vertical="center"/>
    </xf>
    <xf numFmtId="15" fontId="21" fillId="14" borderId="26" xfId="0" applyNumberFormat="1" applyFont="1" applyFill="1" applyBorder="1" applyAlignment="1">
      <alignment horizontal="left" vertical="center" wrapText="1"/>
    </xf>
    <xf numFmtId="15" fontId="0" fillId="14" borderId="27" xfId="0" applyNumberFormat="1" applyFill="1" applyBorder="1" applyAlignment="1">
      <alignment horizontal="left" vertical="center" wrapText="1"/>
    </xf>
    <xf numFmtId="15" fontId="0" fillId="14" borderId="28" xfId="0" applyNumberFormat="1" applyFill="1" applyBorder="1" applyAlignment="1">
      <alignment horizontal="left" vertical="center" wrapText="1"/>
    </xf>
    <xf numFmtId="15" fontId="0" fillId="14" borderId="33" xfId="0" applyNumberFormat="1" applyFill="1" applyBorder="1" applyAlignment="1">
      <alignment horizontal="left" vertical="center" wrapText="1"/>
    </xf>
    <xf numFmtId="15" fontId="0" fillId="14" borderId="34" xfId="0" applyNumberFormat="1" applyFill="1" applyBorder="1" applyAlignment="1">
      <alignment horizontal="left" vertical="center" wrapText="1"/>
    </xf>
    <xf numFmtId="15" fontId="0" fillId="14" borderId="41" xfId="0" applyNumberFormat="1" applyFill="1" applyBorder="1" applyAlignment="1">
      <alignment horizontal="left" vertical="center" wrapText="1"/>
    </xf>
    <xf numFmtId="0" fontId="7" fillId="0" borderId="38"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21" fillId="0" borderId="50" xfId="0" applyFont="1" applyBorder="1" applyAlignment="1">
      <alignment horizontal="left" vertical="center" wrapText="1"/>
    </xf>
    <xf numFmtId="0" fontId="21" fillId="0" borderId="51" xfId="0" applyFont="1" applyBorder="1" applyAlignment="1">
      <alignment horizontal="left" vertical="center" wrapText="1"/>
    </xf>
    <xf numFmtId="0" fontId="21" fillId="0" borderId="52" xfId="0" applyFont="1" applyBorder="1" applyAlignment="1">
      <alignment horizontal="left" vertical="center" wrapText="1"/>
    </xf>
    <xf numFmtId="0" fontId="3" fillId="0" borderId="38" xfId="0" applyFont="1" applyBorder="1" applyAlignment="1">
      <alignment horizontal="center"/>
    </xf>
    <xf numFmtId="0" fontId="3" fillId="0" borderId="39" xfId="0" applyFont="1" applyBorder="1" applyAlignment="1">
      <alignment horizontal="center"/>
    </xf>
    <xf numFmtId="0" fontId="3" fillId="0" borderId="40" xfId="0" applyFont="1" applyBorder="1" applyAlignment="1">
      <alignment horizontal="center"/>
    </xf>
    <xf numFmtId="0" fontId="3" fillId="0" borderId="33" xfId="0" applyFont="1" applyBorder="1" applyAlignment="1">
      <alignment horizontal="center"/>
    </xf>
    <xf numFmtId="0" fontId="3" fillId="0" borderId="34" xfId="0" applyFont="1" applyBorder="1" applyAlignment="1">
      <alignment horizontal="center"/>
    </xf>
    <xf numFmtId="0" fontId="3" fillId="0" borderId="41" xfId="0" applyFont="1" applyBorder="1" applyAlignment="1">
      <alignment horizontal="center"/>
    </xf>
    <xf numFmtId="0" fontId="3" fillId="0" borderId="14" xfId="0" applyFont="1" applyBorder="1" applyAlignment="1">
      <alignment horizontal="left"/>
    </xf>
    <xf numFmtId="0" fontId="3" fillId="0" borderId="31" xfId="0" applyFont="1" applyBorder="1" applyAlignment="1">
      <alignment horizontal="left"/>
    </xf>
    <xf numFmtId="0" fontId="0" fillId="0" borderId="2" xfId="0" applyBorder="1" applyAlignment="1">
      <alignment horizontal="left" vertical="top"/>
    </xf>
    <xf numFmtId="0" fontId="3" fillId="0" borderId="21" xfId="0" applyFont="1" applyBorder="1"/>
    <xf numFmtId="0" fontId="3" fillId="0" borderId="32" xfId="0" applyFont="1" applyBorder="1"/>
    <xf numFmtId="165" fontId="0" fillId="0" borderId="10" xfId="0" applyNumberFormat="1" applyBorder="1" applyAlignment="1">
      <alignment horizontal="left" vertical="top"/>
    </xf>
    <xf numFmtId="165" fontId="3" fillId="0" borderId="10" xfId="0" applyNumberFormat="1" applyFont="1" applyBorder="1"/>
    <xf numFmtId="165" fontId="3" fillId="0" borderId="58" xfId="0" applyNumberFormat="1" applyFont="1" applyBorder="1"/>
    <xf numFmtId="0" fontId="21" fillId="0" borderId="29" xfId="0" applyFont="1" applyBorder="1" applyAlignment="1">
      <alignment horizontal="center" vertical="center"/>
    </xf>
    <xf numFmtId="0" fontId="0" fillId="0" borderId="1" xfId="0" applyBorder="1" applyAlignment="1">
      <alignment horizontal="center" vertical="center"/>
    </xf>
    <xf numFmtId="0" fontId="0" fillId="0" borderId="23" xfId="0" applyBorder="1" applyAlignment="1">
      <alignment horizontal="center" vertical="center"/>
    </xf>
    <xf numFmtId="0" fontId="0" fillId="0" borderId="29" xfId="0" applyBorder="1" applyAlignment="1">
      <alignment horizontal="center" vertical="center"/>
    </xf>
    <xf numFmtId="0" fontId="3" fillId="0" borderId="21" xfId="0" applyFont="1" applyBorder="1" applyAlignment="1">
      <alignment horizontal="left"/>
    </xf>
    <xf numFmtId="0" fontId="3" fillId="0" borderId="32" xfId="0" applyFont="1" applyBorder="1" applyAlignment="1">
      <alignment horizontal="left"/>
    </xf>
    <xf numFmtId="0" fontId="29" fillId="0" borderId="38" xfId="0" applyFont="1" applyBorder="1" applyAlignment="1">
      <alignment horizontal="center" wrapText="1"/>
    </xf>
    <xf numFmtId="0" fontId="29" fillId="0" borderId="39" xfId="0" applyFont="1" applyBorder="1" applyAlignment="1">
      <alignment horizontal="center" wrapText="1"/>
    </xf>
    <xf numFmtId="0" fontId="29" fillId="0" borderId="40" xfId="0" applyFont="1" applyBorder="1" applyAlignment="1">
      <alignment horizontal="center" wrapText="1"/>
    </xf>
    <xf numFmtId="165" fontId="7" fillId="13" borderId="35" xfId="0" applyNumberFormat="1" applyFont="1" applyFill="1" applyBorder="1" applyAlignment="1">
      <alignment horizontal="left" vertical="center"/>
    </xf>
    <xf numFmtId="165" fontId="29" fillId="13" borderId="35" xfId="0" applyNumberFormat="1" applyFont="1" applyFill="1" applyBorder="1" applyAlignment="1">
      <alignment horizontal="left" vertical="center"/>
    </xf>
    <xf numFmtId="165" fontId="29" fillId="13" borderId="36" xfId="0" applyNumberFormat="1" applyFont="1" applyFill="1" applyBorder="1" applyAlignment="1">
      <alignment horizontal="left" vertical="center"/>
    </xf>
    <xf numFmtId="165" fontId="21" fillId="13" borderId="26" xfId="0" applyNumberFormat="1" applyFont="1" applyFill="1" applyBorder="1" applyAlignment="1">
      <alignment horizontal="left" vertical="top" wrapText="1"/>
    </xf>
    <xf numFmtId="165" fontId="0" fillId="13" borderId="27" xfId="0" applyNumberFormat="1" applyFill="1" applyBorder="1" applyAlignment="1">
      <alignment horizontal="left" vertical="top" wrapText="1"/>
    </xf>
    <xf numFmtId="165" fontId="0" fillId="13" borderId="28" xfId="0" applyNumberFormat="1" applyFill="1" applyBorder="1" applyAlignment="1">
      <alignment horizontal="left" vertical="top" wrapText="1"/>
    </xf>
    <xf numFmtId="165" fontId="0" fillId="13" borderId="33" xfId="0" applyNumberFormat="1" applyFill="1" applyBorder="1" applyAlignment="1">
      <alignment horizontal="left" vertical="top" wrapText="1"/>
    </xf>
    <xf numFmtId="165" fontId="0" fillId="13" borderId="34" xfId="0" applyNumberFormat="1" applyFill="1" applyBorder="1" applyAlignment="1">
      <alignment horizontal="left" vertical="top" wrapText="1"/>
    </xf>
    <xf numFmtId="165" fontId="0" fillId="13" borderId="41" xfId="0" applyNumberFormat="1" applyFill="1" applyBorder="1" applyAlignment="1">
      <alignment horizontal="left" vertical="top" wrapText="1"/>
    </xf>
    <xf numFmtId="0" fontId="7" fillId="14" borderId="50" xfId="0" applyFont="1" applyFill="1" applyBorder="1" applyAlignment="1">
      <alignment horizontal="left" vertical="center"/>
    </xf>
    <xf numFmtId="0" fontId="0" fillId="14" borderId="51" xfId="0" applyFill="1" applyBorder="1" applyAlignment="1">
      <alignment horizontal="left" vertical="center"/>
    </xf>
    <xf numFmtId="0" fontId="0" fillId="14" borderId="52" xfId="0" applyFill="1" applyBorder="1" applyAlignment="1">
      <alignment horizontal="left" vertic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15" fontId="0" fillId="13" borderId="26" xfId="0" applyNumberFormat="1" applyFill="1" applyBorder="1" applyAlignment="1">
      <alignment horizontal="center"/>
    </xf>
    <xf numFmtId="15" fontId="0" fillId="13" borderId="27" xfId="0" applyNumberFormat="1" applyFill="1" applyBorder="1" applyAlignment="1">
      <alignment horizontal="center"/>
    </xf>
    <xf numFmtId="15" fontId="0" fillId="13" borderId="28" xfId="0" applyNumberFormat="1" applyFill="1" applyBorder="1" applyAlignment="1">
      <alignment horizontal="center"/>
    </xf>
    <xf numFmtId="15" fontId="0" fillId="13" borderId="33" xfId="0" applyNumberFormat="1" applyFill="1" applyBorder="1" applyAlignment="1">
      <alignment horizontal="center"/>
    </xf>
    <xf numFmtId="15" fontId="0" fillId="13" borderId="34" xfId="0" applyNumberFormat="1" applyFill="1" applyBorder="1" applyAlignment="1">
      <alignment horizontal="center"/>
    </xf>
    <xf numFmtId="15" fontId="0" fillId="13" borderId="41" xfId="0" applyNumberFormat="1" applyFill="1" applyBorder="1" applyAlignment="1">
      <alignment horizontal="center"/>
    </xf>
    <xf numFmtId="0" fontId="4" fillId="3" borderId="33" xfId="0" applyFont="1" applyFill="1" applyBorder="1" applyAlignment="1">
      <alignment horizontal="left" vertical="center"/>
    </xf>
    <xf numFmtId="0" fontId="4" fillId="3" borderId="34" xfId="0" applyFont="1" applyFill="1" applyBorder="1" applyAlignment="1">
      <alignment horizontal="left" vertical="center"/>
    </xf>
    <xf numFmtId="0" fontId="4" fillId="3" borderId="39" xfId="0" applyFont="1" applyFill="1" applyBorder="1" applyAlignment="1">
      <alignment horizontal="left" vertical="center"/>
    </xf>
    <xf numFmtId="0" fontId="4" fillId="3" borderId="38" xfId="0" applyFont="1" applyFill="1" applyBorder="1" applyAlignment="1">
      <alignment horizontal="left" vertical="center"/>
    </xf>
    <xf numFmtId="49" fontId="5" fillId="14" borderId="54" xfId="0" applyNumberFormat="1" applyFont="1" applyFill="1" applyBorder="1" applyAlignment="1">
      <alignment horizontal="center" vertical="center" wrapText="1"/>
    </xf>
    <xf numFmtId="49" fontId="5" fillId="14" borderId="53" xfId="0" applyNumberFormat="1" applyFont="1" applyFill="1" applyBorder="1" applyAlignment="1">
      <alignment horizontal="center" vertical="center" wrapText="1"/>
    </xf>
    <xf numFmtId="49" fontId="5" fillId="14" borderId="56" xfId="0" applyNumberFormat="1" applyFont="1" applyFill="1" applyBorder="1" applyAlignment="1">
      <alignment horizontal="center" vertical="center" wrapText="1"/>
    </xf>
    <xf numFmtId="0" fontId="21" fillId="14" borderId="54" xfId="0" applyFont="1" applyFill="1" applyBorder="1" applyAlignment="1">
      <alignment horizontal="center" vertical="center"/>
    </xf>
    <xf numFmtId="0" fontId="21" fillId="14" borderId="53" xfId="0" applyFont="1" applyFill="1" applyBorder="1" applyAlignment="1">
      <alignment horizontal="center" vertical="center"/>
    </xf>
    <xf numFmtId="0" fontId="21" fillId="14" borderId="25" xfId="0" applyFont="1" applyFill="1" applyBorder="1" applyAlignment="1">
      <alignment horizontal="center" vertical="center"/>
    </xf>
    <xf numFmtId="0" fontId="5" fillId="14" borderId="54" xfId="0" applyFont="1" applyFill="1" applyBorder="1" applyAlignment="1">
      <alignment horizontal="center" vertical="center" wrapText="1"/>
    </xf>
    <xf numFmtId="0" fontId="5" fillId="14" borderId="53" xfId="0" applyFont="1" applyFill="1" applyBorder="1" applyAlignment="1">
      <alignment horizontal="center" vertical="center" wrapText="1"/>
    </xf>
    <xf numFmtId="0" fontId="5" fillId="14" borderId="56" xfId="0" applyFont="1" applyFill="1" applyBorder="1" applyAlignment="1">
      <alignment horizontal="center" vertical="center" wrapText="1"/>
    </xf>
    <xf numFmtId="9" fontId="5" fillId="14" borderId="54" xfId="0" applyNumberFormat="1" applyFont="1" applyFill="1" applyBorder="1" applyAlignment="1">
      <alignment horizontal="center" vertical="center" wrapText="1"/>
    </xf>
    <xf numFmtId="9" fontId="5" fillId="14" borderId="53" xfId="0" applyNumberFormat="1" applyFont="1" applyFill="1" applyBorder="1" applyAlignment="1">
      <alignment horizontal="center" vertical="center" wrapText="1"/>
    </xf>
    <xf numFmtId="10" fontId="5" fillId="14" borderId="54" xfId="0" applyNumberFormat="1" applyFont="1" applyFill="1" applyBorder="1" applyAlignment="1">
      <alignment horizontal="center" vertical="center" wrapText="1"/>
    </xf>
    <xf numFmtId="10" fontId="5" fillId="14" borderId="53" xfId="0" applyNumberFormat="1" applyFont="1" applyFill="1" applyBorder="1" applyAlignment="1">
      <alignment horizontal="center" vertical="center" wrapText="1"/>
    </xf>
    <xf numFmtId="10" fontId="5" fillId="14" borderId="56" xfId="0" applyNumberFormat="1" applyFont="1" applyFill="1" applyBorder="1" applyAlignment="1">
      <alignment horizontal="center" vertical="center" wrapText="1"/>
    </xf>
    <xf numFmtId="0" fontId="21" fillId="14" borderId="54" xfId="0" applyFont="1" applyFill="1" applyBorder="1" applyAlignment="1">
      <alignment horizontal="center" vertical="center" wrapText="1"/>
    </xf>
    <xf numFmtId="0" fontId="21" fillId="14" borderId="53" xfId="0" applyFont="1" applyFill="1" applyBorder="1" applyAlignment="1">
      <alignment horizontal="center" vertical="center" wrapText="1"/>
    </xf>
    <xf numFmtId="0" fontId="21" fillId="14" borderId="25"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53" xfId="0" applyBorder="1" applyAlignment="1">
      <alignment horizontal="center" vertical="center" wrapText="1"/>
    </xf>
    <xf numFmtId="0" fontId="0" fillId="0" borderId="56" xfId="0" applyBorder="1" applyAlignment="1">
      <alignment horizontal="center" vertical="center" wrapText="1"/>
    </xf>
    <xf numFmtId="0" fontId="21" fillId="14" borderId="56" xfId="0" applyFont="1" applyFill="1" applyBorder="1" applyAlignment="1">
      <alignment horizontal="center" vertical="center" wrapText="1"/>
    </xf>
    <xf numFmtId="0" fontId="46" fillId="0" borderId="38" xfId="0" applyFont="1" applyBorder="1" applyAlignment="1">
      <alignment horizontal="center"/>
    </xf>
    <xf numFmtId="0" fontId="46" fillId="0" borderId="40" xfId="0" applyFont="1" applyBorder="1" applyAlignment="1">
      <alignment horizontal="center"/>
    </xf>
    <xf numFmtId="0" fontId="44" fillId="10" borderId="1" xfId="0" applyFont="1" applyFill="1" applyBorder="1" applyAlignment="1">
      <alignment horizontal="center"/>
    </xf>
    <xf numFmtId="0" fontId="42" fillId="2" borderId="29" xfId="0" applyFont="1" applyFill="1" applyBorder="1" applyAlignment="1">
      <alignment horizontal="center" vertical="center"/>
    </xf>
    <xf numFmtId="0" fontId="42" fillId="2" borderId="1" xfId="0" applyFont="1" applyFill="1" applyBorder="1" applyAlignment="1">
      <alignment horizontal="center" vertical="center"/>
    </xf>
    <xf numFmtId="10" fontId="5" fillId="14" borderId="54" xfId="0" applyNumberFormat="1" applyFont="1" applyFill="1" applyBorder="1" applyAlignment="1">
      <alignment horizontal="center" vertical="center"/>
    </xf>
    <xf numFmtId="10" fontId="5" fillId="14" borderId="53" xfId="0" applyNumberFormat="1" applyFont="1" applyFill="1" applyBorder="1" applyAlignment="1">
      <alignment horizontal="center" vertical="center"/>
    </xf>
    <xf numFmtId="10" fontId="5" fillId="14" borderId="56" xfId="0" applyNumberFormat="1" applyFont="1" applyFill="1" applyBorder="1" applyAlignment="1">
      <alignment horizontal="center" vertical="center"/>
    </xf>
    <xf numFmtId="0" fontId="41" fillId="22" borderId="38" xfId="0" applyFont="1" applyFill="1" applyBorder="1" applyAlignment="1">
      <alignment horizontal="center" vertical="center"/>
    </xf>
    <xf numFmtId="0" fontId="41" fillId="22" borderId="39" xfId="0" applyFont="1" applyFill="1" applyBorder="1" applyAlignment="1">
      <alignment horizontal="center" vertical="center"/>
    </xf>
    <xf numFmtId="0" fontId="41" fillId="22" borderId="40" xfId="0" applyFont="1" applyFill="1" applyBorder="1" applyAlignment="1">
      <alignment horizontal="center" vertical="center"/>
    </xf>
    <xf numFmtId="0" fontId="5" fillId="15" borderId="54" xfId="0" applyFont="1" applyFill="1" applyBorder="1" applyAlignment="1">
      <alignment horizontal="center" vertical="center" wrapText="1"/>
    </xf>
    <xf numFmtId="0" fontId="5" fillId="15" borderId="53" xfId="0" applyFont="1" applyFill="1" applyBorder="1" applyAlignment="1">
      <alignment horizontal="center" vertical="center" wrapText="1"/>
    </xf>
    <xf numFmtId="0" fontId="5" fillId="15" borderId="56" xfId="0" applyFont="1" applyFill="1" applyBorder="1" applyAlignment="1">
      <alignment horizontal="center" vertical="center" wrapText="1"/>
    </xf>
    <xf numFmtId="0" fontId="48" fillId="14" borderId="54" xfId="0" applyFont="1" applyFill="1" applyBorder="1" applyAlignment="1">
      <alignment horizontal="center" vertical="center" wrapText="1"/>
    </xf>
    <xf numFmtId="0" fontId="48" fillId="14" borderId="53" xfId="0" applyFont="1" applyFill="1" applyBorder="1" applyAlignment="1">
      <alignment horizontal="center" vertical="center" wrapText="1"/>
    </xf>
    <xf numFmtId="0" fontId="48" fillId="14" borderId="56" xfId="0" applyFont="1" applyFill="1" applyBorder="1" applyAlignment="1">
      <alignment horizontal="center" vertical="center" wrapText="1"/>
    </xf>
    <xf numFmtId="9" fontId="5" fillId="14" borderId="25" xfId="0" applyNumberFormat="1" applyFont="1" applyFill="1" applyBorder="1" applyAlignment="1">
      <alignment horizontal="center" vertical="center" wrapText="1"/>
    </xf>
    <xf numFmtId="9" fontId="5" fillId="14" borderId="56" xfId="0" applyNumberFormat="1" applyFont="1" applyFill="1" applyBorder="1" applyAlignment="1">
      <alignment horizontal="center" vertical="center" wrapText="1"/>
    </xf>
    <xf numFmtId="10" fontId="5" fillId="14" borderId="25" xfId="0" applyNumberFormat="1" applyFont="1" applyFill="1" applyBorder="1" applyAlignment="1">
      <alignment horizontal="center" vertical="center" wrapText="1"/>
    </xf>
    <xf numFmtId="10" fontId="5" fillId="14" borderId="68" xfId="0" applyNumberFormat="1" applyFont="1" applyFill="1" applyBorder="1" applyAlignment="1">
      <alignment horizontal="center" vertical="center" wrapText="1"/>
    </xf>
    <xf numFmtId="10" fontId="5" fillId="14" borderId="69" xfId="0" applyNumberFormat="1" applyFont="1" applyFill="1" applyBorder="1" applyAlignment="1">
      <alignment horizontal="center" vertical="center" wrapText="1"/>
    </xf>
    <xf numFmtId="10" fontId="5" fillId="14" borderId="70" xfId="0" applyNumberFormat="1" applyFont="1" applyFill="1" applyBorder="1" applyAlignment="1">
      <alignment horizontal="center" vertical="center" wrapText="1"/>
    </xf>
    <xf numFmtId="0" fontId="35" fillId="23" borderId="54" xfId="0" applyFont="1" applyFill="1" applyBorder="1" applyAlignment="1">
      <alignment horizontal="justify" vertical="top" wrapText="1"/>
    </xf>
    <xf numFmtId="0" fontId="35" fillId="23" borderId="53" xfId="0" applyFont="1" applyFill="1" applyBorder="1" applyAlignment="1">
      <alignment horizontal="justify" vertical="top" wrapText="1"/>
    </xf>
    <xf numFmtId="0" fontId="35" fillId="23" borderId="56" xfId="0" applyFont="1" applyFill="1" applyBorder="1" applyAlignment="1">
      <alignment horizontal="justify" vertical="top" wrapText="1"/>
    </xf>
    <xf numFmtId="0" fontId="35" fillId="23" borderId="25" xfId="0" applyFont="1" applyFill="1" applyBorder="1" applyAlignment="1">
      <alignment horizontal="justify" vertical="top" wrapText="1"/>
    </xf>
    <xf numFmtId="0" fontId="40" fillId="21" borderId="29" xfId="0" applyFont="1" applyFill="1" applyBorder="1" applyAlignment="1">
      <alignment horizontal="center" vertical="center"/>
    </xf>
    <xf numFmtId="0" fontId="40" fillId="21" borderId="1" xfId="0" applyFont="1" applyFill="1" applyBorder="1" applyAlignment="1">
      <alignment horizontal="center" vertical="center"/>
    </xf>
    <xf numFmtId="0" fontId="40" fillId="21" borderId="30"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34" xfId="0" applyFont="1" applyFill="1" applyBorder="1" applyAlignment="1">
      <alignment horizontal="center" vertical="center"/>
    </xf>
    <xf numFmtId="0" fontId="40" fillId="21" borderId="41" xfId="0" applyFont="1" applyFill="1" applyBorder="1" applyAlignment="1">
      <alignment horizontal="center" vertical="center"/>
    </xf>
    <xf numFmtId="0" fontId="40" fillId="11" borderId="27" xfId="0" applyFont="1" applyFill="1" applyBorder="1" applyAlignment="1">
      <alignment horizontal="center" vertical="center"/>
    </xf>
    <xf numFmtId="0" fontId="40" fillId="11" borderId="28" xfId="0" applyFont="1" applyFill="1" applyBorder="1" applyAlignment="1">
      <alignment horizontal="center" vertical="center"/>
    </xf>
    <xf numFmtId="0" fontId="40" fillId="11" borderId="34" xfId="0" applyFont="1" applyFill="1" applyBorder="1" applyAlignment="1">
      <alignment horizontal="center" vertical="center"/>
    </xf>
    <xf numFmtId="0" fontId="40" fillId="11" borderId="41" xfId="0" applyFont="1" applyFill="1" applyBorder="1" applyAlignment="1">
      <alignment horizontal="center" vertical="center"/>
    </xf>
    <xf numFmtId="0" fontId="5" fillId="0" borderId="24" xfId="0" applyFont="1" applyBorder="1" applyAlignment="1">
      <alignment horizontal="center" vertical="center"/>
    </xf>
    <xf numFmtId="0" fontId="26" fillId="10" borderId="50" xfId="0" applyFont="1" applyFill="1" applyBorder="1" applyAlignment="1">
      <alignment horizontal="center"/>
    </xf>
    <xf numFmtId="0" fontId="26" fillId="10" borderId="52" xfId="0" applyFont="1" applyFill="1" applyBorder="1" applyAlignment="1">
      <alignment horizontal="center"/>
    </xf>
    <xf numFmtId="0" fontId="5" fillId="4" borderId="20" xfId="0" applyFont="1" applyFill="1" applyBorder="1" applyAlignment="1">
      <alignment horizontal="center" vertical="center" wrapText="1"/>
    </xf>
    <xf numFmtId="0" fontId="25" fillId="0" borderId="5" xfId="0" applyFont="1" applyBorder="1"/>
    <xf numFmtId="0" fontId="5" fillId="4" borderId="15" xfId="0" applyFont="1" applyFill="1" applyBorder="1" applyAlignment="1">
      <alignment horizontal="center" vertical="center" wrapText="1"/>
    </xf>
    <xf numFmtId="0" fontId="25" fillId="0" borderId="16" xfId="0" applyFont="1" applyBorder="1"/>
    <xf numFmtId="0" fontId="5" fillId="4" borderId="48" xfId="0" applyFont="1" applyFill="1" applyBorder="1" applyAlignment="1">
      <alignment horizontal="center" vertical="center" wrapText="1"/>
    </xf>
    <xf numFmtId="0" fontId="5" fillId="4" borderId="49" xfId="0" applyFont="1" applyFill="1" applyBorder="1" applyAlignment="1">
      <alignment horizontal="center" vertical="center" wrapText="1"/>
    </xf>
    <xf numFmtId="0" fontId="2" fillId="0" borderId="50" xfId="0" applyFont="1" applyBorder="1" applyAlignment="1">
      <alignment horizontal="left" vertical="center" wrapText="1"/>
    </xf>
    <xf numFmtId="0" fontId="2" fillId="0" borderId="51" xfId="0" applyFont="1" applyBorder="1" applyAlignment="1">
      <alignment horizontal="left" vertical="center" wrapText="1"/>
    </xf>
    <xf numFmtId="0" fontId="2" fillId="0" borderId="52" xfId="0" applyFont="1" applyBorder="1" applyAlignment="1">
      <alignment horizontal="left" vertical="center" wrapText="1"/>
    </xf>
    <xf numFmtId="0" fontId="2" fillId="2" borderId="12" xfId="0" applyFont="1" applyFill="1" applyBorder="1" applyAlignment="1">
      <alignment horizontal="center"/>
    </xf>
    <xf numFmtId="0" fontId="2" fillId="2" borderId="1" xfId="0" applyFont="1" applyFill="1" applyBorder="1" applyAlignment="1">
      <alignment horizontal="center"/>
    </xf>
    <xf numFmtId="0" fontId="5" fillId="4" borderId="12" xfId="0" applyFont="1" applyFill="1" applyBorder="1" applyAlignment="1">
      <alignment horizontal="center" vertical="center" wrapText="1"/>
    </xf>
    <xf numFmtId="0" fontId="25" fillId="0" borderId="13" xfId="0" applyFont="1" applyBorder="1"/>
    <xf numFmtId="0" fontId="24" fillId="3" borderId="59" xfId="0" applyFont="1" applyFill="1" applyBorder="1" applyAlignment="1">
      <alignment horizontal="left" vertical="center"/>
    </xf>
    <xf numFmtId="0" fontId="24" fillId="3" borderId="60" xfId="0" applyFont="1" applyFill="1" applyBorder="1" applyAlignment="1">
      <alignment horizontal="left" vertical="center"/>
    </xf>
    <xf numFmtId="0" fontId="38" fillId="0" borderId="38" xfId="0" applyFont="1" applyBorder="1" applyAlignment="1">
      <alignment horizontal="center" vertical="center"/>
    </xf>
    <xf numFmtId="0" fontId="38" fillId="0" borderId="40" xfId="0" applyFont="1" applyBorder="1" applyAlignment="1">
      <alignment horizontal="center" vertical="center"/>
    </xf>
    <xf numFmtId="0" fontId="7" fillId="0" borderId="17" xfId="0" applyFont="1" applyBorder="1" applyAlignment="1">
      <alignment horizontal="left" vertical="center"/>
    </xf>
    <xf numFmtId="0" fontId="3" fillId="0" borderId="18" xfId="0" applyFont="1" applyBorder="1"/>
    <xf numFmtId="0" fontId="3" fillId="0" borderId="19" xfId="0" applyFont="1" applyBorder="1"/>
    <xf numFmtId="0" fontId="24" fillId="3" borderId="42"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6" xfId="0" applyFont="1" applyFill="1" applyBorder="1" applyAlignment="1">
      <alignment horizontal="left" vertical="center"/>
    </xf>
    <xf numFmtId="0" fontId="2" fillId="2" borderId="9" xfId="0" applyFont="1" applyFill="1" applyBorder="1" applyAlignment="1">
      <alignment horizontal="center" vertical="center"/>
    </xf>
    <xf numFmtId="0" fontId="3" fillId="0" borderId="10" xfId="0" applyFont="1" applyBorder="1"/>
    <xf numFmtId="0" fontId="3" fillId="0" borderId="11" xfId="0" applyFont="1" applyBorder="1"/>
    <xf numFmtId="0" fontId="2" fillId="2" borderId="12" xfId="0" applyFont="1" applyFill="1" applyBorder="1" applyAlignment="1">
      <alignment horizontal="center" vertical="center"/>
    </xf>
    <xf numFmtId="0" fontId="3" fillId="0" borderId="1" xfId="0" applyFont="1" applyBorder="1"/>
    <xf numFmtId="0" fontId="3" fillId="0" borderId="23" xfId="0" applyFont="1" applyBorder="1"/>
    <xf numFmtId="0" fontId="2" fillId="2" borderId="13" xfId="0" applyFont="1" applyFill="1" applyBorder="1" applyAlignment="1">
      <alignment horizontal="center" vertical="center"/>
    </xf>
    <xf numFmtId="0" fontId="3" fillId="0" borderId="14" xfId="0" applyFont="1" applyBorder="1"/>
    <xf numFmtId="0" fontId="3" fillId="0" borderId="22" xfId="0" applyFont="1" applyBorder="1"/>
    <xf numFmtId="0" fontId="5" fillId="4" borderId="13" xfId="0" applyFont="1" applyFill="1" applyBorder="1" applyAlignment="1">
      <alignment horizontal="center" vertical="center" wrapText="1"/>
    </xf>
    <xf numFmtId="0" fontId="7" fillId="0" borderId="17" xfId="0" applyFont="1" applyBorder="1" applyAlignment="1">
      <alignment horizontal="left" vertical="center" wrapText="1"/>
    </xf>
    <xf numFmtId="0" fontId="3" fillId="0" borderId="18" xfId="0" applyFont="1" applyBorder="1" applyAlignment="1">
      <alignment wrapText="1"/>
    </xf>
    <xf numFmtId="0" fontId="3" fillId="0" borderId="19" xfId="0" applyFont="1" applyBorder="1" applyAlignment="1">
      <alignment wrapText="1"/>
    </xf>
    <xf numFmtId="0" fontId="11" fillId="0" borderId="2" xfId="0" applyFont="1" applyBorder="1" applyAlignment="1">
      <alignment horizontal="center" vertical="center"/>
    </xf>
    <xf numFmtId="0" fontId="3" fillId="0" borderId="3" xfId="0" applyFont="1" applyBorder="1"/>
    <xf numFmtId="0" fontId="24" fillId="3" borderId="42" xfId="0" applyFont="1" applyFill="1" applyBorder="1" applyAlignment="1">
      <alignment horizontal="left" vertical="center" wrapText="1"/>
    </xf>
    <xf numFmtId="0" fontId="24" fillId="3" borderId="35" xfId="0" applyFont="1" applyFill="1" applyBorder="1" applyAlignment="1">
      <alignment horizontal="left" vertical="center" wrapText="1"/>
    </xf>
    <xf numFmtId="0" fontId="21" fillId="0" borderId="54"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25" xfId="0" applyFont="1" applyBorder="1" applyAlignment="1">
      <alignment horizontal="center" vertical="center" wrapText="1"/>
    </xf>
    <xf numFmtId="0" fontId="2" fillId="2" borderId="9" xfId="0" applyFont="1" applyFill="1" applyBorder="1" applyAlignment="1">
      <alignment horizontal="center"/>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49" fontId="24" fillId="3" borderId="42" xfId="0" applyNumberFormat="1" applyFont="1" applyFill="1" applyBorder="1" applyAlignment="1">
      <alignment horizontal="left" vertical="center" wrapText="1"/>
    </xf>
    <xf numFmtId="49" fontId="24" fillId="3" borderId="35" xfId="0" applyNumberFormat="1" applyFont="1" applyFill="1" applyBorder="1" applyAlignment="1">
      <alignment horizontal="left" vertical="center" wrapText="1"/>
    </xf>
    <xf numFmtId="0" fontId="7" fillId="0" borderId="44" xfId="0" applyFont="1" applyBorder="1" applyAlignment="1">
      <alignment horizontal="left" vertical="top" wrapText="1"/>
    </xf>
    <xf numFmtId="0" fontId="7" fillId="0" borderId="45" xfId="0" applyFont="1" applyBorder="1" applyAlignment="1">
      <alignment horizontal="left" vertical="top" wrapText="1"/>
    </xf>
    <xf numFmtId="0" fontId="7" fillId="0" borderId="27" xfId="0" applyFont="1" applyBorder="1" applyAlignment="1">
      <alignment horizontal="left" vertical="top" wrapText="1"/>
    </xf>
    <xf numFmtId="0" fontId="7" fillId="0" borderId="46" xfId="0" applyFont="1" applyBorder="1" applyAlignment="1">
      <alignment horizontal="left" vertical="top" wrapText="1"/>
    </xf>
    <xf numFmtId="49" fontId="21" fillId="0" borderId="54" xfId="0" applyNumberFormat="1" applyFont="1" applyBorder="1" applyAlignment="1">
      <alignment horizontal="center" vertical="center" wrapText="1"/>
    </xf>
    <xf numFmtId="49" fontId="21" fillId="0" borderId="53" xfId="0" applyNumberFormat="1" applyFont="1" applyBorder="1" applyAlignment="1">
      <alignment horizontal="center" vertical="center" wrapText="1"/>
    </xf>
    <xf numFmtId="49" fontId="21" fillId="0" borderId="25" xfId="0" applyNumberFormat="1" applyFont="1" applyBorder="1" applyAlignment="1">
      <alignment horizontal="center" vertical="center" wrapText="1"/>
    </xf>
    <xf numFmtId="0" fontId="3" fillId="0" borderId="5" xfId="0" applyFont="1" applyBorder="1"/>
    <xf numFmtId="0" fontId="7" fillId="0" borderId="2" xfId="0" applyFont="1" applyBorder="1" applyAlignment="1">
      <alignment horizontal="center" vertical="center"/>
    </xf>
    <xf numFmtId="0" fontId="11" fillId="0" borderId="2" xfId="0" applyFont="1" applyBorder="1" applyAlignment="1">
      <alignment horizontal="center" vertical="center" wrapText="1"/>
    </xf>
    <xf numFmtId="0" fontId="14" fillId="0" borderId="44"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5" fillId="4" borderId="4"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2" fillId="2" borderId="13" xfId="0" applyFont="1" applyFill="1" applyBorder="1" applyAlignment="1">
      <alignment horizontal="center"/>
    </xf>
    <xf numFmtId="0" fontId="11" fillId="0" borderId="12" xfId="0" applyFont="1" applyBorder="1" applyAlignment="1">
      <alignment horizontal="center" vertical="center"/>
    </xf>
    <xf numFmtId="0" fontId="0" fillId="0" borderId="0" xfId="0"/>
    <xf numFmtId="0" fontId="11" fillId="0" borderId="13" xfId="0" applyFont="1" applyBorder="1" applyAlignment="1">
      <alignment horizontal="center" vertical="center"/>
    </xf>
    <xf numFmtId="0" fontId="5" fillId="5" borderId="2" xfId="0" applyFont="1" applyFill="1" applyBorder="1" applyAlignment="1">
      <alignment horizontal="center" vertical="center" wrapText="1"/>
    </xf>
    <xf numFmtId="0" fontId="14" fillId="0" borderId="17" xfId="0" applyFont="1" applyBorder="1" applyAlignment="1">
      <alignment horizontal="left" vertical="center" wrapText="1"/>
    </xf>
    <xf numFmtId="0" fontId="3" fillId="0" borderId="18" xfId="0" applyFont="1" applyBorder="1" applyAlignment="1">
      <alignment horizontal="left"/>
    </xf>
    <xf numFmtId="0" fontId="3" fillId="0" borderId="19" xfId="0" applyFont="1" applyBorder="1" applyAlignment="1">
      <alignment horizontal="left"/>
    </xf>
    <xf numFmtId="0" fontId="24" fillId="3" borderId="47" xfId="0" applyFont="1" applyFill="1" applyBorder="1" applyAlignment="1">
      <alignment horizontal="center" vertical="center"/>
    </xf>
    <xf numFmtId="0" fontId="24" fillId="3" borderId="32" xfId="0" applyFont="1" applyFill="1" applyBorder="1" applyAlignment="1">
      <alignment horizontal="center" vertical="center"/>
    </xf>
    <xf numFmtId="0" fontId="24" fillId="3" borderId="47" xfId="0" applyFont="1" applyFill="1" applyBorder="1" applyAlignment="1">
      <alignment horizontal="left" vertical="center"/>
    </xf>
    <xf numFmtId="0" fontId="24" fillId="3" borderId="21" xfId="0" applyFont="1" applyFill="1" applyBorder="1" applyAlignment="1">
      <alignment horizontal="left" vertical="center"/>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32" fillId="0" borderId="1" xfId="2" applyFont="1" applyAlignment="1">
      <alignment horizontal="center" vertical="center" wrapText="1"/>
    </xf>
    <xf numFmtId="0" fontId="32" fillId="0" borderId="1" xfId="2" applyFont="1" applyAlignment="1">
      <alignment horizontal="center" wrapText="1"/>
    </xf>
    <xf numFmtId="0" fontId="32" fillId="0" borderId="34" xfId="2" applyFont="1" applyBorder="1" applyAlignment="1">
      <alignment horizontal="center" wrapText="1"/>
    </xf>
    <xf numFmtId="0" fontId="31" fillId="18" borderId="24" xfId="2" applyFont="1" applyFill="1" applyBorder="1" applyAlignment="1">
      <alignment horizontal="center" vertical="center" wrapText="1"/>
    </xf>
    <xf numFmtId="0" fontId="34" fillId="0" borderId="1" xfId="2" applyFont="1" applyAlignment="1">
      <alignment horizontal="center" vertical="center" wrapText="1"/>
    </xf>
    <xf numFmtId="0" fontId="34" fillId="0" borderId="34" xfId="2" applyFont="1" applyBorder="1" applyAlignment="1">
      <alignment horizontal="center" vertical="center" wrapText="1"/>
    </xf>
    <xf numFmtId="0" fontId="17" fillId="0" borderId="14" xfId="0" applyFont="1" applyBorder="1" applyAlignment="1">
      <alignment horizontal="left" vertical="center" wrapText="1"/>
    </xf>
    <xf numFmtId="0" fontId="17"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6" fillId="0" borderId="0" xfId="0" applyFont="1" applyAlignment="1">
      <alignment horizontal="left"/>
    </xf>
    <xf numFmtId="0" fontId="17" fillId="0" borderId="13" xfId="0" applyFont="1" applyBorder="1" applyAlignment="1">
      <alignment horizontal="center" vertical="center"/>
    </xf>
    <xf numFmtId="0" fontId="17" fillId="0" borderId="38" xfId="0" applyFont="1" applyBorder="1" applyAlignment="1">
      <alignment horizontal="center" vertical="center" wrapText="1"/>
    </xf>
    <xf numFmtId="0" fontId="0" fillId="0" borderId="40" xfId="0" applyBorder="1"/>
    <xf numFmtId="0" fontId="17" fillId="0" borderId="11" xfId="0" applyFont="1" applyBorder="1" applyAlignment="1">
      <alignment horizontal="center" vertical="center" wrapText="1"/>
    </xf>
    <xf numFmtId="0" fontId="17" fillId="0" borderId="13" xfId="0" applyFont="1" applyBorder="1" applyAlignment="1">
      <alignment horizontal="left" vertical="center"/>
    </xf>
    <xf numFmtId="0" fontId="12" fillId="0" borderId="4" xfId="0" applyFont="1" applyBorder="1" applyAlignment="1">
      <alignment horizontal="center" vertical="center" wrapText="1"/>
    </xf>
    <xf numFmtId="0" fontId="12" fillId="8" borderId="4"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1" fillId="0" borderId="1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9" xfId="0" applyFont="1" applyBorder="1" applyAlignment="1">
      <alignment horizontal="center" vertical="center" wrapText="1"/>
    </xf>
    <xf numFmtId="0" fontId="3" fillId="0" borderId="13" xfId="0" applyFont="1" applyBorder="1"/>
    <xf numFmtId="0" fontId="49" fillId="2" borderId="29" xfId="0" applyFont="1" applyFill="1" applyBorder="1" applyAlignment="1">
      <alignment horizontal="center" vertical="center"/>
    </xf>
    <xf numFmtId="0" fontId="49" fillId="2" borderId="1" xfId="0" applyFont="1" applyFill="1" applyBorder="1" applyAlignment="1">
      <alignment horizontal="center" vertical="center"/>
    </xf>
    <xf numFmtId="0" fontId="50" fillId="11" borderId="27" xfId="0" applyFont="1" applyFill="1" applyBorder="1" applyAlignment="1">
      <alignment horizontal="center" vertical="center"/>
    </xf>
  </cellXfs>
  <cellStyles count="3">
    <cellStyle name="Normal" xfId="0" builtinId="0"/>
    <cellStyle name="Normal 2" xfId="2" xr:uid="{00000000-0005-0000-0000-000001000000}"/>
    <cellStyle name="Porcentaje" xfId="1" builtinId="5"/>
  </cellStyles>
  <dxfs count="6437">
    <dxf>
      <fill>
        <patternFill>
          <bgColor rgb="FF00B05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bgColor rgb="FFFF0000"/>
        </patternFill>
      </fill>
    </dxf>
    <dxf>
      <fill>
        <patternFill>
          <bgColor rgb="FFFF0000"/>
        </patternFill>
      </fill>
    </dxf>
    <dxf>
      <fill>
        <patternFill>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s>
  <tableStyles count="0" defaultTableStyle="TableStyleMedium2" defaultPivotStyle="PivotStyleLight16"/>
  <colors>
    <mruColors>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17</xdr:col>
      <xdr:colOff>419100</xdr:colOff>
      <xdr:row>1</xdr:row>
      <xdr:rowOff>28575</xdr:rowOff>
    </xdr:from>
    <xdr:to>
      <xdr:col>28</xdr:col>
      <xdr:colOff>589690</xdr:colOff>
      <xdr:row>16</xdr:row>
      <xdr:rowOff>85361</xdr:rowOff>
    </xdr:to>
    <xdr:pic>
      <xdr:nvPicPr>
        <xdr:cNvPr id="2" name="Picture 1">
          <a:extLst>
            <a:ext uri="{FF2B5EF4-FFF2-40B4-BE49-F238E27FC236}">
              <a16:creationId xmlns:a16="http://schemas.microsoft.com/office/drawing/2014/main" id="{27F22D3A-0812-440C-8DB6-89F9F87CD394}"/>
            </a:ext>
          </a:extLst>
        </xdr:cNvPr>
        <xdr:cNvPicPr>
          <a:picLocks noChangeAspect="1"/>
        </xdr:cNvPicPr>
      </xdr:nvPicPr>
      <xdr:blipFill>
        <a:blip xmlns:r="http://schemas.openxmlformats.org/officeDocument/2006/relationships" r:embed="rId1"/>
        <a:stretch>
          <a:fillRect/>
        </a:stretch>
      </xdr:blipFill>
      <xdr:spPr>
        <a:xfrm>
          <a:off x="13350688" y="219075"/>
          <a:ext cx="6888517" cy="2914286"/>
        </a:xfrm>
        <a:prstGeom prst="rect">
          <a:avLst/>
        </a:prstGeom>
      </xdr:spPr>
    </xdr:pic>
    <xdr:clientData/>
  </xdr:twoCellAnchor>
  <xdr:twoCellAnchor editAs="oneCell">
    <xdr:from>
      <xdr:col>0</xdr:col>
      <xdr:colOff>0</xdr:colOff>
      <xdr:row>65</xdr:row>
      <xdr:rowOff>164523</xdr:rowOff>
    </xdr:from>
    <xdr:to>
      <xdr:col>8</xdr:col>
      <xdr:colOff>301322</xdr:colOff>
      <xdr:row>75</xdr:row>
      <xdr:rowOff>40475</xdr:rowOff>
    </xdr:to>
    <xdr:pic>
      <xdr:nvPicPr>
        <xdr:cNvPr id="3" name="Picture 2">
          <a:extLst>
            <a:ext uri="{FF2B5EF4-FFF2-40B4-BE49-F238E27FC236}">
              <a16:creationId xmlns:a16="http://schemas.microsoft.com/office/drawing/2014/main" id="{A215A18A-05F2-4AD9-A818-2DF4143C5E02}"/>
            </a:ext>
          </a:extLst>
        </xdr:cNvPr>
        <xdr:cNvPicPr>
          <a:picLocks noChangeAspect="1"/>
        </xdr:cNvPicPr>
      </xdr:nvPicPr>
      <xdr:blipFill>
        <a:blip xmlns:r="http://schemas.openxmlformats.org/officeDocument/2006/relationships" r:embed="rId2"/>
        <a:stretch>
          <a:fillRect/>
        </a:stretch>
      </xdr:blipFill>
      <xdr:spPr>
        <a:xfrm>
          <a:off x="0" y="11594523"/>
          <a:ext cx="7038095" cy="1780952"/>
        </a:xfrm>
        <a:prstGeom prst="rect">
          <a:avLst/>
        </a:prstGeom>
      </xdr:spPr>
    </xdr:pic>
    <xdr:clientData/>
  </xdr:twoCellAnchor>
  <xdr:twoCellAnchor editAs="oneCell">
    <xdr:from>
      <xdr:col>0</xdr:col>
      <xdr:colOff>0</xdr:colOff>
      <xdr:row>54</xdr:row>
      <xdr:rowOff>103908</xdr:rowOff>
    </xdr:from>
    <xdr:to>
      <xdr:col>8</xdr:col>
      <xdr:colOff>120370</xdr:colOff>
      <xdr:row>63</xdr:row>
      <xdr:rowOff>189408</xdr:rowOff>
    </xdr:to>
    <xdr:pic>
      <xdr:nvPicPr>
        <xdr:cNvPr id="4" name="Picture 3">
          <a:extLst>
            <a:ext uri="{FF2B5EF4-FFF2-40B4-BE49-F238E27FC236}">
              <a16:creationId xmlns:a16="http://schemas.microsoft.com/office/drawing/2014/main" id="{3C143842-0E0A-4AA1-9FA0-0765D42BA5BF}"/>
            </a:ext>
          </a:extLst>
        </xdr:cNvPr>
        <xdr:cNvPicPr>
          <a:picLocks noChangeAspect="1"/>
        </xdr:cNvPicPr>
      </xdr:nvPicPr>
      <xdr:blipFill>
        <a:blip xmlns:r="http://schemas.openxmlformats.org/officeDocument/2006/relationships" r:embed="rId3"/>
        <a:stretch>
          <a:fillRect/>
        </a:stretch>
      </xdr:blipFill>
      <xdr:spPr>
        <a:xfrm>
          <a:off x="0" y="9438408"/>
          <a:ext cx="6857143"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161925</xdr:colOff>
      <xdr:row>1</xdr:row>
      <xdr:rowOff>38100</xdr:rowOff>
    </xdr:from>
    <xdr:to>
      <xdr:col>20</xdr:col>
      <xdr:colOff>236793</xdr:colOff>
      <xdr:row>13</xdr:row>
      <xdr:rowOff>27880</xdr:rowOff>
    </xdr:to>
    <xdr:pic>
      <xdr:nvPicPr>
        <xdr:cNvPr id="2" name="Picture 1">
          <a:extLst>
            <a:ext uri="{FF2B5EF4-FFF2-40B4-BE49-F238E27FC236}">
              <a16:creationId xmlns:a16="http://schemas.microsoft.com/office/drawing/2014/main" id="{B0721587-75D7-4D88-8481-60E128913B4B}"/>
            </a:ext>
          </a:extLst>
        </xdr:cNvPr>
        <xdr:cNvPicPr>
          <a:picLocks noChangeAspect="1"/>
        </xdr:cNvPicPr>
      </xdr:nvPicPr>
      <xdr:blipFill>
        <a:blip xmlns:r="http://schemas.openxmlformats.org/officeDocument/2006/relationships" r:embed="rId1"/>
        <a:stretch>
          <a:fillRect/>
        </a:stretch>
      </xdr:blipFill>
      <xdr:spPr>
        <a:xfrm>
          <a:off x="12106275" y="238125"/>
          <a:ext cx="10657143" cy="5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mprentanacionalcr-my.sharepoint.com/personal/mrivas_imprenta_go_cr/Documents/Mauricio/PAO/PAO%202022/Seguimiento/Matriz%20de%20formulaci&#243;n%20PAO-SEVRI%202022%20Imprenta%20Nacional%20Segundo%20seguimiento%20VF.xlsx" TargetMode="External"/><Relationship Id="rId1" Type="http://schemas.openxmlformats.org/officeDocument/2006/relationships/externalLinkPath" Target="/personal/mrivas_imprenta_go_cr/Documents/Mauricio/PAO/PAO%202022/Seguimiento/Matriz%20de%20formulaci&#243;n%20PAO-SEVRI%202022%20Imprenta%20Nacional%20Segundo%20seguimiento%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ción"/>
      <sheetName val="PAO 2022"/>
      <sheetName val="Datos Validaciones PAO"/>
      <sheetName val="Matriz Nº1 Identificación"/>
      <sheetName val="Validaciones SEVRI"/>
      <sheetName val="Matriz Nº2 Análisis"/>
      <sheetName val="Tabla 2-3-4-5"/>
      <sheetName val="Matriz Nº3 Evaluación"/>
      <sheetName val="Tablas 8-9-10-11"/>
      <sheetName val="Matriz Nº4 Administración"/>
      <sheetName val="Tabla 12"/>
      <sheetName val="Matriz Nº5 Seguimiento"/>
      <sheetName val="Cuadros"/>
      <sheetName val="PROB-EVENTOS"/>
      <sheetName val="Tabla 6"/>
      <sheetName val="Tabla 7"/>
    </sheetNames>
    <sheetDataSet>
      <sheetData sheetId="0"/>
      <sheetData sheetId="1"/>
      <sheetData sheetId="2">
        <row r="2">
          <cell r="N2">
            <v>0</v>
          </cell>
          <cell r="O2" t="str">
            <v>Meta No Cumplida (MNC)</v>
          </cell>
        </row>
        <row r="3">
          <cell r="N3">
            <v>0.01</v>
          </cell>
          <cell r="O3" t="str">
            <v>Meta Parcialmente Cumplida (MPC)</v>
          </cell>
        </row>
        <row r="4">
          <cell r="N4">
            <v>0.02</v>
          </cell>
          <cell r="O4" t="str">
            <v>Meta Parcialmente Cumplida (MPC)</v>
          </cell>
        </row>
        <row r="5">
          <cell r="N5">
            <v>0.03</v>
          </cell>
          <cell r="O5" t="str">
            <v>Meta Parcialmente Cumplida (MPC)</v>
          </cell>
        </row>
        <row r="6">
          <cell r="N6">
            <v>0.04</v>
          </cell>
          <cell r="O6" t="str">
            <v>Meta Parcialmente Cumplida (MPC)</v>
          </cell>
        </row>
        <row r="7">
          <cell r="N7">
            <v>0.05</v>
          </cell>
          <cell r="O7" t="str">
            <v>Meta Parcialmente Cumplida (MPC)</v>
          </cell>
        </row>
        <row r="8">
          <cell r="N8">
            <v>0.06</v>
          </cell>
          <cell r="O8" t="str">
            <v>Meta Parcialmente Cumplida (MPC)</v>
          </cell>
        </row>
        <row r="9">
          <cell r="N9">
            <v>7.0000000000000007E-2</v>
          </cell>
          <cell r="O9" t="str">
            <v>Meta Parcialmente Cumplida (MPC)</v>
          </cell>
        </row>
        <row r="10">
          <cell r="N10">
            <v>0.08</v>
          </cell>
          <cell r="O10" t="str">
            <v>Meta Parcialmente Cumplida (MPC)</v>
          </cell>
        </row>
        <row r="11">
          <cell r="N11">
            <v>0.09</v>
          </cell>
          <cell r="O11" t="str">
            <v>Meta Parcialmente Cumplida (MPC)</v>
          </cell>
        </row>
        <row r="12">
          <cell r="N12">
            <v>0.1</v>
          </cell>
          <cell r="O12" t="str">
            <v>Meta Parcialmente Cumplida (MPC)</v>
          </cell>
        </row>
        <row r="13">
          <cell r="N13">
            <v>0.11</v>
          </cell>
          <cell r="O13" t="str">
            <v>Meta Parcialmente Cumplida (MPC)</v>
          </cell>
        </row>
        <row r="14">
          <cell r="N14">
            <v>0.12</v>
          </cell>
          <cell r="O14" t="str">
            <v>Meta Parcialmente Cumplida (MPC)</v>
          </cell>
        </row>
        <row r="15">
          <cell r="N15">
            <v>0.13</v>
          </cell>
          <cell r="O15" t="str">
            <v>Meta Parcialmente Cumplida (MPC)</v>
          </cell>
        </row>
        <row r="16">
          <cell r="N16">
            <v>0.14000000000000001</v>
          </cell>
          <cell r="O16" t="str">
            <v>Meta Parcialmente Cumplida (MPC)</v>
          </cell>
        </row>
        <row r="17">
          <cell r="N17">
            <v>0.15</v>
          </cell>
          <cell r="O17" t="str">
            <v>Meta Parcialmente Cumplida (MPC)</v>
          </cell>
        </row>
        <row r="18">
          <cell r="N18">
            <v>0.16</v>
          </cell>
          <cell r="O18" t="str">
            <v>Meta Parcialmente Cumplida (MPC)</v>
          </cell>
        </row>
        <row r="19">
          <cell r="N19">
            <v>0.17</v>
          </cell>
          <cell r="O19" t="str">
            <v>Meta Parcialmente Cumplida (MPC)</v>
          </cell>
        </row>
        <row r="20">
          <cell r="N20">
            <v>0.18</v>
          </cell>
          <cell r="O20" t="str">
            <v>Meta Parcialmente Cumplida (MPC)</v>
          </cell>
        </row>
        <row r="21">
          <cell r="N21">
            <v>0.19</v>
          </cell>
          <cell r="O21" t="str">
            <v>Meta Parcialmente Cumplida (MPC)</v>
          </cell>
        </row>
        <row r="22">
          <cell r="N22">
            <v>0.2</v>
          </cell>
          <cell r="O22" t="str">
            <v>Meta Parcialmente Cumplida (MPC)</v>
          </cell>
        </row>
        <row r="23">
          <cell r="N23">
            <v>0.21</v>
          </cell>
          <cell r="O23" t="str">
            <v>Meta Parcialmente Cumplida (MPC)</v>
          </cell>
        </row>
        <row r="24">
          <cell r="N24">
            <v>0.22</v>
          </cell>
          <cell r="O24" t="str">
            <v>Meta Parcialmente Cumplida (MPC)</v>
          </cell>
        </row>
        <row r="25">
          <cell r="N25">
            <v>0.23</v>
          </cell>
          <cell r="O25" t="str">
            <v>Meta Parcialmente Cumplida (MPC)</v>
          </cell>
        </row>
        <row r="26">
          <cell r="N26">
            <v>0.24</v>
          </cell>
          <cell r="O26" t="str">
            <v>Meta Parcialmente Cumplida (MPC)</v>
          </cell>
        </row>
        <row r="27">
          <cell r="N27">
            <v>0.25</v>
          </cell>
          <cell r="O27" t="str">
            <v>Meta Parcialmente Cumplida (MPC)</v>
          </cell>
        </row>
        <row r="28">
          <cell r="N28">
            <v>0.26</v>
          </cell>
          <cell r="O28" t="str">
            <v>Meta Parcialmente Cumplida (MPC)</v>
          </cell>
        </row>
        <row r="29">
          <cell r="N29">
            <v>0.27</v>
          </cell>
          <cell r="O29" t="str">
            <v>Meta Parcialmente Cumplida (MPC)</v>
          </cell>
        </row>
        <row r="30">
          <cell r="N30">
            <v>0.28000000000000003</v>
          </cell>
          <cell r="O30" t="str">
            <v>Meta Parcialmente Cumplida (MPC)</v>
          </cell>
        </row>
        <row r="31">
          <cell r="N31">
            <v>0.28999999999999998</v>
          </cell>
          <cell r="O31" t="str">
            <v>Meta Parcialmente Cumplida (MPC)</v>
          </cell>
        </row>
        <row r="32">
          <cell r="N32">
            <v>0.3</v>
          </cell>
          <cell r="O32" t="str">
            <v>Meta Parcialmente Cumplida (MPC)</v>
          </cell>
        </row>
        <row r="33">
          <cell r="N33">
            <v>0.31</v>
          </cell>
          <cell r="O33" t="str">
            <v>Meta Parcialmente Cumplida (MPC)</v>
          </cell>
        </row>
        <row r="34">
          <cell r="N34">
            <v>0.32</v>
          </cell>
          <cell r="O34" t="str">
            <v>Meta Parcialmente Cumplida (MPC)</v>
          </cell>
        </row>
        <row r="35">
          <cell r="N35">
            <v>0.33</v>
          </cell>
          <cell r="O35" t="str">
            <v>Meta Parcialmente Cumplida (MPC)</v>
          </cell>
        </row>
        <row r="36">
          <cell r="N36">
            <v>0.34</v>
          </cell>
          <cell r="O36" t="str">
            <v>Meta Parcialmente Cumplida (MPC)</v>
          </cell>
        </row>
        <row r="37">
          <cell r="N37">
            <v>0.35</v>
          </cell>
          <cell r="O37" t="str">
            <v>Meta Parcialmente Cumplida (MPC)</v>
          </cell>
        </row>
        <row r="38">
          <cell r="N38">
            <v>0.36</v>
          </cell>
          <cell r="O38" t="str">
            <v>Meta Parcialmente Cumplida (MPC)</v>
          </cell>
        </row>
        <row r="39">
          <cell r="N39">
            <v>0.37</v>
          </cell>
          <cell r="O39" t="str">
            <v>Meta Parcialmente Cumplida (MPC)</v>
          </cell>
        </row>
        <row r="40">
          <cell r="N40">
            <v>0.38</v>
          </cell>
          <cell r="O40" t="str">
            <v>Meta Parcialmente Cumplida (MPC)</v>
          </cell>
        </row>
        <row r="41">
          <cell r="N41">
            <v>0.39</v>
          </cell>
          <cell r="O41" t="str">
            <v>Meta Parcialmente Cumplida (MPC)</v>
          </cell>
        </row>
        <row r="42">
          <cell r="N42">
            <v>0.4</v>
          </cell>
          <cell r="O42" t="str">
            <v>Meta Parcialmente Cumplida (MPC)</v>
          </cell>
        </row>
        <row r="43">
          <cell r="N43">
            <v>0.41</v>
          </cell>
          <cell r="O43" t="str">
            <v>Meta Parcialmente Cumplida (MPC)</v>
          </cell>
        </row>
        <row r="44">
          <cell r="N44">
            <v>0.42</v>
          </cell>
          <cell r="O44" t="str">
            <v>Meta Parcialmente Cumplida (MPC)</v>
          </cell>
        </row>
        <row r="45">
          <cell r="N45">
            <v>0.43</v>
          </cell>
          <cell r="O45" t="str">
            <v>Meta Parcialmente Cumplida (MPC)</v>
          </cell>
        </row>
        <row r="46">
          <cell r="N46">
            <v>0.44</v>
          </cell>
          <cell r="O46" t="str">
            <v>Meta Parcialmente Cumplida (MPC)</v>
          </cell>
        </row>
        <row r="47">
          <cell r="N47">
            <v>0.45</v>
          </cell>
          <cell r="O47" t="str">
            <v>Meta Parcialmente Cumplida (MPC)</v>
          </cell>
        </row>
        <row r="48">
          <cell r="N48">
            <v>0.46</v>
          </cell>
          <cell r="O48" t="str">
            <v>Meta Parcialmente Cumplida (MPC)</v>
          </cell>
        </row>
        <row r="49">
          <cell r="N49">
            <v>0.47</v>
          </cell>
          <cell r="O49" t="str">
            <v>Meta Parcialmente Cumplida (MPC)</v>
          </cell>
        </row>
        <row r="50">
          <cell r="N50">
            <v>0.48</v>
          </cell>
          <cell r="O50" t="str">
            <v>Meta Parcialmente Cumplida (MPC)</v>
          </cell>
        </row>
        <row r="51">
          <cell r="N51">
            <v>0.49</v>
          </cell>
          <cell r="O51" t="str">
            <v>Meta Parcialmente Cumplida (MPC)</v>
          </cell>
        </row>
        <row r="52">
          <cell r="N52">
            <v>0.5</v>
          </cell>
          <cell r="O52" t="str">
            <v>Meta Parcialmente Cumplida (MPC)</v>
          </cell>
        </row>
        <row r="53">
          <cell r="N53">
            <v>0.51</v>
          </cell>
          <cell r="O53" t="str">
            <v>Meta Parcialmente Cumplida (MPC)</v>
          </cell>
        </row>
        <row r="54">
          <cell r="N54">
            <v>0.52</v>
          </cell>
          <cell r="O54" t="str">
            <v>Meta Parcialmente Cumplida (MPC)</v>
          </cell>
        </row>
        <row r="55">
          <cell r="N55">
            <v>0.53</v>
          </cell>
          <cell r="O55" t="str">
            <v>Meta Parcialmente Cumplida (MPC)</v>
          </cell>
        </row>
        <row r="56">
          <cell r="N56">
            <v>0.54</v>
          </cell>
          <cell r="O56" t="str">
            <v>Meta Parcialmente Cumplida (MPC)</v>
          </cell>
        </row>
        <row r="57">
          <cell r="N57">
            <v>0.55000000000000004</v>
          </cell>
          <cell r="O57" t="str">
            <v>Meta Parcialmente Cumplida (MPC)</v>
          </cell>
        </row>
        <row r="58">
          <cell r="N58">
            <v>0.56000000000000005</v>
          </cell>
          <cell r="O58" t="str">
            <v>Meta Parcialmente Cumplida (MPC)</v>
          </cell>
        </row>
        <row r="59">
          <cell r="N59">
            <v>0.56999999999999995</v>
          </cell>
          <cell r="O59" t="str">
            <v>Meta Parcialmente Cumplida (MPC)</v>
          </cell>
        </row>
        <row r="60">
          <cell r="N60">
            <v>0.57999999999999996</v>
          </cell>
          <cell r="O60" t="str">
            <v>Meta Parcialmente Cumplida (MPC)</v>
          </cell>
        </row>
        <row r="61">
          <cell r="N61">
            <v>0.59</v>
          </cell>
          <cell r="O61" t="str">
            <v>Meta Parcialmente Cumplida (MPC)</v>
          </cell>
        </row>
        <row r="62">
          <cell r="N62">
            <v>0.6</v>
          </cell>
          <cell r="O62" t="str">
            <v>Meta Parcialmente Cumplida (MPC)</v>
          </cell>
        </row>
        <row r="63">
          <cell r="N63">
            <v>0.61</v>
          </cell>
          <cell r="O63" t="str">
            <v>Meta Parcialmente Cumplida (MPC)</v>
          </cell>
        </row>
        <row r="64">
          <cell r="N64">
            <v>0.62</v>
          </cell>
          <cell r="O64" t="str">
            <v>Meta Parcialmente Cumplida (MPC)</v>
          </cell>
        </row>
        <row r="65">
          <cell r="N65">
            <v>0.63</v>
          </cell>
          <cell r="O65" t="str">
            <v>Meta Parcialmente Cumplida (MPC)</v>
          </cell>
        </row>
        <row r="66">
          <cell r="N66">
            <v>0.64</v>
          </cell>
          <cell r="O66" t="str">
            <v>Meta Parcialmente Cumplida (MPC)</v>
          </cell>
        </row>
        <row r="67">
          <cell r="N67">
            <v>0.65</v>
          </cell>
          <cell r="O67" t="str">
            <v>Meta Parcialmente Cumplida (MPC)</v>
          </cell>
        </row>
        <row r="68">
          <cell r="N68">
            <v>0.66</v>
          </cell>
          <cell r="O68" t="str">
            <v>Meta Parcialmente Cumplida (MPC)</v>
          </cell>
        </row>
        <row r="69">
          <cell r="N69">
            <v>0.67</v>
          </cell>
          <cell r="O69" t="str">
            <v>Meta Parcialmente Cumplida (MPC)</v>
          </cell>
        </row>
        <row r="70">
          <cell r="N70">
            <v>0.68</v>
          </cell>
          <cell r="O70" t="str">
            <v>Meta Parcialmente Cumplida (MPC)</v>
          </cell>
        </row>
        <row r="71">
          <cell r="N71">
            <v>0.69</v>
          </cell>
          <cell r="O71" t="str">
            <v>Meta Parcialmente Cumplida (MPC)</v>
          </cell>
        </row>
        <row r="72">
          <cell r="N72">
            <v>0.7</v>
          </cell>
          <cell r="O72" t="str">
            <v>Meta Parcialmente Cumplida (MPC)</v>
          </cell>
        </row>
        <row r="73">
          <cell r="N73">
            <v>0.71</v>
          </cell>
          <cell r="O73" t="str">
            <v>Meta Parcialmente Cumplida (MPC)</v>
          </cell>
        </row>
        <row r="74">
          <cell r="N74">
            <v>0.72</v>
          </cell>
          <cell r="O74" t="str">
            <v>Meta Parcialmente Cumplida (MPC)</v>
          </cell>
        </row>
        <row r="75">
          <cell r="N75">
            <v>0.73</v>
          </cell>
          <cell r="O75" t="str">
            <v>Meta Parcialmente Cumplida (MPC)</v>
          </cell>
        </row>
        <row r="76">
          <cell r="N76">
            <v>0.74</v>
          </cell>
          <cell r="O76" t="str">
            <v>Meta Parcialmente Cumplida (MPC)</v>
          </cell>
        </row>
        <row r="77">
          <cell r="N77">
            <v>0.75</v>
          </cell>
          <cell r="O77" t="str">
            <v>Meta Parcialmente Cumplida (MPC)</v>
          </cell>
        </row>
        <row r="78">
          <cell r="N78">
            <v>0.76</v>
          </cell>
          <cell r="O78" t="str">
            <v>Meta Parcialmente Cumplida (MPC)</v>
          </cell>
        </row>
        <row r="79">
          <cell r="N79">
            <v>0.77</v>
          </cell>
          <cell r="O79" t="str">
            <v>Meta Parcialmente Cumplida (MPC)</v>
          </cell>
        </row>
        <row r="80">
          <cell r="N80">
            <v>0.78</v>
          </cell>
          <cell r="O80" t="str">
            <v>Meta Parcialmente Cumplida (MPC)</v>
          </cell>
        </row>
        <row r="81">
          <cell r="N81">
            <v>0.79</v>
          </cell>
          <cell r="O81" t="str">
            <v>Meta Parcialmente Cumplida (MPC)</v>
          </cell>
        </row>
        <row r="82">
          <cell r="N82">
            <v>0.8</v>
          </cell>
          <cell r="O82" t="str">
            <v>Meta Parcialmente Cumplida (MPC)</v>
          </cell>
        </row>
        <row r="83">
          <cell r="N83">
            <v>0.81</v>
          </cell>
          <cell r="O83" t="str">
            <v>Meta Parcialmente Cumplida (MPC)</v>
          </cell>
        </row>
        <row r="84">
          <cell r="N84">
            <v>0.82</v>
          </cell>
          <cell r="O84" t="str">
            <v>Meta Parcialmente Cumplida (MPC)</v>
          </cell>
        </row>
        <row r="85">
          <cell r="N85">
            <v>0.83</v>
          </cell>
          <cell r="O85" t="str">
            <v>Meta Parcialmente Cumplida (MPC)</v>
          </cell>
        </row>
        <row r="86">
          <cell r="N86">
            <v>0.84</v>
          </cell>
          <cell r="O86" t="str">
            <v>Meta Parcialmente Cumplida (MPC)</v>
          </cell>
        </row>
        <row r="87">
          <cell r="N87">
            <v>0.85</v>
          </cell>
          <cell r="O87" t="str">
            <v>Meta Parcialmente Cumplida (MPC)</v>
          </cell>
        </row>
        <row r="88">
          <cell r="N88">
            <v>0.86</v>
          </cell>
          <cell r="O88" t="str">
            <v>Meta Parcialmente Cumplida (MPC)</v>
          </cell>
        </row>
        <row r="89">
          <cell r="N89">
            <v>0.87</v>
          </cell>
          <cell r="O89" t="str">
            <v>Meta Parcialmente Cumplida (MPC)</v>
          </cell>
        </row>
        <row r="90">
          <cell r="N90">
            <v>0.88</v>
          </cell>
          <cell r="O90" t="str">
            <v>Meta Parcialmente Cumplida (MPC)</v>
          </cell>
        </row>
        <row r="91">
          <cell r="N91">
            <v>0.89</v>
          </cell>
          <cell r="O91" t="str">
            <v>Meta Parcialmente Cumplida (MPC)</v>
          </cell>
        </row>
        <row r="92">
          <cell r="N92">
            <v>0.9</v>
          </cell>
          <cell r="O92" t="str">
            <v>Meta Parcialmente Cumplida (MPC)</v>
          </cell>
        </row>
        <row r="93">
          <cell r="N93">
            <v>0.91</v>
          </cell>
          <cell r="O93" t="str">
            <v>Meta Parcialmente Cumplida (MPC)</v>
          </cell>
        </row>
        <row r="94">
          <cell r="N94">
            <v>0.92</v>
          </cell>
          <cell r="O94" t="str">
            <v>Meta Parcialmente Cumplida (MPC)</v>
          </cell>
        </row>
        <row r="95">
          <cell r="N95">
            <v>0.93</v>
          </cell>
          <cell r="O95" t="str">
            <v>Meta Parcialmente Cumplida (MPC)</v>
          </cell>
        </row>
        <row r="96">
          <cell r="N96">
            <v>0.94</v>
          </cell>
          <cell r="O96" t="str">
            <v>Meta Parcialmente Cumplida (MPC)</v>
          </cell>
        </row>
        <row r="97">
          <cell r="N97">
            <v>0.95</v>
          </cell>
          <cell r="O97" t="str">
            <v>Meta Parcialmente Cumplida (MPC)</v>
          </cell>
        </row>
        <row r="98">
          <cell r="N98">
            <v>0.96</v>
          </cell>
          <cell r="O98" t="str">
            <v>Meta Parcialmente Cumplida (MPC)</v>
          </cell>
        </row>
        <row r="99">
          <cell r="N99">
            <v>0.97</v>
          </cell>
          <cell r="O99" t="str">
            <v>Meta Parcialmente Cumplida (MPC)</v>
          </cell>
        </row>
        <row r="100">
          <cell r="N100">
            <v>0.98</v>
          </cell>
          <cell r="O100" t="str">
            <v>Meta Parcialmente Cumplida (MPC)</v>
          </cell>
        </row>
        <row r="101">
          <cell r="N101">
            <v>0.99</v>
          </cell>
          <cell r="O101" t="str">
            <v>Meta Parcialmente Cumplida (MPC)</v>
          </cell>
        </row>
        <row r="102">
          <cell r="N102">
            <v>1</v>
          </cell>
          <cell r="O102" t="str">
            <v>Meta Cumplida (MC)</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5"/>
  <sheetViews>
    <sheetView workbookViewId="0">
      <selection activeCell="A4" sqref="A4:D5"/>
    </sheetView>
  </sheetViews>
  <sheetFormatPr baseColWidth="10" defaultColWidth="9.109375" defaultRowHeight="14.4" x14ac:dyDescent="0.3"/>
  <cols>
    <col min="5" max="5" width="29.44140625" customWidth="1"/>
    <col min="6" max="6" width="12.44140625" customWidth="1"/>
    <col min="7" max="7" width="15.88671875" customWidth="1"/>
    <col min="8" max="8" width="21.88671875" customWidth="1"/>
    <col min="9" max="9" width="24.6640625" customWidth="1"/>
  </cols>
  <sheetData>
    <row r="1" spans="1:9" ht="15.75" customHeight="1" thickBot="1" x14ac:dyDescent="0.35">
      <c r="A1" s="273" t="s">
        <v>0</v>
      </c>
      <c r="B1" s="274"/>
      <c r="C1" s="274"/>
      <c r="D1" s="274"/>
      <c r="E1" s="274"/>
      <c r="F1" s="274"/>
      <c r="G1" s="274"/>
      <c r="H1" s="274"/>
      <c r="I1" s="275"/>
    </row>
    <row r="2" spans="1:9" ht="15" thickBot="1" x14ac:dyDescent="0.35">
      <c r="A2" s="282" t="s">
        <v>1</v>
      </c>
      <c r="B2" s="283"/>
      <c r="C2" s="283"/>
      <c r="D2" s="283"/>
      <c r="E2" s="284"/>
      <c r="F2" s="285" t="s">
        <v>2</v>
      </c>
      <c r="G2" s="285"/>
      <c r="H2" s="285"/>
      <c r="I2" s="286"/>
    </row>
    <row r="3" spans="1:9" ht="15" thickBot="1" x14ac:dyDescent="0.35">
      <c r="A3" s="279" t="s">
        <v>3</v>
      </c>
      <c r="B3" s="280"/>
      <c r="C3" s="280"/>
      <c r="D3" s="280"/>
      <c r="E3" s="281"/>
      <c r="F3" s="297" t="s">
        <v>4</v>
      </c>
      <c r="G3" s="297"/>
      <c r="H3" s="297"/>
      <c r="I3" s="298"/>
    </row>
    <row r="4" spans="1:9" ht="15" thickBot="1" x14ac:dyDescent="0.35">
      <c r="A4" s="293" t="s">
        <v>492</v>
      </c>
      <c r="B4" s="294"/>
      <c r="C4" s="294"/>
      <c r="D4" s="295"/>
      <c r="E4" s="110" t="s">
        <v>5</v>
      </c>
      <c r="F4" s="287" t="s">
        <v>6</v>
      </c>
      <c r="G4" s="288"/>
      <c r="H4" s="288"/>
      <c r="I4" s="289"/>
    </row>
    <row r="5" spans="1:9" x14ac:dyDescent="0.3">
      <c r="A5" s="296"/>
      <c r="B5" s="294"/>
      <c r="C5" s="294"/>
      <c r="D5" s="295"/>
      <c r="E5" s="115" t="s">
        <v>7</v>
      </c>
      <c r="F5" s="290">
        <v>44256</v>
      </c>
      <c r="G5" s="291"/>
      <c r="H5" s="291"/>
      <c r="I5" s="292"/>
    </row>
    <row r="6" spans="1:9" x14ac:dyDescent="0.3">
      <c r="A6" s="276" t="s">
        <v>8</v>
      </c>
      <c r="B6" s="277"/>
      <c r="C6" s="277"/>
      <c r="D6" s="277"/>
      <c r="E6" s="277"/>
      <c r="F6" s="277"/>
      <c r="G6" s="277"/>
      <c r="H6" s="277"/>
      <c r="I6" s="278"/>
    </row>
    <row r="7" spans="1:9" ht="48.75" customHeight="1" x14ac:dyDescent="0.3">
      <c r="A7" s="276" t="s">
        <v>9</v>
      </c>
      <c r="B7" s="277"/>
      <c r="C7" s="277"/>
      <c r="D7" s="277"/>
      <c r="E7" s="277"/>
      <c r="F7" s="277"/>
      <c r="G7" s="277"/>
      <c r="H7" s="277"/>
      <c r="I7" s="278"/>
    </row>
    <row r="8" spans="1:9" ht="45" customHeight="1" x14ac:dyDescent="0.3">
      <c r="A8" s="276" t="s">
        <v>10</v>
      </c>
      <c r="B8" s="277"/>
      <c r="C8" s="277"/>
      <c r="D8" s="277"/>
      <c r="E8" s="277"/>
      <c r="F8" s="277"/>
      <c r="G8" s="277"/>
      <c r="H8" s="277"/>
      <c r="I8" s="278"/>
    </row>
    <row r="9" spans="1:9" ht="42.75" customHeight="1" x14ac:dyDescent="0.3">
      <c r="A9" s="311" t="s">
        <v>462</v>
      </c>
      <c r="B9" s="312"/>
      <c r="C9" s="312"/>
      <c r="D9" s="312"/>
      <c r="E9" s="312"/>
      <c r="F9" s="312"/>
      <c r="G9" s="312"/>
      <c r="H9" s="312"/>
      <c r="I9" s="313"/>
    </row>
    <row r="10" spans="1:9" ht="42.75" customHeight="1" x14ac:dyDescent="0.3">
      <c r="A10" s="314"/>
      <c r="B10" s="315"/>
      <c r="C10" s="315"/>
      <c r="D10" s="315"/>
      <c r="E10" s="315"/>
      <c r="F10" s="315"/>
      <c r="G10" s="315"/>
      <c r="H10" s="315"/>
      <c r="I10" s="316"/>
    </row>
    <row r="11" spans="1:9" ht="48" customHeight="1" x14ac:dyDescent="0.3">
      <c r="A11" s="314"/>
      <c r="B11" s="315"/>
      <c r="C11" s="315"/>
      <c r="D11" s="315"/>
      <c r="E11" s="315"/>
      <c r="F11" s="315"/>
      <c r="G11" s="315"/>
      <c r="H11" s="315"/>
      <c r="I11" s="316"/>
    </row>
    <row r="12" spans="1:9" ht="36" customHeight="1" thickBot="1" x14ac:dyDescent="0.35">
      <c r="A12" s="314"/>
      <c r="B12" s="315"/>
      <c r="C12" s="315"/>
      <c r="D12" s="315"/>
      <c r="E12" s="315"/>
      <c r="F12" s="315"/>
      <c r="G12" s="315"/>
      <c r="H12" s="315"/>
      <c r="I12" s="316"/>
    </row>
    <row r="13" spans="1:9" ht="17.25" customHeight="1" thickBot="1" x14ac:dyDescent="0.35">
      <c r="A13" s="299" t="s">
        <v>11</v>
      </c>
      <c r="B13" s="300"/>
      <c r="C13" s="300"/>
      <c r="D13" s="300"/>
      <c r="E13" s="300"/>
      <c r="F13" s="300"/>
      <c r="G13" s="300"/>
      <c r="H13" s="300"/>
      <c r="I13" s="301"/>
    </row>
    <row r="14" spans="1:9" ht="24" customHeight="1" thickBot="1" x14ac:dyDescent="0.35">
      <c r="A14" s="111" t="s">
        <v>12</v>
      </c>
      <c r="B14" s="236" t="s">
        <v>13</v>
      </c>
      <c r="C14" s="237"/>
      <c r="D14" s="237"/>
      <c r="E14" s="238"/>
      <c r="F14" s="239" t="s">
        <v>14</v>
      </c>
      <c r="G14" s="240"/>
      <c r="H14" s="240"/>
      <c r="I14" s="241"/>
    </row>
    <row r="15" spans="1:9" ht="26.25" customHeight="1" thickBot="1" x14ac:dyDescent="0.35">
      <c r="A15" s="112" t="s">
        <v>7</v>
      </c>
      <c r="B15" s="302">
        <v>44305</v>
      </c>
      <c r="C15" s="303"/>
      <c r="D15" s="303"/>
      <c r="E15" s="304"/>
      <c r="F15" s="305" t="s">
        <v>15</v>
      </c>
      <c r="G15" s="306"/>
      <c r="H15" s="306"/>
      <c r="I15" s="307"/>
    </row>
    <row r="16" spans="1:9" ht="29.25" customHeight="1" thickBot="1" x14ac:dyDescent="0.35">
      <c r="A16" s="112" t="s">
        <v>16</v>
      </c>
      <c r="B16" s="236" t="s">
        <v>17</v>
      </c>
      <c r="C16" s="237"/>
      <c r="D16" s="237"/>
      <c r="E16" s="238"/>
      <c r="F16" s="308"/>
      <c r="G16" s="309"/>
      <c r="H16" s="309"/>
      <c r="I16" s="310"/>
    </row>
    <row r="17" spans="1:9" ht="15.75" customHeight="1" thickBot="1" x14ac:dyDescent="0.35">
      <c r="A17" s="113" t="s">
        <v>12</v>
      </c>
      <c r="B17" s="249" t="s">
        <v>18</v>
      </c>
      <c r="C17" s="250"/>
      <c r="D17" s="250"/>
      <c r="E17" s="251"/>
      <c r="F17" s="252" t="s">
        <v>14</v>
      </c>
      <c r="G17" s="253"/>
      <c r="H17" s="253"/>
      <c r="I17" s="254"/>
    </row>
    <row r="18" spans="1:9" ht="22.5" customHeight="1" thickBot="1" x14ac:dyDescent="0.35">
      <c r="A18" s="114" t="s">
        <v>7</v>
      </c>
      <c r="B18" s="255">
        <v>44349</v>
      </c>
      <c r="C18" s="256"/>
      <c r="D18" s="256"/>
      <c r="E18" s="257"/>
      <c r="F18" s="258" t="s">
        <v>19</v>
      </c>
      <c r="G18" s="259"/>
      <c r="H18" s="259"/>
      <c r="I18" s="260"/>
    </row>
    <row r="19" spans="1:9" ht="29.25" customHeight="1" thickBot="1" x14ac:dyDescent="0.35">
      <c r="A19" s="114" t="s">
        <v>16</v>
      </c>
      <c r="B19" s="264" t="s">
        <v>17</v>
      </c>
      <c r="C19" s="265"/>
      <c r="D19" s="265"/>
      <c r="E19" s="266"/>
      <c r="F19" s="261"/>
      <c r="G19" s="262"/>
      <c r="H19" s="262"/>
      <c r="I19" s="263"/>
    </row>
    <row r="20" spans="1:9" ht="15" thickBot="1" x14ac:dyDescent="0.35">
      <c r="A20" s="111" t="s">
        <v>12</v>
      </c>
      <c r="B20" s="236" t="s">
        <v>20</v>
      </c>
      <c r="C20" s="237"/>
      <c r="D20" s="237"/>
      <c r="E20" s="238"/>
      <c r="F20" s="239" t="s">
        <v>14</v>
      </c>
      <c r="G20" s="240"/>
      <c r="H20" s="240"/>
      <c r="I20" s="241"/>
    </row>
    <row r="21" spans="1:9" ht="24.75" customHeight="1" thickBot="1" x14ac:dyDescent="0.35">
      <c r="A21" s="112" t="s">
        <v>7</v>
      </c>
      <c r="B21" s="242" t="s">
        <v>21</v>
      </c>
      <c r="C21" s="237"/>
      <c r="D21" s="237"/>
      <c r="E21" s="238"/>
      <c r="F21" s="243" t="s">
        <v>455</v>
      </c>
      <c r="G21" s="244"/>
      <c r="H21" s="244"/>
      <c r="I21" s="245"/>
    </row>
    <row r="22" spans="1:9" ht="30.75" customHeight="1" thickBot="1" x14ac:dyDescent="0.35">
      <c r="A22" s="112" t="s">
        <v>16</v>
      </c>
      <c r="B22" s="236" t="s">
        <v>17</v>
      </c>
      <c r="C22" s="237"/>
      <c r="D22" s="237"/>
      <c r="E22" s="238"/>
      <c r="F22" s="246"/>
      <c r="G22" s="247"/>
      <c r="H22" s="247"/>
      <c r="I22" s="248"/>
    </row>
    <row r="23" spans="1:9" ht="15" thickBot="1" x14ac:dyDescent="0.35">
      <c r="A23" s="113" t="s">
        <v>12</v>
      </c>
      <c r="B23" s="249" t="s">
        <v>22</v>
      </c>
      <c r="C23" s="250"/>
      <c r="D23" s="250"/>
      <c r="E23" s="251"/>
      <c r="F23" s="252" t="s">
        <v>14</v>
      </c>
      <c r="G23" s="253"/>
      <c r="H23" s="253"/>
      <c r="I23" s="254"/>
    </row>
    <row r="24" spans="1:9" ht="24.75" customHeight="1" thickBot="1" x14ac:dyDescent="0.35">
      <c r="A24" s="114" t="s">
        <v>7</v>
      </c>
      <c r="B24" s="255">
        <v>44517</v>
      </c>
      <c r="C24" s="256"/>
      <c r="D24" s="256"/>
      <c r="E24" s="257"/>
      <c r="F24" s="267" t="s">
        <v>456</v>
      </c>
      <c r="G24" s="268"/>
      <c r="H24" s="268"/>
      <c r="I24" s="269"/>
    </row>
    <row r="25" spans="1:9" ht="24" customHeight="1" thickBot="1" x14ac:dyDescent="0.35">
      <c r="A25" s="114" t="s">
        <v>16</v>
      </c>
      <c r="B25" s="264" t="s">
        <v>23</v>
      </c>
      <c r="C25" s="265"/>
      <c r="D25" s="265"/>
      <c r="E25" s="266"/>
      <c r="F25" s="270"/>
      <c r="G25" s="271"/>
      <c r="H25" s="271"/>
      <c r="I25" s="272"/>
    </row>
    <row r="26" spans="1:9" ht="15" thickBot="1" x14ac:dyDescent="0.35">
      <c r="A26" s="111" t="s">
        <v>12</v>
      </c>
      <c r="B26" s="236" t="s">
        <v>24</v>
      </c>
      <c r="C26" s="237"/>
      <c r="D26" s="237"/>
      <c r="E26" s="238"/>
      <c r="F26" s="239" t="s">
        <v>14</v>
      </c>
      <c r="G26" s="240"/>
      <c r="H26" s="240"/>
      <c r="I26" s="241"/>
    </row>
    <row r="27" spans="1:9" ht="26.25" customHeight="1" thickBot="1" x14ac:dyDescent="0.35">
      <c r="A27" s="112" t="s">
        <v>7</v>
      </c>
      <c r="B27" s="242" t="s">
        <v>457</v>
      </c>
      <c r="C27" s="237"/>
      <c r="D27" s="237"/>
      <c r="E27" s="238"/>
      <c r="F27" s="243" t="s">
        <v>463</v>
      </c>
      <c r="G27" s="244"/>
      <c r="H27" s="244"/>
      <c r="I27" s="245"/>
    </row>
    <row r="28" spans="1:9" ht="27" customHeight="1" thickBot="1" x14ac:dyDescent="0.35">
      <c r="A28" s="112" t="s">
        <v>16</v>
      </c>
      <c r="B28" s="236" t="s">
        <v>17</v>
      </c>
      <c r="C28" s="237"/>
      <c r="D28" s="237"/>
      <c r="E28" s="238"/>
      <c r="F28" s="246"/>
      <c r="G28" s="247"/>
      <c r="H28" s="247"/>
      <c r="I28" s="248"/>
    </row>
    <row r="29" spans="1:9" ht="15" thickBot="1" x14ac:dyDescent="0.35">
      <c r="A29" s="113" t="s">
        <v>12</v>
      </c>
      <c r="B29" s="249" t="s">
        <v>25</v>
      </c>
      <c r="C29" s="250"/>
      <c r="D29" s="250"/>
      <c r="E29" s="251"/>
      <c r="F29" s="252" t="s">
        <v>14</v>
      </c>
      <c r="G29" s="253"/>
      <c r="H29" s="253"/>
      <c r="I29" s="254"/>
    </row>
    <row r="30" spans="1:9" ht="15" thickBot="1" x14ac:dyDescent="0.35">
      <c r="A30" s="114" t="s">
        <v>7</v>
      </c>
      <c r="B30" s="255" t="s">
        <v>461</v>
      </c>
      <c r="C30" s="256"/>
      <c r="D30" s="256"/>
      <c r="E30" s="257"/>
      <c r="F30" s="258" t="s">
        <v>466</v>
      </c>
      <c r="G30" s="259"/>
      <c r="H30" s="259"/>
      <c r="I30" s="260"/>
    </row>
    <row r="31" spans="1:9" ht="15" thickBot="1" x14ac:dyDescent="0.35">
      <c r="A31" s="114" t="s">
        <v>16</v>
      </c>
      <c r="B31" s="264" t="s">
        <v>17</v>
      </c>
      <c r="C31" s="265"/>
      <c r="D31" s="265"/>
      <c r="E31" s="266"/>
      <c r="F31" s="261"/>
      <c r="G31" s="262"/>
      <c r="H31" s="262"/>
      <c r="I31" s="263"/>
    </row>
    <row r="32" spans="1:9" ht="15" thickBot="1" x14ac:dyDescent="0.35">
      <c r="A32" s="111" t="s">
        <v>12</v>
      </c>
      <c r="B32" s="236" t="s">
        <v>493</v>
      </c>
      <c r="C32" s="237"/>
      <c r="D32" s="237"/>
      <c r="E32" s="238"/>
      <c r="F32" s="239" t="s">
        <v>14</v>
      </c>
      <c r="G32" s="240"/>
      <c r="H32" s="240"/>
      <c r="I32" s="241"/>
    </row>
    <row r="33" spans="1:9" ht="29.25" customHeight="1" thickBot="1" x14ac:dyDescent="0.35">
      <c r="A33" s="112" t="s">
        <v>7</v>
      </c>
      <c r="B33" s="242" t="s">
        <v>485</v>
      </c>
      <c r="C33" s="237"/>
      <c r="D33" s="237"/>
      <c r="E33" s="238"/>
      <c r="F33" s="243" t="s">
        <v>491</v>
      </c>
      <c r="G33" s="244"/>
      <c r="H33" s="244"/>
      <c r="I33" s="245"/>
    </row>
    <row r="34" spans="1:9" ht="33" customHeight="1" thickBot="1" x14ac:dyDescent="0.35">
      <c r="A34" s="112" t="s">
        <v>16</v>
      </c>
      <c r="B34" s="236" t="s">
        <v>17</v>
      </c>
      <c r="C34" s="237"/>
      <c r="D34" s="237"/>
      <c r="E34" s="238"/>
      <c r="F34" s="246"/>
      <c r="G34" s="247"/>
      <c r="H34" s="247"/>
      <c r="I34" s="248"/>
    </row>
    <row r="35" spans="1:9" ht="15" thickBot="1" x14ac:dyDescent="0.35">
      <c r="A35" s="113" t="s">
        <v>12</v>
      </c>
      <c r="B35" s="249" t="s">
        <v>494</v>
      </c>
      <c r="C35" s="250"/>
      <c r="D35" s="250"/>
      <c r="E35" s="251"/>
      <c r="F35" s="252" t="s">
        <v>14</v>
      </c>
      <c r="G35" s="253"/>
      <c r="H35" s="253"/>
      <c r="I35" s="254"/>
    </row>
    <row r="36" spans="1:9" ht="15" thickBot="1" x14ac:dyDescent="0.35">
      <c r="A36" s="114" t="s">
        <v>7</v>
      </c>
      <c r="B36" s="255"/>
      <c r="C36" s="256"/>
      <c r="D36" s="256"/>
      <c r="E36" s="257"/>
      <c r="F36" s="258"/>
      <c r="G36" s="259"/>
      <c r="H36" s="259"/>
      <c r="I36" s="260"/>
    </row>
    <row r="37" spans="1:9" ht="15" thickBot="1" x14ac:dyDescent="0.35">
      <c r="A37" s="114" t="s">
        <v>16</v>
      </c>
      <c r="B37" s="264"/>
      <c r="C37" s="265"/>
      <c r="D37" s="265"/>
      <c r="E37" s="266"/>
      <c r="F37" s="261"/>
      <c r="G37" s="262"/>
      <c r="H37" s="262"/>
      <c r="I37" s="263"/>
    </row>
    <row r="38" spans="1:9" ht="15" thickBot="1" x14ac:dyDescent="0.35">
      <c r="A38" s="111" t="s">
        <v>12</v>
      </c>
      <c r="B38" s="236" t="s">
        <v>495</v>
      </c>
      <c r="C38" s="237"/>
      <c r="D38" s="237"/>
      <c r="E38" s="238"/>
      <c r="F38" s="239" t="s">
        <v>14</v>
      </c>
      <c r="G38" s="240"/>
      <c r="H38" s="240"/>
      <c r="I38" s="241"/>
    </row>
    <row r="39" spans="1:9" ht="15" thickBot="1" x14ac:dyDescent="0.35">
      <c r="A39" s="112" t="s">
        <v>7</v>
      </c>
      <c r="B39" s="242"/>
      <c r="C39" s="237"/>
      <c r="D39" s="237"/>
      <c r="E39" s="238"/>
      <c r="F39" s="317"/>
      <c r="G39" s="318"/>
      <c r="H39" s="318"/>
      <c r="I39" s="319"/>
    </row>
    <row r="40" spans="1:9" ht="15" thickBot="1" x14ac:dyDescent="0.35">
      <c r="A40" s="112" t="s">
        <v>16</v>
      </c>
      <c r="B40" s="236"/>
      <c r="C40" s="237"/>
      <c r="D40" s="237"/>
      <c r="E40" s="238"/>
      <c r="F40" s="320"/>
      <c r="G40" s="321"/>
      <c r="H40" s="321"/>
      <c r="I40" s="322"/>
    </row>
    <row r="41" spans="1:9" ht="15" thickBot="1" x14ac:dyDescent="0.35">
      <c r="A41" s="113" t="s">
        <v>12</v>
      </c>
      <c r="B41" s="249">
        <v>2</v>
      </c>
      <c r="C41" s="250"/>
      <c r="D41" s="250"/>
      <c r="E41" s="251"/>
      <c r="F41" s="252" t="s">
        <v>14</v>
      </c>
      <c r="G41" s="253"/>
      <c r="H41" s="253"/>
      <c r="I41" s="254"/>
    </row>
    <row r="42" spans="1:9" ht="15" thickBot="1" x14ac:dyDescent="0.35">
      <c r="A42" s="114" t="s">
        <v>7</v>
      </c>
      <c r="B42" s="255"/>
      <c r="C42" s="256"/>
      <c r="D42" s="256"/>
      <c r="E42" s="257"/>
      <c r="F42" s="258"/>
      <c r="G42" s="259"/>
      <c r="H42" s="259"/>
      <c r="I42" s="260"/>
    </row>
    <row r="43" spans="1:9" ht="15" thickBot="1" x14ac:dyDescent="0.35">
      <c r="A43" s="114" t="s">
        <v>16</v>
      </c>
      <c r="B43" s="264"/>
      <c r="C43" s="265"/>
      <c r="D43" s="265"/>
      <c r="E43" s="266"/>
      <c r="F43" s="261"/>
      <c r="G43" s="262"/>
      <c r="H43" s="262"/>
      <c r="I43" s="263"/>
    </row>
    <row r="44" spans="1:9" ht="15" thickBot="1" x14ac:dyDescent="0.35">
      <c r="A44" s="111" t="s">
        <v>12</v>
      </c>
      <c r="B44" s="236" t="s">
        <v>496</v>
      </c>
      <c r="C44" s="237"/>
      <c r="D44" s="237"/>
      <c r="E44" s="238"/>
      <c r="F44" s="239" t="s">
        <v>14</v>
      </c>
      <c r="G44" s="240"/>
      <c r="H44" s="240"/>
      <c r="I44" s="241"/>
    </row>
    <row r="45" spans="1:9" ht="15" thickBot="1" x14ac:dyDescent="0.35">
      <c r="A45" s="112" t="s">
        <v>7</v>
      </c>
      <c r="B45" s="242"/>
      <c r="C45" s="237"/>
      <c r="D45" s="237"/>
      <c r="E45" s="238"/>
      <c r="F45" s="317"/>
      <c r="G45" s="318"/>
      <c r="H45" s="318"/>
      <c r="I45" s="319"/>
    </row>
    <row r="46" spans="1:9" ht="15" thickBot="1" x14ac:dyDescent="0.35">
      <c r="A46" s="112" t="s">
        <v>16</v>
      </c>
      <c r="B46" s="236"/>
      <c r="C46" s="237"/>
      <c r="D46" s="237"/>
      <c r="E46" s="238"/>
      <c r="F46" s="320"/>
      <c r="G46" s="321"/>
      <c r="H46" s="321"/>
      <c r="I46" s="322"/>
    </row>
    <row r="47" spans="1:9" ht="15" thickBot="1" x14ac:dyDescent="0.35">
      <c r="A47" s="113" t="s">
        <v>12</v>
      </c>
      <c r="B47" s="249" t="s">
        <v>497</v>
      </c>
      <c r="C47" s="250"/>
      <c r="D47" s="250"/>
      <c r="E47" s="251"/>
      <c r="F47" s="252" t="s">
        <v>14</v>
      </c>
      <c r="G47" s="253"/>
      <c r="H47" s="253"/>
      <c r="I47" s="254"/>
    </row>
    <row r="48" spans="1:9" ht="15" thickBot="1" x14ac:dyDescent="0.35">
      <c r="A48" s="114" t="s">
        <v>7</v>
      </c>
      <c r="B48" s="255"/>
      <c r="C48" s="256"/>
      <c r="D48" s="256"/>
      <c r="E48" s="257"/>
      <c r="F48" s="258"/>
      <c r="G48" s="259"/>
      <c r="H48" s="259"/>
      <c r="I48" s="260"/>
    </row>
    <row r="49" spans="1:9" ht="15" thickBot="1" x14ac:dyDescent="0.35">
      <c r="A49" s="114" t="s">
        <v>16</v>
      </c>
      <c r="B49" s="264"/>
      <c r="C49" s="265"/>
      <c r="D49" s="265"/>
      <c r="E49" s="266"/>
      <c r="F49" s="261"/>
      <c r="G49" s="262"/>
      <c r="H49" s="262"/>
      <c r="I49" s="263"/>
    </row>
    <row r="50" spans="1:9" ht="15" thickBot="1" x14ac:dyDescent="0.35">
      <c r="A50" s="111" t="s">
        <v>12</v>
      </c>
      <c r="B50" s="236" t="s">
        <v>498</v>
      </c>
      <c r="C50" s="237"/>
      <c r="D50" s="237"/>
      <c r="E50" s="238"/>
      <c r="F50" s="239" t="s">
        <v>14</v>
      </c>
      <c r="G50" s="240"/>
      <c r="H50" s="240"/>
      <c r="I50" s="241"/>
    </row>
    <row r="51" spans="1:9" ht="15" thickBot="1" x14ac:dyDescent="0.35">
      <c r="A51" s="112" t="s">
        <v>7</v>
      </c>
      <c r="B51" s="242"/>
      <c r="C51" s="237"/>
      <c r="D51" s="237"/>
      <c r="E51" s="238"/>
      <c r="F51" s="317"/>
      <c r="G51" s="318"/>
      <c r="H51" s="318"/>
      <c r="I51" s="319"/>
    </row>
    <row r="52" spans="1:9" ht="15" thickBot="1" x14ac:dyDescent="0.35">
      <c r="A52" s="112" t="s">
        <v>16</v>
      </c>
      <c r="B52" s="236"/>
      <c r="C52" s="237"/>
      <c r="D52" s="237"/>
      <c r="E52" s="238"/>
      <c r="F52" s="320"/>
      <c r="G52" s="321"/>
      <c r="H52" s="321"/>
      <c r="I52" s="322"/>
    </row>
    <row r="53" spans="1:9" ht="15" thickBot="1" x14ac:dyDescent="0.35">
      <c r="A53" s="113" t="s">
        <v>12</v>
      </c>
      <c r="B53" s="249" t="s">
        <v>499</v>
      </c>
      <c r="C53" s="250"/>
      <c r="D53" s="250"/>
      <c r="E53" s="251"/>
      <c r="F53" s="252" t="s">
        <v>14</v>
      </c>
      <c r="G53" s="253"/>
      <c r="H53" s="253"/>
      <c r="I53" s="254"/>
    </row>
    <row r="54" spans="1:9" ht="15" thickBot="1" x14ac:dyDescent="0.35">
      <c r="A54" s="114" t="s">
        <v>7</v>
      </c>
      <c r="B54" s="255"/>
      <c r="C54" s="256"/>
      <c r="D54" s="256"/>
      <c r="E54" s="257"/>
      <c r="F54" s="258"/>
      <c r="G54" s="259"/>
      <c r="H54" s="259"/>
      <c r="I54" s="260"/>
    </row>
    <row r="55" spans="1:9" ht="15" thickBot="1" x14ac:dyDescent="0.35">
      <c r="A55" s="114" t="s">
        <v>16</v>
      </c>
      <c r="B55" s="264"/>
      <c r="C55" s="265"/>
      <c r="D55" s="265"/>
      <c r="E55" s="266"/>
      <c r="F55" s="261"/>
      <c r="G55" s="262"/>
      <c r="H55" s="262"/>
      <c r="I55" s="263"/>
    </row>
  </sheetData>
  <mergeCells count="86">
    <mergeCell ref="B53:E53"/>
    <mergeCell ref="F53:I53"/>
    <mergeCell ref="B54:E54"/>
    <mergeCell ref="F54:I55"/>
    <mergeCell ref="B55:E55"/>
    <mergeCell ref="B50:E50"/>
    <mergeCell ref="F50:I50"/>
    <mergeCell ref="B51:E51"/>
    <mergeCell ref="F51:I52"/>
    <mergeCell ref="B52:E52"/>
    <mergeCell ref="B47:E47"/>
    <mergeCell ref="F47:I47"/>
    <mergeCell ref="B48:E48"/>
    <mergeCell ref="F48:I49"/>
    <mergeCell ref="B49:E49"/>
    <mergeCell ref="B44:E44"/>
    <mergeCell ref="F44:I44"/>
    <mergeCell ref="B45:E45"/>
    <mergeCell ref="F45:I46"/>
    <mergeCell ref="B46:E46"/>
    <mergeCell ref="B41:E41"/>
    <mergeCell ref="F41:I41"/>
    <mergeCell ref="B42:E42"/>
    <mergeCell ref="F42:I43"/>
    <mergeCell ref="B43:E43"/>
    <mergeCell ref="B38:E38"/>
    <mergeCell ref="F38:I38"/>
    <mergeCell ref="B39:E39"/>
    <mergeCell ref="F39:I40"/>
    <mergeCell ref="B40:E40"/>
    <mergeCell ref="B35:E35"/>
    <mergeCell ref="F35:I35"/>
    <mergeCell ref="B36:E36"/>
    <mergeCell ref="F36:I37"/>
    <mergeCell ref="B37:E37"/>
    <mergeCell ref="B14:E14"/>
    <mergeCell ref="B15:E15"/>
    <mergeCell ref="F15:I16"/>
    <mergeCell ref="F21:I22"/>
    <mergeCell ref="A9:I9"/>
    <mergeCell ref="A10:I10"/>
    <mergeCell ref="A11:I11"/>
    <mergeCell ref="A12:I12"/>
    <mergeCell ref="B16:E16"/>
    <mergeCell ref="B17:E17"/>
    <mergeCell ref="B18:E18"/>
    <mergeCell ref="B19:E19"/>
    <mergeCell ref="B20:E20"/>
    <mergeCell ref="B21:E21"/>
    <mergeCell ref="B22:E22"/>
    <mergeCell ref="A1:I1"/>
    <mergeCell ref="F17:I17"/>
    <mergeCell ref="F20:I20"/>
    <mergeCell ref="A6:I6"/>
    <mergeCell ref="F18:I19"/>
    <mergeCell ref="A3:E3"/>
    <mergeCell ref="A2:E2"/>
    <mergeCell ref="F2:I2"/>
    <mergeCell ref="F4:I4"/>
    <mergeCell ref="F5:I5"/>
    <mergeCell ref="A4:D5"/>
    <mergeCell ref="F3:I3"/>
    <mergeCell ref="F14:I14"/>
    <mergeCell ref="A7:I7"/>
    <mergeCell ref="A8:I8"/>
    <mergeCell ref="A13:I13"/>
    <mergeCell ref="B23:E23"/>
    <mergeCell ref="F23:I23"/>
    <mergeCell ref="B24:E24"/>
    <mergeCell ref="F24:I25"/>
    <mergeCell ref="B25:E25"/>
    <mergeCell ref="B26:E26"/>
    <mergeCell ref="F26:I26"/>
    <mergeCell ref="B27:E27"/>
    <mergeCell ref="F27:I28"/>
    <mergeCell ref="B28:E28"/>
    <mergeCell ref="B29:E29"/>
    <mergeCell ref="F29:I29"/>
    <mergeCell ref="B30:E30"/>
    <mergeCell ref="F30:I31"/>
    <mergeCell ref="B31:E31"/>
    <mergeCell ref="B32:E32"/>
    <mergeCell ref="F32:I32"/>
    <mergeCell ref="B33:E33"/>
    <mergeCell ref="F33:I34"/>
    <mergeCell ref="B34:E3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2035"/>
  <sheetViews>
    <sheetView showGridLines="0" zoomScale="55" zoomScaleNormal="55" workbookViewId="0">
      <pane ySplit="7" topLeftCell="A14" activePane="bottomLeft" state="frozen"/>
      <selection pane="bottomLeft" activeCell="P29" sqref="P29"/>
    </sheetView>
  </sheetViews>
  <sheetFormatPr baseColWidth="10" defaultColWidth="14.44140625" defaultRowHeight="15" customHeight="1" x14ac:dyDescent="0.3"/>
  <cols>
    <col min="1" max="1" width="26.109375" customWidth="1"/>
    <col min="2" max="2" width="19.5546875" customWidth="1"/>
    <col min="3" max="3" width="21.6640625" customWidth="1"/>
    <col min="4" max="4" width="14.44140625" customWidth="1"/>
    <col min="5" max="5" width="11.6640625" customWidth="1"/>
    <col min="6" max="6" width="17.109375" customWidth="1"/>
    <col min="7" max="7" width="14.109375" customWidth="1"/>
    <col min="8" max="8" width="16.6640625" customWidth="1"/>
    <col min="9" max="9" width="16" customWidth="1"/>
    <col min="10" max="10" width="15.5546875" customWidth="1"/>
    <col min="11" max="12" width="11.33203125" customWidth="1"/>
    <col min="13" max="13" width="12" customWidth="1"/>
    <col min="14" max="14" width="10.44140625" customWidth="1"/>
    <col min="15" max="15" width="16.109375" customWidth="1"/>
    <col min="16" max="16" width="15.5546875" customWidth="1"/>
    <col min="17" max="17" width="18.5546875" customWidth="1"/>
    <col min="18" max="18" width="11.44140625" customWidth="1"/>
    <col min="19" max="19" width="12.5546875" bestFit="1" customWidth="1"/>
    <col min="20" max="26" width="11.44140625" customWidth="1"/>
  </cols>
  <sheetData>
    <row r="1" spans="1:26" ht="14.4" x14ac:dyDescent="0.3">
      <c r="A1" s="432" t="s">
        <v>26</v>
      </c>
      <c r="B1" s="413"/>
      <c r="C1" s="413"/>
      <c r="D1" s="413"/>
      <c r="E1" s="413"/>
      <c r="F1" s="413"/>
      <c r="G1" s="413"/>
      <c r="H1" s="413"/>
      <c r="I1" s="413"/>
      <c r="J1" s="413"/>
      <c r="K1" s="413"/>
      <c r="L1" s="413"/>
      <c r="M1" s="413"/>
      <c r="N1" s="413"/>
      <c r="O1" s="413"/>
      <c r="P1" s="413"/>
      <c r="Q1" s="414"/>
    </row>
    <row r="2" spans="1:26" ht="14.4" x14ac:dyDescent="0.3">
      <c r="A2" s="398" t="s">
        <v>47</v>
      </c>
      <c r="B2" s="416"/>
      <c r="C2" s="416"/>
      <c r="D2" s="416"/>
      <c r="E2" s="416"/>
      <c r="F2" s="416"/>
      <c r="G2" s="416"/>
      <c r="H2" s="416"/>
      <c r="I2" s="416"/>
      <c r="J2" s="416"/>
      <c r="K2" s="416"/>
      <c r="L2" s="416"/>
      <c r="M2" s="416"/>
      <c r="N2" s="416"/>
      <c r="O2" s="416"/>
      <c r="P2" s="416"/>
      <c r="Q2" s="417"/>
    </row>
    <row r="3" spans="1:26" ht="14.4" x14ac:dyDescent="0.3">
      <c r="A3" s="398" t="str">
        <f>'Matriz Nº3 Evaluación'!A3:J3</f>
        <v>Imprenta Nacional</v>
      </c>
      <c r="B3" s="416"/>
      <c r="C3" s="416"/>
      <c r="D3" s="416"/>
      <c r="E3" s="416"/>
      <c r="F3" s="416"/>
      <c r="G3" s="416"/>
      <c r="H3" s="416"/>
      <c r="I3" s="416"/>
      <c r="J3" s="416"/>
      <c r="K3" s="416"/>
      <c r="L3" s="416"/>
      <c r="M3" s="416"/>
      <c r="N3" s="416"/>
      <c r="O3" s="416"/>
      <c r="P3" s="416"/>
      <c r="Q3" s="417"/>
    </row>
    <row r="4" spans="1:26" ht="15.75" customHeight="1" x14ac:dyDescent="0.3">
      <c r="A4" s="398" t="s">
        <v>179</v>
      </c>
      <c r="B4" s="416"/>
      <c r="C4" s="416"/>
      <c r="D4" s="416"/>
      <c r="E4" s="416"/>
      <c r="F4" s="416"/>
      <c r="G4" s="416"/>
      <c r="H4" s="416"/>
      <c r="I4" s="416"/>
      <c r="J4" s="416"/>
      <c r="K4" s="416"/>
      <c r="L4" s="416"/>
      <c r="M4" s="416"/>
      <c r="N4" s="416"/>
      <c r="O4" s="416"/>
      <c r="P4" s="416"/>
      <c r="Q4" s="417"/>
    </row>
    <row r="5" spans="1:26" ht="15.75" customHeight="1" x14ac:dyDescent="0.3">
      <c r="A5" s="452" t="s">
        <v>180</v>
      </c>
      <c r="B5" s="419"/>
      <c r="C5" s="419"/>
      <c r="D5" s="419"/>
      <c r="E5" s="419"/>
      <c r="F5" s="419"/>
      <c r="G5" s="419"/>
      <c r="H5" s="419"/>
      <c r="I5" s="419"/>
      <c r="J5" s="419"/>
      <c r="K5" s="419"/>
      <c r="L5" s="419"/>
      <c r="M5" s="419"/>
      <c r="N5" s="419"/>
      <c r="O5" s="419"/>
      <c r="P5" s="419"/>
      <c r="Q5" s="420"/>
    </row>
    <row r="6" spans="1:26" ht="42" customHeight="1" x14ac:dyDescent="0.3">
      <c r="A6" s="450" t="s">
        <v>67</v>
      </c>
      <c r="B6" s="450" t="s">
        <v>181</v>
      </c>
      <c r="C6" s="451" t="s">
        <v>182</v>
      </c>
      <c r="D6" s="288"/>
      <c r="E6" s="288"/>
      <c r="F6" s="426"/>
      <c r="G6" s="450" t="s">
        <v>183</v>
      </c>
      <c r="H6" s="450" t="s">
        <v>184</v>
      </c>
      <c r="I6" s="450" t="s">
        <v>185</v>
      </c>
      <c r="J6" s="450" t="s">
        <v>186</v>
      </c>
      <c r="K6" s="451" t="s">
        <v>187</v>
      </c>
      <c r="L6" s="288"/>
      <c r="M6" s="426"/>
      <c r="N6" s="451" t="s">
        <v>188</v>
      </c>
      <c r="O6" s="288"/>
      <c r="P6" s="450" t="s">
        <v>189</v>
      </c>
      <c r="Q6" s="450" t="s">
        <v>190</v>
      </c>
      <c r="R6" s="10"/>
      <c r="S6" s="10"/>
      <c r="T6" s="10"/>
      <c r="U6" s="10"/>
      <c r="V6" s="10"/>
      <c r="W6" s="10"/>
      <c r="X6" s="10"/>
      <c r="Y6" s="10"/>
      <c r="Z6" s="10"/>
    </row>
    <row r="7" spans="1:26" ht="61.5" customHeight="1" thickBot="1" x14ac:dyDescent="0.35">
      <c r="A7" s="444"/>
      <c r="B7" s="444"/>
      <c r="C7" s="2" t="s">
        <v>191</v>
      </c>
      <c r="D7" s="2" t="s">
        <v>69</v>
      </c>
      <c r="E7" s="2" t="s">
        <v>70</v>
      </c>
      <c r="F7" s="2" t="s">
        <v>192</v>
      </c>
      <c r="G7" s="444"/>
      <c r="H7" s="444"/>
      <c r="I7" s="444"/>
      <c r="J7" s="444"/>
      <c r="K7" s="2" t="s">
        <v>193</v>
      </c>
      <c r="L7" s="2" t="s">
        <v>194</v>
      </c>
      <c r="M7" s="2" t="s">
        <v>195</v>
      </c>
      <c r="N7" s="2" t="s">
        <v>196</v>
      </c>
      <c r="O7" s="2" t="s">
        <v>197</v>
      </c>
      <c r="P7" s="444"/>
      <c r="Q7" s="444"/>
      <c r="R7" s="10"/>
      <c r="S7" s="10"/>
      <c r="T7" s="10"/>
      <c r="U7" s="10"/>
      <c r="V7" s="10"/>
      <c r="W7" s="10"/>
      <c r="X7" s="10"/>
      <c r="Y7" s="10"/>
      <c r="Z7" s="10"/>
    </row>
    <row r="8" spans="1:26" ht="33" customHeight="1" thickBot="1" x14ac:dyDescent="0.35">
      <c r="A8" s="73" t="str">
        <f>'Matriz Nº1 Identificación'!A8</f>
        <v xml:space="preserve">Objetivo Estratégico: </v>
      </c>
      <c r="B8" s="409">
        <f>'Matriz Nº1 Identificación'!B8</f>
        <v>0</v>
      </c>
      <c r="C8" s="410"/>
      <c r="D8" s="410"/>
      <c r="E8" s="410"/>
      <c r="F8" s="410"/>
      <c r="G8" s="410"/>
      <c r="H8" s="410"/>
      <c r="I8" s="410"/>
      <c r="J8" s="410"/>
      <c r="K8" s="410"/>
      <c r="L8" s="410"/>
      <c r="M8" s="410"/>
      <c r="N8" s="410"/>
      <c r="O8" s="410"/>
      <c r="P8" s="410"/>
      <c r="Q8" s="411"/>
    </row>
    <row r="9" spans="1:26" ht="42.75" customHeight="1" x14ac:dyDescent="0.3">
      <c r="A9" s="76" t="str">
        <f>'Matriz Nº1 Identificación'!A9</f>
        <v>Objetivo táctico</v>
      </c>
      <c r="B9" s="447" t="str">
        <f>'Matriz Nº1 Identificación'!B9</f>
        <v>1. Contar con los recursos que nos permita efectuar el cambio o repración del montacargas en forma expedita cuando este sufra algun tipo de problema que le inpida un normal funcionamiento.</v>
      </c>
      <c r="C9" s="448"/>
      <c r="D9" s="448"/>
      <c r="E9" s="448"/>
      <c r="F9" s="448"/>
      <c r="G9" s="448"/>
      <c r="H9" s="448"/>
      <c r="I9" s="448"/>
      <c r="J9" s="448"/>
      <c r="K9" s="448"/>
      <c r="L9" s="448"/>
      <c r="M9" s="448"/>
      <c r="N9" s="448"/>
      <c r="O9" s="448"/>
      <c r="P9" s="448"/>
      <c r="Q9" s="449"/>
      <c r="S9" s="190"/>
      <c r="T9" s="190"/>
      <c r="U9" s="190"/>
    </row>
    <row r="10" spans="1:26" ht="67.5" customHeight="1" x14ac:dyDescent="0.3">
      <c r="A10" s="21" t="str">
        <f>'Matriz Nº1 Identificación'!A10</f>
        <v>1. 1</v>
      </c>
      <c r="B10" s="21" t="str">
        <f>IF('Matriz Nº3 Evaluación'!J10="Administrar",'Matriz Nº3 Evaluación'!B10,"No administrar")</f>
        <v>No administrar</v>
      </c>
      <c r="C10" s="105"/>
      <c r="D10" s="101"/>
      <c r="E10" s="101"/>
      <c r="F10" s="4" t="str">
        <f>IFERROR(+IF((VLOOKUP(D10,'Tabla 2-3-4-5'!$B$10:$C$12,2,FALSE)*(VLOOKUP(E10,'Tabla 2-3-4-5'!$B$10:$C$12,2,FALSE)))&lt;3,"BAJO",IF((VLOOKUP(D10,'Tabla 2-3-4-5'!$B$10:$C$12,2,FALSE)*(VLOOKUP(E10,'Tabla 2-3-4-5'!$B$10:$C$12,2,FALSE)))&gt;5,"ALTO","MEDIO"))," ")</f>
        <v xml:space="preserve"> </v>
      </c>
      <c r="G10" s="105"/>
      <c r="H10" s="105"/>
      <c r="I10" s="105"/>
      <c r="J10" s="105"/>
      <c r="K10" s="105"/>
      <c r="L10" s="105"/>
      <c r="M10" s="105"/>
      <c r="N10" s="105"/>
      <c r="O10" s="104"/>
      <c r="P10" s="205"/>
      <c r="Q10" s="107"/>
      <c r="S10" s="191" t="s">
        <v>460</v>
      </c>
      <c r="T10" s="192">
        <f>+COUNTIF($O$10:$O$1087,$S10)</f>
        <v>0</v>
      </c>
      <c r="U10" s="190"/>
    </row>
    <row r="11" spans="1:26" ht="53.25" customHeight="1" x14ac:dyDescent="0.3">
      <c r="A11" s="21" t="str">
        <f>'Matriz Nº1 Identificación'!A11</f>
        <v>1. 2</v>
      </c>
      <c r="B11" s="21" t="str">
        <f>IF('Matriz Nº3 Evaluación'!J11="Administrar",'Matriz Nº3 Evaluación'!B11,"No administrar")</f>
        <v>No administrar</v>
      </c>
      <c r="C11" s="105"/>
      <c r="D11" s="101"/>
      <c r="E11" s="101"/>
      <c r="F11" s="4" t="str">
        <f>IFERROR(+IF((VLOOKUP(D11,'Tabla 2-3-4-5'!$B$10:$C$12,2,FALSE)*(VLOOKUP(E11,'Tabla 2-3-4-5'!$B$10:$C$12,2,FALSE)))&lt;3,"BAJO",IF((VLOOKUP(D11,'Tabla 2-3-4-5'!$B$10:$C$12,2,FALSE)*(VLOOKUP(E11,'Tabla 2-3-4-5'!$B$10:$C$12,2,FALSE)))&gt;5,"ALTO","MEDIO"))," ")</f>
        <v xml:space="preserve"> </v>
      </c>
      <c r="G11" s="105"/>
      <c r="H11" s="105"/>
      <c r="I11" s="105"/>
      <c r="J11" s="105"/>
      <c r="K11" s="105"/>
      <c r="L11" s="105"/>
      <c r="M11" s="105"/>
      <c r="N11" s="105"/>
      <c r="O11" s="104"/>
      <c r="P11" s="204"/>
      <c r="Q11" s="107"/>
      <c r="S11" s="191" t="s">
        <v>199</v>
      </c>
      <c r="T11" s="192">
        <f t="shared" ref="T11:T15" si="0">+COUNTIF($O$10:$O$1087,$S11)</f>
        <v>0</v>
      </c>
      <c r="U11" s="190"/>
    </row>
    <row r="12" spans="1:26" ht="29.25" customHeight="1" x14ac:dyDescent="0.3">
      <c r="A12" s="21" t="str">
        <f>'Matriz Nº1 Identificación'!A12</f>
        <v>1. 3</v>
      </c>
      <c r="B12" s="21" t="str">
        <f>IF('Matriz Nº3 Evaluación'!J12="Administrar",'Matriz Nº3 Evaluación'!B12,"No administrar")</f>
        <v>No administrar</v>
      </c>
      <c r="C12" s="105"/>
      <c r="D12" s="101"/>
      <c r="E12" s="101"/>
      <c r="F12" s="4" t="str">
        <f>IFERROR(+IF((VLOOKUP(D12,'Tabla 2-3-4-5'!$B$10:$C$12,2,FALSE)*(VLOOKUP(E12,'Tabla 2-3-4-5'!$B$10:$C$12,2,FALSE)))&lt;3,"BAJO",IF((VLOOKUP(D12,'Tabla 2-3-4-5'!$B$10:$C$12,2,FALSE)*(VLOOKUP(E12,'Tabla 2-3-4-5'!$B$10:$C$12,2,FALSE)))&gt;5,"ALTO","MEDIO"))," ")</f>
        <v xml:space="preserve"> </v>
      </c>
      <c r="G12" s="105"/>
      <c r="H12" s="105"/>
      <c r="I12" s="105"/>
      <c r="J12" s="105"/>
      <c r="K12" s="105"/>
      <c r="L12" s="105"/>
      <c r="M12" s="105"/>
      <c r="N12" s="105"/>
      <c r="O12" s="104"/>
      <c r="P12" s="106"/>
      <c r="Q12" s="107"/>
      <c r="S12" s="191" t="s">
        <v>200</v>
      </c>
      <c r="T12" s="192">
        <f t="shared" si="0"/>
        <v>0</v>
      </c>
      <c r="U12" s="190"/>
    </row>
    <row r="13" spans="1:26" ht="35.25" customHeight="1" x14ac:dyDescent="0.3">
      <c r="A13" s="21" t="str">
        <f>'Matriz Nº1 Identificación'!A13</f>
        <v>1. 4</v>
      </c>
      <c r="B13" s="21" t="str">
        <f>IF('Matriz Nº3 Evaluación'!J13="Administrar",'Matriz Nº3 Evaluación'!B13,"No administrar")</f>
        <v>No administrar</v>
      </c>
      <c r="C13" s="105"/>
      <c r="D13" s="101"/>
      <c r="E13" s="101"/>
      <c r="F13" s="4" t="str">
        <f>IFERROR(+IF((VLOOKUP(D13,'Tabla 2-3-4-5'!$B$10:$C$12,2,FALSE)*(VLOOKUP(E13,'Tabla 2-3-4-5'!$B$10:$C$12,2,FALSE)))&lt;3,"BAJO",IF((VLOOKUP(D13,'Tabla 2-3-4-5'!$B$10:$C$12,2,FALSE)*(VLOOKUP(E13,'Tabla 2-3-4-5'!$B$10:$C$12,2,FALSE)))&gt;5,"ALTO","MEDIO"))," ")</f>
        <v xml:space="preserve"> </v>
      </c>
      <c r="G13" s="105"/>
      <c r="H13" s="105"/>
      <c r="I13" s="105"/>
      <c r="J13" s="105"/>
      <c r="K13" s="105"/>
      <c r="L13" s="105"/>
      <c r="M13" s="105"/>
      <c r="N13" s="105"/>
      <c r="O13" s="104"/>
      <c r="P13" s="106"/>
      <c r="Q13" s="107"/>
      <c r="S13" s="191" t="s">
        <v>201</v>
      </c>
      <c r="T13" s="192">
        <f t="shared" si="0"/>
        <v>0</v>
      </c>
      <c r="U13" s="190"/>
    </row>
    <row r="14" spans="1:26" ht="35.25" customHeight="1" x14ac:dyDescent="0.3">
      <c r="A14" s="21" t="str">
        <f>'Matriz Nº1 Identificación'!A14</f>
        <v>1. 5</v>
      </c>
      <c r="B14" s="21" t="str">
        <f>IF('Matriz Nº3 Evaluación'!J14="Administrar",'Matriz Nº3 Evaluación'!B14,"No administrar")</f>
        <v>No administrar</v>
      </c>
      <c r="C14" s="105"/>
      <c r="D14" s="101"/>
      <c r="E14" s="101"/>
      <c r="F14" s="4" t="str">
        <f>IFERROR(+IF((VLOOKUP(D14,'Tabla 2-3-4-5'!$B$10:$C$12,2,FALSE)*(VLOOKUP(E14,'Tabla 2-3-4-5'!$B$10:$C$12,2,FALSE)))&lt;3,"BAJO",IF((VLOOKUP(D14,'Tabla 2-3-4-5'!$B$10:$C$12,2,FALSE)*(VLOOKUP(E14,'Tabla 2-3-4-5'!$B$10:$C$12,2,FALSE)))&gt;5,"ALTO","MEDIO"))," ")</f>
        <v xml:space="preserve"> </v>
      </c>
      <c r="G14" s="105"/>
      <c r="H14" s="105"/>
      <c r="I14" s="105"/>
      <c r="J14" s="105"/>
      <c r="K14" s="105"/>
      <c r="L14" s="105"/>
      <c r="M14" s="105"/>
      <c r="N14" s="105"/>
      <c r="O14" s="104"/>
      <c r="P14" s="106"/>
      <c r="Q14" s="107"/>
      <c r="S14" s="191" t="s">
        <v>202</v>
      </c>
      <c r="T14" s="192">
        <f t="shared" si="0"/>
        <v>0</v>
      </c>
      <c r="U14" s="190"/>
    </row>
    <row r="15" spans="1:26" ht="35.25" customHeight="1" x14ac:dyDescent="0.3">
      <c r="A15" s="21" t="str">
        <f>'Matriz Nº1 Identificación'!A15</f>
        <v>1. 6</v>
      </c>
      <c r="B15" s="21" t="str">
        <f>IF('Matriz Nº3 Evaluación'!J15="Administrar",'Matriz Nº3 Evaluación'!B15,"No administrar")</f>
        <v>No administrar</v>
      </c>
      <c r="C15" s="105"/>
      <c r="D15" s="101"/>
      <c r="E15" s="101"/>
      <c r="F15" s="4" t="str">
        <f>IFERROR(+IF((VLOOKUP(D15,'Tabla 2-3-4-5'!$B$10:$C$12,2,FALSE)*(VLOOKUP(E15,'Tabla 2-3-4-5'!$B$10:$C$12,2,FALSE)))&lt;3,"BAJO",IF((VLOOKUP(D15,'Tabla 2-3-4-5'!$B$10:$C$12,2,FALSE)*(VLOOKUP(E15,'Tabla 2-3-4-5'!$B$10:$C$12,2,FALSE)))&gt;5,"ALTO","MEDIO"))," ")</f>
        <v xml:space="preserve"> </v>
      </c>
      <c r="G15" s="105"/>
      <c r="H15" s="105"/>
      <c r="I15" s="105"/>
      <c r="J15" s="105"/>
      <c r="K15" s="105"/>
      <c r="L15" s="105"/>
      <c r="M15" s="105"/>
      <c r="N15" s="105"/>
      <c r="O15" s="104"/>
      <c r="P15" s="106"/>
      <c r="Q15" s="107"/>
      <c r="S15" s="191" t="s">
        <v>203</v>
      </c>
      <c r="T15" s="192">
        <f t="shared" si="0"/>
        <v>0</v>
      </c>
      <c r="U15" s="190"/>
    </row>
    <row r="16" spans="1:26" ht="35.25" customHeight="1" thickBot="1" x14ac:dyDescent="0.35">
      <c r="A16" s="21" t="str">
        <f>'Matriz Nº1 Identificación'!A16</f>
        <v>1. 7</v>
      </c>
      <c r="B16" s="21" t="str">
        <f>IF('Matriz Nº3 Evaluación'!J16="Administrar",'Matriz Nº3 Evaluación'!B16,"No administrar")</f>
        <v>No administrar</v>
      </c>
      <c r="C16" s="105"/>
      <c r="D16" s="101"/>
      <c r="E16" s="101"/>
      <c r="F16" s="4" t="str">
        <f>IFERROR(+IF((VLOOKUP(D16,'Tabla 2-3-4-5'!$B$10:$C$12,2,FALSE)*(VLOOKUP(E16,'Tabla 2-3-4-5'!$B$10:$C$12,2,FALSE)))&lt;3,"BAJO",IF((VLOOKUP(D16,'Tabla 2-3-4-5'!$B$10:$C$12,2,FALSE)*(VLOOKUP(E16,'Tabla 2-3-4-5'!$B$10:$C$12,2,FALSE)))&gt;5,"ALTO","MEDIO"))," ")</f>
        <v xml:space="preserve"> </v>
      </c>
      <c r="G16" s="105"/>
      <c r="H16" s="105"/>
      <c r="I16" s="105"/>
      <c r="J16" s="105"/>
      <c r="K16" s="105"/>
      <c r="L16" s="105"/>
      <c r="M16" s="105"/>
      <c r="N16" s="105"/>
      <c r="O16" s="104"/>
      <c r="P16" s="106"/>
      <c r="Q16" s="107"/>
      <c r="S16" s="190"/>
      <c r="T16" s="190"/>
      <c r="U16" s="190"/>
    </row>
    <row r="17" spans="1:17" ht="33" customHeight="1" thickBot="1" x14ac:dyDescent="0.35">
      <c r="A17" s="73" t="str">
        <f>'Matriz Nº1 Identificación'!A17</f>
        <v xml:space="preserve">Objetivo Estratégico: </v>
      </c>
      <c r="B17" s="409">
        <f>'Matriz Nº1 Identificación'!B17</f>
        <v>0</v>
      </c>
      <c r="C17" s="410"/>
      <c r="D17" s="410"/>
      <c r="E17" s="410"/>
      <c r="F17" s="410"/>
      <c r="G17" s="410"/>
      <c r="H17" s="410"/>
      <c r="I17" s="410"/>
      <c r="J17" s="410"/>
      <c r="K17" s="410"/>
      <c r="L17" s="410"/>
      <c r="M17" s="410"/>
      <c r="N17" s="410"/>
      <c r="O17" s="410"/>
      <c r="P17" s="410"/>
      <c r="Q17" s="411"/>
    </row>
    <row r="18" spans="1:17" ht="24.75" customHeight="1" x14ac:dyDescent="0.3">
      <c r="A18" s="76" t="str">
        <f>'Matriz Nº1 Identificación'!A18</f>
        <v>Objetivo táctico</v>
      </c>
      <c r="B18" s="447" t="str">
        <f>'Matriz Nº1 Identificación'!B18</f>
        <v>2. Cumplimiento del derecho de circulación.</v>
      </c>
      <c r="C18" s="448"/>
      <c r="D18" s="448"/>
      <c r="E18" s="448"/>
      <c r="F18" s="448"/>
      <c r="G18" s="448"/>
      <c r="H18" s="448"/>
      <c r="I18" s="448"/>
      <c r="J18" s="448"/>
      <c r="K18" s="448"/>
      <c r="L18" s="448"/>
      <c r="M18" s="448"/>
      <c r="N18" s="448"/>
      <c r="O18" s="448"/>
      <c r="P18" s="448"/>
      <c r="Q18" s="449"/>
    </row>
    <row r="19" spans="1:17" ht="67.5" customHeight="1" x14ac:dyDescent="0.3">
      <c r="A19" s="21" t="str">
        <f>'Matriz Nº1 Identificación'!A19</f>
        <v>2. 1</v>
      </c>
      <c r="B19" s="21" t="str">
        <f>IF('Matriz Nº3 Evaluación'!J19="Administrar",'Matriz Nº3 Evaluación'!B19,"No administrar")</f>
        <v>No administrar</v>
      </c>
      <c r="C19" s="105"/>
      <c r="D19" s="101"/>
      <c r="E19" s="101"/>
      <c r="F19" s="4" t="str">
        <f>IFERROR(+IF((VLOOKUP(D19,'Tabla 2-3-4-5'!$B$10:$C$12,2,FALSE)*(VLOOKUP(E19,'Tabla 2-3-4-5'!$B$10:$C$12,2,FALSE)))&lt;3,"BAJO",IF((VLOOKUP(D19,'Tabla 2-3-4-5'!$B$10:$C$12,2,FALSE)*(VLOOKUP(E19,'Tabla 2-3-4-5'!$B$10:$C$12,2,FALSE)))&gt;5,"ALTO","MEDIO"))," ")</f>
        <v xml:space="preserve"> </v>
      </c>
      <c r="G19" s="105"/>
      <c r="H19" s="105"/>
      <c r="I19" s="105"/>
      <c r="J19" s="105"/>
      <c r="K19" s="105"/>
      <c r="L19" s="105"/>
      <c r="M19" s="105"/>
      <c r="N19" s="105"/>
      <c r="O19" s="104"/>
      <c r="P19" s="106"/>
      <c r="Q19" s="107"/>
    </row>
    <row r="20" spans="1:17" ht="31.5" customHeight="1" x14ac:dyDescent="0.3">
      <c r="A20" s="21" t="str">
        <f>'Matriz Nº1 Identificación'!A20</f>
        <v>2. 2</v>
      </c>
      <c r="B20" s="21" t="str">
        <f>IF('Matriz Nº3 Evaluación'!J20="Administrar",'Matriz Nº3 Evaluación'!B20,"No administrar")</f>
        <v>No administrar</v>
      </c>
      <c r="C20" s="105"/>
      <c r="D20" s="101"/>
      <c r="E20" s="101"/>
      <c r="F20" s="4" t="str">
        <f>IFERROR(+IF((VLOOKUP(D20,'Tabla 2-3-4-5'!$B$10:$C$12,2,FALSE)*(VLOOKUP(E20,'Tabla 2-3-4-5'!$B$10:$C$12,2,FALSE)))&lt;3,"BAJO",IF((VLOOKUP(D20,'Tabla 2-3-4-5'!$B$10:$C$12,2,FALSE)*(VLOOKUP(E20,'Tabla 2-3-4-5'!$B$10:$C$12,2,FALSE)))&gt;5,"ALTO","MEDIO"))," ")</f>
        <v xml:space="preserve"> </v>
      </c>
      <c r="G20" s="105"/>
      <c r="H20" s="105"/>
      <c r="I20" s="105"/>
      <c r="J20" s="105"/>
      <c r="K20" s="105"/>
      <c r="L20" s="105"/>
      <c r="M20" s="105"/>
      <c r="N20" s="105"/>
      <c r="O20" s="104"/>
      <c r="P20" s="106"/>
      <c r="Q20" s="107"/>
    </row>
    <row r="21" spans="1:17" ht="29.25" customHeight="1" x14ac:dyDescent="0.3">
      <c r="A21" s="21" t="str">
        <f>'Matriz Nº1 Identificación'!A21</f>
        <v>2. 3</v>
      </c>
      <c r="B21" s="21" t="str">
        <f>IF('Matriz Nº3 Evaluación'!J21="Administrar",'Matriz Nº3 Evaluación'!B21,"No administrar")</f>
        <v>No administrar</v>
      </c>
      <c r="C21" s="105"/>
      <c r="D21" s="101"/>
      <c r="E21" s="101"/>
      <c r="F21" s="4" t="str">
        <f>IFERROR(+IF((VLOOKUP(D21,'Tabla 2-3-4-5'!$B$10:$C$12,2,FALSE)*(VLOOKUP(E21,'Tabla 2-3-4-5'!$B$10:$C$12,2,FALSE)))&lt;3,"BAJO",IF((VLOOKUP(D21,'Tabla 2-3-4-5'!$B$10:$C$12,2,FALSE)*(VLOOKUP(E21,'Tabla 2-3-4-5'!$B$10:$C$12,2,FALSE)))&gt;5,"ALTO","MEDIO"))," ")</f>
        <v xml:space="preserve"> </v>
      </c>
      <c r="G21" s="105"/>
      <c r="H21" s="105"/>
      <c r="I21" s="105"/>
      <c r="J21" s="105"/>
      <c r="K21" s="105"/>
      <c r="L21" s="105"/>
      <c r="M21" s="105"/>
      <c r="N21" s="105"/>
      <c r="O21" s="104"/>
      <c r="P21" s="106"/>
      <c r="Q21" s="107"/>
    </row>
    <row r="22" spans="1:17" ht="35.25" customHeight="1" x14ac:dyDescent="0.3">
      <c r="A22" s="21" t="str">
        <f>'Matriz Nº1 Identificación'!A22</f>
        <v>2. 4</v>
      </c>
      <c r="B22" s="21" t="str">
        <f>IF('Matriz Nº3 Evaluación'!J22="Administrar",'Matriz Nº3 Evaluación'!B22,"No administrar")</f>
        <v>No administrar</v>
      </c>
      <c r="C22" s="105"/>
      <c r="D22" s="101"/>
      <c r="E22" s="101"/>
      <c r="F22" s="4" t="str">
        <f>IFERROR(+IF((VLOOKUP(D22,'Tabla 2-3-4-5'!$B$10:$C$12,2,FALSE)*(VLOOKUP(E22,'Tabla 2-3-4-5'!$B$10:$C$12,2,FALSE)))&lt;3,"BAJO",IF((VLOOKUP(D22,'Tabla 2-3-4-5'!$B$10:$C$12,2,FALSE)*(VLOOKUP(E22,'Tabla 2-3-4-5'!$B$10:$C$12,2,FALSE)))&gt;5,"ALTO","MEDIO"))," ")</f>
        <v xml:space="preserve"> </v>
      </c>
      <c r="G22" s="105"/>
      <c r="H22" s="105"/>
      <c r="I22" s="105"/>
      <c r="J22" s="105"/>
      <c r="K22" s="105"/>
      <c r="L22" s="105"/>
      <c r="M22" s="105"/>
      <c r="N22" s="105"/>
      <c r="O22" s="104"/>
      <c r="P22" s="106"/>
      <c r="Q22" s="107"/>
    </row>
    <row r="23" spans="1:17" ht="35.25" customHeight="1" x14ac:dyDescent="0.3">
      <c r="A23" s="21" t="str">
        <f>'Matriz Nº1 Identificación'!A23</f>
        <v>2. 5</v>
      </c>
      <c r="B23" s="21" t="str">
        <f>IF('Matriz Nº3 Evaluación'!J23="Administrar",'Matriz Nº3 Evaluación'!B23,"No administrar")</f>
        <v>No administrar</v>
      </c>
      <c r="C23" s="105"/>
      <c r="D23" s="101"/>
      <c r="E23" s="101"/>
      <c r="F23" s="4" t="str">
        <f>IFERROR(+IF((VLOOKUP(D23,'Tabla 2-3-4-5'!$B$10:$C$12,2,FALSE)*(VLOOKUP(E23,'Tabla 2-3-4-5'!$B$10:$C$12,2,FALSE)))&lt;3,"BAJO",IF((VLOOKUP(D23,'Tabla 2-3-4-5'!$B$10:$C$12,2,FALSE)*(VLOOKUP(E23,'Tabla 2-3-4-5'!$B$10:$C$12,2,FALSE)))&gt;5,"ALTO","MEDIO"))," ")</f>
        <v xml:space="preserve"> </v>
      </c>
      <c r="G23" s="105"/>
      <c r="H23" s="105"/>
      <c r="I23" s="105"/>
      <c r="J23" s="105"/>
      <c r="K23" s="105"/>
      <c r="L23" s="105"/>
      <c r="M23" s="105"/>
      <c r="N23" s="105"/>
      <c r="O23" s="104"/>
      <c r="P23" s="106"/>
      <c r="Q23" s="107"/>
    </row>
    <row r="24" spans="1:17" ht="35.25" customHeight="1" x14ac:dyDescent="0.3">
      <c r="A24" s="21" t="str">
        <f>'Matriz Nº1 Identificación'!A24</f>
        <v>2. 6</v>
      </c>
      <c r="B24" s="21" t="str">
        <f>IF('Matriz Nº3 Evaluación'!J24="Administrar",'Matriz Nº3 Evaluación'!B24,"No administrar")</f>
        <v>No administrar</v>
      </c>
      <c r="C24" s="105"/>
      <c r="D24" s="101"/>
      <c r="E24" s="101"/>
      <c r="F24" s="4" t="str">
        <f>IFERROR(+IF((VLOOKUP(D24,'Tabla 2-3-4-5'!$B$10:$C$12,2,FALSE)*(VLOOKUP(E24,'Tabla 2-3-4-5'!$B$10:$C$12,2,FALSE)))&lt;3,"BAJO",IF((VLOOKUP(D24,'Tabla 2-3-4-5'!$B$10:$C$12,2,FALSE)*(VLOOKUP(E24,'Tabla 2-3-4-5'!$B$10:$C$12,2,FALSE)))&gt;5,"ALTO","MEDIO"))," ")</f>
        <v xml:space="preserve"> </v>
      </c>
      <c r="G24" s="105"/>
      <c r="H24" s="105"/>
      <c r="I24" s="105"/>
      <c r="J24" s="105"/>
      <c r="K24" s="105"/>
      <c r="L24" s="105"/>
      <c r="M24" s="105"/>
      <c r="N24" s="105"/>
      <c r="O24" s="104"/>
      <c r="P24" s="106"/>
      <c r="Q24" s="107"/>
    </row>
    <row r="25" spans="1:17" ht="35.25" customHeight="1" thickBot="1" x14ac:dyDescent="0.35">
      <c r="A25" s="21" t="str">
        <f>'Matriz Nº1 Identificación'!A25</f>
        <v>2. 7</v>
      </c>
      <c r="B25" s="21" t="str">
        <f>IF('Matriz Nº3 Evaluación'!J25="Administrar",'Matriz Nº3 Evaluación'!B25,"No administrar")</f>
        <v>No administrar</v>
      </c>
      <c r="C25" s="105"/>
      <c r="D25" s="101"/>
      <c r="E25" s="101"/>
      <c r="F25" s="4" t="str">
        <f>IFERROR(+IF((VLOOKUP(D25,'Tabla 2-3-4-5'!$B$10:$C$12,2,FALSE)*(VLOOKUP(E25,'Tabla 2-3-4-5'!$B$10:$C$12,2,FALSE)))&lt;3,"BAJO",IF((VLOOKUP(D25,'Tabla 2-3-4-5'!$B$10:$C$12,2,FALSE)*(VLOOKUP(E25,'Tabla 2-3-4-5'!$B$10:$C$12,2,FALSE)))&gt;5,"ALTO","MEDIO"))," ")</f>
        <v xml:space="preserve"> </v>
      </c>
      <c r="G25" s="105"/>
      <c r="H25" s="105"/>
      <c r="I25" s="105"/>
      <c r="J25" s="105"/>
      <c r="K25" s="105"/>
      <c r="L25" s="105"/>
      <c r="M25" s="105"/>
      <c r="N25" s="105"/>
      <c r="O25" s="104"/>
      <c r="P25" s="106"/>
      <c r="Q25" s="107"/>
    </row>
    <row r="26" spans="1:17" ht="33" customHeight="1" thickBot="1" x14ac:dyDescent="0.35">
      <c r="A26" s="73" t="str">
        <f>'Matriz Nº1 Identificación'!A26</f>
        <v xml:space="preserve">Objetivo Estratégico: </v>
      </c>
      <c r="B26" s="409">
        <f>'Matriz Nº1 Identificación'!B26</f>
        <v>0</v>
      </c>
      <c r="C26" s="410"/>
      <c r="D26" s="410"/>
      <c r="E26" s="410"/>
      <c r="F26" s="410"/>
      <c r="G26" s="410"/>
      <c r="H26" s="410"/>
      <c r="I26" s="410"/>
      <c r="J26" s="410"/>
      <c r="K26" s="410"/>
      <c r="L26" s="410"/>
      <c r="M26" s="410"/>
      <c r="N26" s="410"/>
      <c r="O26" s="410"/>
      <c r="P26" s="410"/>
      <c r="Q26" s="411"/>
    </row>
    <row r="27" spans="1:17" ht="24.75" customHeight="1" x14ac:dyDescent="0.3">
      <c r="A27" s="76" t="str">
        <f>'Matriz Nº1 Identificación'!A27</f>
        <v>Objetivo táctico</v>
      </c>
      <c r="B27" s="447" t="str">
        <f>'Matriz Nº1 Identificación'!B27</f>
        <v>3. Garantizar el convivio cultural de los funcionarios de la Imprenta Nacional</v>
      </c>
      <c r="C27" s="448"/>
      <c r="D27" s="448"/>
      <c r="E27" s="448"/>
      <c r="F27" s="448"/>
      <c r="G27" s="448"/>
      <c r="H27" s="448"/>
      <c r="I27" s="448"/>
      <c r="J27" s="448"/>
      <c r="K27" s="448"/>
      <c r="L27" s="448"/>
      <c r="M27" s="448"/>
      <c r="N27" s="448"/>
      <c r="O27" s="448"/>
      <c r="P27" s="448"/>
      <c r="Q27" s="449"/>
    </row>
    <row r="28" spans="1:17" ht="27.75" customHeight="1" x14ac:dyDescent="0.3">
      <c r="A28" s="21" t="str">
        <f>'Matriz Nº1 Identificación'!A28</f>
        <v>3. 1</v>
      </c>
      <c r="B28" s="21" t="str">
        <f>IF('Matriz Nº3 Evaluación'!J28="Administrar",'Matriz Nº3 Evaluación'!B28,"No administrar")</f>
        <v>No administrar</v>
      </c>
      <c r="C28" s="105"/>
      <c r="D28" s="101"/>
      <c r="E28" s="101"/>
      <c r="F28" s="4" t="str">
        <f>IFERROR(+IF((VLOOKUP(D28,'Tabla 2-3-4-5'!$B$10:$C$12,2,FALSE)*(VLOOKUP(E28,'Tabla 2-3-4-5'!$B$10:$C$12,2,FALSE)))&lt;3,"BAJO",IF((VLOOKUP(D28,'Tabla 2-3-4-5'!$B$10:$C$12,2,FALSE)*(VLOOKUP(E28,'Tabla 2-3-4-5'!$B$10:$C$12,2,FALSE)))&gt;5,"ALTO","MEDIO"))," ")</f>
        <v xml:space="preserve"> </v>
      </c>
      <c r="G28" s="105"/>
      <c r="H28" s="105"/>
      <c r="I28" s="105"/>
      <c r="J28" s="105"/>
      <c r="K28" s="105"/>
      <c r="L28" s="105"/>
      <c r="M28" s="105"/>
      <c r="N28" s="105"/>
      <c r="O28" s="104"/>
      <c r="P28" s="106"/>
      <c r="Q28" s="107"/>
    </row>
    <row r="29" spans="1:17" ht="31.5" customHeight="1" x14ac:dyDescent="0.3">
      <c r="A29" s="21" t="str">
        <f>'Matriz Nº1 Identificación'!A29</f>
        <v>3. 2</v>
      </c>
      <c r="B29" s="21" t="str">
        <f>IF('Matriz Nº3 Evaluación'!J29="Administrar",'Matriz Nº3 Evaluación'!B29,"No administrar")</f>
        <v>No administrar</v>
      </c>
      <c r="C29" s="105"/>
      <c r="D29" s="101"/>
      <c r="E29" s="101"/>
      <c r="F29" s="4" t="str">
        <f>IFERROR(+IF((VLOOKUP(D29,'Tabla 2-3-4-5'!$B$10:$C$12,2,FALSE)*(VLOOKUP(E29,'Tabla 2-3-4-5'!$B$10:$C$12,2,FALSE)))&lt;3,"BAJO",IF((VLOOKUP(D29,'Tabla 2-3-4-5'!$B$10:$C$12,2,FALSE)*(VLOOKUP(E29,'Tabla 2-3-4-5'!$B$10:$C$12,2,FALSE)))&gt;5,"ALTO","MEDIO"))," ")</f>
        <v xml:space="preserve"> </v>
      </c>
      <c r="G29" s="105"/>
      <c r="H29" s="105"/>
      <c r="I29" s="105"/>
      <c r="J29" s="105"/>
      <c r="K29" s="105"/>
      <c r="L29" s="105"/>
      <c r="M29" s="105"/>
      <c r="N29" s="105"/>
      <c r="O29" s="104"/>
      <c r="P29" s="106"/>
      <c r="Q29" s="107"/>
    </row>
    <row r="30" spans="1:17" ht="29.25" customHeight="1" x14ac:dyDescent="0.3">
      <c r="A30" s="21" t="str">
        <f>'Matriz Nº1 Identificación'!A30</f>
        <v>3. 3</v>
      </c>
      <c r="B30" s="21" t="str">
        <f>IF('Matriz Nº3 Evaluación'!J30="Administrar",'Matriz Nº3 Evaluación'!B30,"No administrar")</f>
        <v>No administrar</v>
      </c>
      <c r="C30" s="105"/>
      <c r="D30" s="101"/>
      <c r="E30" s="101"/>
      <c r="F30" s="4" t="str">
        <f>IFERROR(+IF((VLOOKUP(D30,'Tabla 2-3-4-5'!$B$10:$C$12,2,FALSE)*(VLOOKUP(E30,'Tabla 2-3-4-5'!$B$10:$C$12,2,FALSE)))&lt;3,"BAJO",IF((VLOOKUP(D30,'Tabla 2-3-4-5'!$B$10:$C$12,2,FALSE)*(VLOOKUP(E30,'Tabla 2-3-4-5'!$B$10:$C$12,2,FALSE)))&gt;5,"ALTO","MEDIO"))," ")</f>
        <v xml:space="preserve"> </v>
      </c>
      <c r="G30" s="105"/>
      <c r="H30" s="105"/>
      <c r="I30" s="105"/>
      <c r="J30" s="105"/>
      <c r="K30" s="105"/>
      <c r="L30" s="105"/>
      <c r="M30" s="105"/>
      <c r="N30" s="105"/>
      <c r="O30" s="104"/>
      <c r="P30" s="106"/>
      <c r="Q30" s="107"/>
    </row>
    <row r="31" spans="1:17" ht="35.25" customHeight="1" x14ac:dyDescent="0.3">
      <c r="A31" s="21" t="str">
        <f>'Matriz Nº1 Identificación'!A31</f>
        <v>3. 4</v>
      </c>
      <c r="B31" s="21" t="str">
        <f>IF('Matriz Nº3 Evaluación'!J31="Administrar",'Matriz Nº3 Evaluación'!B31,"No administrar")</f>
        <v>No administrar</v>
      </c>
      <c r="C31" s="105"/>
      <c r="D31" s="101"/>
      <c r="E31" s="101"/>
      <c r="F31" s="4" t="str">
        <f>IFERROR(+IF((VLOOKUP(D31,'Tabla 2-3-4-5'!$B$10:$C$12,2,FALSE)*(VLOOKUP(E31,'Tabla 2-3-4-5'!$B$10:$C$12,2,FALSE)))&lt;3,"BAJO",IF((VLOOKUP(D31,'Tabla 2-3-4-5'!$B$10:$C$12,2,FALSE)*(VLOOKUP(E31,'Tabla 2-3-4-5'!$B$10:$C$12,2,FALSE)))&gt;5,"ALTO","MEDIO"))," ")</f>
        <v xml:space="preserve"> </v>
      </c>
      <c r="G31" s="105"/>
      <c r="H31" s="105"/>
      <c r="I31" s="105"/>
      <c r="J31" s="105"/>
      <c r="K31" s="105"/>
      <c r="L31" s="105"/>
      <c r="M31" s="105"/>
      <c r="N31" s="105"/>
      <c r="O31" s="104"/>
      <c r="P31" s="106"/>
      <c r="Q31" s="107"/>
    </row>
    <row r="32" spans="1:17" ht="35.25" customHeight="1" x14ac:dyDescent="0.3">
      <c r="A32" s="21" t="str">
        <f>'Matriz Nº1 Identificación'!A32</f>
        <v>3. 5</v>
      </c>
      <c r="B32" s="21" t="str">
        <f>IF('Matriz Nº3 Evaluación'!J32="Administrar",'Matriz Nº3 Evaluación'!B32,"No administrar")</f>
        <v>No administrar</v>
      </c>
      <c r="C32" s="105"/>
      <c r="D32" s="101"/>
      <c r="E32" s="101"/>
      <c r="F32" s="4" t="str">
        <f>IFERROR(+IF((VLOOKUP(D32,'Tabla 2-3-4-5'!$B$10:$C$12,2,FALSE)*(VLOOKUP(E32,'Tabla 2-3-4-5'!$B$10:$C$12,2,FALSE)))&lt;3,"BAJO",IF((VLOOKUP(D32,'Tabla 2-3-4-5'!$B$10:$C$12,2,FALSE)*(VLOOKUP(E32,'Tabla 2-3-4-5'!$B$10:$C$12,2,FALSE)))&gt;5,"ALTO","MEDIO"))," ")</f>
        <v xml:space="preserve"> </v>
      </c>
      <c r="G32" s="105"/>
      <c r="H32" s="105"/>
      <c r="I32" s="105"/>
      <c r="J32" s="105"/>
      <c r="K32" s="105"/>
      <c r="L32" s="105"/>
      <c r="M32" s="105"/>
      <c r="N32" s="105"/>
      <c r="O32" s="104"/>
      <c r="P32" s="106"/>
      <c r="Q32" s="107"/>
    </row>
    <row r="33" spans="1:17" ht="35.25" customHeight="1" x14ac:dyDescent="0.3">
      <c r="A33" s="21" t="str">
        <f>'Matriz Nº1 Identificación'!A33</f>
        <v>3. 6</v>
      </c>
      <c r="B33" s="21" t="str">
        <f>IF('Matriz Nº3 Evaluación'!J33="Administrar",'Matriz Nº3 Evaluación'!B33,"No administrar")</f>
        <v>No administrar</v>
      </c>
      <c r="C33" s="105"/>
      <c r="D33" s="101"/>
      <c r="E33" s="101"/>
      <c r="F33" s="4" t="str">
        <f>IFERROR(+IF((VLOOKUP(D33,'Tabla 2-3-4-5'!$B$10:$C$12,2,FALSE)*(VLOOKUP(E33,'Tabla 2-3-4-5'!$B$10:$C$12,2,FALSE)))&lt;3,"BAJO",IF((VLOOKUP(D33,'Tabla 2-3-4-5'!$B$10:$C$12,2,FALSE)*(VLOOKUP(E33,'Tabla 2-3-4-5'!$B$10:$C$12,2,FALSE)))&gt;5,"ALTO","MEDIO"))," ")</f>
        <v xml:space="preserve"> </v>
      </c>
      <c r="G33" s="105"/>
      <c r="H33" s="105"/>
      <c r="I33" s="105"/>
      <c r="J33" s="105"/>
      <c r="K33" s="105"/>
      <c r="L33" s="105"/>
      <c r="M33" s="105"/>
      <c r="N33" s="105"/>
      <c r="O33" s="104"/>
      <c r="P33" s="106"/>
      <c r="Q33" s="107"/>
    </row>
    <row r="34" spans="1:17" ht="35.25" customHeight="1" thickBot="1" x14ac:dyDescent="0.35">
      <c r="A34" s="21" t="str">
        <f>'Matriz Nº1 Identificación'!A34</f>
        <v>3. 7</v>
      </c>
      <c r="B34" s="21" t="str">
        <f>IF('Matriz Nº3 Evaluación'!J34="Administrar",'Matriz Nº3 Evaluación'!B34,"No administrar")</f>
        <v>No administrar</v>
      </c>
      <c r="C34" s="105"/>
      <c r="D34" s="101"/>
      <c r="E34" s="101"/>
      <c r="F34" s="4" t="str">
        <f>IFERROR(+IF((VLOOKUP(D34,'Tabla 2-3-4-5'!$B$10:$C$12,2,FALSE)*(VLOOKUP(E34,'Tabla 2-3-4-5'!$B$10:$C$12,2,FALSE)))&lt;3,"BAJO",IF((VLOOKUP(D34,'Tabla 2-3-4-5'!$B$10:$C$12,2,FALSE)*(VLOOKUP(E34,'Tabla 2-3-4-5'!$B$10:$C$12,2,FALSE)))&gt;5,"ALTO","MEDIO"))," ")</f>
        <v xml:space="preserve"> </v>
      </c>
      <c r="G34" s="105"/>
      <c r="H34" s="105"/>
      <c r="I34" s="105"/>
      <c r="J34" s="105"/>
      <c r="K34" s="105"/>
      <c r="L34" s="105"/>
      <c r="M34" s="105"/>
      <c r="N34" s="105"/>
      <c r="O34" s="104"/>
      <c r="P34" s="106"/>
      <c r="Q34" s="107"/>
    </row>
    <row r="35" spans="1:17" ht="33" customHeight="1" thickBot="1" x14ac:dyDescent="0.35">
      <c r="A35" s="73" t="str">
        <f>'Matriz Nº1 Identificación'!A35</f>
        <v xml:space="preserve">Objetivo Estratégico: </v>
      </c>
      <c r="B35" s="409">
        <f>'Matriz Nº1 Identificación'!B35</f>
        <v>0</v>
      </c>
      <c r="C35" s="410"/>
      <c r="D35" s="410"/>
      <c r="E35" s="410"/>
      <c r="F35" s="410"/>
      <c r="G35" s="410"/>
      <c r="H35" s="410"/>
      <c r="I35" s="410"/>
      <c r="J35" s="410"/>
      <c r="K35" s="410"/>
      <c r="L35" s="410"/>
      <c r="M35" s="410"/>
      <c r="N35" s="410"/>
      <c r="O35" s="410"/>
      <c r="P35" s="410"/>
      <c r="Q35" s="411"/>
    </row>
    <row r="36" spans="1:17" ht="24.75" customHeight="1" x14ac:dyDescent="0.3">
      <c r="A36" s="76" t="str">
        <f>'Matriz Nº1 Identificación'!A36</f>
        <v>Objetivo táctico</v>
      </c>
      <c r="B36" s="447" t="str">
        <f>'Matriz Nº1 Identificación'!B36</f>
        <v xml:space="preserve">4. Contar con un sistema de producción de Diarios Oficiales que facilite el desarrollo eficiente de los servicios de publicación. </v>
      </c>
      <c r="C36" s="448"/>
      <c r="D36" s="448"/>
      <c r="E36" s="448"/>
      <c r="F36" s="448"/>
      <c r="G36" s="448"/>
      <c r="H36" s="448"/>
      <c r="I36" s="448"/>
      <c r="J36" s="448"/>
      <c r="K36" s="448"/>
      <c r="L36" s="448"/>
      <c r="M36" s="448"/>
      <c r="N36" s="448"/>
      <c r="O36" s="448"/>
      <c r="P36" s="448"/>
      <c r="Q36" s="449"/>
    </row>
    <row r="37" spans="1:17" ht="27.75" customHeight="1" x14ac:dyDescent="0.3">
      <c r="A37" s="21" t="str">
        <f>'Matriz Nº1 Identificación'!A37</f>
        <v>4. 1</v>
      </c>
      <c r="B37" s="21" t="str">
        <f>IF('Matriz Nº3 Evaluación'!J37="Administrar",'Matriz Nº3 Evaluación'!B37,"No administrar")</f>
        <v>No administrar</v>
      </c>
      <c r="C37" s="105"/>
      <c r="D37" s="101"/>
      <c r="E37" s="101"/>
      <c r="F37" s="4" t="str">
        <f>IFERROR(+IF((VLOOKUP(D37,'Tabla 2-3-4-5'!$B$10:$C$12,2,FALSE)*(VLOOKUP(E37,'Tabla 2-3-4-5'!$B$10:$C$12,2,FALSE)))&lt;3,"BAJO",IF((VLOOKUP(D37,'Tabla 2-3-4-5'!$B$10:$C$12,2,FALSE)*(VLOOKUP(E37,'Tabla 2-3-4-5'!$B$10:$C$12,2,FALSE)))&gt;5,"ALTO","MEDIO"))," ")</f>
        <v xml:space="preserve"> </v>
      </c>
      <c r="G37" s="105"/>
      <c r="H37" s="105"/>
      <c r="I37" s="105"/>
      <c r="J37" s="105"/>
      <c r="K37" s="105"/>
      <c r="L37" s="105"/>
      <c r="M37" s="105"/>
      <c r="N37" s="105"/>
      <c r="O37" s="104"/>
      <c r="P37" s="106"/>
      <c r="Q37" s="107"/>
    </row>
    <row r="38" spans="1:17" ht="31.5" customHeight="1" x14ac:dyDescent="0.3">
      <c r="A38" s="21" t="str">
        <f>'Matriz Nº1 Identificación'!A38</f>
        <v>4. 2</v>
      </c>
      <c r="B38" s="21" t="str">
        <f>IF('Matriz Nº3 Evaluación'!J38="Administrar",'Matriz Nº3 Evaluación'!B38,"No administrar")</f>
        <v>No administrar</v>
      </c>
      <c r="C38" s="105"/>
      <c r="D38" s="101"/>
      <c r="E38" s="101"/>
      <c r="F38" s="4" t="str">
        <f>IFERROR(+IF((VLOOKUP(D38,'Tabla 2-3-4-5'!$B$10:$C$12,2,FALSE)*(VLOOKUP(E38,'Tabla 2-3-4-5'!$B$10:$C$12,2,FALSE)))&lt;3,"BAJO",IF((VLOOKUP(D38,'Tabla 2-3-4-5'!$B$10:$C$12,2,FALSE)*(VLOOKUP(E38,'Tabla 2-3-4-5'!$B$10:$C$12,2,FALSE)))&gt;5,"ALTO","MEDIO"))," ")</f>
        <v xml:space="preserve"> </v>
      </c>
      <c r="G38" s="105"/>
      <c r="H38" s="105"/>
      <c r="I38" s="105"/>
      <c r="J38" s="105"/>
      <c r="K38" s="105"/>
      <c r="L38" s="105"/>
      <c r="M38" s="105"/>
      <c r="N38" s="105"/>
      <c r="O38" s="104"/>
      <c r="P38" s="106"/>
      <c r="Q38" s="107"/>
    </row>
    <row r="39" spans="1:17" ht="29.25" customHeight="1" x14ac:dyDescent="0.3">
      <c r="A39" s="21" t="str">
        <f>'Matriz Nº1 Identificación'!A39</f>
        <v>4. 3</v>
      </c>
      <c r="B39" s="21" t="str">
        <f>IF('Matriz Nº3 Evaluación'!J39="Administrar",'Matriz Nº3 Evaluación'!B39,"No administrar")</f>
        <v>No administrar</v>
      </c>
      <c r="C39" s="105"/>
      <c r="D39" s="101"/>
      <c r="E39" s="101"/>
      <c r="F39" s="4" t="str">
        <f>IFERROR(+IF((VLOOKUP(D39,'Tabla 2-3-4-5'!$B$10:$C$12,2,FALSE)*(VLOOKUP(E39,'Tabla 2-3-4-5'!$B$10:$C$12,2,FALSE)))&lt;3,"BAJO",IF((VLOOKUP(D39,'Tabla 2-3-4-5'!$B$10:$C$12,2,FALSE)*(VLOOKUP(E39,'Tabla 2-3-4-5'!$B$10:$C$12,2,FALSE)))&gt;5,"ALTO","MEDIO"))," ")</f>
        <v xml:space="preserve"> </v>
      </c>
      <c r="G39" s="105"/>
      <c r="H39" s="105"/>
      <c r="I39" s="105"/>
      <c r="J39" s="105"/>
      <c r="K39" s="105"/>
      <c r="L39" s="105"/>
      <c r="M39" s="105"/>
      <c r="N39" s="105"/>
      <c r="O39" s="104"/>
      <c r="P39" s="106"/>
      <c r="Q39" s="107"/>
    </row>
    <row r="40" spans="1:17" ht="35.25" customHeight="1" x14ac:dyDescent="0.3">
      <c r="A40" s="21" t="str">
        <f>'Matriz Nº1 Identificación'!A40</f>
        <v>4. 4</v>
      </c>
      <c r="B40" s="21" t="str">
        <f>IF('Matriz Nº3 Evaluación'!J40="Administrar",'Matriz Nº3 Evaluación'!B40,"No administrar")</f>
        <v>No administrar</v>
      </c>
      <c r="C40" s="105"/>
      <c r="D40" s="101"/>
      <c r="E40" s="101"/>
      <c r="F40" s="4" t="str">
        <f>IFERROR(+IF((VLOOKUP(D40,'Tabla 2-3-4-5'!$B$10:$C$12,2,FALSE)*(VLOOKUP(E40,'Tabla 2-3-4-5'!$B$10:$C$12,2,FALSE)))&lt;3,"BAJO",IF((VLOOKUP(D40,'Tabla 2-3-4-5'!$B$10:$C$12,2,FALSE)*(VLOOKUP(E40,'Tabla 2-3-4-5'!$B$10:$C$12,2,FALSE)))&gt;5,"ALTO","MEDIO"))," ")</f>
        <v xml:space="preserve"> </v>
      </c>
      <c r="G40" s="105"/>
      <c r="H40" s="105"/>
      <c r="I40" s="105"/>
      <c r="J40" s="105"/>
      <c r="K40" s="105"/>
      <c r="L40" s="105"/>
      <c r="M40" s="105"/>
      <c r="N40" s="105"/>
      <c r="O40" s="104"/>
      <c r="P40" s="106"/>
      <c r="Q40" s="107"/>
    </row>
    <row r="41" spans="1:17" ht="35.25" customHeight="1" x14ac:dyDescent="0.3">
      <c r="A41" s="21" t="str">
        <f>'Matriz Nº1 Identificación'!A41</f>
        <v>4. 5</v>
      </c>
      <c r="B41" s="21" t="str">
        <f>IF('Matriz Nº3 Evaluación'!J41="Administrar",'Matriz Nº3 Evaluación'!B41,"No administrar")</f>
        <v>No administrar</v>
      </c>
      <c r="C41" s="105"/>
      <c r="D41" s="101"/>
      <c r="E41" s="101"/>
      <c r="F41" s="4" t="str">
        <f>IFERROR(+IF((VLOOKUP(D41,'Tabla 2-3-4-5'!$B$10:$C$12,2,FALSE)*(VLOOKUP(E41,'Tabla 2-3-4-5'!$B$10:$C$12,2,FALSE)))&lt;3,"BAJO",IF((VLOOKUP(D41,'Tabla 2-3-4-5'!$B$10:$C$12,2,FALSE)*(VLOOKUP(E41,'Tabla 2-3-4-5'!$B$10:$C$12,2,FALSE)))&gt;5,"ALTO","MEDIO"))," ")</f>
        <v xml:space="preserve"> </v>
      </c>
      <c r="G41" s="105"/>
      <c r="H41" s="105"/>
      <c r="I41" s="105"/>
      <c r="J41" s="105"/>
      <c r="K41" s="105"/>
      <c r="L41" s="105"/>
      <c r="M41" s="105"/>
      <c r="N41" s="105"/>
      <c r="O41" s="104"/>
      <c r="P41" s="106"/>
      <c r="Q41" s="107"/>
    </row>
    <row r="42" spans="1:17" ht="35.25" customHeight="1" x14ac:dyDescent="0.3">
      <c r="A42" s="21" t="str">
        <f>'Matriz Nº1 Identificación'!A42</f>
        <v>4. 6</v>
      </c>
      <c r="B42" s="21" t="str">
        <f>IF('Matriz Nº3 Evaluación'!J42="Administrar",'Matriz Nº3 Evaluación'!B42,"No administrar")</f>
        <v>No administrar</v>
      </c>
      <c r="C42" s="105"/>
      <c r="D42" s="101"/>
      <c r="E42" s="101"/>
      <c r="F42" s="4" t="str">
        <f>IFERROR(+IF((VLOOKUP(D42,'Tabla 2-3-4-5'!$B$10:$C$12,2,FALSE)*(VLOOKUP(E42,'Tabla 2-3-4-5'!$B$10:$C$12,2,FALSE)))&lt;3,"BAJO",IF((VLOOKUP(D42,'Tabla 2-3-4-5'!$B$10:$C$12,2,FALSE)*(VLOOKUP(E42,'Tabla 2-3-4-5'!$B$10:$C$12,2,FALSE)))&gt;5,"ALTO","MEDIO"))," ")</f>
        <v xml:space="preserve"> </v>
      </c>
      <c r="G42" s="105"/>
      <c r="H42" s="105"/>
      <c r="I42" s="105"/>
      <c r="J42" s="105"/>
      <c r="K42" s="105"/>
      <c r="L42" s="105"/>
      <c r="M42" s="105"/>
      <c r="N42" s="105"/>
      <c r="O42" s="104"/>
      <c r="P42" s="106"/>
      <c r="Q42" s="107"/>
    </row>
    <row r="43" spans="1:17" ht="35.25" customHeight="1" thickBot="1" x14ac:dyDescent="0.35">
      <c r="A43" s="21" t="str">
        <f>'Matriz Nº1 Identificación'!A43</f>
        <v>4. 7</v>
      </c>
      <c r="B43" s="21" t="str">
        <f>IF('Matriz Nº3 Evaluación'!J43="Administrar",'Matriz Nº3 Evaluación'!B43,"No administrar")</f>
        <v>No administrar</v>
      </c>
      <c r="C43" s="105"/>
      <c r="D43" s="101"/>
      <c r="E43" s="101"/>
      <c r="F43" s="4" t="str">
        <f>IFERROR(+IF((VLOOKUP(D43,'Tabla 2-3-4-5'!$B$10:$C$12,2,FALSE)*(VLOOKUP(E43,'Tabla 2-3-4-5'!$B$10:$C$12,2,FALSE)))&lt;3,"BAJO",IF((VLOOKUP(D43,'Tabla 2-3-4-5'!$B$10:$C$12,2,FALSE)*(VLOOKUP(E43,'Tabla 2-3-4-5'!$B$10:$C$12,2,FALSE)))&gt;5,"ALTO","MEDIO"))," ")</f>
        <v xml:space="preserve"> </v>
      </c>
      <c r="G43" s="105"/>
      <c r="H43" s="105"/>
      <c r="I43" s="105"/>
      <c r="J43" s="105"/>
      <c r="K43" s="105"/>
      <c r="L43" s="105"/>
      <c r="M43" s="105"/>
      <c r="N43" s="105"/>
      <c r="O43" s="104"/>
      <c r="P43" s="106"/>
      <c r="Q43" s="107"/>
    </row>
    <row r="44" spans="1:17" ht="33" customHeight="1" thickBot="1" x14ac:dyDescent="0.35">
      <c r="A44" s="73" t="str">
        <f>'Matriz Nº1 Identificación'!A44</f>
        <v xml:space="preserve">Objetivo Estratégico: </v>
      </c>
      <c r="B44" s="409">
        <f>'Matriz Nº1 Identificación'!B44</f>
        <v>0</v>
      </c>
      <c r="C44" s="410"/>
      <c r="D44" s="410"/>
      <c r="E44" s="410"/>
      <c r="F44" s="410"/>
      <c r="G44" s="410"/>
      <c r="H44" s="410"/>
      <c r="I44" s="410"/>
      <c r="J44" s="410"/>
      <c r="K44" s="410"/>
      <c r="L44" s="410"/>
      <c r="M44" s="410"/>
      <c r="N44" s="410"/>
      <c r="O44" s="410"/>
      <c r="P44" s="410"/>
      <c r="Q44" s="411"/>
    </row>
    <row r="45" spans="1:17" ht="24.75" customHeight="1" x14ac:dyDescent="0.3">
      <c r="A45" s="76" t="str">
        <f>'Matriz Nº1 Identificación'!A45</f>
        <v>Objetivo táctico</v>
      </c>
      <c r="B45" s="447" t="str">
        <f>'Matriz Nº1 Identificación'!B45</f>
        <v>5. Fiscalizarlosprocesosmásriesgososdelainstituciónparacontribuirconlaeficiencia,eficaciayeconomicidaddelos procesos.</v>
      </c>
      <c r="C45" s="448"/>
      <c r="D45" s="448"/>
      <c r="E45" s="448"/>
      <c r="F45" s="448"/>
      <c r="G45" s="448"/>
      <c r="H45" s="448"/>
      <c r="I45" s="448"/>
      <c r="J45" s="448"/>
      <c r="K45" s="448"/>
      <c r="L45" s="448"/>
      <c r="M45" s="448"/>
      <c r="N45" s="448"/>
      <c r="O45" s="448"/>
      <c r="P45" s="448"/>
      <c r="Q45" s="449"/>
    </row>
    <row r="46" spans="1:17" ht="27.75" customHeight="1" x14ac:dyDescent="0.3">
      <c r="A46" s="21" t="str">
        <f>'Matriz Nº1 Identificación'!A46</f>
        <v>5. 1</v>
      </c>
      <c r="B46" s="21" t="str">
        <f>IF('Matriz Nº3 Evaluación'!J46="Administrar",'Matriz Nº3 Evaluación'!B46,"No administrar")</f>
        <v>No administrar</v>
      </c>
      <c r="C46" s="105"/>
      <c r="D46" s="101"/>
      <c r="E46" s="101"/>
      <c r="F46" s="4" t="str">
        <f>IFERROR(+IF((VLOOKUP(D46,'Tabla 2-3-4-5'!$B$10:$C$12,2,FALSE)*(VLOOKUP(E46,'Tabla 2-3-4-5'!$B$10:$C$12,2,FALSE)))&lt;3,"BAJO",IF((VLOOKUP(D46,'Tabla 2-3-4-5'!$B$10:$C$12,2,FALSE)*(VLOOKUP(E46,'Tabla 2-3-4-5'!$B$10:$C$12,2,FALSE)))&gt;5,"ALTO","MEDIO"))," ")</f>
        <v xml:space="preserve"> </v>
      </c>
      <c r="G46" s="105"/>
      <c r="H46" s="105"/>
      <c r="I46" s="105"/>
      <c r="J46" s="105"/>
      <c r="K46" s="105"/>
      <c r="L46" s="105"/>
      <c r="M46" s="105"/>
      <c r="N46" s="105"/>
      <c r="O46" s="104"/>
      <c r="P46" s="106"/>
      <c r="Q46" s="107"/>
    </row>
    <row r="47" spans="1:17" ht="31.5" customHeight="1" x14ac:dyDescent="0.3">
      <c r="A47" s="21" t="str">
        <f>'Matriz Nº1 Identificación'!A47</f>
        <v>5. 2</v>
      </c>
      <c r="B47" s="21" t="str">
        <f>IF('Matriz Nº3 Evaluación'!J47="Administrar",'Matriz Nº3 Evaluación'!B47,"No administrar")</f>
        <v>No administrar</v>
      </c>
      <c r="C47" s="105"/>
      <c r="D47" s="101"/>
      <c r="E47" s="101"/>
      <c r="F47" s="4" t="str">
        <f>IFERROR(+IF((VLOOKUP(D47,'Tabla 2-3-4-5'!$B$10:$C$12,2,FALSE)*(VLOOKUP(E47,'Tabla 2-3-4-5'!$B$10:$C$12,2,FALSE)))&lt;3,"BAJO",IF((VLOOKUP(D47,'Tabla 2-3-4-5'!$B$10:$C$12,2,FALSE)*(VLOOKUP(E47,'Tabla 2-3-4-5'!$B$10:$C$12,2,FALSE)))&gt;5,"ALTO","MEDIO"))," ")</f>
        <v xml:space="preserve"> </v>
      </c>
      <c r="G47" s="105"/>
      <c r="H47" s="105"/>
      <c r="I47" s="105"/>
      <c r="J47" s="105"/>
      <c r="K47" s="105"/>
      <c r="L47" s="105"/>
      <c r="M47" s="105"/>
      <c r="N47" s="105"/>
      <c r="O47" s="104"/>
      <c r="P47" s="106"/>
      <c r="Q47" s="107"/>
    </row>
    <row r="48" spans="1:17" ht="29.25" customHeight="1" x14ac:dyDescent="0.3">
      <c r="A48" s="21" t="str">
        <f>'Matriz Nº1 Identificación'!A48</f>
        <v>5. 3</v>
      </c>
      <c r="B48" s="21" t="str">
        <f>IF('Matriz Nº3 Evaluación'!J48="Administrar",'Matriz Nº3 Evaluación'!B48,"No administrar")</f>
        <v>No administrar</v>
      </c>
      <c r="C48" s="105"/>
      <c r="D48" s="101"/>
      <c r="E48" s="101"/>
      <c r="F48" s="4" t="str">
        <f>IFERROR(+IF((VLOOKUP(D48,'Tabla 2-3-4-5'!$B$10:$C$12,2,FALSE)*(VLOOKUP(E48,'Tabla 2-3-4-5'!$B$10:$C$12,2,FALSE)))&lt;3,"BAJO",IF((VLOOKUP(D48,'Tabla 2-3-4-5'!$B$10:$C$12,2,FALSE)*(VLOOKUP(E48,'Tabla 2-3-4-5'!$B$10:$C$12,2,FALSE)))&gt;5,"ALTO","MEDIO"))," ")</f>
        <v xml:space="preserve"> </v>
      </c>
      <c r="G48" s="105"/>
      <c r="H48" s="105"/>
      <c r="I48" s="105"/>
      <c r="J48" s="105"/>
      <c r="K48" s="105"/>
      <c r="L48" s="105"/>
      <c r="M48" s="105"/>
      <c r="N48" s="105"/>
      <c r="O48" s="104"/>
      <c r="P48" s="106"/>
      <c r="Q48" s="107"/>
    </row>
    <row r="49" spans="1:17" ht="35.25" customHeight="1" x14ac:dyDescent="0.3">
      <c r="A49" s="21" t="str">
        <f>'Matriz Nº1 Identificación'!A49</f>
        <v>5. 4</v>
      </c>
      <c r="B49" s="21" t="str">
        <f>IF('Matriz Nº3 Evaluación'!J49="Administrar",'Matriz Nº3 Evaluación'!B49,"No administrar")</f>
        <v>No administrar</v>
      </c>
      <c r="C49" s="105"/>
      <c r="D49" s="101"/>
      <c r="E49" s="101"/>
      <c r="F49" s="4" t="str">
        <f>IFERROR(+IF((VLOOKUP(D49,'Tabla 2-3-4-5'!$B$10:$C$12,2,FALSE)*(VLOOKUP(E49,'Tabla 2-3-4-5'!$B$10:$C$12,2,FALSE)))&lt;3,"BAJO",IF((VLOOKUP(D49,'Tabla 2-3-4-5'!$B$10:$C$12,2,FALSE)*(VLOOKUP(E49,'Tabla 2-3-4-5'!$B$10:$C$12,2,FALSE)))&gt;5,"ALTO","MEDIO"))," ")</f>
        <v xml:space="preserve"> </v>
      </c>
      <c r="G49" s="105"/>
      <c r="H49" s="105"/>
      <c r="I49" s="105"/>
      <c r="J49" s="105"/>
      <c r="K49" s="105"/>
      <c r="L49" s="105"/>
      <c r="M49" s="105"/>
      <c r="N49" s="105"/>
      <c r="O49" s="104"/>
      <c r="P49" s="106"/>
      <c r="Q49" s="107"/>
    </row>
    <row r="50" spans="1:17" ht="35.25" customHeight="1" x14ac:dyDescent="0.3">
      <c r="A50" s="21" t="str">
        <f>'Matriz Nº1 Identificación'!A50</f>
        <v>5. 5</v>
      </c>
      <c r="B50" s="21" t="str">
        <f>IF('Matriz Nº3 Evaluación'!J50="Administrar",'Matriz Nº3 Evaluación'!B50,"No administrar")</f>
        <v>No administrar</v>
      </c>
      <c r="C50" s="105"/>
      <c r="D50" s="101"/>
      <c r="E50" s="101"/>
      <c r="F50" s="4" t="str">
        <f>IFERROR(+IF((VLOOKUP(D50,'Tabla 2-3-4-5'!$B$10:$C$12,2,FALSE)*(VLOOKUP(E50,'Tabla 2-3-4-5'!$B$10:$C$12,2,FALSE)))&lt;3,"BAJO",IF((VLOOKUP(D50,'Tabla 2-3-4-5'!$B$10:$C$12,2,FALSE)*(VLOOKUP(E50,'Tabla 2-3-4-5'!$B$10:$C$12,2,FALSE)))&gt;5,"ALTO","MEDIO"))," ")</f>
        <v xml:space="preserve"> </v>
      </c>
      <c r="G50" s="105"/>
      <c r="H50" s="105"/>
      <c r="I50" s="105"/>
      <c r="J50" s="105"/>
      <c r="K50" s="105"/>
      <c r="L50" s="105"/>
      <c r="M50" s="105"/>
      <c r="N50" s="105"/>
      <c r="O50" s="104"/>
      <c r="P50" s="106"/>
      <c r="Q50" s="107"/>
    </row>
    <row r="51" spans="1:17" ht="35.25" customHeight="1" x14ac:dyDescent="0.3">
      <c r="A51" s="21" t="str">
        <f>'Matriz Nº1 Identificación'!A51</f>
        <v>5. 6</v>
      </c>
      <c r="B51" s="21" t="str">
        <f>IF('Matriz Nº3 Evaluación'!J51="Administrar",'Matriz Nº3 Evaluación'!B51,"No administrar")</f>
        <v>No administrar</v>
      </c>
      <c r="C51" s="105"/>
      <c r="D51" s="101"/>
      <c r="E51" s="101"/>
      <c r="F51" s="4" t="str">
        <f>IFERROR(+IF((VLOOKUP(D51,'Tabla 2-3-4-5'!$B$10:$C$12,2,FALSE)*(VLOOKUP(E51,'Tabla 2-3-4-5'!$B$10:$C$12,2,FALSE)))&lt;3,"BAJO",IF((VLOOKUP(D51,'Tabla 2-3-4-5'!$B$10:$C$12,2,FALSE)*(VLOOKUP(E51,'Tabla 2-3-4-5'!$B$10:$C$12,2,FALSE)))&gt;5,"ALTO","MEDIO"))," ")</f>
        <v xml:space="preserve"> </v>
      </c>
      <c r="G51" s="105"/>
      <c r="H51" s="105"/>
      <c r="I51" s="105"/>
      <c r="J51" s="105"/>
      <c r="K51" s="105"/>
      <c r="L51" s="105"/>
      <c r="M51" s="105"/>
      <c r="N51" s="105"/>
      <c r="O51" s="104"/>
      <c r="P51" s="106"/>
      <c r="Q51" s="107"/>
    </row>
    <row r="52" spans="1:17" ht="35.25" customHeight="1" thickBot="1" x14ac:dyDescent="0.35">
      <c r="A52" s="21" t="str">
        <f>'Matriz Nº1 Identificación'!A52</f>
        <v>5. 7</v>
      </c>
      <c r="B52" s="21" t="str">
        <f>IF('Matriz Nº3 Evaluación'!J52="Administrar",'Matriz Nº3 Evaluación'!B52,"No administrar")</f>
        <v>No administrar</v>
      </c>
      <c r="C52" s="105"/>
      <c r="D52" s="101"/>
      <c r="E52" s="101"/>
      <c r="F52" s="4" t="str">
        <f>IFERROR(+IF((VLOOKUP(D52,'Tabla 2-3-4-5'!$B$10:$C$12,2,FALSE)*(VLOOKUP(E52,'Tabla 2-3-4-5'!$B$10:$C$12,2,FALSE)))&lt;3,"BAJO",IF((VLOOKUP(D52,'Tabla 2-3-4-5'!$B$10:$C$12,2,FALSE)*(VLOOKUP(E52,'Tabla 2-3-4-5'!$B$10:$C$12,2,FALSE)))&gt;5,"ALTO","MEDIO"))," ")</f>
        <v xml:space="preserve"> </v>
      </c>
      <c r="G52" s="105"/>
      <c r="H52" s="105"/>
      <c r="I52" s="105"/>
      <c r="J52" s="105"/>
      <c r="K52" s="105"/>
      <c r="L52" s="105"/>
      <c r="M52" s="105"/>
      <c r="N52" s="105"/>
      <c r="O52" s="104"/>
      <c r="P52" s="106"/>
      <c r="Q52" s="107"/>
    </row>
    <row r="53" spans="1:17" ht="33" customHeight="1" thickBot="1" x14ac:dyDescent="0.35">
      <c r="A53" s="73" t="str">
        <f>'Matriz Nº1 Identificación'!A53</f>
        <v xml:space="preserve">Objetivo Estratégico: </v>
      </c>
      <c r="B53" s="409">
        <f>'Matriz Nº1 Identificación'!B53</f>
        <v>0</v>
      </c>
      <c r="C53" s="410"/>
      <c r="D53" s="410"/>
      <c r="E53" s="410"/>
      <c r="F53" s="410"/>
      <c r="G53" s="410"/>
      <c r="H53" s="410"/>
      <c r="I53" s="410"/>
      <c r="J53" s="410"/>
      <c r="K53" s="410"/>
      <c r="L53" s="410"/>
      <c r="M53" s="410"/>
      <c r="N53" s="410"/>
      <c r="O53" s="410"/>
      <c r="P53" s="410"/>
      <c r="Q53" s="411"/>
    </row>
    <row r="54" spans="1:17" ht="24.75" customHeight="1" x14ac:dyDescent="0.3">
      <c r="A54" s="76" t="str">
        <f>'Matriz Nº1 Identificación'!A54</f>
        <v>Objetivo táctico</v>
      </c>
      <c r="B54" s="447" t="str">
        <f>'Matriz Nº1 Identificación'!B54</f>
        <v>6. Atender las denuncias, las solicitudes de asesoría, realizar advertencias y legalizar los libros legales de la Administración Activa, para coadyuvar en el mejoramiento del control interno institucional.</v>
      </c>
      <c r="C54" s="448"/>
      <c r="D54" s="448"/>
      <c r="E54" s="448"/>
      <c r="F54" s="448"/>
      <c r="G54" s="448"/>
      <c r="H54" s="448"/>
      <c r="I54" s="448"/>
      <c r="J54" s="448"/>
      <c r="K54" s="448"/>
      <c r="L54" s="448"/>
      <c r="M54" s="448"/>
      <c r="N54" s="448"/>
      <c r="O54" s="448"/>
      <c r="P54" s="448"/>
      <c r="Q54" s="449"/>
    </row>
    <row r="55" spans="1:17" ht="27.75" customHeight="1" x14ac:dyDescent="0.3">
      <c r="A55" s="21" t="str">
        <f>'Matriz Nº1 Identificación'!A55</f>
        <v>6. 1</v>
      </c>
      <c r="B55" s="21" t="str">
        <f>IF('Matriz Nº3 Evaluación'!J55="Administrar",'Matriz Nº3 Evaluación'!B55,"No administrar")</f>
        <v>No administrar</v>
      </c>
      <c r="C55" s="105"/>
      <c r="D55" s="101"/>
      <c r="E55" s="101"/>
      <c r="F55" s="4" t="str">
        <f>IFERROR(+IF((VLOOKUP(D55,'Tabla 2-3-4-5'!$B$10:$C$12,2,FALSE)*(VLOOKUP(E55,'Tabla 2-3-4-5'!$B$10:$C$12,2,FALSE)))&lt;3,"BAJO",IF((VLOOKUP(D55,'Tabla 2-3-4-5'!$B$10:$C$12,2,FALSE)*(VLOOKUP(E55,'Tabla 2-3-4-5'!$B$10:$C$12,2,FALSE)))&gt;5,"ALTO","MEDIO"))," ")</f>
        <v xml:space="preserve"> </v>
      </c>
      <c r="G55" s="105"/>
      <c r="H55" s="105"/>
      <c r="I55" s="105"/>
      <c r="J55" s="105"/>
      <c r="K55" s="105"/>
      <c r="L55" s="105"/>
      <c r="M55" s="105"/>
      <c r="N55" s="105"/>
      <c r="O55" s="104"/>
      <c r="P55" s="106"/>
      <c r="Q55" s="107"/>
    </row>
    <row r="56" spans="1:17" ht="31.5" customHeight="1" x14ac:dyDescent="0.3">
      <c r="A56" s="21" t="str">
        <f>'Matriz Nº1 Identificación'!A56</f>
        <v>6. 2</v>
      </c>
      <c r="B56" s="21" t="str">
        <f>IF('Matriz Nº3 Evaluación'!J56="Administrar",'Matriz Nº3 Evaluación'!B56,"No administrar")</f>
        <v>No administrar</v>
      </c>
      <c r="C56" s="105"/>
      <c r="D56" s="101"/>
      <c r="E56" s="101"/>
      <c r="F56" s="4" t="str">
        <f>IFERROR(+IF((VLOOKUP(D56,'Tabla 2-3-4-5'!$B$10:$C$12,2,FALSE)*(VLOOKUP(E56,'Tabla 2-3-4-5'!$B$10:$C$12,2,FALSE)))&lt;3,"BAJO",IF((VLOOKUP(D56,'Tabla 2-3-4-5'!$B$10:$C$12,2,FALSE)*(VLOOKUP(E56,'Tabla 2-3-4-5'!$B$10:$C$12,2,FALSE)))&gt;5,"ALTO","MEDIO"))," ")</f>
        <v xml:space="preserve"> </v>
      </c>
      <c r="G56" s="105"/>
      <c r="H56" s="105"/>
      <c r="I56" s="105"/>
      <c r="J56" s="105"/>
      <c r="K56" s="105"/>
      <c r="L56" s="105"/>
      <c r="M56" s="105"/>
      <c r="N56" s="105"/>
      <c r="O56" s="104"/>
      <c r="P56" s="106"/>
      <c r="Q56" s="107"/>
    </row>
    <row r="57" spans="1:17" ht="29.25" customHeight="1" x14ac:dyDescent="0.3">
      <c r="A57" s="21" t="str">
        <f>'Matriz Nº1 Identificación'!A57</f>
        <v>6. 3</v>
      </c>
      <c r="B57" s="21" t="str">
        <f>IF('Matriz Nº3 Evaluación'!J57="Administrar",'Matriz Nº3 Evaluación'!B57,"No administrar")</f>
        <v>No administrar</v>
      </c>
      <c r="C57" s="105"/>
      <c r="D57" s="101"/>
      <c r="E57" s="101"/>
      <c r="F57" s="4" t="str">
        <f>IFERROR(+IF((VLOOKUP(D57,'Tabla 2-3-4-5'!$B$10:$C$12,2,FALSE)*(VLOOKUP(E57,'Tabla 2-3-4-5'!$B$10:$C$12,2,FALSE)))&lt;3,"BAJO",IF((VLOOKUP(D57,'Tabla 2-3-4-5'!$B$10:$C$12,2,FALSE)*(VLOOKUP(E57,'Tabla 2-3-4-5'!$B$10:$C$12,2,FALSE)))&gt;5,"ALTO","MEDIO"))," ")</f>
        <v xml:space="preserve"> </v>
      </c>
      <c r="G57" s="105"/>
      <c r="H57" s="105"/>
      <c r="I57" s="105"/>
      <c r="J57" s="105"/>
      <c r="K57" s="105"/>
      <c r="L57" s="105"/>
      <c r="M57" s="105"/>
      <c r="N57" s="105"/>
      <c r="O57" s="104"/>
      <c r="P57" s="106"/>
      <c r="Q57" s="107"/>
    </row>
    <row r="58" spans="1:17" ht="35.25" customHeight="1" x14ac:dyDescent="0.3">
      <c r="A58" s="21" t="str">
        <f>'Matriz Nº1 Identificación'!A58</f>
        <v>6. 4</v>
      </c>
      <c r="B58" s="21" t="str">
        <f>IF('Matriz Nº3 Evaluación'!J58="Administrar",'Matriz Nº3 Evaluación'!B58,"No administrar")</f>
        <v>No administrar</v>
      </c>
      <c r="C58" s="105"/>
      <c r="D58" s="101"/>
      <c r="E58" s="101"/>
      <c r="F58" s="4" t="str">
        <f>IFERROR(+IF((VLOOKUP(D58,'Tabla 2-3-4-5'!$B$10:$C$12,2,FALSE)*(VLOOKUP(E58,'Tabla 2-3-4-5'!$B$10:$C$12,2,FALSE)))&lt;3,"BAJO",IF((VLOOKUP(D58,'Tabla 2-3-4-5'!$B$10:$C$12,2,FALSE)*(VLOOKUP(E58,'Tabla 2-3-4-5'!$B$10:$C$12,2,FALSE)))&gt;5,"ALTO","MEDIO"))," ")</f>
        <v xml:space="preserve"> </v>
      </c>
      <c r="G58" s="105"/>
      <c r="H58" s="105"/>
      <c r="I58" s="105"/>
      <c r="J58" s="105"/>
      <c r="K58" s="105"/>
      <c r="L58" s="105"/>
      <c r="M58" s="105"/>
      <c r="N58" s="105"/>
      <c r="O58" s="104"/>
      <c r="P58" s="106"/>
      <c r="Q58" s="107"/>
    </row>
    <row r="59" spans="1:17" ht="35.25" customHeight="1" x14ac:dyDescent="0.3">
      <c r="A59" s="21" t="str">
        <f>'Matriz Nº1 Identificación'!A59</f>
        <v>6. 5</v>
      </c>
      <c r="B59" s="21" t="str">
        <f>IF('Matriz Nº3 Evaluación'!J59="Administrar",'Matriz Nº3 Evaluación'!B59,"No administrar")</f>
        <v>No administrar</v>
      </c>
      <c r="C59" s="105"/>
      <c r="D59" s="101"/>
      <c r="E59" s="101"/>
      <c r="F59" s="4" t="str">
        <f>IFERROR(+IF((VLOOKUP(D59,'Tabla 2-3-4-5'!$B$10:$C$12,2,FALSE)*(VLOOKUP(E59,'Tabla 2-3-4-5'!$B$10:$C$12,2,FALSE)))&lt;3,"BAJO",IF((VLOOKUP(D59,'Tabla 2-3-4-5'!$B$10:$C$12,2,FALSE)*(VLOOKUP(E59,'Tabla 2-3-4-5'!$B$10:$C$12,2,FALSE)))&gt;5,"ALTO","MEDIO"))," ")</f>
        <v xml:space="preserve"> </v>
      </c>
      <c r="G59" s="105"/>
      <c r="H59" s="105"/>
      <c r="I59" s="105"/>
      <c r="J59" s="105"/>
      <c r="K59" s="105"/>
      <c r="L59" s="105"/>
      <c r="M59" s="105"/>
      <c r="N59" s="105"/>
      <c r="O59" s="104"/>
      <c r="P59" s="106"/>
      <c r="Q59" s="107"/>
    </row>
    <row r="60" spans="1:17" ht="35.25" customHeight="1" x14ac:dyDescent="0.3">
      <c r="A60" s="21" t="str">
        <f>'Matriz Nº1 Identificación'!A60</f>
        <v>6. 6</v>
      </c>
      <c r="B60" s="21" t="str">
        <f>IF('Matriz Nº3 Evaluación'!J60="Administrar",'Matriz Nº3 Evaluación'!B60,"No administrar")</f>
        <v>No administrar</v>
      </c>
      <c r="C60" s="105"/>
      <c r="D60" s="101"/>
      <c r="E60" s="101"/>
      <c r="F60" s="4" t="str">
        <f>IFERROR(+IF((VLOOKUP(D60,'Tabla 2-3-4-5'!$B$10:$C$12,2,FALSE)*(VLOOKUP(E60,'Tabla 2-3-4-5'!$B$10:$C$12,2,FALSE)))&lt;3,"BAJO",IF((VLOOKUP(D60,'Tabla 2-3-4-5'!$B$10:$C$12,2,FALSE)*(VLOOKUP(E60,'Tabla 2-3-4-5'!$B$10:$C$12,2,FALSE)))&gt;5,"ALTO","MEDIO"))," ")</f>
        <v xml:space="preserve"> </v>
      </c>
      <c r="G60" s="105"/>
      <c r="H60" s="105"/>
      <c r="I60" s="105"/>
      <c r="J60" s="105"/>
      <c r="K60" s="105"/>
      <c r="L60" s="105"/>
      <c r="M60" s="105"/>
      <c r="N60" s="105"/>
      <c r="O60" s="104"/>
      <c r="P60" s="106"/>
      <c r="Q60" s="107"/>
    </row>
    <row r="61" spans="1:17" ht="35.25" customHeight="1" thickBot="1" x14ac:dyDescent="0.35">
      <c r="A61" s="21" t="str">
        <f>'Matriz Nº1 Identificación'!A61</f>
        <v>6. 7</v>
      </c>
      <c r="B61" s="21" t="str">
        <f>IF('Matriz Nº3 Evaluación'!J61="Administrar",'Matriz Nº3 Evaluación'!B61,"No administrar")</f>
        <v>No administrar</v>
      </c>
      <c r="C61" s="105"/>
      <c r="D61" s="101"/>
      <c r="E61" s="101"/>
      <c r="F61" s="4" t="str">
        <f>IFERROR(+IF((VLOOKUP(D61,'Tabla 2-3-4-5'!$B$10:$C$12,2,FALSE)*(VLOOKUP(E61,'Tabla 2-3-4-5'!$B$10:$C$12,2,FALSE)))&lt;3,"BAJO",IF((VLOOKUP(D61,'Tabla 2-3-4-5'!$B$10:$C$12,2,FALSE)*(VLOOKUP(E61,'Tabla 2-3-4-5'!$B$10:$C$12,2,FALSE)))&gt;5,"ALTO","MEDIO"))," ")</f>
        <v xml:space="preserve"> </v>
      </c>
      <c r="G61" s="105"/>
      <c r="H61" s="105"/>
      <c r="I61" s="105"/>
      <c r="J61" s="105"/>
      <c r="K61" s="105"/>
      <c r="L61" s="105"/>
      <c r="M61" s="105"/>
      <c r="N61" s="105"/>
      <c r="O61" s="104"/>
      <c r="P61" s="106"/>
      <c r="Q61" s="107"/>
    </row>
    <row r="62" spans="1:17" ht="33" customHeight="1" thickBot="1" x14ac:dyDescent="0.35">
      <c r="A62" s="73" t="str">
        <f>'Matriz Nº1 Identificación'!A62</f>
        <v xml:space="preserve">Objetivo Estratégico: </v>
      </c>
      <c r="B62" s="409">
        <f>'Matriz Nº1 Identificación'!B62</f>
        <v>0</v>
      </c>
      <c r="C62" s="410"/>
      <c r="D62" s="410"/>
      <c r="E62" s="410"/>
      <c r="F62" s="410"/>
      <c r="G62" s="410"/>
      <c r="H62" s="410"/>
      <c r="I62" s="410"/>
      <c r="J62" s="410"/>
      <c r="K62" s="410"/>
      <c r="L62" s="410"/>
      <c r="M62" s="410"/>
      <c r="N62" s="410"/>
      <c r="O62" s="410"/>
      <c r="P62" s="410"/>
      <c r="Q62" s="411"/>
    </row>
    <row r="63" spans="1:17" ht="24.75" customHeight="1" x14ac:dyDescent="0.3">
      <c r="A63" s="76" t="str">
        <f>'Matriz Nº1 Identificación'!A63</f>
        <v>Objetivo táctico</v>
      </c>
      <c r="B63" s="447" t="str">
        <f>'Matriz Nº1 Identificación'!B63</f>
        <v>7. Verificar el cumplimiento de recomendaciones dirigidas a la Administración Activa en los plazos acordados, para determinar el porcentaje de cumplimiento y el valor agregado de la Auditoría Interna.</v>
      </c>
      <c r="C63" s="448"/>
      <c r="D63" s="448"/>
      <c r="E63" s="448"/>
      <c r="F63" s="448"/>
      <c r="G63" s="448"/>
      <c r="H63" s="448"/>
      <c r="I63" s="448"/>
      <c r="J63" s="448"/>
      <c r="K63" s="448"/>
      <c r="L63" s="448"/>
      <c r="M63" s="448"/>
      <c r="N63" s="448"/>
      <c r="O63" s="448"/>
      <c r="P63" s="448"/>
      <c r="Q63" s="449"/>
    </row>
    <row r="64" spans="1:17" ht="27.75" customHeight="1" x14ac:dyDescent="0.3">
      <c r="A64" s="21" t="str">
        <f>'Matriz Nº1 Identificación'!A64</f>
        <v>7. 1</v>
      </c>
      <c r="B64" s="21" t="str">
        <f>IF('Matriz Nº3 Evaluación'!J64="Administrar",'Matriz Nº3 Evaluación'!B64,"No administrar")</f>
        <v>No administrar</v>
      </c>
      <c r="C64" s="105"/>
      <c r="D64" s="101"/>
      <c r="E64" s="101"/>
      <c r="F64" s="4" t="str">
        <f>IFERROR(+IF((VLOOKUP(D64,'Tabla 2-3-4-5'!$B$10:$C$12,2,FALSE)*(VLOOKUP(E64,'Tabla 2-3-4-5'!$B$10:$C$12,2,FALSE)))&lt;3,"BAJO",IF((VLOOKUP(D64,'Tabla 2-3-4-5'!$B$10:$C$12,2,FALSE)*(VLOOKUP(E64,'Tabla 2-3-4-5'!$B$10:$C$12,2,FALSE)))&gt;5,"ALTO","MEDIO"))," ")</f>
        <v xml:space="preserve"> </v>
      </c>
      <c r="G64" s="105"/>
      <c r="H64" s="105"/>
      <c r="I64" s="105"/>
      <c r="J64" s="105"/>
      <c r="K64" s="105"/>
      <c r="L64" s="105"/>
      <c r="M64" s="105"/>
      <c r="N64" s="105"/>
      <c r="O64" s="104"/>
      <c r="P64" s="106"/>
      <c r="Q64" s="107"/>
    </row>
    <row r="65" spans="1:17" ht="31.5" customHeight="1" x14ac:dyDescent="0.3">
      <c r="A65" s="21" t="str">
        <f>'Matriz Nº1 Identificación'!A65</f>
        <v>7. 2</v>
      </c>
      <c r="B65" s="21" t="str">
        <f>IF('Matriz Nº3 Evaluación'!J65="Administrar",'Matriz Nº3 Evaluación'!B65,"No administrar")</f>
        <v>No administrar</v>
      </c>
      <c r="C65" s="105"/>
      <c r="D65" s="101"/>
      <c r="E65" s="101"/>
      <c r="F65" s="4" t="str">
        <f>IFERROR(+IF((VLOOKUP(D65,'Tabla 2-3-4-5'!$B$10:$C$12,2,FALSE)*(VLOOKUP(E65,'Tabla 2-3-4-5'!$B$10:$C$12,2,FALSE)))&lt;3,"BAJO",IF((VLOOKUP(D65,'Tabla 2-3-4-5'!$B$10:$C$12,2,FALSE)*(VLOOKUP(E65,'Tabla 2-3-4-5'!$B$10:$C$12,2,FALSE)))&gt;5,"ALTO","MEDIO"))," ")</f>
        <v xml:space="preserve"> </v>
      </c>
      <c r="G65" s="105"/>
      <c r="H65" s="105"/>
      <c r="I65" s="105"/>
      <c r="J65" s="105"/>
      <c r="K65" s="105"/>
      <c r="L65" s="105"/>
      <c r="M65" s="105"/>
      <c r="N65" s="105"/>
      <c r="O65" s="104"/>
      <c r="P65" s="106"/>
      <c r="Q65" s="107"/>
    </row>
    <row r="66" spans="1:17" ht="29.25" customHeight="1" x14ac:dyDescent="0.3">
      <c r="A66" s="21" t="str">
        <f>'Matriz Nº1 Identificación'!A66</f>
        <v>7. 3</v>
      </c>
      <c r="B66" s="21" t="str">
        <f>IF('Matriz Nº3 Evaluación'!J66="Administrar",'Matriz Nº3 Evaluación'!B66,"No administrar")</f>
        <v>No administrar</v>
      </c>
      <c r="C66" s="105"/>
      <c r="D66" s="101"/>
      <c r="E66" s="101"/>
      <c r="F66" s="4" t="str">
        <f>IFERROR(+IF((VLOOKUP(D66,'Tabla 2-3-4-5'!$B$10:$C$12,2,FALSE)*(VLOOKUP(E66,'Tabla 2-3-4-5'!$B$10:$C$12,2,FALSE)))&lt;3,"BAJO",IF((VLOOKUP(D66,'Tabla 2-3-4-5'!$B$10:$C$12,2,FALSE)*(VLOOKUP(E66,'Tabla 2-3-4-5'!$B$10:$C$12,2,FALSE)))&gt;5,"ALTO","MEDIO"))," ")</f>
        <v xml:space="preserve"> </v>
      </c>
      <c r="G66" s="105"/>
      <c r="H66" s="105"/>
      <c r="I66" s="105"/>
      <c r="J66" s="105"/>
      <c r="K66" s="105"/>
      <c r="L66" s="105"/>
      <c r="M66" s="105"/>
      <c r="N66" s="105"/>
      <c r="O66" s="104"/>
      <c r="P66" s="106"/>
      <c r="Q66" s="107"/>
    </row>
    <row r="67" spans="1:17" ht="35.25" customHeight="1" x14ac:dyDescent="0.3">
      <c r="A67" s="21" t="str">
        <f>'Matriz Nº1 Identificación'!A67</f>
        <v>7. 4</v>
      </c>
      <c r="B67" s="21" t="str">
        <f>IF('Matriz Nº3 Evaluación'!J67="Administrar",'Matriz Nº3 Evaluación'!B67,"No administrar")</f>
        <v>No administrar</v>
      </c>
      <c r="C67" s="105"/>
      <c r="D67" s="101"/>
      <c r="E67" s="101"/>
      <c r="F67" s="4" t="str">
        <f>IFERROR(+IF((VLOOKUP(D67,'Tabla 2-3-4-5'!$B$10:$C$12,2,FALSE)*(VLOOKUP(E67,'Tabla 2-3-4-5'!$B$10:$C$12,2,FALSE)))&lt;3,"BAJO",IF((VLOOKUP(D67,'Tabla 2-3-4-5'!$B$10:$C$12,2,FALSE)*(VLOOKUP(E67,'Tabla 2-3-4-5'!$B$10:$C$12,2,FALSE)))&gt;5,"ALTO","MEDIO"))," ")</f>
        <v xml:space="preserve"> </v>
      </c>
      <c r="G67" s="105"/>
      <c r="H67" s="105"/>
      <c r="I67" s="105"/>
      <c r="J67" s="105"/>
      <c r="K67" s="105"/>
      <c r="L67" s="105"/>
      <c r="M67" s="105"/>
      <c r="N67" s="105"/>
      <c r="O67" s="104"/>
      <c r="P67" s="106"/>
      <c r="Q67" s="107"/>
    </row>
    <row r="68" spans="1:17" ht="35.25" customHeight="1" x14ac:dyDescent="0.3">
      <c r="A68" s="21" t="str">
        <f>'Matriz Nº1 Identificación'!A68</f>
        <v>7. 5</v>
      </c>
      <c r="B68" s="21" t="str">
        <f>IF('Matriz Nº3 Evaluación'!J68="Administrar",'Matriz Nº3 Evaluación'!B68,"No administrar")</f>
        <v>No administrar</v>
      </c>
      <c r="C68" s="105"/>
      <c r="D68" s="101"/>
      <c r="E68" s="101"/>
      <c r="F68" s="4" t="str">
        <f>IFERROR(+IF((VLOOKUP(D68,'Tabla 2-3-4-5'!$B$10:$C$12,2,FALSE)*(VLOOKUP(E68,'Tabla 2-3-4-5'!$B$10:$C$12,2,FALSE)))&lt;3,"BAJO",IF((VLOOKUP(D68,'Tabla 2-3-4-5'!$B$10:$C$12,2,FALSE)*(VLOOKUP(E68,'Tabla 2-3-4-5'!$B$10:$C$12,2,FALSE)))&gt;5,"ALTO","MEDIO"))," ")</f>
        <v xml:space="preserve"> </v>
      </c>
      <c r="G68" s="105"/>
      <c r="H68" s="105"/>
      <c r="I68" s="105"/>
      <c r="J68" s="105"/>
      <c r="K68" s="105"/>
      <c r="L68" s="105"/>
      <c r="M68" s="105"/>
      <c r="N68" s="105"/>
      <c r="O68" s="104"/>
      <c r="P68" s="106"/>
      <c r="Q68" s="107"/>
    </row>
    <row r="69" spans="1:17" ht="35.25" customHeight="1" x14ac:dyDescent="0.3">
      <c r="A69" s="21" t="str">
        <f>'Matriz Nº1 Identificación'!A69</f>
        <v>7. 6</v>
      </c>
      <c r="B69" s="21" t="str">
        <f>IF('Matriz Nº3 Evaluación'!J69="Administrar",'Matriz Nº3 Evaluación'!B69,"No administrar")</f>
        <v>No administrar</v>
      </c>
      <c r="C69" s="105"/>
      <c r="D69" s="101"/>
      <c r="E69" s="101"/>
      <c r="F69" s="4" t="str">
        <f>IFERROR(+IF((VLOOKUP(D69,'Tabla 2-3-4-5'!$B$10:$C$12,2,FALSE)*(VLOOKUP(E69,'Tabla 2-3-4-5'!$B$10:$C$12,2,FALSE)))&lt;3,"BAJO",IF((VLOOKUP(D69,'Tabla 2-3-4-5'!$B$10:$C$12,2,FALSE)*(VLOOKUP(E69,'Tabla 2-3-4-5'!$B$10:$C$12,2,FALSE)))&gt;5,"ALTO","MEDIO"))," ")</f>
        <v xml:space="preserve"> </v>
      </c>
      <c r="G69" s="105"/>
      <c r="H69" s="105"/>
      <c r="I69" s="105"/>
      <c r="J69" s="105"/>
      <c r="K69" s="105"/>
      <c r="L69" s="105"/>
      <c r="M69" s="105"/>
      <c r="N69" s="105"/>
      <c r="O69" s="104"/>
      <c r="P69" s="106"/>
      <c r="Q69" s="107"/>
    </row>
    <row r="70" spans="1:17" ht="35.25" customHeight="1" thickBot="1" x14ac:dyDescent="0.35">
      <c r="A70" s="21" t="str">
        <f>'Matriz Nº1 Identificación'!A70</f>
        <v>7. 7</v>
      </c>
      <c r="B70" s="21" t="str">
        <f>IF('Matriz Nº3 Evaluación'!J70="Administrar",'Matriz Nº3 Evaluación'!B70,"No administrar")</f>
        <v>No administrar</v>
      </c>
      <c r="C70" s="105"/>
      <c r="D70" s="101"/>
      <c r="E70" s="101"/>
      <c r="F70" s="4" t="str">
        <f>IFERROR(+IF((VLOOKUP(D70,'Tabla 2-3-4-5'!$B$10:$C$12,2,FALSE)*(VLOOKUP(E70,'Tabla 2-3-4-5'!$B$10:$C$12,2,FALSE)))&lt;3,"BAJO",IF((VLOOKUP(D70,'Tabla 2-3-4-5'!$B$10:$C$12,2,FALSE)*(VLOOKUP(E70,'Tabla 2-3-4-5'!$B$10:$C$12,2,FALSE)))&gt;5,"ALTO","MEDIO"))," ")</f>
        <v xml:space="preserve"> </v>
      </c>
      <c r="G70" s="105"/>
      <c r="H70" s="105"/>
      <c r="I70" s="105"/>
      <c r="J70" s="105"/>
      <c r="K70" s="105"/>
      <c r="L70" s="105"/>
      <c r="M70" s="105"/>
      <c r="N70" s="105"/>
      <c r="O70" s="104"/>
      <c r="P70" s="106"/>
      <c r="Q70" s="107"/>
    </row>
    <row r="71" spans="1:17" ht="33" customHeight="1" thickBot="1" x14ac:dyDescent="0.35">
      <c r="A71" s="73" t="str">
        <f>'Matriz Nº1 Identificación'!A71</f>
        <v xml:space="preserve">Objetivo Estratégico: </v>
      </c>
      <c r="B71" s="409">
        <f>'Matriz Nº1 Identificación'!B71</f>
        <v>0</v>
      </c>
      <c r="C71" s="410"/>
      <c r="D71" s="410"/>
      <c r="E71" s="410"/>
      <c r="F71" s="410"/>
      <c r="G71" s="410"/>
      <c r="H71" s="410"/>
      <c r="I71" s="410"/>
      <c r="J71" s="410"/>
      <c r="K71" s="410"/>
      <c r="L71" s="410"/>
      <c r="M71" s="410"/>
      <c r="N71" s="410"/>
      <c r="O71" s="410"/>
      <c r="P71" s="410"/>
      <c r="Q71" s="411"/>
    </row>
    <row r="72" spans="1:17" ht="24.75" customHeight="1" x14ac:dyDescent="0.3">
      <c r="A72" s="76" t="str">
        <f>'Matriz Nº1 Identificación'!A72</f>
        <v>Objetivo táctico</v>
      </c>
      <c r="B72" s="447" t="str">
        <f>'Matriz Nº1 Identificación'!B72</f>
        <v>8. Fiscalizar áreas obligatorias según Ley8292(LGCI) y otras normativas de la C.G.R, requeridas todos los años, para cumplir con la normativa y no permitir el debilitamiento del contro linterno.</v>
      </c>
      <c r="C72" s="448"/>
      <c r="D72" s="448"/>
      <c r="E72" s="448"/>
      <c r="F72" s="448"/>
      <c r="G72" s="448"/>
      <c r="H72" s="448"/>
      <c r="I72" s="448"/>
      <c r="J72" s="448"/>
      <c r="K72" s="448"/>
      <c r="L72" s="448"/>
      <c r="M72" s="448"/>
      <c r="N72" s="448"/>
      <c r="O72" s="448"/>
      <c r="P72" s="448"/>
      <c r="Q72" s="449"/>
    </row>
    <row r="73" spans="1:17" ht="27.75" customHeight="1" x14ac:dyDescent="0.3">
      <c r="A73" s="21" t="str">
        <f>'Matriz Nº1 Identificación'!A73</f>
        <v>8. 1</v>
      </c>
      <c r="B73" s="21" t="str">
        <f>IF('Matriz Nº3 Evaluación'!J73="Administrar",'Matriz Nº3 Evaluación'!B73,"No administrar")</f>
        <v>No administrar</v>
      </c>
      <c r="C73" s="105"/>
      <c r="D73" s="101"/>
      <c r="E73" s="101"/>
      <c r="F73" s="4" t="str">
        <f>IFERROR(+IF((VLOOKUP(D73,'Tabla 2-3-4-5'!$B$10:$C$12,2,FALSE)*(VLOOKUP(E73,'Tabla 2-3-4-5'!$B$10:$C$12,2,FALSE)))&lt;3,"BAJO",IF((VLOOKUP(D73,'Tabla 2-3-4-5'!$B$10:$C$12,2,FALSE)*(VLOOKUP(E73,'Tabla 2-3-4-5'!$B$10:$C$12,2,FALSE)))&gt;5,"ALTO","MEDIO"))," ")</f>
        <v xml:space="preserve"> </v>
      </c>
      <c r="G73" s="105"/>
      <c r="H73" s="105"/>
      <c r="I73" s="105"/>
      <c r="J73" s="105"/>
      <c r="K73" s="105"/>
      <c r="L73" s="105"/>
      <c r="M73" s="105"/>
      <c r="N73" s="105"/>
      <c r="O73" s="104"/>
      <c r="P73" s="106"/>
      <c r="Q73" s="107"/>
    </row>
    <row r="74" spans="1:17" ht="31.5" customHeight="1" x14ac:dyDescent="0.3">
      <c r="A74" s="21" t="str">
        <f>'Matriz Nº1 Identificación'!A74</f>
        <v>8. 2</v>
      </c>
      <c r="B74" s="21" t="str">
        <f>IF('Matriz Nº3 Evaluación'!J74="Administrar",'Matriz Nº3 Evaluación'!B74,"No administrar")</f>
        <v>No administrar</v>
      </c>
      <c r="C74" s="105"/>
      <c r="D74" s="101"/>
      <c r="E74" s="101"/>
      <c r="F74" s="4" t="str">
        <f>IFERROR(+IF((VLOOKUP(D74,'Tabla 2-3-4-5'!$B$10:$C$12,2,FALSE)*(VLOOKUP(E74,'Tabla 2-3-4-5'!$B$10:$C$12,2,FALSE)))&lt;3,"BAJO",IF((VLOOKUP(D74,'Tabla 2-3-4-5'!$B$10:$C$12,2,FALSE)*(VLOOKUP(E74,'Tabla 2-3-4-5'!$B$10:$C$12,2,FALSE)))&gt;5,"ALTO","MEDIO"))," ")</f>
        <v xml:space="preserve"> </v>
      </c>
      <c r="G74" s="105"/>
      <c r="H74" s="105"/>
      <c r="I74" s="105"/>
      <c r="J74" s="105"/>
      <c r="K74" s="105"/>
      <c r="L74" s="105"/>
      <c r="M74" s="105"/>
      <c r="N74" s="105"/>
      <c r="O74" s="104"/>
      <c r="P74" s="106"/>
      <c r="Q74" s="107"/>
    </row>
    <row r="75" spans="1:17" ht="29.25" customHeight="1" x14ac:dyDescent="0.3">
      <c r="A75" s="21" t="str">
        <f>'Matriz Nº1 Identificación'!A75</f>
        <v>8. 3</v>
      </c>
      <c r="B75" s="21" t="str">
        <f>IF('Matriz Nº3 Evaluación'!J75="Administrar",'Matriz Nº3 Evaluación'!B75,"No administrar")</f>
        <v>No administrar</v>
      </c>
      <c r="C75" s="105"/>
      <c r="D75" s="101"/>
      <c r="E75" s="101"/>
      <c r="F75" s="4" t="str">
        <f>IFERROR(+IF((VLOOKUP(D75,'Tabla 2-3-4-5'!$B$10:$C$12,2,FALSE)*(VLOOKUP(E75,'Tabla 2-3-4-5'!$B$10:$C$12,2,FALSE)))&lt;3,"BAJO",IF((VLOOKUP(D75,'Tabla 2-3-4-5'!$B$10:$C$12,2,FALSE)*(VLOOKUP(E75,'Tabla 2-3-4-5'!$B$10:$C$12,2,FALSE)))&gt;5,"ALTO","MEDIO"))," ")</f>
        <v xml:space="preserve"> </v>
      </c>
      <c r="G75" s="105"/>
      <c r="H75" s="105"/>
      <c r="I75" s="105"/>
      <c r="J75" s="105"/>
      <c r="K75" s="105"/>
      <c r="L75" s="105"/>
      <c r="M75" s="105"/>
      <c r="N75" s="105"/>
      <c r="O75" s="104"/>
      <c r="P75" s="106"/>
      <c r="Q75" s="107"/>
    </row>
    <row r="76" spans="1:17" ht="35.25" customHeight="1" x14ac:dyDescent="0.3">
      <c r="A76" s="21" t="str">
        <f>'Matriz Nº1 Identificación'!A76</f>
        <v>8. 4</v>
      </c>
      <c r="B76" s="21" t="str">
        <f>IF('Matriz Nº3 Evaluación'!J76="Administrar",'Matriz Nº3 Evaluación'!B76,"No administrar")</f>
        <v>No administrar</v>
      </c>
      <c r="C76" s="105"/>
      <c r="D76" s="101"/>
      <c r="E76" s="101"/>
      <c r="F76" s="4" t="str">
        <f>IFERROR(+IF((VLOOKUP(D76,'Tabla 2-3-4-5'!$B$10:$C$12,2,FALSE)*(VLOOKUP(E76,'Tabla 2-3-4-5'!$B$10:$C$12,2,FALSE)))&lt;3,"BAJO",IF((VLOOKUP(D76,'Tabla 2-3-4-5'!$B$10:$C$12,2,FALSE)*(VLOOKUP(E76,'Tabla 2-3-4-5'!$B$10:$C$12,2,FALSE)))&gt;5,"ALTO","MEDIO"))," ")</f>
        <v xml:space="preserve"> </v>
      </c>
      <c r="G76" s="105"/>
      <c r="H76" s="105"/>
      <c r="I76" s="105"/>
      <c r="J76" s="105"/>
      <c r="K76" s="105"/>
      <c r="L76" s="105"/>
      <c r="M76" s="105"/>
      <c r="N76" s="105"/>
      <c r="O76" s="104"/>
      <c r="P76" s="106"/>
      <c r="Q76" s="107"/>
    </row>
    <row r="77" spans="1:17" ht="35.25" customHeight="1" x14ac:dyDescent="0.3">
      <c r="A77" s="21" t="str">
        <f>'Matriz Nº1 Identificación'!A77</f>
        <v>8. 5</v>
      </c>
      <c r="B77" s="21" t="str">
        <f>IF('Matriz Nº3 Evaluación'!J77="Administrar",'Matriz Nº3 Evaluación'!B77,"No administrar")</f>
        <v>No administrar</v>
      </c>
      <c r="C77" s="105"/>
      <c r="D77" s="101"/>
      <c r="E77" s="101"/>
      <c r="F77" s="4" t="str">
        <f>IFERROR(+IF((VLOOKUP(D77,'Tabla 2-3-4-5'!$B$10:$C$12,2,FALSE)*(VLOOKUP(E77,'Tabla 2-3-4-5'!$B$10:$C$12,2,FALSE)))&lt;3,"BAJO",IF((VLOOKUP(D77,'Tabla 2-3-4-5'!$B$10:$C$12,2,FALSE)*(VLOOKUP(E77,'Tabla 2-3-4-5'!$B$10:$C$12,2,FALSE)))&gt;5,"ALTO","MEDIO"))," ")</f>
        <v xml:space="preserve"> </v>
      </c>
      <c r="G77" s="105"/>
      <c r="H77" s="105"/>
      <c r="I77" s="105"/>
      <c r="J77" s="105"/>
      <c r="K77" s="105"/>
      <c r="L77" s="105"/>
      <c r="M77" s="105"/>
      <c r="N77" s="105"/>
      <c r="O77" s="104"/>
      <c r="P77" s="106"/>
      <c r="Q77" s="107"/>
    </row>
    <row r="78" spans="1:17" ht="35.25" customHeight="1" x14ac:dyDescent="0.3">
      <c r="A78" s="21" t="str">
        <f>'Matriz Nº1 Identificación'!A78</f>
        <v>8. 6</v>
      </c>
      <c r="B78" s="21" t="str">
        <f>IF('Matriz Nº3 Evaluación'!J78="Administrar",'Matriz Nº3 Evaluación'!B78,"No administrar")</f>
        <v>No administrar</v>
      </c>
      <c r="C78" s="105"/>
      <c r="D78" s="101"/>
      <c r="E78" s="101"/>
      <c r="F78" s="4" t="str">
        <f>IFERROR(+IF((VLOOKUP(D78,'Tabla 2-3-4-5'!$B$10:$C$12,2,FALSE)*(VLOOKUP(E78,'Tabla 2-3-4-5'!$B$10:$C$12,2,FALSE)))&lt;3,"BAJO",IF((VLOOKUP(D78,'Tabla 2-3-4-5'!$B$10:$C$12,2,FALSE)*(VLOOKUP(E78,'Tabla 2-3-4-5'!$B$10:$C$12,2,FALSE)))&gt;5,"ALTO","MEDIO"))," ")</f>
        <v xml:space="preserve"> </v>
      </c>
      <c r="G78" s="105"/>
      <c r="H78" s="105"/>
      <c r="I78" s="105"/>
      <c r="J78" s="105"/>
      <c r="K78" s="105"/>
      <c r="L78" s="105"/>
      <c r="M78" s="105"/>
      <c r="N78" s="105"/>
      <c r="O78" s="104"/>
      <c r="P78" s="106"/>
      <c r="Q78" s="107"/>
    </row>
    <row r="79" spans="1:17" ht="35.25" customHeight="1" thickBot="1" x14ac:dyDescent="0.35">
      <c r="A79" s="21" t="str">
        <f>'Matriz Nº1 Identificación'!A79</f>
        <v>8. 7</v>
      </c>
      <c r="B79" s="21" t="str">
        <f>IF('Matriz Nº3 Evaluación'!J79="Administrar",'Matriz Nº3 Evaluación'!B79,"No administrar")</f>
        <v>No administrar</v>
      </c>
      <c r="C79" s="105"/>
      <c r="D79" s="101"/>
      <c r="E79" s="101"/>
      <c r="F79" s="4" t="str">
        <f>IFERROR(+IF((VLOOKUP(D79,'Tabla 2-3-4-5'!$B$10:$C$12,2,FALSE)*(VLOOKUP(E79,'Tabla 2-3-4-5'!$B$10:$C$12,2,FALSE)))&lt;3,"BAJO",IF((VLOOKUP(D79,'Tabla 2-3-4-5'!$B$10:$C$12,2,FALSE)*(VLOOKUP(E79,'Tabla 2-3-4-5'!$B$10:$C$12,2,FALSE)))&gt;5,"ALTO","MEDIO"))," ")</f>
        <v xml:space="preserve"> </v>
      </c>
      <c r="G79" s="105"/>
      <c r="H79" s="105"/>
      <c r="I79" s="105"/>
      <c r="J79" s="105"/>
      <c r="K79" s="105"/>
      <c r="L79" s="105"/>
      <c r="M79" s="105"/>
      <c r="N79" s="105"/>
      <c r="O79" s="104"/>
      <c r="P79" s="106"/>
      <c r="Q79" s="107"/>
    </row>
    <row r="80" spans="1:17" ht="33" customHeight="1" thickBot="1" x14ac:dyDescent="0.35">
      <c r="A80" s="73" t="str">
        <f>'Matriz Nº1 Identificación'!A80</f>
        <v xml:space="preserve">Objetivo Estratégico: </v>
      </c>
      <c r="B80" s="409">
        <f>'Matriz Nº1 Identificación'!B80</f>
        <v>0</v>
      </c>
      <c r="C80" s="410"/>
      <c r="D80" s="410"/>
      <c r="E80" s="410"/>
      <c r="F80" s="410"/>
      <c r="G80" s="410"/>
      <c r="H80" s="410"/>
      <c r="I80" s="410"/>
      <c r="J80" s="410"/>
      <c r="K80" s="410"/>
      <c r="L80" s="410"/>
      <c r="M80" s="410"/>
      <c r="N80" s="410"/>
      <c r="O80" s="410"/>
      <c r="P80" s="410"/>
      <c r="Q80" s="411"/>
    </row>
    <row r="81" spans="1:17" ht="24.75" customHeight="1" x14ac:dyDescent="0.3">
      <c r="A81" s="76" t="str">
        <f>'Matriz Nº1 Identificación'!A81</f>
        <v>Objetivo táctico</v>
      </c>
      <c r="B81" s="447" t="str">
        <f>'Matriz Nº1 Identificación'!B81</f>
        <v>9. Compra de muestras de producto terminado para revisión del procesos de producción</v>
      </c>
      <c r="C81" s="448"/>
      <c r="D81" s="448"/>
      <c r="E81" s="448"/>
      <c r="F81" s="448"/>
      <c r="G81" s="448"/>
      <c r="H81" s="448"/>
      <c r="I81" s="448"/>
      <c r="J81" s="448"/>
      <c r="K81" s="448"/>
      <c r="L81" s="448"/>
      <c r="M81" s="448"/>
      <c r="N81" s="448"/>
      <c r="O81" s="448"/>
      <c r="P81" s="448"/>
      <c r="Q81" s="449"/>
    </row>
    <row r="82" spans="1:17" ht="27.75" customHeight="1" x14ac:dyDescent="0.3">
      <c r="A82" s="21" t="str">
        <f>'Matriz Nº1 Identificación'!A82</f>
        <v>9. 1</v>
      </c>
      <c r="B82" s="21" t="str">
        <f>IF('Matriz Nº3 Evaluación'!J82="Administrar",'Matriz Nº3 Evaluación'!B82,"No administrar")</f>
        <v>No administrar</v>
      </c>
      <c r="C82" s="105"/>
      <c r="D82" s="101"/>
      <c r="E82" s="101"/>
      <c r="F82" s="4" t="str">
        <f>IFERROR(+IF((VLOOKUP(D82,'Tabla 2-3-4-5'!$B$10:$C$12,2,FALSE)*(VLOOKUP(E82,'Tabla 2-3-4-5'!$B$10:$C$12,2,FALSE)))&lt;3,"BAJO",IF((VLOOKUP(D82,'Tabla 2-3-4-5'!$B$10:$C$12,2,FALSE)*(VLOOKUP(E82,'Tabla 2-3-4-5'!$B$10:$C$12,2,FALSE)))&gt;5,"ALTO","MEDIO"))," ")</f>
        <v xml:space="preserve"> </v>
      </c>
      <c r="G82" s="105"/>
      <c r="H82" s="105"/>
      <c r="I82" s="105"/>
      <c r="J82" s="105"/>
      <c r="K82" s="105"/>
      <c r="L82" s="105"/>
      <c r="M82" s="105"/>
      <c r="N82" s="105"/>
      <c r="O82" s="104"/>
      <c r="P82" s="106"/>
      <c r="Q82" s="107"/>
    </row>
    <row r="83" spans="1:17" ht="31.5" customHeight="1" x14ac:dyDescent="0.3">
      <c r="A83" s="21" t="str">
        <f>'Matriz Nº1 Identificación'!A83</f>
        <v>9. 2</v>
      </c>
      <c r="B83" s="21" t="str">
        <f>IF('Matriz Nº3 Evaluación'!J83="Administrar",'Matriz Nº3 Evaluación'!B83,"No administrar")</f>
        <v>No administrar</v>
      </c>
      <c r="C83" s="105"/>
      <c r="D83" s="101"/>
      <c r="E83" s="101"/>
      <c r="F83" s="4" t="str">
        <f>IFERROR(+IF((VLOOKUP(D83,'Tabla 2-3-4-5'!$B$10:$C$12,2,FALSE)*(VLOOKUP(E83,'Tabla 2-3-4-5'!$B$10:$C$12,2,FALSE)))&lt;3,"BAJO",IF((VLOOKUP(D83,'Tabla 2-3-4-5'!$B$10:$C$12,2,FALSE)*(VLOOKUP(E83,'Tabla 2-3-4-5'!$B$10:$C$12,2,FALSE)))&gt;5,"ALTO","MEDIO"))," ")</f>
        <v xml:space="preserve"> </v>
      </c>
      <c r="G83" s="105"/>
      <c r="H83" s="105"/>
      <c r="I83" s="105"/>
      <c r="J83" s="105"/>
      <c r="K83" s="105"/>
      <c r="L83" s="105"/>
      <c r="M83" s="105"/>
      <c r="N83" s="105"/>
      <c r="O83" s="104"/>
      <c r="P83" s="106"/>
      <c r="Q83" s="107"/>
    </row>
    <row r="84" spans="1:17" ht="29.25" customHeight="1" x14ac:dyDescent="0.3">
      <c r="A84" s="21" t="str">
        <f>'Matriz Nº1 Identificación'!A84</f>
        <v>9. 3</v>
      </c>
      <c r="B84" s="21" t="str">
        <f>IF('Matriz Nº3 Evaluación'!J84="Administrar",'Matriz Nº3 Evaluación'!B84,"No administrar")</f>
        <v>No administrar</v>
      </c>
      <c r="C84" s="105"/>
      <c r="D84" s="101"/>
      <c r="E84" s="101"/>
      <c r="F84" s="4" t="str">
        <f>IFERROR(+IF((VLOOKUP(D84,'Tabla 2-3-4-5'!$B$10:$C$12,2,FALSE)*(VLOOKUP(E84,'Tabla 2-3-4-5'!$B$10:$C$12,2,FALSE)))&lt;3,"BAJO",IF((VLOOKUP(D84,'Tabla 2-3-4-5'!$B$10:$C$12,2,FALSE)*(VLOOKUP(E84,'Tabla 2-3-4-5'!$B$10:$C$12,2,FALSE)))&gt;5,"ALTO","MEDIO"))," ")</f>
        <v xml:space="preserve"> </v>
      </c>
      <c r="G84" s="105"/>
      <c r="H84" s="105"/>
      <c r="I84" s="105"/>
      <c r="J84" s="105"/>
      <c r="K84" s="105"/>
      <c r="L84" s="105"/>
      <c r="M84" s="105"/>
      <c r="N84" s="105"/>
      <c r="O84" s="104"/>
      <c r="P84" s="106"/>
      <c r="Q84" s="107"/>
    </row>
    <row r="85" spans="1:17" ht="35.25" customHeight="1" x14ac:dyDescent="0.3">
      <c r="A85" s="21" t="str">
        <f>'Matriz Nº1 Identificación'!A85</f>
        <v>9. 4</v>
      </c>
      <c r="B85" s="21" t="str">
        <f>IF('Matriz Nº3 Evaluación'!J85="Administrar",'Matriz Nº3 Evaluación'!B85,"No administrar")</f>
        <v>No administrar</v>
      </c>
      <c r="C85" s="105"/>
      <c r="D85" s="101"/>
      <c r="E85" s="101"/>
      <c r="F85" s="4" t="str">
        <f>IFERROR(+IF((VLOOKUP(D85,'Tabla 2-3-4-5'!$B$10:$C$12,2,FALSE)*(VLOOKUP(E85,'Tabla 2-3-4-5'!$B$10:$C$12,2,FALSE)))&lt;3,"BAJO",IF((VLOOKUP(D85,'Tabla 2-3-4-5'!$B$10:$C$12,2,FALSE)*(VLOOKUP(E85,'Tabla 2-3-4-5'!$B$10:$C$12,2,FALSE)))&gt;5,"ALTO","MEDIO"))," ")</f>
        <v xml:space="preserve"> </v>
      </c>
      <c r="G85" s="105"/>
      <c r="H85" s="105"/>
      <c r="I85" s="105"/>
      <c r="J85" s="105"/>
      <c r="K85" s="105"/>
      <c r="L85" s="105"/>
      <c r="M85" s="105"/>
      <c r="N85" s="105"/>
      <c r="O85" s="104"/>
      <c r="P85" s="106"/>
      <c r="Q85" s="107"/>
    </row>
    <row r="86" spans="1:17" ht="35.25" customHeight="1" x14ac:dyDescent="0.3">
      <c r="A86" s="21" t="str">
        <f>'Matriz Nº1 Identificación'!A86</f>
        <v>9. 5</v>
      </c>
      <c r="B86" s="21" t="str">
        <f>IF('Matriz Nº3 Evaluación'!J86="Administrar",'Matriz Nº3 Evaluación'!B86,"No administrar")</f>
        <v>No administrar</v>
      </c>
      <c r="C86" s="105"/>
      <c r="D86" s="101"/>
      <c r="E86" s="101"/>
      <c r="F86" s="4" t="str">
        <f>IFERROR(+IF((VLOOKUP(D86,'Tabla 2-3-4-5'!$B$10:$C$12,2,FALSE)*(VLOOKUP(E86,'Tabla 2-3-4-5'!$B$10:$C$12,2,FALSE)))&lt;3,"BAJO",IF((VLOOKUP(D86,'Tabla 2-3-4-5'!$B$10:$C$12,2,FALSE)*(VLOOKUP(E86,'Tabla 2-3-4-5'!$B$10:$C$12,2,FALSE)))&gt;5,"ALTO","MEDIO"))," ")</f>
        <v xml:space="preserve"> </v>
      </c>
      <c r="G86" s="105"/>
      <c r="H86" s="105"/>
      <c r="I86" s="105"/>
      <c r="J86" s="105"/>
      <c r="K86" s="105"/>
      <c r="L86" s="105"/>
      <c r="M86" s="105"/>
      <c r="N86" s="105"/>
      <c r="O86" s="104"/>
      <c r="P86" s="106"/>
      <c r="Q86" s="107"/>
    </row>
    <row r="87" spans="1:17" ht="35.25" customHeight="1" x14ac:dyDescent="0.3">
      <c r="A87" s="21" t="str">
        <f>'Matriz Nº1 Identificación'!A87</f>
        <v>9. 6</v>
      </c>
      <c r="B87" s="21" t="str">
        <f>IF('Matriz Nº3 Evaluación'!J87="Administrar",'Matriz Nº3 Evaluación'!B87,"No administrar")</f>
        <v>No administrar</v>
      </c>
      <c r="C87" s="105"/>
      <c r="D87" s="101"/>
      <c r="E87" s="101"/>
      <c r="F87" s="4" t="str">
        <f>IFERROR(+IF((VLOOKUP(D87,'Tabla 2-3-4-5'!$B$10:$C$12,2,FALSE)*(VLOOKUP(E87,'Tabla 2-3-4-5'!$B$10:$C$12,2,FALSE)))&lt;3,"BAJO",IF((VLOOKUP(D87,'Tabla 2-3-4-5'!$B$10:$C$12,2,FALSE)*(VLOOKUP(E87,'Tabla 2-3-4-5'!$B$10:$C$12,2,FALSE)))&gt;5,"ALTO","MEDIO"))," ")</f>
        <v xml:space="preserve"> </v>
      </c>
      <c r="G87" s="105"/>
      <c r="H87" s="105"/>
      <c r="I87" s="105"/>
      <c r="J87" s="105"/>
      <c r="K87" s="105"/>
      <c r="L87" s="105"/>
      <c r="M87" s="105"/>
      <c r="N87" s="105"/>
      <c r="O87" s="104"/>
      <c r="P87" s="106"/>
      <c r="Q87" s="107"/>
    </row>
    <row r="88" spans="1:17" ht="35.25" customHeight="1" thickBot="1" x14ac:dyDescent="0.35">
      <c r="A88" s="21" t="str">
        <f>'Matriz Nº1 Identificación'!A88</f>
        <v>9. 7</v>
      </c>
      <c r="B88" s="21" t="str">
        <f>IF('Matriz Nº3 Evaluación'!J88="Administrar",'Matriz Nº3 Evaluación'!B88,"No administrar")</f>
        <v>No administrar</v>
      </c>
      <c r="C88" s="105"/>
      <c r="D88" s="101"/>
      <c r="E88" s="101"/>
      <c r="F88" s="4" t="str">
        <f>IFERROR(+IF((VLOOKUP(D88,'Tabla 2-3-4-5'!$B$10:$C$12,2,FALSE)*(VLOOKUP(E88,'Tabla 2-3-4-5'!$B$10:$C$12,2,FALSE)))&lt;3,"BAJO",IF((VLOOKUP(D88,'Tabla 2-3-4-5'!$B$10:$C$12,2,FALSE)*(VLOOKUP(E88,'Tabla 2-3-4-5'!$B$10:$C$12,2,FALSE)))&gt;5,"ALTO","MEDIO"))," ")</f>
        <v xml:space="preserve"> </v>
      </c>
      <c r="G88" s="105"/>
      <c r="H88" s="105"/>
      <c r="I88" s="105"/>
      <c r="J88" s="105"/>
      <c r="K88" s="105"/>
      <c r="L88" s="105"/>
      <c r="M88" s="105"/>
      <c r="N88" s="105"/>
      <c r="O88" s="104"/>
      <c r="P88" s="106"/>
      <c r="Q88" s="107"/>
    </row>
    <row r="89" spans="1:17" ht="33" customHeight="1" thickBot="1" x14ac:dyDescent="0.35">
      <c r="A89" s="73" t="str">
        <f>'Matriz Nº1 Identificación'!A89</f>
        <v xml:space="preserve">Objetivo Estratégico: </v>
      </c>
      <c r="B89" s="409">
        <f>'Matriz Nº1 Identificación'!B89</f>
        <v>0</v>
      </c>
      <c r="C89" s="410"/>
      <c r="D89" s="410"/>
      <c r="E89" s="410"/>
      <c r="F89" s="410"/>
      <c r="G89" s="410"/>
      <c r="H89" s="410"/>
      <c r="I89" s="410"/>
      <c r="J89" s="410"/>
      <c r="K89" s="410"/>
      <c r="L89" s="410"/>
      <c r="M89" s="410"/>
      <c r="N89" s="410"/>
      <c r="O89" s="410"/>
      <c r="P89" s="410"/>
      <c r="Q89" s="411"/>
    </row>
    <row r="90" spans="1:17" ht="24.75" customHeight="1" x14ac:dyDescent="0.3">
      <c r="A90" s="76" t="str">
        <f>'Matriz Nº1 Identificación'!A90</f>
        <v>Objetivo táctico</v>
      </c>
      <c r="B90" s="447" t="str">
        <f>'Matriz Nº1 Identificación'!B90</f>
        <v xml:space="preserve">10. Adquisición de distintos papeles y cartulinas para la producción de las impresos comerciales. </v>
      </c>
      <c r="C90" s="448"/>
      <c r="D90" s="448"/>
      <c r="E90" s="448"/>
      <c r="F90" s="448"/>
      <c r="G90" s="448"/>
      <c r="H90" s="448"/>
      <c r="I90" s="448"/>
      <c r="J90" s="448"/>
      <c r="K90" s="448"/>
      <c r="L90" s="448"/>
      <c r="M90" s="448"/>
      <c r="N90" s="448"/>
      <c r="O90" s="448"/>
      <c r="P90" s="448"/>
      <c r="Q90" s="449"/>
    </row>
    <row r="91" spans="1:17" ht="27.75" customHeight="1" x14ac:dyDescent="0.3">
      <c r="A91" s="21" t="str">
        <f>'Matriz Nº1 Identificación'!A91</f>
        <v>10. 1</v>
      </c>
      <c r="B91" s="21" t="str">
        <f>IF('Matriz Nº3 Evaluación'!J91="Administrar",'Matriz Nº3 Evaluación'!B91,"No administrar")</f>
        <v>No administrar</v>
      </c>
      <c r="C91" s="105"/>
      <c r="D91" s="101"/>
      <c r="E91" s="101"/>
      <c r="F91" s="4" t="str">
        <f>IFERROR(+IF((VLOOKUP(D91,'Tabla 2-3-4-5'!$B$10:$C$12,2,FALSE)*(VLOOKUP(E91,'Tabla 2-3-4-5'!$B$10:$C$12,2,FALSE)))&lt;3,"BAJO",IF((VLOOKUP(D91,'Tabla 2-3-4-5'!$B$10:$C$12,2,FALSE)*(VLOOKUP(E91,'Tabla 2-3-4-5'!$B$10:$C$12,2,FALSE)))&gt;5,"ALTO","MEDIO"))," ")</f>
        <v xml:space="preserve"> </v>
      </c>
      <c r="G91" s="105"/>
      <c r="H91" s="105"/>
      <c r="I91" s="105"/>
      <c r="J91" s="105"/>
      <c r="K91" s="105"/>
      <c r="L91" s="105"/>
      <c r="M91" s="105"/>
      <c r="N91" s="105"/>
      <c r="O91" s="104"/>
      <c r="P91" s="106"/>
      <c r="Q91" s="107"/>
    </row>
    <row r="92" spans="1:17" ht="31.5" customHeight="1" x14ac:dyDescent="0.3">
      <c r="A92" s="21" t="str">
        <f>'Matriz Nº1 Identificación'!A92</f>
        <v>10. 2</v>
      </c>
      <c r="B92" s="21" t="str">
        <f>IF('Matriz Nº3 Evaluación'!J92="Administrar",'Matriz Nº3 Evaluación'!B92,"No administrar")</f>
        <v>No administrar</v>
      </c>
      <c r="C92" s="105"/>
      <c r="D92" s="101"/>
      <c r="E92" s="101"/>
      <c r="F92" s="4" t="str">
        <f>IFERROR(+IF((VLOOKUP(D92,'Tabla 2-3-4-5'!$B$10:$C$12,2,FALSE)*(VLOOKUP(E92,'Tabla 2-3-4-5'!$B$10:$C$12,2,FALSE)))&lt;3,"BAJO",IF((VLOOKUP(D92,'Tabla 2-3-4-5'!$B$10:$C$12,2,FALSE)*(VLOOKUP(E92,'Tabla 2-3-4-5'!$B$10:$C$12,2,FALSE)))&gt;5,"ALTO","MEDIO"))," ")</f>
        <v xml:space="preserve"> </v>
      </c>
      <c r="G92" s="105"/>
      <c r="H92" s="105"/>
      <c r="I92" s="105"/>
      <c r="J92" s="105"/>
      <c r="K92" s="105"/>
      <c r="L92" s="105"/>
      <c r="M92" s="105"/>
      <c r="N92" s="105"/>
      <c r="O92" s="104"/>
      <c r="P92" s="106"/>
      <c r="Q92" s="107"/>
    </row>
    <row r="93" spans="1:17" ht="29.25" customHeight="1" x14ac:dyDescent="0.3">
      <c r="A93" s="21" t="str">
        <f>'Matriz Nº1 Identificación'!A93</f>
        <v>10. 3</v>
      </c>
      <c r="B93" s="21" t="str">
        <f>IF('Matriz Nº3 Evaluación'!J93="Administrar",'Matriz Nº3 Evaluación'!B93,"No administrar")</f>
        <v>No administrar</v>
      </c>
      <c r="C93" s="105"/>
      <c r="D93" s="101"/>
      <c r="E93" s="101"/>
      <c r="F93" s="4" t="str">
        <f>IFERROR(+IF((VLOOKUP(D93,'Tabla 2-3-4-5'!$B$10:$C$12,2,FALSE)*(VLOOKUP(E93,'Tabla 2-3-4-5'!$B$10:$C$12,2,FALSE)))&lt;3,"BAJO",IF((VLOOKUP(D93,'Tabla 2-3-4-5'!$B$10:$C$12,2,FALSE)*(VLOOKUP(E93,'Tabla 2-3-4-5'!$B$10:$C$12,2,FALSE)))&gt;5,"ALTO","MEDIO"))," ")</f>
        <v xml:space="preserve"> </v>
      </c>
      <c r="G93" s="105"/>
      <c r="H93" s="105"/>
      <c r="I93" s="105"/>
      <c r="J93" s="105"/>
      <c r="K93" s="105"/>
      <c r="L93" s="105"/>
      <c r="M93" s="105"/>
      <c r="N93" s="105"/>
      <c r="O93" s="104"/>
      <c r="P93" s="106"/>
      <c r="Q93" s="107"/>
    </row>
    <row r="94" spans="1:17" ht="35.25" customHeight="1" x14ac:dyDescent="0.3">
      <c r="A94" s="21" t="str">
        <f>'Matriz Nº1 Identificación'!A94</f>
        <v>10. 4</v>
      </c>
      <c r="B94" s="21" t="str">
        <f>IF('Matriz Nº3 Evaluación'!J94="Administrar",'Matriz Nº3 Evaluación'!B94,"No administrar")</f>
        <v>No administrar</v>
      </c>
      <c r="C94" s="105"/>
      <c r="D94" s="101"/>
      <c r="E94" s="101"/>
      <c r="F94" s="4" t="str">
        <f>IFERROR(+IF((VLOOKUP(D94,'Tabla 2-3-4-5'!$B$10:$C$12,2,FALSE)*(VLOOKUP(E94,'Tabla 2-3-4-5'!$B$10:$C$12,2,FALSE)))&lt;3,"BAJO",IF((VLOOKUP(D94,'Tabla 2-3-4-5'!$B$10:$C$12,2,FALSE)*(VLOOKUP(E94,'Tabla 2-3-4-5'!$B$10:$C$12,2,FALSE)))&gt;5,"ALTO","MEDIO"))," ")</f>
        <v xml:space="preserve"> </v>
      </c>
      <c r="G94" s="105"/>
      <c r="H94" s="105"/>
      <c r="I94" s="105"/>
      <c r="J94" s="105"/>
      <c r="K94" s="105"/>
      <c r="L94" s="105"/>
      <c r="M94" s="105"/>
      <c r="N94" s="105"/>
      <c r="O94" s="104"/>
      <c r="P94" s="106"/>
      <c r="Q94" s="107"/>
    </row>
    <row r="95" spans="1:17" ht="35.25" customHeight="1" x14ac:dyDescent="0.3">
      <c r="A95" s="21" t="str">
        <f>'Matriz Nº1 Identificación'!A95</f>
        <v>10. 5</v>
      </c>
      <c r="B95" s="21" t="str">
        <f>IF('Matriz Nº3 Evaluación'!J95="Administrar",'Matriz Nº3 Evaluación'!B95,"No administrar")</f>
        <v>No administrar</v>
      </c>
      <c r="C95" s="105"/>
      <c r="D95" s="101"/>
      <c r="E95" s="101"/>
      <c r="F95" s="4" t="str">
        <f>IFERROR(+IF((VLOOKUP(D95,'Tabla 2-3-4-5'!$B$10:$C$12,2,FALSE)*(VLOOKUP(E95,'Tabla 2-3-4-5'!$B$10:$C$12,2,FALSE)))&lt;3,"BAJO",IF((VLOOKUP(D95,'Tabla 2-3-4-5'!$B$10:$C$12,2,FALSE)*(VLOOKUP(E95,'Tabla 2-3-4-5'!$B$10:$C$12,2,FALSE)))&gt;5,"ALTO","MEDIO"))," ")</f>
        <v xml:space="preserve"> </v>
      </c>
      <c r="G95" s="105"/>
      <c r="H95" s="105"/>
      <c r="I95" s="105"/>
      <c r="J95" s="105"/>
      <c r="K95" s="105"/>
      <c r="L95" s="105"/>
      <c r="M95" s="105"/>
      <c r="N95" s="105"/>
      <c r="O95" s="104"/>
      <c r="P95" s="106"/>
      <c r="Q95" s="107"/>
    </row>
    <row r="96" spans="1:17" ht="35.25" customHeight="1" x14ac:dyDescent="0.3">
      <c r="A96" s="21" t="str">
        <f>'Matriz Nº1 Identificación'!A96</f>
        <v>10. 6</v>
      </c>
      <c r="B96" s="21" t="str">
        <f>IF('Matriz Nº3 Evaluación'!J96="Administrar",'Matriz Nº3 Evaluación'!B96,"No administrar")</f>
        <v>No administrar</v>
      </c>
      <c r="C96" s="105"/>
      <c r="D96" s="101"/>
      <c r="E96" s="101"/>
      <c r="F96" s="4" t="str">
        <f>IFERROR(+IF((VLOOKUP(D96,'Tabla 2-3-4-5'!$B$10:$C$12,2,FALSE)*(VLOOKUP(E96,'Tabla 2-3-4-5'!$B$10:$C$12,2,FALSE)))&lt;3,"BAJO",IF((VLOOKUP(D96,'Tabla 2-3-4-5'!$B$10:$C$12,2,FALSE)*(VLOOKUP(E96,'Tabla 2-3-4-5'!$B$10:$C$12,2,FALSE)))&gt;5,"ALTO","MEDIO"))," ")</f>
        <v xml:space="preserve"> </v>
      </c>
      <c r="G96" s="105"/>
      <c r="H96" s="105"/>
      <c r="I96" s="105"/>
      <c r="J96" s="105"/>
      <c r="K96" s="105"/>
      <c r="L96" s="105"/>
      <c r="M96" s="105"/>
      <c r="N96" s="105"/>
      <c r="O96" s="104"/>
      <c r="P96" s="106"/>
      <c r="Q96" s="107"/>
    </row>
    <row r="97" spans="1:17" ht="35.25" customHeight="1" thickBot="1" x14ac:dyDescent="0.35">
      <c r="A97" s="21" t="str">
        <f>'Matriz Nº1 Identificación'!A97</f>
        <v>10. 7</v>
      </c>
      <c r="B97" s="21" t="str">
        <f>IF('Matriz Nº3 Evaluación'!J97="Administrar",'Matriz Nº3 Evaluación'!B97,"No administrar")</f>
        <v>No administrar</v>
      </c>
      <c r="C97" s="105"/>
      <c r="D97" s="101"/>
      <c r="E97" s="101"/>
      <c r="F97" s="4" t="str">
        <f>IFERROR(+IF((VLOOKUP(D97,'Tabla 2-3-4-5'!$B$10:$C$12,2,FALSE)*(VLOOKUP(E97,'Tabla 2-3-4-5'!$B$10:$C$12,2,FALSE)))&lt;3,"BAJO",IF((VLOOKUP(D97,'Tabla 2-3-4-5'!$B$10:$C$12,2,FALSE)*(VLOOKUP(E97,'Tabla 2-3-4-5'!$B$10:$C$12,2,FALSE)))&gt;5,"ALTO","MEDIO"))," ")</f>
        <v xml:space="preserve"> </v>
      </c>
      <c r="G97" s="105"/>
      <c r="H97" s="105"/>
      <c r="I97" s="105"/>
      <c r="J97" s="105"/>
      <c r="K97" s="105"/>
      <c r="L97" s="105"/>
      <c r="M97" s="105"/>
      <c r="N97" s="105"/>
      <c r="O97" s="104"/>
      <c r="P97" s="106"/>
      <c r="Q97" s="107"/>
    </row>
    <row r="98" spans="1:17" ht="33" customHeight="1" thickBot="1" x14ac:dyDescent="0.35">
      <c r="A98" s="73" t="str">
        <f>'Matriz Nº1 Identificación'!A98</f>
        <v xml:space="preserve">Objetivo Estratégico: </v>
      </c>
      <c r="B98" s="409">
        <f>'Matriz Nº1 Identificación'!B98</f>
        <v>0</v>
      </c>
      <c r="C98" s="410"/>
      <c r="D98" s="410"/>
      <c r="E98" s="410"/>
      <c r="F98" s="410"/>
      <c r="G98" s="410"/>
      <c r="H98" s="410"/>
      <c r="I98" s="410"/>
      <c r="J98" s="410"/>
      <c r="K98" s="410"/>
      <c r="L98" s="410"/>
      <c r="M98" s="410"/>
      <c r="N98" s="410"/>
      <c r="O98" s="410"/>
      <c r="P98" s="410"/>
      <c r="Q98" s="411"/>
    </row>
    <row r="99" spans="1:17" ht="24.75" customHeight="1" x14ac:dyDescent="0.3">
      <c r="A99" s="76" t="str">
        <f>'Matriz Nº1 Identificación'!A99</f>
        <v>Objetivo táctico</v>
      </c>
      <c r="B99" s="447" t="str">
        <f>'Matriz Nº1 Identificación'!B99</f>
        <v>11. Uniformes para el área productiva</v>
      </c>
      <c r="C99" s="448"/>
      <c r="D99" s="448"/>
      <c r="E99" s="448"/>
      <c r="F99" s="448"/>
      <c r="G99" s="448"/>
      <c r="H99" s="448"/>
      <c r="I99" s="448"/>
      <c r="J99" s="448"/>
      <c r="K99" s="448"/>
      <c r="L99" s="448"/>
      <c r="M99" s="448"/>
      <c r="N99" s="448"/>
      <c r="O99" s="448"/>
      <c r="P99" s="448"/>
      <c r="Q99" s="449"/>
    </row>
    <row r="100" spans="1:17" ht="27.75" customHeight="1" x14ac:dyDescent="0.3">
      <c r="A100" s="21" t="str">
        <f>'Matriz Nº1 Identificación'!A100</f>
        <v>11. 1</v>
      </c>
      <c r="B100" s="21" t="str">
        <f>IF('Matriz Nº3 Evaluación'!J100="Administrar",'Matriz Nº3 Evaluación'!B100,"No administrar")</f>
        <v>No administrar</v>
      </c>
      <c r="C100" s="105"/>
      <c r="D100" s="101"/>
      <c r="E100" s="101"/>
      <c r="F100" s="4" t="str">
        <f>IFERROR(+IF((VLOOKUP(D100,'Tabla 2-3-4-5'!$B$10:$C$12,2,FALSE)*(VLOOKUP(E100,'Tabla 2-3-4-5'!$B$10:$C$12,2,FALSE)))&lt;3,"BAJO",IF((VLOOKUP(D100,'Tabla 2-3-4-5'!$B$10:$C$12,2,FALSE)*(VLOOKUP(E100,'Tabla 2-3-4-5'!$B$10:$C$12,2,FALSE)))&gt;5,"ALTO","MEDIO"))," ")</f>
        <v xml:space="preserve"> </v>
      </c>
      <c r="G100" s="105"/>
      <c r="H100" s="105"/>
      <c r="I100" s="105"/>
      <c r="J100" s="105"/>
      <c r="K100" s="105"/>
      <c r="L100" s="105"/>
      <c r="M100" s="105"/>
      <c r="N100" s="105"/>
      <c r="O100" s="104"/>
      <c r="P100" s="106"/>
      <c r="Q100" s="107"/>
    </row>
    <row r="101" spans="1:17" ht="31.5" customHeight="1" x14ac:dyDescent="0.3">
      <c r="A101" s="21" t="str">
        <f>'Matriz Nº1 Identificación'!A101</f>
        <v>11. 2</v>
      </c>
      <c r="B101" s="21" t="str">
        <f>IF('Matriz Nº3 Evaluación'!J101="Administrar",'Matriz Nº3 Evaluación'!B101,"No administrar")</f>
        <v>No administrar</v>
      </c>
      <c r="C101" s="105"/>
      <c r="D101" s="101"/>
      <c r="E101" s="101"/>
      <c r="F101" s="4" t="str">
        <f>IFERROR(+IF((VLOOKUP(D101,'Tabla 2-3-4-5'!$B$10:$C$12,2,FALSE)*(VLOOKUP(E101,'Tabla 2-3-4-5'!$B$10:$C$12,2,FALSE)))&lt;3,"BAJO",IF((VLOOKUP(D101,'Tabla 2-3-4-5'!$B$10:$C$12,2,FALSE)*(VLOOKUP(E101,'Tabla 2-3-4-5'!$B$10:$C$12,2,FALSE)))&gt;5,"ALTO","MEDIO"))," ")</f>
        <v xml:space="preserve"> </v>
      </c>
      <c r="G101" s="105"/>
      <c r="H101" s="105"/>
      <c r="I101" s="105"/>
      <c r="J101" s="105"/>
      <c r="K101" s="105"/>
      <c r="L101" s="105"/>
      <c r="M101" s="105"/>
      <c r="N101" s="105"/>
      <c r="O101" s="104"/>
      <c r="P101" s="106"/>
      <c r="Q101" s="107"/>
    </row>
    <row r="102" spans="1:17" ht="29.25" customHeight="1" x14ac:dyDescent="0.3">
      <c r="A102" s="21" t="str">
        <f>'Matriz Nº1 Identificación'!A102</f>
        <v>11. 3</v>
      </c>
      <c r="B102" s="21" t="str">
        <f>IF('Matriz Nº3 Evaluación'!J102="Administrar",'Matriz Nº3 Evaluación'!B102,"No administrar")</f>
        <v>No administrar</v>
      </c>
      <c r="C102" s="105"/>
      <c r="D102" s="101"/>
      <c r="E102" s="101"/>
      <c r="F102" s="4" t="str">
        <f>IFERROR(+IF((VLOOKUP(D102,'Tabla 2-3-4-5'!$B$10:$C$12,2,FALSE)*(VLOOKUP(E102,'Tabla 2-3-4-5'!$B$10:$C$12,2,FALSE)))&lt;3,"BAJO",IF((VLOOKUP(D102,'Tabla 2-3-4-5'!$B$10:$C$12,2,FALSE)*(VLOOKUP(E102,'Tabla 2-3-4-5'!$B$10:$C$12,2,FALSE)))&gt;5,"ALTO","MEDIO"))," ")</f>
        <v xml:space="preserve"> </v>
      </c>
      <c r="G102" s="105"/>
      <c r="H102" s="105"/>
      <c r="I102" s="105"/>
      <c r="J102" s="105"/>
      <c r="K102" s="105"/>
      <c r="L102" s="105"/>
      <c r="M102" s="105"/>
      <c r="N102" s="105"/>
      <c r="O102" s="104"/>
      <c r="P102" s="106"/>
      <c r="Q102" s="107"/>
    </row>
    <row r="103" spans="1:17" ht="35.25" customHeight="1" x14ac:dyDescent="0.3">
      <c r="A103" s="21" t="str">
        <f>'Matriz Nº1 Identificación'!A103</f>
        <v>11. 4</v>
      </c>
      <c r="B103" s="21" t="str">
        <f>IF('Matriz Nº3 Evaluación'!J103="Administrar",'Matriz Nº3 Evaluación'!B103,"No administrar")</f>
        <v>No administrar</v>
      </c>
      <c r="C103" s="105"/>
      <c r="D103" s="101"/>
      <c r="E103" s="101"/>
      <c r="F103" s="4" t="str">
        <f>IFERROR(+IF((VLOOKUP(D103,'Tabla 2-3-4-5'!$B$10:$C$12,2,FALSE)*(VLOOKUP(E103,'Tabla 2-3-4-5'!$B$10:$C$12,2,FALSE)))&lt;3,"BAJO",IF((VLOOKUP(D103,'Tabla 2-3-4-5'!$B$10:$C$12,2,FALSE)*(VLOOKUP(E103,'Tabla 2-3-4-5'!$B$10:$C$12,2,FALSE)))&gt;5,"ALTO","MEDIO"))," ")</f>
        <v xml:space="preserve"> </v>
      </c>
      <c r="G103" s="105"/>
      <c r="H103" s="105"/>
      <c r="I103" s="105"/>
      <c r="J103" s="105"/>
      <c r="K103" s="105"/>
      <c r="L103" s="105"/>
      <c r="M103" s="105"/>
      <c r="N103" s="105"/>
      <c r="O103" s="104"/>
      <c r="P103" s="106"/>
      <c r="Q103" s="107"/>
    </row>
    <row r="104" spans="1:17" ht="35.25" customHeight="1" x14ac:dyDescent="0.3">
      <c r="A104" s="21" t="str">
        <f>'Matriz Nº1 Identificación'!A104</f>
        <v>11. 5</v>
      </c>
      <c r="B104" s="21" t="str">
        <f>IF('Matriz Nº3 Evaluación'!J104="Administrar",'Matriz Nº3 Evaluación'!B104,"No administrar")</f>
        <v>No administrar</v>
      </c>
      <c r="C104" s="105"/>
      <c r="D104" s="101"/>
      <c r="E104" s="101"/>
      <c r="F104" s="4" t="str">
        <f>IFERROR(+IF((VLOOKUP(D104,'Tabla 2-3-4-5'!$B$10:$C$12,2,FALSE)*(VLOOKUP(E104,'Tabla 2-3-4-5'!$B$10:$C$12,2,FALSE)))&lt;3,"BAJO",IF((VLOOKUP(D104,'Tabla 2-3-4-5'!$B$10:$C$12,2,FALSE)*(VLOOKUP(E104,'Tabla 2-3-4-5'!$B$10:$C$12,2,FALSE)))&gt;5,"ALTO","MEDIO"))," ")</f>
        <v xml:space="preserve"> </v>
      </c>
      <c r="G104" s="105"/>
      <c r="H104" s="105"/>
      <c r="I104" s="105"/>
      <c r="J104" s="105"/>
      <c r="K104" s="105"/>
      <c r="L104" s="105"/>
      <c r="M104" s="105"/>
      <c r="N104" s="105"/>
      <c r="O104" s="104"/>
      <c r="P104" s="106"/>
      <c r="Q104" s="107"/>
    </row>
    <row r="105" spans="1:17" ht="35.25" customHeight="1" x14ac:dyDescent="0.3">
      <c r="A105" s="21" t="str">
        <f>'Matriz Nº1 Identificación'!A105</f>
        <v>11. 6</v>
      </c>
      <c r="B105" s="21" t="str">
        <f>IF('Matriz Nº3 Evaluación'!J105="Administrar",'Matriz Nº3 Evaluación'!B105,"No administrar")</f>
        <v>No administrar</v>
      </c>
      <c r="C105" s="105"/>
      <c r="D105" s="101"/>
      <c r="E105" s="101"/>
      <c r="F105" s="4" t="str">
        <f>IFERROR(+IF((VLOOKUP(D105,'Tabla 2-3-4-5'!$B$10:$C$12,2,FALSE)*(VLOOKUP(E105,'Tabla 2-3-4-5'!$B$10:$C$12,2,FALSE)))&lt;3,"BAJO",IF((VLOOKUP(D105,'Tabla 2-3-4-5'!$B$10:$C$12,2,FALSE)*(VLOOKUP(E105,'Tabla 2-3-4-5'!$B$10:$C$12,2,FALSE)))&gt;5,"ALTO","MEDIO"))," ")</f>
        <v xml:space="preserve"> </v>
      </c>
      <c r="G105" s="105"/>
      <c r="H105" s="105"/>
      <c r="I105" s="105"/>
      <c r="J105" s="105"/>
      <c r="K105" s="105"/>
      <c r="L105" s="105"/>
      <c r="M105" s="105"/>
      <c r="N105" s="105"/>
      <c r="O105" s="104"/>
      <c r="P105" s="106"/>
      <c r="Q105" s="107"/>
    </row>
    <row r="106" spans="1:17" ht="35.25" customHeight="1" thickBot="1" x14ac:dyDescent="0.35">
      <c r="A106" s="21" t="str">
        <f>'Matriz Nº1 Identificación'!A106</f>
        <v>11. 7</v>
      </c>
      <c r="B106" s="21" t="str">
        <f>IF('Matriz Nº3 Evaluación'!J106="Administrar",'Matriz Nº3 Evaluación'!B106,"No administrar")</f>
        <v>No administrar</v>
      </c>
      <c r="C106" s="105"/>
      <c r="D106" s="101"/>
      <c r="E106" s="101"/>
      <c r="F106" s="4" t="str">
        <f>IFERROR(+IF((VLOOKUP(D106,'Tabla 2-3-4-5'!$B$10:$C$12,2,FALSE)*(VLOOKUP(E106,'Tabla 2-3-4-5'!$B$10:$C$12,2,FALSE)))&lt;3,"BAJO",IF((VLOOKUP(D106,'Tabla 2-3-4-5'!$B$10:$C$12,2,FALSE)*(VLOOKUP(E106,'Tabla 2-3-4-5'!$B$10:$C$12,2,FALSE)))&gt;5,"ALTO","MEDIO"))," ")</f>
        <v xml:space="preserve"> </v>
      </c>
      <c r="G106" s="105"/>
      <c r="H106" s="105"/>
      <c r="I106" s="105"/>
      <c r="J106" s="105"/>
      <c r="K106" s="105"/>
      <c r="L106" s="105"/>
      <c r="M106" s="105"/>
      <c r="N106" s="105"/>
      <c r="O106" s="104"/>
      <c r="P106" s="106"/>
      <c r="Q106" s="107"/>
    </row>
    <row r="107" spans="1:17" ht="33" customHeight="1" thickBot="1" x14ac:dyDescent="0.35">
      <c r="A107" s="73" t="str">
        <f>'Matriz Nº1 Identificación'!A107</f>
        <v xml:space="preserve">Objetivo Estratégico: </v>
      </c>
      <c r="B107" s="409">
        <f>'Matriz Nº1 Identificación'!B107</f>
        <v>0</v>
      </c>
      <c r="C107" s="410"/>
      <c r="D107" s="410"/>
      <c r="E107" s="410"/>
      <c r="F107" s="410"/>
      <c r="G107" s="410"/>
      <c r="H107" s="410"/>
      <c r="I107" s="410"/>
      <c r="J107" s="410"/>
      <c r="K107" s="410"/>
      <c r="L107" s="410"/>
      <c r="M107" s="410"/>
      <c r="N107" s="410"/>
      <c r="O107" s="410"/>
      <c r="P107" s="410"/>
      <c r="Q107" s="411"/>
    </row>
    <row r="108" spans="1:17" ht="24.75" customHeight="1" x14ac:dyDescent="0.3">
      <c r="A108" s="76" t="str">
        <f>'Matriz Nº1 Identificación'!A108</f>
        <v>Objetivo táctico</v>
      </c>
      <c r="B108" s="447" t="str">
        <f>'Matriz Nº1 Identificación'!B108</f>
        <v>12. Servicio de mantenimiento de  CTP´s Luscher y Kodak Trenstter</v>
      </c>
      <c r="C108" s="448"/>
      <c r="D108" s="448"/>
      <c r="E108" s="448"/>
      <c r="F108" s="448"/>
      <c r="G108" s="448"/>
      <c r="H108" s="448"/>
      <c r="I108" s="448"/>
      <c r="J108" s="448"/>
      <c r="K108" s="448"/>
      <c r="L108" s="448"/>
      <c r="M108" s="448"/>
      <c r="N108" s="448"/>
      <c r="O108" s="448"/>
      <c r="P108" s="448"/>
      <c r="Q108" s="449"/>
    </row>
    <row r="109" spans="1:17" ht="27.75" customHeight="1" x14ac:dyDescent="0.3">
      <c r="A109" s="21" t="str">
        <f>'Matriz Nº1 Identificación'!A109</f>
        <v>12. 1</v>
      </c>
      <c r="B109" s="21" t="str">
        <f>IF('Matriz Nº3 Evaluación'!J109="Administrar",'Matriz Nº3 Evaluación'!B109,"No administrar")</f>
        <v>No administrar</v>
      </c>
      <c r="C109" s="105"/>
      <c r="D109" s="101"/>
      <c r="E109" s="101"/>
      <c r="F109" s="4" t="str">
        <f>IFERROR(+IF((VLOOKUP(D109,'Tabla 2-3-4-5'!$B$10:$C$12,2,FALSE)*(VLOOKUP(E109,'Tabla 2-3-4-5'!$B$10:$C$12,2,FALSE)))&lt;3,"BAJO",IF((VLOOKUP(D109,'Tabla 2-3-4-5'!$B$10:$C$12,2,FALSE)*(VLOOKUP(E109,'Tabla 2-3-4-5'!$B$10:$C$12,2,FALSE)))&gt;5,"ALTO","MEDIO"))," ")</f>
        <v xml:space="preserve"> </v>
      </c>
      <c r="G109" s="105"/>
      <c r="H109" s="105"/>
      <c r="I109" s="105"/>
      <c r="J109" s="105"/>
      <c r="K109" s="105"/>
      <c r="L109" s="105"/>
      <c r="M109" s="105"/>
      <c r="N109" s="105"/>
      <c r="O109" s="104"/>
      <c r="P109" s="106"/>
      <c r="Q109" s="107"/>
    </row>
    <row r="110" spans="1:17" ht="31.5" customHeight="1" x14ac:dyDescent="0.3">
      <c r="A110" s="21" t="str">
        <f>'Matriz Nº1 Identificación'!A110</f>
        <v>12. 2</v>
      </c>
      <c r="B110" s="21" t="str">
        <f>IF('Matriz Nº3 Evaluación'!J110="Administrar",'Matriz Nº3 Evaluación'!B110,"No administrar")</f>
        <v>No administrar</v>
      </c>
      <c r="C110" s="105"/>
      <c r="D110" s="101"/>
      <c r="E110" s="101"/>
      <c r="F110" s="4" t="str">
        <f>IFERROR(+IF((VLOOKUP(D110,'Tabla 2-3-4-5'!$B$10:$C$12,2,FALSE)*(VLOOKUP(E110,'Tabla 2-3-4-5'!$B$10:$C$12,2,FALSE)))&lt;3,"BAJO",IF((VLOOKUP(D110,'Tabla 2-3-4-5'!$B$10:$C$12,2,FALSE)*(VLOOKUP(E110,'Tabla 2-3-4-5'!$B$10:$C$12,2,FALSE)))&gt;5,"ALTO","MEDIO"))," ")</f>
        <v xml:space="preserve"> </v>
      </c>
      <c r="G110" s="105"/>
      <c r="H110" s="105"/>
      <c r="I110" s="105"/>
      <c r="J110" s="105"/>
      <c r="K110" s="105"/>
      <c r="L110" s="105"/>
      <c r="M110" s="105"/>
      <c r="N110" s="105"/>
      <c r="O110" s="104"/>
      <c r="P110" s="106"/>
      <c r="Q110" s="107"/>
    </row>
    <row r="111" spans="1:17" ht="29.25" customHeight="1" x14ac:dyDescent="0.3">
      <c r="A111" s="21" t="str">
        <f>'Matriz Nº1 Identificación'!A111</f>
        <v>12. 3</v>
      </c>
      <c r="B111" s="21" t="str">
        <f>IF('Matriz Nº3 Evaluación'!J111="Administrar",'Matriz Nº3 Evaluación'!B111,"No administrar")</f>
        <v>No administrar</v>
      </c>
      <c r="C111" s="105"/>
      <c r="D111" s="101"/>
      <c r="E111" s="101"/>
      <c r="F111" s="4" t="str">
        <f>IFERROR(+IF((VLOOKUP(D111,'Tabla 2-3-4-5'!$B$10:$C$12,2,FALSE)*(VLOOKUP(E111,'Tabla 2-3-4-5'!$B$10:$C$12,2,FALSE)))&lt;3,"BAJO",IF((VLOOKUP(D111,'Tabla 2-3-4-5'!$B$10:$C$12,2,FALSE)*(VLOOKUP(E111,'Tabla 2-3-4-5'!$B$10:$C$12,2,FALSE)))&gt;5,"ALTO","MEDIO"))," ")</f>
        <v xml:space="preserve"> </v>
      </c>
      <c r="G111" s="105"/>
      <c r="H111" s="105"/>
      <c r="I111" s="105"/>
      <c r="J111" s="105"/>
      <c r="K111" s="105"/>
      <c r="L111" s="105"/>
      <c r="M111" s="105"/>
      <c r="N111" s="105"/>
      <c r="O111" s="104"/>
      <c r="P111" s="106"/>
      <c r="Q111" s="107"/>
    </row>
    <row r="112" spans="1:17" ht="35.25" customHeight="1" x14ac:dyDescent="0.3">
      <c r="A112" s="21" t="str">
        <f>'Matriz Nº1 Identificación'!A112</f>
        <v>12. 4</v>
      </c>
      <c r="B112" s="21" t="str">
        <f>IF('Matriz Nº3 Evaluación'!J112="Administrar",'Matriz Nº3 Evaluación'!B112,"No administrar")</f>
        <v>No administrar</v>
      </c>
      <c r="C112" s="105"/>
      <c r="D112" s="101"/>
      <c r="E112" s="101"/>
      <c r="F112" s="4" t="str">
        <f>IFERROR(+IF((VLOOKUP(D112,'Tabla 2-3-4-5'!$B$10:$C$12,2,FALSE)*(VLOOKUP(E112,'Tabla 2-3-4-5'!$B$10:$C$12,2,FALSE)))&lt;3,"BAJO",IF((VLOOKUP(D112,'Tabla 2-3-4-5'!$B$10:$C$12,2,FALSE)*(VLOOKUP(E112,'Tabla 2-3-4-5'!$B$10:$C$12,2,FALSE)))&gt;5,"ALTO","MEDIO"))," ")</f>
        <v xml:space="preserve"> </v>
      </c>
      <c r="G112" s="105"/>
      <c r="H112" s="105"/>
      <c r="I112" s="105"/>
      <c r="J112" s="105"/>
      <c r="K112" s="105"/>
      <c r="L112" s="105"/>
      <c r="M112" s="105"/>
      <c r="N112" s="105"/>
      <c r="O112" s="104"/>
      <c r="P112" s="106"/>
      <c r="Q112" s="107"/>
    </row>
    <row r="113" spans="1:17" ht="35.25" customHeight="1" x14ac:dyDescent="0.3">
      <c r="A113" s="21" t="str">
        <f>'Matriz Nº1 Identificación'!A113</f>
        <v>12. 5</v>
      </c>
      <c r="B113" s="21" t="str">
        <f>IF('Matriz Nº3 Evaluación'!J113="Administrar",'Matriz Nº3 Evaluación'!B113,"No administrar")</f>
        <v>No administrar</v>
      </c>
      <c r="C113" s="105"/>
      <c r="D113" s="101"/>
      <c r="E113" s="101"/>
      <c r="F113" s="4" t="str">
        <f>IFERROR(+IF((VLOOKUP(D113,'Tabla 2-3-4-5'!$B$10:$C$12,2,FALSE)*(VLOOKUP(E113,'Tabla 2-3-4-5'!$B$10:$C$12,2,FALSE)))&lt;3,"BAJO",IF((VLOOKUP(D113,'Tabla 2-3-4-5'!$B$10:$C$12,2,FALSE)*(VLOOKUP(E113,'Tabla 2-3-4-5'!$B$10:$C$12,2,FALSE)))&gt;5,"ALTO","MEDIO"))," ")</f>
        <v xml:space="preserve"> </v>
      </c>
      <c r="G113" s="105"/>
      <c r="H113" s="105"/>
      <c r="I113" s="105"/>
      <c r="J113" s="105"/>
      <c r="K113" s="105"/>
      <c r="L113" s="105"/>
      <c r="M113" s="105"/>
      <c r="N113" s="105"/>
      <c r="O113" s="104"/>
      <c r="P113" s="106"/>
      <c r="Q113" s="107"/>
    </row>
    <row r="114" spans="1:17" ht="35.25" customHeight="1" x14ac:dyDescent="0.3">
      <c r="A114" s="21" t="str">
        <f>'Matriz Nº1 Identificación'!A114</f>
        <v>12. 6</v>
      </c>
      <c r="B114" s="21" t="str">
        <f>IF('Matriz Nº3 Evaluación'!J114="Administrar",'Matriz Nº3 Evaluación'!B114,"No administrar")</f>
        <v>No administrar</v>
      </c>
      <c r="C114" s="105"/>
      <c r="D114" s="101"/>
      <c r="E114" s="101"/>
      <c r="F114" s="4" t="str">
        <f>IFERROR(+IF((VLOOKUP(D114,'Tabla 2-3-4-5'!$B$10:$C$12,2,FALSE)*(VLOOKUP(E114,'Tabla 2-3-4-5'!$B$10:$C$12,2,FALSE)))&lt;3,"BAJO",IF((VLOOKUP(D114,'Tabla 2-3-4-5'!$B$10:$C$12,2,FALSE)*(VLOOKUP(E114,'Tabla 2-3-4-5'!$B$10:$C$12,2,FALSE)))&gt;5,"ALTO","MEDIO"))," ")</f>
        <v xml:space="preserve"> </v>
      </c>
      <c r="G114" s="105"/>
      <c r="H114" s="105"/>
      <c r="I114" s="105"/>
      <c r="J114" s="105"/>
      <c r="K114" s="105"/>
      <c r="L114" s="105"/>
      <c r="M114" s="105"/>
      <c r="N114" s="105"/>
      <c r="O114" s="104"/>
      <c r="P114" s="106"/>
      <c r="Q114" s="107"/>
    </row>
    <row r="115" spans="1:17" ht="35.25" customHeight="1" thickBot="1" x14ac:dyDescent="0.35">
      <c r="A115" s="21" t="str">
        <f>'Matriz Nº1 Identificación'!A115</f>
        <v>12. 7</v>
      </c>
      <c r="B115" s="21" t="str">
        <f>IF('Matriz Nº3 Evaluación'!J115="Administrar",'Matriz Nº3 Evaluación'!B115,"No administrar")</f>
        <v>No administrar</v>
      </c>
      <c r="C115" s="105"/>
      <c r="D115" s="101"/>
      <c r="E115" s="101"/>
      <c r="F115" s="4" t="str">
        <f>IFERROR(+IF((VLOOKUP(D115,'Tabla 2-3-4-5'!$B$10:$C$12,2,FALSE)*(VLOOKUP(E115,'Tabla 2-3-4-5'!$B$10:$C$12,2,FALSE)))&lt;3,"BAJO",IF((VLOOKUP(D115,'Tabla 2-3-4-5'!$B$10:$C$12,2,FALSE)*(VLOOKUP(E115,'Tabla 2-3-4-5'!$B$10:$C$12,2,FALSE)))&gt;5,"ALTO","MEDIO"))," ")</f>
        <v xml:space="preserve"> </v>
      </c>
      <c r="G115" s="105"/>
      <c r="H115" s="105"/>
      <c r="I115" s="105"/>
      <c r="J115" s="105"/>
      <c r="K115" s="105"/>
      <c r="L115" s="105"/>
      <c r="M115" s="105"/>
      <c r="N115" s="105"/>
      <c r="O115" s="104"/>
      <c r="P115" s="106"/>
      <c r="Q115" s="107"/>
    </row>
    <row r="116" spans="1:17" ht="33" customHeight="1" thickBot="1" x14ac:dyDescent="0.35">
      <c r="A116" s="73" t="str">
        <f>'Matriz Nº1 Identificación'!A116</f>
        <v xml:space="preserve">Objetivo Estratégico: </v>
      </c>
      <c r="B116" s="409">
        <f>'Matriz Nº1 Identificación'!B116</f>
        <v>0</v>
      </c>
      <c r="C116" s="410"/>
      <c r="D116" s="410"/>
      <c r="E116" s="410"/>
      <c r="F116" s="410"/>
      <c r="G116" s="410"/>
      <c r="H116" s="410"/>
      <c r="I116" s="410"/>
      <c r="J116" s="410"/>
      <c r="K116" s="410"/>
      <c r="L116" s="410"/>
      <c r="M116" s="410"/>
      <c r="N116" s="410"/>
      <c r="O116" s="410"/>
      <c r="P116" s="410"/>
      <c r="Q116" s="411"/>
    </row>
    <row r="117" spans="1:17" ht="24.75" customHeight="1" x14ac:dyDescent="0.3">
      <c r="A117" s="76" t="str">
        <f>'Matriz Nº1 Identificación'!A117</f>
        <v>Objetivo táctico</v>
      </c>
      <c r="B117" s="447" t="str">
        <f>'Matriz Nº1 Identificación'!B117</f>
        <v>13. Mantenimiento y reparación de equipo de cómputo y sistemas de información</v>
      </c>
      <c r="C117" s="448"/>
      <c r="D117" s="448"/>
      <c r="E117" s="448"/>
      <c r="F117" s="448"/>
      <c r="G117" s="448"/>
      <c r="H117" s="448"/>
      <c r="I117" s="448"/>
      <c r="J117" s="448"/>
      <c r="K117" s="448"/>
      <c r="L117" s="448"/>
      <c r="M117" s="448"/>
      <c r="N117" s="448"/>
      <c r="O117" s="448"/>
      <c r="P117" s="448"/>
      <c r="Q117" s="449"/>
    </row>
    <row r="118" spans="1:17" ht="27.75" customHeight="1" x14ac:dyDescent="0.3">
      <c r="A118" s="21" t="str">
        <f>'Matriz Nº1 Identificación'!A118</f>
        <v>13. 1</v>
      </c>
      <c r="B118" s="21" t="str">
        <f>IF('Matriz Nº3 Evaluación'!J118="Administrar",'Matriz Nº3 Evaluación'!B118,"No administrar")</f>
        <v>No administrar</v>
      </c>
      <c r="C118" s="105"/>
      <c r="D118" s="101"/>
      <c r="E118" s="101"/>
      <c r="F118" s="4" t="str">
        <f>IFERROR(+IF((VLOOKUP(D118,'Tabla 2-3-4-5'!$B$10:$C$12,2,FALSE)*(VLOOKUP(E118,'Tabla 2-3-4-5'!$B$10:$C$12,2,FALSE)))&lt;3,"BAJO",IF((VLOOKUP(D118,'Tabla 2-3-4-5'!$B$10:$C$12,2,FALSE)*(VLOOKUP(E118,'Tabla 2-3-4-5'!$B$10:$C$12,2,FALSE)))&gt;5,"ALTO","MEDIO"))," ")</f>
        <v xml:space="preserve"> </v>
      </c>
      <c r="G118" s="105"/>
      <c r="H118" s="105"/>
      <c r="I118" s="105"/>
      <c r="J118" s="105"/>
      <c r="K118" s="105"/>
      <c r="L118" s="105"/>
      <c r="M118" s="105"/>
      <c r="N118" s="105"/>
      <c r="O118" s="104"/>
      <c r="P118" s="106"/>
      <c r="Q118" s="107"/>
    </row>
    <row r="119" spans="1:17" ht="31.5" customHeight="1" x14ac:dyDescent="0.3">
      <c r="A119" s="21" t="str">
        <f>'Matriz Nº1 Identificación'!A119</f>
        <v>13. 2</v>
      </c>
      <c r="B119" s="21" t="str">
        <f>IF('Matriz Nº3 Evaluación'!J119="Administrar",'Matriz Nº3 Evaluación'!B119,"No administrar")</f>
        <v>No administrar</v>
      </c>
      <c r="C119" s="105"/>
      <c r="D119" s="101"/>
      <c r="E119" s="101"/>
      <c r="F119" s="4" t="str">
        <f>IFERROR(+IF((VLOOKUP(D119,'Tabla 2-3-4-5'!$B$10:$C$12,2,FALSE)*(VLOOKUP(E119,'Tabla 2-3-4-5'!$B$10:$C$12,2,FALSE)))&lt;3,"BAJO",IF((VLOOKUP(D119,'Tabla 2-3-4-5'!$B$10:$C$12,2,FALSE)*(VLOOKUP(E119,'Tabla 2-3-4-5'!$B$10:$C$12,2,FALSE)))&gt;5,"ALTO","MEDIO"))," ")</f>
        <v xml:space="preserve"> </v>
      </c>
      <c r="G119" s="105"/>
      <c r="H119" s="105"/>
      <c r="I119" s="105"/>
      <c r="J119" s="105"/>
      <c r="K119" s="105"/>
      <c r="L119" s="105"/>
      <c r="M119" s="105"/>
      <c r="N119" s="105"/>
      <c r="O119" s="104"/>
      <c r="P119" s="106"/>
      <c r="Q119" s="107"/>
    </row>
    <row r="120" spans="1:17" ht="29.25" customHeight="1" x14ac:dyDescent="0.3">
      <c r="A120" s="21" t="str">
        <f>'Matriz Nº1 Identificación'!A120</f>
        <v>13. 3</v>
      </c>
      <c r="B120" s="21" t="str">
        <f>IF('Matriz Nº3 Evaluación'!J120="Administrar",'Matriz Nº3 Evaluación'!B120,"No administrar")</f>
        <v>No administrar</v>
      </c>
      <c r="C120" s="105"/>
      <c r="D120" s="101"/>
      <c r="E120" s="101"/>
      <c r="F120" s="4" t="str">
        <f>IFERROR(+IF((VLOOKUP(D120,'Tabla 2-3-4-5'!$B$10:$C$12,2,FALSE)*(VLOOKUP(E120,'Tabla 2-3-4-5'!$B$10:$C$12,2,FALSE)))&lt;3,"BAJO",IF((VLOOKUP(D120,'Tabla 2-3-4-5'!$B$10:$C$12,2,FALSE)*(VLOOKUP(E120,'Tabla 2-3-4-5'!$B$10:$C$12,2,FALSE)))&gt;5,"ALTO","MEDIO"))," ")</f>
        <v xml:space="preserve"> </v>
      </c>
      <c r="G120" s="105"/>
      <c r="H120" s="105"/>
      <c r="I120" s="105"/>
      <c r="J120" s="105"/>
      <c r="K120" s="105"/>
      <c r="L120" s="105"/>
      <c r="M120" s="105"/>
      <c r="N120" s="105"/>
      <c r="O120" s="104"/>
      <c r="P120" s="106"/>
      <c r="Q120" s="107"/>
    </row>
    <row r="121" spans="1:17" ht="35.25" customHeight="1" x14ac:dyDescent="0.3">
      <c r="A121" s="21" t="str">
        <f>'Matriz Nº1 Identificación'!A121</f>
        <v>13. 4</v>
      </c>
      <c r="B121" s="21" t="str">
        <f>IF('Matriz Nº3 Evaluación'!J121="Administrar",'Matriz Nº3 Evaluación'!B121,"No administrar")</f>
        <v>No administrar</v>
      </c>
      <c r="C121" s="105"/>
      <c r="D121" s="101"/>
      <c r="E121" s="101"/>
      <c r="F121" s="4" t="str">
        <f>IFERROR(+IF((VLOOKUP(D121,'Tabla 2-3-4-5'!$B$10:$C$12,2,FALSE)*(VLOOKUP(E121,'Tabla 2-3-4-5'!$B$10:$C$12,2,FALSE)))&lt;3,"BAJO",IF((VLOOKUP(D121,'Tabla 2-3-4-5'!$B$10:$C$12,2,FALSE)*(VLOOKUP(E121,'Tabla 2-3-4-5'!$B$10:$C$12,2,FALSE)))&gt;5,"ALTO","MEDIO"))," ")</f>
        <v xml:space="preserve"> </v>
      </c>
      <c r="G121" s="105"/>
      <c r="H121" s="105"/>
      <c r="I121" s="105"/>
      <c r="J121" s="105"/>
      <c r="K121" s="105"/>
      <c r="L121" s="105"/>
      <c r="M121" s="105"/>
      <c r="N121" s="105"/>
      <c r="O121" s="104"/>
      <c r="P121" s="106"/>
      <c r="Q121" s="107"/>
    </row>
    <row r="122" spans="1:17" ht="35.25" customHeight="1" x14ac:dyDescent="0.3">
      <c r="A122" s="21" t="str">
        <f>'Matriz Nº1 Identificación'!A122</f>
        <v>13. 5</v>
      </c>
      <c r="B122" s="21" t="str">
        <f>IF('Matriz Nº3 Evaluación'!J122="Administrar",'Matriz Nº3 Evaluación'!B122,"No administrar")</f>
        <v>No administrar</v>
      </c>
      <c r="C122" s="105"/>
      <c r="D122" s="101"/>
      <c r="E122" s="101"/>
      <c r="F122" s="4" t="str">
        <f>IFERROR(+IF((VLOOKUP(D122,'Tabla 2-3-4-5'!$B$10:$C$12,2,FALSE)*(VLOOKUP(E122,'Tabla 2-3-4-5'!$B$10:$C$12,2,FALSE)))&lt;3,"BAJO",IF((VLOOKUP(D122,'Tabla 2-3-4-5'!$B$10:$C$12,2,FALSE)*(VLOOKUP(E122,'Tabla 2-3-4-5'!$B$10:$C$12,2,FALSE)))&gt;5,"ALTO","MEDIO"))," ")</f>
        <v xml:space="preserve"> </v>
      </c>
      <c r="G122" s="105"/>
      <c r="H122" s="105"/>
      <c r="I122" s="105"/>
      <c r="J122" s="105"/>
      <c r="K122" s="105"/>
      <c r="L122" s="105"/>
      <c r="M122" s="105"/>
      <c r="N122" s="105"/>
      <c r="O122" s="104"/>
      <c r="P122" s="106"/>
      <c r="Q122" s="107"/>
    </row>
    <row r="123" spans="1:17" ht="35.25" customHeight="1" x14ac:dyDescent="0.3">
      <c r="A123" s="21" t="str">
        <f>'Matriz Nº1 Identificación'!A123</f>
        <v>13. 6</v>
      </c>
      <c r="B123" s="21" t="str">
        <f>IF('Matriz Nº3 Evaluación'!J123="Administrar",'Matriz Nº3 Evaluación'!B123,"No administrar")</f>
        <v>No administrar</v>
      </c>
      <c r="C123" s="105"/>
      <c r="D123" s="101"/>
      <c r="E123" s="101"/>
      <c r="F123" s="4" t="str">
        <f>IFERROR(+IF((VLOOKUP(D123,'Tabla 2-3-4-5'!$B$10:$C$12,2,FALSE)*(VLOOKUP(E123,'Tabla 2-3-4-5'!$B$10:$C$12,2,FALSE)))&lt;3,"BAJO",IF((VLOOKUP(D123,'Tabla 2-3-4-5'!$B$10:$C$12,2,FALSE)*(VLOOKUP(E123,'Tabla 2-3-4-5'!$B$10:$C$12,2,FALSE)))&gt;5,"ALTO","MEDIO"))," ")</f>
        <v xml:space="preserve"> </v>
      </c>
      <c r="G123" s="105"/>
      <c r="H123" s="105"/>
      <c r="I123" s="105"/>
      <c r="J123" s="105"/>
      <c r="K123" s="105"/>
      <c r="L123" s="105"/>
      <c r="M123" s="105"/>
      <c r="N123" s="105"/>
      <c r="O123" s="104"/>
      <c r="P123" s="106"/>
      <c r="Q123" s="107"/>
    </row>
    <row r="124" spans="1:17" ht="35.25" customHeight="1" thickBot="1" x14ac:dyDescent="0.35">
      <c r="A124" s="21" t="str">
        <f>'Matriz Nº1 Identificación'!A124</f>
        <v>13. 7</v>
      </c>
      <c r="B124" s="21" t="str">
        <f>IF('Matriz Nº3 Evaluación'!J124="Administrar",'Matriz Nº3 Evaluación'!B124,"No administrar")</f>
        <v>No administrar</v>
      </c>
      <c r="C124" s="105"/>
      <c r="D124" s="101"/>
      <c r="E124" s="101"/>
      <c r="F124" s="4" t="str">
        <f>IFERROR(+IF((VLOOKUP(D124,'Tabla 2-3-4-5'!$B$10:$C$12,2,FALSE)*(VLOOKUP(E124,'Tabla 2-3-4-5'!$B$10:$C$12,2,FALSE)))&lt;3,"BAJO",IF((VLOOKUP(D124,'Tabla 2-3-4-5'!$B$10:$C$12,2,FALSE)*(VLOOKUP(E124,'Tabla 2-3-4-5'!$B$10:$C$12,2,FALSE)))&gt;5,"ALTO","MEDIO"))," ")</f>
        <v xml:space="preserve"> </v>
      </c>
      <c r="G124" s="105"/>
      <c r="H124" s="105"/>
      <c r="I124" s="105"/>
      <c r="J124" s="105"/>
      <c r="K124" s="105"/>
      <c r="L124" s="105"/>
      <c r="M124" s="105"/>
      <c r="N124" s="105"/>
      <c r="O124" s="104"/>
      <c r="P124" s="106"/>
      <c r="Q124" s="107"/>
    </row>
    <row r="125" spans="1:17" ht="33" customHeight="1" thickBot="1" x14ac:dyDescent="0.35">
      <c r="A125" s="73" t="str">
        <f>'Matriz Nº1 Identificación'!A125</f>
        <v xml:space="preserve">Objetivo Estratégico: </v>
      </c>
      <c r="B125" s="409">
        <f>'Matriz Nº1 Identificación'!B125</f>
        <v>0</v>
      </c>
      <c r="C125" s="410"/>
      <c r="D125" s="410"/>
      <c r="E125" s="410"/>
      <c r="F125" s="410"/>
      <c r="G125" s="410"/>
      <c r="H125" s="410"/>
      <c r="I125" s="410"/>
      <c r="J125" s="410"/>
      <c r="K125" s="410"/>
      <c r="L125" s="410"/>
      <c r="M125" s="410"/>
      <c r="N125" s="410"/>
      <c r="O125" s="410"/>
      <c r="P125" s="410"/>
      <c r="Q125" s="411"/>
    </row>
    <row r="126" spans="1:17" ht="24.75" customHeight="1" x14ac:dyDescent="0.3">
      <c r="A126" s="76" t="str">
        <f>'Matriz Nº1 Identificación'!A126</f>
        <v>Objetivo táctico</v>
      </c>
      <c r="B126" s="447" t="str">
        <f>'Matriz Nº1 Identificación'!B126</f>
        <v>14. Producir material de artes gráficas e impresos comerciales que cumpan con los lineamiento de calidad y conseguir una comunicación eficaz hacia el púlbico.</v>
      </c>
      <c r="C126" s="448"/>
      <c r="D126" s="448"/>
      <c r="E126" s="448"/>
      <c r="F126" s="448"/>
      <c r="G126" s="448"/>
      <c r="H126" s="448"/>
      <c r="I126" s="448"/>
      <c r="J126" s="448"/>
      <c r="K126" s="448"/>
      <c r="L126" s="448"/>
      <c r="M126" s="448"/>
      <c r="N126" s="448"/>
      <c r="O126" s="448"/>
      <c r="P126" s="448"/>
      <c r="Q126" s="449"/>
    </row>
    <row r="127" spans="1:17" ht="27.75" customHeight="1" x14ac:dyDescent="0.3">
      <c r="A127" s="21" t="str">
        <f>'Matriz Nº1 Identificación'!A127</f>
        <v>14. 1</v>
      </c>
      <c r="B127" s="21" t="str">
        <f>IF('Matriz Nº3 Evaluación'!J127="Administrar",'Matriz Nº3 Evaluación'!B127,"No administrar")</f>
        <v>No administrar</v>
      </c>
      <c r="C127" s="105"/>
      <c r="D127" s="101"/>
      <c r="E127" s="101"/>
      <c r="F127" s="4" t="str">
        <f>IFERROR(+IF((VLOOKUP(D127,'Tabla 2-3-4-5'!$B$10:$C$12,2,FALSE)*(VLOOKUP(E127,'Tabla 2-3-4-5'!$B$10:$C$12,2,FALSE)))&lt;3,"BAJO",IF((VLOOKUP(D127,'Tabla 2-3-4-5'!$B$10:$C$12,2,FALSE)*(VLOOKUP(E127,'Tabla 2-3-4-5'!$B$10:$C$12,2,FALSE)))&gt;5,"ALTO","MEDIO"))," ")</f>
        <v xml:space="preserve"> </v>
      </c>
      <c r="G127" s="105"/>
      <c r="H127" s="105"/>
      <c r="I127" s="105"/>
      <c r="J127" s="105"/>
      <c r="K127" s="105"/>
      <c r="L127" s="105"/>
      <c r="M127" s="105"/>
      <c r="N127" s="105"/>
      <c r="O127" s="104"/>
      <c r="P127" s="106"/>
      <c r="Q127" s="107"/>
    </row>
    <row r="128" spans="1:17" ht="31.5" customHeight="1" x14ac:dyDescent="0.3">
      <c r="A128" s="21" t="str">
        <f>'Matriz Nº1 Identificación'!A128</f>
        <v>14. 2</v>
      </c>
      <c r="B128" s="21" t="str">
        <f>IF('Matriz Nº3 Evaluación'!J128="Administrar",'Matriz Nº3 Evaluación'!B128,"No administrar")</f>
        <v>No administrar</v>
      </c>
      <c r="C128" s="105"/>
      <c r="D128" s="101"/>
      <c r="E128" s="101"/>
      <c r="F128" s="4" t="str">
        <f>IFERROR(+IF((VLOOKUP(D128,'Tabla 2-3-4-5'!$B$10:$C$12,2,FALSE)*(VLOOKUP(E128,'Tabla 2-3-4-5'!$B$10:$C$12,2,FALSE)))&lt;3,"BAJO",IF((VLOOKUP(D128,'Tabla 2-3-4-5'!$B$10:$C$12,2,FALSE)*(VLOOKUP(E128,'Tabla 2-3-4-5'!$B$10:$C$12,2,FALSE)))&gt;5,"ALTO","MEDIO"))," ")</f>
        <v xml:space="preserve"> </v>
      </c>
      <c r="G128" s="105"/>
      <c r="H128" s="105"/>
      <c r="I128" s="105"/>
      <c r="J128" s="105"/>
      <c r="K128" s="105"/>
      <c r="L128" s="105"/>
      <c r="M128" s="105"/>
      <c r="N128" s="105"/>
      <c r="O128" s="104"/>
      <c r="P128" s="106"/>
      <c r="Q128" s="107"/>
    </row>
    <row r="129" spans="1:17" ht="29.25" customHeight="1" x14ac:dyDescent="0.3">
      <c r="A129" s="21" t="str">
        <f>'Matriz Nº1 Identificación'!A129</f>
        <v>14. 3</v>
      </c>
      <c r="B129" s="21" t="str">
        <f>IF('Matriz Nº3 Evaluación'!J129="Administrar",'Matriz Nº3 Evaluación'!B129,"No administrar")</f>
        <v>No administrar</v>
      </c>
      <c r="C129" s="105"/>
      <c r="D129" s="101"/>
      <c r="E129" s="101"/>
      <c r="F129" s="4" t="str">
        <f>IFERROR(+IF((VLOOKUP(D129,'Tabla 2-3-4-5'!$B$10:$C$12,2,FALSE)*(VLOOKUP(E129,'Tabla 2-3-4-5'!$B$10:$C$12,2,FALSE)))&lt;3,"BAJO",IF((VLOOKUP(D129,'Tabla 2-3-4-5'!$B$10:$C$12,2,FALSE)*(VLOOKUP(E129,'Tabla 2-3-4-5'!$B$10:$C$12,2,FALSE)))&gt;5,"ALTO","MEDIO"))," ")</f>
        <v xml:space="preserve"> </v>
      </c>
      <c r="G129" s="105"/>
      <c r="H129" s="105"/>
      <c r="I129" s="105"/>
      <c r="J129" s="105"/>
      <c r="K129" s="105"/>
      <c r="L129" s="105"/>
      <c r="M129" s="105"/>
      <c r="N129" s="105"/>
      <c r="O129" s="104"/>
      <c r="P129" s="106"/>
      <c r="Q129" s="107"/>
    </row>
    <row r="130" spans="1:17" ht="35.25" customHeight="1" x14ac:dyDescent="0.3">
      <c r="A130" s="21" t="str">
        <f>'Matriz Nº1 Identificación'!A130</f>
        <v>14. 4</v>
      </c>
      <c r="B130" s="21" t="str">
        <f>IF('Matriz Nº3 Evaluación'!J130="Administrar",'Matriz Nº3 Evaluación'!B130,"No administrar")</f>
        <v>No administrar</v>
      </c>
      <c r="C130" s="105"/>
      <c r="D130" s="101"/>
      <c r="E130" s="101"/>
      <c r="F130" s="4" t="str">
        <f>IFERROR(+IF((VLOOKUP(D130,'Tabla 2-3-4-5'!$B$10:$C$12,2,FALSE)*(VLOOKUP(E130,'Tabla 2-3-4-5'!$B$10:$C$12,2,FALSE)))&lt;3,"BAJO",IF((VLOOKUP(D130,'Tabla 2-3-4-5'!$B$10:$C$12,2,FALSE)*(VLOOKUP(E130,'Tabla 2-3-4-5'!$B$10:$C$12,2,FALSE)))&gt;5,"ALTO","MEDIO"))," ")</f>
        <v xml:space="preserve"> </v>
      </c>
      <c r="G130" s="105"/>
      <c r="H130" s="105"/>
      <c r="I130" s="105"/>
      <c r="J130" s="105"/>
      <c r="K130" s="105"/>
      <c r="L130" s="105"/>
      <c r="M130" s="105"/>
      <c r="N130" s="105"/>
      <c r="O130" s="104"/>
      <c r="P130" s="106"/>
      <c r="Q130" s="107"/>
    </row>
    <row r="131" spans="1:17" ht="35.25" customHeight="1" x14ac:dyDescent="0.3">
      <c r="A131" s="21" t="str">
        <f>'Matriz Nº1 Identificación'!A131</f>
        <v>14. 5</v>
      </c>
      <c r="B131" s="21" t="str">
        <f>IF('Matriz Nº3 Evaluación'!J131="Administrar",'Matriz Nº3 Evaluación'!B131,"No administrar")</f>
        <v>No administrar</v>
      </c>
      <c r="C131" s="105"/>
      <c r="D131" s="101"/>
      <c r="E131" s="101"/>
      <c r="F131" s="4" t="str">
        <f>IFERROR(+IF((VLOOKUP(D131,'Tabla 2-3-4-5'!$B$10:$C$12,2,FALSE)*(VLOOKUP(E131,'Tabla 2-3-4-5'!$B$10:$C$12,2,FALSE)))&lt;3,"BAJO",IF((VLOOKUP(D131,'Tabla 2-3-4-5'!$B$10:$C$12,2,FALSE)*(VLOOKUP(E131,'Tabla 2-3-4-5'!$B$10:$C$12,2,FALSE)))&gt;5,"ALTO","MEDIO"))," ")</f>
        <v xml:space="preserve"> </v>
      </c>
      <c r="G131" s="105"/>
      <c r="H131" s="105"/>
      <c r="I131" s="105"/>
      <c r="J131" s="105"/>
      <c r="K131" s="105"/>
      <c r="L131" s="105"/>
      <c r="M131" s="105"/>
      <c r="N131" s="105"/>
      <c r="O131" s="104"/>
      <c r="P131" s="106"/>
      <c r="Q131" s="107"/>
    </row>
    <row r="132" spans="1:17" ht="35.25" customHeight="1" x14ac:dyDescent="0.3">
      <c r="A132" s="21" t="str">
        <f>'Matriz Nº1 Identificación'!A132</f>
        <v>14. 6</v>
      </c>
      <c r="B132" s="21" t="str">
        <f>IF('Matriz Nº3 Evaluación'!J132="Administrar",'Matriz Nº3 Evaluación'!B132,"No administrar")</f>
        <v>No administrar</v>
      </c>
      <c r="C132" s="105"/>
      <c r="D132" s="101"/>
      <c r="E132" s="101"/>
      <c r="F132" s="4" t="str">
        <f>IFERROR(+IF((VLOOKUP(D132,'Tabla 2-3-4-5'!$B$10:$C$12,2,FALSE)*(VLOOKUP(E132,'Tabla 2-3-4-5'!$B$10:$C$12,2,FALSE)))&lt;3,"BAJO",IF((VLOOKUP(D132,'Tabla 2-3-4-5'!$B$10:$C$12,2,FALSE)*(VLOOKUP(E132,'Tabla 2-3-4-5'!$B$10:$C$12,2,FALSE)))&gt;5,"ALTO","MEDIO"))," ")</f>
        <v xml:space="preserve"> </v>
      </c>
      <c r="G132" s="105"/>
      <c r="H132" s="105"/>
      <c r="I132" s="105"/>
      <c r="J132" s="105"/>
      <c r="K132" s="105"/>
      <c r="L132" s="105"/>
      <c r="M132" s="105"/>
      <c r="N132" s="105"/>
      <c r="O132" s="104"/>
      <c r="P132" s="106"/>
      <c r="Q132" s="107"/>
    </row>
    <row r="133" spans="1:17" ht="35.25" customHeight="1" thickBot="1" x14ac:dyDescent="0.35">
      <c r="A133" s="21" t="str">
        <f>'Matriz Nº1 Identificación'!A133</f>
        <v>14. 7</v>
      </c>
      <c r="B133" s="21" t="str">
        <f>IF('Matriz Nº3 Evaluación'!J133="Administrar",'Matriz Nº3 Evaluación'!B133,"No administrar")</f>
        <v>No administrar</v>
      </c>
      <c r="C133" s="105"/>
      <c r="D133" s="101"/>
      <c r="E133" s="101"/>
      <c r="F133" s="4" t="str">
        <f>IFERROR(+IF((VLOOKUP(D133,'Tabla 2-3-4-5'!$B$10:$C$12,2,FALSE)*(VLOOKUP(E133,'Tabla 2-3-4-5'!$B$10:$C$12,2,FALSE)))&lt;3,"BAJO",IF((VLOOKUP(D133,'Tabla 2-3-4-5'!$B$10:$C$12,2,FALSE)*(VLOOKUP(E133,'Tabla 2-3-4-5'!$B$10:$C$12,2,FALSE)))&gt;5,"ALTO","MEDIO"))," ")</f>
        <v xml:space="preserve"> </v>
      </c>
      <c r="G133" s="105"/>
      <c r="H133" s="105"/>
      <c r="I133" s="105"/>
      <c r="J133" s="105"/>
      <c r="K133" s="105"/>
      <c r="L133" s="105"/>
      <c r="M133" s="105"/>
      <c r="N133" s="105"/>
      <c r="O133" s="104"/>
      <c r="P133" s="106"/>
      <c r="Q133" s="107"/>
    </row>
    <row r="134" spans="1:17" ht="33" customHeight="1" thickBot="1" x14ac:dyDescent="0.35">
      <c r="A134" s="73" t="str">
        <f>'Matriz Nº1 Identificación'!A134</f>
        <v xml:space="preserve">Objetivo Estratégico: </v>
      </c>
      <c r="B134" s="409">
        <f>'Matriz Nº1 Identificación'!B134</f>
        <v>0</v>
      </c>
      <c r="C134" s="410"/>
      <c r="D134" s="410"/>
      <c r="E134" s="410"/>
      <c r="F134" s="410"/>
      <c r="G134" s="410"/>
      <c r="H134" s="410"/>
      <c r="I134" s="410"/>
      <c r="J134" s="410"/>
      <c r="K134" s="410"/>
      <c r="L134" s="410"/>
      <c r="M134" s="410"/>
      <c r="N134" s="410"/>
      <c r="O134" s="410"/>
      <c r="P134" s="410"/>
      <c r="Q134" s="411"/>
    </row>
    <row r="135" spans="1:17" ht="24.75" customHeight="1" x14ac:dyDescent="0.3">
      <c r="A135" s="76" t="str">
        <f>'Matriz Nº1 Identificación'!A135</f>
        <v>Objetivo táctico</v>
      </c>
      <c r="B135" s="447" t="str">
        <f>'Matriz Nº1 Identificación'!B135</f>
        <v>15. Producir material de artes gráficas e impresos comerciales que cumpan con los lineamiento de calidad y conseguir una comunicación eficaz hacia el púlbico.</v>
      </c>
      <c r="C135" s="448"/>
      <c r="D135" s="448"/>
      <c r="E135" s="448"/>
      <c r="F135" s="448"/>
      <c r="G135" s="448"/>
      <c r="H135" s="448"/>
      <c r="I135" s="448"/>
      <c r="J135" s="448"/>
      <c r="K135" s="448"/>
      <c r="L135" s="448"/>
      <c r="M135" s="448"/>
      <c r="N135" s="448"/>
      <c r="O135" s="448"/>
      <c r="P135" s="448"/>
      <c r="Q135" s="449"/>
    </row>
    <row r="136" spans="1:17" ht="27.75" customHeight="1" x14ac:dyDescent="0.3">
      <c r="A136" s="21" t="str">
        <f>'Matriz Nº1 Identificación'!A136</f>
        <v>15. 1</v>
      </c>
      <c r="B136" s="21" t="str">
        <f>IF('Matriz Nº3 Evaluación'!J136="Administrar",'Matriz Nº3 Evaluación'!B136,"No administrar")</f>
        <v>No administrar</v>
      </c>
      <c r="C136" s="105"/>
      <c r="D136" s="101"/>
      <c r="E136" s="101"/>
      <c r="F136" s="4" t="str">
        <f>IFERROR(+IF((VLOOKUP(D136,'Tabla 2-3-4-5'!$B$10:$C$12,2,FALSE)*(VLOOKUP(E136,'Tabla 2-3-4-5'!$B$10:$C$12,2,FALSE)))&lt;3,"BAJO",IF((VLOOKUP(D136,'Tabla 2-3-4-5'!$B$10:$C$12,2,FALSE)*(VLOOKUP(E136,'Tabla 2-3-4-5'!$B$10:$C$12,2,FALSE)))&gt;5,"ALTO","MEDIO"))," ")</f>
        <v xml:space="preserve"> </v>
      </c>
      <c r="G136" s="105"/>
      <c r="H136" s="105"/>
      <c r="I136" s="105"/>
      <c r="J136" s="105"/>
      <c r="K136" s="105"/>
      <c r="L136" s="105"/>
      <c r="M136" s="105"/>
      <c r="N136" s="105"/>
      <c r="O136" s="104"/>
      <c r="P136" s="106"/>
      <c r="Q136" s="107"/>
    </row>
    <row r="137" spans="1:17" ht="31.5" customHeight="1" x14ac:dyDescent="0.3">
      <c r="A137" s="21" t="str">
        <f>'Matriz Nº1 Identificación'!A137</f>
        <v>15. 2</v>
      </c>
      <c r="B137" s="21" t="str">
        <f>IF('Matriz Nº3 Evaluación'!J137="Administrar",'Matriz Nº3 Evaluación'!B137,"No administrar")</f>
        <v>No administrar</v>
      </c>
      <c r="C137" s="105"/>
      <c r="D137" s="101"/>
      <c r="E137" s="101"/>
      <c r="F137" s="4" t="str">
        <f>IFERROR(+IF((VLOOKUP(D137,'Tabla 2-3-4-5'!$B$10:$C$12,2,FALSE)*(VLOOKUP(E137,'Tabla 2-3-4-5'!$B$10:$C$12,2,FALSE)))&lt;3,"BAJO",IF((VLOOKUP(D137,'Tabla 2-3-4-5'!$B$10:$C$12,2,FALSE)*(VLOOKUP(E137,'Tabla 2-3-4-5'!$B$10:$C$12,2,FALSE)))&gt;5,"ALTO","MEDIO"))," ")</f>
        <v xml:space="preserve"> </v>
      </c>
      <c r="G137" s="105"/>
      <c r="H137" s="105"/>
      <c r="I137" s="105"/>
      <c r="J137" s="105"/>
      <c r="K137" s="105"/>
      <c r="L137" s="105"/>
      <c r="M137" s="105"/>
      <c r="N137" s="105"/>
      <c r="O137" s="104"/>
      <c r="P137" s="106"/>
      <c r="Q137" s="107"/>
    </row>
    <row r="138" spans="1:17" ht="29.25" customHeight="1" x14ac:dyDescent="0.3">
      <c r="A138" s="21" t="str">
        <f>'Matriz Nº1 Identificación'!A138</f>
        <v>15. 3</v>
      </c>
      <c r="B138" s="21" t="str">
        <f>IF('Matriz Nº3 Evaluación'!J138="Administrar",'Matriz Nº3 Evaluación'!B138,"No administrar")</f>
        <v>No administrar</v>
      </c>
      <c r="C138" s="105"/>
      <c r="D138" s="101"/>
      <c r="E138" s="101"/>
      <c r="F138" s="4" t="str">
        <f>IFERROR(+IF((VLOOKUP(D138,'Tabla 2-3-4-5'!$B$10:$C$12,2,FALSE)*(VLOOKUP(E138,'Tabla 2-3-4-5'!$B$10:$C$12,2,FALSE)))&lt;3,"BAJO",IF((VLOOKUP(D138,'Tabla 2-3-4-5'!$B$10:$C$12,2,FALSE)*(VLOOKUP(E138,'Tabla 2-3-4-5'!$B$10:$C$12,2,FALSE)))&gt;5,"ALTO","MEDIO"))," ")</f>
        <v xml:space="preserve"> </v>
      </c>
      <c r="G138" s="105"/>
      <c r="H138" s="105"/>
      <c r="I138" s="105"/>
      <c r="J138" s="105"/>
      <c r="K138" s="105"/>
      <c r="L138" s="105"/>
      <c r="M138" s="105"/>
      <c r="N138" s="105"/>
      <c r="O138" s="104"/>
      <c r="P138" s="106"/>
      <c r="Q138" s="107"/>
    </row>
    <row r="139" spans="1:17" ht="35.25" customHeight="1" x14ac:dyDescent="0.3">
      <c r="A139" s="21" t="str">
        <f>'Matriz Nº1 Identificación'!A139</f>
        <v>15. 4</v>
      </c>
      <c r="B139" s="21" t="str">
        <f>IF('Matriz Nº3 Evaluación'!J139="Administrar",'Matriz Nº3 Evaluación'!B139,"No administrar")</f>
        <v>No administrar</v>
      </c>
      <c r="C139" s="105"/>
      <c r="D139" s="101"/>
      <c r="E139" s="101"/>
      <c r="F139" s="4" t="str">
        <f>IFERROR(+IF((VLOOKUP(D139,'Tabla 2-3-4-5'!$B$10:$C$12,2,FALSE)*(VLOOKUP(E139,'Tabla 2-3-4-5'!$B$10:$C$12,2,FALSE)))&lt;3,"BAJO",IF((VLOOKUP(D139,'Tabla 2-3-4-5'!$B$10:$C$12,2,FALSE)*(VLOOKUP(E139,'Tabla 2-3-4-5'!$B$10:$C$12,2,FALSE)))&gt;5,"ALTO","MEDIO"))," ")</f>
        <v xml:space="preserve"> </v>
      </c>
      <c r="G139" s="105"/>
      <c r="H139" s="105"/>
      <c r="I139" s="105"/>
      <c r="J139" s="105"/>
      <c r="K139" s="105"/>
      <c r="L139" s="105"/>
      <c r="M139" s="105"/>
      <c r="N139" s="105"/>
      <c r="O139" s="104"/>
      <c r="P139" s="106"/>
      <c r="Q139" s="107"/>
    </row>
    <row r="140" spans="1:17" ht="35.25" customHeight="1" x14ac:dyDescent="0.3">
      <c r="A140" s="21" t="str">
        <f>'Matriz Nº1 Identificación'!A140</f>
        <v>15. 5</v>
      </c>
      <c r="B140" s="21" t="str">
        <f>IF('Matriz Nº3 Evaluación'!J140="Administrar",'Matriz Nº3 Evaluación'!B140,"No administrar")</f>
        <v>No administrar</v>
      </c>
      <c r="C140" s="105"/>
      <c r="D140" s="101"/>
      <c r="E140" s="101"/>
      <c r="F140" s="4" t="str">
        <f>IFERROR(+IF((VLOOKUP(D140,'Tabla 2-3-4-5'!$B$10:$C$12,2,FALSE)*(VLOOKUP(E140,'Tabla 2-3-4-5'!$B$10:$C$12,2,FALSE)))&lt;3,"BAJO",IF((VLOOKUP(D140,'Tabla 2-3-4-5'!$B$10:$C$12,2,FALSE)*(VLOOKUP(E140,'Tabla 2-3-4-5'!$B$10:$C$12,2,FALSE)))&gt;5,"ALTO","MEDIO"))," ")</f>
        <v xml:space="preserve"> </v>
      </c>
      <c r="G140" s="105"/>
      <c r="H140" s="105"/>
      <c r="I140" s="105"/>
      <c r="J140" s="105"/>
      <c r="K140" s="105"/>
      <c r="L140" s="105"/>
      <c r="M140" s="105"/>
      <c r="N140" s="105"/>
      <c r="O140" s="104"/>
      <c r="P140" s="106"/>
      <c r="Q140" s="107"/>
    </row>
    <row r="141" spans="1:17" ht="35.25" customHeight="1" x14ac:dyDescent="0.3">
      <c r="A141" s="21" t="str">
        <f>'Matriz Nº1 Identificación'!A141</f>
        <v>15. 6</v>
      </c>
      <c r="B141" s="21" t="str">
        <f>IF('Matriz Nº3 Evaluación'!J141="Administrar",'Matriz Nº3 Evaluación'!B141,"No administrar")</f>
        <v>No administrar</v>
      </c>
      <c r="C141" s="105"/>
      <c r="D141" s="101"/>
      <c r="E141" s="101"/>
      <c r="F141" s="4" t="str">
        <f>IFERROR(+IF((VLOOKUP(D141,'Tabla 2-3-4-5'!$B$10:$C$12,2,FALSE)*(VLOOKUP(E141,'Tabla 2-3-4-5'!$B$10:$C$12,2,FALSE)))&lt;3,"BAJO",IF((VLOOKUP(D141,'Tabla 2-3-4-5'!$B$10:$C$12,2,FALSE)*(VLOOKUP(E141,'Tabla 2-3-4-5'!$B$10:$C$12,2,FALSE)))&gt;5,"ALTO","MEDIO"))," ")</f>
        <v xml:space="preserve"> </v>
      </c>
      <c r="G141" s="105"/>
      <c r="H141" s="105"/>
      <c r="I141" s="105"/>
      <c r="J141" s="105"/>
      <c r="K141" s="105"/>
      <c r="L141" s="105"/>
      <c r="M141" s="105"/>
      <c r="N141" s="105"/>
      <c r="O141" s="104"/>
      <c r="P141" s="106"/>
      <c r="Q141" s="107"/>
    </row>
    <row r="142" spans="1:17" ht="35.25" customHeight="1" thickBot="1" x14ac:dyDescent="0.35">
      <c r="A142" s="21" t="str">
        <f>'Matriz Nº1 Identificación'!A142</f>
        <v>15. 7</v>
      </c>
      <c r="B142" s="21" t="str">
        <f>IF('Matriz Nº3 Evaluación'!J142="Administrar",'Matriz Nº3 Evaluación'!B142,"No administrar")</f>
        <v>No administrar</v>
      </c>
      <c r="C142" s="105"/>
      <c r="D142" s="101"/>
      <c r="E142" s="101"/>
      <c r="F142" s="4" t="str">
        <f>IFERROR(+IF((VLOOKUP(D142,'Tabla 2-3-4-5'!$B$10:$C$12,2,FALSE)*(VLOOKUP(E142,'Tabla 2-3-4-5'!$B$10:$C$12,2,FALSE)))&lt;3,"BAJO",IF((VLOOKUP(D142,'Tabla 2-3-4-5'!$B$10:$C$12,2,FALSE)*(VLOOKUP(E142,'Tabla 2-3-4-5'!$B$10:$C$12,2,FALSE)))&gt;5,"ALTO","MEDIO"))," ")</f>
        <v xml:space="preserve"> </v>
      </c>
      <c r="G142" s="105"/>
      <c r="H142" s="105"/>
      <c r="I142" s="105"/>
      <c r="J142" s="105"/>
      <c r="K142" s="105"/>
      <c r="L142" s="105"/>
      <c r="M142" s="105"/>
      <c r="N142" s="105"/>
      <c r="O142" s="104"/>
      <c r="P142" s="106"/>
      <c r="Q142" s="107"/>
    </row>
    <row r="143" spans="1:17" ht="33" customHeight="1" thickBot="1" x14ac:dyDescent="0.35">
      <c r="A143" s="73" t="str">
        <f>'Matriz Nº1 Identificación'!A143</f>
        <v xml:space="preserve">Objetivo Estratégico: </v>
      </c>
      <c r="B143" s="409">
        <f>'Matriz Nº1 Identificación'!B143</f>
        <v>0</v>
      </c>
      <c r="C143" s="410"/>
      <c r="D143" s="410"/>
      <c r="E143" s="410"/>
      <c r="F143" s="410"/>
      <c r="G143" s="410"/>
      <c r="H143" s="410"/>
      <c r="I143" s="410"/>
      <c r="J143" s="410"/>
      <c r="K143" s="410"/>
      <c r="L143" s="410"/>
      <c r="M143" s="410"/>
      <c r="N143" s="410"/>
      <c r="O143" s="410"/>
      <c r="P143" s="410"/>
      <c r="Q143" s="411"/>
    </row>
    <row r="144" spans="1:17" ht="24.75" customHeight="1" x14ac:dyDescent="0.3">
      <c r="A144" s="76" t="str">
        <f>'Matriz Nº1 Identificación'!A144</f>
        <v>Objetivo táctico</v>
      </c>
      <c r="B144" s="447" t="str">
        <f>'Matriz Nº1 Identificación'!B144</f>
        <v>16. Producir material de artes gráficas e impresos comerciales que cumpan con los lineamiento de calidad y conseguir una comunicación eficaz hacia el púlbico.</v>
      </c>
      <c r="C144" s="448"/>
      <c r="D144" s="448"/>
      <c r="E144" s="448"/>
      <c r="F144" s="448"/>
      <c r="G144" s="448"/>
      <c r="H144" s="448"/>
      <c r="I144" s="448"/>
      <c r="J144" s="448"/>
      <c r="K144" s="448"/>
      <c r="L144" s="448"/>
      <c r="M144" s="448"/>
      <c r="N144" s="448"/>
      <c r="O144" s="448"/>
      <c r="P144" s="448"/>
      <c r="Q144" s="449"/>
    </row>
    <row r="145" spans="1:17" ht="27.75" customHeight="1" x14ac:dyDescent="0.3">
      <c r="A145" s="21" t="str">
        <f>'Matriz Nº1 Identificación'!A145</f>
        <v>16. 1</v>
      </c>
      <c r="B145" s="21" t="str">
        <f>IF('Matriz Nº3 Evaluación'!J145="Administrar",'Matriz Nº3 Evaluación'!B145,"No administrar")</f>
        <v>No administrar</v>
      </c>
      <c r="C145" s="105"/>
      <c r="D145" s="101"/>
      <c r="E145" s="101"/>
      <c r="F145" s="4" t="str">
        <f>IFERROR(+IF((VLOOKUP(D145,'Tabla 2-3-4-5'!$B$10:$C$12,2,FALSE)*(VLOOKUP(E145,'Tabla 2-3-4-5'!$B$10:$C$12,2,FALSE)))&lt;3,"BAJO",IF((VLOOKUP(D145,'Tabla 2-3-4-5'!$B$10:$C$12,2,FALSE)*(VLOOKUP(E145,'Tabla 2-3-4-5'!$B$10:$C$12,2,FALSE)))&gt;5,"ALTO","MEDIO"))," ")</f>
        <v xml:space="preserve"> </v>
      </c>
      <c r="G145" s="105"/>
      <c r="H145" s="105"/>
      <c r="I145" s="105"/>
      <c r="J145" s="105"/>
      <c r="K145" s="105"/>
      <c r="L145" s="105"/>
      <c r="M145" s="105"/>
      <c r="N145" s="105"/>
      <c r="O145" s="104"/>
      <c r="P145" s="106"/>
      <c r="Q145" s="107"/>
    </row>
    <row r="146" spans="1:17" ht="31.5" customHeight="1" x14ac:dyDescent="0.3">
      <c r="A146" s="21" t="str">
        <f>'Matriz Nº1 Identificación'!A146</f>
        <v>16. 2</v>
      </c>
      <c r="B146" s="21" t="str">
        <f>IF('Matriz Nº3 Evaluación'!J146="Administrar",'Matriz Nº3 Evaluación'!B146,"No administrar")</f>
        <v>No administrar</v>
      </c>
      <c r="C146" s="105"/>
      <c r="D146" s="101"/>
      <c r="E146" s="101"/>
      <c r="F146" s="4" t="str">
        <f>IFERROR(+IF((VLOOKUP(D146,'Tabla 2-3-4-5'!$B$10:$C$12,2,FALSE)*(VLOOKUP(E146,'Tabla 2-3-4-5'!$B$10:$C$12,2,FALSE)))&lt;3,"BAJO",IF((VLOOKUP(D146,'Tabla 2-3-4-5'!$B$10:$C$12,2,FALSE)*(VLOOKUP(E146,'Tabla 2-3-4-5'!$B$10:$C$12,2,FALSE)))&gt;5,"ALTO","MEDIO"))," ")</f>
        <v xml:space="preserve"> </v>
      </c>
      <c r="G146" s="105"/>
      <c r="H146" s="105"/>
      <c r="I146" s="105"/>
      <c r="J146" s="105"/>
      <c r="K146" s="105"/>
      <c r="L146" s="105"/>
      <c r="M146" s="105"/>
      <c r="N146" s="105"/>
      <c r="O146" s="104"/>
      <c r="P146" s="106"/>
      <c r="Q146" s="107"/>
    </row>
    <row r="147" spans="1:17" ht="29.25" customHeight="1" x14ac:dyDescent="0.3">
      <c r="A147" s="21" t="str">
        <f>'Matriz Nº1 Identificación'!A147</f>
        <v>16. 3</v>
      </c>
      <c r="B147" s="21" t="str">
        <f>IF('Matriz Nº3 Evaluación'!J147="Administrar",'Matriz Nº3 Evaluación'!B147,"No administrar")</f>
        <v>No administrar</v>
      </c>
      <c r="C147" s="105"/>
      <c r="D147" s="101"/>
      <c r="E147" s="101"/>
      <c r="F147" s="4" t="str">
        <f>IFERROR(+IF((VLOOKUP(D147,'Tabla 2-3-4-5'!$B$10:$C$12,2,FALSE)*(VLOOKUP(E147,'Tabla 2-3-4-5'!$B$10:$C$12,2,FALSE)))&lt;3,"BAJO",IF((VLOOKUP(D147,'Tabla 2-3-4-5'!$B$10:$C$12,2,FALSE)*(VLOOKUP(E147,'Tabla 2-3-4-5'!$B$10:$C$12,2,FALSE)))&gt;5,"ALTO","MEDIO"))," ")</f>
        <v xml:space="preserve"> </v>
      </c>
      <c r="G147" s="105"/>
      <c r="H147" s="105"/>
      <c r="I147" s="105"/>
      <c r="J147" s="105"/>
      <c r="K147" s="105"/>
      <c r="L147" s="105"/>
      <c r="M147" s="105"/>
      <c r="N147" s="105"/>
      <c r="O147" s="104"/>
      <c r="P147" s="106"/>
      <c r="Q147" s="107"/>
    </row>
    <row r="148" spans="1:17" ht="35.25" customHeight="1" x14ac:dyDescent="0.3">
      <c r="A148" s="21" t="str">
        <f>'Matriz Nº1 Identificación'!A148</f>
        <v>16. 4</v>
      </c>
      <c r="B148" s="21" t="str">
        <f>IF('Matriz Nº3 Evaluación'!J148="Administrar",'Matriz Nº3 Evaluación'!B148,"No administrar")</f>
        <v>No administrar</v>
      </c>
      <c r="C148" s="105"/>
      <c r="D148" s="101"/>
      <c r="E148" s="101"/>
      <c r="F148" s="4" t="str">
        <f>IFERROR(+IF((VLOOKUP(D148,'Tabla 2-3-4-5'!$B$10:$C$12,2,FALSE)*(VLOOKUP(E148,'Tabla 2-3-4-5'!$B$10:$C$12,2,FALSE)))&lt;3,"BAJO",IF((VLOOKUP(D148,'Tabla 2-3-4-5'!$B$10:$C$12,2,FALSE)*(VLOOKUP(E148,'Tabla 2-3-4-5'!$B$10:$C$12,2,FALSE)))&gt;5,"ALTO","MEDIO"))," ")</f>
        <v xml:space="preserve"> </v>
      </c>
      <c r="G148" s="105"/>
      <c r="H148" s="105"/>
      <c r="I148" s="105"/>
      <c r="J148" s="105"/>
      <c r="K148" s="105"/>
      <c r="L148" s="105"/>
      <c r="M148" s="105"/>
      <c r="N148" s="105"/>
      <c r="O148" s="104"/>
      <c r="P148" s="106"/>
      <c r="Q148" s="107"/>
    </row>
    <row r="149" spans="1:17" ht="35.25" customHeight="1" x14ac:dyDescent="0.3">
      <c r="A149" s="21" t="str">
        <f>'Matriz Nº1 Identificación'!A149</f>
        <v>16. 5</v>
      </c>
      <c r="B149" s="21" t="str">
        <f>IF('Matriz Nº3 Evaluación'!J149="Administrar",'Matriz Nº3 Evaluación'!B149,"No administrar")</f>
        <v>No administrar</v>
      </c>
      <c r="C149" s="105"/>
      <c r="D149" s="101"/>
      <c r="E149" s="101"/>
      <c r="F149" s="4" t="str">
        <f>IFERROR(+IF((VLOOKUP(D149,'Tabla 2-3-4-5'!$B$10:$C$12,2,FALSE)*(VLOOKUP(E149,'Tabla 2-3-4-5'!$B$10:$C$12,2,FALSE)))&lt;3,"BAJO",IF((VLOOKUP(D149,'Tabla 2-3-4-5'!$B$10:$C$12,2,FALSE)*(VLOOKUP(E149,'Tabla 2-3-4-5'!$B$10:$C$12,2,FALSE)))&gt;5,"ALTO","MEDIO"))," ")</f>
        <v xml:space="preserve"> </v>
      </c>
      <c r="G149" s="105"/>
      <c r="H149" s="105"/>
      <c r="I149" s="105"/>
      <c r="J149" s="105"/>
      <c r="K149" s="105"/>
      <c r="L149" s="105"/>
      <c r="M149" s="105"/>
      <c r="N149" s="105"/>
      <c r="O149" s="104"/>
      <c r="P149" s="106"/>
      <c r="Q149" s="107"/>
    </row>
    <row r="150" spans="1:17" ht="35.25" customHeight="1" x14ac:dyDescent="0.3">
      <c r="A150" s="21" t="str">
        <f>'Matriz Nº1 Identificación'!A150</f>
        <v>16. 6</v>
      </c>
      <c r="B150" s="21" t="str">
        <f>IF('Matriz Nº3 Evaluación'!J150="Administrar",'Matriz Nº3 Evaluación'!B150,"No administrar")</f>
        <v>No administrar</v>
      </c>
      <c r="C150" s="105"/>
      <c r="D150" s="101"/>
      <c r="E150" s="101"/>
      <c r="F150" s="4" t="str">
        <f>IFERROR(+IF((VLOOKUP(D150,'Tabla 2-3-4-5'!$B$10:$C$12,2,FALSE)*(VLOOKUP(E150,'Tabla 2-3-4-5'!$B$10:$C$12,2,FALSE)))&lt;3,"BAJO",IF((VLOOKUP(D150,'Tabla 2-3-4-5'!$B$10:$C$12,2,FALSE)*(VLOOKUP(E150,'Tabla 2-3-4-5'!$B$10:$C$12,2,FALSE)))&gt;5,"ALTO","MEDIO"))," ")</f>
        <v xml:space="preserve"> </v>
      </c>
      <c r="G150" s="105"/>
      <c r="H150" s="105"/>
      <c r="I150" s="105"/>
      <c r="J150" s="105"/>
      <c r="K150" s="105"/>
      <c r="L150" s="105"/>
      <c r="M150" s="105"/>
      <c r="N150" s="105"/>
      <c r="O150" s="104"/>
      <c r="P150" s="106"/>
      <c r="Q150" s="107"/>
    </row>
    <row r="151" spans="1:17" ht="35.25" customHeight="1" thickBot="1" x14ac:dyDescent="0.35">
      <c r="A151" s="21" t="str">
        <f>'Matriz Nº1 Identificación'!A151</f>
        <v>16. 7</v>
      </c>
      <c r="B151" s="21" t="str">
        <f>IF('Matriz Nº3 Evaluación'!J151="Administrar",'Matriz Nº3 Evaluación'!B151,"No administrar")</f>
        <v>No administrar</v>
      </c>
      <c r="C151" s="105"/>
      <c r="D151" s="101"/>
      <c r="E151" s="101"/>
      <c r="F151" s="4" t="str">
        <f>IFERROR(+IF((VLOOKUP(D151,'Tabla 2-3-4-5'!$B$10:$C$12,2,FALSE)*(VLOOKUP(E151,'Tabla 2-3-4-5'!$B$10:$C$12,2,FALSE)))&lt;3,"BAJO",IF((VLOOKUP(D151,'Tabla 2-3-4-5'!$B$10:$C$12,2,FALSE)*(VLOOKUP(E151,'Tabla 2-3-4-5'!$B$10:$C$12,2,FALSE)))&gt;5,"ALTO","MEDIO"))," ")</f>
        <v xml:space="preserve"> </v>
      </c>
      <c r="G151" s="105"/>
      <c r="H151" s="105"/>
      <c r="I151" s="105"/>
      <c r="J151" s="105"/>
      <c r="K151" s="105"/>
      <c r="L151" s="105"/>
      <c r="M151" s="105"/>
      <c r="N151" s="105"/>
      <c r="O151" s="104"/>
      <c r="P151" s="106"/>
      <c r="Q151" s="107"/>
    </row>
    <row r="152" spans="1:17" ht="33" customHeight="1" thickBot="1" x14ac:dyDescent="0.35">
      <c r="A152" s="73" t="str">
        <f>'Matriz Nº1 Identificación'!A152</f>
        <v xml:space="preserve">Objetivo Estratégico: </v>
      </c>
      <c r="B152" s="409">
        <f>'Matriz Nº1 Identificación'!B152</f>
        <v>0</v>
      </c>
      <c r="C152" s="410"/>
      <c r="D152" s="410"/>
      <c r="E152" s="410"/>
      <c r="F152" s="410"/>
      <c r="G152" s="410"/>
      <c r="H152" s="410"/>
      <c r="I152" s="410"/>
      <c r="J152" s="410"/>
      <c r="K152" s="410"/>
      <c r="L152" s="410"/>
      <c r="M152" s="410"/>
      <c r="N152" s="410"/>
      <c r="O152" s="410"/>
      <c r="P152" s="410"/>
      <c r="Q152" s="411"/>
    </row>
    <row r="153" spans="1:17" ht="24.75" customHeight="1" x14ac:dyDescent="0.3">
      <c r="A153" s="76" t="str">
        <f>'Matriz Nº1 Identificación'!A153</f>
        <v>Objetivo táctico</v>
      </c>
      <c r="B153" s="447" t="str">
        <f>'Matriz Nº1 Identificación'!B153</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53" s="448"/>
      <c r="D153" s="448"/>
      <c r="E153" s="448"/>
      <c r="F153" s="448"/>
      <c r="G153" s="448"/>
      <c r="H153" s="448"/>
      <c r="I153" s="448"/>
      <c r="J153" s="448"/>
      <c r="K153" s="448"/>
      <c r="L153" s="448"/>
      <c r="M153" s="448"/>
      <c r="N153" s="448"/>
      <c r="O153" s="448"/>
      <c r="P153" s="448"/>
      <c r="Q153" s="449"/>
    </row>
    <row r="154" spans="1:17" ht="27.75" customHeight="1" x14ac:dyDescent="0.3">
      <c r="A154" s="21" t="str">
        <f>'Matriz Nº1 Identificación'!A154</f>
        <v>17. 1</v>
      </c>
      <c r="B154" s="21" t="str">
        <f>IF('Matriz Nº3 Evaluación'!J154="Administrar",'Matriz Nº3 Evaluación'!B154,"No administrar")</f>
        <v>No administrar</v>
      </c>
      <c r="C154" s="105"/>
      <c r="D154" s="101"/>
      <c r="E154" s="101"/>
      <c r="F154" s="4" t="str">
        <f>IFERROR(+IF((VLOOKUP(D154,'Tabla 2-3-4-5'!$B$10:$C$12,2,FALSE)*(VLOOKUP(E154,'Tabla 2-3-4-5'!$B$10:$C$12,2,FALSE)))&lt;3,"BAJO",IF((VLOOKUP(D154,'Tabla 2-3-4-5'!$B$10:$C$12,2,FALSE)*(VLOOKUP(E154,'Tabla 2-3-4-5'!$B$10:$C$12,2,FALSE)))&gt;5,"ALTO","MEDIO"))," ")</f>
        <v xml:space="preserve"> </v>
      </c>
      <c r="G154" s="105"/>
      <c r="H154" s="105"/>
      <c r="I154" s="105"/>
      <c r="J154" s="105"/>
      <c r="K154" s="105"/>
      <c r="L154" s="105"/>
      <c r="M154" s="105"/>
      <c r="N154" s="105"/>
      <c r="O154" s="104"/>
      <c r="P154" s="106"/>
      <c r="Q154" s="107"/>
    </row>
    <row r="155" spans="1:17" ht="31.5" customHeight="1" x14ac:dyDescent="0.3">
      <c r="A155" s="21" t="str">
        <f>'Matriz Nº1 Identificación'!A155</f>
        <v>17. 2</v>
      </c>
      <c r="B155" s="21" t="str">
        <f>IF('Matriz Nº3 Evaluación'!J155="Administrar",'Matriz Nº3 Evaluación'!B155,"No administrar")</f>
        <v>No administrar</v>
      </c>
      <c r="C155" s="105"/>
      <c r="D155" s="101"/>
      <c r="E155" s="101"/>
      <c r="F155" s="4" t="str">
        <f>IFERROR(+IF((VLOOKUP(D155,'Tabla 2-3-4-5'!$B$10:$C$12,2,FALSE)*(VLOOKUP(E155,'Tabla 2-3-4-5'!$B$10:$C$12,2,FALSE)))&lt;3,"BAJO",IF((VLOOKUP(D155,'Tabla 2-3-4-5'!$B$10:$C$12,2,FALSE)*(VLOOKUP(E155,'Tabla 2-3-4-5'!$B$10:$C$12,2,FALSE)))&gt;5,"ALTO","MEDIO"))," ")</f>
        <v xml:space="preserve"> </v>
      </c>
      <c r="G155" s="105"/>
      <c r="H155" s="105"/>
      <c r="I155" s="105"/>
      <c r="J155" s="105"/>
      <c r="K155" s="105"/>
      <c r="L155" s="105"/>
      <c r="M155" s="105"/>
      <c r="N155" s="105"/>
      <c r="O155" s="104"/>
      <c r="P155" s="106"/>
      <c r="Q155" s="107"/>
    </row>
    <row r="156" spans="1:17" ht="29.25" customHeight="1" x14ac:dyDescent="0.3">
      <c r="A156" s="21" t="str">
        <f>'Matriz Nº1 Identificación'!A156</f>
        <v>17. 3</v>
      </c>
      <c r="B156" s="21" t="str">
        <f>IF('Matriz Nº3 Evaluación'!J156="Administrar",'Matriz Nº3 Evaluación'!B156,"No administrar")</f>
        <v>No administrar</v>
      </c>
      <c r="C156" s="105"/>
      <c r="D156" s="101"/>
      <c r="E156" s="101"/>
      <c r="F156" s="4" t="str">
        <f>IFERROR(+IF((VLOOKUP(D156,'Tabla 2-3-4-5'!$B$10:$C$12,2,FALSE)*(VLOOKUP(E156,'Tabla 2-3-4-5'!$B$10:$C$12,2,FALSE)))&lt;3,"BAJO",IF((VLOOKUP(D156,'Tabla 2-3-4-5'!$B$10:$C$12,2,FALSE)*(VLOOKUP(E156,'Tabla 2-3-4-5'!$B$10:$C$12,2,FALSE)))&gt;5,"ALTO","MEDIO"))," ")</f>
        <v xml:space="preserve"> </v>
      </c>
      <c r="G156" s="105"/>
      <c r="H156" s="105"/>
      <c r="I156" s="105"/>
      <c r="J156" s="105"/>
      <c r="K156" s="105"/>
      <c r="L156" s="105"/>
      <c r="M156" s="105"/>
      <c r="N156" s="105"/>
      <c r="O156" s="104"/>
      <c r="P156" s="106"/>
      <c r="Q156" s="107"/>
    </row>
    <row r="157" spans="1:17" ht="35.25" customHeight="1" x14ac:dyDescent="0.3">
      <c r="A157" s="21" t="str">
        <f>'Matriz Nº1 Identificación'!A157</f>
        <v>17. 4</v>
      </c>
      <c r="B157" s="21" t="str">
        <f>IF('Matriz Nº3 Evaluación'!J157="Administrar",'Matriz Nº3 Evaluación'!B157,"No administrar")</f>
        <v>No administrar</v>
      </c>
      <c r="C157" s="105"/>
      <c r="D157" s="101"/>
      <c r="E157" s="101"/>
      <c r="F157" s="4" t="str">
        <f>IFERROR(+IF((VLOOKUP(D157,'Tabla 2-3-4-5'!$B$10:$C$12,2,FALSE)*(VLOOKUP(E157,'Tabla 2-3-4-5'!$B$10:$C$12,2,FALSE)))&lt;3,"BAJO",IF((VLOOKUP(D157,'Tabla 2-3-4-5'!$B$10:$C$12,2,FALSE)*(VLOOKUP(E157,'Tabla 2-3-4-5'!$B$10:$C$12,2,FALSE)))&gt;5,"ALTO","MEDIO"))," ")</f>
        <v xml:space="preserve"> </v>
      </c>
      <c r="G157" s="105"/>
      <c r="H157" s="105"/>
      <c r="I157" s="105"/>
      <c r="J157" s="105"/>
      <c r="K157" s="105"/>
      <c r="L157" s="105"/>
      <c r="M157" s="105"/>
      <c r="N157" s="105"/>
      <c r="O157" s="104"/>
      <c r="P157" s="106"/>
      <c r="Q157" s="107"/>
    </row>
    <row r="158" spans="1:17" ht="35.25" customHeight="1" x14ac:dyDescent="0.3">
      <c r="A158" s="21" t="str">
        <f>'Matriz Nº1 Identificación'!A158</f>
        <v>17. 5</v>
      </c>
      <c r="B158" s="21" t="str">
        <f>IF('Matriz Nº3 Evaluación'!J158="Administrar",'Matriz Nº3 Evaluación'!B158,"No administrar")</f>
        <v>No administrar</v>
      </c>
      <c r="C158" s="105"/>
      <c r="D158" s="101"/>
      <c r="E158" s="101"/>
      <c r="F158" s="4" t="str">
        <f>IFERROR(+IF((VLOOKUP(D158,'Tabla 2-3-4-5'!$B$10:$C$12,2,FALSE)*(VLOOKUP(E158,'Tabla 2-3-4-5'!$B$10:$C$12,2,FALSE)))&lt;3,"BAJO",IF((VLOOKUP(D158,'Tabla 2-3-4-5'!$B$10:$C$12,2,FALSE)*(VLOOKUP(E158,'Tabla 2-3-4-5'!$B$10:$C$12,2,FALSE)))&gt;5,"ALTO","MEDIO"))," ")</f>
        <v xml:space="preserve"> </v>
      </c>
      <c r="G158" s="105"/>
      <c r="H158" s="105"/>
      <c r="I158" s="105"/>
      <c r="J158" s="105"/>
      <c r="K158" s="105"/>
      <c r="L158" s="105"/>
      <c r="M158" s="105"/>
      <c r="N158" s="105"/>
      <c r="O158" s="104"/>
      <c r="P158" s="106"/>
      <c r="Q158" s="107"/>
    </row>
    <row r="159" spans="1:17" ht="35.25" customHeight="1" x14ac:dyDescent="0.3">
      <c r="A159" s="21" t="str">
        <f>'Matriz Nº1 Identificación'!A159</f>
        <v>17. 6</v>
      </c>
      <c r="B159" s="21" t="str">
        <f>IF('Matriz Nº3 Evaluación'!J159="Administrar",'Matriz Nº3 Evaluación'!B159,"No administrar")</f>
        <v>No administrar</v>
      </c>
      <c r="C159" s="105"/>
      <c r="D159" s="101"/>
      <c r="E159" s="101"/>
      <c r="F159" s="4" t="str">
        <f>IFERROR(+IF((VLOOKUP(D159,'Tabla 2-3-4-5'!$B$10:$C$12,2,FALSE)*(VLOOKUP(E159,'Tabla 2-3-4-5'!$B$10:$C$12,2,FALSE)))&lt;3,"BAJO",IF((VLOOKUP(D159,'Tabla 2-3-4-5'!$B$10:$C$12,2,FALSE)*(VLOOKUP(E159,'Tabla 2-3-4-5'!$B$10:$C$12,2,FALSE)))&gt;5,"ALTO","MEDIO"))," ")</f>
        <v xml:space="preserve"> </v>
      </c>
      <c r="G159" s="105"/>
      <c r="H159" s="105"/>
      <c r="I159" s="105"/>
      <c r="J159" s="105"/>
      <c r="K159" s="105"/>
      <c r="L159" s="105"/>
      <c r="M159" s="105"/>
      <c r="N159" s="105"/>
      <c r="O159" s="104"/>
      <c r="P159" s="106"/>
      <c r="Q159" s="107"/>
    </row>
    <row r="160" spans="1:17" ht="35.25" customHeight="1" thickBot="1" x14ac:dyDescent="0.35">
      <c r="A160" s="21" t="str">
        <f>'Matriz Nº1 Identificación'!A160</f>
        <v>17. 7</v>
      </c>
      <c r="B160" s="21" t="str">
        <f>IF('Matriz Nº3 Evaluación'!J160="Administrar",'Matriz Nº3 Evaluación'!B160,"No administrar")</f>
        <v>No administrar</v>
      </c>
      <c r="C160" s="105"/>
      <c r="D160" s="101"/>
      <c r="E160" s="101"/>
      <c r="F160" s="4" t="str">
        <f>IFERROR(+IF((VLOOKUP(D160,'Tabla 2-3-4-5'!$B$10:$C$12,2,FALSE)*(VLOOKUP(E160,'Tabla 2-3-4-5'!$B$10:$C$12,2,FALSE)))&lt;3,"BAJO",IF((VLOOKUP(D160,'Tabla 2-3-4-5'!$B$10:$C$12,2,FALSE)*(VLOOKUP(E160,'Tabla 2-3-4-5'!$B$10:$C$12,2,FALSE)))&gt;5,"ALTO","MEDIO"))," ")</f>
        <v xml:space="preserve"> </v>
      </c>
      <c r="G160" s="105"/>
      <c r="H160" s="105"/>
      <c r="I160" s="105"/>
      <c r="J160" s="105"/>
      <c r="K160" s="105"/>
      <c r="L160" s="105"/>
      <c r="M160" s="105"/>
      <c r="N160" s="105"/>
      <c r="O160" s="104"/>
      <c r="P160" s="106"/>
      <c r="Q160" s="107"/>
    </row>
    <row r="161" spans="1:17" ht="33" customHeight="1" thickBot="1" x14ac:dyDescent="0.35">
      <c r="A161" s="73" t="str">
        <f>'Matriz Nº1 Identificación'!A161</f>
        <v xml:space="preserve">Objetivo Estratégico: </v>
      </c>
      <c r="B161" s="409" t="e">
        <f>'Matriz Nº1 Identificación'!B161</f>
        <v>#REF!</v>
      </c>
      <c r="C161" s="410"/>
      <c r="D161" s="410"/>
      <c r="E161" s="410"/>
      <c r="F161" s="410"/>
      <c r="G161" s="410"/>
      <c r="H161" s="410"/>
      <c r="I161" s="410"/>
      <c r="J161" s="410"/>
      <c r="K161" s="410"/>
      <c r="L161" s="410"/>
      <c r="M161" s="410"/>
      <c r="N161" s="410"/>
      <c r="O161" s="410"/>
      <c r="P161" s="410"/>
      <c r="Q161" s="411"/>
    </row>
    <row r="162" spans="1:17" ht="24.75" customHeight="1" x14ac:dyDescent="0.3">
      <c r="A162" s="76" t="str">
        <f>'Matriz Nº1 Identificación'!A162</f>
        <v>Objetivo táctico</v>
      </c>
      <c r="B162" s="447" t="e">
        <f>'Matriz Nº1 Identificación'!B162</f>
        <v>#REF!</v>
      </c>
      <c r="C162" s="448"/>
      <c r="D162" s="448"/>
      <c r="E162" s="448"/>
      <c r="F162" s="448"/>
      <c r="G162" s="448"/>
      <c r="H162" s="448"/>
      <c r="I162" s="448"/>
      <c r="J162" s="448"/>
      <c r="K162" s="448"/>
      <c r="L162" s="448"/>
      <c r="M162" s="448"/>
      <c r="N162" s="448"/>
      <c r="O162" s="448"/>
      <c r="P162" s="448"/>
      <c r="Q162" s="449"/>
    </row>
    <row r="163" spans="1:17" ht="27.75" customHeight="1" x14ac:dyDescent="0.3">
      <c r="A163" s="21" t="e">
        <f>'Matriz Nº1 Identificación'!A163</f>
        <v>#REF!</v>
      </c>
      <c r="B163" s="21" t="str">
        <f>IF('Matriz Nº3 Evaluación'!J163="Administrar",'Matriz Nº3 Evaluación'!B163,"No administrar")</f>
        <v>No administrar</v>
      </c>
      <c r="C163" s="105"/>
      <c r="D163" s="101"/>
      <c r="E163" s="101"/>
      <c r="F163" s="4" t="str">
        <f>IFERROR(+IF((VLOOKUP(D163,'Tabla 2-3-4-5'!$B$10:$C$12,2,FALSE)*(VLOOKUP(E163,'Tabla 2-3-4-5'!$B$10:$C$12,2,FALSE)))&lt;3,"BAJO",IF((VLOOKUP(D163,'Tabla 2-3-4-5'!$B$10:$C$12,2,FALSE)*(VLOOKUP(E163,'Tabla 2-3-4-5'!$B$10:$C$12,2,FALSE)))&gt;5,"ALTO","MEDIO"))," ")</f>
        <v xml:space="preserve"> </v>
      </c>
      <c r="G163" s="105"/>
      <c r="H163" s="105"/>
      <c r="I163" s="105"/>
      <c r="J163" s="105"/>
      <c r="K163" s="105"/>
      <c r="L163" s="105"/>
      <c r="M163" s="105"/>
      <c r="N163" s="105"/>
      <c r="O163" s="104"/>
      <c r="P163" s="106"/>
      <c r="Q163" s="107"/>
    </row>
    <row r="164" spans="1:17" ht="31.5" customHeight="1" x14ac:dyDescent="0.3">
      <c r="A164" s="21" t="e">
        <f>'Matriz Nº1 Identificación'!A164</f>
        <v>#REF!</v>
      </c>
      <c r="B164" s="21" t="str">
        <f>IF('Matriz Nº3 Evaluación'!J164="Administrar",'Matriz Nº3 Evaluación'!B164,"No administrar")</f>
        <v>No administrar</v>
      </c>
      <c r="C164" s="105"/>
      <c r="D164" s="101"/>
      <c r="E164" s="101"/>
      <c r="F164" s="4" t="str">
        <f>IFERROR(+IF((VLOOKUP(D164,'Tabla 2-3-4-5'!$B$10:$C$12,2,FALSE)*(VLOOKUP(E164,'Tabla 2-3-4-5'!$B$10:$C$12,2,FALSE)))&lt;3,"BAJO",IF((VLOOKUP(D164,'Tabla 2-3-4-5'!$B$10:$C$12,2,FALSE)*(VLOOKUP(E164,'Tabla 2-3-4-5'!$B$10:$C$12,2,FALSE)))&gt;5,"ALTO","MEDIO"))," ")</f>
        <v xml:space="preserve"> </v>
      </c>
      <c r="G164" s="105"/>
      <c r="H164" s="105"/>
      <c r="I164" s="105"/>
      <c r="J164" s="105"/>
      <c r="K164" s="105"/>
      <c r="L164" s="105"/>
      <c r="M164" s="105"/>
      <c r="N164" s="105"/>
      <c r="O164" s="104"/>
      <c r="P164" s="106"/>
      <c r="Q164" s="107"/>
    </row>
    <row r="165" spans="1:17" ht="29.25" customHeight="1" x14ac:dyDescent="0.3">
      <c r="A165" s="21" t="e">
        <f>'Matriz Nº1 Identificación'!A165</f>
        <v>#REF!</v>
      </c>
      <c r="B165" s="21" t="str">
        <f>IF('Matriz Nº3 Evaluación'!J165="Administrar",'Matriz Nº3 Evaluación'!B165,"No administrar")</f>
        <v>No administrar</v>
      </c>
      <c r="C165" s="105"/>
      <c r="D165" s="101"/>
      <c r="E165" s="101"/>
      <c r="F165" s="4" t="str">
        <f>IFERROR(+IF((VLOOKUP(D165,'Tabla 2-3-4-5'!$B$10:$C$12,2,FALSE)*(VLOOKUP(E165,'Tabla 2-3-4-5'!$B$10:$C$12,2,FALSE)))&lt;3,"BAJO",IF((VLOOKUP(D165,'Tabla 2-3-4-5'!$B$10:$C$12,2,FALSE)*(VLOOKUP(E165,'Tabla 2-3-4-5'!$B$10:$C$12,2,FALSE)))&gt;5,"ALTO","MEDIO"))," ")</f>
        <v xml:space="preserve"> </v>
      </c>
      <c r="G165" s="105"/>
      <c r="H165" s="105"/>
      <c r="I165" s="105"/>
      <c r="J165" s="105"/>
      <c r="K165" s="105"/>
      <c r="L165" s="105"/>
      <c r="M165" s="105"/>
      <c r="N165" s="105"/>
      <c r="O165" s="104"/>
      <c r="P165" s="106"/>
      <c r="Q165" s="107"/>
    </row>
    <row r="166" spans="1:17" ht="35.25" customHeight="1" x14ac:dyDescent="0.3">
      <c r="A166" s="21" t="e">
        <f>'Matriz Nº1 Identificación'!A166</f>
        <v>#REF!</v>
      </c>
      <c r="B166" s="21" t="str">
        <f>IF('Matriz Nº3 Evaluación'!J166="Administrar",'Matriz Nº3 Evaluación'!B166,"No administrar")</f>
        <v>No administrar</v>
      </c>
      <c r="C166" s="105"/>
      <c r="D166" s="101"/>
      <c r="E166" s="101"/>
      <c r="F166" s="4" t="str">
        <f>IFERROR(+IF((VLOOKUP(D166,'Tabla 2-3-4-5'!$B$10:$C$12,2,FALSE)*(VLOOKUP(E166,'Tabla 2-3-4-5'!$B$10:$C$12,2,FALSE)))&lt;3,"BAJO",IF((VLOOKUP(D166,'Tabla 2-3-4-5'!$B$10:$C$12,2,FALSE)*(VLOOKUP(E166,'Tabla 2-3-4-5'!$B$10:$C$12,2,FALSE)))&gt;5,"ALTO","MEDIO"))," ")</f>
        <v xml:space="preserve"> </v>
      </c>
      <c r="G166" s="105"/>
      <c r="H166" s="105"/>
      <c r="I166" s="105"/>
      <c r="J166" s="105"/>
      <c r="K166" s="105"/>
      <c r="L166" s="105"/>
      <c r="M166" s="105"/>
      <c r="N166" s="105"/>
      <c r="O166" s="104"/>
      <c r="P166" s="106"/>
      <c r="Q166" s="107"/>
    </row>
    <row r="167" spans="1:17" ht="35.25" customHeight="1" x14ac:dyDescent="0.3">
      <c r="A167" s="21" t="e">
        <f>'Matriz Nº1 Identificación'!A167</f>
        <v>#REF!</v>
      </c>
      <c r="B167" s="21" t="str">
        <f>IF('Matriz Nº3 Evaluación'!J167="Administrar",'Matriz Nº3 Evaluación'!B167,"No administrar")</f>
        <v>No administrar</v>
      </c>
      <c r="C167" s="105"/>
      <c r="D167" s="101"/>
      <c r="E167" s="101"/>
      <c r="F167" s="4" t="str">
        <f>IFERROR(+IF((VLOOKUP(D167,'Tabla 2-3-4-5'!$B$10:$C$12,2,FALSE)*(VLOOKUP(E167,'Tabla 2-3-4-5'!$B$10:$C$12,2,FALSE)))&lt;3,"BAJO",IF((VLOOKUP(D167,'Tabla 2-3-4-5'!$B$10:$C$12,2,FALSE)*(VLOOKUP(E167,'Tabla 2-3-4-5'!$B$10:$C$12,2,FALSE)))&gt;5,"ALTO","MEDIO"))," ")</f>
        <v xml:space="preserve"> </v>
      </c>
      <c r="G167" s="105"/>
      <c r="H167" s="105"/>
      <c r="I167" s="105"/>
      <c r="J167" s="105"/>
      <c r="K167" s="105"/>
      <c r="L167" s="105"/>
      <c r="M167" s="105"/>
      <c r="N167" s="105"/>
      <c r="O167" s="104"/>
      <c r="P167" s="106"/>
      <c r="Q167" s="107"/>
    </row>
    <row r="168" spans="1:17" ht="35.25" customHeight="1" x14ac:dyDescent="0.3">
      <c r="A168" s="21" t="e">
        <f>'Matriz Nº1 Identificación'!A168</f>
        <v>#REF!</v>
      </c>
      <c r="B168" s="21" t="str">
        <f>IF('Matriz Nº3 Evaluación'!J168="Administrar",'Matriz Nº3 Evaluación'!B168,"No administrar")</f>
        <v>No administrar</v>
      </c>
      <c r="C168" s="105"/>
      <c r="D168" s="101"/>
      <c r="E168" s="101"/>
      <c r="F168" s="4" t="str">
        <f>IFERROR(+IF((VLOOKUP(D168,'Tabla 2-3-4-5'!$B$10:$C$12,2,FALSE)*(VLOOKUP(E168,'Tabla 2-3-4-5'!$B$10:$C$12,2,FALSE)))&lt;3,"BAJO",IF((VLOOKUP(D168,'Tabla 2-3-4-5'!$B$10:$C$12,2,FALSE)*(VLOOKUP(E168,'Tabla 2-3-4-5'!$B$10:$C$12,2,FALSE)))&gt;5,"ALTO","MEDIO"))," ")</f>
        <v xml:space="preserve"> </v>
      </c>
      <c r="G168" s="105"/>
      <c r="H168" s="105"/>
      <c r="I168" s="105"/>
      <c r="J168" s="105"/>
      <c r="K168" s="105"/>
      <c r="L168" s="105"/>
      <c r="M168" s="105"/>
      <c r="N168" s="105"/>
      <c r="O168" s="104"/>
      <c r="P168" s="106"/>
      <c r="Q168" s="107"/>
    </row>
    <row r="169" spans="1:17" ht="35.25" customHeight="1" thickBot="1" x14ac:dyDescent="0.35">
      <c r="A169" s="21" t="e">
        <f>'Matriz Nº1 Identificación'!A169</f>
        <v>#REF!</v>
      </c>
      <c r="B169" s="21" t="str">
        <f>IF('Matriz Nº3 Evaluación'!J169="Administrar",'Matriz Nº3 Evaluación'!B169,"No administrar")</f>
        <v>No administrar</v>
      </c>
      <c r="C169" s="105"/>
      <c r="D169" s="101"/>
      <c r="E169" s="101"/>
      <c r="F169" s="4" t="str">
        <f>IFERROR(+IF((VLOOKUP(D169,'Tabla 2-3-4-5'!$B$10:$C$12,2,FALSE)*(VLOOKUP(E169,'Tabla 2-3-4-5'!$B$10:$C$12,2,FALSE)))&lt;3,"BAJO",IF((VLOOKUP(D169,'Tabla 2-3-4-5'!$B$10:$C$12,2,FALSE)*(VLOOKUP(E169,'Tabla 2-3-4-5'!$B$10:$C$12,2,FALSE)))&gt;5,"ALTO","MEDIO"))," ")</f>
        <v xml:space="preserve"> </v>
      </c>
      <c r="G169" s="105"/>
      <c r="H169" s="105"/>
      <c r="I169" s="105"/>
      <c r="J169" s="105"/>
      <c r="K169" s="105"/>
      <c r="L169" s="105"/>
      <c r="M169" s="105"/>
      <c r="N169" s="105"/>
      <c r="O169" s="104"/>
      <c r="P169" s="106"/>
      <c r="Q169" s="107"/>
    </row>
    <row r="170" spans="1:17" ht="33" customHeight="1" thickBot="1" x14ac:dyDescent="0.35">
      <c r="A170" s="73" t="str">
        <f>'Matriz Nº1 Identificación'!A170</f>
        <v xml:space="preserve">Objetivo Estratégico: </v>
      </c>
      <c r="B170" s="409">
        <f>'Matriz Nº1 Identificación'!B170</f>
        <v>0</v>
      </c>
      <c r="C170" s="410"/>
      <c r="D170" s="410"/>
      <c r="E170" s="410"/>
      <c r="F170" s="410"/>
      <c r="G170" s="410"/>
      <c r="H170" s="410"/>
      <c r="I170" s="410"/>
      <c r="J170" s="410"/>
      <c r="K170" s="410"/>
      <c r="L170" s="410"/>
      <c r="M170" s="410"/>
      <c r="N170" s="410"/>
      <c r="O170" s="410"/>
      <c r="P170" s="410"/>
      <c r="Q170" s="411"/>
    </row>
    <row r="171" spans="1:17" ht="24.75" customHeight="1" x14ac:dyDescent="0.3">
      <c r="A171" s="76" t="str">
        <f>'Matriz Nº1 Identificación'!A171</f>
        <v>Objetivo táctico</v>
      </c>
      <c r="B171" s="447" t="str">
        <f>'Matriz Nº1 Identificación'!B171</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71" s="448"/>
      <c r="D171" s="448"/>
      <c r="E171" s="448"/>
      <c r="F171" s="448"/>
      <c r="G171" s="448"/>
      <c r="H171" s="448"/>
      <c r="I171" s="448"/>
      <c r="J171" s="448"/>
      <c r="K171" s="448"/>
      <c r="L171" s="448"/>
      <c r="M171" s="448"/>
      <c r="N171" s="448"/>
      <c r="O171" s="448"/>
      <c r="P171" s="448"/>
      <c r="Q171" s="449"/>
    </row>
    <row r="172" spans="1:17" ht="27.75" customHeight="1" x14ac:dyDescent="0.3">
      <c r="A172" s="21" t="str">
        <f>'Matriz Nº1 Identificación'!A172</f>
        <v>18. 1</v>
      </c>
      <c r="B172" s="21" t="str">
        <f>IF('Matriz Nº3 Evaluación'!J172="Administrar",'Matriz Nº3 Evaluación'!B172,"No administrar")</f>
        <v>No administrar</v>
      </c>
      <c r="C172" s="105"/>
      <c r="D172" s="101"/>
      <c r="E172" s="101"/>
      <c r="F172" s="4" t="str">
        <f>IFERROR(+IF((VLOOKUP(D172,'Tabla 2-3-4-5'!$B$10:$C$12,2,FALSE)*(VLOOKUP(E172,'Tabla 2-3-4-5'!$B$10:$C$12,2,FALSE)))&lt;3,"BAJO",IF((VLOOKUP(D172,'Tabla 2-3-4-5'!$B$10:$C$12,2,FALSE)*(VLOOKUP(E172,'Tabla 2-3-4-5'!$B$10:$C$12,2,FALSE)))&gt;5,"ALTO","MEDIO"))," ")</f>
        <v xml:space="preserve"> </v>
      </c>
      <c r="G172" s="105"/>
      <c r="H172" s="105"/>
      <c r="I172" s="105"/>
      <c r="J172" s="105"/>
      <c r="K172" s="105"/>
      <c r="L172" s="105"/>
      <c r="M172" s="105"/>
      <c r="N172" s="105"/>
      <c r="O172" s="104"/>
      <c r="P172" s="106"/>
      <c r="Q172" s="107"/>
    </row>
    <row r="173" spans="1:17" ht="31.5" customHeight="1" x14ac:dyDescent="0.3">
      <c r="A173" s="21" t="str">
        <f>'Matriz Nº1 Identificación'!A173</f>
        <v>18. 2</v>
      </c>
      <c r="B173" s="21" t="str">
        <f>IF('Matriz Nº3 Evaluación'!J173="Administrar",'Matriz Nº3 Evaluación'!B173,"No administrar")</f>
        <v>No administrar</v>
      </c>
      <c r="C173" s="105"/>
      <c r="D173" s="101"/>
      <c r="E173" s="101"/>
      <c r="F173" s="4" t="str">
        <f>IFERROR(+IF((VLOOKUP(D173,'Tabla 2-3-4-5'!$B$10:$C$12,2,FALSE)*(VLOOKUP(E173,'Tabla 2-3-4-5'!$B$10:$C$12,2,FALSE)))&lt;3,"BAJO",IF((VLOOKUP(D173,'Tabla 2-3-4-5'!$B$10:$C$12,2,FALSE)*(VLOOKUP(E173,'Tabla 2-3-4-5'!$B$10:$C$12,2,FALSE)))&gt;5,"ALTO","MEDIO"))," ")</f>
        <v xml:space="preserve"> </v>
      </c>
      <c r="G173" s="105"/>
      <c r="H173" s="105"/>
      <c r="I173" s="105"/>
      <c r="J173" s="105"/>
      <c r="K173" s="105"/>
      <c r="L173" s="105"/>
      <c r="M173" s="105"/>
      <c r="N173" s="105"/>
      <c r="O173" s="104"/>
      <c r="P173" s="106"/>
      <c r="Q173" s="107"/>
    </row>
    <row r="174" spans="1:17" ht="29.25" customHeight="1" x14ac:dyDescent="0.3">
      <c r="A174" s="21" t="str">
        <f>'Matriz Nº1 Identificación'!A174</f>
        <v>18. 3</v>
      </c>
      <c r="B174" s="21" t="str">
        <f>IF('Matriz Nº3 Evaluación'!J174="Administrar",'Matriz Nº3 Evaluación'!B174,"No administrar")</f>
        <v>No administrar</v>
      </c>
      <c r="C174" s="105"/>
      <c r="D174" s="101"/>
      <c r="E174" s="101"/>
      <c r="F174" s="4" t="str">
        <f>IFERROR(+IF((VLOOKUP(D174,'Tabla 2-3-4-5'!$B$10:$C$12,2,FALSE)*(VLOOKUP(E174,'Tabla 2-3-4-5'!$B$10:$C$12,2,FALSE)))&lt;3,"BAJO",IF((VLOOKUP(D174,'Tabla 2-3-4-5'!$B$10:$C$12,2,FALSE)*(VLOOKUP(E174,'Tabla 2-3-4-5'!$B$10:$C$12,2,FALSE)))&gt;5,"ALTO","MEDIO"))," ")</f>
        <v xml:space="preserve"> </v>
      </c>
      <c r="G174" s="105"/>
      <c r="H174" s="105"/>
      <c r="I174" s="105"/>
      <c r="J174" s="105"/>
      <c r="K174" s="105"/>
      <c r="L174" s="105"/>
      <c r="M174" s="105"/>
      <c r="N174" s="105"/>
      <c r="O174" s="104"/>
      <c r="P174" s="106"/>
      <c r="Q174" s="107"/>
    </row>
    <row r="175" spans="1:17" ht="35.25" customHeight="1" x14ac:dyDescent="0.3">
      <c r="A175" s="21" t="str">
        <f>'Matriz Nº1 Identificación'!A175</f>
        <v>18. 4</v>
      </c>
      <c r="B175" s="21" t="str">
        <f>IF('Matriz Nº3 Evaluación'!J175="Administrar",'Matriz Nº3 Evaluación'!B175,"No administrar")</f>
        <v>No administrar</v>
      </c>
      <c r="C175" s="105"/>
      <c r="D175" s="101"/>
      <c r="E175" s="101"/>
      <c r="F175" s="4" t="str">
        <f>IFERROR(+IF((VLOOKUP(D175,'Tabla 2-3-4-5'!$B$10:$C$12,2,FALSE)*(VLOOKUP(E175,'Tabla 2-3-4-5'!$B$10:$C$12,2,FALSE)))&lt;3,"BAJO",IF((VLOOKUP(D175,'Tabla 2-3-4-5'!$B$10:$C$12,2,FALSE)*(VLOOKUP(E175,'Tabla 2-3-4-5'!$B$10:$C$12,2,FALSE)))&gt;5,"ALTO","MEDIO"))," ")</f>
        <v xml:space="preserve"> </v>
      </c>
      <c r="G175" s="105"/>
      <c r="H175" s="105"/>
      <c r="I175" s="105"/>
      <c r="J175" s="105"/>
      <c r="K175" s="105"/>
      <c r="L175" s="105"/>
      <c r="M175" s="105"/>
      <c r="N175" s="105"/>
      <c r="O175" s="104"/>
      <c r="P175" s="106"/>
      <c r="Q175" s="107"/>
    </row>
    <row r="176" spans="1:17" ht="35.25" customHeight="1" x14ac:dyDescent="0.3">
      <c r="A176" s="21" t="str">
        <f>'Matriz Nº1 Identificación'!A176</f>
        <v>18. 5</v>
      </c>
      <c r="B176" s="21" t="str">
        <f>IF('Matriz Nº3 Evaluación'!J176="Administrar",'Matriz Nº3 Evaluación'!B176,"No administrar")</f>
        <v>No administrar</v>
      </c>
      <c r="C176" s="105"/>
      <c r="D176" s="101"/>
      <c r="E176" s="101"/>
      <c r="F176" s="4" t="str">
        <f>IFERROR(+IF((VLOOKUP(D176,'Tabla 2-3-4-5'!$B$10:$C$12,2,FALSE)*(VLOOKUP(E176,'Tabla 2-3-4-5'!$B$10:$C$12,2,FALSE)))&lt;3,"BAJO",IF((VLOOKUP(D176,'Tabla 2-3-4-5'!$B$10:$C$12,2,FALSE)*(VLOOKUP(E176,'Tabla 2-3-4-5'!$B$10:$C$12,2,FALSE)))&gt;5,"ALTO","MEDIO"))," ")</f>
        <v xml:space="preserve"> </v>
      </c>
      <c r="G176" s="105"/>
      <c r="H176" s="105"/>
      <c r="I176" s="105"/>
      <c r="J176" s="105"/>
      <c r="K176" s="105"/>
      <c r="L176" s="105"/>
      <c r="M176" s="105"/>
      <c r="N176" s="105"/>
      <c r="O176" s="104"/>
      <c r="P176" s="106"/>
      <c r="Q176" s="107"/>
    </row>
    <row r="177" spans="1:17" ht="35.25" customHeight="1" x14ac:dyDescent="0.3">
      <c r="A177" s="21" t="str">
        <f>'Matriz Nº1 Identificación'!A177</f>
        <v>18. 6</v>
      </c>
      <c r="B177" s="21" t="str">
        <f>IF('Matriz Nº3 Evaluación'!J177="Administrar",'Matriz Nº3 Evaluación'!B177,"No administrar")</f>
        <v>No administrar</v>
      </c>
      <c r="C177" s="105"/>
      <c r="D177" s="101"/>
      <c r="E177" s="101"/>
      <c r="F177" s="4" t="str">
        <f>IFERROR(+IF((VLOOKUP(D177,'Tabla 2-3-4-5'!$B$10:$C$12,2,FALSE)*(VLOOKUP(E177,'Tabla 2-3-4-5'!$B$10:$C$12,2,FALSE)))&lt;3,"BAJO",IF((VLOOKUP(D177,'Tabla 2-3-4-5'!$B$10:$C$12,2,FALSE)*(VLOOKUP(E177,'Tabla 2-3-4-5'!$B$10:$C$12,2,FALSE)))&gt;5,"ALTO","MEDIO"))," ")</f>
        <v xml:space="preserve"> </v>
      </c>
      <c r="G177" s="105"/>
      <c r="H177" s="105"/>
      <c r="I177" s="105"/>
      <c r="J177" s="105"/>
      <c r="K177" s="105"/>
      <c r="L177" s="105"/>
      <c r="M177" s="105"/>
      <c r="N177" s="105"/>
      <c r="O177" s="104"/>
      <c r="P177" s="106"/>
      <c r="Q177" s="107"/>
    </row>
    <row r="178" spans="1:17" ht="35.25" customHeight="1" thickBot="1" x14ac:dyDescent="0.35">
      <c r="A178" s="21" t="str">
        <f>'Matriz Nº1 Identificación'!A178</f>
        <v>18. 7</v>
      </c>
      <c r="B178" s="21" t="str">
        <f>IF('Matriz Nº3 Evaluación'!J178="Administrar",'Matriz Nº3 Evaluación'!B178,"No administrar")</f>
        <v>No administrar</v>
      </c>
      <c r="C178" s="105"/>
      <c r="D178" s="101"/>
      <c r="E178" s="101"/>
      <c r="F178" s="4" t="str">
        <f>IFERROR(+IF((VLOOKUP(D178,'Tabla 2-3-4-5'!$B$10:$C$12,2,FALSE)*(VLOOKUP(E178,'Tabla 2-3-4-5'!$B$10:$C$12,2,FALSE)))&lt;3,"BAJO",IF((VLOOKUP(D178,'Tabla 2-3-4-5'!$B$10:$C$12,2,FALSE)*(VLOOKUP(E178,'Tabla 2-3-4-5'!$B$10:$C$12,2,FALSE)))&gt;5,"ALTO","MEDIO"))," ")</f>
        <v xml:space="preserve"> </v>
      </c>
      <c r="G178" s="105"/>
      <c r="H178" s="105"/>
      <c r="I178" s="105"/>
      <c r="J178" s="105"/>
      <c r="K178" s="105"/>
      <c r="L178" s="105"/>
      <c r="M178" s="105"/>
      <c r="N178" s="105"/>
      <c r="O178" s="104"/>
      <c r="P178" s="106"/>
      <c r="Q178" s="107"/>
    </row>
    <row r="179" spans="1:17" ht="33" customHeight="1" thickBot="1" x14ac:dyDescent="0.35">
      <c r="A179" s="73" t="str">
        <f>'Matriz Nº1 Identificación'!A179</f>
        <v xml:space="preserve">Objetivo Estratégico: </v>
      </c>
      <c r="B179" s="409">
        <f>'Matriz Nº1 Identificación'!B179</f>
        <v>0</v>
      </c>
      <c r="C179" s="410"/>
      <c r="D179" s="410"/>
      <c r="E179" s="410"/>
      <c r="F179" s="410"/>
      <c r="G179" s="410"/>
      <c r="H179" s="410"/>
      <c r="I179" s="410"/>
      <c r="J179" s="410"/>
      <c r="K179" s="410"/>
      <c r="L179" s="410"/>
      <c r="M179" s="410"/>
      <c r="N179" s="410"/>
      <c r="O179" s="410"/>
      <c r="P179" s="410"/>
      <c r="Q179" s="411"/>
    </row>
    <row r="180" spans="1:17" ht="24.75" customHeight="1" x14ac:dyDescent="0.3">
      <c r="A180" s="76" t="str">
        <f>'Matriz Nº1 Identificación'!A180</f>
        <v>Objetivo táctico</v>
      </c>
      <c r="B180" s="447" t="str">
        <f>'Matriz Nº1 Identificación'!B180</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0" s="448"/>
      <c r="D180" s="448"/>
      <c r="E180" s="448"/>
      <c r="F180" s="448"/>
      <c r="G180" s="448"/>
      <c r="H180" s="448"/>
      <c r="I180" s="448"/>
      <c r="J180" s="448"/>
      <c r="K180" s="448"/>
      <c r="L180" s="448"/>
      <c r="M180" s="448"/>
      <c r="N180" s="448"/>
      <c r="O180" s="448"/>
      <c r="P180" s="448"/>
      <c r="Q180" s="449"/>
    </row>
    <row r="181" spans="1:17" ht="27.75" customHeight="1" x14ac:dyDescent="0.3">
      <c r="A181" s="21" t="str">
        <f>'Matriz Nº1 Identificación'!A181</f>
        <v>19. 1</v>
      </c>
      <c r="B181" s="21" t="str">
        <f>IF('Matriz Nº3 Evaluación'!J181="Administrar",'Matriz Nº3 Evaluación'!B181,"No administrar")</f>
        <v>No administrar</v>
      </c>
      <c r="C181" s="105"/>
      <c r="D181" s="101"/>
      <c r="E181" s="101"/>
      <c r="F181" s="4" t="str">
        <f>IFERROR(+IF((VLOOKUP(D181,'Tabla 2-3-4-5'!$B$10:$C$12,2,FALSE)*(VLOOKUP(E181,'Tabla 2-3-4-5'!$B$10:$C$12,2,FALSE)))&lt;3,"BAJO",IF((VLOOKUP(D181,'Tabla 2-3-4-5'!$B$10:$C$12,2,FALSE)*(VLOOKUP(E181,'Tabla 2-3-4-5'!$B$10:$C$12,2,FALSE)))&gt;5,"ALTO","MEDIO"))," ")</f>
        <v xml:space="preserve"> </v>
      </c>
      <c r="G181" s="105"/>
      <c r="H181" s="105"/>
      <c r="I181" s="105"/>
      <c r="J181" s="105"/>
      <c r="K181" s="105"/>
      <c r="L181" s="105"/>
      <c r="M181" s="105"/>
      <c r="N181" s="105"/>
      <c r="O181" s="104"/>
      <c r="P181" s="106"/>
      <c r="Q181" s="107"/>
    </row>
    <row r="182" spans="1:17" ht="31.5" customHeight="1" x14ac:dyDescent="0.3">
      <c r="A182" s="21" t="str">
        <f>'Matriz Nº1 Identificación'!A182</f>
        <v>19. 2</v>
      </c>
      <c r="B182" s="21" t="str">
        <f>IF('Matriz Nº3 Evaluación'!J182="Administrar",'Matriz Nº3 Evaluación'!B182,"No administrar")</f>
        <v>No administrar</v>
      </c>
      <c r="C182" s="105"/>
      <c r="D182" s="101"/>
      <c r="E182" s="101"/>
      <c r="F182" s="4" t="str">
        <f>IFERROR(+IF((VLOOKUP(D182,'Tabla 2-3-4-5'!$B$10:$C$12,2,FALSE)*(VLOOKUP(E182,'Tabla 2-3-4-5'!$B$10:$C$12,2,FALSE)))&lt;3,"BAJO",IF((VLOOKUP(D182,'Tabla 2-3-4-5'!$B$10:$C$12,2,FALSE)*(VLOOKUP(E182,'Tabla 2-3-4-5'!$B$10:$C$12,2,FALSE)))&gt;5,"ALTO","MEDIO"))," ")</f>
        <v xml:space="preserve"> </v>
      </c>
      <c r="G182" s="105"/>
      <c r="H182" s="105"/>
      <c r="I182" s="105"/>
      <c r="J182" s="105"/>
      <c r="K182" s="105"/>
      <c r="L182" s="105"/>
      <c r="M182" s="105"/>
      <c r="N182" s="105"/>
      <c r="O182" s="104"/>
      <c r="P182" s="106"/>
      <c r="Q182" s="107"/>
    </row>
    <row r="183" spans="1:17" ht="29.25" customHeight="1" x14ac:dyDescent="0.3">
      <c r="A183" s="21" t="str">
        <f>'Matriz Nº1 Identificación'!A183</f>
        <v>19. 3</v>
      </c>
      <c r="B183" s="21" t="str">
        <f>IF('Matriz Nº3 Evaluación'!J183="Administrar",'Matriz Nº3 Evaluación'!B183,"No administrar")</f>
        <v>No administrar</v>
      </c>
      <c r="C183" s="105"/>
      <c r="D183" s="101"/>
      <c r="E183" s="101"/>
      <c r="F183" s="4" t="str">
        <f>IFERROR(+IF((VLOOKUP(D183,'Tabla 2-3-4-5'!$B$10:$C$12,2,FALSE)*(VLOOKUP(E183,'Tabla 2-3-4-5'!$B$10:$C$12,2,FALSE)))&lt;3,"BAJO",IF((VLOOKUP(D183,'Tabla 2-3-4-5'!$B$10:$C$12,2,FALSE)*(VLOOKUP(E183,'Tabla 2-3-4-5'!$B$10:$C$12,2,FALSE)))&gt;5,"ALTO","MEDIO"))," ")</f>
        <v xml:space="preserve"> </v>
      </c>
      <c r="G183" s="105"/>
      <c r="H183" s="105"/>
      <c r="I183" s="105"/>
      <c r="J183" s="105"/>
      <c r="K183" s="105"/>
      <c r="L183" s="105"/>
      <c r="M183" s="105"/>
      <c r="N183" s="105"/>
      <c r="O183" s="104"/>
      <c r="P183" s="106"/>
      <c r="Q183" s="107"/>
    </row>
    <row r="184" spans="1:17" ht="35.25" customHeight="1" x14ac:dyDescent="0.3">
      <c r="A184" s="21" t="str">
        <f>'Matriz Nº1 Identificación'!A184</f>
        <v>19. 4</v>
      </c>
      <c r="B184" s="21" t="str">
        <f>IF('Matriz Nº3 Evaluación'!J184="Administrar",'Matriz Nº3 Evaluación'!B184,"No administrar")</f>
        <v>No administrar</v>
      </c>
      <c r="C184" s="105"/>
      <c r="D184" s="101"/>
      <c r="E184" s="101"/>
      <c r="F184" s="4" t="str">
        <f>IFERROR(+IF((VLOOKUP(D184,'Tabla 2-3-4-5'!$B$10:$C$12,2,FALSE)*(VLOOKUP(E184,'Tabla 2-3-4-5'!$B$10:$C$12,2,FALSE)))&lt;3,"BAJO",IF((VLOOKUP(D184,'Tabla 2-3-4-5'!$B$10:$C$12,2,FALSE)*(VLOOKUP(E184,'Tabla 2-3-4-5'!$B$10:$C$12,2,FALSE)))&gt;5,"ALTO","MEDIO"))," ")</f>
        <v xml:space="preserve"> </v>
      </c>
      <c r="G184" s="105"/>
      <c r="H184" s="105"/>
      <c r="I184" s="105"/>
      <c r="J184" s="105"/>
      <c r="K184" s="105"/>
      <c r="L184" s="105"/>
      <c r="M184" s="105"/>
      <c r="N184" s="105"/>
      <c r="O184" s="104"/>
      <c r="P184" s="106"/>
      <c r="Q184" s="107"/>
    </row>
    <row r="185" spans="1:17" ht="35.25" customHeight="1" x14ac:dyDescent="0.3">
      <c r="A185" s="21" t="str">
        <f>'Matriz Nº1 Identificación'!A185</f>
        <v>19. 5</v>
      </c>
      <c r="B185" s="21" t="str">
        <f>IF('Matriz Nº3 Evaluación'!J185="Administrar",'Matriz Nº3 Evaluación'!B185,"No administrar")</f>
        <v>No administrar</v>
      </c>
      <c r="C185" s="105"/>
      <c r="D185" s="101"/>
      <c r="E185" s="101"/>
      <c r="F185" s="4" t="str">
        <f>IFERROR(+IF((VLOOKUP(D185,'Tabla 2-3-4-5'!$B$10:$C$12,2,FALSE)*(VLOOKUP(E185,'Tabla 2-3-4-5'!$B$10:$C$12,2,FALSE)))&lt;3,"BAJO",IF((VLOOKUP(D185,'Tabla 2-3-4-5'!$B$10:$C$12,2,FALSE)*(VLOOKUP(E185,'Tabla 2-3-4-5'!$B$10:$C$12,2,FALSE)))&gt;5,"ALTO","MEDIO"))," ")</f>
        <v xml:space="preserve"> </v>
      </c>
      <c r="G185" s="105"/>
      <c r="H185" s="105"/>
      <c r="I185" s="105"/>
      <c r="J185" s="105"/>
      <c r="K185" s="105"/>
      <c r="L185" s="105"/>
      <c r="M185" s="105"/>
      <c r="N185" s="105"/>
      <c r="O185" s="104"/>
      <c r="P185" s="106"/>
      <c r="Q185" s="107"/>
    </row>
    <row r="186" spans="1:17" ht="35.25" customHeight="1" x14ac:dyDescent="0.3">
      <c r="A186" s="21" t="str">
        <f>'Matriz Nº1 Identificación'!A186</f>
        <v>19. 6</v>
      </c>
      <c r="B186" s="21" t="str">
        <f>IF('Matriz Nº3 Evaluación'!J186="Administrar",'Matriz Nº3 Evaluación'!B186,"No administrar")</f>
        <v>No administrar</v>
      </c>
      <c r="C186" s="105"/>
      <c r="D186" s="101"/>
      <c r="E186" s="101"/>
      <c r="F186" s="4" t="str">
        <f>IFERROR(+IF((VLOOKUP(D186,'Tabla 2-3-4-5'!$B$10:$C$12,2,FALSE)*(VLOOKUP(E186,'Tabla 2-3-4-5'!$B$10:$C$12,2,FALSE)))&lt;3,"BAJO",IF((VLOOKUP(D186,'Tabla 2-3-4-5'!$B$10:$C$12,2,FALSE)*(VLOOKUP(E186,'Tabla 2-3-4-5'!$B$10:$C$12,2,FALSE)))&gt;5,"ALTO","MEDIO"))," ")</f>
        <v xml:space="preserve"> </v>
      </c>
      <c r="G186" s="105"/>
      <c r="H186" s="105"/>
      <c r="I186" s="105"/>
      <c r="J186" s="105"/>
      <c r="K186" s="105"/>
      <c r="L186" s="105"/>
      <c r="M186" s="105"/>
      <c r="N186" s="105"/>
      <c r="O186" s="104"/>
      <c r="P186" s="106"/>
      <c r="Q186" s="107"/>
    </row>
    <row r="187" spans="1:17" ht="35.25" customHeight="1" thickBot="1" x14ac:dyDescent="0.35">
      <c r="A187" s="21" t="str">
        <f>'Matriz Nº1 Identificación'!A187</f>
        <v>19. 7</v>
      </c>
      <c r="B187" s="21" t="str">
        <f>IF('Matriz Nº3 Evaluación'!J187="Administrar",'Matriz Nº3 Evaluación'!B187,"No administrar")</f>
        <v>No administrar</v>
      </c>
      <c r="C187" s="105"/>
      <c r="D187" s="101"/>
      <c r="E187" s="101"/>
      <c r="F187" s="4" t="str">
        <f>IFERROR(+IF((VLOOKUP(D187,'Tabla 2-3-4-5'!$B$10:$C$12,2,FALSE)*(VLOOKUP(E187,'Tabla 2-3-4-5'!$B$10:$C$12,2,FALSE)))&lt;3,"BAJO",IF((VLOOKUP(D187,'Tabla 2-3-4-5'!$B$10:$C$12,2,FALSE)*(VLOOKUP(E187,'Tabla 2-3-4-5'!$B$10:$C$12,2,FALSE)))&gt;5,"ALTO","MEDIO"))," ")</f>
        <v xml:space="preserve"> </v>
      </c>
      <c r="G187" s="105"/>
      <c r="H187" s="105"/>
      <c r="I187" s="105"/>
      <c r="J187" s="105"/>
      <c r="K187" s="105"/>
      <c r="L187" s="105"/>
      <c r="M187" s="105"/>
      <c r="N187" s="105"/>
      <c r="O187" s="104"/>
      <c r="P187" s="106"/>
      <c r="Q187" s="107"/>
    </row>
    <row r="188" spans="1:17" ht="33" customHeight="1" thickBot="1" x14ac:dyDescent="0.35">
      <c r="A188" s="73" t="str">
        <f>'Matriz Nº1 Identificación'!A188</f>
        <v xml:space="preserve">Objetivo Estratégico: </v>
      </c>
      <c r="B188" s="409">
        <f>'Matriz Nº1 Identificación'!B188</f>
        <v>0</v>
      </c>
      <c r="C188" s="410"/>
      <c r="D188" s="410"/>
      <c r="E188" s="410"/>
      <c r="F188" s="410"/>
      <c r="G188" s="410"/>
      <c r="H188" s="410"/>
      <c r="I188" s="410"/>
      <c r="J188" s="410"/>
      <c r="K188" s="410"/>
      <c r="L188" s="410"/>
      <c r="M188" s="410"/>
      <c r="N188" s="410"/>
      <c r="O188" s="410"/>
      <c r="P188" s="410"/>
      <c r="Q188" s="411"/>
    </row>
    <row r="189" spans="1:17" ht="24.75" customHeight="1" x14ac:dyDescent="0.3">
      <c r="A189" s="76" t="str">
        <f>'Matriz Nº1 Identificación'!A189</f>
        <v>Objetivo táctico</v>
      </c>
      <c r="B189" s="447" t="str">
        <f>'Matriz Nº1 Identificación'!B189</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9" s="448"/>
      <c r="D189" s="448"/>
      <c r="E189" s="448"/>
      <c r="F189" s="448"/>
      <c r="G189" s="448"/>
      <c r="H189" s="448"/>
      <c r="I189" s="448"/>
      <c r="J189" s="448"/>
      <c r="K189" s="448"/>
      <c r="L189" s="448"/>
      <c r="M189" s="448"/>
      <c r="N189" s="448"/>
      <c r="O189" s="448"/>
      <c r="P189" s="448"/>
      <c r="Q189" s="449"/>
    </row>
    <row r="190" spans="1:17" ht="27.75" customHeight="1" x14ac:dyDescent="0.3">
      <c r="A190" s="21" t="str">
        <f>'Matriz Nº1 Identificación'!A190</f>
        <v>20. 1</v>
      </c>
      <c r="B190" s="21" t="str">
        <f>IF('Matriz Nº3 Evaluación'!J190="Administrar",'Matriz Nº3 Evaluación'!B190,"No administrar")</f>
        <v>No administrar</v>
      </c>
      <c r="C190" s="105"/>
      <c r="D190" s="101"/>
      <c r="E190" s="101"/>
      <c r="F190" s="4" t="str">
        <f>IFERROR(+IF((VLOOKUP(D190,'Tabla 2-3-4-5'!$B$10:$C$12,2,FALSE)*(VLOOKUP(E190,'Tabla 2-3-4-5'!$B$10:$C$12,2,FALSE)))&lt;3,"BAJO",IF((VLOOKUP(D190,'Tabla 2-3-4-5'!$B$10:$C$12,2,FALSE)*(VLOOKUP(E190,'Tabla 2-3-4-5'!$B$10:$C$12,2,FALSE)))&gt;5,"ALTO","MEDIO"))," ")</f>
        <v xml:space="preserve"> </v>
      </c>
      <c r="G190" s="105"/>
      <c r="H190" s="105"/>
      <c r="I190" s="105"/>
      <c r="J190" s="105"/>
      <c r="K190" s="105"/>
      <c r="L190" s="105"/>
      <c r="M190" s="105"/>
      <c r="N190" s="105"/>
      <c r="O190" s="104"/>
      <c r="P190" s="106"/>
      <c r="Q190" s="107"/>
    </row>
    <row r="191" spans="1:17" ht="31.5" customHeight="1" x14ac:dyDescent="0.3">
      <c r="A191" s="21" t="str">
        <f>'Matriz Nº1 Identificación'!A191</f>
        <v>20. 2</v>
      </c>
      <c r="B191" s="21" t="str">
        <f>IF('Matriz Nº3 Evaluación'!J191="Administrar",'Matriz Nº3 Evaluación'!B191,"No administrar")</f>
        <v>No administrar</v>
      </c>
      <c r="C191" s="105"/>
      <c r="D191" s="101"/>
      <c r="E191" s="101"/>
      <c r="F191" s="4" t="str">
        <f>IFERROR(+IF((VLOOKUP(D191,'Tabla 2-3-4-5'!$B$10:$C$12,2,FALSE)*(VLOOKUP(E191,'Tabla 2-3-4-5'!$B$10:$C$12,2,FALSE)))&lt;3,"BAJO",IF((VLOOKUP(D191,'Tabla 2-3-4-5'!$B$10:$C$12,2,FALSE)*(VLOOKUP(E191,'Tabla 2-3-4-5'!$B$10:$C$12,2,FALSE)))&gt;5,"ALTO","MEDIO"))," ")</f>
        <v xml:space="preserve"> </v>
      </c>
      <c r="G191" s="105"/>
      <c r="H191" s="105"/>
      <c r="I191" s="105"/>
      <c r="J191" s="105"/>
      <c r="K191" s="105"/>
      <c r="L191" s="105"/>
      <c r="M191" s="105"/>
      <c r="N191" s="105"/>
      <c r="O191" s="104"/>
      <c r="P191" s="106"/>
      <c r="Q191" s="107"/>
    </row>
    <row r="192" spans="1:17" ht="29.25" customHeight="1" x14ac:dyDescent="0.3">
      <c r="A192" s="21" t="str">
        <f>'Matriz Nº1 Identificación'!A192</f>
        <v>20. 3</v>
      </c>
      <c r="B192" s="21" t="str">
        <f>IF('Matriz Nº3 Evaluación'!J192="Administrar",'Matriz Nº3 Evaluación'!B192,"No administrar")</f>
        <v>No administrar</v>
      </c>
      <c r="C192" s="105"/>
      <c r="D192" s="101"/>
      <c r="E192" s="101"/>
      <c r="F192" s="4" t="str">
        <f>IFERROR(+IF((VLOOKUP(D192,'Tabla 2-3-4-5'!$B$10:$C$12,2,FALSE)*(VLOOKUP(E192,'Tabla 2-3-4-5'!$B$10:$C$12,2,FALSE)))&lt;3,"BAJO",IF((VLOOKUP(D192,'Tabla 2-3-4-5'!$B$10:$C$12,2,FALSE)*(VLOOKUP(E192,'Tabla 2-3-4-5'!$B$10:$C$12,2,FALSE)))&gt;5,"ALTO","MEDIO"))," ")</f>
        <v xml:space="preserve"> </v>
      </c>
      <c r="G192" s="105"/>
      <c r="H192" s="105"/>
      <c r="I192" s="105"/>
      <c r="J192" s="105"/>
      <c r="K192" s="105"/>
      <c r="L192" s="105"/>
      <c r="M192" s="105"/>
      <c r="N192" s="105"/>
      <c r="O192" s="104"/>
      <c r="P192" s="106"/>
      <c r="Q192" s="107"/>
    </row>
    <row r="193" spans="1:17" ht="35.25" customHeight="1" x14ac:dyDescent="0.3">
      <c r="A193" s="21" t="str">
        <f>'Matriz Nº1 Identificación'!A193</f>
        <v>20. 4</v>
      </c>
      <c r="B193" s="21" t="str">
        <f>IF('Matriz Nº3 Evaluación'!J193="Administrar",'Matriz Nº3 Evaluación'!B193,"No administrar")</f>
        <v>No administrar</v>
      </c>
      <c r="C193" s="105"/>
      <c r="D193" s="101"/>
      <c r="E193" s="101"/>
      <c r="F193" s="4" t="str">
        <f>IFERROR(+IF((VLOOKUP(D193,'Tabla 2-3-4-5'!$B$10:$C$12,2,FALSE)*(VLOOKUP(E193,'Tabla 2-3-4-5'!$B$10:$C$12,2,FALSE)))&lt;3,"BAJO",IF((VLOOKUP(D193,'Tabla 2-3-4-5'!$B$10:$C$12,2,FALSE)*(VLOOKUP(E193,'Tabla 2-3-4-5'!$B$10:$C$12,2,FALSE)))&gt;5,"ALTO","MEDIO"))," ")</f>
        <v xml:space="preserve"> </v>
      </c>
      <c r="G193" s="105"/>
      <c r="H193" s="105"/>
      <c r="I193" s="105"/>
      <c r="J193" s="105"/>
      <c r="K193" s="105"/>
      <c r="L193" s="105"/>
      <c r="M193" s="105"/>
      <c r="N193" s="105"/>
      <c r="O193" s="104"/>
      <c r="P193" s="106"/>
      <c r="Q193" s="107"/>
    </row>
    <row r="194" spans="1:17" ht="35.25" customHeight="1" x14ac:dyDescent="0.3">
      <c r="A194" s="21" t="str">
        <f>'Matriz Nº1 Identificación'!A194</f>
        <v>20. 5</v>
      </c>
      <c r="B194" s="21" t="str">
        <f>IF('Matriz Nº3 Evaluación'!J194="Administrar",'Matriz Nº3 Evaluación'!B194,"No administrar")</f>
        <v>No administrar</v>
      </c>
      <c r="C194" s="105"/>
      <c r="D194" s="101"/>
      <c r="E194" s="101"/>
      <c r="F194" s="4" t="str">
        <f>IFERROR(+IF((VLOOKUP(D194,'Tabla 2-3-4-5'!$B$10:$C$12,2,FALSE)*(VLOOKUP(E194,'Tabla 2-3-4-5'!$B$10:$C$12,2,FALSE)))&lt;3,"BAJO",IF((VLOOKUP(D194,'Tabla 2-3-4-5'!$B$10:$C$12,2,FALSE)*(VLOOKUP(E194,'Tabla 2-3-4-5'!$B$10:$C$12,2,FALSE)))&gt;5,"ALTO","MEDIO"))," ")</f>
        <v xml:space="preserve"> </v>
      </c>
      <c r="G194" s="105"/>
      <c r="H194" s="105"/>
      <c r="I194" s="105"/>
      <c r="J194" s="105"/>
      <c r="K194" s="105"/>
      <c r="L194" s="105"/>
      <c r="M194" s="105"/>
      <c r="N194" s="105"/>
      <c r="O194" s="104"/>
      <c r="P194" s="106"/>
      <c r="Q194" s="107"/>
    </row>
    <row r="195" spans="1:17" ht="35.25" customHeight="1" x14ac:dyDescent="0.3">
      <c r="A195" s="21" t="str">
        <f>'Matriz Nº1 Identificación'!A195</f>
        <v>20. 6</v>
      </c>
      <c r="B195" s="21" t="str">
        <f>IF('Matriz Nº3 Evaluación'!J195="Administrar",'Matriz Nº3 Evaluación'!B195,"No administrar")</f>
        <v>No administrar</v>
      </c>
      <c r="C195" s="105"/>
      <c r="D195" s="101"/>
      <c r="E195" s="101"/>
      <c r="F195" s="4" t="str">
        <f>IFERROR(+IF((VLOOKUP(D195,'Tabla 2-3-4-5'!$B$10:$C$12,2,FALSE)*(VLOOKUP(E195,'Tabla 2-3-4-5'!$B$10:$C$12,2,FALSE)))&lt;3,"BAJO",IF((VLOOKUP(D195,'Tabla 2-3-4-5'!$B$10:$C$12,2,FALSE)*(VLOOKUP(E195,'Tabla 2-3-4-5'!$B$10:$C$12,2,FALSE)))&gt;5,"ALTO","MEDIO"))," ")</f>
        <v xml:space="preserve"> </v>
      </c>
      <c r="G195" s="105"/>
      <c r="H195" s="105"/>
      <c r="I195" s="105"/>
      <c r="J195" s="105"/>
      <c r="K195" s="105"/>
      <c r="L195" s="105"/>
      <c r="M195" s="105"/>
      <c r="N195" s="105"/>
      <c r="O195" s="104"/>
      <c r="P195" s="106"/>
      <c r="Q195" s="107"/>
    </row>
    <row r="196" spans="1:17" ht="35.25" customHeight="1" thickBot="1" x14ac:dyDescent="0.35">
      <c r="A196" s="21" t="str">
        <f>'Matriz Nº1 Identificación'!A196</f>
        <v>20. 7</v>
      </c>
      <c r="B196" s="21" t="str">
        <f>IF('Matriz Nº3 Evaluación'!J196="Administrar",'Matriz Nº3 Evaluación'!B196,"No administrar")</f>
        <v>No administrar</v>
      </c>
      <c r="C196" s="105"/>
      <c r="D196" s="101"/>
      <c r="E196" s="101"/>
      <c r="F196" s="4" t="str">
        <f>IFERROR(+IF((VLOOKUP(D196,'Tabla 2-3-4-5'!$B$10:$C$12,2,FALSE)*(VLOOKUP(E196,'Tabla 2-3-4-5'!$B$10:$C$12,2,FALSE)))&lt;3,"BAJO",IF((VLOOKUP(D196,'Tabla 2-3-4-5'!$B$10:$C$12,2,FALSE)*(VLOOKUP(E196,'Tabla 2-3-4-5'!$B$10:$C$12,2,FALSE)))&gt;5,"ALTO","MEDIO"))," ")</f>
        <v xml:space="preserve"> </v>
      </c>
      <c r="G196" s="105"/>
      <c r="H196" s="105"/>
      <c r="I196" s="105"/>
      <c r="J196" s="105"/>
      <c r="K196" s="105"/>
      <c r="L196" s="105"/>
      <c r="M196" s="105"/>
      <c r="N196" s="105"/>
      <c r="O196" s="104"/>
      <c r="P196" s="106"/>
      <c r="Q196" s="107"/>
    </row>
    <row r="197" spans="1:17" ht="33" customHeight="1" thickBot="1" x14ac:dyDescent="0.35">
      <c r="A197" s="73" t="str">
        <f>'Matriz Nº1 Identificación'!A197</f>
        <v xml:space="preserve">Objetivo Estratégico: </v>
      </c>
      <c r="B197" s="409">
        <f>'Matriz Nº1 Identificación'!B197</f>
        <v>0</v>
      </c>
      <c r="C197" s="410"/>
      <c r="D197" s="410"/>
      <c r="E197" s="410"/>
      <c r="F197" s="410"/>
      <c r="G197" s="410"/>
      <c r="H197" s="410"/>
      <c r="I197" s="410"/>
      <c r="J197" s="410"/>
      <c r="K197" s="410"/>
      <c r="L197" s="410"/>
      <c r="M197" s="410"/>
      <c r="N197" s="410"/>
      <c r="O197" s="410"/>
      <c r="P197" s="410"/>
      <c r="Q197" s="411"/>
    </row>
    <row r="198" spans="1:17" ht="24.75" customHeight="1" x14ac:dyDescent="0.3">
      <c r="A198" s="76" t="str">
        <f>'Matriz Nº1 Identificación'!A198</f>
        <v>Objetivo táctico</v>
      </c>
      <c r="B198" s="447" t="str">
        <f>'Matriz Nº1 Identificación'!B198</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98" s="448"/>
      <c r="D198" s="448"/>
      <c r="E198" s="448"/>
      <c r="F198" s="448"/>
      <c r="G198" s="448"/>
      <c r="H198" s="448"/>
      <c r="I198" s="448"/>
      <c r="J198" s="448"/>
      <c r="K198" s="448"/>
      <c r="L198" s="448"/>
      <c r="M198" s="448"/>
      <c r="N198" s="448"/>
      <c r="O198" s="448"/>
      <c r="P198" s="448"/>
      <c r="Q198" s="449"/>
    </row>
    <row r="199" spans="1:17" ht="27.75" customHeight="1" x14ac:dyDescent="0.3">
      <c r="A199" s="21" t="str">
        <f>'Matriz Nº1 Identificación'!A199</f>
        <v>21. 1</v>
      </c>
      <c r="B199" s="21" t="str">
        <f>IF('Matriz Nº3 Evaluación'!J199="Administrar",'Matriz Nº3 Evaluación'!B199,"No administrar")</f>
        <v>No administrar</v>
      </c>
      <c r="C199" s="105"/>
      <c r="D199" s="101"/>
      <c r="E199" s="101"/>
      <c r="F199" s="4" t="str">
        <f>IFERROR(+IF((VLOOKUP(D199,'Tabla 2-3-4-5'!$B$10:$C$12,2,FALSE)*(VLOOKUP(E199,'Tabla 2-3-4-5'!$B$10:$C$12,2,FALSE)))&lt;3,"BAJO",IF((VLOOKUP(D199,'Tabla 2-3-4-5'!$B$10:$C$12,2,FALSE)*(VLOOKUP(E199,'Tabla 2-3-4-5'!$B$10:$C$12,2,FALSE)))&gt;5,"ALTO","MEDIO"))," ")</f>
        <v xml:space="preserve"> </v>
      </c>
      <c r="G199" s="105"/>
      <c r="H199" s="105"/>
      <c r="I199" s="105"/>
      <c r="J199" s="105"/>
      <c r="K199" s="105"/>
      <c r="L199" s="105"/>
      <c r="M199" s="105"/>
      <c r="N199" s="105"/>
      <c r="O199" s="104"/>
      <c r="P199" s="106"/>
      <c r="Q199" s="107"/>
    </row>
    <row r="200" spans="1:17" ht="31.5" customHeight="1" x14ac:dyDescent="0.3">
      <c r="A200" s="21" t="str">
        <f>'Matriz Nº1 Identificación'!A200</f>
        <v>21. 2</v>
      </c>
      <c r="B200" s="21" t="str">
        <f>IF('Matriz Nº3 Evaluación'!J200="Administrar",'Matriz Nº3 Evaluación'!B200,"No administrar")</f>
        <v>No administrar</v>
      </c>
      <c r="C200" s="105"/>
      <c r="D200" s="101"/>
      <c r="E200" s="101"/>
      <c r="F200" s="4" t="str">
        <f>IFERROR(+IF((VLOOKUP(D200,'Tabla 2-3-4-5'!$B$10:$C$12,2,FALSE)*(VLOOKUP(E200,'Tabla 2-3-4-5'!$B$10:$C$12,2,FALSE)))&lt;3,"BAJO",IF((VLOOKUP(D200,'Tabla 2-3-4-5'!$B$10:$C$12,2,FALSE)*(VLOOKUP(E200,'Tabla 2-3-4-5'!$B$10:$C$12,2,FALSE)))&gt;5,"ALTO","MEDIO"))," ")</f>
        <v xml:space="preserve"> </v>
      </c>
      <c r="G200" s="105"/>
      <c r="H200" s="105"/>
      <c r="I200" s="105"/>
      <c r="J200" s="105"/>
      <c r="K200" s="105"/>
      <c r="L200" s="105"/>
      <c r="M200" s="105"/>
      <c r="N200" s="105"/>
      <c r="O200" s="104"/>
      <c r="P200" s="106"/>
      <c r="Q200" s="107"/>
    </row>
    <row r="201" spans="1:17" ht="29.25" customHeight="1" x14ac:dyDescent="0.3">
      <c r="A201" s="21" t="str">
        <f>'Matriz Nº1 Identificación'!A201</f>
        <v>21. 3</v>
      </c>
      <c r="B201" s="21" t="str">
        <f>IF('Matriz Nº3 Evaluación'!J201="Administrar",'Matriz Nº3 Evaluación'!B201,"No administrar")</f>
        <v>No administrar</v>
      </c>
      <c r="C201" s="105"/>
      <c r="D201" s="101"/>
      <c r="E201" s="101"/>
      <c r="F201" s="4" t="str">
        <f>IFERROR(+IF((VLOOKUP(D201,'Tabla 2-3-4-5'!$B$10:$C$12,2,FALSE)*(VLOOKUP(E201,'Tabla 2-3-4-5'!$B$10:$C$12,2,FALSE)))&lt;3,"BAJO",IF((VLOOKUP(D201,'Tabla 2-3-4-5'!$B$10:$C$12,2,FALSE)*(VLOOKUP(E201,'Tabla 2-3-4-5'!$B$10:$C$12,2,FALSE)))&gt;5,"ALTO","MEDIO"))," ")</f>
        <v xml:space="preserve"> </v>
      </c>
      <c r="G201" s="105"/>
      <c r="H201" s="105"/>
      <c r="I201" s="105"/>
      <c r="J201" s="105"/>
      <c r="K201" s="105"/>
      <c r="L201" s="105"/>
      <c r="M201" s="105"/>
      <c r="N201" s="105"/>
      <c r="O201" s="104"/>
      <c r="P201" s="106"/>
      <c r="Q201" s="107"/>
    </row>
    <row r="202" spans="1:17" ht="35.25" customHeight="1" x14ac:dyDescent="0.3">
      <c r="A202" s="21" t="str">
        <f>'Matriz Nº1 Identificación'!A202</f>
        <v>21. 4</v>
      </c>
      <c r="B202" s="21" t="str">
        <f>IF('Matriz Nº3 Evaluación'!J202="Administrar",'Matriz Nº3 Evaluación'!B202,"No administrar")</f>
        <v>No administrar</v>
      </c>
      <c r="C202" s="105"/>
      <c r="D202" s="101"/>
      <c r="E202" s="101"/>
      <c r="F202" s="4" t="str">
        <f>IFERROR(+IF((VLOOKUP(D202,'Tabla 2-3-4-5'!$B$10:$C$12,2,FALSE)*(VLOOKUP(E202,'Tabla 2-3-4-5'!$B$10:$C$12,2,FALSE)))&lt;3,"BAJO",IF((VLOOKUP(D202,'Tabla 2-3-4-5'!$B$10:$C$12,2,FALSE)*(VLOOKUP(E202,'Tabla 2-3-4-5'!$B$10:$C$12,2,FALSE)))&gt;5,"ALTO","MEDIO"))," ")</f>
        <v xml:space="preserve"> </v>
      </c>
      <c r="G202" s="105"/>
      <c r="H202" s="105"/>
      <c r="I202" s="105"/>
      <c r="J202" s="105"/>
      <c r="K202" s="105"/>
      <c r="L202" s="105"/>
      <c r="M202" s="105"/>
      <c r="N202" s="105"/>
      <c r="O202" s="104"/>
      <c r="P202" s="106"/>
      <c r="Q202" s="107"/>
    </row>
    <row r="203" spans="1:17" ht="35.25" customHeight="1" x14ac:dyDescent="0.3">
      <c r="A203" s="21" t="str">
        <f>'Matriz Nº1 Identificación'!A203</f>
        <v>21. 5</v>
      </c>
      <c r="B203" s="21" t="str">
        <f>IF('Matriz Nº3 Evaluación'!J203="Administrar",'Matriz Nº3 Evaluación'!B203,"No administrar")</f>
        <v>No administrar</v>
      </c>
      <c r="C203" s="105"/>
      <c r="D203" s="101"/>
      <c r="E203" s="101"/>
      <c r="F203" s="4" t="str">
        <f>IFERROR(+IF((VLOOKUP(D203,'Tabla 2-3-4-5'!$B$10:$C$12,2,FALSE)*(VLOOKUP(E203,'Tabla 2-3-4-5'!$B$10:$C$12,2,FALSE)))&lt;3,"BAJO",IF((VLOOKUP(D203,'Tabla 2-3-4-5'!$B$10:$C$12,2,FALSE)*(VLOOKUP(E203,'Tabla 2-3-4-5'!$B$10:$C$12,2,FALSE)))&gt;5,"ALTO","MEDIO"))," ")</f>
        <v xml:space="preserve"> </v>
      </c>
      <c r="G203" s="105"/>
      <c r="H203" s="105"/>
      <c r="I203" s="105"/>
      <c r="J203" s="105"/>
      <c r="K203" s="105"/>
      <c r="L203" s="105"/>
      <c r="M203" s="105"/>
      <c r="N203" s="105"/>
      <c r="O203" s="104"/>
      <c r="P203" s="106"/>
      <c r="Q203" s="107"/>
    </row>
    <row r="204" spans="1:17" ht="35.25" customHeight="1" x14ac:dyDescent="0.3">
      <c r="A204" s="21" t="str">
        <f>'Matriz Nº1 Identificación'!A204</f>
        <v>21. 6</v>
      </c>
      <c r="B204" s="21" t="str">
        <f>IF('Matriz Nº3 Evaluación'!J204="Administrar",'Matriz Nº3 Evaluación'!B204,"No administrar")</f>
        <v>No administrar</v>
      </c>
      <c r="C204" s="105"/>
      <c r="D204" s="101"/>
      <c r="E204" s="101"/>
      <c r="F204" s="4" t="str">
        <f>IFERROR(+IF((VLOOKUP(D204,'Tabla 2-3-4-5'!$B$10:$C$12,2,FALSE)*(VLOOKUP(E204,'Tabla 2-3-4-5'!$B$10:$C$12,2,FALSE)))&lt;3,"BAJO",IF((VLOOKUP(D204,'Tabla 2-3-4-5'!$B$10:$C$12,2,FALSE)*(VLOOKUP(E204,'Tabla 2-3-4-5'!$B$10:$C$12,2,FALSE)))&gt;5,"ALTO","MEDIO"))," ")</f>
        <v xml:space="preserve"> </v>
      </c>
      <c r="G204" s="105"/>
      <c r="H204" s="105"/>
      <c r="I204" s="105"/>
      <c r="J204" s="105"/>
      <c r="K204" s="105"/>
      <c r="L204" s="105"/>
      <c r="M204" s="105"/>
      <c r="N204" s="105"/>
      <c r="O204" s="104"/>
      <c r="P204" s="106"/>
      <c r="Q204" s="107"/>
    </row>
    <row r="205" spans="1:17" ht="35.25" customHeight="1" thickBot="1" x14ac:dyDescent="0.35">
      <c r="A205" s="21" t="str">
        <f>'Matriz Nº1 Identificación'!A205</f>
        <v>21. 7</v>
      </c>
      <c r="B205" s="21" t="str">
        <f>IF('Matriz Nº3 Evaluación'!J205="Administrar",'Matriz Nº3 Evaluación'!B205,"No administrar")</f>
        <v>No administrar</v>
      </c>
      <c r="C205" s="105"/>
      <c r="D205" s="101"/>
      <c r="E205" s="101"/>
      <c r="F205" s="4" t="str">
        <f>IFERROR(+IF((VLOOKUP(D205,'Tabla 2-3-4-5'!$B$10:$C$12,2,FALSE)*(VLOOKUP(E205,'Tabla 2-3-4-5'!$B$10:$C$12,2,FALSE)))&lt;3,"BAJO",IF((VLOOKUP(D205,'Tabla 2-3-4-5'!$B$10:$C$12,2,FALSE)*(VLOOKUP(E205,'Tabla 2-3-4-5'!$B$10:$C$12,2,FALSE)))&gt;5,"ALTO","MEDIO"))," ")</f>
        <v xml:space="preserve"> </v>
      </c>
      <c r="G205" s="105"/>
      <c r="H205" s="105"/>
      <c r="I205" s="105"/>
      <c r="J205" s="105"/>
      <c r="K205" s="105"/>
      <c r="L205" s="105"/>
      <c r="M205" s="105"/>
      <c r="N205" s="105"/>
      <c r="O205" s="104"/>
      <c r="P205" s="106"/>
      <c r="Q205" s="107"/>
    </row>
    <row r="206" spans="1:17" ht="33" customHeight="1" thickBot="1" x14ac:dyDescent="0.35">
      <c r="A206" s="73" t="str">
        <f>'Matriz Nº1 Identificación'!A206</f>
        <v xml:space="preserve">Objetivo Estratégico: </v>
      </c>
      <c r="B206" s="409">
        <f>'Matriz Nº1 Identificación'!B206</f>
        <v>0</v>
      </c>
      <c r="C206" s="410"/>
      <c r="D206" s="410"/>
      <c r="E206" s="410"/>
      <c r="F206" s="410"/>
      <c r="G206" s="410"/>
      <c r="H206" s="410"/>
      <c r="I206" s="410"/>
      <c r="J206" s="410"/>
      <c r="K206" s="410"/>
      <c r="L206" s="410"/>
      <c r="M206" s="410"/>
      <c r="N206" s="410"/>
      <c r="O206" s="410"/>
      <c r="P206" s="410"/>
      <c r="Q206" s="411"/>
    </row>
    <row r="207" spans="1:17" ht="24.75" customHeight="1" x14ac:dyDescent="0.3">
      <c r="A207" s="76" t="str">
        <f>'Matriz Nº1 Identificación'!A207</f>
        <v>Objetivo táctico</v>
      </c>
      <c r="B207" s="447" t="str">
        <f>'Matriz Nº1 Identificación'!B207</f>
        <v>22.  Lograr una mayor eficiencia operativa y estratégica del área contable y presupuesto, con el fin de brindar una información financiera oportuna, eficiente y eficaz.</v>
      </c>
      <c r="C207" s="448"/>
      <c r="D207" s="448"/>
      <c r="E207" s="448"/>
      <c r="F207" s="448"/>
      <c r="G207" s="448"/>
      <c r="H207" s="448"/>
      <c r="I207" s="448"/>
      <c r="J207" s="448"/>
      <c r="K207" s="448"/>
      <c r="L207" s="448"/>
      <c r="M207" s="448"/>
      <c r="N207" s="448"/>
      <c r="O207" s="448"/>
      <c r="P207" s="448"/>
      <c r="Q207" s="449"/>
    </row>
    <row r="208" spans="1:17" ht="27.75" customHeight="1" x14ac:dyDescent="0.3">
      <c r="A208" s="21" t="str">
        <f>'Matriz Nº1 Identificación'!A208</f>
        <v>22. 1</v>
      </c>
      <c r="B208" s="21" t="str">
        <f>IF('Matriz Nº3 Evaluación'!J208="Administrar",'Matriz Nº3 Evaluación'!B208,"No administrar")</f>
        <v>No administrar</v>
      </c>
      <c r="C208" s="105"/>
      <c r="D208" s="101"/>
      <c r="E208" s="101"/>
      <c r="F208" s="4" t="str">
        <f>IFERROR(+IF((VLOOKUP(D208,'Tabla 2-3-4-5'!$B$10:$C$12,2,FALSE)*(VLOOKUP(E208,'Tabla 2-3-4-5'!$B$10:$C$12,2,FALSE)))&lt;3,"BAJO",IF((VLOOKUP(D208,'Tabla 2-3-4-5'!$B$10:$C$12,2,FALSE)*(VLOOKUP(E208,'Tabla 2-3-4-5'!$B$10:$C$12,2,FALSE)))&gt;5,"ALTO","MEDIO"))," ")</f>
        <v xml:space="preserve"> </v>
      </c>
      <c r="G208" s="105"/>
      <c r="H208" s="105"/>
      <c r="I208" s="105"/>
      <c r="J208" s="105"/>
      <c r="K208" s="105"/>
      <c r="L208" s="105"/>
      <c r="M208" s="105"/>
      <c r="N208" s="105"/>
      <c r="O208" s="104"/>
      <c r="P208" s="106"/>
      <c r="Q208" s="107"/>
    </row>
    <row r="209" spans="1:17" ht="31.5" customHeight="1" x14ac:dyDescent="0.3">
      <c r="A209" s="21" t="str">
        <f>'Matriz Nº1 Identificación'!A209</f>
        <v>22. 2</v>
      </c>
      <c r="B209" s="21" t="str">
        <f>IF('Matriz Nº3 Evaluación'!J209="Administrar",'Matriz Nº3 Evaluación'!B209,"No administrar")</f>
        <v>No administrar</v>
      </c>
      <c r="C209" s="105"/>
      <c r="D209" s="101"/>
      <c r="E209" s="101"/>
      <c r="F209" s="4" t="str">
        <f>IFERROR(+IF((VLOOKUP(D209,'Tabla 2-3-4-5'!$B$10:$C$12,2,FALSE)*(VLOOKUP(E209,'Tabla 2-3-4-5'!$B$10:$C$12,2,FALSE)))&lt;3,"BAJO",IF((VLOOKUP(D209,'Tabla 2-3-4-5'!$B$10:$C$12,2,FALSE)*(VLOOKUP(E209,'Tabla 2-3-4-5'!$B$10:$C$12,2,FALSE)))&gt;5,"ALTO","MEDIO"))," ")</f>
        <v xml:space="preserve"> </v>
      </c>
      <c r="G209" s="105"/>
      <c r="H209" s="105"/>
      <c r="I209" s="105"/>
      <c r="J209" s="105"/>
      <c r="K209" s="105"/>
      <c r="L209" s="105"/>
      <c r="M209" s="105"/>
      <c r="N209" s="105"/>
      <c r="O209" s="104"/>
      <c r="P209" s="106"/>
      <c r="Q209" s="107"/>
    </row>
    <row r="210" spans="1:17" ht="29.25" customHeight="1" x14ac:dyDescent="0.3">
      <c r="A210" s="21" t="str">
        <f>'Matriz Nº1 Identificación'!A210</f>
        <v>22. 3</v>
      </c>
      <c r="B210" s="21" t="str">
        <f>IF('Matriz Nº3 Evaluación'!J210="Administrar",'Matriz Nº3 Evaluación'!B210,"No administrar")</f>
        <v>No administrar</v>
      </c>
      <c r="C210" s="105"/>
      <c r="D210" s="101"/>
      <c r="E210" s="101"/>
      <c r="F210" s="4" t="str">
        <f>IFERROR(+IF((VLOOKUP(D210,'Tabla 2-3-4-5'!$B$10:$C$12,2,FALSE)*(VLOOKUP(E210,'Tabla 2-3-4-5'!$B$10:$C$12,2,FALSE)))&lt;3,"BAJO",IF((VLOOKUP(D210,'Tabla 2-3-4-5'!$B$10:$C$12,2,FALSE)*(VLOOKUP(E210,'Tabla 2-3-4-5'!$B$10:$C$12,2,FALSE)))&gt;5,"ALTO","MEDIO"))," ")</f>
        <v xml:space="preserve"> </v>
      </c>
      <c r="G210" s="105"/>
      <c r="H210" s="105"/>
      <c r="I210" s="105"/>
      <c r="J210" s="105"/>
      <c r="K210" s="105"/>
      <c r="L210" s="105"/>
      <c r="M210" s="105"/>
      <c r="N210" s="105"/>
      <c r="O210" s="104"/>
      <c r="P210" s="106"/>
      <c r="Q210" s="107"/>
    </row>
    <row r="211" spans="1:17" ht="35.25" customHeight="1" x14ac:dyDescent="0.3">
      <c r="A211" s="21" t="str">
        <f>'Matriz Nº1 Identificación'!A211</f>
        <v>22. 4</v>
      </c>
      <c r="B211" s="21" t="str">
        <f>IF('Matriz Nº3 Evaluación'!J211="Administrar",'Matriz Nº3 Evaluación'!B211,"No administrar")</f>
        <v>No administrar</v>
      </c>
      <c r="C211" s="105"/>
      <c r="D211" s="101"/>
      <c r="E211" s="101"/>
      <c r="F211" s="4" t="str">
        <f>IFERROR(+IF((VLOOKUP(D211,'Tabla 2-3-4-5'!$B$10:$C$12,2,FALSE)*(VLOOKUP(E211,'Tabla 2-3-4-5'!$B$10:$C$12,2,FALSE)))&lt;3,"BAJO",IF((VLOOKUP(D211,'Tabla 2-3-4-5'!$B$10:$C$12,2,FALSE)*(VLOOKUP(E211,'Tabla 2-3-4-5'!$B$10:$C$12,2,FALSE)))&gt;5,"ALTO","MEDIO"))," ")</f>
        <v xml:space="preserve"> </v>
      </c>
      <c r="G211" s="105"/>
      <c r="H211" s="105"/>
      <c r="I211" s="105"/>
      <c r="J211" s="105"/>
      <c r="K211" s="105"/>
      <c r="L211" s="105"/>
      <c r="M211" s="105"/>
      <c r="N211" s="105"/>
      <c r="O211" s="104"/>
      <c r="P211" s="106"/>
      <c r="Q211" s="107"/>
    </row>
    <row r="212" spans="1:17" ht="35.25" customHeight="1" x14ac:dyDescent="0.3">
      <c r="A212" s="21" t="str">
        <f>'Matriz Nº1 Identificación'!A212</f>
        <v>22. 5</v>
      </c>
      <c r="B212" s="21" t="str">
        <f>IF('Matriz Nº3 Evaluación'!J212="Administrar",'Matriz Nº3 Evaluación'!B212,"No administrar")</f>
        <v>No administrar</v>
      </c>
      <c r="C212" s="105"/>
      <c r="D212" s="101"/>
      <c r="E212" s="101"/>
      <c r="F212" s="4" t="str">
        <f>IFERROR(+IF((VLOOKUP(D212,'Tabla 2-3-4-5'!$B$10:$C$12,2,FALSE)*(VLOOKUP(E212,'Tabla 2-3-4-5'!$B$10:$C$12,2,FALSE)))&lt;3,"BAJO",IF((VLOOKUP(D212,'Tabla 2-3-4-5'!$B$10:$C$12,2,FALSE)*(VLOOKUP(E212,'Tabla 2-3-4-5'!$B$10:$C$12,2,FALSE)))&gt;5,"ALTO","MEDIO"))," ")</f>
        <v xml:space="preserve"> </v>
      </c>
      <c r="G212" s="105"/>
      <c r="H212" s="105"/>
      <c r="I212" s="105"/>
      <c r="J212" s="105"/>
      <c r="K212" s="105"/>
      <c r="L212" s="105"/>
      <c r="M212" s="105"/>
      <c r="N212" s="105"/>
      <c r="O212" s="104"/>
      <c r="P212" s="106"/>
      <c r="Q212" s="107"/>
    </row>
    <row r="213" spans="1:17" ht="35.25" customHeight="1" x14ac:dyDescent="0.3">
      <c r="A213" s="21" t="str">
        <f>'Matriz Nº1 Identificación'!A213</f>
        <v>22. 6</v>
      </c>
      <c r="B213" s="21" t="str">
        <f>IF('Matriz Nº3 Evaluación'!J213="Administrar",'Matriz Nº3 Evaluación'!B213,"No administrar")</f>
        <v>No administrar</v>
      </c>
      <c r="C213" s="105"/>
      <c r="D213" s="101"/>
      <c r="E213" s="101"/>
      <c r="F213" s="4" t="str">
        <f>IFERROR(+IF((VLOOKUP(D213,'Tabla 2-3-4-5'!$B$10:$C$12,2,FALSE)*(VLOOKUP(E213,'Tabla 2-3-4-5'!$B$10:$C$12,2,FALSE)))&lt;3,"BAJO",IF((VLOOKUP(D213,'Tabla 2-3-4-5'!$B$10:$C$12,2,FALSE)*(VLOOKUP(E213,'Tabla 2-3-4-5'!$B$10:$C$12,2,FALSE)))&gt;5,"ALTO","MEDIO"))," ")</f>
        <v xml:space="preserve"> </v>
      </c>
      <c r="G213" s="105"/>
      <c r="H213" s="105"/>
      <c r="I213" s="105"/>
      <c r="J213" s="105"/>
      <c r="K213" s="105"/>
      <c r="L213" s="105"/>
      <c r="M213" s="105"/>
      <c r="N213" s="105"/>
      <c r="O213" s="104"/>
      <c r="P213" s="106"/>
      <c r="Q213" s="107"/>
    </row>
    <row r="214" spans="1:17" ht="35.25" customHeight="1" thickBot="1" x14ac:dyDescent="0.35">
      <c r="A214" s="21" t="str">
        <f>'Matriz Nº1 Identificación'!A214</f>
        <v>22. 7</v>
      </c>
      <c r="B214" s="21" t="str">
        <f>IF('Matriz Nº3 Evaluación'!J214="Administrar",'Matriz Nº3 Evaluación'!B214,"No administrar")</f>
        <v>No administrar</v>
      </c>
      <c r="C214" s="105"/>
      <c r="D214" s="101"/>
      <c r="E214" s="101"/>
      <c r="F214" s="4" t="str">
        <f>IFERROR(+IF((VLOOKUP(D214,'Tabla 2-3-4-5'!$B$10:$C$12,2,FALSE)*(VLOOKUP(E214,'Tabla 2-3-4-5'!$B$10:$C$12,2,FALSE)))&lt;3,"BAJO",IF((VLOOKUP(D214,'Tabla 2-3-4-5'!$B$10:$C$12,2,FALSE)*(VLOOKUP(E214,'Tabla 2-3-4-5'!$B$10:$C$12,2,FALSE)))&gt;5,"ALTO","MEDIO"))," ")</f>
        <v xml:space="preserve"> </v>
      </c>
      <c r="G214" s="105"/>
      <c r="H214" s="105"/>
      <c r="I214" s="105"/>
      <c r="J214" s="105"/>
      <c r="K214" s="105"/>
      <c r="L214" s="105"/>
      <c r="M214" s="105"/>
      <c r="N214" s="105"/>
      <c r="O214" s="104"/>
      <c r="P214" s="106"/>
      <c r="Q214" s="107"/>
    </row>
    <row r="215" spans="1:17" ht="33" customHeight="1" thickBot="1" x14ac:dyDescent="0.35">
      <c r="A215" s="73" t="str">
        <f>'Matriz Nº1 Identificación'!A215</f>
        <v xml:space="preserve">Objetivo Estratégico: </v>
      </c>
      <c r="B215" s="409">
        <f>'Matriz Nº1 Identificación'!B215</f>
        <v>0</v>
      </c>
      <c r="C215" s="410"/>
      <c r="D215" s="410"/>
      <c r="E215" s="410"/>
      <c r="F215" s="410"/>
      <c r="G215" s="410"/>
      <c r="H215" s="410"/>
      <c r="I215" s="410"/>
      <c r="J215" s="410"/>
      <c r="K215" s="410"/>
      <c r="L215" s="410"/>
      <c r="M215" s="410"/>
      <c r="N215" s="410"/>
      <c r="O215" s="410"/>
      <c r="P215" s="410"/>
      <c r="Q215" s="411"/>
    </row>
    <row r="216" spans="1:17" ht="24.75" customHeight="1" x14ac:dyDescent="0.3">
      <c r="A216" s="76" t="str">
        <f>'Matriz Nº1 Identificación'!A216</f>
        <v>Objetivo táctico</v>
      </c>
      <c r="B216" s="447" t="str">
        <f>'Matriz Nº1 Identificación'!B216</f>
        <v>23. Impulsar la demanda de los productos y servicios de la Imprenta Nacional, así como la imagen institucional.</v>
      </c>
      <c r="C216" s="448"/>
      <c r="D216" s="448"/>
      <c r="E216" s="448"/>
      <c r="F216" s="448"/>
      <c r="G216" s="448"/>
      <c r="H216" s="448"/>
      <c r="I216" s="448"/>
      <c r="J216" s="448"/>
      <c r="K216" s="448"/>
      <c r="L216" s="448"/>
      <c r="M216" s="448"/>
      <c r="N216" s="448"/>
      <c r="O216" s="448"/>
      <c r="P216" s="448"/>
      <c r="Q216" s="449"/>
    </row>
    <row r="217" spans="1:17" ht="27.75" customHeight="1" x14ac:dyDescent="0.3">
      <c r="A217" s="21" t="str">
        <f>'Matriz Nº1 Identificación'!A217</f>
        <v>23. 1</v>
      </c>
      <c r="B217" s="21" t="str">
        <f>IF('Matriz Nº3 Evaluación'!J217="Administrar",'Matriz Nº3 Evaluación'!B217,"No administrar")</f>
        <v>No administrar</v>
      </c>
      <c r="C217" s="105"/>
      <c r="D217" s="101"/>
      <c r="E217" s="101"/>
      <c r="F217" s="4" t="str">
        <f>IFERROR(+IF((VLOOKUP(D217,'Tabla 2-3-4-5'!$B$10:$C$12,2,FALSE)*(VLOOKUP(E217,'Tabla 2-3-4-5'!$B$10:$C$12,2,FALSE)))&lt;3,"BAJO",IF((VLOOKUP(D217,'Tabla 2-3-4-5'!$B$10:$C$12,2,FALSE)*(VLOOKUP(E217,'Tabla 2-3-4-5'!$B$10:$C$12,2,FALSE)))&gt;5,"ALTO","MEDIO"))," ")</f>
        <v xml:space="preserve"> </v>
      </c>
      <c r="G217" s="105"/>
      <c r="H217" s="105"/>
      <c r="I217" s="105"/>
      <c r="J217" s="105"/>
      <c r="K217" s="105"/>
      <c r="L217" s="105"/>
      <c r="M217" s="105"/>
      <c r="N217" s="105"/>
      <c r="O217" s="104"/>
      <c r="P217" s="106"/>
      <c r="Q217" s="107"/>
    </row>
    <row r="218" spans="1:17" ht="31.5" customHeight="1" x14ac:dyDescent="0.3">
      <c r="A218" s="21" t="str">
        <f>'Matriz Nº1 Identificación'!A218</f>
        <v>23. 2</v>
      </c>
      <c r="B218" s="21" t="str">
        <f>IF('Matriz Nº3 Evaluación'!J218="Administrar",'Matriz Nº3 Evaluación'!B218,"No administrar")</f>
        <v>No administrar</v>
      </c>
      <c r="C218" s="105"/>
      <c r="D218" s="101"/>
      <c r="E218" s="101"/>
      <c r="F218" s="4" t="str">
        <f>IFERROR(+IF((VLOOKUP(D218,'Tabla 2-3-4-5'!$B$10:$C$12,2,FALSE)*(VLOOKUP(E218,'Tabla 2-3-4-5'!$B$10:$C$12,2,FALSE)))&lt;3,"BAJO",IF((VLOOKUP(D218,'Tabla 2-3-4-5'!$B$10:$C$12,2,FALSE)*(VLOOKUP(E218,'Tabla 2-3-4-5'!$B$10:$C$12,2,FALSE)))&gt;5,"ALTO","MEDIO"))," ")</f>
        <v xml:space="preserve"> </v>
      </c>
      <c r="G218" s="105"/>
      <c r="H218" s="105"/>
      <c r="I218" s="105"/>
      <c r="J218" s="105"/>
      <c r="K218" s="105"/>
      <c r="L218" s="105"/>
      <c r="M218" s="105"/>
      <c r="N218" s="105"/>
      <c r="O218" s="104"/>
      <c r="P218" s="106"/>
      <c r="Q218" s="107"/>
    </row>
    <row r="219" spans="1:17" ht="29.25" customHeight="1" x14ac:dyDescent="0.3">
      <c r="A219" s="21" t="str">
        <f>'Matriz Nº1 Identificación'!A219</f>
        <v>23. 3</v>
      </c>
      <c r="B219" s="21" t="str">
        <f>IF('Matriz Nº3 Evaluación'!J219="Administrar",'Matriz Nº3 Evaluación'!B219,"No administrar")</f>
        <v>No administrar</v>
      </c>
      <c r="C219" s="105"/>
      <c r="D219" s="101"/>
      <c r="E219" s="101"/>
      <c r="F219" s="4" t="str">
        <f>IFERROR(+IF((VLOOKUP(D219,'Tabla 2-3-4-5'!$B$10:$C$12,2,FALSE)*(VLOOKUP(E219,'Tabla 2-3-4-5'!$B$10:$C$12,2,FALSE)))&lt;3,"BAJO",IF((VLOOKUP(D219,'Tabla 2-3-4-5'!$B$10:$C$12,2,FALSE)*(VLOOKUP(E219,'Tabla 2-3-4-5'!$B$10:$C$12,2,FALSE)))&gt;5,"ALTO","MEDIO"))," ")</f>
        <v xml:space="preserve"> </v>
      </c>
      <c r="G219" s="105"/>
      <c r="H219" s="105"/>
      <c r="I219" s="105"/>
      <c r="J219" s="105"/>
      <c r="K219" s="105"/>
      <c r="L219" s="105"/>
      <c r="M219" s="105"/>
      <c r="N219" s="105"/>
      <c r="O219" s="104"/>
      <c r="P219" s="106"/>
      <c r="Q219" s="107"/>
    </row>
    <row r="220" spans="1:17" ht="35.25" customHeight="1" x14ac:dyDescent="0.3">
      <c r="A220" s="21" t="str">
        <f>'Matriz Nº1 Identificación'!A220</f>
        <v>23. 4</v>
      </c>
      <c r="B220" s="21" t="str">
        <f>IF('Matriz Nº3 Evaluación'!J220="Administrar",'Matriz Nº3 Evaluación'!B220,"No administrar")</f>
        <v>No administrar</v>
      </c>
      <c r="C220" s="105"/>
      <c r="D220" s="101"/>
      <c r="E220" s="101"/>
      <c r="F220" s="4" t="str">
        <f>IFERROR(+IF((VLOOKUP(D220,'Tabla 2-3-4-5'!$B$10:$C$12,2,FALSE)*(VLOOKUP(E220,'Tabla 2-3-4-5'!$B$10:$C$12,2,FALSE)))&lt;3,"BAJO",IF((VLOOKUP(D220,'Tabla 2-3-4-5'!$B$10:$C$12,2,FALSE)*(VLOOKUP(E220,'Tabla 2-3-4-5'!$B$10:$C$12,2,FALSE)))&gt;5,"ALTO","MEDIO"))," ")</f>
        <v xml:space="preserve"> </v>
      </c>
      <c r="G220" s="105"/>
      <c r="H220" s="105"/>
      <c r="I220" s="105"/>
      <c r="J220" s="105"/>
      <c r="K220" s="105"/>
      <c r="L220" s="105"/>
      <c r="M220" s="105"/>
      <c r="N220" s="105"/>
      <c r="O220" s="104"/>
      <c r="P220" s="106"/>
      <c r="Q220" s="107"/>
    </row>
    <row r="221" spans="1:17" ht="35.25" customHeight="1" x14ac:dyDescent="0.3">
      <c r="A221" s="21" t="str">
        <f>'Matriz Nº1 Identificación'!A221</f>
        <v>23. 5</v>
      </c>
      <c r="B221" s="21" t="str">
        <f>IF('Matriz Nº3 Evaluación'!J221="Administrar",'Matriz Nº3 Evaluación'!B221,"No administrar")</f>
        <v>No administrar</v>
      </c>
      <c r="C221" s="105"/>
      <c r="D221" s="101"/>
      <c r="E221" s="101"/>
      <c r="F221" s="4" t="str">
        <f>IFERROR(+IF((VLOOKUP(D221,'Tabla 2-3-4-5'!$B$10:$C$12,2,FALSE)*(VLOOKUP(E221,'Tabla 2-3-4-5'!$B$10:$C$12,2,FALSE)))&lt;3,"BAJO",IF((VLOOKUP(D221,'Tabla 2-3-4-5'!$B$10:$C$12,2,FALSE)*(VLOOKUP(E221,'Tabla 2-3-4-5'!$B$10:$C$12,2,FALSE)))&gt;5,"ALTO","MEDIO"))," ")</f>
        <v xml:space="preserve"> </v>
      </c>
      <c r="G221" s="105"/>
      <c r="H221" s="105"/>
      <c r="I221" s="105"/>
      <c r="J221" s="105"/>
      <c r="K221" s="105"/>
      <c r="L221" s="105"/>
      <c r="M221" s="105"/>
      <c r="N221" s="105"/>
      <c r="O221" s="104"/>
      <c r="P221" s="106"/>
      <c r="Q221" s="107"/>
    </row>
    <row r="222" spans="1:17" ht="35.25" customHeight="1" x14ac:dyDescent="0.3">
      <c r="A222" s="21" t="str">
        <f>'Matriz Nº1 Identificación'!A222</f>
        <v>23. 6</v>
      </c>
      <c r="B222" s="21" t="str">
        <f>IF('Matriz Nº3 Evaluación'!J222="Administrar",'Matriz Nº3 Evaluación'!B222,"No administrar")</f>
        <v>No administrar</v>
      </c>
      <c r="C222" s="105"/>
      <c r="D222" s="101"/>
      <c r="E222" s="101"/>
      <c r="F222" s="4" t="str">
        <f>IFERROR(+IF((VLOOKUP(D222,'Tabla 2-3-4-5'!$B$10:$C$12,2,FALSE)*(VLOOKUP(E222,'Tabla 2-3-4-5'!$B$10:$C$12,2,FALSE)))&lt;3,"BAJO",IF((VLOOKUP(D222,'Tabla 2-3-4-5'!$B$10:$C$12,2,FALSE)*(VLOOKUP(E222,'Tabla 2-3-4-5'!$B$10:$C$12,2,FALSE)))&gt;5,"ALTO","MEDIO"))," ")</f>
        <v xml:space="preserve"> </v>
      </c>
      <c r="G222" s="105"/>
      <c r="H222" s="105"/>
      <c r="I222" s="105"/>
      <c r="J222" s="105"/>
      <c r="K222" s="105"/>
      <c r="L222" s="105"/>
      <c r="M222" s="105"/>
      <c r="N222" s="105"/>
      <c r="O222" s="104"/>
      <c r="P222" s="106"/>
      <c r="Q222" s="107"/>
    </row>
    <row r="223" spans="1:17" ht="35.25" customHeight="1" thickBot="1" x14ac:dyDescent="0.35">
      <c r="A223" s="21" t="str">
        <f>'Matriz Nº1 Identificación'!A223</f>
        <v>23. 7</v>
      </c>
      <c r="B223" s="21" t="str">
        <f>IF('Matriz Nº3 Evaluación'!J223="Administrar",'Matriz Nº3 Evaluación'!B223,"No administrar")</f>
        <v>No administrar</v>
      </c>
      <c r="C223" s="105"/>
      <c r="D223" s="101"/>
      <c r="E223" s="101"/>
      <c r="F223" s="4" t="str">
        <f>IFERROR(+IF((VLOOKUP(D223,'Tabla 2-3-4-5'!$B$10:$C$12,2,FALSE)*(VLOOKUP(E223,'Tabla 2-3-4-5'!$B$10:$C$12,2,FALSE)))&lt;3,"BAJO",IF((VLOOKUP(D223,'Tabla 2-3-4-5'!$B$10:$C$12,2,FALSE)*(VLOOKUP(E223,'Tabla 2-3-4-5'!$B$10:$C$12,2,FALSE)))&gt;5,"ALTO","MEDIO"))," ")</f>
        <v xml:space="preserve"> </v>
      </c>
      <c r="G223" s="105"/>
      <c r="H223" s="105"/>
      <c r="I223" s="105"/>
      <c r="J223" s="105"/>
      <c r="K223" s="105"/>
      <c r="L223" s="105"/>
      <c r="M223" s="105"/>
      <c r="N223" s="105"/>
      <c r="O223" s="104"/>
      <c r="P223" s="106"/>
      <c r="Q223" s="107"/>
    </row>
    <row r="224" spans="1:17" ht="33" customHeight="1" thickBot="1" x14ac:dyDescent="0.35">
      <c r="A224" s="73" t="str">
        <f>'Matriz Nº1 Identificación'!A224</f>
        <v xml:space="preserve">Objetivo Estratégico: </v>
      </c>
      <c r="B224" s="409">
        <f>'Matriz Nº1 Identificación'!B224</f>
        <v>0</v>
      </c>
      <c r="C224" s="410"/>
      <c r="D224" s="410"/>
      <c r="E224" s="410"/>
      <c r="F224" s="410"/>
      <c r="G224" s="410"/>
      <c r="H224" s="410"/>
      <c r="I224" s="410"/>
      <c r="J224" s="410"/>
      <c r="K224" s="410"/>
      <c r="L224" s="410"/>
      <c r="M224" s="410"/>
      <c r="N224" s="410"/>
      <c r="O224" s="410"/>
      <c r="P224" s="410"/>
      <c r="Q224" s="411"/>
    </row>
    <row r="225" spans="1:17" ht="24.75" customHeight="1" x14ac:dyDescent="0.3">
      <c r="A225" s="76" t="str">
        <f>'Matriz Nº1 Identificación'!A225</f>
        <v>Objetivo táctico</v>
      </c>
      <c r="B225" s="447" t="str">
        <f>'Matriz Nº1 Identificación'!B225</f>
        <v>24. Generar condiciones materiales para el cumplimiento de la misión de la Imprenta Nacional</v>
      </c>
      <c r="C225" s="448"/>
      <c r="D225" s="448"/>
      <c r="E225" s="448"/>
      <c r="F225" s="448"/>
      <c r="G225" s="448"/>
      <c r="H225" s="448"/>
      <c r="I225" s="448"/>
      <c r="J225" s="448"/>
      <c r="K225" s="448"/>
      <c r="L225" s="448"/>
      <c r="M225" s="448"/>
      <c r="N225" s="448"/>
      <c r="O225" s="448"/>
      <c r="P225" s="448"/>
      <c r="Q225" s="449"/>
    </row>
    <row r="226" spans="1:17" ht="27.75" customHeight="1" x14ac:dyDescent="0.3">
      <c r="A226" s="21" t="str">
        <f>'Matriz Nº1 Identificación'!A226</f>
        <v>24. 1</v>
      </c>
      <c r="B226" s="21" t="str">
        <f>IF('Matriz Nº3 Evaluación'!J226="Administrar",'Matriz Nº3 Evaluación'!B226,"No administrar")</f>
        <v>No administrar</v>
      </c>
      <c r="C226" s="105"/>
      <c r="D226" s="101"/>
      <c r="E226" s="101"/>
      <c r="F226" s="4" t="str">
        <f>IFERROR(+IF((VLOOKUP(D226,'Tabla 2-3-4-5'!$B$10:$C$12,2,FALSE)*(VLOOKUP(E226,'Tabla 2-3-4-5'!$B$10:$C$12,2,FALSE)))&lt;3,"BAJO",IF((VLOOKUP(D226,'Tabla 2-3-4-5'!$B$10:$C$12,2,FALSE)*(VLOOKUP(E226,'Tabla 2-3-4-5'!$B$10:$C$12,2,FALSE)))&gt;5,"ALTO","MEDIO"))," ")</f>
        <v xml:space="preserve"> </v>
      </c>
      <c r="G226" s="105"/>
      <c r="H226" s="105"/>
      <c r="I226" s="105"/>
      <c r="J226" s="105"/>
      <c r="K226" s="105"/>
      <c r="L226" s="105"/>
      <c r="M226" s="105"/>
      <c r="N226" s="105"/>
      <c r="O226" s="104"/>
      <c r="P226" s="106"/>
      <c r="Q226" s="107"/>
    </row>
    <row r="227" spans="1:17" ht="31.5" customHeight="1" x14ac:dyDescent="0.3">
      <c r="A227" s="21" t="str">
        <f>'Matriz Nº1 Identificación'!A227</f>
        <v>24. 2</v>
      </c>
      <c r="B227" s="21" t="str">
        <f>IF('Matriz Nº3 Evaluación'!J227="Administrar",'Matriz Nº3 Evaluación'!B227,"No administrar")</f>
        <v>No administrar</v>
      </c>
      <c r="C227" s="105"/>
      <c r="D227" s="101"/>
      <c r="E227" s="101"/>
      <c r="F227" s="4" t="str">
        <f>IFERROR(+IF((VLOOKUP(D227,'Tabla 2-3-4-5'!$B$10:$C$12,2,FALSE)*(VLOOKUP(E227,'Tabla 2-3-4-5'!$B$10:$C$12,2,FALSE)))&lt;3,"BAJO",IF((VLOOKUP(D227,'Tabla 2-3-4-5'!$B$10:$C$12,2,FALSE)*(VLOOKUP(E227,'Tabla 2-3-4-5'!$B$10:$C$12,2,FALSE)))&gt;5,"ALTO","MEDIO"))," ")</f>
        <v xml:space="preserve"> </v>
      </c>
      <c r="G227" s="105"/>
      <c r="H227" s="105"/>
      <c r="I227" s="105"/>
      <c r="J227" s="105"/>
      <c r="K227" s="105"/>
      <c r="L227" s="105"/>
      <c r="M227" s="105"/>
      <c r="N227" s="105"/>
      <c r="O227" s="104"/>
      <c r="P227" s="106"/>
      <c r="Q227" s="107"/>
    </row>
    <row r="228" spans="1:17" ht="29.25" customHeight="1" x14ac:dyDescent="0.3">
      <c r="A228" s="21" t="str">
        <f>'Matriz Nº1 Identificación'!A228</f>
        <v>24. 3</v>
      </c>
      <c r="B228" s="21" t="str">
        <f>IF('Matriz Nº3 Evaluación'!J228="Administrar",'Matriz Nº3 Evaluación'!B228,"No administrar")</f>
        <v>No administrar</v>
      </c>
      <c r="C228" s="105"/>
      <c r="D228" s="101"/>
      <c r="E228" s="101"/>
      <c r="F228" s="4" t="str">
        <f>IFERROR(+IF((VLOOKUP(D228,'Tabla 2-3-4-5'!$B$10:$C$12,2,FALSE)*(VLOOKUP(E228,'Tabla 2-3-4-5'!$B$10:$C$12,2,FALSE)))&lt;3,"BAJO",IF((VLOOKUP(D228,'Tabla 2-3-4-5'!$B$10:$C$12,2,FALSE)*(VLOOKUP(E228,'Tabla 2-3-4-5'!$B$10:$C$12,2,FALSE)))&gt;5,"ALTO","MEDIO"))," ")</f>
        <v xml:space="preserve"> </v>
      </c>
      <c r="G228" s="105"/>
      <c r="H228" s="105"/>
      <c r="I228" s="105"/>
      <c r="J228" s="105"/>
      <c r="K228" s="105"/>
      <c r="L228" s="105"/>
      <c r="M228" s="105"/>
      <c r="N228" s="105"/>
      <c r="O228" s="104"/>
      <c r="P228" s="106"/>
      <c r="Q228" s="107"/>
    </row>
    <row r="229" spans="1:17" ht="35.25" customHeight="1" x14ac:dyDescent="0.3">
      <c r="A229" s="21" t="str">
        <f>'Matriz Nº1 Identificación'!A229</f>
        <v>24. 4</v>
      </c>
      <c r="B229" s="21" t="str">
        <f>IF('Matriz Nº3 Evaluación'!J229="Administrar",'Matriz Nº3 Evaluación'!B229,"No administrar")</f>
        <v>No administrar</v>
      </c>
      <c r="C229" s="105"/>
      <c r="D229" s="101"/>
      <c r="E229" s="101"/>
      <c r="F229" s="4" t="str">
        <f>IFERROR(+IF((VLOOKUP(D229,'Tabla 2-3-4-5'!$B$10:$C$12,2,FALSE)*(VLOOKUP(E229,'Tabla 2-3-4-5'!$B$10:$C$12,2,FALSE)))&lt;3,"BAJO",IF((VLOOKUP(D229,'Tabla 2-3-4-5'!$B$10:$C$12,2,FALSE)*(VLOOKUP(E229,'Tabla 2-3-4-5'!$B$10:$C$12,2,FALSE)))&gt;5,"ALTO","MEDIO"))," ")</f>
        <v xml:space="preserve"> </v>
      </c>
      <c r="G229" s="105"/>
      <c r="H229" s="105"/>
      <c r="I229" s="105"/>
      <c r="J229" s="105"/>
      <c r="K229" s="105"/>
      <c r="L229" s="105"/>
      <c r="M229" s="105"/>
      <c r="N229" s="105"/>
      <c r="O229" s="104"/>
      <c r="P229" s="106"/>
      <c r="Q229" s="107"/>
    </row>
    <row r="230" spans="1:17" ht="35.25" customHeight="1" x14ac:dyDescent="0.3">
      <c r="A230" s="21" t="str">
        <f>'Matriz Nº1 Identificación'!A230</f>
        <v>24. 5</v>
      </c>
      <c r="B230" s="21" t="str">
        <f>IF('Matriz Nº3 Evaluación'!J230="Administrar",'Matriz Nº3 Evaluación'!B230,"No administrar")</f>
        <v>No administrar</v>
      </c>
      <c r="C230" s="105"/>
      <c r="D230" s="101"/>
      <c r="E230" s="101"/>
      <c r="F230" s="4" t="str">
        <f>IFERROR(+IF((VLOOKUP(D230,'Tabla 2-3-4-5'!$B$10:$C$12,2,FALSE)*(VLOOKUP(E230,'Tabla 2-3-4-5'!$B$10:$C$12,2,FALSE)))&lt;3,"BAJO",IF((VLOOKUP(D230,'Tabla 2-3-4-5'!$B$10:$C$12,2,FALSE)*(VLOOKUP(E230,'Tabla 2-3-4-5'!$B$10:$C$12,2,FALSE)))&gt;5,"ALTO","MEDIO"))," ")</f>
        <v xml:space="preserve"> </v>
      </c>
      <c r="G230" s="105"/>
      <c r="H230" s="105"/>
      <c r="I230" s="105"/>
      <c r="J230" s="105"/>
      <c r="K230" s="105"/>
      <c r="L230" s="105"/>
      <c r="M230" s="105"/>
      <c r="N230" s="105"/>
      <c r="O230" s="104"/>
      <c r="P230" s="106"/>
      <c r="Q230" s="107"/>
    </row>
    <row r="231" spans="1:17" ht="35.25" customHeight="1" x14ac:dyDescent="0.3">
      <c r="A231" s="21" t="str">
        <f>'Matriz Nº1 Identificación'!A231</f>
        <v>24. 6</v>
      </c>
      <c r="B231" s="21" t="str">
        <f>IF('Matriz Nº3 Evaluación'!J231="Administrar",'Matriz Nº3 Evaluación'!B231,"No administrar")</f>
        <v>No administrar</v>
      </c>
      <c r="C231" s="105"/>
      <c r="D231" s="101"/>
      <c r="E231" s="101"/>
      <c r="F231" s="4" t="str">
        <f>IFERROR(+IF((VLOOKUP(D231,'Tabla 2-3-4-5'!$B$10:$C$12,2,FALSE)*(VLOOKUP(E231,'Tabla 2-3-4-5'!$B$10:$C$12,2,FALSE)))&lt;3,"BAJO",IF((VLOOKUP(D231,'Tabla 2-3-4-5'!$B$10:$C$12,2,FALSE)*(VLOOKUP(E231,'Tabla 2-3-4-5'!$B$10:$C$12,2,FALSE)))&gt;5,"ALTO","MEDIO"))," ")</f>
        <v xml:space="preserve"> </v>
      </c>
      <c r="G231" s="105"/>
      <c r="H231" s="105"/>
      <c r="I231" s="105"/>
      <c r="J231" s="105"/>
      <c r="K231" s="105"/>
      <c r="L231" s="105"/>
      <c r="M231" s="105"/>
      <c r="N231" s="105"/>
      <c r="O231" s="104"/>
      <c r="P231" s="106"/>
      <c r="Q231" s="107"/>
    </row>
    <row r="232" spans="1:17" ht="35.25" customHeight="1" thickBot="1" x14ac:dyDescent="0.35">
      <c r="A232" s="21" t="str">
        <f>'Matriz Nº1 Identificación'!A232</f>
        <v>24. 7</v>
      </c>
      <c r="B232" s="21" t="str">
        <f>IF('Matriz Nº3 Evaluación'!J232="Administrar",'Matriz Nº3 Evaluación'!B232,"No administrar")</f>
        <v>No administrar</v>
      </c>
      <c r="C232" s="105"/>
      <c r="D232" s="101"/>
      <c r="E232" s="101"/>
      <c r="F232" s="4" t="str">
        <f>IFERROR(+IF((VLOOKUP(D232,'Tabla 2-3-4-5'!$B$10:$C$12,2,FALSE)*(VLOOKUP(E232,'Tabla 2-3-4-5'!$B$10:$C$12,2,FALSE)))&lt;3,"BAJO",IF((VLOOKUP(D232,'Tabla 2-3-4-5'!$B$10:$C$12,2,FALSE)*(VLOOKUP(E232,'Tabla 2-3-4-5'!$B$10:$C$12,2,FALSE)))&gt;5,"ALTO","MEDIO"))," ")</f>
        <v xml:space="preserve"> </v>
      </c>
      <c r="G232" s="105"/>
      <c r="H232" s="105"/>
      <c r="I232" s="105"/>
      <c r="J232" s="105"/>
      <c r="K232" s="105"/>
      <c r="L232" s="105"/>
      <c r="M232" s="105"/>
      <c r="N232" s="105"/>
      <c r="O232" s="104"/>
      <c r="P232" s="106"/>
      <c r="Q232" s="107"/>
    </row>
    <row r="233" spans="1:17" ht="33" customHeight="1" thickBot="1" x14ac:dyDescent="0.35">
      <c r="A233" s="73" t="str">
        <f>'Matriz Nº1 Identificación'!A233</f>
        <v xml:space="preserve">Objetivo Estratégico: </v>
      </c>
      <c r="B233" s="409">
        <f>'Matriz Nº1 Identificación'!B233</f>
        <v>0</v>
      </c>
      <c r="C233" s="410"/>
      <c r="D233" s="410"/>
      <c r="E233" s="410"/>
      <c r="F233" s="410"/>
      <c r="G233" s="410"/>
      <c r="H233" s="410"/>
      <c r="I233" s="410"/>
      <c r="J233" s="410"/>
      <c r="K233" s="410"/>
      <c r="L233" s="410"/>
      <c r="M233" s="410"/>
      <c r="N233" s="410"/>
      <c r="O233" s="410"/>
      <c r="P233" s="410"/>
      <c r="Q233" s="411"/>
    </row>
    <row r="234" spans="1:17" ht="24.75" customHeight="1" x14ac:dyDescent="0.3">
      <c r="A234" s="76" t="str">
        <f>'Matriz Nº1 Identificación'!A234</f>
        <v>Objetivo táctico</v>
      </c>
      <c r="B234" s="447" t="str">
        <f>'Matriz Nº1 Identificación'!B234</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34" s="448"/>
      <c r="D234" s="448"/>
      <c r="E234" s="448"/>
      <c r="F234" s="448"/>
      <c r="G234" s="448"/>
      <c r="H234" s="448"/>
      <c r="I234" s="448"/>
      <c r="J234" s="448"/>
      <c r="K234" s="448"/>
      <c r="L234" s="448"/>
      <c r="M234" s="448"/>
      <c r="N234" s="448"/>
      <c r="O234" s="448"/>
      <c r="P234" s="448"/>
      <c r="Q234" s="449"/>
    </row>
    <row r="235" spans="1:17" ht="27.75" customHeight="1" x14ac:dyDescent="0.3">
      <c r="A235" s="21" t="str">
        <f>'Matriz Nº1 Identificación'!A235</f>
        <v>25. 1</v>
      </c>
      <c r="B235" s="21" t="str">
        <f>IF('Matriz Nº3 Evaluación'!J235="Administrar",'Matriz Nº3 Evaluación'!B235,"No administrar")</f>
        <v>No administrar</v>
      </c>
      <c r="C235" s="105"/>
      <c r="D235" s="101"/>
      <c r="E235" s="101"/>
      <c r="F235" s="4" t="str">
        <f>IFERROR(+IF((VLOOKUP(D235,'Tabla 2-3-4-5'!$B$10:$C$12,2,FALSE)*(VLOOKUP(E235,'Tabla 2-3-4-5'!$B$10:$C$12,2,FALSE)))&lt;3,"BAJO",IF((VLOOKUP(D235,'Tabla 2-3-4-5'!$B$10:$C$12,2,FALSE)*(VLOOKUP(E235,'Tabla 2-3-4-5'!$B$10:$C$12,2,FALSE)))&gt;5,"ALTO","MEDIO"))," ")</f>
        <v xml:space="preserve"> </v>
      </c>
      <c r="G235" s="105"/>
      <c r="H235" s="105"/>
      <c r="I235" s="105"/>
      <c r="J235" s="105"/>
      <c r="K235" s="105"/>
      <c r="L235" s="105"/>
      <c r="M235" s="105"/>
      <c r="N235" s="105"/>
      <c r="O235" s="104"/>
      <c r="P235" s="106"/>
      <c r="Q235" s="107"/>
    </row>
    <row r="236" spans="1:17" ht="31.5" customHeight="1" x14ac:dyDescent="0.3">
      <c r="A236" s="21" t="str">
        <f>'Matriz Nº1 Identificación'!A236</f>
        <v>25. 2</v>
      </c>
      <c r="B236" s="21" t="str">
        <f>IF('Matriz Nº3 Evaluación'!J236="Administrar",'Matriz Nº3 Evaluación'!B236,"No administrar")</f>
        <v>No administrar</v>
      </c>
      <c r="C236" s="105"/>
      <c r="D236" s="101"/>
      <c r="E236" s="101"/>
      <c r="F236" s="4" t="str">
        <f>IFERROR(+IF((VLOOKUP(D236,'Tabla 2-3-4-5'!$B$10:$C$12,2,FALSE)*(VLOOKUP(E236,'Tabla 2-3-4-5'!$B$10:$C$12,2,FALSE)))&lt;3,"BAJO",IF((VLOOKUP(D236,'Tabla 2-3-4-5'!$B$10:$C$12,2,FALSE)*(VLOOKUP(E236,'Tabla 2-3-4-5'!$B$10:$C$12,2,FALSE)))&gt;5,"ALTO","MEDIO"))," ")</f>
        <v xml:space="preserve"> </v>
      </c>
      <c r="G236" s="105"/>
      <c r="H236" s="105"/>
      <c r="I236" s="105"/>
      <c r="J236" s="105"/>
      <c r="K236" s="105"/>
      <c r="L236" s="105"/>
      <c r="M236" s="105"/>
      <c r="N236" s="105"/>
      <c r="O236" s="104"/>
      <c r="P236" s="106"/>
      <c r="Q236" s="107"/>
    </row>
    <row r="237" spans="1:17" ht="29.25" customHeight="1" x14ac:dyDescent="0.3">
      <c r="A237" s="21" t="str">
        <f>'Matriz Nº1 Identificación'!A237</f>
        <v>25. 3</v>
      </c>
      <c r="B237" s="21" t="str">
        <f>IF('Matriz Nº3 Evaluación'!J237="Administrar",'Matriz Nº3 Evaluación'!B237,"No administrar")</f>
        <v>No administrar</v>
      </c>
      <c r="C237" s="105"/>
      <c r="D237" s="101"/>
      <c r="E237" s="101"/>
      <c r="F237" s="4" t="str">
        <f>IFERROR(+IF((VLOOKUP(D237,'Tabla 2-3-4-5'!$B$10:$C$12,2,FALSE)*(VLOOKUP(E237,'Tabla 2-3-4-5'!$B$10:$C$12,2,FALSE)))&lt;3,"BAJO",IF((VLOOKUP(D237,'Tabla 2-3-4-5'!$B$10:$C$12,2,FALSE)*(VLOOKUP(E237,'Tabla 2-3-4-5'!$B$10:$C$12,2,FALSE)))&gt;5,"ALTO","MEDIO"))," ")</f>
        <v xml:space="preserve"> </v>
      </c>
      <c r="G237" s="105"/>
      <c r="H237" s="105"/>
      <c r="I237" s="105"/>
      <c r="J237" s="105"/>
      <c r="K237" s="105"/>
      <c r="L237" s="105"/>
      <c r="M237" s="105"/>
      <c r="N237" s="105"/>
      <c r="O237" s="104"/>
      <c r="P237" s="106"/>
      <c r="Q237" s="107"/>
    </row>
    <row r="238" spans="1:17" ht="35.25" customHeight="1" x14ac:dyDescent="0.3">
      <c r="A238" s="21" t="str">
        <f>'Matriz Nº1 Identificación'!A238</f>
        <v>25. 4</v>
      </c>
      <c r="B238" s="21" t="str">
        <f>IF('Matriz Nº3 Evaluación'!J238="Administrar",'Matriz Nº3 Evaluación'!B238,"No administrar")</f>
        <v>No administrar</v>
      </c>
      <c r="C238" s="105"/>
      <c r="D238" s="101"/>
      <c r="E238" s="101"/>
      <c r="F238" s="4" t="str">
        <f>IFERROR(+IF((VLOOKUP(D238,'Tabla 2-3-4-5'!$B$10:$C$12,2,FALSE)*(VLOOKUP(E238,'Tabla 2-3-4-5'!$B$10:$C$12,2,FALSE)))&lt;3,"BAJO",IF((VLOOKUP(D238,'Tabla 2-3-4-5'!$B$10:$C$12,2,FALSE)*(VLOOKUP(E238,'Tabla 2-3-4-5'!$B$10:$C$12,2,FALSE)))&gt;5,"ALTO","MEDIO"))," ")</f>
        <v xml:space="preserve"> </v>
      </c>
      <c r="G238" s="105"/>
      <c r="H238" s="105"/>
      <c r="I238" s="105"/>
      <c r="J238" s="105"/>
      <c r="K238" s="105"/>
      <c r="L238" s="105"/>
      <c r="M238" s="105"/>
      <c r="N238" s="105"/>
      <c r="O238" s="104"/>
      <c r="P238" s="106"/>
      <c r="Q238" s="107"/>
    </row>
    <row r="239" spans="1:17" ht="35.25" customHeight="1" x14ac:dyDescent="0.3">
      <c r="A239" s="21" t="str">
        <f>'Matriz Nº1 Identificación'!A239</f>
        <v>25. 5</v>
      </c>
      <c r="B239" s="21" t="str">
        <f>IF('Matriz Nº3 Evaluación'!J239="Administrar",'Matriz Nº3 Evaluación'!B239,"No administrar")</f>
        <v>No administrar</v>
      </c>
      <c r="C239" s="105"/>
      <c r="D239" s="101"/>
      <c r="E239" s="101"/>
      <c r="F239" s="4" t="str">
        <f>IFERROR(+IF((VLOOKUP(D239,'Tabla 2-3-4-5'!$B$10:$C$12,2,FALSE)*(VLOOKUP(E239,'Tabla 2-3-4-5'!$B$10:$C$12,2,FALSE)))&lt;3,"BAJO",IF((VLOOKUP(D239,'Tabla 2-3-4-5'!$B$10:$C$12,2,FALSE)*(VLOOKUP(E239,'Tabla 2-3-4-5'!$B$10:$C$12,2,FALSE)))&gt;5,"ALTO","MEDIO"))," ")</f>
        <v xml:space="preserve"> </v>
      </c>
      <c r="G239" s="105"/>
      <c r="H239" s="105"/>
      <c r="I239" s="105"/>
      <c r="J239" s="105"/>
      <c r="K239" s="105"/>
      <c r="L239" s="105"/>
      <c r="M239" s="105"/>
      <c r="N239" s="105"/>
      <c r="O239" s="104"/>
      <c r="P239" s="106"/>
      <c r="Q239" s="107"/>
    </row>
    <row r="240" spans="1:17" ht="35.25" customHeight="1" x14ac:dyDescent="0.3">
      <c r="A240" s="21" t="str">
        <f>'Matriz Nº1 Identificación'!A240</f>
        <v>25. 6</v>
      </c>
      <c r="B240" s="21" t="str">
        <f>IF('Matriz Nº3 Evaluación'!J240="Administrar",'Matriz Nº3 Evaluación'!B240,"No administrar")</f>
        <v>No administrar</v>
      </c>
      <c r="C240" s="105"/>
      <c r="D240" s="101"/>
      <c r="E240" s="101"/>
      <c r="F240" s="4" t="str">
        <f>IFERROR(+IF((VLOOKUP(D240,'Tabla 2-3-4-5'!$B$10:$C$12,2,FALSE)*(VLOOKUP(E240,'Tabla 2-3-4-5'!$B$10:$C$12,2,FALSE)))&lt;3,"BAJO",IF((VLOOKUP(D240,'Tabla 2-3-4-5'!$B$10:$C$12,2,FALSE)*(VLOOKUP(E240,'Tabla 2-3-4-5'!$B$10:$C$12,2,FALSE)))&gt;5,"ALTO","MEDIO"))," ")</f>
        <v xml:space="preserve"> </v>
      </c>
      <c r="G240" s="105"/>
      <c r="H240" s="105"/>
      <c r="I240" s="105"/>
      <c r="J240" s="105"/>
      <c r="K240" s="105"/>
      <c r="L240" s="105"/>
      <c r="M240" s="105"/>
      <c r="N240" s="105"/>
      <c r="O240" s="104"/>
      <c r="P240" s="106"/>
      <c r="Q240" s="107"/>
    </row>
    <row r="241" spans="1:17" ht="35.25" customHeight="1" thickBot="1" x14ac:dyDescent="0.35">
      <c r="A241" s="21" t="str">
        <f>'Matriz Nº1 Identificación'!A241</f>
        <v>25. 7</v>
      </c>
      <c r="B241" s="21" t="str">
        <f>IF('Matriz Nº3 Evaluación'!J241="Administrar",'Matriz Nº3 Evaluación'!B241,"No administrar")</f>
        <v>No administrar</v>
      </c>
      <c r="C241" s="105"/>
      <c r="D241" s="101"/>
      <c r="E241" s="101"/>
      <c r="F241" s="4" t="str">
        <f>IFERROR(+IF((VLOOKUP(D241,'Tabla 2-3-4-5'!$B$10:$C$12,2,FALSE)*(VLOOKUP(E241,'Tabla 2-3-4-5'!$B$10:$C$12,2,FALSE)))&lt;3,"BAJO",IF((VLOOKUP(D241,'Tabla 2-3-4-5'!$B$10:$C$12,2,FALSE)*(VLOOKUP(E241,'Tabla 2-3-4-5'!$B$10:$C$12,2,FALSE)))&gt;5,"ALTO","MEDIO"))," ")</f>
        <v xml:space="preserve"> </v>
      </c>
      <c r="G241" s="105"/>
      <c r="H241" s="105"/>
      <c r="I241" s="105"/>
      <c r="J241" s="105"/>
      <c r="K241" s="105"/>
      <c r="L241" s="105"/>
      <c r="M241" s="105"/>
      <c r="N241" s="105"/>
      <c r="O241" s="104"/>
      <c r="P241" s="106"/>
      <c r="Q241" s="107"/>
    </row>
    <row r="242" spans="1:17" ht="33" customHeight="1" thickBot="1" x14ac:dyDescent="0.35">
      <c r="A242" s="73" t="str">
        <f>'Matriz Nº1 Identificación'!A242</f>
        <v xml:space="preserve">Objetivo Estratégico: </v>
      </c>
      <c r="B242" s="409">
        <f>'Matriz Nº1 Identificación'!B242</f>
        <v>0</v>
      </c>
      <c r="C242" s="410"/>
      <c r="D242" s="410"/>
      <c r="E242" s="410"/>
      <c r="F242" s="410"/>
      <c r="G242" s="410"/>
      <c r="H242" s="410"/>
      <c r="I242" s="410"/>
      <c r="J242" s="410"/>
      <c r="K242" s="410"/>
      <c r="L242" s="410"/>
      <c r="M242" s="410"/>
      <c r="N242" s="410"/>
      <c r="O242" s="410"/>
      <c r="P242" s="410"/>
      <c r="Q242" s="411"/>
    </row>
    <row r="243" spans="1:17" ht="24.75" customHeight="1" x14ac:dyDescent="0.3">
      <c r="A243" s="76" t="str">
        <f>'Matriz Nº1 Identificación'!A243</f>
        <v>Objetivo táctico</v>
      </c>
      <c r="B243" s="447" t="str">
        <f>'Matriz Nº1 Identificación'!B243</f>
        <v>26. Diseñar y poner en operación la planificación estratégica mediante la elaboración, seguimiento y evaluación de la planificación operativa institucional.</v>
      </c>
      <c r="C243" s="448"/>
      <c r="D243" s="448"/>
      <c r="E243" s="448"/>
      <c r="F243" s="448"/>
      <c r="G243" s="448"/>
      <c r="H243" s="448"/>
      <c r="I243" s="448"/>
      <c r="J243" s="448"/>
      <c r="K243" s="448"/>
      <c r="L243" s="448"/>
      <c r="M243" s="448"/>
      <c r="N243" s="448"/>
      <c r="O243" s="448"/>
      <c r="P243" s="448"/>
      <c r="Q243" s="449"/>
    </row>
    <row r="244" spans="1:17" ht="27.75" customHeight="1" x14ac:dyDescent="0.3">
      <c r="A244" s="21" t="str">
        <f>'Matriz Nº1 Identificación'!A244</f>
        <v>26. 1</v>
      </c>
      <c r="B244" s="21" t="str">
        <f>IF('Matriz Nº3 Evaluación'!J244="Administrar",'Matriz Nº3 Evaluación'!B244,"No administrar")</f>
        <v>No administrar</v>
      </c>
      <c r="C244" s="105"/>
      <c r="D244" s="101"/>
      <c r="E244" s="101"/>
      <c r="F244" s="4" t="str">
        <f>IFERROR(+IF((VLOOKUP(D244,'Tabla 2-3-4-5'!$B$10:$C$12,2,FALSE)*(VLOOKUP(E244,'Tabla 2-3-4-5'!$B$10:$C$12,2,FALSE)))&lt;3,"BAJO",IF((VLOOKUP(D244,'Tabla 2-3-4-5'!$B$10:$C$12,2,FALSE)*(VLOOKUP(E244,'Tabla 2-3-4-5'!$B$10:$C$12,2,FALSE)))&gt;5,"ALTO","MEDIO"))," ")</f>
        <v xml:space="preserve"> </v>
      </c>
      <c r="G244" s="105"/>
      <c r="H244" s="105"/>
      <c r="I244" s="105"/>
      <c r="J244" s="105"/>
      <c r="K244" s="105"/>
      <c r="L244" s="105"/>
      <c r="M244" s="105"/>
      <c r="N244" s="105"/>
      <c r="O244" s="104"/>
      <c r="P244" s="106"/>
      <c r="Q244" s="107"/>
    </row>
    <row r="245" spans="1:17" ht="31.5" customHeight="1" x14ac:dyDescent="0.3">
      <c r="A245" s="21" t="str">
        <f>'Matriz Nº1 Identificación'!A245</f>
        <v>26. 2</v>
      </c>
      <c r="B245" s="21" t="str">
        <f>IF('Matriz Nº3 Evaluación'!J245="Administrar",'Matriz Nº3 Evaluación'!B245,"No administrar")</f>
        <v>No administrar</v>
      </c>
      <c r="C245" s="105"/>
      <c r="D245" s="101"/>
      <c r="E245" s="101"/>
      <c r="F245" s="4" t="str">
        <f>IFERROR(+IF((VLOOKUP(D245,'Tabla 2-3-4-5'!$B$10:$C$12,2,FALSE)*(VLOOKUP(E245,'Tabla 2-3-4-5'!$B$10:$C$12,2,FALSE)))&lt;3,"BAJO",IF((VLOOKUP(D245,'Tabla 2-3-4-5'!$B$10:$C$12,2,FALSE)*(VLOOKUP(E245,'Tabla 2-3-4-5'!$B$10:$C$12,2,FALSE)))&gt;5,"ALTO","MEDIO"))," ")</f>
        <v xml:space="preserve"> </v>
      </c>
      <c r="G245" s="105"/>
      <c r="H245" s="105"/>
      <c r="I245" s="105"/>
      <c r="J245" s="105"/>
      <c r="K245" s="105"/>
      <c r="L245" s="105"/>
      <c r="M245" s="105"/>
      <c r="N245" s="105"/>
      <c r="O245" s="104"/>
      <c r="P245" s="106"/>
      <c r="Q245" s="107"/>
    </row>
    <row r="246" spans="1:17" ht="29.25" customHeight="1" x14ac:dyDescent="0.3">
      <c r="A246" s="21" t="str">
        <f>'Matriz Nº1 Identificación'!A246</f>
        <v>26. 3</v>
      </c>
      <c r="B246" s="21" t="str">
        <f>IF('Matriz Nº3 Evaluación'!J246="Administrar",'Matriz Nº3 Evaluación'!B246,"No administrar")</f>
        <v>No administrar</v>
      </c>
      <c r="C246" s="105"/>
      <c r="D246" s="101"/>
      <c r="E246" s="101"/>
      <c r="F246" s="4" t="str">
        <f>IFERROR(+IF((VLOOKUP(D246,'Tabla 2-3-4-5'!$B$10:$C$12,2,FALSE)*(VLOOKUP(E246,'Tabla 2-3-4-5'!$B$10:$C$12,2,FALSE)))&lt;3,"BAJO",IF((VLOOKUP(D246,'Tabla 2-3-4-5'!$B$10:$C$12,2,FALSE)*(VLOOKUP(E246,'Tabla 2-3-4-5'!$B$10:$C$12,2,FALSE)))&gt;5,"ALTO","MEDIO"))," ")</f>
        <v xml:space="preserve"> </v>
      </c>
      <c r="G246" s="105"/>
      <c r="H246" s="105"/>
      <c r="I246" s="105"/>
      <c r="J246" s="105"/>
      <c r="K246" s="105"/>
      <c r="L246" s="105"/>
      <c r="M246" s="105"/>
      <c r="N246" s="105"/>
      <c r="O246" s="104"/>
      <c r="P246" s="106"/>
      <c r="Q246" s="107"/>
    </row>
    <row r="247" spans="1:17" ht="35.25" customHeight="1" x14ac:dyDescent="0.3">
      <c r="A247" s="21" t="str">
        <f>'Matriz Nº1 Identificación'!A247</f>
        <v>26. 4</v>
      </c>
      <c r="B247" s="21" t="str">
        <f>IF('Matriz Nº3 Evaluación'!J247="Administrar",'Matriz Nº3 Evaluación'!B247,"No administrar")</f>
        <v>No administrar</v>
      </c>
      <c r="C247" s="105"/>
      <c r="D247" s="101"/>
      <c r="E247" s="101"/>
      <c r="F247" s="4" t="str">
        <f>IFERROR(+IF((VLOOKUP(D247,'Tabla 2-3-4-5'!$B$10:$C$12,2,FALSE)*(VLOOKUP(E247,'Tabla 2-3-4-5'!$B$10:$C$12,2,FALSE)))&lt;3,"BAJO",IF((VLOOKUP(D247,'Tabla 2-3-4-5'!$B$10:$C$12,2,FALSE)*(VLOOKUP(E247,'Tabla 2-3-4-5'!$B$10:$C$12,2,FALSE)))&gt;5,"ALTO","MEDIO"))," ")</f>
        <v xml:space="preserve"> </v>
      </c>
      <c r="G247" s="105"/>
      <c r="H247" s="105"/>
      <c r="I247" s="105"/>
      <c r="J247" s="105"/>
      <c r="K247" s="105"/>
      <c r="L247" s="105"/>
      <c r="M247" s="105"/>
      <c r="N247" s="105"/>
      <c r="O247" s="104"/>
      <c r="P247" s="106"/>
      <c r="Q247" s="107"/>
    </row>
    <row r="248" spans="1:17" ht="35.25" customHeight="1" x14ac:dyDescent="0.3">
      <c r="A248" s="21" t="str">
        <f>'Matriz Nº1 Identificación'!A248</f>
        <v>26. 5</v>
      </c>
      <c r="B248" s="21" t="str">
        <f>IF('Matriz Nº3 Evaluación'!J248="Administrar",'Matriz Nº3 Evaluación'!B248,"No administrar")</f>
        <v>No administrar</v>
      </c>
      <c r="C248" s="105"/>
      <c r="D248" s="101"/>
      <c r="E248" s="101"/>
      <c r="F248" s="4" t="str">
        <f>IFERROR(+IF((VLOOKUP(D248,'Tabla 2-3-4-5'!$B$10:$C$12,2,FALSE)*(VLOOKUP(E248,'Tabla 2-3-4-5'!$B$10:$C$12,2,FALSE)))&lt;3,"BAJO",IF((VLOOKUP(D248,'Tabla 2-3-4-5'!$B$10:$C$12,2,FALSE)*(VLOOKUP(E248,'Tabla 2-3-4-5'!$B$10:$C$12,2,FALSE)))&gt;5,"ALTO","MEDIO"))," ")</f>
        <v xml:space="preserve"> </v>
      </c>
      <c r="G248" s="105"/>
      <c r="H248" s="105"/>
      <c r="I248" s="105"/>
      <c r="J248" s="105"/>
      <c r="K248" s="105"/>
      <c r="L248" s="105"/>
      <c r="M248" s="105"/>
      <c r="N248" s="105"/>
      <c r="O248" s="104"/>
      <c r="P248" s="106"/>
      <c r="Q248" s="107"/>
    </row>
    <row r="249" spans="1:17" ht="35.25" customHeight="1" x14ac:dyDescent="0.3">
      <c r="A249" s="21" t="str">
        <f>'Matriz Nº1 Identificación'!A249</f>
        <v>26. 6</v>
      </c>
      <c r="B249" s="21" t="str">
        <f>IF('Matriz Nº3 Evaluación'!J249="Administrar",'Matriz Nº3 Evaluación'!B249,"No administrar")</f>
        <v>No administrar</v>
      </c>
      <c r="C249" s="105"/>
      <c r="D249" s="101"/>
      <c r="E249" s="101"/>
      <c r="F249" s="4" t="str">
        <f>IFERROR(+IF((VLOOKUP(D249,'Tabla 2-3-4-5'!$B$10:$C$12,2,FALSE)*(VLOOKUP(E249,'Tabla 2-3-4-5'!$B$10:$C$12,2,FALSE)))&lt;3,"BAJO",IF((VLOOKUP(D249,'Tabla 2-3-4-5'!$B$10:$C$12,2,FALSE)*(VLOOKUP(E249,'Tabla 2-3-4-5'!$B$10:$C$12,2,FALSE)))&gt;5,"ALTO","MEDIO"))," ")</f>
        <v xml:space="preserve"> </v>
      </c>
      <c r="G249" s="105"/>
      <c r="H249" s="105"/>
      <c r="I249" s="105"/>
      <c r="J249" s="105"/>
      <c r="K249" s="105"/>
      <c r="L249" s="105"/>
      <c r="M249" s="105"/>
      <c r="N249" s="105"/>
      <c r="O249" s="104"/>
      <c r="P249" s="106"/>
      <c r="Q249" s="107"/>
    </row>
    <row r="250" spans="1:17" ht="35.25" customHeight="1" thickBot="1" x14ac:dyDescent="0.35">
      <c r="A250" s="21" t="str">
        <f>'Matriz Nº1 Identificación'!A250</f>
        <v>26. 7</v>
      </c>
      <c r="B250" s="21" t="str">
        <f>IF('Matriz Nº3 Evaluación'!J250="Administrar",'Matriz Nº3 Evaluación'!B250,"No administrar")</f>
        <v>No administrar</v>
      </c>
      <c r="C250" s="105"/>
      <c r="D250" s="101"/>
      <c r="E250" s="101"/>
      <c r="F250" s="4" t="str">
        <f>IFERROR(+IF((VLOOKUP(D250,'Tabla 2-3-4-5'!$B$10:$C$12,2,FALSE)*(VLOOKUP(E250,'Tabla 2-3-4-5'!$B$10:$C$12,2,FALSE)))&lt;3,"BAJO",IF((VLOOKUP(D250,'Tabla 2-3-4-5'!$B$10:$C$12,2,FALSE)*(VLOOKUP(E250,'Tabla 2-3-4-5'!$B$10:$C$12,2,FALSE)))&gt;5,"ALTO","MEDIO"))," ")</f>
        <v xml:space="preserve"> </v>
      </c>
      <c r="G250" s="105"/>
      <c r="H250" s="105"/>
      <c r="I250" s="105"/>
      <c r="J250" s="105"/>
      <c r="K250" s="105"/>
      <c r="L250" s="105"/>
      <c r="M250" s="105"/>
      <c r="N250" s="105"/>
      <c r="O250" s="104"/>
      <c r="P250" s="106"/>
      <c r="Q250" s="107"/>
    </row>
    <row r="251" spans="1:17" ht="33" customHeight="1" thickBot="1" x14ac:dyDescent="0.35">
      <c r="A251" s="73" t="str">
        <f>'Matriz Nº1 Identificación'!A251</f>
        <v xml:space="preserve">Objetivo Estratégico: </v>
      </c>
      <c r="B251" s="409">
        <f>'Matriz Nº1 Identificación'!B251</f>
        <v>0</v>
      </c>
      <c r="C251" s="410"/>
      <c r="D251" s="410"/>
      <c r="E251" s="410"/>
      <c r="F251" s="410"/>
      <c r="G251" s="410"/>
      <c r="H251" s="410"/>
      <c r="I251" s="410"/>
      <c r="J251" s="410"/>
      <c r="K251" s="410"/>
      <c r="L251" s="410"/>
      <c r="M251" s="410"/>
      <c r="N251" s="410"/>
      <c r="O251" s="410"/>
      <c r="P251" s="410"/>
      <c r="Q251" s="411"/>
    </row>
    <row r="252" spans="1:17" ht="24.75" customHeight="1" x14ac:dyDescent="0.3">
      <c r="A252" s="76" t="str">
        <f>'Matriz Nº1 Identificación'!A252</f>
        <v>Objetivo táctico</v>
      </c>
      <c r="B252" s="447" t="str">
        <f>'Matriz Nº1 Identificación'!B252</f>
        <v>27. Adquirir el servicio de cobertura de seguro y la protección necesarias para atender los casos de accidentes y riesgos del trabajo de todos los funcionarios de la Imprenta Naciona</v>
      </c>
      <c r="C252" s="448"/>
      <c r="D252" s="448"/>
      <c r="E252" s="448"/>
      <c r="F252" s="448"/>
      <c r="G252" s="448"/>
      <c r="H252" s="448"/>
      <c r="I252" s="448"/>
      <c r="J252" s="448"/>
      <c r="K252" s="448"/>
      <c r="L252" s="448"/>
      <c r="M252" s="448"/>
      <c r="N252" s="448"/>
      <c r="O252" s="448"/>
      <c r="P252" s="448"/>
      <c r="Q252" s="449"/>
    </row>
    <row r="253" spans="1:17" ht="27.75" customHeight="1" x14ac:dyDescent="0.3">
      <c r="A253" s="21" t="str">
        <f>'Matriz Nº1 Identificación'!A253</f>
        <v>27. 1</v>
      </c>
      <c r="B253" s="21" t="str">
        <f>IF('Matriz Nº3 Evaluación'!J253="Administrar",'Matriz Nº3 Evaluación'!B253,"No administrar")</f>
        <v>No administrar</v>
      </c>
      <c r="C253" s="105"/>
      <c r="D253" s="101"/>
      <c r="E253" s="101"/>
      <c r="F253" s="4" t="str">
        <f>IFERROR(+IF((VLOOKUP(D253,'Tabla 2-3-4-5'!$B$10:$C$12,2,FALSE)*(VLOOKUP(E253,'Tabla 2-3-4-5'!$B$10:$C$12,2,FALSE)))&lt;3,"BAJO",IF((VLOOKUP(D253,'Tabla 2-3-4-5'!$B$10:$C$12,2,FALSE)*(VLOOKUP(E253,'Tabla 2-3-4-5'!$B$10:$C$12,2,FALSE)))&gt;5,"ALTO","MEDIO"))," ")</f>
        <v xml:space="preserve"> </v>
      </c>
      <c r="G253" s="105"/>
      <c r="H253" s="105"/>
      <c r="I253" s="105"/>
      <c r="J253" s="105"/>
      <c r="K253" s="105"/>
      <c r="L253" s="105"/>
      <c r="M253" s="105"/>
      <c r="N253" s="105"/>
      <c r="O253" s="104"/>
      <c r="P253" s="106"/>
      <c r="Q253" s="107"/>
    </row>
    <row r="254" spans="1:17" ht="31.5" customHeight="1" x14ac:dyDescent="0.3">
      <c r="A254" s="21" t="str">
        <f>'Matriz Nº1 Identificación'!A254</f>
        <v>27. 2</v>
      </c>
      <c r="B254" s="21" t="str">
        <f>IF('Matriz Nº3 Evaluación'!J254="Administrar",'Matriz Nº3 Evaluación'!B254,"No administrar")</f>
        <v>No administrar</v>
      </c>
      <c r="C254" s="105"/>
      <c r="D254" s="101"/>
      <c r="E254" s="101"/>
      <c r="F254" s="4" t="str">
        <f>IFERROR(+IF((VLOOKUP(D254,'Tabla 2-3-4-5'!$B$10:$C$12,2,FALSE)*(VLOOKUP(E254,'Tabla 2-3-4-5'!$B$10:$C$12,2,FALSE)))&lt;3,"BAJO",IF((VLOOKUP(D254,'Tabla 2-3-4-5'!$B$10:$C$12,2,FALSE)*(VLOOKUP(E254,'Tabla 2-3-4-5'!$B$10:$C$12,2,FALSE)))&gt;5,"ALTO","MEDIO"))," ")</f>
        <v xml:space="preserve"> </v>
      </c>
      <c r="G254" s="105"/>
      <c r="H254" s="105"/>
      <c r="I254" s="105"/>
      <c r="J254" s="105"/>
      <c r="K254" s="105"/>
      <c r="L254" s="105"/>
      <c r="M254" s="105"/>
      <c r="N254" s="105"/>
      <c r="O254" s="104"/>
      <c r="P254" s="106"/>
      <c r="Q254" s="107"/>
    </row>
    <row r="255" spans="1:17" ht="29.25" customHeight="1" x14ac:dyDescent="0.3">
      <c r="A255" s="21" t="str">
        <f>'Matriz Nº1 Identificación'!A255</f>
        <v>27. 3</v>
      </c>
      <c r="B255" s="21" t="str">
        <f>IF('Matriz Nº3 Evaluación'!J255="Administrar",'Matriz Nº3 Evaluación'!B255,"No administrar")</f>
        <v>No administrar</v>
      </c>
      <c r="C255" s="105"/>
      <c r="D255" s="101"/>
      <c r="E255" s="101"/>
      <c r="F255" s="4" t="str">
        <f>IFERROR(+IF((VLOOKUP(D255,'Tabla 2-3-4-5'!$B$10:$C$12,2,FALSE)*(VLOOKUP(E255,'Tabla 2-3-4-5'!$B$10:$C$12,2,FALSE)))&lt;3,"BAJO",IF((VLOOKUP(D255,'Tabla 2-3-4-5'!$B$10:$C$12,2,FALSE)*(VLOOKUP(E255,'Tabla 2-3-4-5'!$B$10:$C$12,2,FALSE)))&gt;5,"ALTO","MEDIO"))," ")</f>
        <v xml:space="preserve"> </v>
      </c>
      <c r="G255" s="105"/>
      <c r="H255" s="105"/>
      <c r="I255" s="105"/>
      <c r="J255" s="105"/>
      <c r="K255" s="105"/>
      <c r="L255" s="105"/>
      <c r="M255" s="105"/>
      <c r="N255" s="105"/>
      <c r="O255" s="104"/>
      <c r="P255" s="106"/>
      <c r="Q255" s="107"/>
    </row>
    <row r="256" spans="1:17" ht="35.25" customHeight="1" x14ac:dyDescent="0.3">
      <c r="A256" s="21" t="str">
        <f>'Matriz Nº1 Identificación'!A256</f>
        <v>27. 4</v>
      </c>
      <c r="B256" s="21" t="str">
        <f>IF('Matriz Nº3 Evaluación'!J256="Administrar",'Matriz Nº3 Evaluación'!B256,"No administrar")</f>
        <v>No administrar</v>
      </c>
      <c r="C256" s="105"/>
      <c r="D256" s="101"/>
      <c r="E256" s="101"/>
      <c r="F256" s="4" t="str">
        <f>IFERROR(+IF((VLOOKUP(D256,'Tabla 2-3-4-5'!$B$10:$C$12,2,FALSE)*(VLOOKUP(E256,'Tabla 2-3-4-5'!$B$10:$C$12,2,FALSE)))&lt;3,"BAJO",IF((VLOOKUP(D256,'Tabla 2-3-4-5'!$B$10:$C$12,2,FALSE)*(VLOOKUP(E256,'Tabla 2-3-4-5'!$B$10:$C$12,2,FALSE)))&gt;5,"ALTO","MEDIO"))," ")</f>
        <v xml:space="preserve"> </v>
      </c>
      <c r="G256" s="105"/>
      <c r="H256" s="105"/>
      <c r="I256" s="105"/>
      <c r="J256" s="105"/>
      <c r="K256" s="105"/>
      <c r="L256" s="105"/>
      <c r="M256" s="105"/>
      <c r="N256" s="105"/>
      <c r="O256" s="104"/>
      <c r="P256" s="106"/>
      <c r="Q256" s="107"/>
    </row>
    <row r="257" spans="1:17" ht="35.25" customHeight="1" x14ac:dyDescent="0.3">
      <c r="A257" s="21" t="str">
        <f>'Matriz Nº1 Identificación'!A257</f>
        <v>27. 5</v>
      </c>
      <c r="B257" s="21" t="str">
        <f>IF('Matriz Nº3 Evaluación'!J257="Administrar",'Matriz Nº3 Evaluación'!B257,"No administrar")</f>
        <v>No administrar</v>
      </c>
      <c r="C257" s="105"/>
      <c r="D257" s="101"/>
      <c r="E257" s="101"/>
      <c r="F257" s="4" t="str">
        <f>IFERROR(+IF((VLOOKUP(D257,'Tabla 2-3-4-5'!$B$10:$C$12,2,FALSE)*(VLOOKUP(E257,'Tabla 2-3-4-5'!$B$10:$C$12,2,FALSE)))&lt;3,"BAJO",IF((VLOOKUP(D257,'Tabla 2-3-4-5'!$B$10:$C$12,2,FALSE)*(VLOOKUP(E257,'Tabla 2-3-4-5'!$B$10:$C$12,2,FALSE)))&gt;5,"ALTO","MEDIO"))," ")</f>
        <v xml:space="preserve"> </v>
      </c>
      <c r="G257" s="105"/>
      <c r="H257" s="105"/>
      <c r="I257" s="105"/>
      <c r="J257" s="105"/>
      <c r="K257" s="105"/>
      <c r="L257" s="105"/>
      <c r="M257" s="105"/>
      <c r="N257" s="105"/>
      <c r="O257" s="104"/>
      <c r="P257" s="106"/>
      <c r="Q257" s="107"/>
    </row>
    <row r="258" spans="1:17" ht="35.25" customHeight="1" x14ac:dyDescent="0.3">
      <c r="A258" s="21" t="str">
        <f>'Matriz Nº1 Identificación'!A258</f>
        <v>27. 6</v>
      </c>
      <c r="B258" s="21" t="str">
        <f>IF('Matriz Nº3 Evaluación'!J258="Administrar",'Matriz Nº3 Evaluación'!B258,"No administrar")</f>
        <v>No administrar</v>
      </c>
      <c r="C258" s="105"/>
      <c r="D258" s="101"/>
      <c r="E258" s="101"/>
      <c r="F258" s="4" t="str">
        <f>IFERROR(+IF((VLOOKUP(D258,'Tabla 2-3-4-5'!$B$10:$C$12,2,FALSE)*(VLOOKUP(E258,'Tabla 2-3-4-5'!$B$10:$C$12,2,FALSE)))&lt;3,"BAJO",IF((VLOOKUP(D258,'Tabla 2-3-4-5'!$B$10:$C$12,2,FALSE)*(VLOOKUP(E258,'Tabla 2-3-4-5'!$B$10:$C$12,2,FALSE)))&gt;5,"ALTO","MEDIO"))," ")</f>
        <v xml:space="preserve"> </v>
      </c>
      <c r="G258" s="105"/>
      <c r="H258" s="105"/>
      <c r="I258" s="105"/>
      <c r="J258" s="105"/>
      <c r="K258" s="105"/>
      <c r="L258" s="105"/>
      <c r="M258" s="105"/>
      <c r="N258" s="105"/>
      <c r="O258" s="104"/>
      <c r="P258" s="106"/>
      <c r="Q258" s="107"/>
    </row>
    <row r="259" spans="1:17" ht="35.25" customHeight="1" thickBot="1" x14ac:dyDescent="0.35">
      <c r="A259" s="21" t="str">
        <f>'Matriz Nº1 Identificación'!A259</f>
        <v>27. 7</v>
      </c>
      <c r="B259" s="21" t="str">
        <f>IF('Matriz Nº3 Evaluación'!J259="Administrar",'Matriz Nº3 Evaluación'!B259,"No administrar")</f>
        <v>No administrar</v>
      </c>
      <c r="C259" s="105"/>
      <c r="D259" s="101"/>
      <c r="E259" s="101"/>
      <c r="F259" s="4" t="str">
        <f>IFERROR(+IF((VLOOKUP(D259,'Tabla 2-3-4-5'!$B$10:$C$12,2,FALSE)*(VLOOKUP(E259,'Tabla 2-3-4-5'!$B$10:$C$12,2,FALSE)))&lt;3,"BAJO",IF((VLOOKUP(D259,'Tabla 2-3-4-5'!$B$10:$C$12,2,FALSE)*(VLOOKUP(E259,'Tabla 2-3-4-5'!$B$10:$C$12,2,FALSE)))&gt;5,"ALTO","MEDIO"))," ")</f>
        <v xml:space="preserve"> </v>
      </c>
      <c r="G259" s="105"/>
      <c r="H259" s="105"/>
      <c r="I259" s="105"/>
      <c r="J259" s="105"/>
      <c r="K259" s="105"/>
      <c r="L259" s="105"/>
      <c r="M259" s="105"/>
      <c r="N259" s="105"/>
      <c r="O259" s="104"/>
      <c r="P259" s="106"/>
      <c r="Q259" s="107"/>
    </row>
    <row r="260" spans="1:17" ht="33" customHeight="1" thickBot="1" x14ac:dyDescent="0.35">
      <c r="A260" s="73" t="str">
        <f>'Matriz Nº1 Identificación'!A260</f>
        <v xml:space="preserve">Objetivo Estratégico: </v>
      </c>
      <c r="B260" s="409">
        <f>'Matriz Nº1 Identificación'!B260</f>
        <v>0</v>
      </c>
      <c r="C260" s="410"/>
      <c r="D260" s="410"/>
      <c r="E260" s="410"/>
      <c r="F260" s="410"/>
      <c r="G260" s="410"/>
      <c r="H260" s="410"/>
      <c r="I260" s="410"/>
      <c r="J260" s="410"/>
      <c r="K260" s="410"/>
      <c r="L260" s="410"/>
      <c r="M260" s="410"/>
      <c r="N260" s="410"/>
      <c r="O260" s="410"/>
      <c r="P260" s="410"/>
      <c r="Q260" s="411"/>
    </row>
    <row r="261" spans="1:17" ht="24.75" customHeight="1" x14ac:dyDescent="0.3">
      <c r="A261" s="76" t="str">
        <f>'Matriz Nº1 Identificación'!A261</f>
        <v>Objetivo táctico</v>
      </c>
      <c r="B261" s="447" t="str">
        <f>'Matriz Nº1 Identificación'!B261</f>
        <v>28. Brindar el mantenimiento optimo a los equipos de control de marcas de los funcionarios de la Institución.</v>
      </c>
      <c r="C261" s="448"/>
      <c r="D261" s="448"/>
      <c r="E261" s="448"/>
      <c r="F261" s="448"/>
      <c r="G261" s="448"/>
      <c r="H261" s="448"/>
      <c r="I261" s="448"/>
      <c r="J261" s="448"/>
      <c r="K261" s="448"/>
      <c r="L261" s="448"/>
      <c r="M261" s="448"/>
      <c r="N261" s="448"/>
      <c r="O261" s="448"/>
      <c r="P261" s="448"/>
      <c r="Q261" s="449"/>
    </row>
    <row r="262" spans="1:17" ht="27.75" customHeight="1" x14ac:dyDescent="0.3">
      <c r="A262" s="21" t="str">
        <f>'Matriz Nº1 Identificación'!A262</f>
        <v>28. 1</v>
      </c>
      <c r="B262" s="21" t="str">
        <f>IF('Matriz Nº3 Evaluación'!J262="Administrar",'Matriz Nº3 Evaluación'!B262,"No administrar")</f>
        <v>No administrar</v>
      </c>
      <c r="C262" s="105"/>
      <c r="D262" s="101"/>
      <c r="E262" s="101"/>
      <c r="F262" s="4" t="str">
        <f>IFERROR(+IF((VLOOKUP(D262,'Tabla 2-3-4-5'!$B$10:$C$12,2,FALSE)*(VLOOKUP(E262,'Tabla 2-3-4-5'!$B$10:$C$12,2,FALSE)))&lt;3,"BAJO",IF((VLOOKUP(D262,'Tabla 2-3-4-5'!$B$10:$C$12,2,FALSE)*(VLOOKUP(E262,'Tabla 2-3-4-5'!$B$10:$C$12,2,FALSE)))&gt;5,"ALTO","MEDIO"))," ")</f>
        <v xml:space="preserve"> </v>
      </c>
      <c r="G262" s="105"/>
      <c r="H262" s="105"/>
      <c r="I262" s="105"/>
      <c r="J262" s="105"/>
      <c r="K262" s="105"/>
      <c r="L262" s="105"/>
      <c r="M262" s="105"/>
      <c r="N262" s="105"/>
      <c r="O262" s="104"/>
      <c r="P262" s="106"/>
      <c r="Q262" s="107"/>
    </row>
    <row r="263" spans="1:17" ht="31.5" customHeight="1" x14ac:dyDescent="0.3">
      <c r="A263" s="21" t="str">
        <f>'Matriz Nº1 Identificación'!A263</f>
        <v>28. 2</v>
      </c>
      <c r="B263" s="21" t="str">
        <f>IF('Matriz Nº3 Evaluación'!J263="Administrar",'Matriz Nº3 Evaluación'!B263,"No administrar")</f>
        <v>No administrar</v>
      </c>
      <c r="C263" s="105"/>
      <c r="D263" s="101"/>
      <c r="E263" s="101"/>
      <c r="F263" s="4" t="str">
        <f>IFERROR(+IF((VLOOKUP(D263,'Tabla 2-3-4-5'!$B$10:$C$12,2,FALSE)*(VLOOKUP(E263,'Tabla 2-3-4-5'!$B$10:$C$12,2,FALSE)))&lt;3,"BAJO",IF((VLOOKUP(D263,'Tabla 2-3-4-5'!$B$10:$C$12,2,FALSE)*(VLOOKUP(E263,'Tabla 2-3-4-5'!$B$10:$C$12,2,FALSE)))&gt;5,"ALTO","MEDIO"))," ")</f>
        <v xml:space="preserve"> </v>
      </c>
      <c r="G263" s="105"/>
      <c r="H263" s="105"/>
      <c r="I263" s="105"/>
      <c r="J263" s="105"/>
      <c r="K263" s="105"/>
      <c r="L263" s="105"/>
      <c r="M263" s="105"/>
      <c r="N263" s="105"/>
      <c r="O263" s="104"/>
      <c r="P263" s="106"/>
      <c r="Q263" s="107"/>
    </row>
    <row r="264" spans="1:17" ht="29.25" customHeight="1" x14ac:dyDescent="0.3">
      <c r="A264" s="21" t="str">
        <f>'Matriz Nº1 Identificación'!A264</f>
        <v>28. 3</v>
      </c>
      <c r="B264" s="21" t="str">
        <f>IF('Matriz Nº3 Evaluación'!J264="Administrar",'Matriz Nº3 Evaluación'!B264,"No administrar")</f>
        <v>No administrar</v>
      </c>
      <c r="C264" s="105"/>
      <c r="D264" s="101"/>
      <c r="E264" s="101"/>
      <c r="F264" s="4" t="str">
        <f>IFERROR(+IF((VLOOKUP(D264,'Tabla 2-3-4-5'!$B$10:$C$12,2,FALSE)*(VLOOKUP(E264,'Tabla 2-3-4-5'!$B$10:$C$12,2,FALSE)))&lt;3,"BAJO",IF((VLOOKUP(D264,'Tabla 2-3-4-5'!$B$10:$C$12,2,FALSE)*(VLOOKUP(E264,'Tabla 2-3-4-5'!$B$10:$C$12,2,FALSE)))&gt;5,"ALTO","MEDIO"))," ")</f>
        <v xml:space="preserve"> </v>
      </c>
      <c r="G264" s="105"/>
      <c r="H264" s="105"/>
      <c r="I264" s="105"/>
      <c r="J264" s="105"/>
      <c r="K264" s="105"/>
      <c r="L264" s="105"/>
      <c r="M264" s="105"/>
      <c r="N264" s="105"/>
      <c r="O264" s="104"/>
      <c r="P264" s="106"/>
      <c r="Q264" s="107"/>
    </row>
    <row r="265" spans="1:17" ht="35.25" customHeight="1" x14ac:dyDescent="0.3">
      <c r="A265" s="21" t="str">
        <f>'Matriz Nº1 Identificación'!A265</f>
        <v>28. 4</v>
      </c>
      <c r="B265" s="21" t="str">
        <f>IF('Matriz Nº3 Evaluación'!J265="Administrar",'Matriz Nº3 Evaluación'!B265,"No administrar")</f>
        <v>No administrar</v>
      </c>
      <c r="C265" s="105"/>
      <c r="D265" s="101"/>
      <c r="E265" s="101"/>
      <c r="F265" s="4" t="str">
        <f>IFERROR(+IF((VLOOKUP(D265,'Tabla 2-3-4-5'!$B$10:$C$12,2,FALSE)*(VLOOKUP(E265,'Tabla 2-3-4-5'!$B$10:$C$12,2,FALSE)))&lt;3,"BAJO",IF((VLOOKUP(D265,'Tabla 2-3-4-5'!$B$10:$C$12,2,FALSE)*(VLOOKUP(E265,'Tabla 2-3-4-5'!$B$10:$C$12,2,FALSE)))&gt;5,"ALTO","MEDIO"))," ")</f>
        <v xml:space="preserve"> </v>
      </c>
      <c r="G265" s="105"/>
      <c r="H265" s="105"/>
      <c r="I265" s="105"/>
      <c r="J265" s="105"/>
      <c r="K265" s="105"/>
      <c r="L265" s="105"/>
      <c r="M265" s="105"/>
      <c r="N265" s="105"/>
      <c r="O265" s="104"/>
      <c r="P265" s="106"/>
      <c r="Q265" s="107"/>
    </row>
    <row r="266" spans="1:17" ht="35.25" customHeight="1" x14ac:dyDescent="0.3">
      <c r="A266" s="21" t="str">
        <f>'Matriz Nº1 Identificación'!A266</f>
        <v>28. 5</v>
      </c>
      <c r="B266" s="21" t="str">
        <f>IF('Matriz Nº3 Evaluación'!J266="Administrar",'Matriz Nº3 Evaluación'!B266,"No administrar")</f>
        <v>No administrar</v>
      </c>
      <c r="C266" s="105"/>
      <c r="D266" s="101"/>
      <c r="E266" s="101"/>
      <c r="F266" s="4" t="str">
        <f>IFERROR(+IF((VLOOKUP(D266,'Tabla 2-3-4-5'!$B$10:$C$12,2,FALSE)*(VLOOKUP(E266,'Tabla 2-3-4-5'!$B$10:$C$12,2,FALSE)))&lt;3,"BAJO",IF((VLOOKUP(D266,'Tabla 2-3-4-5'!$B$10:$C$12,2,FALSE)*(VLOOKUP(E266,'Tabla 2-3-4-5'!$B$10:$C$12,2,FALSE)))&gt;5,"ALTO","MEDIO"))," ")</f>
        <v xml:space="preserve"> </v>
      </c>
      <c r="G266" s="105"/>
      <c r="H266" s="105"/>
      <c r="I266" s="105"/>
      <c r="J266" s="105"/>
      <c r="K266" s="105"/>
      <c r="L266" s="105"/>
      <c r="M266" s="105"/>
      <c r="N266" s="105"/>
      <c r="O266" s="104"/>
      <c r="P266" s="106"/>
      <c r="Q266" s="107"/>
    </row>
    <row r="267" spans="1:17" ht="35.25" customHeight="1" x14ac:dyDescent="0.3">
      <c r="A267" s="21" t="str">
        <f>'Matriz Nº1 Identificación'!A267</f>
        <v>28. 6</v>
      </c>
      <c r="B267" s="21" t="str">
        <f>IF('Matriz Nº3 Evaluación'!J267="Administrar",'Matriz Nº3 Evaluación'!B267,"No administrar")</f>
        <v>No administrar</v>
      </c>
      <c r="C267" s="105"/>
      <c r="D267" s="101"/>
      <c r="E267" s="101"/>
      <c r="F267" s="4" t="str">
        <f>IFERROR(+IF((VLOOKUP(D267,'Tabla 2-3-4-5'!$B$10:$C$12,2,FALSE)*(VLOOKUP(E267,'Tabla 2-3-4-5'!$B$10:$C$12,2,FALSE)))&lt;3,"BAJO",IF((VLOOKUP(D267,'Tabla 2-3-4-5'!$B$10:$C$12,2,FALSE)*(VLOOKUP(E267,'Tabla 2-3-4-5'!$B$10:$C$12,2,FALSE)))&gt;5,"ALTO","MEDIO"))," ")</f>
        <v xml:space="preserve"> </v>
      </c>
      <c r="G267" s="105"/>
      <c r="H267" s="105"/>
      <c r="I267" s="105"/>
      <c r="J267" s="105"/>
      <c r="K267" s="105"/>
      <c r="L267" s="105"/>
      <c r="M267" s="105"/>
      <c r="N267" s="105"/>
      <c r="O267" s="104"/>
      <c r="P267" s="106"/>
      <c r="Q267" s="107"/>
    </row>
    <row r="268" spans="1:17" ht="35.25" customHeight="1" thickBot="1" x14ac:dyDescent="0.35">
      <c r="A268" s="21" t="str">
        <f>'Matriz Nº1 Identificación'!A268</f>
        <v>28. 7</v>
      </c>
      <c r="B268" s="21" t="str">
        <f>IF('Matriz Nº3 Evaluación'!J268="Administrar",'Matriz Nº3 Evaluación'!B268,"No administrar")</f>
        <v>No administrar</v>
      </c>
      <c r="C268" s="105"/>
      <c r="D268" s="101"/>
      <c r="E268" s="101"/>
      <c r="F268" s="4" t="str">
        <f>IFERROR(+IF((VLOOKUP(D268,'Tabla 2-3-4-5'!$B$10:$C$12,2,FALSE)*(VLOOKUP(E268,'Tabla 2-3-4-5'!$B$10:$C$12,2,FALSE)))&lt;3,"BAJO",IF((VLOOKUP(D268,'Tabla 2-3-4-5'!$B$10:$C$12,2,FALSE)*(VLOOKUP(E268,'Tabla 2-3-4-5'!$B$10:$C$12,2,FALSE)))&gt;5,"ALTO","MEDIO"))," ")</f>
        <v xml:space="preserve"> </v>
      </c>
      <c r="G268" s="105"/>
      <c r="H268" s="105"/>
      <c r="I268" s="105"/>
      <c r="J268" s="105"/>
      <c r="K268" s="105"/>
      <c r="L268" s="105"/>
      <c r="M268" s="105"/>
      <c r="N268" s="105"/>
      <c r="O268" s="104"/>
      <c r="P268" s="106"/>
      <c r="Q268" s="107"/>
    </row>
    <row r="269" spans="1:17" ht="33" customHeight="1" thickBot="1" x14ac:dyDescent="0.35">
      <c r="A269" s="73" t="str">
        <f>'Matriz Nº1 Identificación'!A269</f>
        <v xml:space="preserve">Objetivo Estratégico: </v>
      </c>
      <c r="B269" s="409">
        <f>'Matriz Nº1 Identificación'!B269</f>
        <v>0</v>
      </c>
      <c r="C269" s="410"/>
      <c r="D269" s="410"/>
      <c r="E269" s="410"/>
      <c r="F269" s="410"/>
      <c r="G269" s="410"/>
      <c r="H269" s="410"/>
      <c r="I269" s="410"/>
      <c r="J269" s="410"/>
      <c r="K269" s="410"/>
      <c r="L269" s="410"/>
      <c r="M269" s="410"/>
      <c r="N269" s="410"/>
      <c r="O269" s="410"/>
      <c r="P269" s="410"/>
      <c r="Q269" s="411"/>
    </row>
    <row r="270" spans="1:17" ht="24.75" customHeight="1" x14ac:dyDescent="0.3">
      <c r="A270" s="76" t="str">
        <f>'Matriz Nº1 Identificación'!A270</f>
        <v>Objetivo táctico</v>
      </c>
      <c r="B270" s="447" t="str">
        <f>'Matriz Nº1 Identificación'!B270</f>
        <v>29. Promover y proteger la salud de los trabajadores, así como controlar los accidentes y las enfermedades ocupacionales</v>
      </c>
      <c r="C270" s="448"/>
      <c r="D270" s="448"/>
      <c r="E270" s="448"/>
      <c r="F270" s="448"/>
      <c r="G270" s="448"/>
      <c r="H270" s="448"/>
      <c r="I270" s="448"/>
      <c r="J270" s="448"/>
      <c r="K270" s="448"/>
      <c r="L270" s="448"/>
      <c r="M270" s="448"/>
      <c r="N270" s="448"/>
      <c r="O270" s="448"/>
      <c r="P270" s="448"/>
      <c r="Q270" s="449"/>
    </row>
    <row r="271" spans="1:17" ht="27.75" customHeight="1" x14ac:dyDescent="0.3">
      <c r="A271" s="21" t="str">
        <f>'Matriz Nº1 Identificación'!A271</f>
        <v>29. 1</v>
      </c>
      <c r="B271" s="21" t="str">
        <f>IF('Matriz Nº3 Evaluación'!J271="Administrar",'Matriz Nº3 Evaluación'!B271,"No administrar")</f>
        <v>No administrar</v>
      </c>
      <c r="C271" s="105"/>
      <c r="D271" s="101"/>
      <c r="E271" s="101"/>
      <c r="F271" s="4" t="str">
        <f>IFERROR(+IF((VLOOKUP(D271,'Tabla 2-3-4-5'!$B$10:$C$12,2,FALSE)*(VLOOKUP(E271,'Tabla 2-3-4-5'!$B$10:$C$12,2,FALSE)))&lt;3,"BAJO",IF((VLOOKUP(D271,'Tabla 2-3-4-5'!$B$10:$C$12,2,FALSE)*(VLOOKUP(E271,'Tabla 2-3-4-5'!$B$10:$C$12,2,FALSE)))&gt;5,"ALTO","MEDIO"))," ")</f>
        <v xml:space="preserve"> </v>
      </c>
      <c r="G271" s="105"/>
      <c r="H271" s="105"/>
      <c r="I271" s="105"/>
      <c r="J271" s="105"/>
      <c r="K271" s="105"/>
      <c r="L271" s="105"/>
      <c r="M271" s="105"/>
      <c r="N271" s="105"/>
      <c r="O271" s="104"/>
      <c r="P271" s="106"/>
      <c r="Q271" s="107"/>
    </row>
    <row r="272" spans="1:17" ht="31.5" customHeight="1" x14ac:dyDescent="0.3">
      <c r="A272" s="21" t="str">
        <f>'Matriz Nº1 Identificación'!A272</f>
        <v>29. 2</v>
      </c>
      <c r="B272" s="21" t="str">
        <f>IF('Matriz Nº3 Evaluación'!J272="Administrar",'Matriz Nº3 Evaluación'!B272,"No administrar")</f>
        <v>No administrar</v>
      </c>
      <c r="C272" s="105"/>
      <c r="D272" s="101"/>
      <c r="E272" s="101"/>
      <c r="F272" s="4" t="str">
        <f>IFERROR(+IF((VLOOKUP(D272,'Tabla 2-3-4-5'!$B$10:$C$12,2,FALSE)*(VLOOKUP(E272,'Tabla 2-3-4-5'!$B$10:$C$12,2,FALSE)))&lt;3,"BAJO",IF((VLOOKUP(D272,'Tabla 2-3-4-5'!$B$10:$C$12,2,FALSE)*(VLOOKUP(E272,'Tabla 2-3-4-5'!$B$10:$C$12,2,FALSE)))&gt;5,"ALTO","MEDIO"))," ")</f>
        <v xml:space="preserve"> </v>
      </c>
      <c r="G272" s="105"/>
      <c r="H272" s="105"/>
      <c r="I272" s="105"/>
      <c r="J272" s="105"/>
      <c r="K272" s="105"/>
      <c r="L272" s="105"/>
      <c r="M272" s="105"/>
      <c r="N272" s="105"/>
      <c r="O272" s="104"/>
      <c r="P272" s="106"/>
      <c r="Q272" s="107"/>
    </row>
    <row r="273" spans="1:17" ht="29.25" customHeight="1" x14ac:dyDescent="0.3">
      <c r="A273" s="21" t="str">
        <f>'Matriz Nº1 Identificación'!A273</f>
        <v>29. 3</v>
      </c>
      <c r="B273" s="21" t="str">
        <f>IF('Matriz Nº3 Evaluación'!J273="Administrar",'Matriz Nº3 Evaluación'!B273,"No administrar")</f>
        <v>No administrar</v>
      </c>
      <c r="C273" s="105"/>
      <c r="D273" s="101"/>
      <c r="E273" s="101"/>
      <c r="F273" s="4" t="str">
        <f>IFERROR(+IF((VLOOKUP(D273,'Tabla 2-3-4-5'!$B$10:$C$12,2,FALSE)*(VLOOKUP(E273,'Tabla 2-3-4-5'!$B$10:$C$12,2,FALSE)))&lt;3,"BAJO",IF((VLOOKUP(D273,'Tabla 2-3-4-5'!$B$10:$C$12,2,FALSE)*(VLOOKUP(E273,'Tabla 2-3-4-5'!$B$10:$C$12,2,FALSE)))&gt;5,"ALTO","MEDIO"))," ")</f>
        <v xml:space="preserve"> </v>
      </c>
      <c r="G273" s="105"/>
      <c r="H273" s="105"/>
      <c r="I273" s="105"/>
      <c r="J273" s="105"/>
      <c r="K273" s="105"/>
      <c r="L273" s="105"/>
      <c r="M273" s="105"/>
      <c r="N273" s="105"/>
      <c r="O273" s="104"/>
      <c r="P273" s="106"/>
      <c r="Q273" s="107"/>
    </row>
    <row r="274" spans="1:17" ht="35.25" customHeight="1" x14ac:dyDescent="0.3">
      <c r="A274" s="21" t="str">
        <f>'Matriz Nº1 Identificación'!A274</f>
        <v>29. 4</v>
      </c>
      <c r="B274" s="21" t="str">
        <f>IF('Matriz Nº3 Evaluación'!J274="Administrar",'Matriz Nº3 Evaluación'!B274,"No administrar")</f>
        <v>No administrar</v>
      </c>
      <c r="C274" s="105"/>
      <c r="D274" s="101"/>
      <c r="E274" s="101"/>
      <c r="F274" s="4" t="str">
        <f>IFERROR(+IF((VLOOKUP(D274,'Tabla 2-3-4-5'!$B$10:$C$12,2,FALSE)*(VLOOKUP(E274,'Tabla 2-3-4-5'!$B$10:$C$12,2,FALSE)))&lt;3,"BAJO",IF((VLOOKUP(D274,'Tabla 2-3-4-5'!$B$10:$C$12,2,FALSE)*(VLOOKUP(E274,'Tabla 2-3-4-5'!$B$10:$C$12,2,FALSE)))&gt;5,"ALTO","MEDIO"))," ")</f>
        <v xml:space="preserve"> </v>
      </c>
      <c r="G274" s="105"/>
      <c r="H274" s="105"/>
      <c r="I274" s="105"/>
      <c r="J274" s="105"/>
      <c r="K274" s="105"/>
      <c r="L274" s="105"/>
      <c r="M274" s="105"/>
      <c r="N274" s="105"/>
      <c r="O274" s="104"/>
      <c r="P274" s="106"/>
      <c r="Q274" s="107"/>
    </row>
    <row r="275" spans="1:17" ht="35.25" customHeight="1" x14ac:dyDescent="0.3">
      <c r="A275" s="21" t="str">
        <f>'Matriz Nº1 Identificación'!A275</f>
        <v>29. 5</v>
      </c>
      <c r="B275" s="21" t="str">
        <f>IF('Matriz Nº3 Evaluación'!J275="Administrar",'Matriz Nº3 Evaluación'!B275,"No administrar")</f>
        <v>No administrar</v>
      </c>
      <c r="C275" s="105"/>
      <c r="D275" s="101"/>
      <c r="E275" s="101"/>
      <c r="F275" s="4" t="str">
        <f>IFERROR(+IF((VLOOKUP(D275,'Tabla 2-3-4-5'!$B$10:$C$12,2,FALSE)*(VLOOKUP(E275,'Tabla 2-3-4-5'!$B$10:$C$12,2,FALSE)))&lt;3,"BAJO",IF((VLOOKUP(D275,'Tabla 2-3-4-5'!$B$10:$C$12,2,FALSE)*(VLOOKUP(E275,'Tabla 2-3-4-5'!$B$10:$C$12,2,FALSE)))&gt;5,"ALTO","MEDIO"))," ")</f>
        <v xml:space="preserve"> </v>
      </c>
      <c r="G275" s="105"/>
      <c r="H275" s="105"/>
      <c r="I275" s="105"/>
      <c r="J275" s="105"/>
      <c r="K275" s="105"/>
      <c r="L275" s="105"/>
      <c r="M275" s="105"/>
      <c r="N275" s="105"/>
      <c r="O275" s="104"/>
      <c r="P275" s="106"/>
      <c r="Q275" s="107"/>
    </row>
    <row r="276" spans="1:17" ht="35.25" customHeight="1" x14ac:dyDescent="0.3">
      <c r="A276" s="21" t="str">
        <f>'Matriz Nº1 Identificación'!A276</f>
        <v>29. 6</v>
      </c>
      <c r="B276" s="21" t="str">
        <f>IF('Matriz Nº3 Evaluación'!J276="Administrar",'Matriz Nº3 Evaluación'!B276,"No administrar")</f>
        <v>No administrar</v>
      </c>
      <c r="C276" s="105"/>
      <c r="D276" s="101"/>
      <c r="E276" s="101"/>
      <c r="F276" s="4" t="str">
        <f>IFERROR(+IF((VLOOKUP(D276,'Tabla 2-3-4-5'!$B$10:$C$12,2,FALSE)*(VLOOKUP(E276,'Tabla 2-3-4-5'!$B$10:$C$12,2,FALSE)))&lt;3,"BAJO",IF((VLOOKUP(D276,'Tabla 2-3-4-5'!$B$10:$C$12,2,FALSE)*(VLOOKUP(E276,'Tabla 2-3-4-5'!$B$10:$C$12,2,FALSE)))&gt;5,"ALTO","MEDIO"))," ")</f>
        <v xml:space="preserve"> </v>
      </c>
      <c r="G276" s="105"/>
      <c r="H276" s="105"/>
      <c r="I276" s="105"/>
      <c r="J276" s="105"/>
      <c r="K276" s="105"/>
      <c r="L276" s="105"/>
      <c r="M276" s="105"/>
      <c r="N276" s="105"/>
      <c r="O276" s="104"/>
      <c r="P276" s="106"/>
      <c r="Q276" s="107"/>
    </row>
    <row r="277" spans="1:17" ht="35.25" customHeight="1" thickBot="1" x14ac:dyDescent="0.35">
      <c r="A277" s="21" t="str">
        <f>'Matriz Nº1 Identificación'!A277</f>
        <v>29. 7</v>
      </c>
      <c r="B277" s="21" t="str">
        <f>IF('Matriz Nº3 Evaluación'!J277="Administrar",'Matriz Nº3 Evaluación'!B277,"No administrar")</f>
        <v>No administrar</v>
      </c>
      <c r="C277" s="105"/>
      <c r="D277" s="101"/>
      <c r="E277" s="101"/>
      <c r="F277" s="4" t="str">
        <f>IFERROR(+IF((VLOOKUP(D277,'Tabla 2-3-4-5'!$B$10:$C$12,2,FALSE)*(VLOOKUP(E277,'Tabla 2-3-4-5'!$B$10:$C$12,2,FALSE)))&lt;3,"BAJO",IF((VLOOKUP(D277,'Tabla 2-3-4-5'!$B$10:$C$12,2,FALSE)*(VLOOKUP(E277,'Tabla 2-3-4-5'!$B$10:$C$12,2,FALSE)))&gt;5,"ALTO","MEDIO"))," ")</f>
        <v xml:space="preserve"> </v>
      </c>
      <c r="G277" s="105"/>
      <c r="H277" s="105"/>
      <c r="I277" s="105"/>
      <c r="J277" s="105"/>
      <c r="K277" s="105"/>
      <c r="L277" s="105"/>
      <c r="M277" s="105"/>
      <c r="N277" s="105"/>
      <c r="O277" s="104"/>
      <c r="P277" s="106"/>
      <c r="Q277" s="107"/>
    </row>
    <row r="278" spans="1:17" ht="33" customHeight="1" thickBot="1" x14ac:dyDescent="0.35">
      <c r="A278" s="73" t="str">
        <f>'Matriz Nº1 Identificación'!A278</f>
        <v xml:space="preserve">Objetivo Estratégico: </v>
      </c>
      <c r="B278" s="409">
        <f>'Matriz Nº1 Identificación'!B278</f>
        <v>0</v>
      </c>
      <c r="C278" s="410"/>
      <c r="D278" s="410"/>
      <c r="E278" s="410"/>
      <c r="F278" s="410"/>
      <c r="G278" s="410"/>
      <c r="H278" s="410"/>
      <c r="I278" s="410"/>
      <c r="J278" s="410"/>
      <c r="K278" s="410"/>
      <c r="L278" s="410"/>
      <c r="M278" s="410"/>
      <c r="N278" s="410"/>
      <c r="O278" s="410"/>
      <c r="P278" s="410"/>
      <c r="Q278" s="411"/>
    </row>
    <row r="279" spans="1:17" ht="24.75" customHeight="1" x14ac:dyDescent="0.3">
      <c r="A279" s="76" t="str">
        <f>'Matriz Nº1 Identificación'!A279</f>
        <v>Objetivo táctico</v>
      </c>
      <c r="B279" s="447" t="str">
        <f>'Matriz Nº1 Identificación'!B279</f>
        <v xml:space="preserve">30. </v>
      </c>
      <c r="C279" s="448"/>
      <c r="D279" s="448"/>
      <c r="E279" s="448"/>
      <c r="F279" s="448"/>
      <c r="G279" s="448"/>
      <c r="H279" s="448"/>
      <c r="I279" s="448"/>
      <c r="J279" s="448"/>
      <c r="K279" s="448"/>
      <c r="L279" s="448"/>
      <c r="M279" s="448"/>
      <c r="N279" s="448"/>
      <c r="O279" s="448"/>
      <c r="P279" s="448"/>
      <c r="Q279" s="449"/>
    </row>
    <row r="280" spans="1:17" ht="27.75" customHeight="1" x14ac:dyDescent="0.3">
      <c r="A280" s="21" t="str">
        <f>'Matriz Nº1 Identificación'!A280</f>
        <v>30. 1</v>
      </c>
      <c r="B280" s="21" t="str">
        <f>IF('Matriz Nº3 Evaluación'!J280="Administrar",'Matriz Nº3 Evaluación'!B280,"No administrar")</f>
        <v>No administrar</v>
      </c>
      <c r="C280" s="105"/>
      <c r="D280" s="101"/>
      <c r="E280" s="101"/>
      <c r="F280" s="4" t="str">
        <f>IFERROR(+IF((VLOOKUP(D280,'Tabla 2-3-4-5'!$B$10:$C$12,2,FALSE)*(VLOOKUP(E280,'Tabla 2-3-4-5'!$B$10:$C$12,2,FALSE)))&lt;3,"BAJO",IF((VLOOKUP(D280,'Tabla 2-3-4-5'!$B$10:$C$12,2,FALSE)*(VLOOKUP(E280,'Tabla 2-3-4-5'!$B$10:$C$12,2,FALSE)))&gt;5,"ALTO","MEDIO"))," ")</f>
        <v xml:space="preserve"> </v>
      </c>
      <c r="G280" s="105"/>
      <c r="H280" s="105"/>
      <c r="I280" s="105"/>
      <c r="J280" s="105"/>
      <c r="K280" s="105"/>
      <c r="L280" s="105"/>
      <c r="M280" s="105"/>
      <c r="N280" s="105"/>
      <c r="O280" s="104"/>
      <c r="P280" s="106"/>
      <c r="Q280" s="107"/>
    </row>
    <row r="281" spans="1:17" ht="31.5" customHeight="1" x14ac:dyDescent="0.3">
      <c r="A281" s="21" t="str">
        <f>'Matriz Nº1 Identificación'!A281</f>
        <v>30. 2</v>
      </c>
      <c r="B281" s="21" t="str">
        <f>IF('Matriz Nº3 Evaluación'!J281="Administrar",'Matriz Nº3 Evaluación'!B281,"No administrar")</f>
        <v>No administrar</v>
      </c>
      <c r="C281" s="105"/>
      <c r="D281" s="101"/>
      <c r="E281" s="101"/>
      <c r="F281" s="4" t="str">
        <f>IFERROR(+IF((VLOOKUP(D281,'Tabla 2-3-4-5'!$B$10:$C$12,2,FALSE)*(VLOOKUP(E281,'Tabla 2-3-4-5'!$B$10:$C$12,2,FALSE)))&lt;3,"BAJO",IF((VLOOKUP(D281,'Tabla 2-3-4-5'!$B$10:$C$12,2,FALSE)*(VLOOKUP(E281,'Tabla 2-3-4-5'!$B$10:$C$12,2,FALSE)))&gt;5,"ALTO","MEDIO"))," ")</f>
        <v xml:space="preserve"> </v>
      </c>
      <c r="G281" s="105"/>
      <c r="H281" s="105"/>
      <c r="I281" s="105"/>
      <c r="J281" s="105"/>
      <c r="K281" s="105"/>
      <c r="L281" s="105"/>
      <c r="M281" s="105"/>
      <c r="N281" s="105"/>
      <c r="O281" s="104"/>
      <c r="P281" s="106"/>
      <c r="Q281" s="107"/>
    </row>
    <row r="282" spans="1:17" ht="29.25" customHeight="1" x14ac:dyDescent="0.3">
      <c r="A282" s="21" t="str">
        <f>'Matriz Nº1 Identificación'!A282</f>
        <v>30. 3</v>
      </c>
      <c r="B282" s="21" t="str">
        <f>IF('Matriz Nº3 Evaluación'!J282="Administrar",'Matriz Nº3 Evaluación'!B282,"No administrar")</f>
        <v>No administrar</v>
      </c>
      <c r="C282" s="105"/>
      <c r="D282" s="101"/>
      <c r="E282" s="101"/>
      <c r="F282" s="4" t="str">
        <f>IFERROR(+IF((VLOOKUP(D282,'Tabla 2-3-4-5'!$B$10:$C$12,2,FALSE)*(VLOOKUP(E282,'Tabla 2-3-4-5'!$B$10:$C$12,2,FALSE)))&lt;3,"BAJO",IF((VLOOKUP(D282,'Tabla 2-3-4-5'!$B$10:$C$12,2,FALSE)*(VLOOKUP(E282,'Tabla 2-3-4-5'!$B$10:$C$12,2,FALSE)))&gt;5,"ALTO","MEDIO"))," ")</f>
        <v xml:space="preserve"> </v>
      </c>
      <c r="G282" s="105"/>
      <c r="H282" s="105"/>
      <c r="I282" s="105"/>
      <c r="J282" s="105"/>
      <c r="K282" s="105"/>
      <c r="L282" s="105"/>
      <c r="M282" s="105"/>
      <c r="N282" s="105"/>
      <c r="O282" s="104"/>
      <c r="P282" s="106"/>
      <c r="Q282" s="107"/>
    </row>
    <row r="283" spans="1:17" ht="35.25" customHeight="1" x14ac:dyDescent="0.3">
      <c r="A283" s="21" t="str">
        <f>'Matriz Nº1 Identificación'!A283</f>
        <v>30. 4</v>
      </c>
      <c r="B283" s="21" t="str">
        <f>IF('Matriz Nº3 Evaluación'!J283="Administrar",'Matriz Nº3 Evaluación'!B283,"No administrar")</f>
        <v>No administrar</v>
      </c>
      <c r="C283" s="105"/>
      <c r="D283" s="101"/>
      <c r="E283" s="101"/>
      <c r="F283" s="4" t="str">
        <f>IFERROR(+IF((VLOOKUP(D283,'Tabla 2-3-4-5'!$B$10:$C$12,2,FALSE)*(VLOOKUP(E283,'Tabla 2-3-4-5'!$B$10:$C$12,2,FALSE)))&lt;3,"BAJO",IF((VLOOKUP(D283,'Tabla 2-3-4-5'!$B$10:$C$12,2,FALSE)*(VLOOKUP(E283,'Tabla 2-3-4-5'!$B$10:$C$12,2,FALSE)))&gt;5,"ALTO","MEDIO"))," ")</f>
        <v xml:space="preserve"> </v>
      </c>
      <c r="G283" s="105"/>
      <c r="H283" s="105"/>
      <c r="I283" s="105"/>
      <c r="J283" s="105"/>
      <c r="K283" s="105"/>
      <c r="L283" s="105"/>
      <c r="M283" s="105"/>
      <c r="N283" s="105"/>
      <c r="O283" s="104"/>
      <c r="P283" s="106"/>
      <c r="Q283" s="107"/>
    </row>
    <row r="284" spans="1:17" ht="35.25" customHeight="1" x14ac:dyDescent="0.3">
      <c r="A284" s="21" t="str">
        <f>'Matriz Nº1 Identificación'!A284</f>
        <v>30. 5</v>
      </c>
      <c r="B284" s="21" t="str">
        <f>IF('Matriz Nº3 Evaluación'!J284="Administrar",'Matriz Nº3 Evaluación'!B284,"No administrar")</f>
        <v>No administrar</v>
      </c>
      <c r="C284" s="105"/>
      <c r="D284" s="101"/>
      <c r="E284" s="101"/>
      <c r="F284" s="4" t="str">
        <f>IFERROR(+IF((VLOOKUP(D284,'Tabla 2-3-4-5'!$B$10:$C$12,2,FALSE)*(VLOOKUP(E284,'Tabla 2-3-4-5'!$B$10:$C$12,2,FALSE)))&lt;3,"BAJO",IF((VLOOKUP(D284,'Tabla 2-3-4-5'!$B$10:$C$12,2,FALSE)*(VLOOKUP(E284,'Tabla 2-3-4-5'!$B$10:$C$12,2,FALSE)))&gt;5,"ALTO","MEDIO"))," ")</f>
        <v xml:space="preserve"> </v>
      </c>
      <c r="G284" s="105"/>
      <c r="H284" s="105"/>
      <c r="I284" s="105"/>
      <c r="J284" s="105"/>
      <c r="K284" s="105"/>
      <c r="L284" s="105"/>
      <c r="M284" s="105"/>
      <c r="N284" s="105"/>
      <c r="O284" s="104"/>
      <c r="P284" s="106"/>
      <c r="Q284" s="107"/>
    </row>
    <row r="285" spans="1:17" ht="35.25" customHeight="1" x14ac:dyDescent="0.3">
      <c r="A285" s="21" t="str">
        <f>'Matriz Nº1 Identificación'!A285</f>
        <v>30. 6</v>
      </c>
      <c r="B285" s="21" t="str">
        <f>IF('Matriz Nº3 Evaluación'!J285="Administrar",'Matriz Nº3 Evaluación'!B285,"No administrar")</f>
        <v>No administrar</v>
      </c>
      <c r="C285" s="105"/>
      <c r="D285" s="101"/>
      <c r="E285" s="101"/>
      <c r="F285" s="4" t="str">
        <f>IFERROR(+IF((VLOOKUP(D285,'Tabla 2-3-4-5'!$B$10:$C$12,2,FALSE)*(VLOOKUP(E285,'Tabla 2-3-4-5'!$B$10:$C$12,2,FALSE)))&lt;3,"BAJO",IF((VLOOKUP(D285,'Tabla 2-3-4-5'!$B$10:$C$12,2,FALSE)*(VLOOKUP(E285,'Tabla 2-3-4-5'!$B$10:$C$12,2,FALSE)))&gt;5,"ALTO","MEDIO"))," ")</f>
        <v xml:space="preserve"> </v>
      </c>
      <c r="G285" s="105"/>
      <c r="H285" s="105"/>
      <c r="I285" s="105"/>
      <c r="J285" s="105"/>
      <c r="K285" s="105"/>
      <c r="L285" s="105"/>
      <c r="M285" s="105"/>
      <c r="N285" s="105"/>
      <c r="O285" s="104"/>
      <c r="P285" s="106"/>
      <c r="Q285" s="107"/>
    </row>
    <row r="286" spans="1:17" ht="35.25" customHeight="1" thickBot="1" x14ac:dyDescent="0.35">
      <c r="A286" s="21" t="str">
        <f>'Matriz Nº1 Identificación'!A286</f>
        <v>30. 7</v>
      </c>
      <c r="B286" s="21" t="str">
        <f>IF('Matriz Nº3 Evaluación'!J286="Administrar",'Matriz Nº3 Evaluación'!B286,"No administrar")</f>
        <v>No administrar</v>
      </c>
      <c r="C286" s="105"/>
      <c r="D286" s="101"/>
      <c r="E286" s="101"/>
      <c r="F286" s="4" t="str">
        <f>IFERROR(+IF((VLOOKUP(D286,'Tabla 2-3-4-5'!$B$10:$C$12,2,FALSE)*(VLOOKUP(E286,'Tabla 2-3-4-5'!$B$10:$C$12,2,FALSE)))&lt;3,"BAJO",IF((VLOOKUP(D286,'Tabla 2-3-4-5'!$B$10:$C$12,2,FALSE)*(VLOOKUP(E286,'Tabla 2-3-4-5'!$B$10:$C$12,2,FALSE)))&gt;5,"ALTO","MEDIO"))," ")</f>
        <v xml:space="preserve"> </v>
      </c>
      <c r="G286" s="105"/>
      <c r="H286" s="105"/>
      <c r="I286" s="105"/>
      <c r="J286" s="105"/>
      <c r="K286" s="105"/>
      <c r="L286" s="105"/>
      <c r="M286" s="105"/>
      <c r="N286" s="105"/>
      <c r="O286" s="104"/>
      <c r="P286" s="106"/>
      <c r="Q286" s="107"/>
    </row>
    <row r="287" spans="1:17" ht="33" customHeight="1" thickBot="1" x14ac:dyDescent="0.35">
      <c r="A287" s="73" t="str">
        <f>'Matriz Nº1 Identificación'!A287</f>
        <v xml:space="preserve">Objetivo Estratégico: </v>
      </c>
      <c r="B287" s="409">
        <f>'Matriz Nº1 Identificación'!B287</f>
        <v>0</v>
      </c>
      <c r="C287" s="410"/>
      <c r="D287" s="410"/>
      <c r="E287" s="410"/>
      <c r="F287" s="410"/>
      <c r="G287" s="410"/>
      <c r="H287" s="410"/>
      <c r="I287" s="410"/>
      <c r="J287" s="410"/>
      <c r="K287" s="410"/>
      <c r="L287" s="410"/>
      <c r="M287" s="410"/>
      <c r="N287" s="410"/>
      <c r="O287" s="410"/>
      <c r="P287" s="410"/>
      <c r="Q287" s="411"/>
    </row>
    <row r="288" spans="1:17" ht="24.75" customHeight="1" x14ac:dyDescent="0.3">
      <c r="A288" s="76" t="str">
        <f>'Matriz Nº1 Identificación'!A288</f>
        <v>Objetivo táctico</v>
      </c>
      <c r="B288" s="447" t="str">
        <f>'Matriz Nº1 Identificación'!B288</f>
        <v xml:space="preserve">31. </v>
      </c>
      <c r="C288" s="448"/>
      <c r="D288" s="448"/>
      <c r="E288" s="448"/>
      <c r="F288" s="448"/>
      <c r="G288" s="448"/>
      <c r="H288" s="448"/>
      <c r="I288" s="448"/>
      <c r="J288" s="448"/>
      <c r="K288" s="448"/>
      <c r="L288" s="448"/>
      <c r="M288" s="448"/>
      <c r="N288" s="448"/>
      <c r="O288" s="448"/>
      <c r="P288" s="448"/>
      <c r="Q288" s="449"/>
    </row>
    <row r="289" spans="1:17" ht="27.75" customHeight="1" x14ac:dyDescent="0.3">
      <c r="A289" s="21" t="str">
        <f>'Matriz Nº1 Identificación'!A289</f>
        <v>31. 1</v>
      </c>
      <c r="B289" s="21" t="str">
        <f>IF('Matriz Nº3 Evaluación'!J289="Administrar",'Matriz Nº3 Evaluación'!B289,"No administrar")</f>
        <v>No administrar</v>
      </c>
      <c r="C289" s="105"/>
      <c r="D289" s="101"/>
      <c r="E289" s="101"/>
      <c r="F289" s="4" t="str">
        <f>IFERROR(+IF((VLOOKUP(D289,'Tabla 2-3-4-5'!$B$10:$C$12,2,FALSE)*(VLOOKUP(E289,'Tabla 2-3-4-5'!$B$10:$C$12,2,FALSE)))&lt;3,"BAJO",IF((VLOOKUP(D289,'Tabla 2-3-4-5'!$B$10:$C$12,2,FALSE)*(VLOOKUP(E289,'Tabla 2-3-4-5'!$B$10:$C$12,2,FALSE)))&gt;5,"ALTO","MEDIO"))," ")</f>
        <v xml:space="preserve"> </v>
      </c>
      <c r="G289" s="105"/>
      <c r="H289" s="105"/>
      <c r="I289" s="105"/>
      <c r="J289" s="105"/>
      <c r="K289" s="105"/>
      <c r="L289" s="105"/>
      <c r="M289" s="105"/>
      <c r="N289" s="105"/>
      <c r="O289" s="104"/>
      <c r="P289" s="106"/>
      <c r="Q289" s="107"/>
    </row>
    <row r="290" spans="1:17" ht="31.5" customHeight="1" x14ac:dyDescent="0.3">
      <c r="A290" s="21" t="str">
        <f>'Matriz Nº1 Identificación'!A290</f>
        <v>31. 2</v>
      </c>
      <c r="B290" s="21" t="str">
        <f>IF('Matriz Nº3 Evaluación'!J290="Administrar",'Matriz Nº3 Evaluación'!B290,"No administrar")</f>
        <v>No administrar</v>
      </c>
      <c r="C290" s="105"/>
      <c r="D290" s="101"/>
      <c r="E290" s="101"/>
      <c r="F290" s="4" t="str">
        <f>IFERROR(+IF((VLOOKUP(D290,'Tabla 2-3-4-5'!$B$10:$C$12,2,FALSE)*(VLOOKUP(E290,'Tabla 2-3-4-5'!$B$10:$C$12,2,FALSE)))&lt;3,"BAJO",IF((VLOOKUP(D290,'Tabla 2-3-4-5'!$B$10:$C$12,2,FALSE)*(VLOOKUP(E290,'Tabla 2-3-4-5'!$B$10:$C$12,2,FALSE)))&gt;5,"ALTO","MEDIO"))," ")</f>
        <v xml:space="preserve"> </v>
      </c>
      <c r="G290" s="105"/>
      <c r="H290" s="105"/>
      <c r="I290" s="105"/>
      <c r="J290" s="105"/>
      <c r="K290" s="105"/>
      <c r="L290" s="105"/>
      <c r="M290" s="105"/>
      <c r="N290" s="105"/>
      <c r="O290" s="104"/>
      <c r="P290" s="106"/>
      <c r="Q290" s="107"/>
    </row>
    <row r="291" spans="1:17" ht="29.25" customHeight="1" x14ac:dyDescent="0.3">
      <c r="A291" s="21" t="str">
        <f>'Matriz Nº1 Identificación'!A291</f>
        <v>31. 3</v>
      </c>
      <c r="B291" s="21" t="str">
        <f>IF('Matriz Nº3 Evaluación'!J291="Administrar",'Matriz Nº3 Evaluación'!B291,"No administrar")</f>
        <v>No administrar</v>
      </c>
      <c r="C291" s="105"/>
      <c r="D291" s="101"/>
      <c r="E291" s="101"/>
      <c r="F291" s="4" t="str">
        <f>IFERROR(+IF((VLOOKUP(D291,'Tabla 2-3-4-5'!$B$10:$C$12,2,FALSE)*(VLOOKUP(E291,'Tabla 2-3-4-5'!$B$10:$C$12,2,FALSE)))&lt;3,"BAJO",IF((VLOOKUP(D291,'Tabla 2-3-4-5'!$B$10:$C$12,2,FALSE)*(VLOOKUP(E291,'Tabla 2-3-4-5'!$B$10:$C$12,2,FALSE)))&gt;5,"ALTO","MEDIO"))," ")</f>
        <v xml:space="preserve"> </v>
      </c>
      <c r="G291" s="105"/>
      <c r="H291" s="105"/>
      <c r="I291" s="105"/>
      <c r="J291" s="105"/>
      <c r="K291" s="105"/>
      <c r="L291" s="105"/>
      <c r="M291" s="105"/>
      <c r="N291" s="105"/>
      <c r="O291" s="104"/>
      <c r="P291" s="106"/>
      <c r="Q291" s="107"/>
    </row>
    <row r="292" spans="1:17" ht="35.25" customHeight="1" x14ac:dyDescent="0.3">
      <c r="A292" s="21" t="str">
        <f>'Matriz Nº1 Identificación'!A292</f>
        <v>31. 4</v>
      </c>
      <c r="B292" s="21" t="str">
        <f>IF('Matriz Nº3 Evaluación'!J292="Administrar",'Matriz Nº3 Evaluación'!B292,"No administrar")</f>
        <v>No administrar</v>
      </c>
      <c r="C292" s="105"/>
      <c r="D292" s="101"/>
      <c r="E292" s="101"/>
      <c r="F292" s="4" t="str">
        <f>IFERROR(+IF((VLOOKUP(D292,'Tabla 2-3-4-5'!$B$10:$C$12,2,FALSE)*(VLOOKUP(E292,'Tabla 2-3-4-5'!$B$10:$C$12,2,FALSE)))&lt;3,"BAJO",IF((VLOOKUP(D292,'Tabla 2-3-4-5'!$B$10:$C$12,2,FALSE)*(VLOOKUP(E292,'Tabla 2-3-4-5'!$B$10:$C$12,2,FALSE)))&gt;5,"ALTO","MEDIO"))," ")</f>
        <v xml:space="preserve"> </v>
      </c>
      <c r="G292" s="105"/>
      <c r="H292" s="105"/>
      <c r="I292" s="105"/>
      <c r="J292" s="105"/>
      <c r="K292" s="105"/>
      <c r="L292" s="105"/>
      <c r="M292" s="105"/>
      <c r="N292" s="105"/>
      <c r="O292" s="104"/>
      <c r="P292" s="106"/>
      <c r="Q292" s="107"/>
    </row>
    <row r="293" spans="1:17" ht="35.25" customHeight="1" x14ac:dyDescent="0.3">
      <c r="A293" s="21" t="str">
        <f>'Matriz Nº1 Identificación'!A293</f>
        <v>31. 5</v>
      </c>
      <c r="B293" s="21" t="str">
        <f>IF('Matriz Nº3 Evaluación'!J293="Administrar",'Matriz Nº3 Evaluación'!B293,"No administrar")</f>
        <v>No administrar</v>
      </c>
      <c r="C293" s="105"/>
      <c r="D293" s="101"/>
      <c r="E293" s="101"/>
      <c r="F293" s="4" t="str">
        <f>IFERROR(+IF((VLOOKUP(D293,'Tabla 2-3-4-5'!$B$10:$C$12,2,FALSE)*(VLOOKUP(E293,'Tabla 2-3-4-5'!$B$10:$C$12,2,FALSE)))&lt;3,"BAJO",IF((VLOOKUP(D293,'Tabla 2-3-4-5'!$B$10:$C$12,2,FALSE)*(VLOOKUP(E293,'Tabla 2-3-4-5'!$B$10:$C$12,2,FALSE)))&gt;5,"ALTO","MEDIO"))," ")</f>
        <v xml:space="preserve"> </v>
      </c>
      <c r="G293" s="105"/>
      <c r="H293" s="105"/>
      <c r="I293" s="105"/>
      <c r="J293" s="105"/>
      <c r="K293" s="105"/>
      <c r="L293" s="105"/>
      <c r="M293" s="105"/>
      <c r="N293" s="105"/>
      <c r="O293" s="104"/>
      <c r="P293" s="106"/>
      <c r="Q293" s="107"/>
    </row>
    <row r="294" spans="1:17" ht="35.25" customHeight="1" x14ac:dyDescent="0.3">
      <c r="A294" s="21" t="str">
        <f>'Matriz Nº1 Identificación'!A294</f>
        <v>31. 6</v>
      </c>
      <c r="B294" s="21" t="str">
        <f>IF('Matriz Nº3 Evaluación'!J294="Administrar",'Matriz Nº3 Evaluación'!B294,"No administrar")</f>
        <v>No administrar</v>
      </c>
      <c r="C294" s="105"/>
      <c r="D294" s="101"/>
      <c r="E294" s="101"/>
      <c r="F294" s="4" t="str">
        <f>IFERROR(+IF((VLOOKUP(D294,'Tabla 2-3-4-5'!$B$10:$C$12,2,FALSE)*(VLOOKUP(E294,'Tabla 2-3-4-5'!$B$10:$C$12,2,FALSE)))&lt;3,"BAJO",IF((VLOOKUP(D294,'Tabla 2-3-4-5'!$B$10:$C$12,2,FALSE)*(VLOOKUP(E294,'Tabla 2-3-4-5'!$B$10:$C$12,2,FALSE)))&gt;5,"ALTO","MEDIO"))," ")</f>
        <v xml:space="preserve"> </v>
      </c>
      <c r="G294" s="105"/>
      <c r="H294" s="105"/>
      <c r="I294" s="105"/>
      <c r="J294" s="105"/>
      <c r="K294" s="105"/>
      <c r="L294" s="105"/>
      <c r="M294" s="105"/>
      <c r="N294" s="105"/>
      <c r="O294" s="104"/>
      <c r="P294" s="106"/>
      <c r="Q294" s="107"/>
    </row>
    <row r="295" spans="1:17" ht="35.25" customHeight="1" thickBot="1" x14ac:dyDescent="0.35">
      <c r="A295" s="21" t="str">
        <f>'Matriz Nº1 Identificación'!A295</f>
        <v>31. 7</v>
      </c>
      <c r="B295" s="21" t="str">
        <f>IF('Matriz Nº3 Evaluación'!J295="Administrar",'Matriz Nº3 Evaluación'!B295,"No administrar")</f>
        <v>No administrar</v>
      </c>
      <c r="C295" s="105"/>
      <c r="D295" s="101"/>
      <c r="E295" s="101"/>
      <c r="F295" s="4" t="str">
        <f>IFERROR(+IF((VLOOKUP(D295,'Tabla 2-3-4-5'!$B$10:$C$12,2,FALSE)*(VLOOKUP(E295,'Tabla 2-3-4-5'!$B$10:$C$12,2,FALSE)))&lt;3,"BAJO",IF((VLOOKUP(D295,'Tabla 2-3-4-5'!$B$10:$C$12,2,FALSE)*(VLOOKUP(E295,'Tabla 2-3-4-5'!$B$10:$C$12,2,FALSE)))&gt;5,"ALTO","MEDIO"))," ")</f>
        <v xml:space="preserve"> </v>
      </c>
      <c r="G295" s="105"/>
      <c r="H295" s="105"/>
      <c r="I295" s="105"/>
      <c r="J295" s="105"/>
      <c r="K295" s="105"/>
      <c r="L295" s="105"/>
      <c r="M295" s="105"/>
      <c r="N295" s="105"/>
      <c r="O295" s="104"/>
      <c r="P295" s="106"/>
      <c r="Q295" s="107"/>
    </row>
    <row r="296" spans="1:17" ht="33" customHeight="1" thickBot="1" x14ac:dyDescent="0.35">
      <c r="A296" s="73" t="str">
        <f>'Matriz Nº1 Identificación'!A296</f>
        <v xml:space="preserve">Objetivo Estratégico: </v>
      </c>
      <c r="B296" s="409">
        <f>'Matriz Nº1 Identificación'!B296</f>
        <v>0</v>
      </c>
      <c r="C296" s="410"/>
      <c r="D296" s="410"/>
      <c r="E296" s="410"/>
      <c r="F296" s="410"/>
      <c r="G296" s="410"/>
      <c r="H296" s="410"/>
      <c r="I296" s="410"/>
      <c r="J296" s="410"/>
      <c r="K296" s="410"/>
      <c r="L296" s="410"/>
      <c r="M296" s="410"/>
      <c r="N296" s="410"/>
      <c r="O296" s="410"/>
      <c r="P296" s="410"/>
      <c r="Q296" s="411"/>
    </row>
    <row r="297" spans="1:17" ht="24.75" customHeight="1" x14ac:dyDescent="0.3">
      <c r="A297" s="76" t="str">
        <f>'Matriz Nº1 Identificación'!A297</f>
        <v>Objetivo táctico</v>
      </c>
      <c r="B297" s="447" t="str">
        <f>'Matriz Nº1 Identificación'!B297</f>
        <v xml:space="preserve">32. </v>
      </c>
      <c r="C297" s="448"/>
      <c r="D297" s="448"/>
      <c r="E297" s="448"/>
      <c r="F297" s="448"/>
      <c r="G297" s="448"/>
      <c r="H297" s="448"/>
      <c r="I297" s="448"/>
      <c r="J297" s="448"/>
      <c r="K297" s="448"/>
      <c r="L297" s="448"/>
      <c r="M297" s="448"/>
      <c r="N297" s="448"/>
      <c r="O297" s="448"/>
      <c r="P297" s="448"/>
      <c r="Q297" s="449"/>
    </row>
    <row r="298" spans="1:17" ht="27.75" customHeight="1" x14ac:dyDescent="0.3">
      <c r="A298" s="21" t="str">
        <f>'Matriz Nº1 Identificación'!A298</f>
        <v>32. 1</v>
      </c>
      <c r="B298" s="21" t="str">
        <f>IF('Matriz Nº3 Evaluación'!J298="Administrar",'Matriz Nº3 Evaluación'!B298,"No administrar")</f>
        <v>No administrar</v>
      </c>
      <c r="C298" s="105"/>
      <c r="D298" s="101"/>
      <c r="E298" s="101"/>
      <c r="F298" s="4" t="str">
        <f>IFERROR(+IF((VLOOKUP(D298,'Tabla 2-3-4-5'!$B$10:$C$12,2,FALSE)*(VLOOKUP(E298,'Tabla 2-3-4-5'!$B$10:$C$12,2,FALSE)))&lt;3,"BAJO",IF((VLOOKUP(D298,'Tabla 2-3-4-5'!$B$10:$C$12,2,FALSE)*(VLOOKUP(E298,'Tabla 2-3-4-5'!$B$10:$C$12,2,FALSE)))&gt;5,"ALTO","MEDIO"))," ")</f>
        <v xml:space="preserve"> </v>
      </c>
      <c r="G298" s="105"/>
      <c r="H298" s="105"/>
      <c r="I298" s="105"/>
      <c r="J298" s="105"/>
      <c r="K298" s="105"/>
      <c r="L298" s="105"/>
      <c r="M298" s="105"/>
      <c r="N298" s="105"/>
      <c r="O298" s="104"/>
      <c r="P298" s="106"/>
      <c r="Q298" s="107"/>
    </row>
    <row r="299" spans="1:17" ht="31.5" customHeight="1" x14ac:dyDescent="0.3">
      <c r="A299" s="21" t="str">
        <f>'Matriz Nº1 Identificación'!A299</f>
        <v>32. 2</v>
      </c>
      <c r="B299" s="21" t="str">
        <f>IF('Matriz Nº3 Evaluación'!J299="Administrar",'Matriz Nº3 Evaluación'!B299,"No administrar")</f>
        <v>No administrar</v>
      </c>
      <c r="C299" s="105"/>
      <c r="D299" s="101"/>
      <c r="E299" s="101"/>
      <c r="F299" s="4" t="str">
        <f>IFERROR(+IF((VLOOKUP(D299,'Tabla 2-3-4-5'!$B$10:$C$12,2,FALSE)*(VLOOKUP(E299,'Tabla 2-3-4-5'!$B$10:$C$12,2,FALSE)))&lt;3,"BAJO",IF((VLOOKUP(D299,'Tabla 2-3-4-5'!$B$10:$C$12,2,FALSE)*(VLOOKUP(E299,'Tabla 2-3-4-5'!$B$10:$C$12,2,FALSE)))&gt;5,"ALTO","MEDIO"))," ")</f>
        <v xml:space="preserve"> </v>
      </c>
      <c r="G299" s="105"/>
      <c r="H299" s="105"/>
      <c r="I299" s="105"/>
      <c r="J299" s="105"/>
      <c r="K299" s="105"/>
      <c r="L299" s="105"/>
      <c r="M299" s="105"/>
      <c r="N299" s="105"/>
      <c r="O299" s="104"/>
      <c r="P299" s="106"/>
      <c r="Q299" s="107"/>
    </row>
    <row r="300" spans="1:17" ht="29.25" customHeight="1" x14ac:dyDescent="0.3">
      <c r="A300" s="21" t="str">
        <f>'Matriz Nº1 Identificación'!A300</f>
        <v>32. 3</v>
      </c>
      <c r="B300" s="21" t="str">
        <f>IF('Matriz Nº3 Evaluación'!J300="Administrar",'Matriz Nº3 Evaluación'!B300,"No administrar")</f>
        <v>No administrar</v>
      </c>
      <c r="C300" s="105"/>
      <c r="D300" s="101"/>
      <c r="E300" s="101"/>
      <c r="F300" s="4" t="str">
        <f>IFERROR(+IF((VLOOKUP(D300,'Tabla 2-3-4-5'!$B$10:$C$12,2,FALSE)*(VLOOKUP(E300,'Tabla 2-3-4-5'!$B$10:$C$12,2,FALSE)))&lt;3,"BAJO",IF((VLOOKUP(D300,'Tabla 2-3-4-5'!$B$10:$C$12,2,FALSE)*(VLOOKUP(E300,'Tabla 2-3-4-5'!$B$10:$C$12,2,FALSE)))&gt;5,"ALTO","MEDIO"))," ")</f>
        <v xml:space="preserve"> </v>
      </c>
      <c r="G300" s="105"/>
      <c r="H300" s="105"/>
      <c r="I300" s="105"/>
      <c r="J300" s="105"/>
      <c r="K300" s="105"/>
      <c r="L300" s="105"/>
      <c r="M300" s="105"/>
      <c r="N300" s="105"/>
      <c r="O300" s="104"/>
      <c r="P300" s="106"/>
      <c r="Q300" s="107"/>
    </row>
    <row r="301" spans="1:17" ht="35.25" customHeight="1" x14ac:dyDescent="0.3">
      <c r="A301" s="21" t="str">
        <f>'Matriz Nº1 Identificación'!A301</f>
        <v>32. 4</v>
      </c>
      <c r="B301" s="21" t="str">
        <f>IF('Matriz Nº3 Evaluación'!J301="Administrar",'Matriz Nº3 Evaluación'!B301,"No administrar")</f>
        <v>No administrar</v>
      </c>
      <c r="C301" s="105"/>
      <c r="D301" s="101"/>
      <c r="E301" s="101"/>
      <c r="F301" s="4" t="str">
        <f>IFERROR(+IF((VLOOKUP(D301,'Tabla 2-3-4-5'!$B$10:$C$12,2,FALSE)*(VLOOKUP(E301,'Tabla 2-3-4-5'!$B$10:$C$12,2,FALSE)))&lt;3,"BAJO",IF((VLOOKUP(D301,'Tabla 2-3-4-5'!$B$10:$C$12,2,FALSE)*(VLOOKUP(E301,'Tabla 2-3-4-5'!$B$10:$C$12,2,FALSE)))&gt;5,"ALTO","MEDIO"))," ")</f>
        <v xml:space="preserve"> </v>
      </c>
      <c r="G301" s="105"/>
      <c r="H301" s="105"/>
      <c r="I301" s="105"/>
      <c r="J301" s="105"/>
      <c r="K301" s="105"/>
      <c r="L301" s="105"/>
      <c r="M301" s="105"/>
      <c r="N301" s="105"/>
      <c r="O301" s="104"/>
      <c r="P301" s="106"/>
      <c r="Q301" s="107"/>
    </row>
    <row r="302" spans="1:17" ht="35.25" customHeight="1" x14ac:dyDescent="0.3">
      <c r="A302" s="21" t="str">
        <f>'Matriz Nº1 Identificación'!A302</f>
        <v>32. 5</v>
      </c>
      <c r="B302" s="21" t="str">
        <f>IF('Matriz Nº3 Evaluación'!J302="Administrar",'Matriz Nº3 Evaluación'!B302,"No administrar")</f>
        <v>No administrar</v>
      </c>
      <c r="C302" s="105"/>
      <c r="D302" s="101"/>
      <c r="E302" s="101"/>
      <c r="F302" s="4" t="str">
        <f>IFERROR(+IF((VLOOKUP(D302,'Tabla 2-3-4-5'!$B$10:$C$12,2,FALSE)*(VLOOKUP(E302,'Tabla 2-3-4-5'!$B$10:$C$12,2,FALSE)))&lt;3,"BAJO",IF((VLOOKUP(D302,'Tabla 2-3-4-5'!$B$10:$C$12,2,FALSE)*(VLOOKUP(E302,'Tabla 2-3-4-5'!$B$10:$C$12,2,FALSE)))&gt;5,"ALTO","MEDIO"))," ")</f>
        <v xml:space="preserve"> </v>
      </c>
      <c r="G302" s="105"/>
      <c r="H302" s="105"/>
      <c r="I302" s="105"/>
      <c r="J302" s="105"/>
      <c r="K302" s="105"/>
      <c r="L302" s="105"/>
      <c r="M302" s="105"/>
      <c r="N302" s="105"/>
      <c r="O302" s="104"/>
      <c r="P302" s="106"/>
      <c r="Q302" s="107"/>
    </row>
    <row r="303" spans="1:17" ht="35.25" customHeight="1" x14ac:dyDescent="0.3">
      <c r="A303" s="21" t="str">
        <f>'Matriz Nº1 Identificación'!A303</f>
        <v>32. 6</v>
      </c>
      <c r="B303" s="21" t="str">
        <f>IF('Matriz Nº3 Evaluación'!J303="Administrar",'Matriz Nº3 Evaluación'!B303,"No administrar")</f>
        <v>No administrar</v>
      </c>
      <c r="C303" s="105"/>
      <c r="D303" s="101"/>
      <c r="E303" s="101"/>
      <c r="F303" s="4" t="str">
        <f>IFERROR(+IF((VLOOKUP(D303,'Tabla 2-3-4-5'!$B$10:$C$12,2,FALSE)*(VLOOKUP(E303,'Tabla 2-3-4-5'!$B$10:$C$12,2,FALSE)))&lt;3,"BAJO",IF((VLOOKUP(D303,'Tabla 2-3-4-5'!$B$10:$C$12,2,FALSE)*(VLOOKUP(E303,'Tabla 2-3-4-5'!$B$10:$C$12,2,FALSE)))&gt;5,"ALTO","MEDIO"))," ")</f>
        <v xml:space="preserve"> </v>
      </c>
      <c r="G303" s="105"/>
      <c r="H303" s="105"/>
      <c r="I303" s="105"/>
      <c r="J303" s="105"/>
      <c r="K303" s="105"/>
      <c r="L303" s="105"/>
      <c r="M303" s="105"/>
      <c r="N303" s="105"/>
      <c r="O303" s="104"/>
      <c r="P303" s="106"/>
      <c r="Q303" s="107"/>
    </row>
    <row r="304" spans="1:17" ht="35.25" customHeight="1" thickBot="1" x14ac:dyDescent="0.35">
      <c r="A304" s="21" t="str">
        <f>'Matriz Nº1 Identificación'!A304</f>
        <v>32. 7</v>
      </c>
      <c r="B304" s="21" t="str">
        <f>IF('Matriz Nº3 Evaluación'!J304="Administrar",'Matriz Nº3 Evaluación'!B304,"No administrar")</f>
        <v>No administrar</v>
      </c>
      <c r="C304" s="105"/>
      <c r="D304" s="101"/>
      <c r="E304" s="101"/>
      <c r="F304" s="4" t="str">
        <f>IFERROR(+IF((VLOOKUP(D304,'Tabla 2-3-4-5'!$B$10:$C$12,2,FALSE)*(VLOOKUP(E304,'Tabla 2-3-4-5'!$B$10:$C$12,2,FALSE)))&lt;3,"BAJO",IF((VLOOKUP(D304,'Tabla 2-3-4-5'!$B$10:$C$12,2,FALSE)*(VLOOKUP(E304,'Tabla 2-3-4-5'!$B$10:$C$12,2,FALSE)))&gt;5,"ALTO","MEDIO"))," ")</f>
        <v xml:space="preserve"> </v>
      </c>
      <c r="G304" s="105"/>
      <c r="H304" s="105"/>
      <c r="I304" s="105"/>
      <c r="J304" s="105"/>
      <c r="K304" s="105"/>
      <c r="L304" s="105"/>
      <c r="M304" s="105"/>
      <c r="N304" s="105"/>
      <c r="O304" s="104"/>
      <c r="P304" s="106"/>
      <c r="Q304" s="107"/>
    </row>
    <row r="305" spans="1:17" ht="33" customHeight="1" thickBot="1" x14ac:dyDescent="0.35">
      <c r="A305" s="73" t="str">
        <f>'Matriz Nº1 Identificación'!A305</f>
        <v xml:space="preserve">Objetivo Estratégico: </v>
      </c>
      <c r="B305" s="409">
        <f>'Matriz Nº1 Identificación'!B305</f>
        <v>0</v>
      </c>
      <c r="C305" s="410"/>
      <c r="D305" s="410"/>
      <c r="E305" s="410"/>
      <c r="F305" s="410"/>
      <c r="G305" s="410"/>
      <c r="H305" s="410"/>
      <c r="I305" s="410"/>
      <c r="J305" s="410"/>
      <c r="K305" s="410"/>
      <c r="L305" s="410"/>
      <c r="M305" s="410"/>
      <c r="N305" s="410"/>
      <c r="O305" s="410"/>
      <c r="P305" s="410"/>
      <c r="Q305" s="411"/>
    </row>
    <row r="306" spans="1:17" ht="24.75" customHeight="1" x14ac:dyDescent="0.3">
      <c r="A306" s="76" t="str">
        <f>'Matriz Nº1 Identificación'!A306</f>
        <v>Objetivo táctico</v>
      </c>
      <c r="B306" s="447" t="str">
        <f>'Matriz Nº1 Identificación'!B306</f>
        <v xml:space="preserve">33. </v>
      </c>
      <c r="C306" s="448"/>
      <c r="D306" s="448"/>
      <c r="E306" s="448"/>
      <c r="F306" s="448"/>
      <c r="G306" s="448"/>
      <c r="H306" s="448"/>
      <c r="I306" s="448"/>
      <c r="J306" s="448"/>
      <c r="K306" s="448"/>
      <c r="L306" s="448"/>
      <c r="M306" s="448"/>
      <c r="N306" s="448"/>
      <c r="O306" s="448"/>
      <c r="P306" s="448"/>
      <c r="Q306" s="449"/>
    </row>
    <row r="307" spans="1:17" ht="27.75" customHeight="1" x14ac:dyDescent="0.3">
      <c r="A307" s="21" t="str">
        <f>'Matriz Nº1 Identificación'!A307</f>
        <v>33. 1</v>
      </c>
      <c r="B307" s="21" t="str">
        <f>IF('Matriz Nº3 Evaluación'!J307="Administrar",'Matriz Nº3 Evaluación'!B307,"No administrar")</f>
        <v>No administrar</v>
      </c>
      <c r="C307" s="105"/>
      <c r="D307" s="101"/>
      <c r="E307" s="101"/>
      <c r="F307" s="4" t="str">
        <f>IFERROR(+IF((VLOOKUP(D307,'Tabla 2-3-4-5'!$B$10:$C$12,2,FALSE)*(VLOOKUP(E307,'Tabla 2-3-4-5'!$B$10:$C$12,2,FALSE)))&lt;3,"BAJO",IF((VLOOKUP(D307,'Tabla 2-3-4-5'!$B$10:$C$12,2,FALSE)*(VLOOKUP(E307,'Tabla 2-3-4-5'!$B$10:$C$12,2,FALSE)))&gt;5,"ALTO","MEDIO"))," ")</f>
        <v xml:space="preserve"> </v>
      </c>
      <c r="G307" s="105"/>
      <c r="H307" s="105"/>
      <c r="I307" s="105"/>
      <c r="J307" s="105"/>
      <c r="K307" s="105"/>
      <c r="L307" s="105"/>
      <c r="M307" s="105"/>
      <c r="N307" s="105"/>
      <c r="O307" s="104"/>
      <c r="P307" s="106"/>
      <c r="Q307" s="107"/>
    </row>
    <row r="308" spans="1:17" ht="31.5" customHeight="1" x14ac:dyDescent="0.3">
      <c r="A308" s="21" t="str">
        <f>'Matriz Nº1 Identificación'!A308</f>
        <v>33. 2</v>
      </c>
      <c r="B308" s="21" t="str">
        <f>IF('Matriz Nº3 Evaluación'!J308="Administrar",'Matriz Nº3 Evaluación'!B308,"No administrar")</f>
        <v>No administrar</v>
      </c>
      <c r="C308" s="105"/>
      <c r="D308" s="101"/>
      <c r="E308" s="101"/>
      <c r="F308" s="4" t="str">
        <f>IFERROR(+IF((VLOOKUP(D308,'Tabla 2-3-4-5'!$B$10:$C$12,2,FALSE)*(VLOOKUP(E308,'Tabla 2-3-4-5'!$B$10:$C$12,2,FALSE)))&lt;3,"BAJO",IF((VLOOKUP(D308,'Tabla 2-3-4-5'!$B$10:$C$12,2,FALSE)*(VLOOKUP(E308,'Tabla 2-3-4-5'!$B$10:$C$12,2,FALSE)))&gt;5,"ALTO","MEDIO"))," ")</f>
        <v xml:space="preserve"> </v>
      </c>
      <c r="G308" s="105"/>
      <c r="H308" s="105"/>
      <c r="I308" s="105"/>
      <c r="J308" s="105"/>
      <c r="K308" s="105"/>
      <c r="L308" s="105"/>
      <c r="M308" s="105"/>
      <c r="N308" s="105"/>
      <c r="O308" s="104"/>
      <c r="P308" s="106"/>
      <c r="Q308" s="107"/>
    </row>
    <row r="309" spans="1:17" ht="29.25" customHeight="1" x14ac:dyDescent="0.3">
      <c r="A309" s="21" t="str">
        <f>'Matriz Nº1 Identificación'!A309</f>
        <v>33. 3</v>
      </c>
      <c r="B309" s="21" t="str">
        <f>IF('Matriz Nº3 Evaluación'!J309="Administrar",'Matriz Nº3 Evaluación'!B309,"No administrar")</f>
        <v>No administrar</v>
      </c>
      <c r="C309" s="105"/>
      <c r="D309" s="101"/>
      <c r="E309" s="101"/>
      <c r="F309" s="4" t="str">
        <f>IFERROR(+IF((VLOOKUP(D309,'Tabla 2-3-4-5'!$B$10:$C$12,2,FALSE)*(VLOOKUP(E309,'Tabla 2-3-4-5'!$B$10:$C$12,2,FALSE)))&lt;3,"BAJO",IF((VLOOKUP(D309,'Tabla 2-3-4-5'!$B$10:$C$12,2,FALSE)*(VLOOKUP(E309,'Tabla 2-3-4-5'!$B$10:$C$12,2,FALSE)))&gt;5,"ALTO","MEDIO"))," ")</f>
        <v xml:space="preserve"> </v>
      </c>
      <c r="G309" s="105"/>
      <c r="H309" s="105"/>
      <c r="I309" s="105"/>
      <c r="J309" s="105"/>
      <c r="K309" s="105"/>
      <c r="L309" s="105"/>
      <c r="M309" s="105"/>
      <c r="N309" s="105"/>
      <c r="O309" s="104"/>
      <c r="P309" s="106"/>
      <c r="Q309" s="107"/>
    </row>
    <row r="310" spans="1:17" ht="35.25" customHeight="1" x14ac:dyDescent="0.3">
      <c r="A310" s="21" t="str">
        <f>'Matriz Nº1 Identificación'!A310</f>
        <v>33. 4</v>
      </c>
      <c r="B310" s="21" t="str">
        <f>IF('Matriz Nº3 Evaluación'!J310="Administrar",'Matriz Nº3 Evaluación'!B310,"No administrar")</f>
        <v>No administrar</v>
      </c>
      <c r="C310" s="105"/>
      <c r="D310" s="101"/>
      <c r="E310" s="101"/>
      <c r="F310" s="4" t="str">
        <f>IFERROR(+IF((VLOOKUP(D310,'Tabla 2-3-4-5'!$B$10:$C$12,2,FALSE)*(VLOOKUP(E310,'Tabla 2-3-4-5'!$B$10:$C$12,2,FALSE)))&lt;3,"BAJO",IF((VLOOKUP(D310,'Tabla 2-3-4-5'!$B$10:$C$12,2,FALSE)*(VLOOKUP(E310,'Tabla 2-3-4-5'!$B$10:$C$12,2,FALSE)))&gt;5,"ALTO","MEDIO"))," ")</f>
        <v xml:space="preserve"> </v>
      </c>
      <c r="G310" s="105"/>
      <c r="H310" s="105"/>
      <c r="I310" s="105"/>
      <c r="J310" s="105"/>
      <c r="K310" s="105"/>
      <c r="L310" s="105"/>
      <c r="M310" s="105"/>
      <c r="N310" s="105"/>
      <c r="O310" s="104"/>
      <c r="P310" s="106"/>
      <c r="Q310" s="107"/>
    </row>
    <row r="311" spans="1:17" ht="35.25" customHeight="1" x14ac:dyDescent="0.3">
      <c r="A311" s="21" t="str">
        <f>'Matriz Nº1 Identificación'!A311</f>
        <v>33. 5</v>
      </c>
      <c r="B311" s="21" t="str">
        <f>IF('Matriz Nº3 Evaluación'!J311="Administrar",'Matriz Nº3 Evaluación'!B311,"No administrar")</f>
        <v>No administrar</v>
      </c>
      <c r="C311" s="105"/>
      <c r="D311" s="101"/>
      <c r="E311" s="101"/>
      <c r="F311" s="4" t="str">
        <f>IFERROR(+IF((VLOOKUP(D311,'Tabla 2-3-4-5'!$B$10:$C$12,2,FALSE)*(VLOOKUP(E311,'Tabla 2-3-4-5'!$B$10:$C$12,2,FALSE)))&lt;3,"BAJO",IF((VLOOKUP(D311,'Tabla 2-3-4-5'!$B$10:$C$12,2,FALSE)*(VLOOKUP(E311,'Tabla 2-3-4-5'!$B$10:$C$12,2,FALSE)))&gt;5,"ALTO","MEDIO"))," ")</f>
        <v xml:space="preserve"> </v>
      </c>
      <c r="G311" s="105"/>
      <c r="H311" s="105"/>
      <c r="I311" s="105"/>
      <c r="J311" s="105"/>
      <c r="K311" s="105"/>
      <c r="L311" s="105"/>
      <c r="M311" s="105"/>
      <c r="N311" s="105"/>
      <c r="O311" s="104"/>
      <c r="P311" s="106"/>
      <c r="Q311" s="107"/>
    </row>
    <row r="312" spans="1:17" ht="35.25" customHeight="1" x14ac:dyDescent="0.3">
      <c r="A312" s="21" t="str">
        <f>'Matriz Nº1 Identificación'!A312</f>
        <v>33. 6</v>
      </c>
      <c r="B312" s="21" t="str">
        <f>IF('Matriz Nº3 Evaluación'!J312="Administrar",'Matriz Nº3 Evaluación'!B312,"No administrar")</f>
        <v>No administrar</v>
      </c>
      <c r="C312" s="105"/>
      <c r="D312" s="101"/>
      <c r="E312" s="101"/>
      <c r="F312" s="4" t="str">
        <f>IFERROR(+IF((VLOOKUP(D312,'Tabla 2-3-4-5'!$B$10:$C$12,2,FALSE)*(VLOOKUP(E312,'Tabla 2-3-4-5'!$B$10:$C$12,2,FALSE)))&lt;3,"BAJO",IF((VLOOKUP(D312,'Tabla 2-3-4-5'!$B$10:$C$12,2,FALSE)*(VLOOKUP(E312,'Tabla 2-3-4-5'!$B$10:$C$12,2,FALSE)))&gt;5,"ALTO","MEDIO"))," ")</f>
        <v xml:space="preserve"> </v>
      </c>
      <c r="G312" s="105"/>
      <c r="H312" s="105"/>
      <c r="I312" s="105"/>
      <c r="J312" s="105"/>
      <c r="K312" s="105"/>
      <c r="L312" s="105"/>
      <c r="M312" s="105"/>
      <c r="N312" s="105"/>
      <c r="O312" s="104"/>
      <c r="P312" s="106"/>
      <c r="Q312" s="107"/>
    </row>
    <row r="313" spans="1:17" ht="35.25" customHeight="1" thickBot="1" x14ac:dyDescent="0.35">
      <c r="A313" s="21" t="str">
        <f>'Matriz Nº1 Identificación'!A313</f>
        <v>33. 7</v>
      </c>
      <c r="B313" s="21" t="str">
        <f>IF('Matriz Nº3 Evaluación'!J313="Administrar",'Matriz Nº3 Evaluación'!B313,"No administrar")</f>
        <v>No administrar</v>
      </c>
      <c r="C313" s="105"/>
      <c r="D313" s="101"/>
      <c r="E313" s="101"/>
      <c r="F313" s="4" t="str">
        <f>IFERROR(+IF((VLOOKUP(D313,'Tabla 2-3-4-5'!$B$10:$C$12,2,FALSE)*(VLOOKUP(E313,'Tabla 2-3-4-5'!$B$10:$C$12,2,FALSE)))&lt;3,"BAJO",IF((VLOOKUP(D313,'Tabla 2-3-4-5'!$B$10:$C$12,2,FALSE)*(VLOOKUP(E313,'Tabla 2-3-4-5'!$B$10:$C$12,2,FALSE)))&gt;5,"ALTO","MEDIO"))," ")</f>
        <v xml:space="preserve"> </v>
      </c>
      <c r="G313" s="105"/>
      <c r="H313" s="105"/>
      <c r="I313" s="105"/>
      <c r="J313" s="105"/>
      <c r="K313" s="105"/>
      <c r="L313" s="105"/>
      <c r="M313" s="105"/>
      <c r="N313" s="105"/>
      <c r="O313" s="104"/>
      <c r="P313" s="106"/>
      <c r="Q313" s="107"/>
    </row>
    <row r="314" spans="1:17" ht="33" customHeight="1" thickBot="1" x14ac:dyDescent="0.35">
      <c r="A314" s="73" t="str">
        <f>'Matriz Nº1 Identificación'!A314</f>
        <v xml:space="preserve">Objetivo Estratégico: </v>
      </c>
      <c r="B314" s="409">
        <f>'Matriz Nº1 Identificación'!B314</f>
        <v>0</v>
      </c>
      <c r="C314" s="410"/>
      <c r="D314" s="410"/>
      <c r="E314" s="410"/>
      <c r="F314" s="410"/>
      <c r="G314" s="410"/>
      <c r="H314" s="410"/>
      <c r="I314" s="410"/>
      <c r="J314" s="410"/>
      <c r="K314" s="410"/>
      <c r="L314" s="410"/>
      <c r="M314" s="410"/>
      <c r="N314" s="410"/>
      <c r="O314" s="410"/>
      <c r="P314" s="410"/>
      <c r="Q314" s="411"/>
    </row>
    <row r="315" spans="1:17" ht="24.75" customHeight="1" x14ac:dyDescent="0.3">
      <c r="A315" s="76" t="str">
        <f>'Matriz Nº1 Identificación'!A315</f>
        <v>Objetivo táctico</v>
      </c>
      <c r="B315" s="447" t="str">
        <f>'Matriz Nº1 Identificación'!B315</f>
        <v xml:space="preserve">34. </v>
      </c>
      <c r="C315" s="448"/>
      <c r="D315" s="448"/>
      <c r="E315" s="448"/>
      <c r="F315" s="448"/>
      <c r="G315" s="448"/>
      <c r="H315" s="448"/>
      <c r="I315" s="448"/>
      <c r="J315" s="448"/>
      <c r="K315" s="448"/>
      <c r="L315" s="448"/>
      <c r="M315" s="448"/>
      <c r="N315" s="448"/>
      <c r="O315" s="448"/>
      <c r="P315" s="448"/>
      <c r="Q315" s="449"/>
    </row>
    <row r="316" spans="1:17" ht="27.75" customHeight="1" x14ac:dyDescent="0.3">
      <c r="A316" s="21" t="str">
        <f>'Matriz Nº1 Identificación'!A316</f>
        <v>34. 1</v>
      </c>
      <c r="B316" s="21" t="str">
        <f>IF('Matriz Nº3 Evaluación'!J316="Administrar",'Matriz Nº3 Evaluación'!B316,"No administrar")</f>
        <v>No administrar</v>
      </c>
      <c r="C316" s="105"/>
      <c r="D316" s="101"/>
      <c r="E316" s="101"/>
      <c r="F316" s="4" t="str">
        <f>IFERROR(+IF((VLOOKUP(D316,'Tabla 2-3-4-5'!$B$10:$C$12,2,FALSE)*(VLOOKUP(E316,'Tabla 2-3-4-5'!$B$10:$C$12,2,FALSE)))&lt;3,"BAJO",IF((VLOOKUP(D316,'Tabla 2-3-4-5'!$B$10:$C$12,2,FALSE)*(VLOOKUP(E316,'Tabla 2-3-4-5'!$B$10:$C$12,2,FALSE)))&gt;5,"ALTO","MEDIO"))," ")</f>
        <v xml:space="preserve"> </v>
      </c>
      <c r="G316" s="105"/>
      <c r="H316" s="105"/>
      <c r="I316" s="105"/>
      <c r="J316" s="105"/>
      <c r="K316" s="105"/>
      <c r="L316" s="105"/>
      <c r="M316" s="105"/>
      <c r="N316" s="105"/>
      <c r="O316" s="104"/>
      <c r="P316" s="106"/>
      <c r="Q316" s="107"/>
    </row>
    <row r="317" spans="1:17" ht="31.5" customHeight="1" x14ac:dyDescent="0.3">
      <c r="A317" s="21" t="str">
        <f>'Matriz Nº1 Identificación'!A317</f>
        <v>34. 2</v>
      </c>
      <c r="B317" s="21" t="str">
        <f>IF('Matriz Nº3 Evaluación'!J317="Administrar",'Matriz Nº3 Evaluación'!B317,"No administrar")</f>
        <v>No administrar</v>
      </c>
      <c r="C317" s="105"/>
      <c r="D317" s="101"/>
      <c r="E317" s="101"/>
      <c r="F317" s="4" t="str">
        <f>IFERROR(+IF((VLOOKUP(D317,'Tabla 2-3-4-5'!$B$10:$C$12,2,FALSE)*(VLOOKUP(E317,'Tabla 2-3-4-5'!$B$10:$C$12,2,FALSE)))&lt;3,"BAJO",IF((VLOOKUP(D317,'Tabla 2-3-4-5'!$B$10:$C$12,2,FALSE)*(VLOOKUP(E317,'Tabla 2-3-4-5'!$B$10:$C$12,2,FALSE)))&gt;5,"ALTO","MEDIO"))," ")</f>
        <v xml:space="preserve"> </v>
      </c>
      <c r="G317" s="105"/>
      <c r="H317" s="105"/>
      <c r="I317" s="105"/>
      <c r="J317" s="105"/>
      <c r="K317" s="105"/>
      <c r="L317" s="105"/>
      <c r="M317" s="105"/>
      <c r="N317" s="105"/>
      <c r="O317" s="104"/>
      <c r="P317" s="106"/>
      <c r="Q317" s="107"/>
    </row>
    <row r="318" spans="1:17" ht="29.25" customHeight="1" x14ac:dyDescent="0.3">
      <c r="A318" s="21" t="str">
        <f>'Matriz Nº1 Identificación'!A318</f>
        <v>34. 3</v>
      </c>
      <c r="B318" s="21" t="str">
        <f>IF('Matriz Nº3 Evaluación'!J318="Administrar",'Matriz Nº3 Evaluación'!B318,"No administrar")</f>
        <v>No administrar</v>
      </c>
      <c r="C318" s="105"/>
      <c r="D318" s="101"/>
      <c r="E318" s="101"/>
      <c r="F318" s="4" t="str">
        <f>IFERROR(+IF((VLOOKUP(D318,'Tabla 2-3-4-5'!$B$10:$C$12,2,FALSE)*(VLOOKUP(E318,'Tabla 2-3-4-5'!$B$10:$C$12,2,FALSE)))&lt;3,"BAJO",IF((VLOOKUP(D318,'Tabla 2-3-4-5'!$B$10:$C$12,2,FALSE)*(VLOOKUP(E318,'Tabla 2-3-4-5'!$B$10:$C$12,2,FALSE)))&gt;5,"ALTO","MEDIO"))," ")</f>
        <v xml:space="preserve"> </v>
      </c>
      <c r="G318" s="105"/>
      <c r="H318" s="105"/>
      <c r="I318" s="105"/>
      <c r="J318" s="105"/>
      <c r="K318" s="105"/>
      <c r="L318" s="105"/>
      <c r="M318" s="105"/>
      <c r="N318" s="105"/>
      <c r="O318" s="104"/>
      <c r="P318" s="106"/>
      <c r="Q318" s="107"/>
    </row>
    <row r="319" spans="1:17" ht="35.25" customHeight="1" x14ac:dyDescent="0.3">
      <c r="A319" s="21" t="str">
        <f>'Matriz Nº1 Identificación'!A319</f>
        <v>34. 4</v>
      </c>
      <c r="B319" s="21" t="str">
        <f>IF('Matriz Nº3 Evaluación'!J319="Administrar",'Matriz Nº3 Evaluación'!B319,"No administrar")</f>
        <v>No administrar</v>
      </c>
      <c r="C319" s="105"/>
      <c r="D319" s="101"/>
      <c r="E319" s="101"/>
      <c r="F319" s="4" t="str">
        <f>IFERROR(+IF((VLOOKUP(D319,'Tabla 2-3-4-5'!$B$10:$C$12,2,FALSE)*(VLOOKUP(E319,'Tabla 2-3-4-5'!$B$10:$C$12,2,FALSE)))&lt;3,"BAJO",IF((VLOOKUP(D319,'Tabla 2-3-4-5'!$B$10:$C$12,2,FALSE)*(VLOOKUP(E319,'Tabla 2-3-4-5'!$B$10:$C$12,2,FALSE)))&gt;5,"ALTO","MEDIO"))," ")</f>
        <v xml:space="preserve"> </v>
      </c>
      <c r="G319" s="105"/>
      <c r="H319" s="105"/>
      <c r="I319" s="105"/>
      <c r="J319" s="105"/>
      <c r="K319" s="105"/>
      <c r="L319" s="105"/>
      <c r="M319" s="105"/>
      <c r="N319" s="105"/>
      <c r="O319" s="104"/>
      <c r="P319" s="106"/>
      <c r="Q319" s="107"/>
    </row>
    <row r="320" spans="1:17" ht="35.25" customHeight="1" x14ac:dyDescent="0.3">
      <c r="A320" s="21" t="str">
        <f>'Matriz Nº1 Identificación'!A320</f>
        <v>34. 5</v>
      </c>
      <c r="B320" s="21" t="str">
        <f>IF('Matriz Nº3 Evaluación'!J320="Administrar",'Matriz Nº3 Evaluación'!B320,"No administrar")</f>
        <v>No administrar</v>
      </c>
      <c r="C320" s="105"/>
      <c r="D320" s="101"/>
      <c r="E320" s="101"/>
      <c r="F320" s="4" t="str">
        <f>IFERROR(+IF((VLOOKUP(D320,'Tabla 2-3-4-5'!$B$10:$C$12,2,FALSE)*(VLOOKUP(E320,'Tabla 2-3-4-5'!$B$10:$C$12,2,FALSE)))&lt;3,"BAJO",IF((VLOOKUP(D320,'Tabla 2-3-4-5'!$B$10:$C$12,2,FALSE)*(VLOOKUP(E320,'Tabla 2-3-4-5'!$B$10:$C$12,2,FALSE)))&gt;5,"ALTO","MEDIO"))," ")</f>
        <v xml:space="preserve"> </v>
      </c>
      <c r="G320" s="105"/>
      <c r="H320" s="105"/>
      <c r="I320" s="105"/>
      <c r="J320" s="105"/>
      <c r="K320" s="105"/>
      <c r="L320" s="105"/>
      <c r="M320" s="105"/>
      <c r="N320" s="105"/>
      <c r="O320" s="104"/>
      <c r="P320" s="106"/>
      <c r="Q320" s="107"/>
    </row>
    <row r="321" spans="1:17" ht="35.25" customHeight="1" x14ac:dyDescent="0.3">
      <c r="A321" s="21" t="str">
        <f>'Matriz Nº1 Identificación'!A321</f>
        <v>34. 6</v>
      </c>
      <c r="B321" s="21" t="str">
        <f>IF('Matriz Nº3 Evaluación'!J321="Administrar",'Matriz Nº3 Evaluación'!B321,"No administrar")</f>
        <v>No administrar</v>
      </c>
      <c r="C321" s="105"/>
      <c r="D321" s="101"/>
      <c r="E321" s="101"/>
      <c r="F321" s="4" t="str">
        <f>IFERROR(+IF((VLOOKUP(D321,'Tabla 2-3-4-5'!$B$10:$C$12,2,FALSE)*(VLOOKUP(E321,'Tabla 2-3-4-5'!$B$10:$C$12,2,FALSE)))&lt;3,"BAJO",IF((VLOOKUP(D321,'Tabla 2-3-4-5'!$B$10:$C$12,2,FALSE)*(VLOOKUP(E321,'Tabla 2-3-4-5'!$B$10:$C$12,2,FALSE)))&gt;5,"ALTO","MEDIO"))," ")</f>
        <v xml:space="preserve"> </v>
      </c>
      <c r="G321" s="105"/>
      <c r="H321" s="105"/>
      <c r="I321" s="105"/>
      <c r="J321" s="105"/>
      <c r="K321" s="105"/>
      <c r="L321" s="105"/>
      <c r="M321" s="105"/>
      <c r="N321" s="105"/>
      <c r="O321" s="104"/>
      <c r="P321" s="106"/>
      <c r="Q321" s="107"/>
    </row>
    <row r="322" spans="1:17" ht="35.25" customHeight="1" thickBot="1" x14ac:dyDescent="0.35">
      <c r="A322" s="21" t="str">
        <f>'Matriz Nº1 Identificación'!A322</f>
        <v>34. 7</v>
      </c>
      <c r="B322" s="21" t="str">
        <f>IF('Matriz Nº3 Evaluación'!J322="Administrar",'Matriz Nº3 Evaluación'!B322,"No administrar")</f>
        <v>No administrar</v>
      </c>
      <c r="C322" s="105"/>
      <c r="D322" s="101"/>
      <c r="E322" s="101"/>
      <c r="F322" s="4" t="str">
        <f>IFERROR(+IF((VLOOKUP(D322,'Tabla 2-3-4-5'!$B$10:$C$12,2,FALSE)*(VLOOKUP(E322,'Tabla 2-3-4-5'!$B$10:$C$12,2,FALSE)))&lt;3,"BAJO",IF((VLOOKUP(D322,'Tabla 2-3-4-5'!$B$10:$C$12,2,FALSE)*(VLOOKUP(E322,'Tabla 2-3-4-5'!$B$10:$C$12,2,FALSE)))&gt;5,"ALTO","MEDIO"))," ")</f>
        <v xml:space="preserve"> </v>
      </c>
      <c r="G322" s="105"/>
      <c r="H322" s="105"/>
      <c r="I322" s="105"/>
      <c r="J322" s="105"/>
      <c r="K322" s="105"/>
      <c r="L322" s="105"/>
      <c r="M322" s="105"/>
      <c r="N322" s="105"/>
      <c r="O322" s="104"/>
      <c r="P322" s="106"/>
      <c r="Q322" s="107"/>
    </row>
    <row r="323" spans="1:17" ht="33" customHeight="1" thickBot="1" x14ac:dyDescent="0.35">
      <c r="A323" s="73" t="str">
        <f>'Matriz Nº1 Identificación'!A323</f>
        <v xml:space="preserve">Objetivo Estratégico: </v>
      </c>
      <c r="B323" s="409">
        <f>'Matriz Nº1 Identificación'!B323</f>
        <v>0</v>
      </c>
      <c r="C323" s="410"/>
      <c r="D323" s="410"/>
      <c r="E323" s="410"/>
      <c r="F323" s="410"/>
      <c r="G323" s="410"/>
      <c r="H323" s="410"/>
      <c r="I323" s="410"/>
      <c r="J323" s="410"/>
      <c r="K323" s="410"/>
      <c r="L323" s="410"/>
      <c r="M323" s="410"/>
      <c r="N323" s="410"/>
      <c r="O323" s="410"/>
      <c r="P323" s="410"/>
      <c r="Q323" s="411"/>
    </row>
    <row r="324" spans="1:17" ht="24.75" customHeight="1" x14ac:dyDescent="0.3">
      <c r="A324" s="76" t="str">
        <f>'Matriz Nº1 Identificación'!A324</f>
        <v>Objetivo táctico</v>
      </c>
      <c r="B324" s="447" t="str">
        <f>'Matriz Nº1 Identificación'!B324</f>
        <v xml:space="preserve">35. </v>
      </c>
      <c r="C324" s="448"/>
      <c r="D324" s="448"/>
      <c r="E324" s="448"/>
      <c r="F324" s="448"/>
      <c r="G324" s="448"/>
      <c r="H324" s="448"/>
      <c r="I324" s="448"/>
      <c r="J324" s="448"/>
      <c r="K324" s="448"/>
      <c r="L324" s="448"/>
      <c r="M324" s="448"/>
      <c r="N324" s="448"/>
      <c r="O324" s="448"/>
      <c r="P324" s="448"/>
      <c r="Q324" s="449"/>
    </row>
    <row r="325" spans="1:17" ht="27.75" customHeight="1" x14ac:dyDescent="0.3">
      <c r="A325" s="21" t="str">
        <f>'Matriz Nº1 Identificación'!A325</f>
        <v>35. 1</v>
      </c>
      <c r="B325" s="21" t="str">
        <f>IF('Matriz Nº3 Evaluación'!J325="Administrar",'Matriz Nº3 Evaluación'!B325,"No administrar")</f>
        <v>No administrar</v>
      </c>
      <c r="C325" s="105"/>
      <c r="D325" s="101"/>
      <c r="E325" s="101"/>
      <c r="F325" s="4" t="str">
        <f>IFERROR(+IF((VLOOKUP(D325,'Tabla 2-3-4-5'!$B$10:$C$12,2,FALSE)*(VLOOKUP(E325,'Tabla 2-3-4-5'!$B$10:$C$12,2,FALSE)))&lt;3,"BAJO",IF((VLOOKUP(D325,'Tabla 2-3-4-5'!$B$10:$C$12,2,FALSE)*(VLOOKUP(E325,'Tabla 2-3-4-5'!$B$10:$C$12,2,FALSE)))&gt;5,"ALTO","MEDIO"))," ")</f>
        <v xml:space="preserve"> </v>
      </c>
      <c r="G325" s="105"/>
      <c r="H325" s="105"/>
      <c r="I325" s="105"/>
      <c r="J325" s="105"/>
      <c r="K325" s="105"/>
      <c r="L325" s="105"/>
      <c r="M325" s="105"/>
      <c r="N325" s="105"/>
      <c r="O325" s="104"/>
      <c r="P325" s="106"/>
      <c r="Q325" s="107"/>
    </row>
    <row r="326" spans="1:17" ht="31.5" customHeight="1" x14ac:dyDescent="0.3">
      <c r="A326" s="21" t="str">
        <f>'Matriz Nº1 Identificación'!A326</f>
        <v>35. 2</v>
      </c>
      <c r="B326" s="21" t="str">
        <f>IF('Matriz Nº3 Evaluación'!J326="Administrar",'Matriz Nº3 Evaluación'!B326,"No administrar")</f>
        <v>No administrar</v>
      </c>
      <c r="C326" s="105"/>
      <c r="D326" s="101"/>
      <c r="E326" s="101"/>
      <c r="F326" s="4" t="str">
        <f>IFERROR(+IF((VLOOKUP(D326,'Tabla 2-3-4-5'!$B$10:$C$12,2,FALSE)*(VLOOKUP(E326,'Tabla 2-3-4-5'!$B$10:$C$12,2,FALSE)))&lt;3,"BAJO",IF((VLOOKUP(D326,'Tabla 2-3-4-5'!$B$10:$C$12,2,FALSE)*(VLOOKUP(E326,'Tabla 2-3-4-5'!$B$10:$C$12,2,FALSE)))&gt;5,"ALTO","MEDIO"))," ")</f>
        <v xml:space="preserve"> </v>
      </c>
      <c r="G326" s="105"/>
      <c r="H326" s="105"/>
      <c r="I326" s="105"/>
      <c r="J326" s="105"/>
      <c r="K326" s="105"/>
      <c r="L326" s="105"/>
      <c r="M326" s="105"/>
      <c r="N326" s="105"/>
      <c r="O326" s="104"/>
      <c r="P326" s="106"/>
      <c r="Q326" s="107"/>
    </row>
    <row r="327" spans="1:17" ht="29.25" customHeight="1" x14ac:dyDescent="0.3">
      <c r="A327" s="21" t="str">
        <f>'Matriz Nº1 Identificación'!A327</f>
        <v>35. 3</v>
      </c>
      <c r="B327" s="21" t="str">
        <f>IF('Matriz Nº3 Evaluación'!J327="Administrar",'Matriz Nº3 Evaluación'!B327,"No administrar")</f>
        <v>No administrar</v>
      </c>
      <c r="C327" s="105"/>
      <c r="D327" s="101"/>
      <c r="E327" s="101"/>
      <c r="F327" s="4" t="str">
        <f>IFERROR(+IF((VLOOKUP(D327,'Tabla 2-3-4-5'!$B$10:$C$12,2,FALSE)*(VLOOKUP(E327,'Tabla 2-3-4-5'!$B$10:$C$12,2,FALSE)))&lt;3,"BAJO",IF((VLOOKUP(D327,'Tabla 2-3-4-5'!$B$10:$C$12,2,FALSE)*(VLOOKUP(E327,'Tabla 2-3-4-5'!$B$10:$C$12,2,FALSE)))&gt;5,"ALTO","MEDIO"))," ")</f>
        <v xml:space="preserve"> </v>
      </c>
      <c r="G327" s="105"/>
      <c r="H327" s="105"/>
      <c r="I327" s="105"/>
      <c r="J327" s="105"/>
      <c r="K327" s="105"/>
      <c r="L327" s="105"/>
      <c r="M327" s="105"/>
      <c r="N327" s="105"/>
      <c r="O327" s="104"/>
      <c r="P327" s="106"/>
      <c r="Q327" s="107"/>
    </row>
    <row r="328" spans="1:17" ht="35.25" customHeight="1" x14ac:dyDescent="0.3">
      <c r="A328" s="21" t="str">
        <f>'Matriz Nº1 Identificación'!A328</f>
        <v>35. 4</v>
      </c>
      <c r="B328" s="21" t="str">
        <f>IF('Matriz Nº3 Evaluación'!J328="Administrar",'Matriz Nº3 Evaluación'!B328,"No administrar")</f>
        <v>No administrar</v>
      </c>
      <c r="C328" s="105"/>
      <c r="D328" s="101"/>
      <c r="E328" s="101"/>
      <c r="F328" s="4" t="str">
        <f>IFERROR(+IF((VLOOKUP(D328,'Tabla 2-3-4-5'!$B$10:$C$12,2,FALSE)*(VLOOKUP(E328,'Tabla 2-3-4-5'!$B$10:$C$12,2,FALSE)))&lt;3,"BAJO",IF((VLOOKUP(D328,'Tabla 2-3-4-5'!$B$10:$C$12,2,FALSE)*(VLOOKUP(E328,'Tabla 2-3-4-5'!$B$10:$C$12,2,FALSE)))&gt;5,"ALTO","MEDIO"))," ")</f>
        <v xml:space="preserve"> </v>
      </c>
      <c r="G328" s="105"/>
      <c r="H328" s="105"/>
      <c r="I328" s="105"/>
      <c r="J328" s="105"/>
      <c r="K328" s="105"/>
      <c r="L328" s="105"/>
      <c r="M328" s="105"/>
      <c r="N328" s="105"/>
      <c r="O328" s="104"/>
      <c r="P328" s="106"/>
      <c r="Q328" s="107"/>
    </row>
    <row r="329" spans="1:17" ht="35.25" customHeight="1" x14ac:dyDescent="0.3">
      <c r="A329" s="21" t="str">
        <f>'Matriz Nº1 Identificación'!A329</f>
        <v>35. 5</v>
      </c>
      <c r="B329" s="21" t="str">
        <f>IF('Matriz Nº3 Evaluación'!J329="Administrar",'Matriz Nº3 Evaluación'!B329,"No administrar")</f>
        <v>No administrar</v>
      </c>
      <c r="C329" s="105"/>
      <c r="D329" s="101"/>
      <c r="E329" s="101"/>
      <c r="F329" s="4" t="str">
        <f>IFERROR(+IF((VLOOKUP(D329,'Tabla 2-3-4-5'!$B$10:$C$12,2,FALSE)*(VLOOKUP(E329,'Tabla 2-3-4-5'!$B$10:$C$12,2,FALSE)))&lt;3,"BAJO",IF((VLOOKUP(D329,'Tabla 2-3-4-5'!$B$10:$C$12,2,FALSE)*(VLOOKUP(E329,'Tabla 2-3-4-5'!$B$10:$C$12,2,FALSE)))&gt;5,"ALTO","MEDIO"))," ")</f>
        <v xml:space="preserve"> </v>
      </c>
      <c r="G329" s="105"/>
      <c r="H329" s="105"/>
      <c r="I329" s="105"/>
      <c r="J329" s="105"/>
      <c r="K329" s="105"/>
      <c r="L329" s="105"/>
      <c r="M329" s="105"/>
      <c r="N329" s="105"/>
      <c r="O329" s="104"/>
      <c r="P329" s="106"/>
      <c r="Q329" s="107"/>
    </row>
    <row r="330" spans="1:17" ht="35.25" customHeight="1" x14ac:dyDescent="0.3">
      <c r="A330" s="21" t="str">
        <f>'Matriz Nº1 Identificación'!A330</f>
        <v>35. 6</v>
      </c>
      <c r="B330" s="21" t="str">
        <f>IF('Matriz Nº3 Evaluación'!J330="Administrar",'Matriz Nº3 Evaluación'!B330,"No administrar")</f>
        <v>No administrar</v>
      </c>
      <c r="C330" s="105"/>
      <c r="D330" s="101"/>
      <c r="E330" s="101"/>
      <c r="F330" s="4" t="str">
        <f>IFERROR(+IF((VLOOKUP(D330,'Tabla 2-3-4-5'!$B$10:$C$12,2,FALSE)*(VLOOKUP(E330,'Tabla 2-3-4-5'!$B$10:$C$12,2,FALSE)))&lt;3,"BAJO",IF((VLOOKUP(D330,'Tabla 2-3-4-5'!$B$10:$C$12,2,FALSE)*(VLOOKUP(E330,'Tabla 2-3-4-5'!$B$10:$C$12,2,FALSE)))&gt;5,"ALTO","MEDIO"))," ")</f>
        <v xml:space="preserve"> </v>
      </c>
      <c r="G330" s="105"/>
      <c r="H330" s="105"/>
      <c r="I330" s="105"/>
      <c r="J330" s="105"/>
      <c r="K330" s="105"/>
      <c r="L330" s="105"/>
      <c r="M330" s="105"/>
      <c r="N330" s="105"/>
      <c r="O330" s="104"/>
      <c r="P330" s="106"/>
      <c r="Q330" s="107"/>
    </row>
    <row r="331" spans="1:17" ht="35.25" customHeight="1" thickBot="1" x14ac:dyDescent="0.35">
      <c r="A331" s="21" t="str">
        <f>'Matriz Nº1 Identificación'!A331</f>
        <v>35. 7</v>
      </c>
      <c r="B331" s="21" t="str">
        <f>IF('Matriz Nº3 Evaluación'!J331="Administrar",'Matriz Nº3 Evaluación'!B331,"No administrar")</f>
        <v>No administrar</v>
      </c>
      <c r="C331" s="105"/>
      <c r="D331" s="101"/>
      <c r="E331" s="101"/>
      <c r="F331" s="4" t="str">
        <f>IFERROR(+IF((VLOOKUP(D331,'Tabla 2-3-4-5'!$B$10:$C$12,2,FALSE)*(VLOOKUP(E331,'Tabla 2-3-4-5'!$B$10:$C$12,2,FALSE)))&lt;3,"BAJO",IF((VLOOKUP(D331,'Tabla 2-3-4-5'!$B$10:$C$12,2,FALSE)*(VLOOKUP(E331,'Tabla 2-3-4-5'!$B$10:$C$12,2,FALSE)))&gt;5,"ALTO","MEDIO"))," ")</f>
        <v xml:space="preserve"> </v>
      </c>
      <c r="G331" s="105"/>
      <c r="H331" s="105"/>
      <c r="I331" s="105"/>
      <c r="J331" s="105"/>
      <c r="K331" s="105"/>
      <c r="L331" s="105"/>
      <c r="M331" s="105"/>
      <c r="N331" s="105"/>
      <c r="O331" s="104"/>
      <c r="P331" s="106"/>
      <c r="Q331" s="107"/>
    </row>
    <row r="332" spans="1:17" ht="33" customHeight="1" thickBot="1" x14ac:dyDescent="0.35">
      <c r="A332" s="73" t="str">
        <f>'Matriz Nº1 Identificación'!A332</f>
        <v xml:space="preserve">Objetivo Estratégico: </v>
      </c>
      <c r="B332" s="409">
        <f>'Matriz Nº1 Identificación'!B332</f>
        <v>0</v>
      </c>
      <c r="C332" s="410"/>
      <c r="D332" s="410"/>
      <c r="E332" s="410"/>
      <c r="F332" s="410"/>
      <c r="G332" s="410"/>
      <c r="H332" s="410"/>
      <c r="I332" s="410"/>
      <c r="J332" s="410"/>
      <c r="K332" s="410"/>
      <c r="L332" s="410"/>
      <c r="M332" s="410"/>
      <c r="N332" s="410"/>
      <c r="O332" s="410"/>
      <c r="P332" s="410"/>
      <c r="Q332" s="411"/>
    </row>
    <row r="333" spans="1:17" ht="24.75" customHeight="1" x14ac:dyDescent="0.3">
      <c r="A333" s="76" t="str">
        <f>'Matriz Nº1 Identificación'!A333</f>
        <v>Objetivo táctico</v>
      </c>
      <c r="B333" s="447" t="str">
        <f>'Matriz Nº1 Identificación'!B333</f>
        <v xml:space="preserve">36. </v>
      </c>
      <c r="C333" s="448"/>
      <c r="D333" s="448"/>
      <c r="E333" s="448"/>
      <c r="F333" s="448"/>
      <c r="G333" s="448"/>
      <c r="H333" s="448"/>
      <c r="I333" s="448"/>
      <c r="J333" s="448"/>
      <c r="K333" s="448"/>
      <c r="L333" s="448"/>
      <c r="M333" s="448"/>
      <c r="N333" s="448"/>
      <c r="O333" s="448"/>
      <c r="P333" s="448"/>
      <c r="Q333" s="449"/>
    </row>
    <row r="334" spans="1:17" ht="27.75" customHeight="1" x14ac:dyDescent="0.3">
      <c r="A334" s="21" t="str">
        <f>'Matriz Nº1 Identificación'!A334</f>
        <v>36. 1</v>
      </c>
      <c r="B334" s="21" t="str">
        <f>IF('Matriz Nº3 Evaluación'!J334="Administrar",'Matriz Nº3 Evaluación'!B334,"No administrar")</f>
        <v>No administrar</v>
      </c>
      <c r="C334" s="105"/>
      <c r="D334" s="101"/>
      <c r="E334" s="101"/>
      <c r="F334" s="4" t="str">
        <f>IFERROR(+IF((VLOOKUP(D334,'Tabla 2-3-4-5'!$B$10:$C$12,2,FALSE)*(VLOOKUP(E334,'Tabla 2-3-4-5'!$B$10:$C$12,2,FALSE)))&lt;3,"BAJO",IF((VLOOKUP(D334,'Tabla 2-3-4-5'!$B$10:$C$12,2,FALSE)*(VLOOKUP(E334,'Tabla 2-3-4-5'!$B$10:$C$12,2,FALSE)))&gt;5,"ALTO","MEDIO"))," ")</f>
        <v xml:space="preserve"> </v>
      </c>
      <c r="G334" s="105"/>
      <c r="H334" s="105"/>
      <c r="I334" s="105"/>
      <c r="J334" s="105"/>
      <c r="K334" s="105"/>
      <c r="L334" s="105"/>
      <c r="M334" s="105"/>
      <c r="N334" s="105"/>
      <c r="O334" s="104"/>
      <c r="P334" s="106"/>
      <c r="Q334" s="107"/>
    </row>
    <row r="335" spans="1:17" ht="31.5" customHeight="1" x14ac:dyDescent="0.3">
      <c r="A335" s="21" t="str">
        <f>'Matriz Nº1 Identificación'!A335</f>
        <v>36. 2</v>
      </c>
      <c r="B335" s="21" t="str">
        <f>IF('Matriz Nº3 Evaluación'!J335="Administrar",'Matriz Nº3 Evaluación'!B335,"No administrar")</f>
        <v>No administrar</v>
      </c>
      <c r="C335" s="105"/>
      <c r="D335" s="101"/>
      <c r="E335" s="101"/>
      <c r="F335" s="4" t="str">
        <f>IFERROR(+IF((VLOOKUP(D335,'Tabla 2-3-4-5'!$B$10:$C$12,2,FALSE)*(VLOOKUP(E335,'Tabla 2-3-4-5'!$B$10:$C$12,2,FALSE)))&lt;3,"BAJO",IF((VLOOKUP(D335,'Tabla 2-3-4-5'!$B$10:$C$12,2,FALSE)*(VLOOKUP(E335,'Tabla 2-3-4-5'!$B$10:$C$12,2,FALSE)))&gt;5,"ALTO","MEDIO"))," ")</f>
        <v xml:space="preserve"> </v>
      </c>
      <c r="G335" s="105"/>
      <c r="H335" s="105"/>
      <c r="I335" s="105"/>
      <c r="J335" s="105"/>
      <c r="K335" s="105"/>
      <c r="L335" s="105"/>
      <c r="M335" s="105"/>
      <c r="N335" s="105"/>
      <c r="O335" s="104"/>
      <c r="P335" s="106"/>
      <c r="Q335" s="107"/>
    </row>
    <row r="336" spans="1:17" ht="29.25" customHeight="1" x14ac:dyDescent="0.3">
      <c r="A336" s="21" t="str">
        <f>'Matriz Nº1 Identificación'!A336</f>
        <v>36. 3</v>
      </c>
      <c r="B336" s="21" t="str">
        <f>IF('Matriz Nº3 Evaluación'!J336="Administrar",'Matriz Nº3 Evaluación'!B336,"No administrar")</f>
        <v>No administrar</v>
      </c>
      <c r="C336" s="105"/>
      <c r="D336" s="101"/>
      <c r="E336" s="101"/>
      <c r="F336" s="4" t="str">
        <f>IFERROR(+IF((VLOOKUP(D336,'Tabla 2-3-4-5'!$B$10:$C$12,2,FALSE)*(VLOOKUP(E336,'Tabla 2-3-4-5'!$B$10:$C$12,2,FALSE)))&lt;3,"BAJO",IF((VLOOKUP(D336,'Tabla 2-3-4-5'!$B$10:$C$12,2,FALSE)*(VLOOKUP(E336,'Tabla 2-3-4-5'!$B$10:$C$12,2,FALSE)))&gt;5,"ALTO","MEDIO"))," ")</f>
        <v xml:space="preserve"> </v>
      </c>
      <c r="G336" s="105"/>
      <c r="H336" s="105"/>
      <c r="I336" s="105"/>
      <c r="J336" s="105"/>
      <c r="K336" s="105"/>
      <c r="L336" s="105"/>
      <c r="M336" s="105"/>
      <c r="N336" s="105"/>
      <c r="O336" s="104"/>
      <c r="P336" s="106"/>
      <c r="Q336" s="107"/>
    </row>
    <row r="337" spans="1:17" ht="35.25" customHeight="1" x14ac:dyDescent="0.3">
      <c r="A337" s="21" t="str">
        <f>'Matriz Nº1 Identificación'!A337</f>
        <v>36. 4</v>
      </c>
      <c r="B337" s="21" t="str">
        <f>IF('Matriz Nº3 Evaluación'!J337="Administrar",'Matriz Nº3 Evaluación'!B337,"No administrar")</f>
        <v>No administrar</v>
      </c>
      <c r="C337" s="105"/>
      <c r="D337" s="101"/>
      <c r="E337" s="101"/>
      <c r="F337" s="4" t="str">
        <f>IFERROR(+IF((VLOOKUP(D337,'Tabla 2-3-4-5'!$B$10:$C$12,2,FALSE)*(VLOOKUP(E337,'Tabla 2-3-4-5'!$B$10:$C$12,2,FALSE)))&lt;3,"BAJO",IF((VLOOKUP(D337,'Tabla 2-3-4-5'!$B$10:$C$12,2,FALSE)*(VLOOKUP(E337,'Tabla 2-3-4-5'!$B$10:$C$12,2,FALSE)))&gt;5,"ALTO","MEDIO"))," ")</f>
        <v xml:space="preserve"> </v>
      </c>
      <c r="G337" s="105"/>
      <c r="H337" s="105"/>
      <c r="I337" s="105"/>
      <c r="J337" s="105"/>
      <c r="K337" s="105"/>
      <c r="L337" s="105"/>
      <c r="M337" s="105"/>
      <c r="N337" s="105"/>
      <c r="O337" s="104"/>
      <c r="P337" s="106"/>
      <c r="Q337" s="107"/>
    </row>
    <row r="338" spans="1:17" ht="35.25" customHeight="1" x14ac:dyDescent="0.3">
      <c r="A338" s="21" t="str">
        <f>'Matriz Nº1 Identificación'!A338</f>
        <v>36. 5</v>
      </c>
      <c r="B338" s="21" t="str">
        <f>IF('Matriz Nº3 Evaluación'!J338="Administrar",'Matriz Nº3 Evaluación'!B338,"No administrar")</f>
        <v>No administrar</v>
      </c>
      <c r="C338" s="105"/>
      <c r="D338" s="101"/>
      <c r="E338" s="101"/>
      <c r="F338" s="4" t="str">
        <f>IFERROR(+IF((VLOOKUP(D338,'Tabla 2-3-4-5'!$B$10:$C$12,2,FALSE)*(VLOOKUP(E338,'Tabla 2-3-4-5'!$B$10:$C$12,2,FALSE)))&lt;3,"BAJO",IF((VLOOKUP(D338,'Tabla 2-3-4-5'!$B$10:$C$12,2,FALSE)*(VLOOKUP(E338,'Tabla 2-3-4-5'!$B$10:$C$12,2,FALSE)))&gt;5,"ALTO","MEDIO"))," ")</f>
        <v xml:space="preserve"> </v>
      </c>
      <c r="G338" s="105"/>
      <c r="H338" s="105"/>
      <c r="I338" s="105"/>
      <c r="J338" s="105"/>
      <c r="K338" s="105"/>
      <c r="L338" s="105"/>
      <c r="M338" s="105"/>
      <c r="N338" s="105"/>
      <c r="O338" s="104"/>
      <c r="P338" s="106"/>
      <c r="Q338" s="107"/>
    </row>
    <row r="339" spans="1:17" ht="35.25" customHeight="1" x14ac:dyDescent="0.3">
      <c r="A339" s="21" t="str">
        <f>'Matriz Nº1 Identificación'!A339</f>
        <v>36. 6</v>
      </c>
      <c r="B339" s="21" t="str">
        <f>IF('Matriz Nº3 Evaluación'!J339="Administrar",'Matriz Nº3 Evaluación'!B339,"No administrar")</f>
        <v>No administrar</v>
      </c>
      <c r="C339" s="105"/>
      <c r="D339" s="101"/>
      <c r="E339" s="101"/>
      <c r="F339" s="4" t="str">
        <f>IFERROR(+IF((VLOOKUP(D339,'Tabla 2-3-4-5'!$B$10:$C$12,2,FALSE)*(VLOOKUP(E339,'Tabla 2-3-4-5'!$B$10:$C$12,2,FALSE)))&lt;3,"BAJO",IF((VLOOKUP(D339,'Tabla 2-3-4-5'!$B$10:$C$12,2,FALSE)*(VLOOKUP(E339,'Tabla 2-3-4-5'!$B$10:$C$12,2,FALSE)))&gt;5,"ALTO","MEDIO"))," ")</f>
        <v xml:space="preserve"> </v>
      </c>
      <c r="G339" s="105"/>
      <c r="H339" s="105"/>
      <c r="I339" s="105"/>
      <c r="J339" s="105"/>
      <c r="K339" s="105"/>
      <c r="L339" s="105"/>
      <c r="M339" s="105"/>
      <c r="N339" s="105"/>
      <c r="O339" s="104"/>
      <c r="P339" s="106"/>
      <c r="Q339" s="107"/>
    </row>
    <row r="340" spans="1:17" ht="35.25" customHeight="1" thickBot="1" x14ac:dyDescent="0.35">
      <c r="A340" s="21" t="str">
        <f>'Matriz Nº1 Identificación'!A340</f>
        <v>36. 7</v>
      </c>
      <c r="B340" s="21" t="str">
        <f>IF('Matriz Nº3 Evaluación'!J340="Administrar",'Matriz Nº3 Evaluación'!B340,"No administrar")</f>
        <v>No administrar</v>
      </c>
      <c r="C340" s="105"/>
      <c r="D340" s="101"/>
      <c r="E340" s="101"/>
      <c r="F340" s="4" t="str">
        <f>IFERROR(+IF((VLOOKUP(D340,'Tabla 2-3-4-5'!$B$10:$C$12,2,FALSE)*(VLOOKUP(E340,'Tabla 2-3-4-5'!$B$10:$C$12,2,FALSE)))&lt;3,"BAJO",IF((VLOOKUP(D340,'Tabla 2-3-4-5'!$B$10:$C$12,2,FALSE)*(VLOOKUP(E340,'Tabla 2-3-4-5'!$B$10:$C$12,2,FALSE)))&gt;5,"ALTO","MEDIO"))," ")</f>
        <v xml:space="preserve"> </v>
      </c>
      <c r="G340" s="105"/>
      <c r="H340" s="105"/>
      <c r="I340" s="105"/>
      <c r="J340" s="105"/>
      <c r="K340" s="105"/>
      <c r="L340" s="105"/>
      <c r="M340" s="105"/>
      <c r="N340" s="105"/>
      <c r="O340" s="104"/>
      <c r="P340" s="106"/>
      <c r="Q340" s="107"/>
    </row>
    <row r="341" spans="1:17" ht="33" customHeight="1" thickBot="1" x14ac:dyDescent="0.35">
      <c r="A341" s="73" t="str">
        <f>'Matriz Nº1 Identificación'!A341</f>
        <v xml:space="preserve">Objetivo Estratégico: </v>
      </c>
      <c r="B341" s="409">
        <f>'Matriz Nº1 Identificación'!B341</f>
        <v>0</v>
      </c>
      <c r="C341" s="410"/>
      <c r="D341" s="410"/>
      <c r="E341" s="410"/>
      <c r="F341" s="410"/>
      <c r="G341" s="410"/>
      <c r="H341" s="410"/>
      <c r="I341" s="410"/>
      <c r="J341" s="410"/>
      <c r="K341" s="410"/>
      <c r="L341" s="410"/>
      <c r="M341" s="410"/>
      <c r="N341" s="410"/>
      <c r="O341" s="410"/>
      <c r="P341" s="410"/>
      <c r="Q341" s="411"/>
    </row>
    <row r="342" spans="1:17" ht="24.75" customHeight="1" x14ac:dyDescent="0.3">
      <c r="A342" s="76" t="str">
        <f>'Matriz Nº1 Identificación'!A342</f>
        <v>Objetivo táctico</v>
      </c>
      <c r="B342" s="447" t="str">
        <f>'Matriz Nº1 Identificación'!B342</f>
        <v xml:space="preserve">37. </v>
      </c>
      <c r="C342" s="448"/>
      <c r="D342" s="448"/>
      <c r="E342" s="448"/>
      <c r="F342" s="448"/>
      <c r="G342" s="448"/>
      <c r="H342" s="448"/>
      <c r="I342" s="448"/>
      <c r="J342" s="448"/>
      <c r="K342" s="448"/>
      <c r="L342" s="448"/>
      <c r="M342" s="448"/>
      <c r="N342" s="448"/>
      <c r="O342" s="448"/>
      <c r="P342" s="448"/>
      <c r="Q342" s="449"/>
    </row>
    <row r="343" spans="1:17" ht="27.75" customHeight="1" x14ac:dyDescent="0.3">
      <c r="A343" s="21" t="str">
        <f>'Matriz Nº1 Identificación'!A343</f>
        <v>37. 1</v>
      </c>
      <c r="B343" s="21" t="str">
        <f>IF('Matriz Nº3 Evaluación'!J343="Administrar",'Matriz Nº3 Evaluación'!B343,"No administrar")</f>
        <v>No administrar</v>
      </c>
      <c r="C343" s="105"/>
      <c r="D343" s="101"/>
      <c r="E343" s="101"/>
      <c r="F343" s="4" t="str">
        <f>IFERROR(+IF((VLOOKUP(D343,'Tabla 2-3-4-5'!$B$10:$C$12,2,FALSE)*(VLOOKUP(E343,'Tabla 2-3-4-5'!$B$10:$C$12,2,FALSE)))&lt;3,"BAJO",IF((VLOOKUP(D343,'Tabla 2-3-4-5'!$B$10:$C$12,2,FALSE)*(VLOOKUP(E343,'Tabla 2-3-4-5'!$B$10:$C$12,2,FALSE)))&gt;5,"ALTO","MEDIO"))," ")</f>
        <v xml:space="preserve"> </v>
      </c>
      <c r="G343" s="105"/>
      <c r="H343" s="105"/>
      <c r="I343" s="105"/>
      <c r="J343" s="105"/>
      <c r="K343" s="105"/>
      <c r="L343" s="105"/>
      <c r="M343" s="105"/>
      <c r="N343" s="105"/>
      <c r="O343" s="104"/>
      <c r="P343" s="106"/>
      <c r="Q343" s="107"/>
    </row>
    <row r="344" spans="1:17" ht="31.5" customHeight="1" x14ac:dyDescent="0.3">
      <c r="A344" s="21" t="str">
        <f>'Matriz Nº1 Identificación'!A344</f>
        <v>37. 2</v>
      </c>
      <c r="B344" s="21" t="str">
        <f>IF('Matriz Nº3 Evaluación'!J344="Administrar",'Matriz Nº3 Evaluación'!B344,"No administrar")</f>
        <v>No administrar</v>
      </c>
      <c r="C344" s="105"/>
      <c r="D344" s="101"/>
      <c r="E344" s="101"/>
      <c r="F344" s="4" t="str">
        <f>IFERROR(+IF((VLOOKUP(D344,'Tabla 2-3-4-5'!$B$10:$C$12,2,FALSE)*(VLOOKUP(E344,'Tabla 2-3-4-5'!$B$10:$C$12,2,FALSE)))&lt;3,"BAJO",IF((VLOOKUP(D344,'Tabla 2-3-4-5'!$B$10:$C$12,2,FALSE)*(VLOOKUP(E344,'Tabla 2-3-4-5'!$B$10:$C$12,2,FALSE)))&gt;5,"ALTO","MEDIO"))," ")</f>
        <v xml:space="preserve"> </v>
      </c>
      <c r="G344" s="105"/>
      <c r="H344" s="105"/>
      <c r="I344" s="105"/>
      <c r="J344" s="105"/>
      <c r="K344" s="105"/>
      <c r="L344" s="105"/>
      <c r="M344" s="105"/>
      <c r="N344" s="105"/>
      <c r="O344" s="104"/>
      <c r="P344" s="106"/>
      <c r="Q344" s="107"/>
    </row>
    <row r="345" spans="1:17" ht="29.25" customHeight="1" x14ac:dyDescent="0.3">
      <c r="A345" s="21" t="str">
        <f>'Matriz Nº1 Identificación'!A345</f>
        <v>37. 3</v>
      </c>
      <c r="B345" s="21" t="str">
        <f>IF('Matriz Nº3 Evaluación'!J345="Administrar",'Matriz Nº3 Evaluación'!B345,"No administrar")</f>
        <v>No administrar</v>
      </c>
      <c r="C345" s="105"/>
      <c r="D345" s="101"/>
      <c r="E345" s="101"/>
      <c r="F345" s="4" t="str">
        <f>IFERROR(+IF((VLOOKUP(D345,'Tabla 2-3-4-5'!$B$10:$C$12,2,FALSE)*(VLOOKUP(E345,'Tabla 2-3-4-5'!$B$10:$C$12,2,FALSE)))&lt;3,"BAJO",IF((VLOOKUP(D345,'Tabla 2-3-4-5'!$B$10:$C$12,2,FALSE)*(VLOOKUP(E345,'Tabla 2-3-4-5'!$B$10:$C$12,2,FALSE)))&gt;5,"ALTO","MEDIO"))," ")</f>
        <v xml:space="preserve"> </v>
      </c>
      <c r="G345" s="105"/>
      <c r="H345" s="105"/>
      <c r="I345" s="105"/>
      <c r="J345" s="105"/>
      <c r="K345" s="105"/>
      <c r="L345" s="105"/>
      <c r="M345" s="105"/>
      <c r="N345" s="105"/>
      <c r="O345" s="104"/>
      <c r="P345" s="106"/>
      <c r="Q345" s="107"/>
    </row>
    <row r="346" spans="1:17" ht="35.25" customHeight="1" x14ac:dyDescent="0.3">
      <c r="A346" s="21" t="str">
        <f>'Matriz Nº1 Identificación'!A346</f>
        <v>37. 4</v>
      </c>
      <c r="B346" s="21" t="str">
        <f>IF('Matriz Nº3 Evaluación'!J346="Administrar",'Matriz Nº3 Evaluación'!B346,"No administrar")</f>
        <v>No administrar</v>
      </c>
      <c r="C346" s="105"/>
      <c r="D346" s="101"/>
      <c r="E346" s="101"/>
      <c r="F346" s="4" t="str">
        <f>IFERROR(+IF((VLOOKUP(D346,'Tabla 2-3-4-5'!$B$10:$C$12,2,FALSE)*(VLOOKUP(E346,'Tabla 2-3-4-5'!$B$10:$C$12,2,FALSE)))&lt;3,"BAJO",IF((VLOOKUP(D346,'Tabla 2-3-4-5'!$B$10:$C$12,2,FALSE)*(VLOOKUP(E346,'Tabla 2-3-4-5'!$B$10:$C$12,2,FALSE)))&gt;5,"ALTO","MEDIO"))," ")</f>
        <v xml:space="preserve"> </v>
      </c>
      <c r="G346" s="105"/>
      <c r="H346" s="105"/>
      <c r="I346" s="105"/>
      <c r="J346" s="105"/>
      <c r="K346" s="105"/>
      <c r="L346" s="105"/>
      <c r="M346" s="105"/>
      <c r="N346" s="105"/>
      <c r="O346" s="104"/>
      <c r="P346" s="106"/>
      <c r="Q346" s="107"/>
    </row>
    <row r="347" spans="1:17" ht="35.25" customHeight="1" x14ac:dyDescent="0.3">
      <c r="A347" s="21" t="str">
        <f>'Matriz Nº1 Identificación'!A347</f>
        <v>37. 5</v>
      </c>
      <c r="B347" s="21" t="str">
        <f>IF('Matriz Nº3 Evaluación'!J347="Administrar",'Matriz Nº3 Evaluación'!B347,"No administrar")</f>
        <v>No administrar</v>
      </c>
      <c r="C347" s="105"/>
      <c r="D347" s="101"/>
      <c r="E347" s="101"/>
      <c r="F347" s="4" t="str">
        <f>IFERROR(+IF((VLOOKUP(D347,'Tabla 2-3-4-5'!$B$10:$C$12,2,FALSE)*(VLOOKUP(E347,'Tabla 2-3-4-5'!$B$10:$C$12,2,FALSE)))&lt;3,"BAJO",IF((VLOOKUP(D347,'Tabla 2-3-4-5'!$B$10:$C$12,2,FALSE)*(VLOOKUP(E347,'Tabla 2-3-4-5'!$B$10:$C$12,2,FALSE)))&gt;5,"ALTO","MEDIO"))," ")</f>
        <v xml:space="preserve"> </v>
      </c>
      <c r="G347" s="105"/>
      <c r="H347" s="105"/>
      <c r="I347" s="105"/>
      <c r="J347" s="105"/>
      <c r="K347" s="105"/>
      <c r="L347" s="105"/>
      <c r="M347" s="105"/>
      <c r="N347" s="105"/>
      <c r="O347" s="104"/>
      <c r="P347" s="106"/>
      <c r="Q347" s="107"/>
    </row>
    <row r="348" spans="1:17" ht="35.25" customHeight="1" x14ac:dyDescent="0.3">
      <c r="A348" s="21" t="str">
        <f>'Matriz Nº1 Identificación'!A348</f>
        <v>37. 6</v>
      </c>
      <c r="B348" s="21" t="str">
        <f>IF('Matriz Nº3 Evaluación'!J348="Administrar",'Matriz Nº3 Evaluación'!B348,"No administrar")</f>
        <v>No administrar</v>
      </c>
      <c r="C348" s="105"/>
      <c r="D348" s="101"/>
      <c r="E348" s="101"/>
      <c r="F348" s="4" t="str">
        <f>IFERROR(+IF((VLOOKUP(D348,'Tabla 2-3-4-5'!$B$10:$C$12,2,FALSE)*(VLOOKUP(E348,'Tabla 2-3-4-5'!$B$10:$C$12,2,FALSE)))&lt;3,"BAJO",IF((VLOOKUP(D348,'Tabla 2-3-4-5'!$B$10:$C$12,2,FALSE)*(VLOOKUP(E348,'Tabla 2-3-4-5'!$B$10:$C$12,2,FALSE)))&gt;5,"ALTO","MEDIO"))," ")</f>
        <v xml:space="preserve"> </v>
      </c>
      <c r="G348" s="105"/>
      <c r="H348" s="105"/>
      <c r="I348" s="105"/>
      <c r="J348" s="105"/>
      <c r="K348" s="105"/>
      <c r="L348" s="105"/>
      <c r="M348" s="105"/>
      <c r="N348" s="105"/>
      <c r="O348" s="104"/>
      <c r="P348" s="106"/>
      <c r="Q348" s="107"/>
    </row>
    <row r="349" spans="1:17" ht="35.25" customHeight="1" thickBot="1" x14ac:dyDescent="0.35">
      <c r="A349" s="21" t="str">
        <f>'Matriz Nº1 Identificación'!A349</f>
        <v>37. 7</v>
      </c>
      <c r="B349" s="21" t="str">
        <f>IF('Matriz Nº3 Evaluación'!J349="Administrar",'Matriz Nº3 Evaluación'!B349,"No administrar")</f>
        <v>No administrar</v>
      </c>
      <c r="C349" s="105"/>
      <c r="D349" s="101"/>
      <c r="E349" s="101"/>
      <c r="F349" s="4" t="str">
        <f>IFERROR(+IF((VLOOKUP(D349,'Tabla 2-3-4-5'!$B$10:$C$12,2,FALSE)*(VLOOKUP(E349,'Tabla 2-3-4-5'!$B$10:$C$12,2,FALSE)))&lt;3,"BAJO",IF((VLOOKUP(D349,'Tabla 2-3-4-5'!$B$10:$C$12,2,FALSE)*(VLOOKUP(E349,'Tabla 2-3-4-5'!$B$10:$C$12,2,FALSE)))&gt;5,"ALTO","MEDIO"))," ")</f>
        <v xml:space="preserve"> </v>
      </c>
      <c r="G349" s="105"/>
      <c r="H349" s="105"/>
      <c r="I349" s="105"/>
      <c r="J349" s="105"/>
      <c r="K349" s="105"/>
      <c r="L349" s="105"/>
      <c r="M349" s="105"/>
      <c r="N349" s="105"/>
      <c r="O349" s="104"/>
      <c r="P349" s="106"/>
      <c r="Q349" s="107"/>
    </row>
    <row r="350" spans="1:17" ht="33" customHeight="1" thickBot="1" x14ac:dyDescent="0.35">
      <c r="A350" s="73" t="str">
        <f>'Matriz Nº1 Identificación'!A350</f>
        <v xml:space="preserve">Objetivo Estratégico: </v>
      </c>
      <c r="B350" s="409">
        <f>'Matriz Nº1 Identificación'!B350</f>
        <v>0</v>
      </c>
      <c r="C350" s="410"/>
      <c r="D350" s="410"/>
      <c r="E350" s="410"/>
      <c r="F350" s="410"/>
      <c r="G350" s="410"/>
      <c r="H350" s="410"/>
      <c r="I350" s="410"/>
      <c r="J350" s="410"/>
      <c r="K350" s="410"/>
      <c r="L350" s="410"/>
      <c r="M350" s="410"/>
      <c r="N350" s="410"/>
      <c r="O350" s="410"/>
      <c r="P350" s="410"/>
      <c r="Q350" s="411"/>
    </row>
    <row r="351" spans="1:17" ht="24.75" customHeight="1" x14ac:dyDescent="0.3">
      <c r="A351" s="76" t="str">
        <f>'Matriz Nº1 Identificación'!A351</f>
        <v>Objetivo táctico</v>
      </c>
      <c r="B351" s="447" t="str">
        <f>'Matriz Nº1 Identificación'!B351</f>
        <v xml:space="preserve">38. </v>
      </c>
      <c r="C351" s="448"/>
      <c r="D351" s="448"/>
      <c r="E351" s="448"/>
      <c r="F351" s="448"/>
      <c r="G351" s="448"/>
      <c r="H351" s="448"/>
      <c r="I351" s="448"/>
      <c r="J351" s="448"/>
      <c r="K351" s="448"/>
      <c r="L351" s="448"/>
      <c r="M351" s="448"/>
      <c r="N351" s="448"/>
      <c r="O351" s="448"/>
      <c r="P351" s="448"/>
      <c r="Q351" s="449"/>
    </row>
    <row r="352" spans="1:17" ht="27.75" customHeight="1" x14ac:dyDescent="0.3">
      <c r="A352" s="21" t="str">
        <f>'Matriz Nº1 Identificación'!A352</f>
        <v>38. 1</v>
      </c>
      <c r="B352" s="21" t="str">
        <f>IF('Matriz Nº3 Evaluación'!J352="Administrar",'Matriz Nº3 Evaluación'!B352,"No administrar")</f>
        <v>No administrar</v>
      </c>
      <c r="C352" s="105"/>
      <c r="D352" s="101"/>
      <c r="E352" s="101"/>
      <c r="F352" s="4" t="str">
        <f>IFERROR(+IF((VLOOKUP(D352,'Tabla 2-3-4-5'!$B$10:$C$12,2,FALSE)*(VLOOKUP(E352,'Tabla 2-3-4-5'!$B$10:$C$12,2,FALSE)))&lt;3,"BAJO",IF((VLOOKUP(D352,'Tabla 2-3-4-5'!$B$10:$C$12,2,FALSE)*(VLOOKUP(E352,'Tabla 2-3-4-5'!$B$10:$C$12,2,FALSE)))&gt;5,"ALTO","MEDIO"))," ")</f>
        <v xml:space="preserve"> </v>
      </c>
      <c r="G352" s="105"/>
      <c r="H352" s="105"/>
      <c r="I352" s="105"/>
      <c r="J352" s="105"/>
      <c r="K352" s="105"/>
      <c r="L352" s="105"/>
      <c r="M352" s="105"/>
      <c r="N352" s="105"/>
      <c r="O352" s="104"/>
      <c r="P352" s="106"/>
      <c r="Q352" s="107"/>
    </row>
    <row r="353" spans="1:17" ht="31.5" customHeight="1" x14ac:dyDescent="0.3">
      <c r="A353" s="21" t="str">
        <f>'Matriz Nº1 Identificación'!A353</f>
        <v>38. 2</v>
      </c>
      <c r="B353" s="21" t="str">
        <f>IF('Matriz Nº3 Evaluación'!J353="Administrar",'Matriz Nº3 Evaluación'!B353,"No administrar")</f>
        <v>No administrar</v>
      </c>
      <c r="C353" s="105"/>
      <c r="D353" s="101"/>
      <c r="E353" s="101"/>
      <c r="F353" s="4" t="str">
        <f>IFERROR(+IF((VLOOKUP(D353,'Tabla 2-3-4-5'!$B$10:$C$12,2,FALSE)*(VLOOKUP(E353,'Tabla 2-3-4-5'!$B$10:$C$12,2,FALSE)))&lt;3,"BAJO",IF((VLOOKUP(D353,'Tabla 2-3-4-5'!$B$10:$C$12,2,FALSE)*(VLOOKUP(E353,'Tabla 2-3-4-5'!$B$10:$C$12,2,FALSE)))&gt;5,"ALTO","MEDIO"))," ")</f>
        <v xml:space="preserve"> </v>
      </c>
      <c r="G353" s="105"/>
      <c r="H353" s="105"/>
      <c r="I353" s="105"/>
      <c r="J353" s="105"/>
      <c r="K353" s="105"/>
      <c r="L353" s="105"/>
      <c r="M353" s="105"/>
      <c r="N353" s="105"/>
      <c r="O353" s="104"/>
      <c r="P353" s="106"/>
      <c r="Q353" s="107"/>
    </row>
    <row r="354" spans="1:17" ht="29.25" customHeight="1" x14ac:dyDescent="0.3">
      <c r="A354" s="21" t="str">
        <f>'Matriz Nº1 Identificación'!A354</f>
        <v>38. 3</v>
      </c>
      <c r="B354" s="21" t="str">
        <f>IF('Matriz Nº3 Evaluación'!J354="Administrar",'Matriz Nº3 Evaluación'!B354,"No administrar")</f>
        <v>No administrar</v>
      </c>
      <c r="C354" s="105"/>
      <c r="D354" s="101"/>
      <c r="E354" s="101"/>
      <c r="F354" s="4" t="str">
        <f>IFERROR(+IF((VLOOKUP(D354,'Tabla 2-3-4-5'!$B$10:$C$12,2,FALSE)*(VLOOKUP(E354,'Tabla 2-3-4-5'!$B$10:$C$12,2,FALSE)))&lt;3,"BAJO",IF((VLOOKUP(D354,'Tabla 2-3-4-5'!$B$10:$C$12,2,FALSE)*(VLOOKUP(E354,'Tabla 2-3-4-5'!$B$10:$C$12,2,FALSE)))&gt;5,"ALTO","MEDIO"))," ")</f>
        <v xml:space="preserve"> </v>
      </c>
      <c r="G354" s="105"/>
      <c r="H354" s="105"/>
      <c r="I354" s="105"/>
      <c r="J354" s="105"/>
      <c r="K354" s="105"/>
      <c r="L354" s="105"/>
      <c r="M354" s="105"/>
      <c r="N354" s="105"/>
      <c r="O354" s="104"/>
      <c r="P354" s="106"/>
      <c r="Q354" s="107"/>
    </row>
    <row r="355" spans="1:17" ht="35.25" customHeight="1" x14ac:dyDescent="0.3">
      <c r="A355" s="21" t="str">
        <f>'Matriz Nº1 Identificación'!A355</f>
        <v>38. 4</v>
      </c>
      <c r="B355" s="21" t="str">
        <f>IF('Matriz Nº3 Evaluación'!J355="Administrar",'Matriz Nº3 Evaluación'!B355,"No administrar")</f>
        <v>No administrar</v>
      </c>
      <c r="C355" s="105"/>
      <c r="D355" s="101"/>
      <c r="E355" s="101"/>
      <c r="F355" s="4" t="str">
        <f>IFERROR(+IF((VLOOKUP(D355,'Tabla 2-3-4-5'!$B$10:$C$12,2,FALSE)*(VLOOKUP(E355,'Tabla 2-3-4-5'!$B$10:$C$12,2,FALSE)))&lt;3,"BAJO",IF((VLOOKUP(D355,'Tabla 2-3-4-5'!$B$10:$C$12,2,FALSE)*(VLOOKUP(E355,'Tabla 2-3-4-5'!$B$10:$C$12,2,FALSE)))&gt;5,"ALTO","MEDIO"))," ")</f>
        <v xml:space="preserve"> </v>
      </c>
      <c r="G355" s="105"/>
      <c r="H355" s="105"/>
      <c r="I355" s="105"/>
      <c r="J355" s="105"/>
      <c r="K355" s="105"/>
      <c r="L355" s="105"/>
      <c r="M355" s="105"/>
      <c r="N355" s="105"/>
      <c r="O355" s="104"/>
      <c r="P355" s="106"/>
      <c r="Q355" s="107"/>
    </row>
    <row r="356" spans="1:17" ht="35.25" customHeight="1" x14ac:dyDescent="0.3">
      <c r="A356" s="21" t="str">
        <f>'Matriz Nº1 Identificación'!A356</f>
        <v>38. 5</v>
      </c>
      <c r="B356" s="21" t="str">
        <f>IF('Matriz Nº3 Evaluación'!J356="Administrar",'Matriz Nº3 Evaluación'!B356,"No administrar")</f>
        <v>No administrar</v>
      </c>
      <c r="C356" s="105"/>
      <c r="D356" s="101"/>
      <c r="E356" s="101"/>
      <c r="F356" s="4" t="str">
        <f>IFERROR(+IF((VLOOKUP(D356,'Tabla 2-3-4-5'!$B$10:$C$12,2,FALSE)*(VLOOKUP(E356,'Tabla 2-3-4-5'!$B$10:$C$12,2,FALSE)))&lt;3,"BAJO",IF((VLOOKUP(D356,'Tabla 2-3-4-5'!$B$10:$C$12,2,FALSE)*(VLOOKUP(E356,'Tabla 2-3-4-5'!$B$10:$C$12,2,FALSE)))&gt;5,"ALTO","MEDIO"))," ")</f>
        <v xml:space="preserve"> </v>
      </c>
      <c r="G356" s="105"/>
      <c r="H356" s="105"/>
      <c r="I356" s="105"/>
      <c r="J356" s="105"/>
      <c r="K356" s="105"/>
      <c r="L356" s="105"/>
      <c r="M356" s="105"/>
      <c r="N356" s="105"/>
      <c r="O356" s="104"/>
      <c r="P356" s="106"/>
      <c r="Q356" s="107"/>
    </row>
    <row r="357" spans="1:17" ht="35.25" customHeight="1" x14ac:dyDescent="0.3">
      <c r="A357" s="21" t="str">
        <f>'Matriz Nº1 Identificación'!A357</f>
        <v>38. 6</v>
      </c>
      <c r="B357" s="21" t="str">
        <f>IF('Matriz Nº3 Evaluación'!J357="Administrar",'Matriz Nº3 Evaluación'!B357,"No administrar")</f>
        <v>No administrar</v>
      </c>
      <c r="C357" s="105"/>
      <c r="D357" s="101"/>
      <c r="E357" s="101"/>
      <c r="F357" s="4" t="str">
        <f>IFERROR(+IF((VLOOKUP(D357,'Tabla 2-3-4-5'!$B$10:$C$12,2,FALSE)*(VLOOKUP(E357,'Tabla 2-3-4-5'!$B$10:$C$12,2,FALSE)))&lt;3,"BAJO",IF((VLOOKUP(D357,'Tabla 2-3-4-5'!$B$10:$C$12,2,FALSE)*(VLOOKUP(E357,'Tabla 2-3-4-5'!$B$10:$C$12,2,FALSE)))&gt;5,"ALTO","MEDIO"))," ")</f>
        <v xml:space="preserve"> </v>
      </c>
      <c r="G357" s="105"/>
      <c r="H357" s="105"/>
      <c r="I357" s="105"/>
      <c r="J357" s="105"/>
      <c r="K357" s="105"/>
      <c r="L357" s="105"/>
      <c r="M357" s="105"/>
      <c r="N357" s="105"/>
      <c r="O357" s="104"/>
      <c r="P357" s="106"/>
      <c r="Q357" s="107"/>
    </row>
    <row r="358" spans="1:17" ht="35.25" customHeight="1" thickBot="1" x14ac:dyDescent="0.35">
      <c r="A358" s="21" t="str">
        <f>'Matriz Nº1 Identificación'!A358</f>
        <v>38. 7</v>
      </c>
      <c r="B358" s="21" t="str">
        <f>IF('Matriz Nº3 Evaluación'!J358="Administrar",'Matriz Nº3 Evaluación'!B358,"No administrar")</f>
        <v>No administrar</v>
      </c>
      <c r="C358" s="105"/>
      <c r="D358" s="101"/>
      <c r="E358" s="101"/>
      <c r="F358" s="4" t="str">
        <f>IFERROR(+IF((VLOOKUP(D358,'Tabla 2-3-4-5'!$B$10:$C$12,2,FALSE)*(VLOOKUP(E358,'Tabla 2-3-4-5'!$B$10:$C$12,2,FALSE)))&lt;3,"BAJO",IF((VLOOKUP(D358,'Tabla 2-3-4-5'!$B$10:$C$12,2,FALSE)*(VLOOKUP(E358,'Tabla 2-3-4-5'!$B$10:$C$12,2,FALSE)))&gt;5,"ALTO","MEDIO"))," ")</f>
        <v xml:space="preserve"> </v>
      </c>
      <c r="G358" s="105"/>
      <c r="H358" s="105"/>
      <c r="I358" s="105"/>
      <c r="J358" s="105"/>
      <c r="K358" s="105"/>
      <c r="L358" s="105"/>
      <c r="M358" s="105"/>
      <c r="N358" s="105"/>
      <c r="O358" s="104"/>
      <c r="P358" s="106"/>
      <c r="Q358" s="107"/>
    </row>
    <row r="359" spans="1:17" ht="33" customHeight="1" thickBot="1" x14ac:dyDescent="0.35">
      <c r="A359" s="73" t="str">
        <f>'Matriz Nº1 Identificación'!A359</f>
        <v xml:space="preserve">Objetivo Estratégico: </v>
      </c>
      <c r="B359" s="409">
        <f>'Matriz Nº1 Identificación'!B359</f>
        <v>0</v>
      </c>
      <c r="C359" s="410"/>
      <c r="D359" s="410"/>
      <c r="E359" s="410"/>
      <c r="F359" s="410"/>
      <c r="G359" s="410"/>
      <c r="H359" s="410"/>
      <c r="I359" s="410"/>
      <c r="J359" s="410"/>
      <c r="K359" s="410"/>
      <c r="L359" s="410"/>
      <c r="M359" s="410"/>
      <c r="N359" s="410"/>
      <c r="O359" s="410"/>
      <c r="P359" s="410"/>
      <c r="Q359" s="411"/>
    </row>
    <row r="360" spans="1:17" ht="24.75" customHeight="1" x14ac:dyDescent="0.3">
      <c r="A360" s="76" t="str">
        <f>'Matriz Nº1 Identificación'!A360</f>
        <v>Objetivo táctico</v>
      </c>
      <c r="B360" s="447" t="str">
        <f>'Matriz Nº1 Identificación'!B360</f>
        <v xml:space="preserve">39. </v>
      </c>
      <c r="C360" s="448"/>
      <c r="D360" s="448"/>
      <c r="E360" s="448"/>
      <c r="F360" s="448"/>
      <c r="G360" s="448"/>
      <c r="H360" s="448"/>
      <c r="I360" s="448"/>
      <c r="J360" s="448"/>
      <c r="K360" s="448"/>
      <c r="L360" s="448"/>
      <c r="M360" s="448"/>
      <c r="N360" s="448"/>
      <c r="O360" s="448"/>
      <c r="P360" s="448"/>
      <c r="Q360" s="449"/>
    </row>
    <row r="361" spans="1:17" ht="27.75" customHeight="1" x14ac:dyDescent="0.3">
      <c r="A361" s="21" t="str">
        <f>'Matriz Nº1 Identificación'!A361</f>
        <v>39. 1</v>
      </c>
      <c r="B361" s="21" t="str">
        <f>IF('Matriz Nº3 Evaluación'!J361="Administrar",'Matriz Nº3 Evaluación'!B361,"No administrar")</f>
        <v>No administrar</v>
      </c>
      <c r="C361" s="105"/>
      <c r="D361" s="101"/>
      <c r="E361" s="101"/>
      <c r="F361" s="4" t="str">
        <f>IFERROR(+IF((VLOOKUP(D361,'Tabla 2-3-4-5'!$B$10:$C$12,2,FALSE)*(VLOOKUP(E361,'Tabla 2-3-4-5'!$B$10:$C$12,2,FALSE)))&lt;3,"BAJO",IF((VLOOKUP(D361,'Tabla 2-3-4-5'!$B$10:$C$12,2,FALSE)*(VLOOKUP(E361,'Tabla 2-3-4-5'!$B$10:$C$12,2,FALSE)))&gt;5,"ALTO","MEDIO"))," ")</f>
        <v xml:space="preserve"> </v>
      </c>
      <c r="G361" s="105"/>
      <c r="H361" s="105"/>
      <c r="I361" s="105"/>
      <c r="J361" s="105"/>
      <c r="K361" s="105"/>
      <c r="L361" s="105"/>
      <c r="M361" s="105"/>
      <c r="N361" s="105"/>
      <c r="O361" s="104"/>
      <c r="P361" s="106"/>
      <c r="Q361" s="107"/>
    </row>
    <row r="362" spans="1:17" ht="31.5" customHeight="1" x14ac:dyDescent="0.3">
      <c r="A362" s="21" t="str">
        <f>'Matriz Nº1 Identificación'!A362</f>
        <v>39. 2</v>
      </c>
      <c r="B362" s="21" t="str">
        <f>IF('Matriz Nº3 Evaluación'!J362="Administrar",'Matriz Nº3 Evaluación'!B362,"No administrar")</f>
        <v>No administrar</v>
      </c>
      <c r="C362" s="105"/>
      <c r="D362" s="101"/>
      <c r="E362" s="101"/>
      <c r="F362" s="4" t="str">
        <f>IFERROR(+IF((VLOOKUP(D362,'Tabla 2-3-4-5'!$B$10:$C$12,2,FALSE)*(VLOOKUP(E362,'Tabla 2-3-4-5'!$B$10:$C$12,2,FALSE)))&lt;3,"BAJO",IF((VLOOKUP(D362,'Tabla 2-3-4-5'!$B$10:$C$12,2,FALSE)*(VLOOKUP(E362,'Tabla 2-3-4-5'!$B$10:$C$12,2,FALSE)))&gt;5,"ALTO","MEDIO"))," ")</f>
        <v xml:space="preserve"> </v>
      </c>
      <c r="G362" s="105"/>
      <c r="H362" s="105"/>
      <c r="I362" s="105"/>
      <c r="J362" s="105"/>
      <c r="K362" s="105"/>
      <c r="L362" s="105"/>
      <c r="M362" s="105"/>
      <c r="N362" s="105"/>
      <c r="O362" s="104"/>
      <c r="P362" s="106"/>
      <c r="Q362" s="107"/>
    </row>
    <row r="363" spans="1:17" ht="29.25" customHeight="1" x14ac:dyDescent="0.3">
      <c r="A363" s="21" t="str">
        <f>'Matriz Nº1 Identificación'!A363</f>
        <v>39. 3</v>
      </c>
      <c r="B363" s="21" t="str">
        <f>IF('Matriz Nº3 Evaluación'!J363="Administrar",'Matriz Nº3 Evaluación'!B363,"No administrar")</f>
        <v>No administrar</v>
      </c>
      <c r="C363" s="105"/>
      <c r="D363" s="101"/>
      <c r="E363" s="101"/>
      <c r="F363" s="4" t="str">
        <f>IFERROR(+IF((VLOOKUP(D363,'Tabla 2-3-4-5'!$B$10:$C$12,2,FALSE)*(VLOOKUP(E363,'Tabla 2-3-4-5'!$B$10:$C$12,2,FALSE)))&lt;3,"BAJO",IF((VLOOKUP(D363,'Tabla 2-3-4-5'!$B$10:$C$12,2,FALSE)*(VLOOKUP(E363,'Tabla 2-3-4-5'!$B$10:$C$12,2,FALSE)))&gt;5,"ALTO","MEDIO"))," ")</f>
        <v xml:space="preserve"> </v>
      </c>
      <c r="G363" s="105"/>
      <c r="H363" s="105"/>
      <c r="I363" s="105"/>
      <c r="J363" s="105"/>
      <c r="K363" s="105"/>
      <c r="L363" s="105"/>
      <c r="M363" s="105"/>
      <c r="N363" s="105"/>
      <c r="O363" s="104"/>
      <c r="P363" s="106"/>
      <c r="Q363" s="107"/>
    </row>
    <row r="364" spans="1:17" ht="35.25" customHeight="1" x14ac:dyDescent="0.3">
      <c r="A364" s="21" t="str">
        <f>'Matriz Nº1 Identificación'!A364</f>
        <v>39. 4</v>
      </c>
      <c r="B364" s="21" t="str">
        <f>IF('Matriz Nº3 Evaluación'!J364="Administrar",'Matriz Nº3 Evaluación'!B364,"No administrar")</f>
        <v>No administrar</v>
      </c>
      <c r="C364" s="105"/>
      <c r="D364" s="101"/>
      <c r="E364" s="101"/>
      <c r="F364" s="4" t="str">
        <f>IFERROR(+IF((VLOOKUP(D364,'Tabla 2-3-4-5'!$B$10:$C$12,2,FALSE)*(VLOOKUP(E364,'Tabla 2-3-4-5'!$B$10:$C$12,2,FALSE)))&lt;3,"BAJO",IF((VLOOKUP(D364,'Tabla 2-3-4-5'!$B$10:$C$12,2,FALSE)*(VLOOKUP(E364,'Tabla 2-3-4-5'!$B$10:$C$12,2,FALSE)))&gt;5,"ALTO","MEDIO"))," ")</f>
        <v xml:space="preserve"> </v>
      </c>
      <c r="G364" s="105"/>
      <c r="H364" s="105"/>
      <c r="I364" s="105"/>
      <c r="J364" s="105"/>
      <c r="K364" s="105"/>
      <c r="L364" s="105"/>
      <c r="M364" s="105"/>
      <c r="N364" s="105"/>
      <c r="O364" s="104"/>
      <c r="P364" s="106"/>
      <c r="Q364" s="107"/>
    </row>
    <row r="365" spans="1:17" ht="35.25" customHeight="1" x14ac:dyDescent="0.3">
      <c r="A365" s="21" t="str">
        <f>'Matriz Nº1 Identificación'!A365</f>
        <v>39. 5</v>
      </c>
      <c r="B365" s="21" t="str">
        <f>IF('Matriz Nº3 Evaluación'!J365="Administrar",'Matriz Nº3 Evaluación'!B365,"No administrar")</f>
        <v>No administrar</v>
      </c>
      <c r="C365" s="105"/>
      <c r="D365" s="101"/>
      <c r="E365" s="101"/>
      <c r="F365" s="4" t="str">
        <f>IFERROR(+IF((VLOOKUP(D365,'Tabla 2-3-4-5'!$B$10:$C$12,2,FALSE)*(VLOOKUP(E365,'Tabla 2-3-4-5'!$B$10:$C$12,2,FALSE)))&lt;3,"BAJO",IF((VLOOKUP(D365,'Tabla 2-3-4-5'!$B$10:$C$12,2,FALSE)*(VLOOKUP(E365,'Tabla 2-3-4-5'!$B$10:$C$12,2,FALSE)))&gt;5,"ALTO","MEDIO"))," ")</f>
        <v xml:space="preserve"> </v>
      </c>
      <c r="G365" s="105"/>
      <c r="H365" s="105"/>
      <c r="I365" s="105"/>
      <c r="J365" s="105"/>
      <c r="K365" s="105"/>
      <c r="L365" s="105"/>
      <c r="M365" s="105"/>
      <c r="N365" s="105"/>
      <c r="O365" s="104"/>
      <c r="P365" s="106"/>
      <c r="Q365" s="107"/>
    </row>
    <row r="366" spans="1:17" ht="35.25" customHeight="1" x14ac:dyDescent="0.3">
      <c r="A366" s="21" t="str">
        <f>'Matriz Nº1 Identificación'!A366</f>
        <v>39. 6</v>
      </c>
      <c r="B366" s="21" t="str">
        <f>IF('Matriz Nº3 Evaluación'!J366="Administrar",'Matriz Nº3 Evaluación'!B366,"No administrar")</f>
        <v>No administrar</v>
      </c>
      <c r="C366" s="105"/>
      <c r="D366" s="101"/>
      <c r="E366" s="101"/>
      <c r="F366" s="4" t="str">
        <f>IFERROR(+IF((VLOOKUP(D366,'Tabla 2-3-4-5'!$B$10:$C$12,2,FALSE)*(VLOOKUP(E366,'Tabla 2-3-4-5'!$B$10:$C$12,2,FALSE)))&lt;3,"BAJO",IF((VLOOKUP(D366,'Tabla 2-3-4-5'!$B$10:$C$12,2,FALSE)*(VLOOKUP(E366,'Tabla 2-3-4-5'!$B$10:$C$12,2,FALSE)))&gt;5,"ALTO","MEDIO"))," ")</f>
        <v xml:space="preserve"> </v>
      </c>
      <c r="G366" s="105"/>
      <c r="H366" s="105"/>
      <c r="I366" s="105"/>
      <c r="J366" s="105"/>
      <c r="K366" s="105"/>
      <c r="L366" s="105"/>
      <c r="M366" s="105"/>
      <c r="N366" s="105"/>
      <c r="O366" s="104"/>
      <c r="P366" s="106"/>
      <c r="Q366" s="107"/>
    </row>
    <row r="367" spans="1:17" ht="35.25" customHeight="1" thickBot="1" x14ac:dyDescent="0.35">
      <c r="A367" s="21" t="str">
        <f>'Matriz Nº1 Identificación'!A367</f>
        <v>39. 7</v>
      </c>
      <c r="B367" s="21" t="str">
        <f>IF('Matriz Nº3 Evaluación'!J367="Administrar",'Matriz Nº3 Evaluación'!B367,"No administrar")</f>
        <v>No administrar</v>
      </c>
      <c r="C367" s="105"/>
      <c r="D367" s="101"/>
      <c r="E367" s="101"/>
      <c r="F367" s="4" t="str">
        <f>IFERROR(+IF((VLOOKUP(D367,'Tabla 2-3-4-5'!$B$10:$C$12,2,FALSE)*(VLOOKUP(E367,'Tabla 2-3-4-5'!$B$10:$C$12,2,FALSE)))&lt;3,"BAJO",IF((VLOOKUP(D367,'Tabla 2-3-4-5'!$B$10:$C$12,2,FALSE)*(VLOOKUP(E367,'Tabla 2-3-4-5'!$B$10:$C$12,2,FALSE)))&gt;5,"ALTO","MEDIO"))," ")</f>
        <v xml:space="preserve"> </v>
      </c>
      <c r="G367" s="105"/>
      <c r="H367" s="105"/>
      <c r="I367" s="105"/>
      <c r="J367" s="105"/>
      <c r="K367" s="105"/>
      <c r="L367" s="105"/>
      <c r="M367" s="105"/>
      <c r="N367" s="105"/>
      <c r="O367" s="104"/>
      <c r="P367" s="106"/>
      <c r="Q367" s="107"/>
    </row>
    <row r="368" spans="1:17" ht="33" customHeight="1" thickBot="1" x14ac:dyDescent="0.35">
      <c r="A368" s="73" t="str">
        <f>'Matriz Nº1 Identificación'!A368</f>
        <v xml:space="preserve">Objetivo Estratégico: </v>
      </c>
      <c r="B368" s="409">
        <f>'Matriz Nº1 Identificación'!B368</f>
        <v>0</v>
      </c>
      <c r="C368" s="410"/>
      <c r="D368" s="410"/>
      <c r="E368" s="410"/>
      <c r="F368" s="410"/>
      <c r="G368" s="410"/>
      <c r="H368" s="410"/>
      <c r="I368" s="410"/>
      <c r="J368" s="410"/>
      <c r="K368" s="410"/>
      <c r="L368" s="410"/>
      <c r="M368" s="410"/>
      <c r="N368" s="410"/>
      <c r="O368" s="410"/>
      <c r="P368" s="410"/>
      <c r="Q368" s="411"/>
    </row>
    <row r="369" spans="1:17" ht="24.75" customHeight="1" x14ac:dyDescent="0.3">
      <c r="A369" s="76" t="str">
        <f>'Matriz Nº1 Identificación'!A369</f>
        <v>Objetivo táctico</v>
      </c>
      <c r="B369" s="447" t="str">
        <f>'Matriz Nº1 Identificación'!B369</f>
        <v xml:space="preserve">40. </v>
      </c>
      <c r="C369" s="448"/>
      <c r="D369" s="448"/>
      <c r="E369" s="448"/>
      <c r="F369" s="448"/>
      <c r="G369" s="448"/>
      <c r="H369" s="448"/>
      <c r="I369" s="448"/>
      <c r="J369" s="448"/>
      <c r="K369" s="448"/>
      <c r="L369" s="448"/>
      <c r="M369" s="448"/>
      <c r="N369" s="448"/>
      <c r="O369" s="448"/>
      <c r="P369" s="448"/>
      <c r="Q369" s="449"/>
    </row>
    <row r="370" spans="1:17" ht="27.75" customHeight="1" x14ac:dyDescent="0.3">
      <c r="A370" s="21" t="str">
        <f>'Matriz Nº1 Identificación'!A370</f>
        <v>40. 1</v>
      </c>
      <c r="B370" s="21" t="str">
        <f>IF('Matriz Nº3 Evaluación'!J370="Administrar",'Matriz Nº3 Evaluación'!B370,"No administrar")</f>
        <v>No administrar</v>
      </c>
      <c r="C370" s="105"/>
      <c r="D370" s="101"/>
      <c r="E370" s="101"/>
      <c r="F370" s="4" t="str">
        <f>IFERROR(+IF((VLOOKUP(D370,'Tabla 2-3-4-5'!$B$10:$C$12,2,FALSE)*(VLOOKUP(E370,'Tabla 2-3-4-5'!$B$10:$C$12,2,FALSE)))&lt;3,"BAJO",IF((VLOOKUP(D370,'Tabla 2-3-4-5'!$B$10:$C$12,2,FALSE)*(VLOOKUP(E370,'Tabla 2-3-4-5'!$B$10:$C$12,2,FALSE)))&gt;5,"ALTO","MEDIO"))," ")</f>
        <v xml:space="preserve"> </v>
      </c>
      <c r="G370" s="105"/>
      <c r="H370" s="105"/>
      <c r="I370" s="105"/>
      <c r="J370" s="105"/>
      <c r="K370" s="105"/>
      <c r="L370" s="105"/>
      <c r="M370" s="105"/>
      <c r="N370" s="105"/>
      <c r="O370" s="104"/>
      <c r="P370" s="106"/>
      <c r="Q370" s="107"/>
    </row>
    <row r="371" spans="1:17" ht="31.5" customHeight="1" x14ac:dyDescent="0.3">
      <c r="A371" s="21" t="str">
        <f>'Matriz Nº1 Identificación'!A371</f>
        <v>40. 2</v>
      </c>
      <c r="B371" s="21" t="str">
        <f>IF('Matriz Nº3 Evaluación'!J371="Administrar",'Matriz Nº3 Evaluación'!B371,"No administrar")</f>
        <v>No administrar</v>
      </c>
      <c r="C371" s="105"/>
      <c r="D371" s="101"/>
      <c r="E371" s="101"/>
      <c r="F371" s="4" t="str">
        <f>IFERROR(+IF((VLOOKUP(D371,'Tabla 2-3-4-5'!$B$10:$C$12,2,FALSE)*(VLOOKUP(E371,'Tabla 2-3-4-5'!$B$10:$C$12,2,FALSE)))&lt;3,"BAJO",IF((VLOOKUP(D371,'Tabla 2-3-4-5'!$B$10:$C$12,2,FALSE)*(VLOOKUP(E371,'Tabla 2-3-4-5'!$B$10:$C$12,2,FALSE)))&gt;5,"ALTO","MEDIO"))," ")</f>
        <v xml:space="preserve"> </v>
      </c>
      <c r="G371" s="105"/>
      <c r="H371" s="105"/>
      <c r="I371" s="105"/>
      <c r="J371" s="105"/>
      <c r="K371" s="105"/>
      <c r="L371" s="105"/>
      <c r="M371" s="105"/>
      <c r="N371" s="105"/>
      <c r="O371" s="104"/>
      <c r="P371" s="106"/>
      <c r="Q371" s="107"/>
    </row>
    <row r="372" spans="1:17" ht="29.25" customHeight="1" x14ac:dyDescent="0.3">
      <c r="A372" s="21" t="str">
        <f>'Matriz Nº1 Identificación'!A372</f>
        <v>40. 3</v>
      </c>
      <c r="B372" s="21" t="str">
        <f>IF('Matriz Nº3 Evaluación'!J372="Administrar",'Matriz Nº3 Evaluación'!B372,"No administrar")</f>
        <v>No administrar</v>
      </c>
      <c r="C372" s="105"/>
      <c r="D372" s="101"/>
      <c r="E372" s="101"/>
      <c r="F372" s="4" t="str">
        <f>IFERROR(+IF((VLOOKUP(D372,'Tabla 2-3-4-5'!$B$10:$C$12,2,FALSE)*(VLOOKUP(E372,'Tabla 2-3-4-5'!$B$10:$C$12,2,FALSE)))&lt;3,"BAJO",IF((VLOOKUP(D372,'Tabla 2-3-4-5'!$B$10:$C$12,2,FALSE)*(VLOOKUP(E372,'Tabla 2-3-4-5'!$B$10:$C$12,2,FALSE)))&gt;5,"ALTO","MEDIO"))," ")</f>
        <v xml:space="preserve"> </v>
      </c>
      <c r="G372" s="105"/>
      <c r="H372" s="105"/>
      <c r="I372" s="105"/>
      <c r="J372" s="105"/>
      <c r="K372" s="105"/>
      <c r="L372" s="105"/>
      <c r="M372" s="105"/>
      <c r="N372" s="105"/>
      <c r="O372" s="104"/>
      <c r="P372" s="106"/>
      <c r="Q372" s="107"/>
    </row>
    <row r="373" spans="1:17" ht="35.25" customHeight="1" x14ac:dyDescent="0.3">
      <c r="A373" s="21" t="str">
        <f>'Matriz Nº1 Identificación'!A373</f>
        <v>40. 4</v>
      </c>
      <c r="B373" s="21" t="str">
        <f>IF('Matriz Nº3 Evaluación'!J373="Administrar",'Matriz Nº3 Evaluación'!B373,"No administrar")</f>
        <v>No administrar</v>
      </c>
      <c r="C373" s="105"/>
      <c r="D373" s="101"/>
      <c r="E373" s="101"/>
      <c r="F373" s="4" t="str">
        <f>IFERROR(+IF((VLOOKUP(D373,'Tabla 2-3-4-5'!$B$10:$C$12,2,FALSE)*(VLOOKUP(E373,'Tabla 2-3-4-5'!$B$10:$C$12,2,FALSE)))&lt;3,"BAJO",IF((VLOOKUP(D373,'Tabla 2-3-4-5'!$B$10:$C$12,2,FALSE)*(VLOOKUP(E373,'Tabla 2-3-4-5'!$B$10:$C$12,2,FALSE)))&gt;5,"ALTO","MEDIO"))," ")</f>
        <v xml:space="preserve"> </v>
      </c>
      <c r="G373" s="105"/>
      <c r="H373" s="105"/>
      <c r="I373" s="105"/>
      <c r="J373" s="105"/>
      <c r="K373" s="105"/>
      <c r="L373" s="105"/>
      <c r="M373" s="105"/>
      <c r="N373" s="105"/>
      <c r="O373" s="104"/>
      <c r="P373" s="106"/>
      <c r="Q373" s="107"/>
    </row>
    <row r="374" spans="1:17" ht="35.25" customHeight="1" x14ac:dyDescent="0.3">
      <c r="A374" s="21" t="str">
        <f>'Matriz Nº1 Identificación'!A374</f>
        <v>40. 5</v>
      </c>
      <c r="B374" s="21" t="str">
        <f>IF('Matriz Nº3 Evaluación'!J374="Administrar",'Matriz Nº3 Evaluación'!B374,"No administrar")</f>
        <v>No administrar</v>
      </c>
      <c r="C374" s="105"/>
      <c r="D374" s="101"/>
      <c r="E374" s="101"/>
      <c r="F374" s="4" t="str">
        <f>IFERROR(+IF((VLOOKUP(D374,'Tabla 2-3-4-5'!$B$10:$C$12,2,FALSE)*(VLOOKUP(E374,'Tabla 2-3-4-5'!$B$10:$C$12,2,FALSE)))&lt;3,"BAJO",IF((VLOOKUP(D374,'Tabla 2-3-4-5'!$B$10:$C$12,2,FALSE)*(VLOOKUP(E374,'Tabla 2-3-4-5'!$B$10:$C$12,2,FALSE)))&gt;5,"ALTO","MEDIO"))," ")</f>
        <v xml:space="preserve"> </v>
      </c>
      <c r="G374" s="105"/>
      <c r="H374" s="105"/>
      <c r="I374" s="105"/>
      <c r="J374" s="105"/>
      <c r="K374" s="105"/>
      <c r="L374" s="105"/>
      <c r="M374" s="105"/>
      <c r="N374" s="105"/>
      <c r="O374" s="104"/>
      <c r="P374" s="106"/>
      <c r="Q374" s="107"/>
    </row>
    <row r="375" spans="1:17" ht="35.25" customHeight="1" x14ac:dyDescent="0.3">
      <c r="A375" s="21" t="str">
        <f>'Matriz Nº1 Identificación'!A375</f>
        <v>40. 6</v>
      </c>
      <c r="B375" s="21" t="str">
        <f>IF('Matriz Nº3 Evaluación'!J375="Administrar",'Matriz Nº3 Evaluación'!B375,"No administrar")</f>
        <v>No administrar</v>
      </c>
      <c r="C375" s="105"/>
      <c r="D375" s="101"/>
      <c r="E375" s="101"/>
      <c r="F375" s="4" t="str">
        <f>IFERROR(+IF((VLOOKUP(D375,'Tabla 2-3-4-5'!$B$10:$C$12,2,FALSE)*(VLOOKUP(E375,'Tabla 2-3-4-5'!$B$10:$C$12,2,FALSE)))&lt;3,"BAJO",IF((VLOOKUP(D375,'Tabla 2-3-4-5'!$B$10:$C$12,2,FALSE)*(VLOOKUP(E375,'Tabla 2-3-4-5'!$B$10:$C$12,2,FALSE)))&gt;5,"ALTO","MEDIO"))," ")</f>
        <v xml:space="preserve"> </v>
      </c>
      <c r="G375" s="105"/>
      <c r="H375" s="105"/>
      <c r="I375" s="105"/>
      <c r="J375" s="105"/>
      <c r="K375" s="105"/>
      <c r="L375" s="105"/>
      <c r="M375" s="105"/>
      <c r="N375" s="105"/>
      <c r="O375" s="104"/>
      <c r="P375" s="106"/>
      <c r="Q375" s="107"/>
    </row>
    <row r="376" spans="1:17" ht="35.25" customHeight="1" thickBot="1" x14ac:dyDescent="0.35">
      <c r="A376" s="21" t="str">
        <f>'Matriz Nº1 Identificación'!A376</f>
        <v>40. 7</v>
      </c>
      <c r="B376" s="21" t="str">
        <f>IF('Matriz Nº3 Evaluación'!J376="Administrar",'Matriz Nº3 Evaluación'!B376,"No administrar")</f>
        <v>No administrar</v>
      </c>
      <c r="C376" s="105"/>
      <c r="D376" s="101"/>
      <c r="E376" s="101"/>
      <c r="F376" s="4" t="str">
        <f>IFERROR(+IF((VLOOKUP(D376,'Tabla 2-3-4-5'!$B$10:$C$12,2,FALSE)*(VLOOKUP(E376,'Tabla 2-3-4-5'!$B$10:$C$12,2,FALSE)))&lt;3,"BAJO",IF((VLOOKUP(D376,'Tabla 2-3-4-5'!$B$10:$C$12,2,FALSE)*(VLOOKUP(E376,'Tabla 2-3-4-5'!$B$10:$C$12,2,FALSE)))&gt;5,"ALTO","MEDIO"))," ")</f>
        <v xml:space="preserve"> </v>
      </c>
      <c r="G376" s="105"/>
      <c r="H376" s="105"/>
      <c r="I376" s="105"/>
      <c r="J376" s="105"/>
      <c r="K376" s="105"/>
      <c r="L376" s="105"/>
      <c r="M376" s="105"/>
      <c r="N376" s="105"/>
      <c r="O376" s="104"/>
      <c r="P376" s="106"/>
      <c r="Q376" s="107"/>
    </row>
    <row r="377" spans="1:17" ht="33" customHeight="1" thickBot="1" x14ac:dyDescent="0.35">
      <c r="A377" s="73" t="str">
        <f>'Matriz Nº1 Identificación'!A377</f>
        <v xml:space="preserve">Objetivo Estratégico: </v>
      </c>
      <c r="B377" s="409">
        <f>'Matriz Nº1 Identificación'!B377</f>
        <v>0</v>
      </c>
      <c r="C377" s="410"/>
      <c r="D377" s="410"/>
      <c r="E377" s="410"/>
      <c r="F377" s="410"/>
      <c r="G377" s="410"/>
      <c r="H377" s="410"/>
      <c r="I377" s="410"/>
      <c r="J377" s="410"/>
      <c r="K377" s="410"/>
      <c r="L377" s="410"/>
      <c r="M377" s="410"/>
      <c r="N377" s="410"/>
      <c r="O377" s="410"/>
      <c r="P377" s="410"/>
      <c r="Q377" s="411"/>
    </row>
    <row r="378" spans="1:17" ht="24.75" customHeight="1" x14ac:dyDescent="0.3">
      <c r="A378" s="76" t="str">
        <f>'Matriz Nº1 Identificación'!A378</f>
        <v>Objetivo táctico</v>
      </c>
      <c r="B378" s="447" t="str">
        <f>'Matriz Nº1 Identificación'!B378</f>
        <v xml:space="preserve">41. </v>
      </c>
      <c r="C378" s="448"/>
      <c r="D378" s="448"/>
      <c r="E378" s="448"/>
      <c r="F378" s="448"/>
      <c r="G378" s="448"/>
      <c r="H378" s="448"/>
      <c r="I378" s="448"/>
      <c r="J378" s="448"/>
      <c r="K378" s="448"/>
      <c r="L378" s="448"/>
      <c r="M378" s="448"/>
      <c r="N378" s="448"/>
      <c r="O378" s="448"/>
      <c r="P378" s="448"/>
      <c r="Q378" s="449"/>
    </row>
    <row r="379" spans="1:17" ht="27.75" customHeight="1" x14ac:dyDescent="0.3">
      <c r="A379" s="21" t="str">
        <f>'Matriz Nº1 Identificación'!A379</f>
        <v>41. 1</v>
      </c>
      <c r="B379" s="21" t="str">
        <f>IF('Matriz Nº3 Evaluación'!J379="Administrar",'Matriz Nº3 Evaluación'!B379,"No administrar")</f>
        <v>No administrar</v>
      </c>
      <c r="C379" s="105"/>
      <c r="D379" s="101"/>
      <c r="E379" s="101"/>
      <c r="F379" s="4" t="str">
        <f>IFERROR(+IF((VLOOKUP(D379,'Tabla 2-3-4-5'!$B$10:$C$12,2,FALSE)*(VLOOKUP(E379,'Tabla 2-3-4-5'!$B$10:$C$12,2,FALSE)))&lt;3,"BAJO",IF((VLOOKUP(D379,'Tabla 2-3-4-5'!$B$10:$C$12,2,FALSE)*(VLOOKUP(E379,'Tabla 2-3-4-5'!$B$10:$C$12,2,FALSE)))&gt;5,"ALTO","MEDIO"))," ")</f>
        <v xml:space="preserve"> </v>
      </c>
      <c r="G379" s="105"/>
      <c r="H379" s="105"/>
      <c r="I379" s="105"/>
      <c r="J379" s="105"/>
      <c r="K379" s="105"/>
      <c r="L379" s="105"/>
      <c r="M379" s="105"/>
      <c r="N379" s="105"/>
      <c r="O379" s="104"/>
      <c r="P379" s="106"/>
      <c r="Q379" s="107"/>
    </row>
    <row r="380" spans="1:17" ht="31.5" customHeight="1" x14ac:dyDescent="0.3">
      <c r="A380" s="21" t="str">
        <f>'Matriz Nº1 Identificación'!A380</f>
        <v>41. 2</v>
      </c>
      <c r="B380" s="21" t="str">
        <f>IF('Matriz Nº3 Evaluación'!J380="Administrar",'Matriz Nº3 Evaluación'!B380,"No administrar")</f>
        <v>No administrar</v>
      </c>
      <c r="C380" s="105"/>
      <c r="D380" s="101"/>
      <c r="E380" s="101"/>
      <c r="F380" s="4" t="str">
        <f>IFERROR(+IF((VLOOKUP(D380,'Tabla 2-3-4-5'!$B$10:$C$12,2,FALSE)*(VLOOKUP(E380,'Tabla 2-3-4-5'!$B$10:$C$12,2,FALSE)))&lt;3,"BAJO",IF((VLOOKUP(D380,'Tabla 2-3-4-5'!$B$10:$C$12,2,FALSE)*(VLOOKUP(E380,'Tabla 2-3-4-5'!$B$10:$C$12,2,FALSE)))&gt;5,"ALTO","MEDIO"))," ")</f>
        <v xml:space="preserve"> </v>
      </c>
      <c r="G380" s="105"/>
      <c r="H380" s="105"/>
      <c r="I380" s="105"/>
      <c r="J380" s="105"/>
      <c r="K380" s="105"/>
      <c r="L380" s="105"/>
      <c r="M380" s="105"/>
      <c r="N380" s="105"/>
      <c r="O380" s="104"/>
      <c r="P380" s="106"/>
      <c r="Q380" s="107"/>
    </row>
    <row r="381" spans="1:17" ht="29.25" customHeight="1" x14ac:dyDescent="0.3">
      <c r="A381" s="21" t="str">
        <f>'Matriz Nº1 Identificación'!A381</f>
        <v>41. 3</v>
      </c>
      <c r="B381" s="21" t="str">
        <f>IF('Matriz Nº3 Evaluación'!J381="Administrar",'Matriz Nº3 Evaluación'!B381,"No administrar")</f>
        <v>No administrar</v>
      </c>
      <c r="C381" s="105"/>
      <c r="D381" s="101"/>
      <c r="E381" s="101"/>
      <c r="F381" s="4" t="str">
        <f>IFERROR(+IF((VLOOKUP(D381,'Tabla 2-3-4-5'!$B$10:$C$12,2,FALSE)*(VLOOKUP(E381,'Tabla 2-3-4-5'!$B$10:$C$12,2,FALSE)))&lt;3,"BAJO",IF((VLOOKUP(D381,'Tabla 2-3-4-5'!$B$10:$C$12,2,FALSE)*(VLOOKUP(E381,'Tabla 2-3-4-5'!$B$10:$C$12,2,FALSE)))&gt;5,"ALTO","MEDIO"))," ")</f>
        <v xml:space="preserve"> </v>
      </c>
      <c r="G381" s="105"/>
      <c r="H381" s="105"/>
      <c r="I381" s="105"/>
      <c r="J381" s="105"/>
      <c r="K381" s="105"/>
      <c r="L381" s="105"/>
      <c r="M381" s="105"/>
      <c r="N381" s="105"/>
      <c r="O381" s="104"/>
      <c r="P381" s="106"/>
      <c r="Q381" s="107"/>
    </row>
    <row r="382" spans="1:17" ht="35.25" customHeight="1" x14ac:dyDescent="0.3">
      <c r="A382" s="21" t="str">
        <f>'Matriz Nº1 Identificación'!A382</f>
        <v>41. 4</v>
      </c>
      <c r="B382" s="21" t="str">
        <f>IF('Matriz Nº3 Evaluación'!J382="Administrar",'Matriz Nº3 Evaluación'!B382,"No administrar")</f>
        <v>No administrar</v>
      </c>
      <c r="C382" s="105"/>
      <c r="D382" s="101"/>
      <c r="E382" s="101"/>
      <c r="F382" s="4" t="str">
        <f>IFERROR(+IF((VLOOKUP(D382,'Tabla 2-3-4-5'!$B$10:$C$12,2,FALSE)*(VLOOKUP(E382,'Tabla 2-3-4-5'!$B$10:$C$12,2,FALSE)))&lt;3,"BAJO",IF((VLOOKUP(D382,'Tabla 2-3-4-5'!$B$10:$C$12,2,FALSE)*(VLOOKUP(E382,'Tabla 2-3-4-5'!$B$10:$C$12,2,FALSE)))&gt;5,"ALTO","MEDIO"))," ")</f>
        <v xml:space="preserve"> </v>
      </c>
      <c r="G382" s="105"/>
      <c r="H382" s="105"/>
      <c r="I382" s="105"/>
      <c r="J382" s="105"/>
      <c r="K382" s="105"/>
      <c r="L382" s="105"/>
      <c r="M382" s="105"/>
      <c r="N382" s="105"/>
      <c r="O382" s="104"/>
      <c r="P382" s="106"/>
      <c r="Q382" s="107"/>
    </row>
    <row r="383" spans="1:17" ht="35.25" customHeight="1" x14ac:dyDescent="0.3">
      <c r="A383" s="21" t="str">
        <f>'Matriz Nº1 Identificación'!A383</f>
        <v>41. 5</v>
      </c>
      <c r="B383" s="21" t="str">
        <f>IF('Matriz Nº3 Evaluación'!J383="Administrar",'Matriz Nº3 Evaluación'!B383,"No administrar")</f>
        <v>No administrar</v>
      </c>
      <c r="C383" s="105"/>
      <c r="D383" s="101"/>
      <c r="E383" s="101"/>
      <c r="F383" s="4" t="str">
        <f>IFERROR(+IF((VLOOKUP(D383,'Tabla 2-3-4-5'!$B$10:$C$12,2,FALSE)*(VLOOKUP(E383,'Tabla 2-3-4-5'!$B$10:$C$12,2,FALSE)))&lt;3,"BAJO",IF((VLOOKUP(D383,'Tabla 2-3-4-5'!$B$10:$C$12,2,FALSE)*(VLOOKUP(E383,'Tabla 2-3-4-5'!$B$10:$C$12,2,FALSE)))&gt;5,"ALTO","MEDIO"))," ")</f>
        <v xml:space="preserve"> </v>
      </c>
      <c r="G383" s="105"/>
      <c r="H383" s="105"/>
      <c r="I383" s="105"/>
      <c r="J383" s="105"/>
      <c r="K383" s="105"/>
      <c r="L383" s="105"/>
      <c r="M383" s="105"/>
      <c r="N383" s="105"/>
      <c r="O383" s="104"/>
      <c r="P383" s="106"/>
      <c r="Q383" s="107"/>
    </row>
    <row r="384" spans="1:17" ht="35.25" customHeight="1" x14ac:dyDescent="0.3">
      <c r="A384" s="21" t="str">
        <f>'Matriz Nº1 Identificación'!A384</f>
        <v>41. 6</v>
      </c>
      <c r="B384" s="21" t="str">
        <f>IF('Matriz Nº3 Evaluación'!J384="Administrar",'Matriz Nº3 Evaluación'!B384,"No administrar")</f>
        <v>No administrar</v>
      </c>
      <c r="C384" s="105"/>
      <c r="D384" s="101"/>
      <c r="E384" s="101"/>
      <c r="F384" s="4" t="str">
        <f>IFERROR(+IF((VLOOKUP(D384,'Tabla 2-3-4-5'!$B$10:$C$12,2,FALSE)*(VLOOKUP(E384,'Tabla 2-3-4-5'!$B$10:$C$12,2,FALSE)))&lt;3,"BAJO",IF((VLOOKUP(D384,'Tabla 2-3-4-5'!$B$10:$C$12,2,FALSE)*(VLOOKUP(E384,'Tabla 2-3-4-5'!$B$10:$C$12,2,FALSE)))&gt;5,"ALTO","MEDIO"))," ")</f>
        <v xml:space="preserve"> </v>
      </c>
      <c r="G384" s="105"/>
      <c r="H384" s="105"/>
      <c r="I384" s="105"/>
      <c r="J384" s="105"/>
      <c r="K384" s="105"/>
      <c r="L384" s="105"/>
      <c r="M384" s="105"/>
      <c r="N384" s="105"/>
      <c r="O384" s="104"/>
      <c r="P384" s="106"/>
      <c r="Q384" s="107"/>
    </row>
    <row r="385" spans="1:17" ht="35.25" customHeight="1" thickBot="1" x14ac:dyDescent="0.35">
      <c r="A385" s="21" t="str">
        <f>'Matriz Nº1 Identificación'!A385</f>
        <v>41. 7</v>
      </c>
      <c r="B385" s="21" t="str">
        <f>IF('Matriz Nº3 Evaluación'!J385="Administrar",'Matriz Nº3 Evaluación'!B385,"No administrar")</f>
        <v>No administrar</v>
      </c>
      <c r="C385" s="105"/>
      <c r="D385" s="101"/>
      <c r="E385" s="101"/>
      <c r="F385" s="4" t="str">
        <f>IFERROR(+IF((VLOOKUP(D385,'Tabla 2-3-4-5'!$B$10:$C$12,2,FALSE)*(VLOOKUP(E385,'Tabla 2-3-4-5'!$B$10:$C$12,2,FALSE)))&lt;3,"BAJO",IF((VLOOKUP(D385,'Tabla 2-3-4-5'!$B$10:$C$12,2,FALSE)*(VLOOKUP(E385,'Tabla 2-3-4-5'!$B$10:$C$12,2,FALSE)))&gt;5,"ALTO","MEDIO"))," ")</f>
        <v xml:space="preserve"> </v>
      </c>
      <c r="G385" s="105"/>
      <c r="H385" s="105"/>
      <c r="I385" s="105"/>
      <c r="J385" s="105"/>
      <c r="K385" s="105"/>
      <c r="L385" s="105"/>
      <c r="M385" s="105"/>
      <c r="N385" s="105"/>
      <c r="O385" s="104"/>
      <c r="P385" s="106"/>
      <c r="Q385" s="107"/>
    </row>
    <row r="386" spans="1:17" ht="33" customHeight="1" thickBot="1" x14ac:dyDescent="0.35">
      <c r="A386" s="73" t="str">
        <f>'Matriz Nº1 Identificación'!A386</f>
        <v xml:space="preserve">Objetivo Estratégico: </v>
      </c>
      <c r="B386" s="409">
        <f>'Matriz Nº1 Identificación'!B386</f>
        <v>0</v>
      </c>
      <c r="C386" s="410"/>
      <c r="D386" s="410"/>
      <c r="E386" s="410"/>
      <c r="F386" s="410"/>
      <c r="G386" s="410"/>
      <c r="H386" s="410"/>
      <c r="I386" s="410"/>
      <c r="J386" s="410"/>
      <c r="K386" s="410"/>
      <c r="L386" s="410"/>
      <c r="M386" s="410"/>
      <c r="N386" s="410"/>
      <c r="O386" s="410"/>
      <c r="P386" s="410"/>
      <c r="Q386" s="411"/>
    </row>
    <row r="387" spans="1:17" ht="24.75" customHeight="1" x14ac:dyDescent="0.3">
      <c r="A387" s="76" t="str">
        <f>'Matriz Nº1 Identificación'!A387</f>
        <v>Objetivo táctico</v>
      </c>
      <c r="B387" s="447" t="str">
        <f>'Matriz Nº1 Identificación'!B387</f>
        <v xml:space="preserve">42. </v>
      </c>
      <c r="C387" s="448"/>
      <c r="D387" s="448"/>
      <c r="E387" s="448"/>
      <c r="F387" s="448"/>
      <c r="G387" s="448"/>
      <c r="H387" s="448"/>
      <c r="I387" s="448"/>
      <c r="J387" s="448"/>
      <c r="K387" s="448"/>
      <c r="L387" s="448"/>
      <c r="M387" s="448"/>
      <c r="N387" s="448"/>
      <c r="O387" s="448"/>
      <c r="P387" s="448"/>
      <c r="Q387" s="449"/>
    </row>
    <row r="388" spans="1:17" ht="27.75" customHeight="1" x14ac:dyDescent="0.3">
      <c r="A388" s="21" t="str">
        <f>'Matriz Nº1 Identificación'!A388</f>
        <v>42. 1</v>
      </c>
      <c r="B388" s="21" t="str">
        <f>IF('Matriz Nº3 Evaluación'!J388="Administrar",'Matriz Nº3 Evaluación'!B388,"No administrar")</f>
        <v>No administrar</v>
      </c>
      <c r="C388" s="105"/>
      <c r="D388" s="101"/>
      <c r="E388" s="101"/>
      <c r="F388" s="4" t="str">
        <f>IFERROR(+IF((VLOOKUP(D388,'Tabla 2-3-4-5'!$B$10:$C$12,2,FALSE)*(VLOOKUP(E388,'Tabla 2-3-4-5'!$B$10:$C$12,2,FALSE)))&lt;3,"BAJO",IF((VLOOKUP(D388,'Tabla 2-3-4-5'!$B$10:$C$12,2,FALSE)*(VLOOKUP(E388,'Tabla 2-3-4-5'!$B$10:$C$12,2,FALSE)))&gt;5,"ALTO","MEDIO"))," ")</f>
        <v xml:space="preserve"> </v>
      </c>
      <c r="G388" s="105"/>
      <c r="H388" s="105"/>
      <c r="I388" s="105"/>
      <c r="J388" s="105"/>
      <c r="K388" s="105"/>
      <c r="L388" s="105"/>
      <c r="M388" s="105"/>
      <c r="N388" s="105"/>
      <c r="O388" s="104"/>
      <c r="P388" s="106"/>
      <c r="Q388" s="107"/>
    </row>
    <row r="389" spans="1:17" ht="31.5" customHeight="1" x14ac:dyDescent="0.3">
      <c r="A389" s="21" t="str">
        <f>'Matriz Nº1 Identificación'!A389</f>
        <v>42. 2</v>
      </c>
      <c r="B389" s="21" t="str">
        <f>IF('Matriz Nº3 Evaluación'!J389="Administrar",'Matriz Nº3 Evaluación'!B389,"No administrar")</f>
        <v>No administrar</v>
      </c>
      <c r="C389" s="105"/>
      <c r="D389" s="101"/>
      <c r="E389" s="101"/>
      <c r="F389" s="4" t="str">
        <f>IFERROR(+IF((VLOOKUP(D389,'Tabla 2-3-4-5'!$B$10:$C$12,2,FALSE)*(VLOOKUP(E389,'Tabla 2-3-4-5'!$B$10:$C$12,2,FALSE)))&lt;3,"BAJO",IF((VLOOKUP(D389,'Tabla 2-3-4-5'!$B$10:$C$12,2,FALSE)*(VLOOKUP(E389,'Tabla 2-3-4-5'!$B$10:$C$12,2,FALSE)))&gt;5,"ALTO","MEDIO"))," ")</f>
        <v xml:space="preserve"> </v>
      </c>
      <c r="G389" s="105"/>
      <c r="H389" s="105"/>
      <c r="I389" s="105"/>
      <c r="J389" s="105"/>
      <c r="K389" s="105"/>
      <c r="L389" s="105"/>
      <c r="M389" s="105"/>
      <c r="N389" s="105"/>
      <c r="O389" s="104"/>
      <c r="P389" s="106"/>
      <c r="Q389" s="107"/>
    </row>
    <row r="390" spans="1:17" ht="29.25" customHeight="1" x14ac:dyDescent="0.3">
      <c r="A390" s="21" t="str">
        <f>'Matriz Nº1 Identificación'!A390</f>
        <v>42. 3</v>
      </c>
      <c r="B390" s="21" t="str">
        <f>IF('Matriz Nº3 Evaluación'!J390="Administrar",'Matriz Nº3 Evaluación'!B390,"No administrar")</f>
        <v>No administrar</v>
      </c>
      <c r="C390" s="105"/>
      <c r="D390" s="101"/>
      <c r="E390" s="101"/>
      <c r="F390" s="4" t="str">
        <f>IFERROR(+IF((VLOOKUP(D390,'Tabla 2-3-4-5'!$B$10:$C$12,2,FALSE)*(VLOOKUP(E390,'Tabla 2-3-4-5'!$B$10:$C$12,2,FALSE)))&lt;3,"BAJO",IF((VLOOKUP(D390,'Tabla 2-3-4-5'!$B$10:$C$12,2,FALSE)*(VLOOKUP(E390,'Tabla 2-3-4-5'!$B$10:$C$12,2,FALSE)))&gt;5,"ALTO","MEDIO"))," ")</f>
        <v xml:space="preserve"> </v>
      </c>
      <c r="G390" s="105"/>
      <c r="H390" s="105"/>
      <c r="I390" s="105"/>
      <c r="J390" s="105"/>
      <c r="K390" s="105"/>
      <c r="L390" s="105"/>
      <c r="M390" s="105"/>
      <c r="N390" s="105"/>
      <c r="O390" s="104"/>
      <c r="P390" s="106"/>
      <c r="Q390" s="107"/>
    </row>
    <row r="391" spans="1:17" ht="35.25" customHeight="1" x14ac:dyDescent="0.3">
      <c r="A391" s="21" t="str">
        <f>'Matriz Nº1 Identificación'!A391</f>
        <v>42. 4</v>
      </c>
      <c r="B391" s="21" t="str">
        <f>IF('Matriz Nº3 Evaluación'!J391="Administrar",'Matriz Nº3 Evaluación'!B391,"No administrar")</f>
        <v>No administrar</v>
      </c>
      <c r="C391" s="105"/>
      <c r="D391" s="101"/>
      <c r="E391" s="101"/>
      <c r="F391" s="4" t="str">
        <f>IFERROR(+IF((VLOOKUP(D391,'Tabla 2-3-4-5'!$B$10:$C$12,2,FALSE)*(VLOOKUP(E391,'Tabla 2-3-4-5'!$B$10:$C$12,2,FALSE)))&lt;3,"BAJO",IF((VLOOKUP(D391,'Tabla 2-3-4-5'!$B$10:$C$12,2,FALSE)*(VLOOKUP(E391,'Tabla 2-3-4-5'!$B$10:$C$12,2,FALSE)))&gt;5,"ALTO","MEDIO"))," ")</f>
        <v xml:space="preserve"> </v>
      </c>
      <c r="G391" s="105"/>
      <c r="H391" s="105"/>
      <c r="I391" s="105"/>
      <c r="J391" s="105"/>
      <c r="K391" s="105"/>
      <c r="L391" s="105"/>
      <c r="M391" s="105"/>
      <c r="N391" s="105"/>
      <c r="O391" s="104"/>
      <c r="P391" s="106"/>
      <c r="Q391" s="107"/>
    </row>
    <row r="392" spans="1:17" ht="35.25" customHeight="1" x14ac:dyDescent="0.3">
      <c r="A392" s="21" t="str">
        <f>'Matriz Nº1 Identificación'!A392</f>
        <v>42. 5</v>
      </c>
      <c r="B392" s="21" t="str">
        <f>IF('Matriz Nº3 Evaluación'!J392="Administrar",'Matriz Nº3 Evaluación'!B392,"No administrar")</f>
        <v>No administrar</v>
      </c>
      <c r="C392" s="105"/>
      <c r="D392" s="101"/>
      <c r="E392" s="101"/>
      <c r="F392" s="4" t="str">
        <f>IFERROR(+IF((VLOOKUP(D392,'Tabla 2-3-4-5'!$B$10:$C$12,2,FALSE)*(VLOOKUP(E392,'Tabla 2-3-4-5'!$B$10:$C$12,2,FALSE)))&lt;3,"BAJO",IF((VLOOKUP(D392,'Tabla 2-3-4-5'!$B$10:$C$12,2,FALSE)*(VLOOKUP(E392,'Tabla 2-3-4-5'!$B$10:$C$12,2,FALSE)))&gt;5,"ALTO","MEDIO"))," ")</f>
        <v xml:space="preserve"> </v>
      </c>
      <c r="G392" s="105"/>
      <c r="H392" s="105"/>
      <c r="I392" s="105"/>
      <c r="J392" s="105"/>
      <c r="K392" s="105"/>
      <c r="L392" s="105"/>
      <c r="M392" s="105"/>
      <c r="N392" s="105"/>
      <c r="O392" s="104"/>
      <c r="P392" s="106"/>
      <c r="Q392" s="107"/>
    </row>
    <row r="393" spans="1:17" ht="35.25" customHeight="1" x14ac:dyDescent="0.3">
      <c r="A393" s="21" t="str">
        <f>'Matriz Nº1 Identificación'!A393</f>
        <v>42. 6</v>
      </c>
      <c r="B393" s="21" t="str">
        <f>IF('Matriz Nº3 Evaluación'!J393="Administrar",'Matriz Nº3 Evaluación'!B393,"No administrar")</f>
        <v>No administrar</v>
      </c>
      <c r="C393" s="105"/>
      <c r="D393" s="101"/>
      <c r="E393" s="101"/>
      <c r="F393" s="4" t="str">
        <f>IFERROR(+IF((VLOOKUP(D393,'Tabla 2-3-4-5'!$B$10:$C$12,2,FALSE)*(VLOOKUP(E393,'Tabla 2-3-4-5'!$B$10:$C$12,2,FALSE)))&lt;3,"BAJO",IF((VLOOKUP(D393,'Tabla 2-3-4-5'!$B$10:$C$12,2,FALSE)*(VLOOKUP(E393,'Tabla 2-3-4-5'!$B$10:$C$12,2,FALSE)))&gt;5,"ALTO","MEDIO"))," ")</f>
        <v xml:space="preserve"> </v>
      </c>
      <c r="G393" s="105"/>
      <c r="H393" s="105"/>
      <c r="I393" s="105"/>
      <c r="J393" s="105"/>
      <c r="K393" s="105"/>
      <c r="L393" s="105"/>
      <c r="M393" s="105"/>
      <c r="N393" s="105"/>
      <c r="O393" s="104"/>
      <c r="P393" s="106"/>
      <c r="Q393" s="107"/>
    </row>
    <row r="394" spans="1:17" ht="35.25" customHeight="1" thickBot="1" x14ac:dyDescent="0.35">
      <c r="A394" s="21" t="str">
        <f>'Matriz Nº1 Identificación'!A394</f>
        <v>42. 7</v>
      </c>
      <c r="B394" s="21" t="str">
        <f>IF('Matriz Nº3 Evaluación'!J394="Administrar",'Matriz Nº3 Evaluación'!B394,"No administrar")</f>
        <v>No administrar</v>
      </c>
      <c r="C394" s="105"/>
      <c r="D394" s="101"/>
      <c r="E394" s="101"/>
      <c r="F394" s="4" t="str">
        <f>IFERROR(+IF((VLOOKUP(D394,'Tabla 2-3-4-5'!$B$10:$C$12,2,FALSE)*(VLOOKUP(E394,'Tabla 2-3-4-5'!$B$10:$C$12,2,FALSE)))&lt;3,"BAJO",IF((VLOOKUP(D394,'Tabla 2-3-4-5'!$B$10:$C$12,2,FALSE)*(VLOOKUP(E394,'Tabla 2-3-4-5'!$B$10:$C$12,2,FALSE)))&gt;5,"ALTO","MEDIO"))," ")</f>
        <v xml:space="preserve"> </v>
      </c>
      <c r="G394" s="105"/>
      <c r="H394" s="105"/>
      <c r="I394" s="105"/>
      <c r="J394" s="105"/>
      <c r="K394" s="105"/>
      <c r="L394" s="105"/>
      <c r="M394" s="105"/>
      <c r="N394" s="105"/>
      <c r="O394" s="104"/>
      <c r="P394" s="106"/>
      <c r="Q394" s="107"/>
    </row>
    <row r="395" spans="1:17" ht="33" customHeight="1" thickBot="1" x14ac:dyDescent="0.35">
      <c r="A395" s="73" t="str">
        <f>'Matriz Nº1 Identificación'!A395</f>
        <v xml:space="preserve">Objetivo Estratégico: </v>
      </c>
      <c r="B395" s="409">
        <f>'Matriz Nº1 Identificación'!B395</f>
        <v>0</v>
      </c>
      <c r="C395" s="410"/>
      <c r="D395" s="410"/>
      <c r="E395" s="410"/>
      <c r="F395" s="410"/>
      <c r="G395" s="410"/>
      <c r="H395" s="410"/>
      <c r="I395" s="410"/>
      <c r="J395" s="410"/>
      <c r="K395" s="410"/>
      <c r="L395" s="410"/>
      <c r="M395" s="410"/>
      <c r="N395" s="410"/>
      <c r="O395" s="410"/>
      <c r="P395" s="410"/>
      <c r="Q395" s="411"/>
    </row>
    <row r="396" spans="1:17" ht="24.75" customHeight="1" x14ac:dyDescent="0.3">
      <c r="A396" s="76" t="str">
        <f>'Matriz Nº1 Identificación'!A396</f>
        <v>Objetivo táctico</v>
      </c>
      <c r="B396" s="447" t="str">
        <f>'Matriz Nº1 Identificación'!B396</f>
        <v xml:space="preserve">43. </v>
      </c>
      <c r="C396" s="448"/>
      <c r="D396" s="448"/>
      <c r="E396" s="448"/>
      <c r="F396" s="448"/>
      <c r="G396" s="448"/>
      <c r="H396" s="448"/>
      <c r="I396" s="448"/>
      <c r="J396" s="448"/>
      <c r="K396" s="448"/>
      <c r="L396" s="448"/>
      <c r="M396" s="448"/>
      <c r="N396" s="448"/>
      <c r="O396" s="448"/>
      <c r="P396" s="448"/>
      <c r="Q396" s="449"/>
    </row>
    <row r="397" spans="1:17" ht="27.75" customHeight="1" x14ac:dyDescent="0.3">
      <c r="A397" s="21" t="str">
        <f>'Matriz Nº1 Identificación'!A397</f>
        <v>43. 1</v>
      </c>
      <c r="B397" s="21" t="str">
        <f>IF('Matriz Nº3 Evaluación'!J397="Administrar",'Matriz Nº3 Evaluación'!B397,"No administrar")</f>
        <v>No administrar</v>
      </c>
      <c r="C397" s="105"/>
      <c r="D397" s="101"/>
      <c r="E397" s="101"/>
      <c r="F397" s="4" t="str">
        <f>IFERROR(+IF((VLOOKUP(D397,'Tabla 2-3-4-5'!$B$10:$C$12,2,FALSE)*(VLOOKUP(E397,'Tabla 2-3-4-5'!$B$10:$C$12,2,FALSE)))&lt;3,"BAJO",IF((VLOOKUP(D397,'Tabla 2-3-4-5'!$B$10:$C$12,2,FALSE)*(VLOOKUP(E397,'Tabla 2-3-4-5'!$B$10:$C$12,2,FALSE)))&gt;5,"ALTO","MEDIO"))," ")</f>
        <v xml:space="preserve"> </v>
      </c>
      <c r="G397" s="105"/>
      <c r="H397" s="105"/>
      <c r="I397" s="105"/>
      <c r="J397" s="105"/>
      <c r="K397" s="105"/>
      <c r="L397" s="105"/>
      <c r="M397" s="105"/>
      <c r="N397" s="105"/>
      <c r="O397" s="104"/>
      <c r="P397" s="106"/>
      <c r="Q397" s="107"/>
    </row>
    <row r="398" spans="1:17" ht="31.5" customHeight="1" x14ac:dyDescent="0.3">
      <c r="A398" s="21" t="str">
        <f>'Matriz Nº1 Identificación'!A398</f>
        <v>43. 2</v>
      </c>
      <c r="B398" s="21" t="str">
        <f>IF('Matriz Nº3 Evaluación'!J398="Administrar",'Matriz Nº3 Evaluación'!B398,"No administrar")</f>
        <v>No administrar</v>
      </c>
      <c r="C398" s="105"/>
      <c r="D398" s="101"/>
      <c r="E398" s="101"/>
      <c r="F398" s="4" t="str">
        <f>IFERROR(+IF((VLOOKUP(D398,'Tabla 2-3-4-5'!$B$10:$C$12,2,FALSE)*(VLOOKUP(E398,'Tabla 2-3-4-5'!$B$10:$C$12,2,FALSE)))&lt;3,"BAJO",IF((VLOOKUP(D398,'Tabla 2-3-4-5'!$B$10:$C$12,2,FALSE)*(VLOOKUP(E398,'Tabla 2-3-4-5'!$B$10:$C$12,2,FALSE)))&gt;5,"ALTO","MEDIO"))," ")</f>
        <v xml:space="preserve"> </v>
      </c>
      <c r="G398" s="105"/>
      <c r="H398" s="105"/>
      <c r="I398" s="105"/>
      <c r="J398" s="105"/>
      <c r="K398" s="105"/>
      <c r="L398" s="105"/>
      <c r="M398" s="105"/>
      <c r="N398" s="105"/>
      <c r="O398" s="104"/>
      <c r="P398" s="106"/>
      <c r="Q398" s="107"/>
    </row>
    <row r="399" spans="1:17" ht="29.25" customHeight="1" x14ac:dyDescent="0.3">
      <c r="A399" s="21" t="str">
        <f>'Matriz Nº1 Identificación'!A399</f>
        <v>43. 3</v>
      </c>
      <c r="B399" s="21" t="str">
        <f>IF('Matriz Nº3 Evaluación'!J399="Administrar",'Matriz Nº3 Evaluación'!B399,"No administrar")</f>
        <v>No administrar</v>
      </c>
      <c r="C399" s="105"/>
      <c r="D399" s="101"/>
      <c r="E399" s="101"/>
      <c r="F399" s="4" t="str">
        <f>IFERROR(+IF((VLOOKUP(D399,'Tabla 2-3-4-5'!$B$10:$C$12,2,FALSE)*(VLOOKUP(E399,'Tabla 2-3-4-5'!$B$10:$C$12,2,FALSE)))&lt;3,"BAJO",IF((VLOOKUP(D399,'Tabla 2-3-4-5'!$B$10:$C$12,2,FALSE)*(VLOOKUP(E399,'Tabla 2-3-4-5'!$B$10:$C$12,2,FALSE)))&gt;5,"ALTO","MEDIO"))," ")</f>
        <v xml:space="preserve"> </v>
      </c>
      <c r="G399" s="105"/>
      <c r="H399" s="105"/>
      <c r="I399" s="105"/>
      <c r="J399" s="105"/>
      <c r="K399" s="105"/>
      <c r="L399" s="105"/>
      <c r="M399" s="105"/>
      <c r="N399" s="105"/>
      <c r="O399" s="104"/>
      <c r="P399" s="106"/>
      <c r="Q399" s="107"/>
    </row>
    <row r="400" spans="1:17" ht="35.25" customHeight="1" x14ac:dyDescent="0.3">
      <c r="A400" s="21" t="str">
        <f>'Matriz Nº1 Identificación'!A400</f>
        <v>43. 4</v>
      </c>
      <c r="B400" s="21" t="str">
        <f>IF('Matriz Nº3 Evaluación'!J400="Administrar",'Matriz Nº3 Evaluación'!B400,"No administrar")</f>
        <v>No administrar</v>
      </c>
      <c r="C400" s="105"/>
      <c r="D400" s="101"/>
      <c r="E400" s="101"/>
      <c r="F400" s="4" t="str">
        <f>IFERROR(+IF((VLOOKUP(D400,'Tabla 2-3-4-5'!$B$10:$C$12,2,FALSE)*(VLOOKUP(E400,'Tabla 2-3-4-5'!$B$10:$C$12,2,FALSE)))&lt;3,"BAJO",IF((VLOOKUP(D400,'Tabla 2-3-4-5'!$B$10:$C$12,2,FALSE)*(VLOOKUP(E400,'Tabla 2-3-4-5'!$B$10:$C$12,2,FALSE)))&gt;5,"ALTO","MEDIO"))," ")</f>
        <v xml:space="preserve"> </v>
      </c>
      <c r="G400" s="105"/>
      <c r="H400" s="105"/>
      <c r="I400" s="105"/>
      <c r="J400" s="105"/>
      <c r="K400" s="105"/>
      <c r="L400" s="105"/>
      <c r="M400" s="105"/>
      <c r="N400" s="105"/>
      <c r="O400" s="104"/>
      <c r="P400" s="106"/>
      <c r="Q400" s="107"/>
    </row>
    <row r="401" spans="1:17" ht="35.25" customHeight="1" x14ac:dyDescent="0.3">
      <c r="A401" s="21" t="str">
        <f>'Matriz Nº1 Identificación'!A401</f>
        <v>43. 5</v>
      </c>
      <c r="B401" s="21" t="str">
        <f>IF('Matriz Nº3 Evaluación'!J401="Administrar",'Matriz Nº3 Evaluación'!B401,"No administrar")</f>
        <v>No administrar</v>
      </c>
      <c r="C401" s="105"/>
      <c r="D401" s="101"/>
      <c r="E401" s="101"/>
      <c r="F401" s="4" t="str">
        <f>IFERROR(+IF((VLOOKUP(D401,'Tabla 2-3-4-5'!$B$10:$C$12,2,FALSE)*(VLOOKUP(E401,'Tabla 2-3-4-5'!$B$10:$C$12,2,FALSE)))&lt;3,"BAJO",IF((VLOOKUP(D401,'Tabla 2-3-4-5'!$B$10:$C$12,2,FALSE)*(VLOOKUP(E401,'Tabla 2-3-4-5'!$B$10:$C$12,2,FALSE)))&gt;5,"ALTO","MEDIO"))," ")</f>
        <v xml:space="preserve"> </v>
      </c>
      <c r="G401" s="105"/>
      <c r="H401" s="105"/>
      <c r="I401" s="105"/>
      <c r="J401" s="105"/>
      <c r="K401" s="105"/>
      <c r="L401" s="105"/>
      <c r="M401" s="105"/>
      <c r="N401" s="105"/>
      <c r="O401" s="104"/>
      <c r="P401" s="106"/>
      <c r="Q401" s="107"/>
    </row>
    <row r="402" spans="1:17" ht="35.25" customHeight="1" x14ac:dyDescent="0.3">
      <c r="A402" s="21" t="str">
        <f>'Matriz Nº1 Identificación'!A402</f>
        <v>43. 6</v>
      </c>
      <c r="B402" s="21" t="str">
        <f>IF('Matriz Nº3 Evaluación'!J402="Administrar",'Matriz Nº3 Evaluación'!B402,"No administrar")</f>
        <v>No administrar</v>
      </c>
      <c r="C402" s="105"/>
      <c r="D402" s="101"/>
      <c r="E402" s="101"/>
      <c r="F402" s="4" t="str">
        <f>IFERROR(+IF((VLOOKUP(D402,'Tabla 2-3-4-5'!$B$10:$C$12,2,FALSE)*(VLOOKUP(E402,'Tabla 2-3-4-5'!$B$10:$C$12,2,FALSE)))&lt;3,"BAJO",IF((VLOOKUP(D402,'Tabla 2-3-4-5'!$B$10:$C$12,2,FALSE)*(VLOOKUP(E402,'Tabla 2-3-4-5'!$B$10:$C$12,2,FALSE)))&gt;5,"ALTO","MEDIO"))," ")</f>
        <v xml:space="preserve"> </v>
      </c>
      <c r="G402" s="105"/>
      <c r="H402" s="105"/>
      <c r="I402" s="105"/>
      <c r="J402" s="105"/>
      <c r="K402" s="105"/>
      <c r="L402" s="105"/>
      <c r="M402" s="105"/>
      <c r="N402" s="105"/>
      <c r="O402" s="104"/>
      <c r="P402" s="106"/>
      <c r="Q402" s="107"/>
    </row>
    <row r="403" spans="1:17" ht="35.25" customHeight="1" thickBot="1" x14ac:dyDescent="0.35">
      <c r="A403" s="21" t="str">
        <f>'Matriz Nº1 Identificación'!A403</f>
        <v>43. 7</v>
      </c>
      <c r="B403" s="21" t="str">
        <f>IF('Matriz Nº3 Evaluación'!J403="Administrar",'Matriz Nº3 Evaluación'!B403,"No administrar")</f>
        <v>No administrar</v>
      </c>
      <c r="C403" s="105"/>
      <c r="D403" s="101"/>
      <c r="E403" s="101"/>
      <c r="F403" s="4" t="str">
        <f>IFERROR(+IF((VLOOKUP(D403,'Tabla 2-3-4-5'!$B$10:$C$12,2,FALSE)*(VLOOKUP(E403,'Tabla 2-3-4-5'!$B$10:$C$12,2,FALSE)))&lt;3,"BAJO",IF((VLOOKUP(D403,'Tabla 2-3-4-5'!$B$10:$C$12,2,FALSE)*(VLOOKUP(E403,'Tabla 2-3-4-5'!$B$10:$C$12,2,FALSE)))&gt;5,"ALTO","MEDIO"))," ")</f>
        <v xml:space="preserve"> </v>
      </c>
      <c r="G403" s="105"/>
      <c r="H403" s="105"/>
      <c r="I403" s="105"/>
      <c r="J403" s="105"/>
      <c r="K403" s="105"/>
      <c r="L403" s="105"/>
      <c r="M403" s="105"/>
      <c r="N403" s="105"/>
      <c r="O403" s="104"/>
      <c r="P403" s="106"/>
      <c r="Q403" s="107"/>
    </row>
    <row r="404" spans="1:17" ht="33" customHeight="1" thickBot="1" x14ac:dyDescent="0.35">
      <c r="A404" s="73" t="str">
        <f>'Matriz Nº1 Identificación'!A404</f>
        <v xml:space="preserve">Objetivo Estratégico: </v>
      </c>
      <c r="B404" s="409">
        <f>'Matriz Nº1 Identificación'!B404</f>
        <v>0</v>
      </c>
      <c r="C404" s="410"/>
      <c r="D404" s="410"/>
      <c r="E404" s="410"/>
      <c r="F404" s="410"/>
      <c r="G404" s="410"/>
      <c r="H404" s="410"/>
      <c r="I404" s="410"/>
      <c r="J404" s="410"/>
      <c r="K404" s="410"/>
      <c r="L404" s="410"/>
      <c r="M404" s="410"/>
      <c r="N404" s="410"/>
      <c r="O404" s="410"/>
      <c r="P404" s="410"/>
      <c r="Q404" s="411"/>
    </row>
    <row r="405" spans="1:17" ht="24.75" customHeight="1" x14ac:dyDescent="0.3">
      <c r="A405" s="76" t="str">
        <f>'Matriz Nº1 Identificación'!A405</f>
        <v>Objetivo táctico</v>
      </c>
      <c r="B405" s="447" t="str">
        <f>'Matriz Nº1 Identificación'!B405</f>
        <v xml:space="preserve">44. </v>
      </c>
      <c r="C405" s="448"/>
      <c r="D405" s="448"/>
      <c r="E405" s="448"/>
      <c r="F405" s="448"/>
      <c r="G405" s="448"/>
      <c r="H405" s="448"/>
      <c r="I405" s="448"/>
      <c r="J405" s="448"/>
      <c r="K405" s="448"/>
      <c r="L405" s="448"/>
      <c r="M405" s="448"/>
      <c r="N405" s="448"/>
      <c r="O405" s="448"/>
      <c r="P405" s="448"/>
      <c r="Q405" s="449"/>
    </row>
    <row r="406" spans="1:17" ht="27.75" customHeight="1" x14ac:dyDescent="0.3">
      <c r="A406" s="21" t="str">
        <f>'Matriz Nº1 Identificación'!A406</f>
        <v>44. 1</v>
      </c>
      <c r="B406" s="21" t="str">
        <f>IF('Matriz Nº3 Evaluación'!J406="Administrar",'Matriz Nº3 Evaluación'!B406,"No administrar")</f>
        <v>No administrar</v>
      </c>
      <c r="C406" s="105"/>
      <c r="D406" s="101"/>
      <c r="E406" s="101"/>
      <c r="F406" s="4" t="str">
        <f>IFERROR(+IF((VLOOKUP(D406,'Tabla 2-3-4-5'!$B$10:$C$12,2,FALSE)*(VLOOKUP(E406,'Tabla 2-3-4-5'!$B$10:$C$12,2,FALSE)))&lt;3,"BAJO",IF((VLOOKUP(D406,'Tabla 2-3-4-5'!$B$10:$C$12,2,FALSE)*(VLOOKUP(E406,'Tabla 2-3-4-5'!$B$10:$C$12,2,FALSE)))&gt;5,"ALTO","MEDIO"))," ")</f>
        <v xml:space="preserve"> </v>
      </c>
      <c r="G406" s="105"/>
      <c r="H406" s="105"/>
      <c r="I406" s="105"/>
      <c r="J406" s="105"/>
      <c r="K406" s="105"/>
      <c r="L406" s="105"/>
      <c r="M406" s="105"/>
      <c r="N406" s="105"/>
      <c r="O406" s="104"/>
      <c r="P406" s="106"/>
      <c r="Q406" s="107"/>
    </row>
    <row r="407" spans="1:17" ht="31.5" customHeight="1" x14ac:dyDescent="0.3">
      <c r="A407" s="21" t="str">
        <f>'Matriz Nº1 Identificación'!A407</f>
        <v>44. 2</v>
      </c>
      <c r="B407" s="21" t="str">
        <f>IF('Matriz Nº3 Evaluación'!J407="Administrar",'Matriz Nº3 Evaluación'!B407,"No administrar")</f>
        <v>No administrar</v>
      </c>
      <c r="C407" s="105"/>
      <c r="D407" s="101"/>
      <c r="E407" s="101"/>
      <c r="F407" s="4" t="str">
        <f>IFERROR(+IF((VLOOKUP(D407,'Tabla 2-3-4-5'!$B$10:$C$12,2,FALSE)*(VLOOKUP(E407,'Tabla 2-3-4-5'!$B$10:$C$12,2,FALSE)))&lt;3,"BAJO",IF((VLOOKUP(D407,'Tabla 2-3-4-5'!$B$10:$C$12,2,FALSE)*(VLOOKUP(E407,'Tabla 2-3-4-5'!$B$10:$C$12,2,FALSE)))&gt;5,"ALTO","MEDIO"))," ")</f>
        <v xml:space="preserve"> </v>
      </c>
      <c r="G407" s="105"/>
      <c r="H407" s="105"/>
      <c r="I407" s="105"/>
      <c r="J407" s="105"/>
      <c r="K407" s="105"/>
      <c r="L407" s="105"/>
      <c r="M407" s="105"/>
      <c r="N407" s="105"/>
      <c r="O407" s="104"/>
      <c r="P407" s="106"/>
      <c r="Q407" s="107"/>
    </row>
    <row r="408" spans="1:17" ht="29.25" customHeight="1" x14ac:dyDescent="0.3">
      <c r="A408" s="21" t="str">
        <f>'Matriz Nº1 Identificación'!A408</f>
        <v>44. 3</v>
      </c>
      <c r="B408" s="21" t="str">
        <f>IF('Matriz Nº3 Evaluación'!J408="Administrar",'Matriz Nº3 Evaluación'!B408,"No administrar")</f>
        <v>No administrar</v>
      </c>
      <c r="C408" s="105"/>
      <c r="D408" s="101"/>
      <c r="E408" s="101"/>
      <c r="F408" s="4" t="str">
        <f>IFERROR(+IF((VLOOKUP(D408,'Tabla 2-3-4-5'!$B$10:$C$12,2,FALSE)*(VLOOKUP(E408,'Tabla 2-3-4-5'!$B$10:$C$12,2,FALSE)))&lt;3,"BAJO",IF((VLOOKUP(D408,'Tabla 2-3-4-5'!$B$10:$C$12,2,FALSE)*(VLOOKUP(E408,'Tabla 2-3-4-5'!$B$10:$C$12,2,FALSE)))&gt;5,"ALTO","MEDIO"))," ")</f>
        <v xml:space="preserve"> </v>
      </c>
      <c r="G408" s="105"/>
      <c r="H408" s="105"/>
      <c r="I408" s="105"/>
      <c r="J408" s="105"/>
      <c r="K408" s="105"/>
      <c r="L408" s="105"/>
      <c r="M408" s="105"/>
      <c r="N408" s="105"/>
      <c r="O408" s="104"/>
      <c r="P408" s="106"/>
      <c r="Q408" s="107"/>
    </row>
    <row r="409" spans="1:17" ht="35.25" customHeight="1" x14ac:dyDescent="0.3">
      <c r="A409" s="21" t="str">
        <f>'Matriz Nº1 Identificación'!A409</f>
        <v>44. 4</v>
      </c>
      <c r="B409" s="21" t="str">
        <f>IF('Matriz Nº3 Evaluación'!J409="Administrar",'Matriz Nº3 Evaluación'!B409,"No administrar")</f>
        <v>No administrar</v>
      </c>
      <c r="C409" s="105"/>
      <c r="D409" s="101"/>
      <c r="E409" s="101"/>
      <c r="F409" s="4" t="str">
        <f>IFERROR(+IF((VLOOKUP(D409,'Tabla 2-3-4-5'!$B$10:$C$12,2,FALSE)*(VLOOKUP(E409,'Tabla 2-3-4-5'!$B$10:$C$12,2,FALSE)))&lt;3,"BAJO",IF((VLOOKUP(D409,'Tabla 2-3-4-5'!$B$10:$C$12,2,FALSE)*(VLOOKUP(E409,'Tabla 2-3-4-5'!$B$10:$C$12,2,FALSE)))&gt;5,"ALTO","MEDIO"))," ")</f>
        <v xml:space="preserve"> </v>
      </c>
      <c r="G409" s="105"/>
      <c r="H409" s="105"/>
      <c r="I409" s="105"/>
      <c r="J409" s="105"/>
      <c r="K409" s="105"/>
      <c r="L409" s="105"/>
      <c r="M409" s="105"/>
      <c r="N409" s="105"/>
      <c r="O409" s="104"/>
      <c r="P409" s="106"/>
      <c r="Q409" s="107"/>
    </row>
    <row r="410" spans="1:17" ht="35.25" customHeight="1" x14ac:dyDescent="0.3">
      <c r="A410" s="21" t="str">
        <f>'Matriz Nº1 Identificación'!A410</f>
        <v>44. 5</v>
      </c>
      <c r="B410" s="21" t="str">
        <f>IF('Matriz Nº3 Evaluación'!J410="Administrar",'Matriz Nº3 Evaluación'!B410,"No administrar")</f>
        <v>No administrar</v>
      </c>
      <c r="C410" s="105"/>
      <c r="D410" s="101"/>
      <c r="E410" s="101"/>
      <c r="F410" s="4" t="str">
        <f>IFERROR(+IF((VLOOKUP(D410,'Tabla 2-3-4-5'!$B$10:$C$12,2,FALSE)*(VLOOKUP(E410,'Tabla 2-3-4-5'!$B$10:$C$12,2,FALSE)))&lt;3,"BAJO",IF((VLOOKUP(D410,'Tabla 2-3-4-5'!$B$10:$C$12,2,FALSE)*(VLOOKUP(E410,'Tabla 2-3-4-5'!$B$10:$C$12,2,FALSE)))&gt;5,"ALTO","MEDIO"))," ")</f>
        <v xml:space="preserve"> </v>
      </c>
      <c r="G410" s="105"/>
      <c r="H410" s="105"/>
      <c r="I410" s="105"/>
      <c r="J410" s="105"/>
      <c r="K410" s="105"/>
      <c r="L410" s="105"/>
      <c r="M410" s="105"/>
      <c r="N410" s="105"/>
      <c r="O410" s="104"/>
      <c r="P410" s="106"/>
      <c r="Q410" s="107"/>
    </row>
    <row r="411" spans="1:17" ht="35.25" customHeight="1" x14ac:dyDescent="0.3">
      <c r="A411" s="21" t="str">
        <f>'Matriz Nº1 Identificación'!A411</f>
        <v>44. 6</v>
      </c>
      <c r="B411" s="21" t="str">
        <f>IF('Matriz Nº3 Evaluación'!J411="Administrar",'Matriz Nº3 Evaluación'!B411,"No administrar")</f>
        <v>No administrar</v>
      </c>
      <c r="C411" s="105"/>
      <c r="D411" s="101"/>
      <c r="E411" s="101"/>
      <c r="F411" s="4" t="str">
        <f>IFERROR(+IF((VLOOKUP(D411,'Tabla 2-3-4-5'!$B$10:$C$12,2,FALSE)*(VLOOKUP(E411,'Tabla 2-3-4-5'!$B$10:$C$12,2,FALSE)))&lt;3,"BAJO",IF((VLOOKUP(D411,'Tabla 2-3-4-5'!$B$10:$C$12,2,FALSE)*(VLOOKUP(E411,'Tabla 2-3-4-5'!$B$10:$C$12,2,FALSE)))&gt;5,"ALTO","MEDIO"))," ")</f>
        <v xml:space="preserve"> </v>
      </c>
      <c r="G411" s="105"/>
      <c r="H411" s="105"/>
      <c r="I411" s="105"/>
      <c r="J411" s="105"/>
      <c r="K411" s="105"/>
      <c r="L411" s="105"/>
      <c r="M411" s="105"/>
      <c r="N411" s="105"/>
      <c r="O411" s="104"/>
      <c r="P411" s="106"/>
      <c r="Q411" s="107"/>
    </row>
    <row r="412" spans="1:17" ht="35.25" customHeight="1" thickBot="1" x14ac:dyDescent="0.35">
      <c r="A412" s="21" t="str">
        <f>'Matriz Nº1 Identificación'!A412</f>
        <v>44. 7</v>
      </c>
      <c r="B412" s="21" t="str">
        <f>IF('Matriz Nº3 Evaluación'!J412="Administrar",'Matriz Nº3 Evaluación'!B412,"No administrar")</f>
        <v>No administrar</v>
      </c>
      <c r="C412" s="105"/>
      <c r="D412" s="101"/>
      <c r="E412" s="101"/>
      <c r="F412" s="4" t="str">
        <f>IFERROR(+IF((VLOOKUP(D412,'Tabla 2-3-4-5'!$B$10:$C$12,2,FALSE)*(VLOOKUP(E412,'Tabla 2-3-4-5'!$B$10:$C$12,2,FALSE)))&lt;3,"BAJO",IF((VLOOKUP(D412,'Tabla 2-3-4-5'!$B$10:$C$12,2,FALSE)*(VLOOKUP(E412,'Tabla 2-3-4-5'!$B$10:$C$12,2,FALSE)))&gt;5,"ALTO","MEDIO"))," ")</f>
        <v xml:space="preserve"> </v>
      </c>
      <c r="G412" s="105"/>
      <c r="H412" s="105"/>
      <c r="I412" s="105"/>
      <c r="J412" s="105"/>
      <c r="K412" s="105"/>
      <c r="L412" s="105"/>
      <c r="M412" s="105"/>
      <c r="N412" s="105"/>
      <c r="O412" s="104"/>
      <c r="P412" s="106"/>
      <c r="Q412" s="107"/>
    </row>
    <row r="413" spans="1:17" ht="33" customHeight="1" thickBot="1" x14ac:dyDescent="0.35">
      <c r="A413" s="73" t="str">
        <f>'Matriz Nº1 Identificación'!A413</f>
        <v xml:space="preserve">Objetivo Estratégico: </v>
      </c>
      <c r="B413" s="409">
        <f>'Matriz Nº1 Identificación'!B413</f>
        <v>0</v>
      </c>
      <c r="C413" s="410"/>
      <c r="D413" s="410"/>
      <c r="E413" s="410"/>
      <c r="F413" s="410"/>
      <c r="G413" s="410"/>
      <c r="H413" s="410"/>
      <c r="I413" s="410"/>
      <c r="J413" s="410"/>
      <c r="K413" s="410"/>
      <c r="L413" s="410"/>
      <c r="M413" s="410"/>
      <c r="N413" s="410"/>
      <c r="O413" s="410"/>
      <c r="P413" s="410"/>
      <c r="Q413" s="411"/>
    </row>
    <row r="414" spans="1:17" ht="24.75" customHeight="1" x14ac:dyDescent="0.3">
      <c r="A414" s="76" t="str">
        <f>'Matriz Nº1 Identificación'!A414</f>
        <v>Objetivo táctico</v>
      </c>
      <c r="B414" s="447" t="str">
        <f>'Matriz Nº1 Identificación'!B414</f>
        <v xml:space="preserve">45. </v>
      </c>
      <c r="C414" s="448"/>
      <c r="D414" s="448"/>
      <c r="E414" s="448"/>
      <c r="F414" s="448"/>
      <c r="G414" s="448"/>
      <c r="H414" s="448"/>
      <c r="I414" s="448"/>
      <c r="J414" s="448"/>
      <c r="K414" s="448"/>
      <c r="L414" s="448"/>
      <c r="M414" s="448"/>
      <c r="N414" s="448"/>
      <c r="O414" s="448"/>
      <c r="P414" s="448"/>
      <c r="Q414" s="449"/>
    </row>
    <row r="415" spans="1:17" ht="27.75" customHeight="1" x14ac:dyDescent="0.3">
      <c r="A415" s="21" t="str">
        <f>'Matriz Nº1 Identificación'!A415</f>
        <v>45. 1</v>
      </c>
      <c r="B415" s="21" t="str">
        <f>IF('Matriz Nº3 Evaluación'!J415="Administrar",'Matriz Nº3 Evaluación'!B415,"No administrar")</f>
        <v>No administrar</v>
      </c>
      <c r="C415" s="105"/>
      <c r="D415" s="101"/>
      <c r="E415" s="101"/>
      <c r="F415" s="4" t="str">
        <f>IFERROR(+IF((VLOOKUP(D415,'Tabla 2-3-4-5'!$B$10:$C$12,2,FALSE)*(VLOOKUP(E415,'Tabla 2-3-4-5'!$B$10:$C$12,2,FALSE)))&lt;3,"BAJO",IF((VLOOKUP(D415,'Tabla 2-3-4-5'!$B$10:$C$12,2,FALSE)*(VLOOKUP(E415,'Tabla 2-3-4-5'!$B$10:$C$12,2,FALSE)))&gt;5,"ALTO","MEDIO"))," ")</f>
        <v xml:space="preserve"> </v>
      </c>
      <c r="G415" s="105"/>
      <c r="H415" s="105"/>
      <c r="I415" s="105"/>
      <c r="J415" s="105"/>
      <c r="K415" s="105"/>
      <c r="L415" s="105"/>
      <c r="M415" s="105"/>
      <c r="N415" s="105"/>
      <c r="O415" s="104"/>
      <c r="P415" s="106"/>
      <c r="Q415" s="107"/>
    </row>
    <row r="416" spans="1:17" ht="31.5" customHeight="1" x14ac:dyDescent="0.3">
      <c r="A416" s="21" t="str">
        <f>'Matriz Nº1 Identificación'!A416</f>
        <v>45. 2</v>
      </c>
      <c r="B416" s="21" t="str">
        <f>IF('Matriz Nº3 Evaluación'!J416="Administrar",'Matriz Nº3 Evaluación'!B416,"No administrar")</f>
        <v>No administrar</v>
      </c>
      <c r="C416" s="105"/>
      <c r="D416" s="101"/>
      <c r="E416" s="101"/>
      <c r="F416" s="4" t="str">
        <f>IFERROR(+IF((VLOOKUP(D416,'Tabla 2-3-4-5'!$B$10:$C$12,2,FALSE)*(VLOOKUP(E416,'Tabla 2-3-4-5'!$B$10:$C$12,2,FALSE)))&lt;3,"BAJO",IF((VLOOKUP(D416,'Tabla 2-3-4-5'!$B$10:$C$12,2,FALSE)*(VLOOKUP(E416,'Tabla 2-3-4-5'!$B$10:$C$12,2,FALSE)))&gt;5,"ALTO","MEDIO"))," ")</f>
        <v xml:space="preserve"> </v>
      </c>
      <c r="G416" s="105"/>
      <c r="H416" s="105"/>
      <c r="I416" s="105"/>
      <c r="J416" s="105"/>
      <c r="K416" s="105"/>
      <c r="L416" s="105"/>
      <c r="M416" s="105"/>
      <c r="N416" s="105"/>
      <c r="O416" s="104"/>
      <c r="P416" s="106"/>
      <c r="Q416" s="107"/>
    </row>
    <row r="417" spans="1:17" ht="29.25" customHeight="1" x14ac:dyDescent="0.3">
      <c r="A417" s="21" t="str">
        <f>'Matriz Nº1 Identificación'!A417</f>
        <v>45. 3</v>
      </c>
      <c r="B417" s="21" t="str">
        <f>IF('Matriz Nº3 Evaluación'!J417="Administrar",'Matriz Nº3 Evaluación'!B417,"No administrar")</f>
        <v>No administrar</v>
      </c>
      <c r="C417" s="105"/>
      <c r="D417" s="101"/>
      <c r="E417" s="101"/>
      <c r="F417" s="4" t="str">
        <f>IFERROR(+IF((VLOOKUP(D417,'Tabla 2-3-4-5'!$B$10:$C$12,2,FALSE)*(VLOOKUP(E417,'Tabla 2-3-4-5'!$B$10:$C$12,2,FALSE)))&lt;3,"BAJO",IF((VLOOKUP(D417,'Tabla 2-3-4-5'!$B$10:$C$12,2,FALSE)*(VLOOKUP(E417,'Tabla 2-3-4-5'!$B$10:$C$12,2,FALSE)))&gt;5,"ALTO","MEDIO"))," ")</f>
        <v xml:space="preserve"> </v>
      </c>
      <c r="G417" s="105"/>
      <c r="H417" s="105"/>
      <c r="I417" s="105"/>
      <c r="J417" s="105"/>
      <c r="K417" s="105"/>
      <c r="L417" s="105"/>
      <c r="M417" s="105"/>
      <c r="N417" s="105"/>
      <c r="O417" s="104"/>
      <c r="P417" s="106"/>
      <c r="Q417" s="107"/>
    </row>
    <row r="418" spans="1:17" ht="35.25" customHeight="1" x14ac:dyDescent="0.3">
      <c r="A418" s="21" t="str">
        <f>'Matriz Nº1 Identificación'!A418</f>
        <v>45. 4</v>
      </c>
      <c r="B418" s="21" t="str">
        <f>IF('Matriz Nº3 Evaluación'!J418="Administrar",'Matriz Nº3 Evaluación'!B418,"No administrar")</f>
        <v>No administrar</v>
      </c>
      <c r="C418" s="105"/>
      <c r="D418" s="101"/>
      <c r="E418" s="101"/>
      <c r="F418" s="4" t="str">
        <f>IFERROR(+IF((VLOOKUP(D418,'Tabla 2-3-4-5'!$B$10:$C$12,2,FALSE)*(VLOOKUP(E418,'Tabla 2-3-4-5'!$B$10:$C$12,2,FALSE)))&lt;3,"BAJO",IF((VLOOKUP(D418,'Tabla 2-3-4-5'!$B$10:$C$12,2,FALSE)*(VLOOKUP(E418,'Tabla 2-3-4-5'!$B$10:$C$12,2,FALSE)))&gt;5,"ALTO","MEDIO"))," ")</f>
        <v xml:space="preserve"> </v>
      </c>
      <c r="G418" s="105"/>
      <c r="H418" s="105"/>
      <c r="I418" s="105"/>
      <c r="J418" s="105"/>
      <c r="K418" s="105"/>
      <c r="L418" s="105"/>
      <c r="M418" s="105"/>
      <c r="N418" s="105"/>
      <c r="O418" s="104"/>
      <c r="P418" s="106"/>
      <c r="Q418" s="107"/>
    </row>
    <row r="419" spans="1:17" ht="35.25" customHeight="1" x14ac:dyDescent="0.3">
      <c r="A419" s="21" t="str">
        <f>'Matriz Nº1 Identificación'!A419</f>
        <v>45. 5</v>
      </c>
      <c r="B419" s="21" t="str">
        <f>IF('Matriz Nº3 Evaluación'!J419="Administrar",'Matriz Nº3 Evaluación'!B419,"No administrar")</f>
        <v>No administrar</v>
      </c>
      <c r="C419" s="105"/>
      <c r="D419" s="101"/>
      <c r="E419" s="101"/>
      <c r="F419" s="4" t="str">
        <f>IFERROR(+IF((VLOOKUP(D419,'Tabla 2-3-4-5'!$B$10:$C$12,2,FALSE)*(VLOOKUP(E419,'Tabla 2-3-4-5'!$B$10:$C$12,2,FALSE)))&lt;3,"BAJO",IF((VLOOKUP(D419,'Tabla 2-3-4-5'!$B$10:$C$12,2,FALSE)*(VLOOKUP(E419,'Tabla 2-3-4-5'!$B$10:$C$12,2,FALSE)))&gt;5,"ALTO","MEDIO"))," ")</f>
        <v xml:space="preserve"> </v>
      </c>
      <c r="G419" s="105"/>
      <c r="H419" s="105"/>
      <c r="I419" s="105"/>
      <c r="J419" s="105"/>
      <c r="K419" s="105"/>
      <c r="L419" s="105"/>
      <c r="M419" s="105"/>
      <c r="N419" s="105"/>
      <c r="O419" s="104"/>
      <c r="P419" s="106"/>
      <c r="Q419" s="107"/>
    </row>
    <row r="420" spans="1:17" ht="35.25" customHeight="1" x14ac:dyDescent="0.3">
      <c r="A420" s="21" t="str">
        <f>'Matriz Nº1 Identificación'!A420</f>
        <v>45. 6</v>
      </c>
      <c r="B420" s="21" t="str">
        <f>IF('Matriz Nº3 Evaluación'!J420="Administrar",'Matriz Nº3 Evaluación'!B420,"No administrar")</f>
        <v>No administrar</v>
      </c>
      <c r="C420" s="105"/>
      <c r="D420" s="101"/>
      <c r="E420" s="101"/>
      <c r="F420" s="4" t="str">
        <f>IFERROR(+IF((VLOOKUP(D420,'Tabla 2-3-4-5'!$B$10:$C$12,2,FALSE)*(VLOOKUP(E420,'Tabla 2-3-4-5'!$B$10:$C$12,2,FALSE)))&lt;3,"BAJO",IF((VLOOKUP(D420,'Tabla 2-3-4-5'!$B$10:$C$12,2,FALSE)*(VLOOKUP(E420,'Tabla 2-3-4-5'!$B$10:$C$12,2,FALSE)))&gt;5,"ALTO","MEDIO"))," ")</f>
        <v xml:space="preserve"> </v>
      </c>
      <c r="G420" s="105"/>
      <c r="H420" s="105"/>
      <c r="I420" s="105"/>
      <c r="J420" s="105"/>
      <c r="K420" s="105"/>
      <c r="L420" s="105"/>
      <c r="M420" s="105"/>
      <c r="N420" s="105"/>
      <c r="O420" s="104"/>
      <c r="P420" s="106"/>
      <c r="Q420" s="107"/>
    </row>
    <row r="421" spans="1:17" ht="35.25" customHeight="1" thickBot="1" x14ac:dyDescent="0.35">
      <c r="A421" s="21" t="str">
        <f>'Matriz Nº1 Identificación'!A421</f>
        <v>45. 7</v>
      </c>
      <c r="B421" s="21" t="str">
        <f>IF('Matriz Nº3 Evaluación'!J421="Administrar",'Matriz Nº3 Evaluación'!B421,"No administrar")</f>
        <v>No administrar</v>
      </c>
      <c r="C421" s="105"/>
      <c r="D421" s="101"/>
      <c r="E421" s="101"/>
      <c r="F421" s="4" t="str">
        <f>IFERROR(+IF((VLOOKUP(D421,'Tabla 2-3-4-5'!$B$10:$C$12,2,FALSE)*(VLOOKUP(E421,'Tabla 2-3-4-5'!$B$10:$C$12,2,FALSE)))&lt;3,"BAJO",IF((VLOOKUP(D421,'Tabla 2-3-4-5'!$B$10:$C$12,2,FALSE)*(VLOOKUP(E421,'Tabla 2-3-4-5'!$B$10:$C$12,2,FALSE)))&gt;5,"ALTO","MEDIO"))," ")</f>
        <v xml:space="preserve"> </v>
      </c>
      <c r="G421" s="105"/>
      <c r="H421" s="105"/>
      <c r="I421" s="105"/>
      <c r="J421" s="105"/>
      <c r="K421" s="105"/>
      <c r="L421" s="105"/>
      <c r="M421" s="105"/>
      <c r="N421" s="105"/>
      <c r="O421" s="104"/>
      <c r="P421" s="106"/>
      <c r="Q421" s="107"/>
    </row>
    <row r="422" spans="1:17" ht="33" customHeight="1" thickBot="1" x14ac:dyDescent="0.35">
      <c r="A422" s="73" t="str">
        <f>'Matriz Nº1 Identificación'!A422</f>
        <v xml:space="preserve">Objetivo Estratégico: </v>
      </c>
      <c r="B422" s="409">
        <f>'Matriz Nº1 Identificación'!B422</f>
        <v>0</v>
      </c>
      <c r="C422" s="410"/>
      <c r="D422" s="410"/>
      <c r="E422" s="410"/>
      <c r="F422" s="410"/>
      <c r="G422" s="410"/>
      <c r="H422" s="410"/>
      <c r="I422" s="410"/>
      <c r="J422" s="410"/>
      <c r="K422" s="410"/>
      <c r="L422" s="410"/>
      <c r="M422" s="410"/>
      <c r="N422" s="410"/>
      <c r="O422" s="410"/>
      <c r="P422" s="410"/>
      <c r="Q422" s="411"/>
    </row>
    <row r="423" spans="1:17" ht="24.75" customHeight="1" x14ac:dyDescent="0.3">
      <c r="A423" s="76" t="str">
        <f>'Matriz Nº1 Identificación'!A423</f>
        <v>Objetivo táctico</v>
      </c>
      <c r="B423" s="447" t="str">
        <f>'Matriz Nº1 Identificación'!B423</f>
        <v xml:space="preserve">46. </v>
      </c>
      <c r="C423" s="448"/>
      <c r="D423" s="448"/>
      <c r="E423" s="448"/>
      <c r="F423" s="448"/>
      <c r="G423" s="448"/>
      <c r="H423" s="448"/>
      <c r="I423" s="448"/>
      <c r="J423" s="448"/>
      <c r="K423" s="448"/>
      <c r="L423" s="448"/>
      <c r="M423" s="448"/>
      <c r="N423" s="448"/>
      <c r="O423" s="448"/>
      <c r="P423" s="448"/>
      <c r="Q423" s="449"/>
    </row>
    <row r="424" spans="1:17" ht="27.75" customHeight="1" x14ac:dyDescent="0.3">
      <c r="A424" s="21" t="str">
        <f>'Matriz Nº1 Identificación'!A424</f>
        <v>46. 1</v>
      </c>
      <c r="B424" s="21" t="str">
        <f>IF('Matriz Nº3 Evaluación'!J424="Administrar",'Matriz Nº3 Evaluación'!B424,"No administrar")</f>
        <v>No administrar</v>
      </c>
      <c r="C424" s="105"/>
      <c r="D424" s="101"/>
      <c r="E424" s="101"/>
      <c r="F424" s="4" t="str">
        <f>IFERROR(+IF((VLOOKUP(D424,'Tabla 2-3-4-5'!$B$10:$C$12,2,FALSE)*(VLOOKUP(E424,'Tabla 2-3-4-5'!$B$10:$C$12,2,FALSE)))&lt;3,"BAJO",IF((VLOOKUP(D424,'Tabla 2-3-4-5'!$B$10:$C$12,2,FALSE)*(VLOOKUP(E424,'Tabla 2-3-4-5'!$B$10:$C$12,2,FALSE)))&gt;5,"ALTO","MEDIO"))," ")</f>
        <v xml:space="preserve"> </v>
      </c>
      <c r="G424" s="105"/>
      <c r="H424" s="105"/>
      <c r="I424" s="105"/>
      <c r="J424" s="105"/>
      <c r="K424" s="105"/>
      <c r="L424" s="105"/>
      <c r="M424" s="105"/>
      <c r="N424" s="105"/>
      <c r="O424" s="104"/>
      <c r="P424" s="106"/>
      <c r="Q424" s="107"/>
    </row>
    <row r="425" spans="1:17" ht="31.5" customHeight="1" x14ac:dyDescent="0.3">
      <c r="A425" s="21" t="str">
        <f>'Matriz Nº1 Identificación'!A425</f>
        <v>46. 2</v>
      </c>
      <c r="B425" s="21" t="str">
        <f>IF('Matriz Nº3 Evaluación'!J425="Administrar",'Matriz Nº3 Evaluación'!B425,"No administrar")</f>
        <v>No administrar</v>
      </c>
      <c r="C425" s="105"/>
      <c r="D425" s="101"/>
      <c r="E425" s="101"/>
      <c r="F425" s="4" t="str">
        <f>IFERROR(+IF((VLOOKUP(D425,'Tabla 2-3-4-5'!$B$10:$C$12,2,FALSE)*(VLOOKUP(E425,'Tabla 2-3-4-5'!$B$10:$C$12,2,FALSE)))&lt;3,"BAJO",IF((VLOOKUP(D425,'Tabla 2-3-4-5'!$B$10:$C$12,2,FALSE)*(VLOOKUP(E425,'Tabla 2-3-4-5'!$B$10:$C$12,2,FALSE)))&gt;5,"ALTO","MEDIO"))," ")</f>
        <v xml:space="preserve"> </v>
      </c>
      <c r="G425" s="105"/>
      <c r="H425" s="105"/>
      <c r="I425" s="105"/>
      <c r="J425" s="105"/>
      <c r="K425" s="105"/>
      <c r="L425" s="105"/>
      <c r="M425" s="105"/>
      <c r="N425" s="105"/>
      <c r="O425" s="104"/>
      <c r="P425" s="106"/>
      <c r="Q425" s="107"/>
    </row>
    <row r="426" spans="1:17" ht="29.25" customHeight="1" x14ac:dyDescent="0.3">
      <c r="A426" s="21" t="str">
        <f>'Matriz Nº1 Identificación'!A426</f>
        <v>46. 3</v>
      </c>
      <c r="B426" s="21" t="str">
        <f>IF('Matriz Nº3 Evaluación'!J426="Administrar",'Matriz Nº3 Evaluación'!B426,"No administrar")</f>
        <v>No administrar</v>
      </c>
      <c r="C426" s="105"/>
      <c r="D426" s="101"/>
      <c r="E426" s="101"/>
      <c r="F426" s="4" t="str">
        <f>IFERROR(+IF((VLOOKUP(D426,'Tabla 2-3-4-5'!$B$10:$C$12,2,FALSE)*(VLOOKUP(E426,'Tabla 2-3-4-5'!$B$10:$C$12,2,FALSE)))&lt;3,"BAJO",IF((VLOOKUP(D426,'Tabla 2-3-4-5'!$B$10:$C$12,2,FALSE)*(VLOOKUP(E426,'Tabla 2-3-4-5'!$B$10:$C$12,2,FALSE)))&gt;5,"ALTO","MEDIO"))," ")</f>
        <v xml:space="preserve"> </v>
      </c>
      <c r="G426" s="105"/>
      <c r="H426" s="105"/>
      <c r="I426" s="105"/>
      <c r="J426" s="105"/>
      <c r="K426" s="105"/>
      <c r="L426" s="105"/>
      <c r="M426" s="105"/>
      <c r="N426" s="105"/>
      <c r="O426" s="104"/>
      <c r="P426" s="106"/>
      <c r="Q426" s="107"/>
    </row>
    <row r="427" spans="1:17" ht="35.25" customHeight="1" x14ac:dyDescent="0.3">
      <c r="A427" s="21" t="str">
        <f>'Matriz Nº1 Identificación'!A427</f>
        <v>46. 4</v>
      </c>
      <c r="B427" s="21" t="str">
        <f>IF('Matriz Nº3 Evaluación'!J427="Administrar",'Matriz Nº3 Evaluación'!B427,"No administrar")</f>
        <v>No administrar</v>
      </c>
      <c r="C427" s="105"/>
      <c r="D427" s="101"/>
      <c r="E427" s="101"/>
      <c r="F427" s="4" t="str">
        <f>IFERROR(+IF((VLOOKUP(D427,'Tabla 2-3-4-5'!$B$10:$C$12,2,FALSE)*(VLOOKUP(E427,'Tabla 2-3-4-5'!$B$10:$C$12,2,FALSE)))&lt;3,"BAJO",IF((VLOOKUP(D427,'Tabla 2-3-4-5'!$B$10:$C$12,2,FALSE)*(VLOOKUP(E427,'Tabla 2-3-4-5'!$B$10:$C$12,2,FALSE)))&gt;5,"ALTO","MEDIO"))," ")</f>
        <v xml:space="preserve"> </v>
      </c>
      <c r="G427" s="105"/>
      <c r="H427" s="105"/>
      <c r="I427" s="105"/>
      <c r="J427" s="105"/>
      <c r="K427" s="105"/>
      <c r="L427" s="105"/>
      <c r="M427" s="105"/>
      <c r="N427" s="105"/>
      <c r="O427" s="104"/>
      <c r="P427" s="106"/>
      <c r="Q427" s="107"/>
    </row>
    <row r="428" spans="1:17" ht="35.25" customHeight="1" x14ac:dyDescent="0.3">
      <c r="A428" s="21" t="str">
        <f>'Matriz Nº1 Identificación'!A428</f>
        <v>46. 5</v>
      </c>
      <c r="B428" s="21" t="str">
        <f>IF('Matriz Nº3 Evaluación'!J428="Administrar",'Matriz Nº3 Evaluación'!B428,"No administrar")</f>
        <v>No administrar</v>
      </c>
      <c r="C428" s="105"/>
      <c r="D428" s="101"/>
      <c r="E428" s="101"/>
      <c r="F428" s="4" t="str">
        <f>IFERROR(+IF((VLOOKUP(D428,'Tabla 2-3-4-5'!$B$10:$C$12,2,FALSE)*(VLOOKUP(E428,'Tabla 2-3-4-5'!$B$10:$C$12,2,FALSE)))&lt;3,"BAJO",IF((VLOOKUP(D428,'Tabla 2-3-4-5'!$B$10:$C$12,2,FALSE)*(VLOOKUP(E428,'Tabla 2-3-4-5'!$B$10:$C$12,2,FALSE)))&gt;5,"ALTO","MEDIO"))," ")</f>
        <v xml:space="preserve"> </v>
      </c>
      <c r="G428" s="105"/>
      <c r="H428" s="105"/>
      <c r="I428" s="105"/>
      <c r="J428" s="105"/>
      <c r="K428" s="105"/>
      <c r="L428" s="105"/>
      <c r="M428" s="105"/>
      <c r="N428" s="105"/>
      <c r="O428" s="104"/>
      <c r="P428" s="106"/>
      <c r="Q428" s="107"/>
    </row>
    <row r="429" spans="1:17" ht="35.25" customHeight="1" x14ac:dyDescent="0.3">
      <c r="A429" s="21" t="str">
        <f>'Matriz Nº1 Identificación'!A429</f>
        <v>46. 6</v>
      </c>
      <c r="B429" s="21" t="str">
        <f>IF('Matriz Nº3 Evaluación'!J429="Administrar",'Matriz Nº3 Evaluación'!B429,"No administrar")</f>
        <v>No administrar</v>
      </c>
      <c r="C429" s="105"/>
      <c r="D429" s="101"/>
      <c r="E429" s="101"/>
      <c r="F429" s="4" t="str">
        <f>IFERROR(+IF((VLOOKUP(D429,'Tabla 2-3-4-5'!$B$10:$C$12,2,FALSE)*(VLOOKUP(E429,'Tabla 2-3-4-5'!$B$10:$C$12,2,FALSE)))&lt;3,"BAJO",IF((VLOOKUP(D429,'Tabla 2-3-4-5'!$B$10:$C$12,2,FALSE)*(VLOOKUP(E429,'Tabla 2-3-4-5'!$B$10:$C$12,2,FALSE)))&gt;5,"ALTO","MEDIO"))," ")</f>
        <v xml:space="preserve"> </v>
      </c>
      <c r="G429" s="105"/>
      <c r="H429" s="105"/>
      <c r="I429" s="105"/>
      <c r="J429" s="105"/>
      <c r="K429" s="105"/>
      <c r="L429" s="105"/>
      <c r="M429" s="105"/>
      <c r="N429" s="105"/>
      <c r="O429" s="104"/>
      <c r="P429" s="106"/>
      <c r="Q429" s="107"/>
    </row>
    <row r="430" spans="1:17" ht="35.25" customHeight="1" thickBot="1" x14ac:dyDescent="0.35">
      <c r="A430" s="21" t="str">
        <f>'Matriz Nº1 Identificación'!A430</f>
        <v>46. 7</v>
      </c>
      <c r="B430" s="21" t="str">
        <f>IF('Matriz Nº3 Evaluación'!J430="Administrar",'Matriz Nº3 Evaluación'!B430,"No administrar")</f>
        <v>No administrar</v>
      </c>
      <c r="C430" s="105"/>
      <c r="D430" s="101"/>
      <c r="E430" s="101"/>
      <c r="F430" s="4" t="str">
        <f>IFERROR(+IF((VLOOKUP(D430,'Tabla 2-3-4-5'!$B$10:$C$12,2,FALSE)*(VLOOKUP(E430,'Tabla 2-3-4-5'!$B$10:$C$12,2,FALSE)))&lt;3,"BAJO",IF((VLOOKUP(D430,'Tabla 2-3-4-5'!$B$10:$C$12,2,FALSE)*(VLOOKUP(E430,'Tabla 2-3-4-5'!$B$10:$C$12,2,FALSE)))&gt;5,"ALTO","MEDIO"))," ")</f>
        <v xml:space="preserve"> </v>
      </c>
      <c r="G430" s="105"/>
      <c r="H430" s="105"/>
      <c r="I430" s="105"/>
      <c r="J430" s="105"/>
      <c r="K430" s="105"/>
      <c r="L430" s="105"/>
      <c r="M430" s="105"/>
      <c r="N430" s="105"/>
      <c r="O430" s="104"/>
      <c r="P430" s="106"/>
      <c r="Q430" s="107"/>
    </row>
    <row r="431" spans="1:17" ht="33" customHeight="1" thickBot="1" x14ac:dyDescent="0.35">
      <c r="A431" s="73" t="str">
        <f>'Matriz Nº1 Identificación'!A431</f>
        <v xml:space="preserve">Objetivo Estratégico: </v>
      </c>
      <c r="B431" s="409">
        <f>'Matriz Nº1 Identificación'!B431</f>
        <v>0</v>
      </c>
      <c r="C431" s="410"/>
      <c r="D431" s="410"/>
      <c r="E431" s="410"/>
      <c r="F431" s="410"/>
      <c r="G431" s="410"/>
      <c r="H431" s="410"/>
      <c r="I431" s="410"/>
      <c r="J431" s="410"/>
      <c r="K431" s="410"/>
      <c r="L431" s="410"/>
      <c r="M431" s="410"/>
      <c r="N431" s="410"/>
      <c r="O431" s="410"/>
      <c r="P431" s="410"/>
      <c r="Q431" s="411"/>
    </row>
    <row r="432" spans="1:17" ht="24.75" customHeight="1" x14ac:dyDescent="0.3">
      <c r="A432" s="76" t="str">
        <f>'Matriz Nº1 Identificación'!A432</f>
        <v>Objetivo táctico</v>
      </c>
      <c r="B432" s="447" t="str">
        <f>'Matriz Nº1 Identificación'!B432</f>
        <v xml:space="preserve">47. </v>
      </c>
      <c r="C432" s="448"/>
      <c r="D432" s="448"/>
      <c r="E432" s="448"/>
      <c r="F432" s="448"/>
      <c r="G432" s="448"/>
      <c r="H432" s="448"/>
      <c r="I432" s="448"/>
      <c r="J432" s="448"/>
      <c r="K432" s="448"/>
      <c r="L432" s="448"/>
      <c r="M432" s="448"/>
      <c r="N432" s="448"/>
      <c r="O432" s="448"/>
      <c r="P432" s="448"/>
      <c r="Q432" s="449"/>
    </row>
    <row r="433" spans="1:17" ht="27.75" customHeight="1" x14ac:dyDescent="0.3">
      <c r="A433" s="21" t="str">
        <f>'Matriz Nº1 Identificación'!A433</f>
        <v>47. 1</v>
      </c>
      <c r="B433" s="21" t="str">
        <f>IF('Matriz Nº3 Evaluación'!J433="Administrar",'Matriz Nº3 Evaluación'!B433,"No administrar")</f>
        <v>No administrar</v>
      </c>
      <c r="C433" s="105"/>
      <c r="D433" s="101"/>
      <c r="E433" s="101"/>
      <c r="F433" s="4" t="str">
        <f>IFERROR(+IF((VLOOKUP(D433,'Tabla 2-3-4-5'!$B$10:$C$12,2,FALSE)*(VLOOKUP(E433,'Tabla 2-3-4-5'!$B$10:$C$12,2,FALSE)))&lt;3,"BAJO",IF((VLOOKUP(D433,'Tabla 2-3-4-5'!$B$10:$C$12,2,FALSE)*(VLOOKUP(E433,'Tabla 2-3-4-5'!$B$10:$C$12,2,FALSE)))&gt;5,"ALTO","MEDIO"))," ")</f>
        <v xml:space="preserve"> </v>
      </c>
      <c r="G433" s="105"/>
      <c r="H433" s="105"/>
      <c r="I433" s="105"/>
      <c r="J433" s="105"/>
      <c r="K433" s="105"/>
      <c r="L433" s="105"/>
      <c r="M433" s="105"/>
      <c r="N433" s="105"/>
      <c r="O433" s="104"/>
      <c r="P433" s="106"/>
      <c r="Q433" s="107"/>
    </row>
    <row r="434" spans="1:17" ht="31.5" customHeight="1" x14ac:dyDescent="0.3">
      <c r="A434" s="21" t="str">
        <f>'Matriz Nº1 Identificación'!A434</f>
        <v>47. 2</v>
      </c>
      <c r="B434" s="21" t="str">
        <f>IF('Matriz Nº3 Evaluación'!J434="Administrar",'Matriz Nº3 Evaluación'!B434,"No administrar")</f>
        <v>No administrar</v>
      </c>
      <c r="C434" s="105"/>
      <c r="D434" s="101"/>
      <c r="E434" s="101"/>
      <c r="F434" s="4" t="str">
        <f>IFERROR(+IF((VLOOKUP(D434,'Tabla 2-3-4-5'!$B$10:$C$12,2,FALSE)*(VLOOKUP(E434,'Tabla 2-3-4-5'!$B$10:$C$12,2,FALSE)))&lt;3,"BAJO",IF((VLOOKUP(D434,'Tabla 2-3-4-5'!$B$10:$C$12,2,FALSE)*(VLOOKUP(E434,'Tabla 2-3-4-5'!$B$10:$C$12,2,FALSE)))&gt;5,"ALTO","MEDIO"))," ")</f>
        <v xml:space="preserve"> </v>
      </c>
      <c r="G434" s="105"/>
      <c r="H434" s="105"/>
      <c r="I434" s="105"/>
      <c r="J434" s="105"/>
      <c r="K434" s="105"/>
      <c r="L434" s="105"/>
      <c r="M434" s="105"/>
      <c r="N434" s="105"/>
      <c r="O434" s="104"/>
      <c r="P434" s="106"/>
      <c r="Q434" s="107"/>
    </row>
    <row r="435" spans="1:17" ht="29.25" customHeight="1" x14ac:dyDescent="0.3">
      <c r="A435" s="21" t="str">
        <f>'Matriz Nº1 Identificación'!A435</f>
        <v>47. 3</v>
      </c>
      <c r="B435" s="21" t="str">
        <f>IF('Matriz Nº3 Evaluación'!J435="Administrar",'Matriz Nº3 Evaluación'!B435,"No administrar")</f>
        <v>No administrar</v>
      </c>
      <c r="C435" s="105"/>
      <c r="D435" s="101"/>
      <c r="E435" s="101"/>
      <c r="F435" s="4" t="str">
        <f>IFERROR(+IF((VLOOKUP(D435,'Tabla 2-3-4-5'!$B$10:$C$12,2,FALSE)*(VLOOKUP(E435,'Tabla 2-3-4-5'!$B$10:$C$12,2,FALSE)))&lt;3,"BAJO",IF((VLOOKUP(D435,'Tabla 2-3-4-5'!$B$10:$C$12,2,FALSE)*(VLOOKUP(E435,'Tabla 2-3-4-5'!$B$10:$C$12,2,FALSE)))&gt;5,"ALTO","MEDIO"))," ")</f>
        <v xml:space="preserve"> </v>
      </c>
      <c r="G435" s="105"/>
      <c r="H435" s="105"/>
      <c r="I435" s="105"/>
      <c r="J435" s="105"/>
      <c r="K435" s="105"/>
      <c r="L435" s="105"/>
      <c r="M435" s="105"/>
      <c r="N435" s="105"/>
      <c r="O435" s="104"/>
      <c r="P435" s="106"/>
      <c r="Q435" s="107"/>
    </row>
    <row r="436" spans="1:17" ht="35.25" customHeight="1" x14ac:dyDescent="0.3">
      <c r="A436" s="21" t="str">
        <f>'Matriz Nº1 Identificación'!A436</f>
        <v>47. 4</v>
      </c>
      <c r="B436" s="21" t="str">
        <f>IF('Matriz Nº3 Evaluación'!J436="Administrar",'Matriz Nº3 Evaluación'!B436,"No administrar")</f>
        <v>No administrar</v>
      </c>
      <c r="C436" s="105"/>
      <c r="D436" s="101"/>
      <c r="E436" s="101"/>
      <c r="F436" s="4" t="str">
        <f>IFERROR(+IF((VLOOKUP(D436,'Tabla 2-3-4-5'!$B$10:$C$12,2,FALSE)*(VLOOKUP(E436,'Tabla 2-3-4-5'!$B$10:$C$12,2,FALSE)))&lt;3,"BAJO",IF((VLOOKUP(D436,'Tabla 2-3-4-5'!$B$10:$C$12,2,FALSE)*(VLOOKUP(E436,'Tabla 2-3-4-5'!$B$10:$C$12,2,FALSE)))&gt;5,"ALTO","MEDIO"))," ")</f>
        <v xml:space="preserve"> </v>
      </c>
      <c r="G436" s="105"/>
      <c r="H436" s="105"/>
      <c r="I436" s="105"/>
      <c r="J436" s="105"/>
      <c r="K436" s="105"/>
      <c r="L436" s="105"/>
      <c r="M436" s="105"/>
      <c r="N436" s="105"/>
      <c r="O436" s="104"/>
      <c r="P436" s="106"/>
      <c r="Q436" s="107"/>
    </row>
    <row r="437" spans="1:17" ht="35.25" customHeight="1" x14ac:dyDescent="0.3">
      <c r="A437" s="21" t="str">
        <f>'Matriz Nº1 Identificación'!A437</f>
        <v>47. 5</v>
      </c>
      <c r="B437" s="21" t="str">
        <f>IF('Matriz Nº3 Evaluación'!J437="Administrar",'Matriz Nº3 Evaluación'!B437,"No administrar")</f>
        <v>No administrar</v>
      </c>
      <c r="C437" s="105"/>
      <c r="D437" s="101"/>
      <c r="E437" s="101"/>
      <c r="F437" s="4" t="str">
        <f>IFERROR(+IF((VLOOKUP(D437,'Tabla 2-3-4-5'!$B$10:$C$12,2,FALSE)*(VLOOKUP(E437,'Tabla 2-3-4-5'!$B$10:$C$12,2,FALSE)))&lt;3,"BAJO",IF((VLOOKUP(D437,'Tabla 2-3-4-5'!$B$10:$C$12,2,FALSE)*(VLOOKUP(E437,'Tabla 2-3-4-5'!$B$10:$C$12,2,FALSE)))&gt;5,"ALTO","MEDIO"))," ")</f>
        <v xml:space="preserve"> </v>
      </c>
      <c r="G437" s="105"/>
      <c r="H437" s="105"/>
      <c r="I437" s="105"/>
      <c r="J437" s="105"/>
      <c r="K437" s="105"/>
      <c r="L437" s="105"/>
      <c r="M437" s="105"/>
      <c r="N437" s="105"/>
      <c r="O437" s="104"/>
      <c r="P437" s="106"/>
      <c r="Q437" s="107"/>
    </row>
    <row r="438" spans="1:17" ht="35.25" customHeight="1" x14ac:dyDescent="0.3">
      <c r="A438" s="21" t="str">
        <f>'Matriz Nº1 Identificación'!A438</f>
        <v>47. 6</v>
      </c>
      <c r="B438" s="21" t="str">
        <f>IF('Matriz Nº3 Evaluación'!J438="Administrar",'Matriz Nº3 Evaluación'!B438,"No administrar")</f>
        <v>No administrar</v>
      </c>
      <c r="C438" s="105"/>
      <c r="D438" s="101"/>
      <c r="E438" s="101"/>
      <c r="F438" s="4" t="str">
        <f>IFERROR(+IF((VLOOKUP(D438,'Tabla 2-3-4-5'!$B$10:$C$12,2,FALSE)*(VLOOKUP(E438,'Tabla 2-3-4-5'!$B$10:$C$12,2,FALSE)))&lt;3,"BAJO",IF((VLOOKUP(D438,'Tabla 2-3-4-5'!$B$10:$C$12,2,FALSE)*(VLOOKUP(E438,'Tabla 2-3-4-5'!$B$10:$C$12,2,FALSE)))&gt;5,"ALTO","MEDIO"))," ")</f>
        <v xml:space="preserve"> </v>
      </c>
      <c r="G438" s="105"/>
      <c r="H438" s="105"/>
      <c r="I438" s="105"/>
      <c r="J438" s="105"/>
      <c r="K438" s="105"/>
      <c r="L438" s="105"/>
      <c r="M438" s="105"/>
      <c r="N438" s="105"/>
      <c r="O438" s="104"/>
      <c r="P438" s="106"/>
      <c r="Q438" s="107"/>
    </row>
    <row r="439" spans="1:17" ht="35.25" customHeight="1" thickBot="1" x14ac:dyDescent="0.35">
      <c r="A439" s="21" t="str">
        <f>'Matriz Nº1 Identificación'!A439</f>
        <v>47. 7</v>
      </c>
      <c r="B439" s="21" t="str">
        <f>IF('Matriz Nº3 Evaluación'!J439="Administrar",'Matriz Nº3 Evaluación'!B439,"No administrar")</f>
        <v>No administrar</v>
      </c>
      <c r="C439" s="105"/>
      <c r="D439" s="101"/>
      <c r="E439" s="101"/>
      <c r="F439" s="4" t="str">
        <f>IFERROR(+IF((VLOOKUP(D439,'Tabla 2-3-4-5'!$B$10:$C$12,2,FALSE)*(VLOOKUP(E439,'Tabla 2-3-4-5'!$B$10:$C$12,2,FALSE)))&lt;3,"BAJO",IF((VLOOKUP(D439,'Tabla 2-3-4-5'!$B$10:$C$12,2,FALSE)*(VLOOKUP(E439,'Tabla 2-3-4-5'!$B$10:$C$12,2,FALSE)))&gt;5,"ALTO","MEDIO"))," ")</f>
        <v xml:space="preserve"> </v>
      </c>
      <c r="G439" s="105"/>
      <c r="H439" s="105"/>
      <c r="I439" s="105"/>
      <c r="J439" s="105"/>
      <c r="K439" s="105"/>
      <c r="L439" s="105"/>
      <c r="M439" s="105"/>
      <c r="N439" s="105"/>
      <c r="O439" s="104"/>
      <c r="P439" s="106"/>
      <c r="Q439" s="107"/>
    </row>
    <row r="440" spans="1:17" ht="33" customHeight="1" thickBot="1" x14ac:dyDescent="0.35">
      <c r="A440" s="73" t="str">
        <f>'Matriz Nº1 Identificación'!A440</f>
        <v xml:space="preserve">Objetivo Estratégico: </v>
      </c>
      <c r="B440" s="409">
        <f>'Matriz Nº1 Identificación'!B440</f>
        <v>0</v>
      </c>
      <c r="C440" s="410"/>
      <c r="D440" s="410"/>
      <c r="E440" s="410"/>
      <c r="F440" s="410"/>
      <c r="G440" s="410"/>
      <c r="H440" s="410"/>
      <c r="I440" s="410"/>
      <c r="J440" s="410"/>
      <c r="K440" s="410"/>
      <c r="L440" s="410"/>
      <c r="M440" s="410"/>
      <c r="N440" s="410"/>
      <c r="O440" s="410"/>
      <c r="P440" s="410"/>
      <c r="Q440" s="411"/>
    </row>
    <row r="441" spans="1:17" ht="24.75" customHeight="1" x14ac:dyDescent="0.3">
      <c r="A441" s="76" t="str">
        <f>'Matriz Nº1 Identificación'!A441</f>
        <v>Objetivo táctico</v>
      </c>
      <c r="B441" s="447" t="str">
        <f>'Matriz Nº1 Identificación'!B441</f>
        <v xml:space="preserve">48. </v>
      </c>
      <c r="C441" s="448"/>
      <c r="D441" s="448"/>
      <c r="E441" s="448"/>
      <c r="F441" s="448"/>
      <c r="G441" s="448"/>
      <c r="H441" s="448"/>
      <c r="I441" s="448"/>
      <c r="J441" s="448"/>
      <c r="K441" s="448"/>
      <c r="L441" s="448"/>
      <c r="M441" s="448"/>
      <c r="N441" s="448"/>
      <c r="O441" s="448"/>
      <c r="P441" s="448"/>
      <c r="Q441" s="449"/>
    </row>
    <row r="442" spans="1:17" ht="27.75" customHeight="1" x14ac:dyDescent="0.3">
      <c r="A442" s="21" t="str">
        <f>'Matriz Nº1 Identificación'!A442</f>
        <v>48. 1</v>
      </c>
      <c r="B442" s="21" t="str">
        <f>IF('Matriz Nº3 Evaluación'!J442="Administrar",'Matriz Nº3 Evaluación'!B442,"No administrar")</f>
        <v>No administrar</v>
      </c>
      <c r="C442" s="105"/>
      <c r="D442" s="101"/>
      <c r="E442" s="101"/>
      <c r="F442" s="4" t="str">
        <f>IFERROR(+IF((VLOOKUP(D442,'Tabla 2-3-4-5'!$B$10:$C$12,2,FALSE)*(VLOOKUP(E442,'Tabla 2-3-4-5'!$B$10:$C$12,2,FALSE)))&lt;3,"BAJO",IF((VLOOKUP(D442,'Tabla 2-3-4-5'!$B$10:$C$12,2,FALSE)*(VLOOKUP(E442,'Tabla 2-3-4-5'!$B$10:$C$12,2,FALSE)))&gt;5,"ALTO","MEDIO"))," ")</f>
        <v xml:space="preserve"> </v>
      </c>
      <c r="G442" s="105"/>
      <c r="H442" s="105"/>
      <c r="I442" s="105"/>
      <c r="J442" s="105"/>
      <c r="K442" s="105"/>
      <c r="L442" s="105"/>
      <c r="M442" s="105"/>
      <c r="N442" s="105"/>
      <c r="O442" s="104"/>
      <c r="P442" s="106"/>
      <c r="Q442" s="107"/>
    </row>
    <row r="443" spans="1:17" ht="31.5" customHeight="1" x14ac:dyDescent="0.3">
      <c r="A443" s="21" t="str">
        <f>'Matriz Nº1 Identificación'!A443</f>
        <v>48. 2</v>
      </c>
      <c r="B443" s="21" t="str">
        <f>IF('Matriz Nº3 Evaluación'!J443="Administrar",'Matriz Nº3 Evaluación'!B443,"No administrar")</f>
        <v>No administrar</v>
      </c>
      <c r="C443" s="105"/>
      <c r="D443" s="101"/>
      <c r="E443" s="101"/>
      <c r="F443" s="4" t="str">
        <f>IFERROR(+IF((VLOOKUP(D443,'Tabla 2-3-4-5'!$B$10:$C$12,2,FALSE)*(VLOOKUP(E443,'Tabla 2-3-4-5'!$B$10:$C$12,2,FALSE)))&lt;3,"BAJO",IF((VLOOKUP(D443,'Tabla 2-3-4-5'!$B$10:$C$12,2,FALSE)*(VLOOKUP(E443,'Tabla 2-3-4-5'!$B$10:$C$12,2,FALSE)))&gt;5,"ALTO","MEDIO"))," ")</f>
        <v xml:space="preserve"> </v>
      </c>
      <c r="G443" s="105"/>
      <c r="H443" s="105"/>
      <c r="I443" s="105"/>
      <c r="J443" s="105"/>
      <c r="K443" s="105"/>
      <c r="L443" s="105"/>
      <c r="M443" s="105"/>
      <c r="N443" s="105"/>
      <c r="O443" s="104"/>
      <c r="P443" s="106"/>
      <c r="Q443" s="107"/>
    </row>
    <row r="444" spans="1:17" ht="29.25" customHeight="1" x14ac:dyDescent="0.3">
      <c r="A444" s="21" t="str">
        <f>'Matriz Nº1 Identificación'!A444</f>
        <v>48. 3</v>
      </c>
      <c r="B444" s="21" t="str">
        <f>IF('Matriz Nº3 Evaluación'!J444="Administrar",'Matriz Nº3 Evaluación'!B444,"No administrar")</f>
        <v>No administrar</v>
      </c>
      <c r="C444" s="105"/>
      <c r="D444" s="101"/>
      <c r="E444" s="101"/>
      <c r="F444" s="4" t="str">
        <f>IFERROR(+IF((VLOOKUP(D444,'Tabla 2-3-4-5'!$B$10:$C$12,2,FALSE)*(VLOOKUP(E444,'Tabla 2-3-4-5'!$B$10:$C$12,2,FALSE)))&lt;3,"BAJO",IF((VLOOKUP(D444,'Tabla 2-3-4-5'!$B$10:$C$12,2,FALSE)*(VLOOKUP(E444,'Tabla 2-3-4-5'!$B$10:$C$12,2,FALSE)))&gt;5,"ALTO","MEDIO"))," ")</f>
        <v xml:space="preserve"> </v>
      </c>
      <c r="G444" s="105"/>
      <c r="H444" s="105"/>
      <c r="I444" s="105"/>
      <c r="J444" s="105"/>
      <c r="K444" s="105"/>
      <c r="L444" s="105"/>
      <c r="M444" s="105"/>
      <c r="N444" s="105"/>
      <c r="O444" s="104"/>
      <c r="P444" s="106"/>
      <c r="Q444" s="107"/>
    </row>
    <row r="445" spans="1:17" ht="35.25" customHeight="1" x14ac:dyDescent="0.3">
      <c r="A445" s="21" t="str">
        <f>'Matriz Nº1 Identificación'!A445</f>
        <v>48. 4</v>
      </c>
      <c r="B445" s="21" t="str">
        <f>IF('Matriz Nº3 Evaluación'!J445="Administrar",'Matriz Nº3 Evaluación'!B445,"No administrar")</f>
        <v>No administrar</v>
      </c>
      <c r="C445" s="105"/>
      <c r="D445" s="101"/>
      <c r="E445" s="101"/>
      <c r="F445" s="4" t="str">
        <f>IFERROR(+IF((VLOOKUP(D445,'Tabla 2-3-4-5'!$B$10:$C$12,2,FALSE)*(VLOOKUP(E445,'Tabla 2-3-4-5'!$B$10:$C$12,2,FALSE)))&lt;3,"BAJO",IF((VLOOKUP(D445,'Tabla 2-3-4-5'!$B$10:$C$12,2,FALSE)*(VLOOKUP(E445,'Tabla 2-3-4-5'!$B$10:$C$12,2,FALSE)))&gt;5,"ALTO","MEDIO"))," ")</f>
        <v xml:space="preserve"> </v>
      </c>
      <c r="G445" s="105"/>
      <c r="H445" s="105"/>
      <c r="I445" s="105"/>
      <c r="J445" s="105"/>
      <c r="K445" s="105"/>
      <c r="L445" s="105"/>
      <c r="M445" s="105"/>
      <c r="N445" s="105"/>
      <c r="O445" s="104"/>
      <c r="P445" s="106"/>
      <c r="Q445" s="107"/>
    </row>
    <row r="446" spans="1:17" ht="35.25" customHeight="1" x14ac:dyDescent="0.3">
      <c r="A446" s="21" t="str">
        <f>'Matriz Nº1 Identificación'!A446</f>
        <v>48. 5</v>
      </c>
      <c r="B446" s="21" t="str">
        <f>IF('Matriz Nº3 Evaluación'!J446="Administrar",'Matriz Nº3 Evaluación'!B446,"No administrar")</f>
        <v>No administrar</v>
      </c>
      <c r="C446" s="105"/>
      <c r="D446" s="101"/>
      <c r="E446" s="101"/>
      <c r="F446" s="4" t="str">
        <f>IFERROR(+IF((VLOOKUP(D446,'Tabla 2-3-4-5'!$B$10:$C$12,2,FALSE)*(VLOOKUP(E446,'Tabla 2-3-4-5'!$B$10:$C$12,2,FALSE)))&lt;3,"BAJO",IF((VLOOKUP(D446,'Tabla 2-3-4-5'!$B$10:$C$12,2,FALSE)*(VLOOKUP(E446,'Tabla 2-3-4-5'!$B$10:$C$12,2,FALSE)))&gt;5,"ALTO","MEDIO"))," ")</f>
        <v xml:space="preserve"> </v>
      </c>
      <c r="G446" s="105"/>
      <c r="H446" s="105"/>
      <c r="I446" s="105"/>
      <c r="J446" s="105"/>
      <c r="K446" s="105"/>
      <c r="L446" s="105"/>
      <c r="M446" s="105"/>
      <c r="N446" s="105"/>
      <c r="O446" s="104"/>
      <c r="P446" s="106"/>
      <c r="Q446" s="107"/>
    </row>
    <row r="447" spans="1:17" ht="35.25" customHeight="1" x14ac:dyDescent="0.3">
      <c r="A447" s="21" t="str">
        <f>'Matriz Nº1 Identificación'!A447</f>
        <v>48. 6</v>
      </c>
      <c r="B447" s="21" t="str">
        <f>IF('Matriz Nº3 Evaluación'!J447="Administrar",'Matriz Nº3 Evaluación'!B447,"No administrar")</f>
        <v>No administrar</v>
      </c>
      <c r="C447" s="105"/>
      <c r="D447" s="101"/>
      <c r="E447" s="101"/>
      <c r="F447" s="4" t="str">
        <f>IFERROR(+IF((VLOOKUP(D447,'Tabla 2-3-4-5'!$B$10:$C$12,2,FALSE)*(VLOOKUP(E447,'Tabla 2-3-4-5'!$B$10:$C$12,2,FALSE)))&lt;3,"BAJO",IF((VLOOKUP(D447,'Tabla 2-3-4-5'!$B$10:$C$12,2,FALSE)*(VLOOKUP(E447,'Tabla 2-3-4-5'!$B$10:$C$12,2,FALSE)))&gt;5,"ALTO","MEDIO"))," ")</f>
        <v xml:space="preserve"> </v>
      </c>
      <c r="G447" s="105"/>
      <c r="H447" s="105"/>
      <c r="I447" s="105"/>
      <c r="J447" s="105"/>
      <c r="K447" s="105"/>
      <c r="L447" s="105"/>
      <c r="M447" s="105"/>
      <c r="N447" s="105"/>
      <c r="O447" s="104"/>
      <c r="P447" s="106"/>
      <c r="Q447" s="107"/>
    </row>
    <row r="448" spans="1:17" ht="35.25" customHeight="1" thickBot="1" x14ac:dyDescent="0.35">
      <c r="A448" s="21" t="str">
        <f>'Matriz Nº1 Identificación'!A448</f>
        <v>48. 7</v>
      </c>
      <c r="B448" s="21" t="str">
        <f>IF('Matriz Nº3 Evaluación'!J448="Administrar",'Matriz Nº3 Evaluación'!B448,"No administrar")</f>
        <v>No administrar</v>
      </c>
      <c r="C448" s="105"/>
      <c r="D448" s="101"/>
      <c r="E448" s="101"/>
      <c r="F448" s="4" t="str">
        <f>IFERROR(+IF((VLOOKUP(D448,'Tabla 2-3-4-5'!$B$10:$C$12,2,FALSE)*(VLOOKUP(E448,'Tabla 2-3-4-5'!$B$10:$C$12,2,FALSE)))&lt;3,"BAJO",IF((VLOOKUP(D448,'Tabla 2-3-4-5'!$B$10:$C$12,2,FALSE)*(VLOOKUP(E448,'Tabla 2-3-4-5'!$B$10:$C$12,2,FALSE)))&gt;5,"ALTO","MEDIO"))," ")</f>
        <v xml:space="preserve"> </v>
      </c>
      <c r="G448" s="105"/>
      <c r="H448" s="105"/>
      <c r="I448" s="105"/>
      <c r="J448" s="105"/>
      <c r="K448" s="105"/>
      <c r="L448" s="105"/>
      <c r="M448" s="105"/>
      <c r="N448" s="105"/>
      <c r="O448" s="104"/>
      <c r="P448" s="106"/>
      <c r="Q448" s="107"/>
    </row>
    <row r="449" spans="1:17" ht="33" customHeight="1" thickBot="1" x14ac:dyDescent="0.35">
      <c r="A449" s="73" t="str">
        <f>'Matriz Nº1 Identificación'!A449</f>
        <v xml:space="preserve">Objetivo Estratégico: </v>
      </c>
      <c r="B449" s="409">
        <f>'Matriz Nº1 Identificación'!B449</f>
        <v>0</v>
      </c>
      <c r="C449" s="410"/>
      <c r="D449" s="410"/>
      <c r="E449" s="410"/>
      <c r="F449" s="410"/>
      <c r="G449" s="410"/>
      <c r="H449" s="410"/>
      <c r="I449" s="410"/>
      <c r="J449" s="410"/>
      <c r="K449" s="410"/>
      <c r="L449" s="410"/>
      <c r="M449" s="410"/>
      <c r="N449" s="410"/>
      <c r="O449" s="410"/>
      <c r="P449" s="410"/>
      <c r="Q449" s="411"/>
    </row>
    <row r="450" spans="1:17" ht="24.75" customHeight="1" x14ac:dyDescent="0.3">
      <c r="A450" s="76" t="str">
        <f>'Matriz Nº1 Identificación'!A450</f>
        <v>Objetivo táctico</v>
      </c>
      <c r="B450" s="447" t="str">
        <f>'Matriz Nº1 Identificación'!B450</f>
        <v xml:space="preserve">49. </v>
      </c>
      <c r="C450" s="448"/>
      <c r="D450" s="448"/>
      <c r="E450" s="448"/>
      <c r="F450" s="448"/>
      <c r="G450" s="448"/>
      <c r="H450" s="448"/>
      <c r="I450" s="448"/>
      <c r="J450" s="448"/>
      <c r="K450" s="448"/>
      <c r="L450" s="448"/>
      <c r="M450" s="448"/>
      <c r="N450" s="448"/>
      <c r="O450" s="448"/>
      <c r="P450" s="448"/>
      <c r="Q450" s="449"/>
    </row>
    <row r="451" spans="1:17" ht="27.75" customHeight="1" x14ac:dyDescent="0.3">
      <c r="A451" s="21" t="str">
        <f>'Matriz Nº1 Identificación'!A451</f>
        <v>49. 1</v>
      </c>
      <c r="B451" s="21" t="str">
        <f>IF('Matriz Nº3 Evaluación'!J451="Administrar",'Matriz Nº3 Evaluación'!B451,"No administrar")</f>
        <v>No administrar</v>
      </c>
      <c r="C451" s="105"/>
      <c r="D451" s="101"/>
      <c r="E451" s="101"/>
      <c r="F451" s="4" t="str">
        <f>IFERROR(+IF((VLOOKUP(D451,'Tabla 2-3-4-5'!$B$10:$C$12,2,FALSE)*(VLOOKUP(E451,'Tabla 2-3-4-5'!$B$10:$C$12,2,FALSE)))&lt;3,"BAJO",IF((VLOOKUP(D451,'Tabla 2-3-4-5'!$B$10:$C$12,2,FALSE)*(VLOOKUP(E451,'Tabla 2-3-4-5'!$B$10:$C$12,2,FALSE)))&gt;5,"ALTO","MEDIO"))," ")</f>
        <v xml:space="preserve"> </v>
      </c>
      <c r="G451" s="105"/>
      <c r="H451" s="105"/>
      <c r="I451" s="105"/>
      <c r="J451" s="105"/>
      <c r="K451" s="105"/>
      <c r="L451" s="105"/>
      <c r="M451" s="105"/>
      <c r="N451" s="105"/>
      <c r="O451" s="104"/>
      <c r="P451" s="106"/>
      <c r="Q451" s="107"/>
    </row>
    <row r="452" spans="1:17" ht="31.5" customHeight="1" x14ac:dyDescent="0.3">
      <c r="A452" s="21" t="str">
        <f>'Matriz Nº1 Identificación'!A452</f>
        <v>49. 2</v>
      </c>
      <c r="B452" s="21" t="str">
        <f>IF('Matriz Nº3 Evaluación'!J452="Administrar",'Matriz Nº3 Evaluación'!B452,"No administrar")</f>
        <v>No administrar</v>
      </c>
      <c r="C452" s="105"/>
      <c r="D452" s="101"/>
      <c r="E452" s="101"/>
      <c r="F452" s="4" t="str">
        <f>IFERROR(+IF((VLOOKUP(D452,'Tabla 2-3-4-5'!$B$10:$C$12,2,FALSE)*(VLOOKUP(E452,'Tabla 2-3-4-5'!$B$10:$C$12,2,FALSE)))&lt;3,"BAJO",IF((VLOOKUP(D452,'Tabla 2-3-4-5'!$B$10:$C$12,2,FALSE)*(VLOOKUP(E452,'Tabla 2-3-4-5'!$B$10:$C$12,2,FALSE)))&gt;5,"ALTO","MEDIO"))," ")</f>
        <v xml:space="preserve"> </v>
      </c>
      <c r="G452" s="105"/>
      <c r="H452" s="105"/>
      <c r="I452" s="105"/>
      <c r="J452" s="105"/>
      <c r="K452" s="105"/>
      <c r="L452" s="105"/>
      <c r="M452" s="105"/>
      <c r="N452" s="105"/>
      <c r="O452" s="104"/>
      <c r="P452" s="106"/>
      <c r="Q452" s="107"/>
    </row>
    <row r="453" spans="1:17" ht="29.25" customHeight="1" x14ac:dyDescent="0.3">
      <c r="A453" s="21" t="str">
        <f>'Matriz Nº1 Identificación'!A453</f>
        <v>49. 3</v>
      </c>
      <c r="B453" s="21" t="str">
        <f>IF('Matriz Nº3 Evaluación'!J453="Administrar",'Matriz Nº3 Evaluación'!B453,"No administrar")</f>
        <v>No administrar</v>
      </c>
      <c r="C453" s="105"/>
      <c r="D453" s="101"/>
      <c r="E453" s="101"/>
      <c r="F453" s="4" t="str">
        <f>IFERROR(+IF((VLOOKUP(D453,'Tabla 2-3-4-5'!$B$10:$C$12,2,FALSE)*(VLOOKUP(E453,'Tabla 2-3-4-5'!$B$10:$C$12,2,FALSE)))&lt;3,"BAJO",IF((VLOOKUP(D453,'Tabla 2-3-4-5'!$B$10:$C$12,2,FALSE)*(VLOOKUP(E453,'Tabla 2-3-4-5'!$B$10:$C$12,2,FALSE)))&gt;5,"ALTO","MEDIO"))," ")</f>
        <v xml:space="preserve"> </v>
      </c>
      <c r="G453" s="105"/>
      <c r="H453" s="105"/>
      <c r="I453" s="105"/>
      <c r="J453" s="105"/>
      <c r="K453" s="105"/>
      <c r="L453" s="105"/>
      <c r="M453" s="105"/>
      <c r="N453" s="105"/>
      <c r="O453" s="104"/>
      <c r="P453" s="106"/>
      <c r="Q453" s="107"/>
    </row>
    <row r="454" spans="1:17" ht="35.25" customHeight="1" x14ac:dyDescent="0.3">
      <c r="A454" s="21" t="str">
        <f>'Matriz Nº1 Identificación'!A454</f>
        <v>49. 4</v>
      </c>
      <c r="B454" s="21" t="str">
        <f>IF('Matriz Nº3 Evaluación'!J454="Administrar",'Matriz Nº3 Evaluación'!B454,"No administrar")</f>
        <v>No administrar</v>
      </c>
      <c r="C454" s="105"/>
      <c r="D454" s="101"/>
      <c r="E454" s="101"/>
      <c r="F454" s="4" t="str">
        <f>IFERROR(+IF((VLOOKUP(D454,'Tabla 2-3-4-5'!$B$10:$C$12,2,FALSE)*(VLOOKUP(E454,'Tabla 2-3-4-5'!$B$10:$C$12,2,FALSE)))&lt;3,"BAJO",IF((VLOOKUP(D454,'Tabla 2-3-4-5'!$B$10:$C$12,2,FALSE)*(VLOOKUP(E454,'Tabla 2-3-4-5'!$B$10:$C$12,2,FALSE)))&gt;5,"ALTO","MEDIO"))," ")</f>
        <v xml:space="preserve"> </v>
      </c>
      <c r="G454" s="105"/>
      <c r="H454" s="105"/>
      <c r="I454" s="105"/>
      <c r="J454" s="105"/>
      <c r="K454" s="105"/>
      <c r="L454" s="105"/>
      <c r="M454" s="105"/>
      <c r="N454" s="105"/>
      <c r="O454" s="104"/>
      <c r="P454" s="106"/>
      <c r="Q454" s="107"/>
    </row>
    <row r="455" spans="1:17" ht="35.25" customHeight="1" x14ac:dyDescent="0.3">
      <c r="A455" s="21" t="str">
        <f>'Matriz Nº1 Identificación'!A455</f>
        <v>49. 5</v>
      </c>
      <c r="B455" s="21" t="str">
        <f>IF('Matriz Nº3 Evaluación'!J455="Administrar",'Matriz Nº3 Evaluación'!B455,"No administrar")</f>
        <v>No administrar</v>
      </c>
      <c r="C455" s="105"/>
      <c r="D455" s="101"/>
      <c r="E455" s="101"/>
      <c r="F455" s="4" t="str">
        <f>IFERROR(+IF((VLOOKUP(D455,'Tabla 2-3-4-5'!$B$10:$C$12,2,FALSE)*(VLOOKUP(E455,'Tabla 2-3-4-5'!$B$10:$C$12,2,FALSE)))&lt;3,"BAJO",IF((VLOOKUP(D455,'Tabla 2-3-4-5'!$B$10:$C$12,2,FALSE)*(VLOOKUP(E455,'Tabla 2-3-4-5'!$B$10:$C$12,2,FALSE)))&gt;5,"ALTO","MEDIO"))," ")</f>
        <v xml:space="preserve"> </v>
      </c>
      <c r="G455" s="105"/>
      <c r="H455" s="105"/>
      <c r="I455" s="105"/>
      <c r="J455" s="105"/>
      <c r="K455" s="105"/>
      <c r="L455" s="105"/>
      <c r="M455" s="105"/>
      <c r="N455" s="105"/>
      <c r="O455" s="104"/>
      <c r="P455" s="106"/>
      <c r="Q455" s="107"/>
    </row>
    <row r="456" spans="1:17" ht="35.25" customHeight="1" x14ac:dyDescent="0.3">
      <c r="A456" s="21" t="str">
        <f>'Matriz Nº1 Identificación'!A456</f>
        <v>49. 6</v>
      </c>
      <c r="B456" s="21" t="str">
        <f>IF('Matriz Nº3 Evaluación'!J456="Administrar",'Matriz Nº3 Evaluación'!B456,"No administrar")</f>
        <v>No administrar</v>
      </c>
      <c r="C456" s="105"/>
      <c r="D456" s="101"/>
      <c r="E456" s="101"/>
      <c r="F456" s="4" t="str">
        <f>IFERROR(+IF((VLOOKUP(D456,'Tabla 2-3-4-5'!$B$10:$C$12,2,FALSE)*(VLOOKUP(E456,'Tabla 2-3-4-5'!$B$10:$C$12,2,FALSE)))&lt;3,"BAJO",IF((VLOOKUP(D456,'Tabla 2-3-4-5'!$B$10:$C$12,2,FALSE)*(VLOOKUP(E456,'Tabla 2-3-4-5'!$B$10:$C$12,2,FALSE)))&gt;5,"ALTO","MEDIO"))," ")</f>
        <v xml:space="preserve"> </v>
      </c>
      <c r="G456" s="105"/>
      <c r="H456" s="105"/>
      <c r="I456" s="105"/>
      <c r="J456" s="105"/>
      <c r="K456" s="105"/>
      <c r="L456" s="105"/>
      <c r="M456" s="105"/>
      <c r="N456" s="105"/>
      <c r="O456" s="104"/>
      <c r="P456" s="106"/>
      <c r="Q456" s="107"/>
    </row>
    <row r="457" spans="1:17" ht="35.25" customHeight="1" thickBot="1" x14ac:dyDescent="0.35">
      <c r="A457" s="21" t="str">
        <f>'Matriz Nº1 Identificación'!A457</f>
        <v>49. 7</v>
      </c>
      <c r="B457" s="21" t="str">
        <f>IF('Matriz Nº3 Evaluación'!J457="Administrar",'Matriz Nº3 Evaluación'!B457,"No administrar")</f>
        <v>No administrar</v>
      </c>
      <c r="C457" s="105"/>
      <c r="D457" s="101"/>
      <c r="E457" s="101"/>
      <c r="F457" s="4" t="str">
        <f>IFERROR(+IF((VLOOKUP(D457,'Tabla 2-3-4-5'!$B$10:$C$12,2,FALSE)*(VLOOKUP(E457,'Tabla 2-3-4-5'!$B$10:$C$12,2,FALSE)))&lt;3,"BAJO",IF((VLOOKUP(D457,'Tabla 2-3-4-5'!$B$10:$C$12,2,FALSE)*(VLOOKUP(E457,'Tabla 2-3-4-5'!$B$10:$C$12,2,FALSE)))&gt;5,"ALTO","MEDIO"))," ")</f>
        <v xml:space="preserve"> </v>
      </c>
      <c r="G457" s="105"/>
      <c r="H457" s="105"/>
      <c r="I457" s="105"/>
      <c r="J457" s="105"/>
      <c r="K457" s="105"/>
      <c r="L457" s="105"/>
      <c r="M457" s="105"/>
      <c r="N457" s="105"/>
      <c r="O457" s="104"/>
      <c r="P457" s="106"/>
      <c r="Q457" s="107"/>
    </row>
    <row r="458" spans="1:17" ht="33" customHeight="1" thickBot="1" x14ac:dyDescent="0.35">
      <c r="A458" s="73" t="str">
        <f>'Matriz Nº1 Identificación'!A458</f>
        <v xml:space="preserve">Objetivo Estratégico: </v>
      </c>
      <c r="B458" s="409">
        <f>'Matriz Nº1 Identificación'!B458</f>
        <v>0</v>
      </c>
      <c r="C458" s="410"/>
      <c r="D458" s="410"/>
      <c r="E458" s="410"/>
      <c r="F458" s="410"/>
      <c r="G458" s="410"/>
      <c r="H458" s="410"/>
      <c r="I458" s="410"/>
      <c r="J458" s="410"/>
      <c r="K458" s="410"/>
      <c r="L458" s="410"/>
      <c r="M458" s="410"/>
      <c r="N458" s="410"/>
      <c r="O458" s="410"/>
      <c r="P458" s="410"/>
      <c r="Q458" s="411"/>
    </row>
    <row r="459" spans="1:17" ht="24.75" customHeight="1" x14ac:dyDescent="0.3">
      <c r="A459" s="76" t="str">
        <f>'Matriz Nº1 Identificación'!A459</f>
        <v>Objetivo táctico</v>
      </c>
      <c r="B459" s="447" t="str">
        <f>'Matriz Nº1 Identificación'!B459</f>
        <v xml:space="preserve">50. </v>
      </c>
      <c r="C459" s="448"/>
      <c r="D459" s="448"/>
      <c r="E459" s="448"/>
      <c r="F459" s="448"/>
      <c r="G459" s="448"/>
      <c r="H459" s="448"/>
      <c r="I459" s="448"/>
      <c r="J459" s="448"/>
      <c r="K459" s="448"/>
      <c r="L459" s="448"/>
      <c r="M459" s="448"/>
      <c r="N459" s="448"/>
      <c r="O459" s="448"/>
      <c r="P459" s="448"/>
      <c r="Q459" s="449"/>
    </row>
    <row r="460" spans="1:17" ht="27.75" customHeight="1" x14ac:dyDescent="0.3">
      <c r="A460" s="21" t="str">
        <f>'Matriz Nº1 Identificación'!A460</f>
        <v>50. 1</v>
      </c>
      <c r="B460" s="21" t="str">
        <f>IF('Matriz Nº3 Evaluación'!J460="Administrar",'Matriz Nº3 Evaluación'!B460,"No administrar")</f>
        <v>No administrar</v>
      </c>
      <c r="C460" s="105"/>
      <c r="D460" s="101"/>
      <c r="E460" s="101"/>
      <c r="F460" s="4" t="str">
        <f>IFERROR(+IF((VLOOKUP(D460,'Tabla 2-3-4-5'!$B$10:$C$12,2,FALSE)*(VLOOKUP(E460,'Tabla 2-3-4-5'!$B$10:$C$12,2,FALSE)))&lt;3,"BAJO",IF((VLOOKUP(D460,'Tabla 2-3-4-5'!$B$10:$C$12,2,FALSE)*(VLOOKUP(E460,'Tabla 2-3-4-5'!$B$10:$C$12,2,FALSE)))&gt;5,"ALTO","MEDIO"))," ")</f>
        <v xml:space="preserve"> </v>
      </c>
      <c r="G460" s="105"/>
      <c r="H460" s="105"/>
      <c r="I460" s="105"/>
      <c r="J460" s="105"/>
      <c r="K460" s="105"/>
      <c r="L460" s="105"/>
      <c r="M460" s="105"/>
      <c r="N460" s="105"/>
      <c r="O460" s="104"/>
      <c r="P460" s="106"/>
      <c r="Q460" s="107"/>
    </row>
    <row r="461" spans="1:17" ht="31.5" customHeight="1" x14ac:dyDescent="0.3">
      <c r="A461" s="21" t="str">
        <f>'Matriz Nº1 Identificación'!A461</f>
        <v>50. 2</v>
      </c>
      <c r="B461" s="21" t="str">
        <f>IF('Matriz Nº3 Evaluación'!J461="Administrar",'Matriz Nº3 Evaluación'!B461,"No administrar")</f>
        <v>No administrar</v>
      </c>
      <c r="C461" s="105"/>
      <c r="D461" s="101"/>
      <c r="E461" s="101"/>
      <c r="F461" s="4" t="str">
        <f>IFERROR(+IF((VLOOKUP(D461,'Tabla 2-3-4-5'!$B$10:$C$12,2,FALSE)*(VLOOKUP(E461,'Tabla 2-3-4-5'!$B$10:$C$12,2,FALSE)))&lt;3,"BAJO",IF((VLOOKUP(D461,'Tabla 2-3-4-5'!$B$10:$C$12,2,FALSE)*(VLOOKUP(E461,'Tabla 2-3-4-5'!$B$10:$C$12,2,FALSE)))&gt;5,"ALTO","MEDIO"))," ")</f>
        <v xml:space="preserve"> </v>
      </c>
      <c r="G461" s="105"/>
      <c r="H461" s="105"/>
      <c r="I461" s="105"/>
      <c r="J461" s="105"/>
      <c r="K461" s="105"/>
      <c r="L461" s="105"/>
      <c r="M461" s="105"/>
      <c r="N461" s="105"/>
      <c r="O461" s="104"/>
      <c r="P461" s="106"/>
      <c r="Q461" s="107"/>
    </row>
    <row r="462" spans="1:17" ht="29.25" customHeight="1" x14ac:dyDescent="0.3">
      <c r="A462" s="21" t="str">
        <f>'Matriz Nº1 Identificación'!A462</f>
        <v>50. 3</v>
      </c>
      <c r="B462" s="21" t="str">
        <f>IF('Matriz Nº3 Evaluación'!J462="Administrar",'Matriz Nº3 Evaluación'!B462,"No administrar")</f>
        <v>No administrar</v>
      </c>
      <c r="C462" s="105"/>
      <c r="D462" s="101"/>
      <c r="E462" s="101"/>
      <c r="F462" s="4" t="str">
        <f>IFERROR(+IF((VLOOKUP(D462,'Tabla 2-3-4-5'!$B$10:$C$12,2,FALSE)*(VLOOKUP(E462,'Tabla 2-3-4-5'!$B$10:$C$12,2,FALSE)))&lt;3,"BAJO",IF((VLOOKUP(D462,'Tabla 2-3-4-5'!$B$10:$C$12,2,FALSE)*(VLOOKUP(E462,'Tabla 2-3-4-5'!$B$10:$C$12,2,FALSE)))&gt;5,"ALTO","MEDIO"))," ")</f>
        <v xml:space="preserve"> </v>
      </c>
      <c r="G462" s="105"/>
      <c r="H462" s="105"/>
      <c r="I462" s="105"/>
      <c r="J462" s="105"/>
      <c r="K462" s="105"/>
      <c r="L462" s="105"/>
      <c r="M462" s="105"/>
      <c r="N462" s="105"/>
      <c r="O462" s="104"/>
      <c r="P462" s="106"/>
      <c r="Q462" s="107"/>
    </row>
    <row r="463" spans="1:17" ht="35.25" customHeight="1" x14ac:dyDescent="0.3">
      <c r="A463" s="21" t="str">
        <f>'Matriz Nº1 Identificación'!A463</f>
        <v>50. 4</v>
      </c>
      <c r="B463" s="21" t="str">
        <f>IF('Matriz Nº3 Evaluación'!J463="Administrar",'Matriz Nº3 Evaluación'!B463,"No administrar")</f>
        <v>No administrar</v>
      </c>
      <c r="C463" s="105"/>
      <c r="D463" s="101"/>
      <c r="E463" s="101"/>
      <c r="F463" s="4" t="str">
        <f>IFERROR(+IF((VLOOKUP(D463,'Tabla 2-3-4-5'!$B$10:$C$12,2,FALSE)*(VLOOKUP(E463,'Tabla 2-3-4-5'!$B$10:$C$12,2,FALSE)))&lt;3,"BAJO",IF((VLOOKUP(D463,'Tabla 2-3-4-5'!$B$10:$C$12,2,FALSE)*(VLOOKUP(E463,'Tabla 2-3-4-5'!$B$10:$C$12,2,FALSE)))&gt;5,"ALTO","MEDIO"))," ")</f>
        <v xml:space="preserve"> </v>
      </c>
      <c r="G463" s="105"/>
      <c r="H463" s="105"/>
      <c r="I463" s="105"/>
      <c r="J463" s="105"/>
      <c r="K463" s="105"/>
      <c r="L463" s="105"/>
      <c r="M463" s="105"/>
      <c r="N463" s="105"/>
      <c r="O463" s="104"/>
      <c r="P463" s="106"/>
      <c r="Q463" s="107"/>
    </row>
    <row r="464" spans="1:17" ht="35.25" customHeight="1" x14ac:dyDescent="0.3">
      <c r="A464" s="21" t="str">
        <f>'Matriz Nº1 Identificación'!A464</f>
        <v>50. 5</v>
      </c>
      <c r="B464" s="21" t="str">
        <f>IF('Matriz Nº3 Evaluación'!J464="Administrar",'Matriz Nº3 Evaluación'!B464,"No administrar")</f>
        <v>No administrar</v>
      </c>
      <c r="C464" s="105"/>
      <c r="D464" s="101"/>
      <c r="E464" s="101"/>
      <c r="F464" s="4" t="str">
        <f>IFERROR(+IF((VLOOKUP(D464,'Tabla 2-3-4-5'!$B$10:$C$12,2,FALSE)*(VLOOKUP(E464,'Tabla 2-3-4-5'!$B$10:$C$12,2,FALSE)))&lt;3,"BAJO",IF((VLOOKUP(D464,'Tabla 2-3-4-5'!$B$10:$C$12,2,FALSE)*(VLOOKUP(E464,'Tabla 2-3-4-5'!$B$10:$C$12,2,FALSE)))&gt;5,"ALTO","MEDIO"))," ")</f>
        <v xml:space="preserve"> </v>
      </c>
      <c r="G464" s="105"/>
      <c r="H464" s="105"/>
      <c r="I464" s="105"/>
      <c r="J464" s="105"/>
      <c r="K464" s="105"/>
      <c r="L464" s="105"/>
      <c r="M464" s="105"/>
      <c r="N464" s="105"/>
      <c r="O464" s="104"/>
      <c r="P464" s="106"/>
      <c r="Q464" s="107"/>
    </row>
    <row r="465" spans="1:17" ht="35.25" customHeight="1" x14ac:dyDescent="0.3">
      <c r="A465" s="21" t="str">
        <f>'Matriz Nº1 Identificación'!A465</f>
        <v>50. 6</v>
      </c>
      <c r="B465" s="21" t="str">
        <f>IF('Matriz Nº3 Evaluación'!J465="Administrar",'Matriz Nº3 Evaluación'!B465,"No administrar")</f>
        <v>No administrar</v>
      </c>
      <c r="C465" s="105"/>
      <c r="D465" s="101"/>
      <c r="E465" s="101"/>
      <c r="F465" s="4" t="str">
        <f>IFERROR(+IF((VLOOKUP(D465,'Tabla 2-3-4-5'!$B$10:$C$12,2,FALSE)*(VLOOKUP(E465,'Tabla 2-3-4-5'!$B$10:$C$12,2,FALSE)))&lt;3,"BAJO",IF((VLOOKUP(D465,'Tabla 2-3-4-5'!$B$10:$C$12,2,FALSE)*(VLOOKUP(E465,'Tabla 2-3-4-5'!$B$10:$C$12,2,FALSE)))&gt;5,"ALTO","MEDIO"))," ")</f>
        <v xml:space="preserve"> </v>
      </c>
      <c r="G465" s="105"/>
      <c r="H465" s="105"/>
      <c r="I465" s="105"/>
      <c r="J465" s="105"/>
      <c r="K465" s="105"/>
      <c r="L465" s="105"/>
      <c r="M465" s="105"/>
      <c r="N465" s="105"/>
      <c r="O465" s="104"/>
      <c r="P465" s="106"/>
      <c r="Q465" s="107"/>
    </row>
    <row r="466" spans="1:17" ht="35.25" customHeight="1" thickBot="1" x14ac:dyDescent="0.35">
      <c r="A466" s="21" t="str">
        <f>'Matriz Nº1 Identificación'!A466</f>
        <v>50. 7</v>
      </c>
      <c r="B466" s="21" t="str">
        <f>IF('Matriz Nº3 Evaluación'!J466="Administrar",'Matriz Nº3 Evaluación'!B466,"No administrar")</f>
        <v>No administrar</v>
      </c>
      <c r="C466" s="105"/>
      <c r="D466" s="101"/>
      <c r="E466" s="101"/>
      <c r="F466" s="4" t="str">
        <f>IFERROR(+IF((VLOOKUP(D466,'Tabla 2-3-4-5'!$B$10:$C$12,2,FALSE)*(VLOOKUP(E466,'Tabla 2-3-4-5'!$B$10:$C$12,2,FALSE)))&lt;3,"BAJO",IF((VLOOKUP(D466,'Tabla 2-3-4-5'!$B$10:$C$12,2,FALSE)*(VLOOKUP(E466,'Tabla 2-3-4-5'!$B$10:$C$12,2,FALSE)))&gt;5,"ALTO","MEDIO"))," ")</f>
        <v xml:space="preserve"> </v>
      </c>
      <c r="G466" s="105"/>
      <c r="H466" s="105"/>
      <c r="I466" s="105"/>
      <c r="J466" s="105"/>
      <c r="K466" s="105"/>
      <c r="L466" s="105"/>
      <c r="M466" s="105"/>
      <c r="N466" s="105"/>
      <c r="O466" s="104"/>
      <c r="P466" s="106"/>
      <c r="Q466" s="107"/>
    </row>
    <row r="467" spans="1:17" ht="33" customHeight="1" thickBot="1" x14ac:dyDescent="0.35">
      <c r="A467" s="73" t="str">
        <f>'Matriz Nº1 Identificación'!A467</f>
        <v xml:space="preserve">Objetivo Estratégico: </v>
      </c>
      <c r="B467" s="409">
        <f>'Matriz Nº1 Identificación'!B467</f>
        <v>0</v>
      </c>
      <c r="C467" s="410"/>
      <c r="D467" s="410"/>
      <c r="E467" s="410"/>
      <c r="F467" s="410"/>
      <c r="G467" s="410"/>
      <c r="H467" s="410"/>
      <c r="I467" s="410"/>
      <c r="J467" s="410"/>
      <c r="K467" s="410"/>
      <c r="L467" s="410"/>
      <c r="M467" s="410"/>
      <c r="N467" s="410"/>
      <c r="O467" s="410"/>
      <c r="P467" s="410"/>
      <c r="Q467" s="411"/>
    </row>
    <row r="468" spans="1:17" ht="24.75" customHeight="1" x14ac:dyDescent="0.3">
      <c r="A468" s="76" t="str">
        <f>'Matriz Nº1 Identificación'!A468</f>
        <v>Objetivo táctico</v>
      </c>
      <c r="B468" s="447" t="str">
        <f>'Matriz Nº1 Identificación'!B468</f>
        <v xml:space="preserve">51. </v>
      </c>
      <c r="C468" s="448"/>
      <c r="D468" s="448"/>
      <c r="E468" s="448"/>
      <c r="F468" s="448"/>
      <c r="G468" s="448"/>
      <c r="H468" s="448"/>
      <c r="I468" s="448"/>
      <c r="J468" s="448"/>
      <c r="K468" s="448"/>
      <c r="L468" s="448"/>
      <c r="M468" s="448"/>
      <c r="N468" s="448"/>
      <c r="O468" s="448"/>
      <c r="P468" s="448"/>
      <c r="Q468" s="449"/>
    </row>
    <row r="469" spans="1:17" ht="27.75" customHeight="1" x14ac:dyDescent="0.3">
      <c r="A469" s="21" t="str">
        <f>'Matriz Nº1 Identificación'!A469</f>
        <v>51. 1</v>
      </c>
      <c r="B469" s="21" t="str">
        <f>IF('Matriz Nº3 Evaluación'!J469="Administrar",'Matriz Nº3 Evaluación'!B469,"No administrar")</f>
        <v>No administrar</v>
      </c>
      <c r="C469" s="105"/>
      <c r="D469" s="101"/>
      <c r="E469" s="101"/>
      <c r="F469" s="4" t="str">
        <f>IFERROR(+IF((VLOOKUP(D469,'Tabla 2-3-4-5'!$B$10:$C$12,2,FALSE)*(VLOOKUP(E469,'Tabla 2-3-4-5'!$B$10:$C$12,2,FALSE)))&lt;3,"BAJO",IF((VLOOKUP(D469,'Tabla 2-3-4-5'!$B$10:$C$12,2,FALSE)*(VLOOKUP(E469,'Tabla 2-3-4-5'!$B$10:$C$12,2,FALSE)))&gt;5,"ALTO","MEDIO"))," ")</f>
        <v xml:space="preserve"> </v>
      </c>
      <c r="G469" s="105"/>
      <c r="H469" s="105"/>
      <c r="I469" s="105"/>
      <c r="J469" s="105"/>
      <c r="K469" s="105"/>
      <c r="L469" s="105"/>
      <c r="M469" s="105"/>
      <c r="N469" s="105"/>
      <c r="O469" s="104"/>
      <c r="P469" s="106"/>
      <c r="Q469" s="107"/>
    </row>
    <row r="470" spans="1:17" ht="31.5" customHeight="1" x14ac:dyDescent="0.3">
      <c r="A470" s="21" t="str">
        <f>'Matriz Nº1 Identificación'!A470</f>
        <v>51. 2</v>
      </c>
      <c r="B470" s="21" t="str">
        <f>IF('Matriz Nº3 Evaluación'!J470="Administrar",'Matriz Nº3 Evaluación'!B470,"No administrar")</f>
        <v>No administrar</v>
      </c>
      <c r="C470" s="105"/>
      <c r="D470" s="101"/>
      <c r="E470" s="101"/>
      <c r="F470" s="4" t="str">
        <f>IFERROR(+IF((VLOOKUP(D470,'Tabla 2-3-4-5'!$B$10:$C$12,2,FALSE)*(VLOOKUP(E470,'Tabla 2-3-4-5'!$B$10:$C$12,2,FALSE)))&lt;3,"BAJO",IF((VLOOKUP(D470,'Tabla 2-3-4-5'!$B$10:$C$12,2,FALSE)*(VLOOKUP(E470,'Tabla 2-3-4-5'!$B$10:$C$12,2,FALSE)))&gt;5,"ALTO","MEDIO"))," ")</f>
        <v xml:space="preserve"> </v>
      </c>
      <c r="G470" s="105"/>
      <c r="H470" s="105"/>
      <c r="I470" s="105"/>
      <c r="J470" s="105"/>
      <c r="K470" s="105"/>
      <c r="L470" s="105"/>
      <c r="M470" s="105"/>
      <c r="N470" s="105"/>
      <c r="O470" s="104"/>
      <c r="P470" s="106"/>
      <c r="Q470" s="107"/>
    </row>
    <row r="471" spans="1:17" ht="29.25" customHeight="1" x14ac:dyDescent="0.3">
      <c r="A471" s="21" t="str">
        <f>'Matriz Nº1 Identificación'!A471</f>
        <v>51. 3</v>
      </c>
      <c r="B471" s="21" t="str">
        <f>IF('Matriz Nº3 Evaluación'!J471="Administrar",'Matriz Nº3 Evaluación'!B471,"No administrar")</f>
        <v>No administrar</v>
      </c>
      <c r="C471" s="105"/>
      <c r="D471" s="101"/>
      <c r="E471" s="101"/>
      <c r="F471" s="4" t="str">
        <f>IFERROR(+IF((VLOOKUP(D471,'Tabla 2-3-4-5'!$B$10:$C$12,2,FALSE)*(VLOOKUP(E471,'Tabla 2-3-4-5'!$B$10:$C$12,2,FALSE)))&lt;3,"BAJO",IF((VLOOKUP(D471,'Tabla 2-3-4-5'!$B$10:$C$12,2,FALSE)*(VLOOKUP(E471,'Tabla 2-3-4-5'!$B$10:$C$12,2,FALSE)))&gt;5,"ALTO","MEDIO"))," ")</f>
        <v xml:space="preserve"> </v>
      </c>
      <c r="G471" s="105"/>
      <c r="H471" s="105"/>
      <c r="I471" s="105"/>
      <c r="J471" s="105"/>
      <c r="K471" s="105"/>
      <c r="L471" s="105"/>
      <c r="M471" s="105"/>
      <c r="N471" s="105"/>
      <c r="O471" s="104"/>
      <c r="P471" s="106"/>
      <c r="Q471" s="107"/>
    </row>
    <row r="472" spans="1:17" ht="35.25" customHeight="1" x14ac:dyDescent="0.3">
      <c r="A472" s="21" t="str">
        <f>'Matriz Nº1 Identificación'!A472</f>
        <v>51. 4</v>
      </c>
      <c r="B472" s="21" t="str">
        <f>IF('Matriz Nº3 Evaluación'!J472="Administrar",'Matriz Nº3 Evaluación'!B472,"No administrar")</f>
        <v>No administrar</v>
      </c>
      <c r="C472" s="105"/>
      <c r="D472" s="101"/>
      <c r="E472" s="101"/>
      <c r="F472" s="4" t="str">
        <f>IFERROR(+IF((VLOOKUP(D472,'Tabla 2-3-4-5'!$B$10:$C$12,2,FALSE)*(VLOOKUP(E472,'Tabla 2-3-4-5'!$B$10:$C$12,2,FALSE)))&lt;3,"BAJO",IF((VLOOKUP(D472,'Tabla 2-3-4-5'!$B$10:$C$12,2,FALSE)*(VLOOKUP(E472,'Tabla 2-3-4-5'!$B$10:$C$12,2,FALSE)))&gt;5,"ALTO","MEDIO"))," ")</f>
        <v xml:space="preserve"> </v>
      </c>
      <c r="G472" s="105"/>
      <c r="H472" s="105"/>
      <c r="I472" s="105"/>
      <c r="J472" s="105"/>
      <c r="K472" s="105"/>
      <c r="L472" s="105"/>
      <c r="M472" s="105"/>
      <c r="N472" s="105"/>
      <c r="O472" s="104"/>
      <c r="P472" s="106"/>
      <c r="Q472" s="107"/>
    </row>
    <row r="473" spans="1:17" ht="35.25" customHeight="1" x14ac:dyDescent="0.3">
      <c r="A473" s="21" t="str">
        <f>'Matriz Nº1 Identificación'!A473</f>
        <v>51. 5</v>
      </c>
      <c r="B473" s="21" t="str">
        <f>IF('Matriz Nº3 Evaluación'!J473="Administrar",'Matriz Nº3 Evaluación'!B473,"No administrar")</f>
        <v>No administrar</v>
      </c>
      <c r="C473" s="105"/>
      <c r="D473" s="101"/>
      <c r="E473" s="101"/>
      <c r="F473" s="4" t="str">
        <f>IFERROR(+IF((VLOOKUP(D473,'Tabla 2-3-4-5'!$B$10:$C$12,2,FALSE)*(VLOOKUP(E473,'Tabla 2-3-4-5'!$B$10:$C$12,2,FALSE)))&lt;3,"BAJO",IF((VLOOKUP(D473,'Tabla 2-3-4-5'!$B$10:$C$12,2,FALSE)*(VLOOKUP(E473,'Tabla 2-3-4-5'!$B$10:$C$12,2,FALSE)))&gt;5,"ALTO","MEDIO"))," ")</f>
        <v xml:space="preserve"> </v>
      </c>
      <c r="G473" s="105"/>
      <c r="H473" s="105"/>
      <c r="I473" s="105"/>
      <c r="J473" s="105"/>
      <c r="K473" s="105"/>
      <c r="L473" s="105"/>
      <c r="M473" s="105"/>
      <c r="N473" s="105"/>
      <c r="O473" s="104"/>
      <c r="P473" s="106"/>
      <c r="Q473" s="107"/>
    </row>
    <row r="474" spans="1:17" ht="35.25" customHeight="1" x14ac:dyDescent="0.3">
      <c r="A474" s="21" t="str">
        <f>'Matriz Nº1 Identificación'!A474</f>
        <v>51. 6</v>
      </c>
      <c r="B474" s="21" t="str">
        <f>IF('Matriz Nº3 Evaluación'!J474="Administrar",'Matriz Nº3 Evaluación'!B474,"No administrar")</f>
        <v>No administrar</v>
      </c>
      <c r="C474" s="105"/>
      <c r="D474" s="101"/>
      <c r="E474" s="101"/>
      <c r="F474" s="4" t="str">
        <f>IFERROR(+IF((VLOOKUP(D474,'Tabla 2-3-4-5'!$B$10:$C$12,2,FALSE)*(VLOOKUP(E474,'Tabla 2-3-4-5'!$B$10:$C$12,2,FALSE)))&lt;3,"BAJO",IF((VLOOKUP(D474,'Tabla 2-3-4-5'!$B$10:$C$12,2,FALSE)*(VLOOKUP(E474,'Tabla 2-3-4-5'!$B$10:$C$12,2,FALSE)))&gt;5,"ALTO","MEDIO"))," ")</f>
        <v xml:space="preserve"> </v>
      </c>
      <c r="G474" s="105"/>
      <c r="H474" s="105"/>
      <c r="I474" s="105"/>
      <c r="J474" s="105"/>
      <c r="K474" s="105"/>
      <c r="L474" s="105"/>
      <c r="M474" s="105"/>
      <c r="N474" s="105"/>
      <c r="O474" s="104"/>
      <c r="P474" s="106"/>
      <c r="Q474" s="107"/>
    </row>
    <row r="475" spans="1:17" ht="35.25" customHeight="1" thickBot="1" x14ac:dyDescent="0.35">
      <c r="A475" s="21" t="str">
        <f>'Matriz Nº1 Identificación'!A475</f>
        <v>51. 7</v>
      </c>
      <c r="B475" s="21" t="str">
        <f>IF('Matriz Nº3 Evaluación'!J475="Administrar",'Matriz Nº3 Evaluación'!B475,"No administrar")</f>
        <v>No administrar</v>
      </c>
      <c r="C475" s="105"/>
      <c r="D475" s="101"/>
      <c r="E475" s="101"/>
      <c r="F475" s="4" t="str">
        <f>IFERROR(+IF((VLOOKUP(D475,'Tabla 2-3-4-5'!$B$10:$C$12,2,FALSE)*(VLOOKUP(E475,'Tabla 2-3-4-5'!$B$10:$C$12,2,FALSE)))&lt;3,"BAJO",IF((VLOOKUP(D475,'Tabla 2-3-4-5'!$B$10:$C$12,2,FALSE)*(VLOOKUP(E475,'Tabla 2-3-4-5'!$B$10:$C$12,2,FALSE)))&gt;5,"ALTO","MEDIO"))," ")</f>
        <v xml:space="preserve"> </v>
      </c>
      <c r="G475" s="105"/>
      <c r="H475" s="105"/>
      <c r="I475" s="105"/>
      <c r="J475" s="105"/>
      <c r="K475" s="105"/>
      <c r="L475" s="105"/>
      <c r="M475" s="105"/>
      <c r="N475" s="105"/>
      <c r="O475" s="104"/>
      <c r="P475" s="106"/>
      <c r="Q475" s="107"/>
    </row>
    <row r="476" spans="1:17" ht="33" customHeight="1" thickBot="1" x14ac:dyDescent="0.35">
      <c r="A476" s="73" t="str">
        <f>'Matriz Nº1 Identificación'!A476</f>
        <v xml:space="preserve">Objetivo Estratégico: </v>
      </c>
      <c r="B476" s="409">
        <f>'Matriz Nº1 Identificación'!B476</f>
        <v>0</v>
      </c>
      <c r="C476" s="410"/>
      <c r="D476" s="410"/>
      <c r="E476" s="410"/>
      <c r="F476" s="410"/>
      <c r="G476" s="410"/>
      <c r="H476" s="410"/>
      <c r="I476" s="410"/>
      <c r="J476" s="410"/>
      <c r="K476" s="410"/>
      <c r="L476" s="410"/>
      <c r="M476" s="410"/>
      <c r="N476" s="410"/>
      <c r="O476" s="410"/>
      <c r="P476" s="410"/>
      <c r="Q476" s="411"/>
    </row>
    <row r="477" spans="1:17" ht="24.75" customHeight="1" x14ac:dyDescent="0.3">
      <c r="A477" s="76" t="str">
        <f>'Matriz Nº1 Identificación'!A477</f>
        <v>Objetivo táctico</v>
      </c>
      <c r="B477" s="447" t="str">
        <f>'Matriz Nº1 Identificación'!B477</f>
        <v xml:space="preserve">52. </v>
      </c>
      <c r="C477" s="448"/>
      <c r="D477" s="448"/>
      <c r="E477" s="448"/>
      <c r="F477" s="448"/>
      <c r="G477" s="448"/>
      <c r="H477" s="448"/>
      <c r="I477" s="448"/>
      <c r="J477" s="448"/>
      <c r="K477" s="448"/>
      <c r="L477" s="448"/>
      <c r="M477" s="448"/>
      <c r="N477" s="448"/>
      <c r="O477" s="448"/>
      <c r="P477" s="448"/>
      <c r="Q477" s="449"/>
    </row>
    <row r="478" spans="1:17" ht="27.75" customHeight="1" x14ac:dyDescent="0.3">
      <c r="A478" s="21" t="str">
        <f>'Matriz Nº1 Identificación'!A478</f>
        <v>52. 1</v>
      </c>
      <c r="B478" s="21" t="str">
        <f>IF('Matriz Nº3 Evaluación'!J478="Administrar",'Matriz Nº3 Evaluación'!B478,"No administrar")</f>
        <v>No administrar</v>
      </c>
      <c r="C478" s="105"/>
      <c r="D478" s="101"/>
      <c r="E478" s="101"/>
      <c r="F478" s="4" t="str">
        <f>IFERROR(+IF((VLOOKUP(D478,'Tabla 2-3-4-5'!$B$10:$C$12,2,FALSE)*(VLOOKUP(E478,'Tabla 2-3-4-5'!$B$10:$C$12,2,FALSE)))&lt;3,"BAJO",IF((VLOOKUP(D478,'Tabla 2-3-4-5'!$B$10:$C$12,2,FALSE)*(VLOOKUP(E478,'Tabla 2-3-4-5'!$B$10:$C$12,2,FALSE)))&gt;5,"ALTO","MEDIO"))," ")</f>
        <v xml:space="preserve"> </v>
      </c>
      <c r="G478" s="105"/>
      <c r="H478" s="105"/>
      <c r="I478" s="105"/>
      <c r="J478" s="105"/>
      <c r="K478" s="105"/>
      <c r="L478" s="105"/>
      <c r="M478" s="105"/>
      <c r="N478" s="105"/>
      <c r="O478" s="104"/>
      <c r="P478" s="106"/>
      <c r="Q478" s="107"/>
    </row>
    <row r="479" spans="1:17" ht="31.5" customHeight="1" x14ac:dyDescent="0.3">
      <c r="A479" s="21" t="str">
        <f>'Matriz Nº1 Identificación'!A479</f>
        <v>52. 2</v>
      </c>
      <c r="B479" s="21" t="str">
        <f>IF('Matriz Nº3 Evaluación'!J479="Administrar",'Matriz Nº3 Evaluación'!B479,"No administrar")</f>
        <v>No administrar</v>
      </c>
      <c r="C479" s="105"/>
      <c r="D479" s="101"/>
      <c r="E479" s="101"/>
      <c r="F479" s="4" t="str">
        <f>IFERROR(+IF((VLOOKUP(D479,'Tabla 2-3-4-5'!$B$10:$C$12,2,FALSE)*(VLOOKUP(E479,'Tabla 2-3-4-5'!$B$10:$C$12,2,FALSE)))&lt;3,"BAJO",IF((VLOOKUP(D479,'Tabla 2-3-4-5'!$B$10:$C$12,2,FALSE)*(VLOOKUP(E479,'Tabla 2-3-4-5'!$B$10:$C$12,2,FALSE)))&gt;5,"ALTO","MEDIO"))," ")</f>
        <v xml:space="preserve"> </v>
      </c>
      <c r="G479" s="105"/>
      <c r="H479" s="105"/>
      <c r="I479" s="105"/>
      <c r="J479" s="105"/>
      <c r="K479" s="105"/>
      <c r="L479" s="105"/>
      <c r="M479" s="105"/>
      <c r="N479" s="105"/>
      <c r="O479" s="104"/>
      <c r="P479" s="106"/>
      <c r="Q479" s="107"/>
    </row>
    <row r="480" spans="1:17" ht="29.25" customHeight="1" x14ac:dyDescent="0.3">
      <c r="A480" s="21" t="str">
        <f>'Matriz Nº1 Identificación'!A480</f>
        <v>52. 3</v>
      </c>
      <c r="B480" s="21" t="str">
        <f>IF('Matriz Nº3 Evaluación'!J480="Administrar",'Matriz Nº3 Evaluación'!B480,"No administrar")</f>
        <v>No administrar</v>
      </c>
      <c r="C480" s="105"/>
      <c r="D480" s="101"/>
      <c r="E480" s="101"/>
      <c r="F480" s="4" t="str">
        <f>IFERROR(+IF((VLOOKUP(D480,'Tabla 2-3-4-5'!$B$10:$C$12,2,FALSE)*(VLOOKUP(E480,'Tabla 2-3-4-5'!$B$10:$C$12,2,FALSE)))&lt;3,"BAJO",IF((VLOOKUP(D480,'Tabla 2-3-4-5'!$B$10:$C$12,2,FALSE)*(VLOOKUP(E480,'Tabla 2-3-4-5'!$B$10:$C$12,2,FALSE)))&gt;5,"ALTO","MEDIO"))," ")</f>
        <v xml:space="preserve"> </v>
      </c>
      <c r="G480" s="105"/>
      <c r="H480" s="105"/>
      <c r="I480" s="105"/>
      <c r="J480" s="105"/>
      <c r="K480" s="105"/>
      <c r="L480" s="105"/>
      <c r="M480" s="105"/>
      <c r="N480" s="105"/>
      <c r="O480" s="104"/>
      <c r="P480" s="106"/>
      <c r="Q480" s="107"/>
    </row>
    <row r="481" spans="1:17" ht="35.25" customHeight="1" x14ac:dyDescent="0.3">
      <c r="A481" s="21" t="str">
        <f>'Matriz Nº1 Identificación'!A481</f>
        <v>52. 4</v>
      </c>
      <c r="B481" s="21" t="str">
        <f>IF('Matriz Nº3 Evaluación'!J481="Administrar",'Matriz Nº3 Evaluación'!B481,"No administrar")</f>
        <v>No administrar</v>
      </c>
      <c r="C481" s="105"/>
      <c r="D481" s="101"/>
      <c r="E481" s="101"/>
      <c r="F481" s="4" t="str">
        <f>IFERROR(+IF((VLOOKUP(D481,'Tabla 2-3-4-5'!$B$10:$C$12,2,FALSE)*(VLOOKUP(E481,'Tabla 2-3-4-5'!$B$10:$C$12,2,FALSE)))&lt;3,"BAJO",IF((VLOOKUP(D481,'Tabla 2-3-4-5'!$B$10:$C$12,2,FALSE)*(VLOOKUP(E481,'Tabla 2-3-4-5'!$B$10:$C$12,2,FALSE)))&gt;5,"ALTO","MEDIO"))," ")</f>
        <v xml:space="preserve"> </v>
      </c>
      <c r="G481" s="105"/>
      <c r="H481" s="105"/>
      <c r="I481" s="105"/>
      <c r="J481" s="105"/>
      <c r="K481" s="105"/>
      <c r="L481" s="105"/>
      <c r="M481" s="105"/>
      <c r="N481" s="105"/>
      <c r="O481" s="104"/>
      <c r="P481" s="106"/>
      <c r="Q481" s="107"/>
    </row>
    <row r="482" spans="1:17" ht="35.25" customHeight="1" x14ac:dyDescent="0.3">
      <c r="A482" s="21" t="str">
        <f>'Matriz Nº1 Identificación'!A482</f>
        <v>52. 5</v>
      </c>
      <c r="B482" s="21" t="str">
        <f>IF('Matriz Nº3 Evaluación'!J482="Administrar",'Matriz Nº3 Evaluación'!B482,"No administrar")</f>
        <v>No administrar</v>
      </c>
      <c r="C482" s="105"/>
      <c r="D482" s="101"/>
      <c r="E482" s="101"/>
      <c r="F482" s="4" t="str">
        <f>IFERROR(+IF((VLOOKUP(D482,'Tabla 2-3-4-5'!$B$10:$C$12,2,FALSE)*(VLOOKUP(E482,'Tabla 2-3-4-5'!$B$10:$C$12,2,FALSE)))&lt;3,"BAJO",IF((VLOOKUP(D482,'Tabla 2-3-4-5'!$B$10:$C$12,2,FALSE)*(VLOOKUP(E482,'Tabla 2-3-4-5'!$B$10:$C$12,2,FALSE)))&gt;5,"ALTO","MEDIO"))," ")</f>
        <v xml:space="preserve"> </v>
      </c>
      <c r="G482" s="105"/>
      <c r="H482" s="105"/>
      <c r="I482" s="105"/>
      <c r="J482" s="105"/>
      <c r="K482" s="105"/>
      <c r="L482" s="105"/>
      <c r="M482" s="105"/>
      <c r="N482" s="105"/>
      <c r="O482" s="104"/>
      <c r="P482" s="106"/>
      <c r="Q482" s="107"/>
    </row>
    <row r="483" spans="1:17" ht="35.25" customHeight="1" x14ac:dyDescent="0.3">
      <c r="A483" s="21" t="str">
        <f>'Matriz Nº1 Identificación'!A483</f>
        <v>52. 6</v>
      </c>
      <c r="B483" s="21" t="str">
        <f>IF('Matriz Nº3 Evaluación'!J483="Administrar",'Matriz Nº3 Evaluación'!B483,"No administrar")</f>
        <v>No administrar</v>
      </c>
      <c r="C483" s="105"/>
      <c r="D483" s="101"/>
      <c r="E483" s="101"/>
      <c r="F483" s="4" t="str">
        <f>IFERROR(+IF((VLOOKUP(D483,'Tabla 2-3-4-5'!$B$10:$C$12,2,FALSE)*(VLOOKUP(E483,'Tabla 2-3-4-5'!$B$10:$C$12,2,FALSE)))&lt;3,"BAJO",IF((VLOOKUP(D483,'Tabla 2-3-4-5'!$B$10:$C$12,2,FALSE)*(VLOOKUP(E483,'Tabla 2-3-4-5'!$B$10:$C$12,2,FALSE)))&gt;5,"ALTO","MEDIO"))," ")</f>
        <v xml:space="preserve"> </v>
      </c>
      <c r="G483" s="105"/>
      <c r="H483" s="105"/>
      <c r="I483" s="105"/>
      <c r="J483" s="105"/>
      <c r="K483" s="105"/>
      <c r="L483" s="105"/>
      <c r="M483" s="105"/>
      <c r="N483" s="105"/>
      <c r="O483" s="104"/>
      <c r="P483" s="106"/>
      <c r="Q483" s="107"/>
    </row>
    <row r="484" spans="1:17" ht="35.25" customHeight="1" thickBot="1" x14ac:dyDescent="0.35">
      <c r="A484" s="21" t="str">
        <f>'Matriz Nº1 Identificación'!A484</f>
        <v>52. 7</v>
      </c>
      <c r="B484" s="21" t="str">
        <f>IF('Matriz Nº3 Evaluación'!J484="Administrar",'Matriz Nº3 Evaluación'!B484,"No administrar")</f>
        <v>No administrar</v>
      </c>
      <c r="C484" s="105"/>
      <c r="D484" s="101"/>
      <c r="E484" s="101"/>
      <c r="F484" s="4" t="str">
        <f>IFERROR(+IF((VLOOKUP(D484,'Tabla 2-3-4-5'!$B$10:$C$12,2,FALSE)*(VLOOKUP(E484,'Tabla 2-3-4-5'!$B$10:$C$12,2,FALSE)))&lt;3,"BAJO",IF((VLOOKUP(D484,'Tabla 2-3-4-5'!$B$10:$C$12,2,FALSE)*(VLOOKUP(E484,'Tabla 2-3-4-5'!$B$10:$C$12,2,FALSE)))&gt;5,"ALTO","MEDIO"))," ")</f>
        <v xml:space="preserve"> </v>
      </c>
      <c r="G484" s="105"/>
      <c r="H484" s="105"/>
      <c r="I484" s="105"/>
      <c r="J484" s="105"/>
      <c r="K484" s="105"/>
      <c r="L484" s="105"/>
      <c r="M484" s="105"/>
      <c r="N484" s="105"/>
      <c r="O484" s="104"/>
      <c r="P484" s="106"/>
      <c r="Q484" s="107"/>
    </row>
    <row r="485" spans="1:17" ht="33" customHeight="1" thickBot="1" x14ac:dyDescent="0.35">
      <c r="A485" s="73" t="str">
        <f>'Matriz Nº1 Identificación'!A485</f>
        <v xml:space="preserve">Objetivo Estratégico: </v>
      </c>
      <c r="B485" s="409">
        <f>'Matriz Nº1 Identificación'!B485</f>
        <v>0</v>
      </c>
      <c r="C485" s="410"/>
      <c r="D485" s="410"/>
      <c r="E485" s="410"/>
      <c r="F485" s="410"/>
      <c r="G485" s="410"/>
      <c r="H485" s="410"/>
      <c r="I485" s="410"/>
      <c r="J485" s="410"/>
      <c r="K485" s="410"/>
      <c r="L485" s="410"/>
      <c r="M485" s="410"/>
      <c r="N485" s="410"/>
      <c r="O485" s="410"/>
      <c r="P485" s="410"/>
      <c r="Q485" s="411"/>
    </row>
    <row r="486" spans="1:17" ht="24.75" customHeight="1" x14ac:dyDescent="0.3">
      <c r="A486" s="76" t="str">
        <f>'Matriz Nº1 Identificación'!A486</f>
        <v>Objetivo táctico</v>
      </c>
      <c r="B486" s="447" t="str">
        <f>'Matriz Nº1 Identificación'!B486</f>
        <v xml:space="preserve">53. </v>
      </c>
      <c r="C486" s="448"/>
      <c r="D486" s="448"/>
      <c r="E486" s="448"/>
      <c r="F486" s="448"/>
      <c r="G486" s="448"/>
      <c r="H486" s="448"/>
      <c r="I486" s="448"/>
      <c r="J486" s="448"/>
      <c r="K486" s="448"/>
      <c r="L486" s="448"/>
      <c r="M486" s="448"/>
      <c r="N486" s="448"/>
      <c r="O486" s="448"/>
      <c r="P486" s="448"/>
      <c r="Q486" s="449"/>
    </row>
    <row r="487" spans="1:17" ht="27.75" customHeight="1" x14ac:dyDescent="0.3">
      <c r="A487" s="21" t="str">
        <f>'Matriz Nº1 Identificación'!A487</f>
        <v>53. 1</v>
      </c>
      <c r="B487" s="21" t="str">
        <f>IF('Matriz Nº3 Evaluación'!J487="Administrar",'Matriz Nº3 Evaluación'!B487,"No administrar")</f>
        <v>No administrar</v>
      </c>
      <c r="C487" s="105"/>
      <c r="D487" s="101"/>
      <c r="E487" s="101"/>
      <c r="F487" s="4" t="str">
        <f>IFERROR(+IF((VLOOKUP(D487,'Tabla 2-3-4-5'!$B$10:$C$12,2,FALSE)*(VLOOKUP(E487,'Tabla 2-3-4-5'!$B$10:$C$12,2,FALSE)))&lt;3,"BAJO",IF((VLOOKUP(D487,'Tabla 2-3-4-5'!$B$10:$C$12,2,FALSE)*(VLOOKUP(E487,'Tabla 2-3-4-5'!$B$10:$C$12,2,FALSE)))&gt;5,"ALTO","MEDIO"))," ")</f>
        <v xml:space="preserve"> </v>
      </c>
      <c r="G487" s="105"/>
      <c r="H487" s="105"/>
      <c r="I487" s="105"/>
      <c r="J487" s="105"/>
      <c r="K487" s="105"/>
      <c r="L487" s="105"/>
      <c r="M487" s="105"/>
      <c r="N487" s="105"/>
      <c r="O487" s="104"/>
      <c r="P487" s="106"/>
      <c r="Q487" s="107"/>
    </row>
    <row r="488" spans="1:17" ht="31.5" customHeight="1" x14ac:dyDescent="0.3">
      <c r="A488" s="21" t="str">
        <f>'Matriz Nº1 Identificación'!A488</f>
        <v>53. 2</v>
      </c>
      <c r="B488" s="21" t="str">
        <f>IF('Matriz Nº3 Evaluación'!J488="Administrar",'Matriz Nº3 Evaluación'!B488,"No administrar")</f>
        <v>No administrar</v>
      </c>
      <c r="C488" s="105"/>
      <c r="D488" s="101"/>
      <c r="E488" s="101"/>
      <c r="F488" s="4" t="str">
        <f>IFERROR(+IF((VLOOKUP(D488,'Tabla 2-3-4-5'!$B$10:$C$12,2,FALSE)*(VLOOKUP(E488,'Tabla 2-3-4-5'!$B$10:$C$12,2,FALSE)))&lt;3,"BAJO",IF((VLOOKUP(D488,'Tabla 2-3-4-5'!$B$10:$C$12,2,FALSE)*(VLOOKUP(E488,'Tabla 2-3-4-5'!$B$10:$C$12,2,FALSE)))&gt;5,"ALTO","MEDIO"))," ")</f>
        <v xml:space="preserve"> </v>
      </c>
      <c r="G488" s="105"/>
      <c r="H488" s="105"/>
      <c r="I488" s="105"/>
      <c r="J488" s="105"/>
      <c r="K488" s="105"/>
      <c r="L488" s="105"/>
      <c r="M488" s="105"/>
      <c r="N488" s="105"/>
      <c r="O488" s="104"/>
      <c r="P488" s="106"/>
      <c r="Q488" s="107"/>
    </row>
    <row r="489" spans="1:17" ht="29.25" customHeight="1" x14ac:dyDescent="0.3">
      <c r="A489" s="21" t="str">
        <f>'Matriz Nº1 Identificación'!A489</f>
        <v>53. 3</v>
      </c>
      <c r="B489" s="21" t="str">
        <f>IF('Matriz Nº3 Evaluación'!J489="Administrar",'Matriz Nº3 Evaluación'!B489,"No administrar")</f>
        <v>No administrar</v>
      </c>
      <c r="C489" s="105"/>
      <c r="D489" s="101"/>
      <c r="E489" s="101"/>
      <c r="F489" s="4" t="str">
        <f>IFERROR(+IF((VLOOKUP(D489,'Tabla 2-3-4-5'!$B$10:$C$12,2,FALSE)*(VLOOKUP(E489,'Tabla 2-3-4-5'!$B$10:$C$12,2,FALSE)))&lt;3,"BAJO",IF((VLOOKUP(D489,'Tabla 2-3-4-5'!$B$10:$C$12,2,FALSE)*(VLOOKUP(E489,'Tabla 2-3-4-5'!$B$10:$C$12,2,FALSE)))&gt;5,"ALTO","MEDIO"))," ")</f>
        <v xml:space="preserve"> </v>
      </c>
      <c r="G489" s="105"/>
      <c r="H489" s="105"/>
      <c r="I489" s="105"/>
      <c r="J489" s="105"/>
      <c r="K489" s="105"/>
      <c r="L489" s="105"/>
      <c r="M489" s="105"/>
      <c r="N489" s="105"/>
      <c r="O489" s="104"/>
      <c r="P489" s="106"/>
      <c r="Q489" s="107"/>
    </row>
    <row r="490" spans="1:17" ht="35.25" customHeight="1" x14ac:dyDescent="0.3">
      <c r="A490" s="21" t="str">
        <f>'Matriz Nº1 Identificación'!A490</f>
        <v>53. 4</v>
      </c>
      <c r="B490" s="21" t="str">
        <f>IF('Matriz Nº3 Evaluación'!J490="Administrar",'Matriz Nº3 Evaluación'!B490,"No administrar")</f>
        <v>No administrar</v>
      </c>
      <c r="C490" s="105"/>
      <c r="D490" s="101"/>
      <c r="E490" s="101"/>
      <c r="F490" s="4" t="str">
        <f>IFERROR(+IF((VLOOKUP(D490,'Tabla 2-3-4-5'!$B$10:$C$12,2,FALSE)*(VLOOKUP(E490,'Tabla 2-3-4-5'!$B$10:$C$12,2,FALSE)))&lt;3,"BAJO",IF((VLOOKUP(D490,'Tabla 2-3-4-5'!$B$10:$C$12,2,FALSE)*(VLOOKUP(E490,'Tabla 2-3-4-5'!$B$10:$C$12,2,FALSE)))&gt;5,"ALTO","MEDIO"))," ")</f>
        <v xml:space="preserve"> </v>
      </c>
      <c r="G490" s="105"/>
      <c r="H490" s="105"/>
      <c r="I490" s="105"/>
      <c r="J490" s="105"/>
      <c r="K490" s="105"/>
      <c r="L490" s="105"/>
      <c r="M490" s="105"/>
      <c r="N490" s="105"/>
      <c r="O490" s="104"/>
      <c r="P490" s="106"/>
      <c r="Q490" s="107"/>
    </row>
    <row r="491" spans="1:17" ht="35.25" customHeight="1" x14ac:dyDescent="0.3">
      <c r="A491" s="21" t="str">
        <f>'Matriz Nº1 Identificación'!A491</f>
        <v>53. 5</v>
      </c>
      <c r="B491" s="21" t="str">
        <f>IF('Matriz Nº3 Evaluación'!J491="Administrar",'Matriz Nº3 Evaluación'!B491,"No administrar")</f>
        <v>No administrar</v>
      </c>
      <c r="C491" s="105"/>
      <c r="D491" s="101"/>
      <c r="E491" s="101"/>
      <c r="F491" s="4" t="str">
        <f>IFERROR(+IF((VLOOKUP(D491,'Tabla 2-3-4-5'!$B$10:$C$12,2,FALSE)*(VLOOKUP(E491,'Tabla 2-3-4-5'!$B$10:$C$12,2,FALSE)))&lt;3,"BAJO",IF((VLOOKUP(D491,'Tabla 2-3-4-5'!$B$10:$C$12,2,FALSE)*(VLOOKUP(E491,'Tabla 2-3-4-5'!$B$10:$C$12,2,FALSE)))&gt;5,"ALTO","MEDIO"))," ")</f>
        <v xml:space="preserve"> </v>
      </c>
      <c r="G491" s="105"/>
      <c r="H491" s="105"/>
      <c r="I491" s="105"/>
      <c r="J491" s="105"/>
      <c r="K491" s="105"/>
      <c r="L491" s="105"/>
      <c r="M491" s="105"/>
      <c r="N491" s="105"/>
      <c r="O491" s="104"/>
      <c r="P491" s="106"/>
      <c r="Q491" s="107"/>
    </row>
    <row r="492" spans="1:17" ht="35.25" customHeight="1" x14ac:dyDescent="0.3">
      <c r="A492" s="21" t="str">
        <f>'Matriz Nº1 Identificación'!A492</f>
        <v>53. 6</v>
      </c>
      <c r="B492" s="21" t="str">
        <f>IF('Matriz Nº3 Evaluación'!J492="Administrar",'Matriz Nº3 Evaluación'!B492,"No administrar")</f>
        <v>No administrar</v>
      </c>
      <c r="C492" s="105"/>
      <c r="D492" s="101"/>
      <c r="E492" s="101"/>
      <c r="F492" s="4" t="str">
        <f>IFERROR(+IF((VLOOKUP(D492,'Tabla 2-3-4-5'!$B$10:$C$12,2,FALSE)*(VLOOKUP(E492,'Tabla 2-3-4-5'!$B$10:$C$12,2,FALSE)))&lt;3,"BAJO",IF((VLOOKUP(D492,'Tabla 2-3-4-5'!$B$10:$C$12,2,FALSE)*(VLOOKUP(E492,'Tabla 2-3-4-5'!$B$10:$C$12,2,FALSE)))&gt;5,"ALTO","MEDIO"))," ")</f>
        <v xml:space="preserve"> </v>
      </c>
      <c r="G492" s="105"/>
      <c r="H492" s="105"/>
      <c r="I492" s="105"/>
      <c r="J492" s="105"/>
      <c r="K492" s="105"/>
      <c r="L492" s="105"/>
      <c r="M492" s="105"/>
      <c r="N492" s="105"/>
      <c r="O492" s="104"/>
      <c r="P492" s="106"/>
      <c r="Q492" s="107"/>
    </row>
    <row r="493" spans="1:17" ht="35.25" customHeight="1" thickBot="1" x14ac:dyDescent="0.35">
      <c r="A493" s="21" t="str">
        <f>'Matriz Nº1 Identificación'!A493</f>
        <v>53. 7</v>
      </c>
      <c r="B493" s="21" t="str">
        <f>IF('Matriz Nº3 Evaluación'!J493="Administrar",'Matriz Nº3 Evaluación'!B493,"No administrar")</f>
        <v>No administrar</v>
      </c>
      <c r="C493" s="105"/>
      <c r="D493" s="101"/>
      <c r="E493" s="101"/>
      <c r="F493" s="4" t="str">
        <f>IFERROR(+IF((VLOOKUP(D493,'Tabla 2-3-4-5'!$B$10:$C$12,2,FALSE)*(VLOOKUP(E493,'Tabla 2-3-4-5'!$B$10:$C$12,2,FALSE)))&lt;3,"BAJO",IF((VLOOKUP(D493,'Tabla 2-3-4-5'!$B$10:$C$12,2,FALSE)*(VLOOKUP(E493,'Tabla 2-3-4-5'!$B$10:$C$12,2,FALSE)))&gt;5,"ALTO","MEDIO"))," ")</f>
        <v xml:space="preserve"> </v>
      </c>
      <c r="G493" s="105"/>
      <c r="H493" s="105"/>
      <c r="I493" s="105"/>
      <c r="J493" s="105"/>
      <c r="K493" s="105"/>
      <c r="L493" s="105"/>
      <c r="M493" s="105"/>
      <c r="N493" s="105"/>
      <c r="O493" s="104"/>
      <c r="P493" s="106"/>
      <c r="Q493" s="107"/>
    </row>
    <row r="494" spans="1:17" ht="33" customHeight="1" thickBot="1" x14ac:dyDescent="0.35">
      <c r="A494" s="73" t="str">
        <f>'Matriz Nº1 Identificación'!A494</f>
        <v xml:space="preserve">Objetivo Estratégico: </v>
      </c>
      <c r="B494" s="409">
        <f>'Matriz Nº1 Identificación'!B494</f>
        <v>0</v>
      </c>
      <c r="C494" s="410"/>
      <c r="D494" s="410"/>
      <c r="E494" s="410"/>
      <c r="F494" s="410"/>
      <c r="G494" s="410"/>
      <c r="H494" s="410"/>
      <c r="I494" s="410"/>
      <c r="J494" s="410"/>
      <c r="K494" s="410"/>
      <c r="L494" s="410"/>
      <c r="M494" s="410"/>
      <c r="N494" s="410"/>
      <c r="O494" s="410"/>
      <c r="P494" s="410"/>
      <c r="Q494" s="411"/>
    </row>
    <row r="495" spans="1:17" ht="24.75" customHeight="1" x14ac:dyDescent="0.3">
      <c r="A495" s="76" t="str">
        <f>'Matriz Nº1 Identificación'!A495</f>
        <v>Objetivo táctico</v>
      </c>
      <c r="B495" s="447" t="str">
        <f>'Matriz Nº1 Identificación'!B495</f>
        <v xml:space="preserve">54. </v>
      </c>
      <c r="C495" s="448"/>
      <c r="D495" s="448"/>
      <c r="E495" s="448"/>
      <c r="F495" s="448"/>
      <c r="G495" s="448"/>
      <c r="H495" s="448"/>
      <c r="I495" s="448"/>
      <c r="J495" s="448"/>
      <c r="K495" s="448"/>
      <c r="L495" s="448"/>
      <c r="M495" s="448"/>
      <c r="N495" s="448"/>
      <c r="O495" s="448"/>
      <c r="P495" s="448"/>
      <c r="Q495" s="449"/>
    </row>
    <row r="496" spans="1:17" ht="27.75" customHeight="1" x14ac:dyDescent="0.3">
      <c r="A496" s="21" t="str">
        <f>'Matriz Nº1 Identificación'!A496</f>
        <v>54. 1</v>
      </c>
      <c r="B496" s="21" t="str">
        <f>IF('Matriz Nº3 Evaluación'!J496="Administrar",'Matriz Nº3 Evaluación'!B496,"No administrar")</f>
        <v>No administrar</v>
      </c>
      <c r="C496" s="105"/>
      <c r="D496" s="101"/>
      <c r="E496" s="101"/>
      <c r="F496" s="4" t="str">
        <f>IFERROR(+IF((VLOOKUP(D496,'Tabla 2-3-4-5'!$B$10:$C$12,2,FALSE)*(VLOOKUP(E496,'Tabla 2-3-4-5'!$B$10:$C$12,2,FALSE)))&lt;3,"BAJO",IF((VLOOKUP(D496,'Tabla 2-3-4-5'!$B$10:$C$12,2,FALSE)*(VLOOKUP(E496,'Tabla 2-3-4-5'!$B$10:$C$12,2,FALSE)))&gt;5,"ALTO","MEDIO"))," ")</f>
        <v xml:space="preserve"> </v>
      </c>
      <c r="G496" s="105"/>
      <c r="H496" s="105"/>
      <c r="I496" s="105"/>
      <c r="J496" s="105"/>
      <c r="K496" s="105"/>
      <c r="L496" s="105"/>
      <c r="M496" s="105"/>
      <c r="N496" s="105"/>
      <c r="O496" s="104"/>
      <c r="P496" s="106"/>
      <c r="Q496" s="107"/>
    </row>
    <row r="497" spans="1:17" ht="31.5" customHeight="1" x14ac:dyDescent="0.3">
      <c r="A497" s="21" t="str">
        <f>'Matriz Nº1 Identificación'!A497</f>
        <v>54. 2</v>
      </c>
      <c r="B497" s="21" t="str">
        <f>IF('Matriz Nº3 Evaluación'!J497="Administrar",'Matriz Nº3 Evaluación'!B497,"No administrar")</f>
        <v>No administrar</v>
      </c>
      <c r="C497" s="105"/>
      <c r="D497" s="101"/>
      <c r="E497" s="101"/>
      <c r="F497" s="4" t="str">
        <f>IFERROR(+IF((VLOOKUP(D497,'Tabla 2-3-4-5'!$B$10:$C$12,2,FALSE)*(VLOOKUP(E497,'Tabla 2-3-4-5'!$B$10:$C$12,2,FALSE)))&lt;3,"BAJO",IF((VLOOKUP(D497,'Tabla 2-3-4-5'!$B$10:$C$12,2,FALSE)*(VLOOKUP(E497,'Tabla 2-3-4-5'!$B$10:$C$12,2,FALSE)))&gt;5,"ALTO","MEDIO"))," ")</f>
        <v xml:space="preserve"> </v>
      </c>
      <c r="G497" s="105"/>
      <c r="H497" s="105"/>
      <c r="I497" s="105"/>
      <c r="J497" s="105"/>
      <c r="K497" s="105"/>
      <c r="L497" s="105"/>
      <c r="M497" s="105"/>
      <c r="N497" s="105"/>
      <c r="O497" s="104"/>
      <c r="P497" s="106"/>
      <c r="Q497" s="107"/>
    </row>
    <row r="498" spans="1:17" ht="29.25" customHeight="1" x14ac:dyDescent="0.3">
      <c r="A498" s="21" t="str">
        <f>'Matriz Nº1 Identificación'!A498</f>
        <v>54. 3</v>
      </c>
      <c r="B498" s="21" t="str">
        <f>IF('Matriz Nº3 Evaluación'!J498="Administrar",'Matriz Nº3 Evaluación'!B498,"No administrar")</f>
        <v>No administrar</v>
      </c>
      <c r="C498" s="105"/>
      <c r="D498" s="101"/>
      <c r="E498" s="101"/>
      <c r="F498" s="4" t="str">
        <f>IFERROR(+IF((VLOOKUP(D498,'Tabla 2-3-4-5'!$B$10:$C$12,2,FALSE)*(VLOOKUP(E498,'Tabla 2-3-4-5'!$B$10:$C$12,2,FALSE)))&lt;3,"BAJO",IF((VLOOKUP(D498,'Tabla 2-3-4-5'!$B$10:$C$12,2,FALSE)*(VLOOKUP(E498,'Tabla 2-3-4-5'!$B$10:$C$12,2,FALSE)))&gt;5,"ALTO","MEDIO"))," ")</f>
        <v xml:space="preserve"> </v>
      </c>
      <c r="G498" s="105"/>
      <c r="H498" s="105"/>
      <c r="I498" s="105"/>
      <c r="J498" s="105"/>
      <c r="K498" s="105"/>
      <c r="L498" s="105"/>
      <c r="M498" s="105"/>
      <c r="N498" s="105"/>
      <c r="O498" s="104"/>
      <c r="P498" s="106"/>
      <c r="Q498" s="107"/>
    </row>
    <row r="499" spans="1:17" ht="35.25" customHeight="1" x14ac:dyDescent="0.3">
      <c r="A499" s="21" t="str">
        <f>'Matriz Nº1 Identificación'!A499</f>
        <v>54. 4</v>
      </c>
      <c r="B499" s="21" t="str">
        <f>IF('Matriz Nº3 Evaluación'!J499="Administrar",'Matriz Nº3 Evaluación'!B499,"No administrar")</f>
        <v>No administrar</v>
      </c>
      <c r="C499" s="105"/>
      <c r="D499" s="101"/>
      <c r="E499" s="101"/>
      <c r="F499" s="4" t="str">
        <f>IFERROR(+IF((VLOOKUP(D499,'Tabla 2-3-4-5'!$B$10:$C$12,2,FALSE)*(VLOOKUP(E499,'Tabla 2-3-4-5'!$B$10:$C$12,2,FALSE)))&lt;3,"BAJO",IF((VLOOKUP(D499,'Tabla 2-3-4-5'!$B$10:$C$12,2,FALSE)*(VLOOKUP(E499,'Tabla 2-3-4-5'!$B$10:$C$12,2,FALSE)))&gt;5,"ALTO","MEDIO"))," ")</f>
        <v xml:space="preserve"> </v>
      </c>
      <c r="G499" s="105"/>
      <c r="H499" s="105"/>
      <c r="I499" s="105"/>
      <c r="J499" s="105"/>
      <c r="K499" s="105"/>
      <c r="L499" s="105"/>
      <c r="M499" s="105"/>
      <c r="N499" s="105"/>
      <c r="O499" s="104"/>
      <c r="P499" s="106"/>
      <c r="Q499" s="107"/>
    </row>
    <row r="500" spans="1:17" ht="35.25" customHeight="1" x14ac:dyDescent="0.3">
      <c r="A500" s="21" t="str">
        <f>'Matriz Nº1 Identificación'!A500</f>
        <v>54. 5</v>
      </c>
      <c r="B500" s="21" t="str">
        <f>IF('Matriz Nº3 Evaluación'!J500="Administrar",'Matriz Nº3 Evaluación'!B500,"No administrar")</f>
        <v>No administrar</v>
      </c>
      <c r="C500" s="105"/>
      <c r="D500" s="101"/>
      <c r="E500" s="101"/>
      <c r="F500" s="4" t="str">
        <f>IFERROR(+IF((VLOOKUP(D500,'Tabla 2-3-4-5'!$B$10:$C$12,2,FALSE)*(VLOOKUP(E500,'Tabla 2-3-4-5'!$B$10:$C$12,2,FALSE)))&lt;3,"BAJO",IF((VLOOKUP(D500,'Tabla 2-3-4-5'!$B$10:$C$12,2,FALSE)*(VLOOKUP(E500,'Tabla 2-3-4-5'!$B$10:$C$12,2,FALSE)))&gt;5,"ALTO","MEDIO"))," ")</f>
        <v xml:space="preserve"> </v>
      </c>
      <c r="G500" s="105"/>
      <c r="H500" s="105"/>
      <c r="I500" s="105"/>
      <c r="J500" s="105"/>
      <c r="K500" s="105"/>
      <c r="L500" s="105"/>
      <c r="M500" s="105"/>
      <c r="N500" s="105"/>
      <c r="O500" s="104"/>
      <c r="P500" s="106"/>
      <c r="Q500" s="107"/>
    </row>
    <row r="501" spans="1:17" ht="35.25" customHeight="1" x14ac:dyDescent="0.3">
      <c r="A501" s="21" t="str">
        <f>'Matriz Nº1 Identificación'!A501</f>
        <v>54. 6</v>
      </c>
      <c r="B501" s="21" t="str">
        <f>IF('Matriz Nº3 Evaluación'!J501="Administrar",'Matriz Nº3 Evaluación'!B501,"No administrar")</f>
        <v>No administrar</v>
      </c>
      <c r="C501" s="105"/>
      <c r="D501" s="101"/>
      <c r="E501" s="101"/>
      <c r="F501" s="4" t="str">
        <f>IFERROR(+IF((VLOOKUP(D501,'Tabla 2-3-4-5'!$B$10:$C$12,2,FALSE)*(VLOOKUP(E501,'Tabla 2-3-4-5'!$B$10:$C$12,2,FALSE)))&lt;3,"BAJO",IF((VLOOKUP(D501,'Tabla 2-3-4-5'!$B$10:$C$12,2,FALSE)*(VLOOKUP(E501,'Tabla 2-3-4-5'!$B$10:$C$12,2,FALSE)))&gt;5,"ALTO","MEDIO"))," ")</f>
        <v xml:space="preserve"> </v>
      </c>
      <c r="G501" s="105"/>
      <c r="H501" s="105"/>
      <c r="I501" s="105"/>
      <c r="J501" s="105"/>
      <c r="K501" s="105"/>
      <c r="L501" s="105"/>
      <c r="M501" s="105"/>
      <c r="N501" s="105"/>
      <c r="O501" s="104"/>
      <c r="P501" s="106"/>
      <c r="Q501" s="107"/>
    </row>
    <row r="502" spans="1:17" ht="35.25" customHeight="1" thickBot="1" x14ac:dyDescent="0.35">
      <c r="A502" s="21" t="str">
        <f>'Matriz Nº1 Identificación'!A502</f>
        <v>54. 7</v>
      </c>
      <c r="B502" s="21" t="str">
        <f>IF('Matriz Nº3 Evaluación'!J502="Administrar",'Matriz Nº3 Evaluación'!B502,"No administrar")</f>
        <v>No administrar</v>
      </c>
      <c r="C502" s="105"/>
      <c r="D502" s="101"/>
      <c r="E502" s="101"/>
      <c r="F502" s="4" t="str">
        <f>IFERROR(+IF((VLOOKUP(D502,'Tabla 2-3-4-5'!$B$10:$C$12,2,FALSE)*(VLOOKUP(E502,'Tabla 2-3-4-5'!$B$10:$C$12,2,FALSE)))&lt;3,"BAJO",IF((VLOOKUP(D502,'Tabla 2-3-4-5'!$B$10:$C$12,2,FALSE)*(VLOOKUP(E502,'Tabla 2-3-4-5'!$B$10:$C$12,2,FALSE)))&gt;5,"ALTO","MEDIO"))," ")</f>
        <v xml:space="preserve"> </v>
      </c>
      <c r="G502" s="105"/>
      <c r="H502" s="105"/>
      <c r="I502" s="105"/>
      <c r="J502" s="105"/>
      <c r="K502" s="105"/>
      <c r="L502" s="105"/>
      <c r="M502" s="105"/>
      <c r="N502" s="105"/>
      <c r="O502" s="104"/>
      <c r="P502" s="106"/>
      <c r="Q502" s="107"/>
    </row>
    <row r="503" spans="1:17" ht="33" customHeight="1" thickBot="1" x14ac:dyDescent="0.35">
      <c r="A503" s="73" t="str">
        <f>'Matriz Nº1 Identificación'!A503</f>
        <v xml:space="preserve">Objetivo Estratégico: </v>
      </c>
      <c r="B503" s="409">
        <f>'Matriz Nº1 Identificación'!B503</f>
        <v>0</v>
      </c>
      <c r="C503" s="410"/>
      <c r="D503" s="410"/>
      <c r="E503" s="410"/>
      <c r="F503" s="410"/>
      <c r="G503" s="410"/>
      <c r="H503" s="410"/>
      <c r="I503" s="410"/>
      <c r="J503" s="410"/>
      <c r="K503" s="410"/>
      <c r="L503" s="410"/>
      <c r="M503" s="410"/>
      <c r="N503" s="410"/>
      <c r="O503" s="410"/>
      <c r="P503" s="410"/>
      <c r="Q503" s="411"/>
    </row>
    <row r="504" spans="1:17" ht="24.75" customHeight="1" x14ac:dyDescent="0.3">
      <c r="A504" s="76" t="str">
        <f>'Matriz Nº1 Identificación'!A504</f>
        <v>Objetivo táctico</v>
      </c>
      <c r="B504" s="447" t="str">
        <f>'Matriz Nº1 Identificación'!B504</f>
        <v xml:space="preserve">55. </v>
      </c>
      <c r="C504" s="448"/>
      <c r="D504" s="448"/>
      <c r="E504" s="448"/>
      <c r="F504" s="448"/>
      <c r="G504" s="448"/>
      <c r="H504" s="448"/>
      <c r="I504" s="448"/>
      <c r="J504" s="448"/>
      <c r="K504" s="448"/>
      <c r="L504" s="448"/>
      <c r="M504" s="448"/>
      <c r="N504" s="448"/>
      <c r="O504" s="448"/>
      <c r="P504" s="448"/>
      <c r="Q504" s="449"/>
    </row>
    <row r="505" spans="1:17" ht="27.75" customHeight="1" x14ac:dyDescent="0.3">
      <c r="A505" s="21" t="str">
        <f>'Matriz Nº1 Identificación'!A505</f>
        <v>55. 1</v>
      </c>
      <c r="B505" s="21" t="str">
        <f>IF('Matriz Nº3 Evaluación'!J505="Administrar",'Matriz Nº3 Evaluación'!B505,"No administrar")</f>
        <v>No administrar</v>
      </c>
      <c r="C505" s="105"/>
      <c r="D505" s="101"/>
      <c r="E505" s="101"/>
      <c r="F505" s="4" t="str">
        <f>IFERROR(+IF((VLOOKUP(D505,'Tabla 2-3-4-5'!$B$10:$C$12,2,FALSE)*(VLOOKUP(E505,'Tabla 2-3-4-5'!$B$10:$C$12,2,FALSE)))&lt;3,"BAJO",IF((VLOOKUP(D505,'Tabla 2-3-4-5'!$B$10:$C$12,2,FALSE)*(VLOOKUP(E505,'Tabla 2-3-4-5'!$B$10:$C$12,2,FALSE)))&gt;5,"ALTO","MEDIO"))," ")</f>
        <v xml:space="preserve"> </v>
      </c>
      <c r="G505" s="105"/>
      <c r="H505" s="105"/>
      <c r="I505" s="105"/>
      <c r="J505" s="105"/>
      <c r="K505" s="105"/>
      <c r="L505" s="105"/>
      <c r="M505" s="105"/>
      <c r="N505" s="105"/>
      <c r="O505" s="104"/>
      <c r="P505" s="106"/>
      <c r="Q505" s="107"/>
    </row>
    <row r="506" spans="1:17" ht="31.5" customHeight="1" x14ac:dyDescent="0.3">
      <c r="A506" s="21" t="str">
        <f>'Matriz Nº1 Identificación'!A506</f>
        <v>55. 2</v>
      </c>
      <c r="B506" s="21" t="str">
        <f>IF('Matriz Nº3 Evaluación'!J506="Administrar",'Matriz Nº3 Evaluación'!B506,"No administrar")</f>
        <v>No administrar</v>
      </c>
      <c r="C506" s="105"/>
      <c r="D506" s="101"/>
      <c r="E506" s="101"/>
      <c r="F506" s="4" t="str">
        <f>IFERROR(+IF((VLOOKUP(D506,'Tabla 2-3-4-5'!$B$10:$C$12,2,FALSE)*(VLOOKUP(E506,'Tabla 2-3-4-5'!$B$10:$C$12,2,FALSE)))&lt;3,"BAJO",IF((VLOOKUP(D506,'Tabla 2-3-4-5'!$B$10:$C$12,2,FALSE)*(VLOOKUP(E506,'Tabla 2-3-4-5'!$B$10:$C$12,2,FALSE)))&gt;5,"ALTO","MEDIO"))," ")</f>
        <v xml:space="preserve"> </v>
      </c>
      <c r="G506" s="105"/>
      <c r="H506" s="105"/>
      <c r="I506" s="105"/>
      <c r="J506" s="105"/>
      <c r="K506" s="105"/>
      <c r="L506" s="105"/>
      <c r="M506" s="105"/>
      <c r="N506" s="105"/>
      <c r="O506" s="104"/>
      <c r="P506" s="106"/>
      <c r="Q506" s="107"/>
    </row>
    <row r="507" spans="1:17" ht="29.25" customHeight="1" x14ac:dyDescent="0.3">
      <c r="A507" s="21" t="str">
        <f>'Matriz Nº1 Identificación'!A507</f>
        <v>55. 3</v>
      </c>
      <c r="B507" s="21" t="str">
        <f>IF('Matriz Nº3 Evaluación'!J507="Administrar",'Matriz Nº3 Evaluación'!B507,"No administrar")</f>
        <v>No administrar</v>
      </c>
      <c r="C507" s="105"/>
      <c r="D507" s="101"/>
      <c r="E507" s="101"/>
      <c r="F507" s="4" t="str">
        <f>IFERROR(+IF((VLOOKUP(D507,'Tabla 2-3-4-5'!$B$10:$C$12,2,FALSE)*(VLOOKUP(E507,'Tabla 2-3-4-5'!$B$10:$C$12,2,FALSE)))&lt;3,"BAJO",IF((VLOOKUP(D507,'Tabla 2-3-4-5'!$B$10:$C$12,2,FALSE)*(VLOOKUP(E507,'Tabla 2-3-4-5'!$B$10:$C$12,2,FALSE)))&gt;5,"ALTO","MEDIO"))," ")</f>
        <v xml:space="preserve"> </v>
      </c>
      <c r="G507" s="105"/>
      <c r="H507" s="105"/>
      <c r="I507" s="105"/>
      <c r="J507" s="105"/>
      <c r="K507" s="105"/>
      <c r="L507" s="105"/>
      <c r="M507" s="105"/>
      <c r="N507" s="105"/>
      <c r="O507" s="104"/>
      <c r="P507" s="106"/>
      <c r="Q507" s="107"/>
    </row>
    <row r="508" spans="1:17" ht="35.25" customHeight="1" x14ac:dyDescent="0.3">
      <c r="A508" s="21" t="str">
        <f>'Matriz Nº1 Identificación'!A508</f>
        <v>55. 4</v>
      </c>
      <c r="B508" s="21" t="str">
        <f>IF('Matriz Nº3 Evaluación'!J508="Administrar",'Matriz Nº3 Evaluación'!B508,"No administrar")</f>
        <v>No administrar</v>
      </c>
      <c r="C508" s="105"/>
      <c r="D508" s="101"/>
      <c r="E508" s="101"/>
      <c r="F508" s="4" t="str">
        <f>IFERROR(+IF((VLOOKUP(D508,'Tabla 2-3-4-5'!$B$10:$C$12,2,FALSE)*(VLOOKUP(E508,'Tabla 2-3-4-5'!$B$10:$C$12,2,FALSE)))&lt;3,"BAJO",IF((VLOOKUP(D508,'Tabla 2-3-4-5'!$B$10:$C$12,2,FALSE)*(VLOOKUP(E508,'Tabla 2-3-4-5'!$B$10:$C$12,2,FALSE)))&gt;5,"ALTO","MEDIO"))," ")</f>
        <v xml:space="preserve"> </v>
      </c>
      <c r="G508" s="105"/>
      <c r="H508" s="105"/>
      <c r="I508" s="105"/>
      <c r="J508" s="105"/>
      <c r="K508" s="105"/>
      <c r="L508" s="105"/>
      <c r="M508" s="105"/>
      <c r="N508" s="105"/>
      <c r="O508" s="104"/>
      <c r="P508" s="106"/>
      <c r="Q508" s="107"/>
    </row>
    <row r="509" spans="1:17" ht="35.25" customHeight="1" x14ac:dyDescent="0.3">
      <c r="A509" s="21" t="str">
        <f>'Matriz Nº1 Identificación'!A509</f>
        <v>55. 5</v>
      </c>
      <c r="B509" s="21" t="str">
        <f>IF('Matriz Nº3 Evaluación'!J509="Administrar",'Matriz Nº3 Evaluación'!B509,"No administrar")</f>
        <v>No administrar</v>
      </c>
      <c r="C509" s="105"/>
      <c r="D509" s="101"/>
      <c r="E509" s="101"/>
      <c r="F509" s="4" t="str">
        <f>IFERROR(+IF((VLOOKUP(D509,'Tabla 2-3-4-5'!$B$10:$C$12,2,FALSE)*(VLOOKUP(E509,'Tabla 2-3-4-5'!$B$10:$C$12,2,FALSE)))&lt;3,"BAJO",IF((VLOOKUP(D509,'Tabla 2-3-4-5'!$B$10:$C$12,2,FALSE)*(VLOOKUP(E509,'Tabla 2-3-4-5'!$B$10:$C$12,2,FALSE)))&gt;5,"ALTO","MEDIO"))," ")</f>
        <v xml:space="preserve"> </v>
      </c>
      <c r="G509" s="105"/>
      <c r="H509" s="105"/>
      <c r="I509" s="105"/>
      <c r="J509" s="105"/>
      <c r="K509" s="105"/>
      <c r="L509" s="105"/>
      <c r="M509" s="105"/>
      <c r="N509" s="105"/>
      <c r="O509" s="104"/>
      <c r="P509" s="106"/>
      <c r="Q509" s="107"/>
    </row>
    <row r="510" spans="1:17" ht="35.25" customHeight="1" x14ac:dyDescent="0.3">
      <c r="A510" s="21" t="str">
        <f>'Matriz Nº1 Identificación'!A510</f>
        <v>55. 6</v>
      </c>
      <c r="B510" s="21" t="str">
        <f>IF('Matriz Nº3 Evaluación'!J510="Administrar",'Matriz Nº3 Evaluación'!B510,"No administrar")</f>
        <v>No administrar</v>
      </c>
      <c r="C510" s="105"/>
      <c r="D510" s="101"/>
      <c r="E510" s="101"/>
      <c r="F510" s="4" t="str">
        <f>IFERROR(+IF((VLOOKUP(D510,'Tabla 2-3-4-5'!$B$10:$C$12,2,FALSE)*(VLOOKUP(E510,'Tabla 2-3-4-5'!$B$10:$C$12,2,FALSE)))&lt;3,"BAJO",IF((VLOOKUP(D510,'Tabla 2-3-4-5'!$B$10:$C$12,2,FALSE)*(VLOOKUP(E510,'Tabla 2-3-4-5'!$B$10:$C$12,2,FALSE)))&gt;5,"ALTO","MEDIO"))," ")</f>
        <v xml:space="preserve"> </v>
      </c>
      <c r="G510" s="105"/>
      <c r="H510" s="105"/>
      <c r="I510" s="105"/>
      <c r="J510" s="105"/>
      <c r="K510" s="105"/>
      <c r="L510" s="105"/>
      <c r="M510" s="105"/>
      <c r="N510" s="105"/>
      <c r="O510" s="104"/>
      <c r="P510" s="106"/>
      <c r="Q510" s="107"/>
    </row>
    <row r="511" spans="1:17" ht="35.25" customHeight="1" thickBot="1" x14ac:dyDescent="0.35">
      <c r="A511" s="21" t="str">
        <f>'Matriz Nº1 Identificación'!A511</f>
        <v>55. 7</v>
      </c>
      <c r="B511" s="21" t="str">
        <f>IF('Matriz Nº3 Evaluación'!J511="Administrar",'Matriz Nº3 Evaluación'!B511,"No administrar")</f>
        <v>No administrar</v>
      </c>
      <c r="C511" s="105"/>
      <c r="D511" s="101"/>
      <c r="E511" s="101"/>
      <c r="F511" s="4" t="str">
        <f>IFERROR(+IF((VLOOKUP(D511,'Tabla 2-3-4-5'!$B$10:$C$12,2,FALSE)*(VLOOKUP(E511,'Tabla 2-3-4-5'!$B$10:$C$12,2,FALSE)))&lt;3,"BAJO",IF((VLOOKUP(D511,'Tabla 2-3-4-5'!$B$10:$C$12,2,FALSE)*(VLOOKUP(E511,'Tabla 2-3-4-5'!$B$10:$C$12,2,FALSE)))&gt;5,"ALTO","MEDIO"))," ")</f>
        <v xml:space="preserve"> </v>
      </c>
      <c r="G511" s="105"/>
      <c r="H511" s="105"/>
      <c r="I511" s="105"/>
      <c r="J511" s="105"/>
      <c r="K511" s="105"/>
      <c r="L511" s="105"/>
      <c r="M511" s="105"/>
      <c r="N511" s="105"/>
      <c r="O511" s="104"/>
      <c r="P511" s="106"/>
      <c r="Q511" s="107"/>
    </row>
    <row r="512" spans="1:17" ht="33" customHeight="1" thickBot="1" x14ac:dyDescent="0.35">
      <c r="A512" s="73" t="str">
        <f>'Matriz Nº1 Identificación'!A512</f>
        <v xml:space="preserve">Objetivo Estratégico: </v>
      </c>
      <c r="B512" s="409">
        <f>'Matriz Nº1 Identificación'!B512</f>
        <v>0</v>
      </c>
      <c r="C512" s="410"/>
      <c r="D512" s="410"/>
      <c r="E512" s="410"/>
      <c r="F512" s="410"/>
      <c r="G512" s="410"/>
      <c r="H512" s="410"/>
      <c r="I512" s="410"/>
      <c r="J512" s="410"/>
      <c r="K512" s="410"/>
      <c r="L512" s="410"/>
      <c r="M512" s="410"/>
      <c r="N512" s="410"/>
      <c r="O512" s="410"/>
      <c r="P512" s="410"/>
      <c r="Q512" s="411"/>
    </row>
    <row r="513" spans="1:17" ht="24.75" customHeight="1" x14ac:dyDescent="0.3">
      <c r="A513" s="76" t="str">
        <f>'Matriz Nº1 Identificación'!A513</f>
        <v>Objetivo táctico</v>
      </c>
      <c r="B513" s="447" t="str">
        <f>'Matriz Nº1 Identificación'!B513</f>
        <v xml:space="preserve">56. </v>
      </c>
      <c r="C513" s="448"/>
      <c r="D513" s="448"/>
      <c r="E513" s="448"/>
      <c r="F513" s="448"/>
      <c r="G513" s="448"/>
      <c r="H513" s="448"/>
      <c r="I513" s="448"/>
      <c r="J513" s="448"/>
      <c r="K513" s="448"/>
      <c r="L513" s="448"/>
      <c r="M513" s="448"/>
      <c r="N513" s="448"/>
      <c r="O513" s="448"/>
      <c r="P513" s="448"/>
      <c r="Q513" s="449"/>
    </row>
    <row r="514" spans="1:17" ht="27.75" customHeight="1" x14ac:dyDescent="0.3">
      <c r="A514" s="21" t="str">
        <f>'Matriz Nº1 Identificación'!A514</f>
        <v>56. 1</v>
      </c>
      <c r="B514" s="21" t="str">
        <f>IF('Matriz Nº3 Evaluación'!J514="Administrar",'Matriz Nº3 Evaluación'!B514,"No administrar")</f>
        <v>No administrar</v>
      </c>
      <c r="C514" s="105"/>
      <c r="D514" s="101"/>
      <c r="E514" s="101"/>
      <c r="F514" s="4" t="str">
        <f>IFERROR(+IF((VLOOKUP(D514,'Tabla 2-3-4-5'!$B$10:$C$12,2,FALSE)*(VLOOKUP(E514,'Tabla 2-3-4-5'!$B$10:$C$12,2,FALSE)))&lt;3,"BAJO",IF((VLOOKUP(D514,'Tabla 2-3-4-5'!$B$10:$C$12,2,FALSE)*(VLOOKUP(E514,'Tabla 2-3-4-5'!$B$10:$C$12,2,FALSE)))&gt;5,"ALTO","MEDIO"))," ")</f>
        <v xml:space="preserve"> </v>
      </c>
      <c r="G514" s="105"/>
      <c r="H514" s="105"/>
      <c r="I514" s="105"/>
      <c r="J514" s="105"/>
      <c r="K514" s="105"/>
      <c r="L514" s="105"/>
      <c r="M514" s="105"/>
      <c r="N514" s="105"/>
      <c r="O514" s="104"/>
      <c r="P514" s="106"/>
      <c r="Q514" s="107"/>
    </row>
    <row r="515" spans="1:17" ht="31.5" customHeight="1" x14ac:dyDescent="0.3">
      <c r="A515" s="21" t="str">
        <f>'Matriz Nº1 Identificación'!A515</f>
        <v>56. 2</v>
      </c>
      <c r="B515" s="21" t="str">
        <f>IF('Matriz Nº3 Evaluación'!J515="Administrar",'Matriz Nº3 Evaluación'!B515,"No administrar")</f>
        <v>No administrar</v>
      </c>
      <c r="C515" s="105"/>
      <c r="D515" s="101"/>
      <c r="E515" s="101"/>
      <c r="F515" s="4" t="str">
        <f>IFERROR(+IF((VLOOKUP(D515,'Tabla 2-3-4-5'!$B$10:$C$12,2,FALSE)*(VLOOKUP(E515,'Tabla 2-3-4-5'!$B$10:$C$12,2,FALSE)))&lt;3,"BAJO",IF((VLOOKUP(D515,'Tabla 2-3-4-5'!$B$10:$C$12,2,FALSE)*(VLOOKUP(E515,'Tabla 2-3-4-5'!$B$10:$C$12,2,FALSE)))&gt;5,"ALTO","MEDIO"))," ")</f>
        <v xml:space="preserve"> </v>
      </c>
      <c r="G515" s="105"/>
      <c r="H515" s="105"/>
      <c r="I515" s="105"/>
      <c r="J515" s="105"/>
      <c r="K515" s="105"/>
      <c r="L515" s="105"/>
      <c r="M515" s="105"/>
      <c r="N515" s="105"/>
      <c r="O515" s="104"/>
      <c r="P515" s="106"/>
      <c r="Q515" s="107"/>
    </row>
    <row r="516" spans="1:17" ht="29.25" customHeight="1" x14ac:dyDescent="0.3">
      <c r="A516" s="21" t="str">
        <f>'Matriz Nº1 Identificación'!A516</f>
        <v>56. 3</v>
      </c>
      <c r="B516" s="21" t="str">
        <f>IF('Matriz Nº3 Evaluación'!J516="Administrar",'Matriz Nº3 Evaluación'!B516,"No administrar")</f>
        <v>No administrar</v>
      </c>
      <c r="C516" s="105"/>
      <c r="D516" s="101"/>
      <c r="E516" s="101"/>
      <c r="F516" s="4" t="str">
        <f>IFERROR(+IF((VLOOKUP(D516,'Tabla 2-3-4-5'!$B$10:$C$12,2,FALSE)*(VLOOKUP(E516,'Tabla 2-3-4-5'!$B$10:$C$12,2,FALSE)))&lt;3,"BAJO",IF((VLOOKUP(D516,'Tabla 2-3-4-5'!$B$10:$C$12,2,FALSE)*(VLOOKUP(E516,'Tabla 2-3-4-5'!$B$10:$C$12,2,FALSE)))&gt;5,"ALTO","MEDIO"))," ")</f>
        <v xml:space="preserve"> </v>
      </c>
      <c r="G516" s="105"/>
      <c r="H516" s="105"/>
      <c r="I516" s="105"/>
      <c r="J516" s="105"/>
      <c r="K516" s="105"/>
      <c r="L516" s="105"/>
      <c r="M516" s="105"/>
      <c r="N516" s="105"/>
      <c r="O516" s="104"/>
      <c r="P516" s="106"/>
      <c r="Q516" s="107"/>
    </row>
    <row r="517" spans="1:17" ht="35.25" customHeight="1" x14ac:dyDescent="0.3">
      <c r="A517" s="21" t="str">
        <f>'Matriz Nº1 Identificación'!A517</f>
        <v>56. 4</v>
      </c>
      <c r="B517" s="21" t="str">
        <f>IF('Matriz Nº3 Evaluación'!J517="Administrar",'Matriz Nº3 Evaluación'!B517,"No administrar")</f>
        <v>No administrar</v>
      </c>
      <c r="C517" s="105"/>
      <c r="D517" s="101"/>
      <c r="E517" s="101"/>
      <c r="F517" s="4" t="str">
        <f>IFERROR(+IF((VLOOKUP(D517,'Tabla 2-3-4-5'!$B$10:$C$12,2,FALSE)*(VLOOKUP(E517,'Tabla 2-3-4-5'!$B$10:$C$12,2,FALSE)))&lt;3,"BAJO",IF((VLOOKUP(D517,'Tabla 2-3-4-5'!$B$10:$C$12,2,FALSE)*(VLOOKUP(E517,'Tabla 2-3-4-5'!$B$10:$C$12,2,FALSE)))&gt;5,"ALTO","MEDIO"))," ")</f>
        <v xml:space="preserve"> </v>
      </c>
      <c r="G517" s="105"/>
      <c r="H517" s="105"/>
      <c r="I517" s="105"/>
      <c r="J517" s="105"/>
      <c r="K517" s="105"/>
      <c r="L517" s="105"/>
      <c r="M517" s="105"/>
      <c r="N517" s="105"/>
      <c r="O517" s="104"/>
      <c r="P517" s="106"/>
      <c r="Q517" s="107"/>
    </row>
    <row r="518" spans="1:17" ht="35.25" customHeight="1" x14ac:dyDescent="0.3">
      <c r="A518" s="21" t="str">
        <f>'Matriz Nº1 Identificación'!A518</f>
        <v>56. 5</v>
      </c>
      <c r="B518" s="21" t="str">
        <f>IF('Matriz Nº3 Evaluación'!J518="Administrar",'Matriz Nº3 Evaluación'!B518,"No administrar")</f>
        <v>No administrar</v>
      </c>
      <c r="C518" s="105"/>
      <c r="D518" s="101"/>
      <c r="E518" s="101"/>
      <c r="F518" s="4" t="str">
        <f>IFERROR(+IF((VLOOKUP(D518,'Tabla 2-3-4-5'!$B$10:$C$12,2,FALSE)*(VLOOKUP(E518,'Tabla 2-3-4-5'!$B$10:$C$12,2,FALSE)))&lt;3,"BAJO",IF((VLOOKUP(D518,'Tabla 2-3-4-5'!$B$10:$C$12,2,FALSE)*(VLOOKUP(E518,'Tabla 2-3-4-5'!$B$10:$C$12,2,FALSE)))&gt;5,"ALTO","MEDIO"))," ")</f>
        <v xml:space="preserve"> </v>
      </c>
      <c r="G518" s="105"/>
      <c r="H518" s="105"/>
      <c r="I518" s="105"/>
      <c r="J518" s="105"/>
      <c r="K518" s="105"/>
      <c r="L518" s="105"/>
      <c r="M518" s="105"/>
      <c r="N518" s="105"/>
      <c r="O518" s="104"/>
      <c r="P518" s="106"/>
      <c r="Q518" s="107"/>
    </row>
    <row r="519" spans="1:17" ht="35.25" customHeight="1" x14ac:dyDescent="0.3">
      <c r="A519" s="21" t="str">
        <f>'Matriz Nº1 Identificación'!A519</f>
        <v>56. 6</v>
      </c>
      <c r="B519" s="21" t="str">
        <f>IF('Matriz Nº3 Evaluación'!J519="Administrar",'Matriz Nº3 Evaluación'!B519,"No administrar")</f>
        <v>No administrar</v>
      </c>
      <c r="C519" s="105"/>
      <c r="D519" s="101"/>
      <c r="E519" s="101"/>
      <c r="F519" s="4" t="str">
        <f>IFERROR(+IF((VLOOKUP(D519,'Tabla 2-3-4-5'!$B$10:$C$12,2,FALSE)*(VLOOKUP(E519,'Tabla 2-3-4-5'!$B$10:$C$12,2,FALSE)))&lt;3,"BAJO",IF((VLOOKUP(D519,'Tabla 2-3-4-5'!$B$10:$C$12,2,FALSE)*(VLOOKUP(E519,'Tabla 2-3-4-5'!$B$10:$C$12,2,FALSE)))&gt;5,"ALTO","MEDIO"))," ")</f>
        <v xml:space="preserve"> </v>
      </c>
      <c r="G519" s="105"/>
      <c r="H519" s="105"/>
      <c r="I519" s="105"/>
      <c r="J519" s="105"/>
      <c r="K519" s="105"/>
      <c r="L519" s="105"/>
      <c r="M519" s="105"/>
      <c r="N519" s="105"/>
      <c r="O519" s="104"/>
      <c r="P519" s="106"/>
      <c r="Q519" s="107"/>
    </row>
    <row r="520" spans="1:17" ht="35.25" customHeight="1" thickBot="1" x14ac:dyDescent="0.35">
      <c r="A520" s="21" t="str">
        <f>'Matriz Nº1 Identificación'!A520</f>
        <v>56. 7</v>
      </c>
      <c r="B520" s="21" t="str">
        <f>IF('Matriz Nº3 Evaluación'!J520="Administrar",'Matriz Nº3 Evaluación'!B520,"No administrar")</f>
        <v>No administrar</v>
      </c>
      <c r="C520" s="105"/>
      <c r="D520" s="101"/>
      <c r="E520" s="101"/>
      <c r="F520" s="4" t="str">
        <f>IFERROR(+IF((VLOOKUP(D520,'Tabla 2-3-4-5'!$B$10:$C$12,2,FALSE)*(VLOOKUP(E520,'Tabla 2-3-4-5'!$B$10:$C$12,2,FALSE)))&lt;3,"BAJO",IF((VLOOKUP(D520,'Tabla 2-3-4-5'!$B$10:$C$12,2,FALSE)*(VLOOKUP(E520,'Tabla 2-3-4-5'!$B$10:$C$12,2,FALSE)))&gt;5,"ALTO","MEDIO"))," ")</f>
        <v xml:space="preserve"> </v>
      </c>
      <c r="G520" s="105"/>
      <c r="H520" s="105"/>
      <c r="I520" s="105"/>
      <c r="J520" s="105"/>
      <c r="K520" s="105"/>
      <c r="L520" s="105"/>
      <c r="M520" s="105"/>
      <c r="N520" s="105"/>
      <c r="O520" s="104"/>
      <c r="P520" s="106"/>
      <c r="Q520" s="107"/>
    </row>
    <row r="521" spans="1:17" ht="33" customHeight="1" thickBot="1" x14ac:dyDescent="0.35">
      <c r="A521" s="73" t="str">
        <f>'Matriz Nº1 Identificación'!A521</f>
        <v xml:space="preserve">Objetivo Estratégico: </v>
      </c>
      <c r="B521" s="409">
        <f>'Matriz Nº1 Identificación'!B521</f>
        <v>0</v>
      </c>
      <c r="C521" s="410"/>
      <c r="D521" s="410"/>
      <c r="E521" s="410"/>
      <c r="F521" s="410"/>
      <c r="G521" s="410"/>
      <c r="H521" s="410"/>
      <c r="I521" s="410"/>
      <c r="J521" s="410"/>
      <c r="K521" s="410"/>
      <c r="L521" s="410"/>
      <c r="M521" s="410"/>
      <c r="N521" s="410"/>
      <c r="O521" s="410"/>
      <c r="P521" s="410"/>
      <c r="Q521" s="411"/>
    </row>
    <row r="522" spans="1:17" ht="24.75" customHeight="1" x14ac:dyDescent="0.3">
      <c r="A522" s="76" t="str">
        <f>'Matriz Nº1 Identificación'!A522</f>
        <v>Objetivo táctico</v>
      </c>
      <c r="B522" s="447" t="str">
        <f>'Matriz Nº1 Identificación'!B522</f>
        <v xml:space="preserve">57. </v>
      </c>
      <c r="C522" s="448"/>
      <c r="D522" s="448"/>
      <c r="E522" s="448"/>
      <c r="F522" s="448"/>
      <c r="G522" s="448"/>
      <c r="H522" s="448"/>
      <c r="I522" s="448"/>
      <c r="J522" s="448"/>
      <c r="K522" s="448"/>
      <c r="L522" s="448"/>
      <c r="M522" s="448"/>
      <c r="N522" s="448"/>
      <c r="O522" s="448"/>
      <c r="P522" s="448"/>
      <c r="Q522" s="449"/>
    </row>
    <row r="523" spans="1:17" ht="27.75" customHeight="1" x14ac:dyDescent="0.3">
      <c r="A523" s="21" t="str">
        <f>'Matriz Nº1 Identificación'!A523</f>
        <v>57. 1</v>
      </c>
      <c r="B523" s="21" t="str">
        <f>IF('Matriz Nº3 Evaluación'!J523="Administrar",'Matriz Nº3 Evaluación'!B523,"No administrar")</f>
        <v>No administrar</v>
      </c>
      <c r="C523" s="105"/>
      <c r="D523" s="101"/>
      <c r="E523" s="101"/>
      <c r="F523" s="4" t="str">
        <f>IFERROR(+IF((VLOOKUP(D523,'Tabla 2-3-4-5'!$B$10:$C$12,2,FALSE)*(VLOOKUP(E523,'Tabla 2-3-4-5'!$B$10:$C$12,2,FALSE)))&lt;3,"BAJO",IF((VLOOKUP(D523,'Tabla 2-3-4-5'!$B$10:$C$12,2,FALSE)*(VLOOKUP(E523,'Tabla 2-3-4-5'!$B$10:$C$12,2,FALSE)))&gt;5,"ALTO","MEDIO"))," ")</f>
        <v xml:space="preserve"> </v>
      </c>
      <c r="G523" s="105"/>
      <c r="H523" s="105"/>
      <c r="I523" s="105"/>
      <c r="J523" s="105"/>
      <c r="K523" s="105"/>
      <c r="L523" s="105"/>
      <c r="M523" s="105"/>
      <c r="N523" s="105"/>
      <c r="O523" s="104"/>
      <c r="P523" s="106"/>
      <c r="Q523" s="107"/>
    </row>
    <row r="524" spans="1:17" ht="31.5" customHeight="1" x14ac:dyDescent="0.3">
      <c r="A524" s="21" t="str">
        <f>'Matriz Nº1 Identificación'!A524</f>
        <v>57. 2</v>
      </c>
      <c r="B524" s="21" t="str">
        <f>IF('Matriz Nº3 Evaluación'!J524="Administrar",'Matriz Nº3 Evaluación'!B524,"No administrar")</f>
        <v>No administrar</v>
      </c>
      <c r="C524" s="105"/>
      <c r="D524" s="101"/>
      <c r="E524" s="101"/>
      <c r="F524" s="4" t="str">
        <f>IFERROR(+IF((VLOOKUP(D524,'Tabla 2-3-4-5'!$B$10:$C$12,2,FALSE)*(VLOOKUP(E524,'Tabla 2-3-4-5'!$B$10:$C$12,2,FALSE)))&lt;3,"BAJO",IF((VLOOKUP(D524,'Tabla 2-3-4-5'!$B$10:$C$12,2,FALSE)*(VLOOKUP(E524,'Tabla 2-3-4-5'!$B$10:$C$12,2,FALSE)))&gt;5,"ALTO","MEDIO"))," ")</f>
        <v xml:space="preserve"> </v>
      </c>
      <c r="G524" s="105"/>
      <c r="H524" s="105"/>
      <c r="I524" s="105"/>
      <c r="J524" s="105"/>
      <c r="K524" s="105"/>
      <c r="L524" s="105"/>
      <c r="M524" s="105"/>
      <c r="N524" s="105"/>
      <c r="O524" s="104"/>
      <c r="P524" s="106"/>
      <c r="Q524" s="107"/>
    </row>
    <row r="525" spans="1:17" ht="29.25" customHeight="1" x14ac:dyDescent="0.3">
      <c r="A525" s="21" t="str">
        <f>'Matriz Nº1 Identificación'!A525</f>
        <v>57. 3</v>
      </c>
      <c r="B525" s="21" t="str">
        <f>IF('Matriz Nº3 Evaluación'!J525="Administrar",'Matriz Nº3 Evaluación'!B525,"No administrar")</f>
        <v>No administrar</v>
      </c>
      <c r="C525" s="105"/>
      <c r="D525" s="101"/>
      <c r="E525" s="101"/>
      <c r="F525" s="4" t="str">
        <f>IFERROR(+IF((VLOOKUP(D525,'Tabla 2-3-4-5'!$B$10:$C$12,2,FALSE)*(VLOOKUP(E525,'Tabla 2-3-4-5'!$B$10:$C$12,2,FALSE)))&lt;3,"BAJO",IF((VLOOKUP(D525,'Tabla 2-3-4-5'!$B$10:$C$12,2,FALSE)*(VLOOKUP(E525,'Tabla 2-3-4-5'!$B$10:$C$12,2,FALSE)))&gt;5,"ALTO","MEDIO"))," ")</f>
        <v xml:space="preserve"> </v>
      </c>
      <c r="G525" s="105"/>
      <c r="H525" s="105"/>
      <c r="I525" s="105"/>
      <c r="J525" s="105"/>
      <c r="K525" s="105"/>
      <c r="L525" s="105"/>
      <c r="M525" s="105"/>
      <c r="N525" s="105"/>
      <c r="O525" s="104"/>
      <c r="P525" s="106"/>
      <c r="Q525" s="107"/>
    </row>
    <row r="526" spans="1:17" ht="35.25" customHeight="1" x14ac:dyDescent="0.3">
      <c r="A526" s="21" t="str">
        <f>'Matriz Nº1 Identificación'!A526</f>
        <v>57. 4</v>
      </c>
      <c r="B526" s="21" t="str">
        <f>IF('Matriz Nº3 Evaluación'!J526="Administrar",'Matriz Nº3 Evaluación'!B526,"No administrar")</f>
        <v>No administrar</v>
      </c>
      <c r="C526" s="105"/>
      <c r="D526" s="101"/>
      <c r="E526" s="101"/>
      <c r="F526" s="4" t="str">
        <f>IFERROR(+IF((VLOOKUP(D526,'Tabla 2-3-4-5'!$B$10:$C$12,2,FALSE)*(VLOOKUP(E526,'Tabla 2-3-4-5'!$B$10:$C$12,2,FALSE)))&lt;3,"BAJO",IF((VLOOKUP(D526,'Tabla 2-3-4-5'!$B$10:$C$12,2,FALSE)*(VLOOKUP(E526,'Tabla 2-3-4-5'!$B$10:$C$12,2,FALSE)))&gt;5,"ALTO","MEDIO"))," ")</f>
        <v xml:space="preserve"> </v>
      </c>
      <c r="G526" s="105"/>
      <c r="H526" s="105"/>
      <c r="I526" s="105"/>
      <c r="J526" s="105"/>
      <c r="K526" s="105"/>
      <c r="L526" s="105"/>
      <c r="M526" s="105"/>
      <c r="N526" s="105"/>
      <c r="O526" s="104"/>
      <c r="P526" s="106"/>
      <c r="Q526" s="107"/>
    </row>
    <row r="527" spans="1:17" ht="35.25" customHeight="1" x14ac:dyDescent="0.3">
      <c r="A527" s="21" t="str">
        <f>'Matriz Nº1 Identificación'!A527</f>
        <v>57. 5</v>
      </c>
      <c r="B527" s="21" t="str">
        <f>IF('Matriz Nº3 Evaluación'!J527="Administrar",'Matriz Nº3 Evaluación'!B527,"No administrar")</f>
        <v>No administrar</v>
      </c>
      <c r="C527" s="105"/>
      <c r="D527" s="101"/>
      <c r="E527" s="101"/>
      <c r="F527" s="4" t="str">
        <f>IFERROR(+IF((VLOOKUP(D527,'Tabla 2-3-4-5'!$B$10:$C$12,2,FALSE)*(VLOOKUP(E527,'Tabla 2-3-4-5'!$B$10:$C$12,2,FALSE)))&lt;3,"BAJO",IF((VLOOKUP(D527,'Tabla 2-3-4-5'!$B$10:$C$12,2,FALSE)*(VLOOKUP(E527,'Tabla 2-3-4-5'!$B$10:$C$12,2,FALSE)))&gt;5,"ALTO","MEDIO"))," ")</f>
        <v xml:space="preserve"> </v>
      </c>
      <c r="G527" s="105"/>
      <c r="H527" s="105"/>
      <c r="I527" s="105"/>
      <c r="J527" s="105"/>
      <c r="K527" s="105"/>
      <c r="L527" s="105"/>
      <c r="M527" s="105"/>
      <c r="N527" s="105"/>
      <c r="O527" s="104"/>
      <c r="P527" s="106"/>
      <c r="Q527" s="107"/>
    </row>
    <row r="528" spans="1:17" ht="35.25" customHeight="1" x14ac:dyDescent="0.3">
      <c r="A528" s="21" t="str">
        <f>'Matriz Nº1 Identificación'!A528</f>
        <v>57. 6</v>
      </c>
      <c r="B528" s="21" t="str">
        <f>IF('Matriz Nº3 Evaluación'!J528="Administrar",'Matriz Nº3 Evaluación'!B528,"No administrar")</f>
        <v>No administrar</v>
      </c>
      <c r="C528" s="105"/>
      <c r="D528" s="101"/>
      <c r="E528" s="101"/>
      <c r="F528" s="4" t="str">
        <f>IFERROR(+IF((VLOOKUP(D528,'Tabla 2-3-4-5'!$B$10:$C$12,2,FALSE)*(VLOOKUP(E528,'Tabla 2-3-4-5'!$B$10:$C$12,2,FALSE)))&lt;3,"BAJO",IF((VLOOKUP(D528,'Tabla 2-3-4-5'!$B$10:$C$12,2,FALSE)*(VLOOKUP(E528,'Tabla 2-3-4-5'!$B$10:$C$12,2,FALSE)))&gt;5,"ALTO","MEDIO"))," ")</f>
        <v xml:space="preserve"> </v>
      </c>
      <c r="G528" s="105"/>
      <c r="H528" s="105"/>
      <c r="I528" s="105"/>
      <c r="J528" s="105"/>
      <c r="K528" s="105"/>
      <c r="L528" s="105"/>
      <c r="M528" s="105"/>
      <c r="N528" s="105"/>
      <c r="O528" s="104"/>
      <c r="P528" s="106"/>
      <c r="Q528" s="107"/>
    </row>
    <row r="529" spans="1:17" ht="35.25" customHeight="1" thickBot="1" x14ac:dyDescent="0.35">
      <c r="A529" s="21" t="str">
        <f>'Matriz Nº1 Identificación'!A529</f>
        <v>57. 7</v>
      </c>
      <c r="B529" s="21" t="str">
        <f>IF('Matriz Nº3 Evaluación'!J529="Administrar",'Matriz Nº3 Evaluación'!B529,"No administrar")</f>
        <v>No administrar</v>
      </c>
      <c r="C529" s="105"/>
      <c r="D529" s="101"/>
      <c r="E529" s="101"/>
      <c r="F529" s="4" t="str">
        <f>IFERROR(+IF((VLOOKUP(D529,'Tabla 2-3-4-5'!$B$10:$C$12,2,FALSE)*(VLOOKUP(E529,'Tabla 2-3-4-5'!$B$10:$C$12,2,FALSE)))&lt;3,"BAJO",IF((VLOOKUP(D529,'Tabla 2-3-4-5'!$B$10:$C$12,2,FALSE)*(VLOOKUP(E529,'Tabla 2-3-4-5'!$B$10:$C$12,2,FALSE)))&gt;5,"ALTO","MEDIO"))," ")</f>
        <v xml:space="preserve"> </v>
      </c>
      <c r="G529" s="105"/>
      <c r="H529" s="105"/>
      <c r="I529" s="105"/>
      <c r="J529" s="105"/>
      <c r="K529" s="105"/>
      <c r="L529" s="105"/>
      <c r="M529" s="105"/>
      <c r="N529" s="105"/>
      <c r="O529" s="104"/>
      <c r="P529" s="106"/>
      <c r="Q529" s="107"/>
    </row>
    <row r="530" spans="1:17" ht="33" customHeight="1" thickBot="1" x14ac:dyDescent="0.35">
      <c r="A530" s="73" t="str">
        <f>'Matriz Nº1 Identificación'!A530</f>
        <v xml:space="preserve">Objetivo Estratégico: </v>
      </c>
      <c r="B530" s="409">
        <f>'Matriz Nº1 Identificación'!B530</f>
        <v>0</v>
      </c>
      <c r="C530" s="410"/>
      <c r="D530" s="410"/>
      <c r="E530" s="410"/>
      <c r="F530" s="410"/>
      <c r="G530" s="410"/>
      <c r="H530" s="410"/>
      <c r="I530" s="410"/>
      <c r="J530" s="410"/>
      <c r="K530" s="410"/>
      <c r="L530" s="410"/>
      <c r="M530" s="410"/>
      <c r="N530" s="410"/>
      <c r="O530" s="410"/>
      <c r="P530" s="410"/>
      <c r="Q530" s="411"/>
    </row>
    <row r="531" spans="1:17" ht="24.75" customHeight="1" x14ac:dyDescent="0.3">
      <c r="A531" s="76" t="str">
        <f>'Matriz Nº1 Identificación'!A531</f>
        <v>Objetivo táctico</v>
      </c>
      <c r="B531" s="447" t="str">
        <f>'Matriz Nº1 Identificación'!B531</f>
        <v xml:space="preserve">58. </v>
      </c>
      <c r="C531" s="448"/>
      <c r="D531" s="448"/>
      <c r="E531" s="448"/>
      <c r="F531" s="448"/>
      <c r="G531" s="448"/>
      <c r="H531" s="448"/>
      <c r="I531" s="448"/>
      <c r="J531" s="448"/>
      <c r="K531" s="448"/>
      <c r="L531" s="448"/>
      <c r="M531" s="448"/>
      <c r="N531" s="448"/>
      <c r="O531" s="448"/>
      <c r="P531" s="448"/>
      <c r="Q531" s="449"/>
    </row>
    <row r="532" spans="1:17" ht="27.75" customHeight="1" x14ac:dyDescent="0.3">
      <c r="A532" s="21" t="str">
        <f>'Matriz Nº1 Identificación'!A532</f>
        <v>58. 1</v>
      </c>
      <c r="B532" s="21" t="str">
        <f>IF('Matriz Nº3 Evaluación'!J532="Administrar",'Matriz Nº3 Evaluación'!B532,"No administrar")</f>
        <v>No administrar</v>
      </c>
      <c r="C532" s="105"/>
      <c r="D532" s="101"/>
      <c r="E532" s="101"/>
      <c r="F532" s="4" t="str">
        <f>IFERROR(+IF((VLOOKUP(D532,'Tabla 2-3-4-5'!$B$10:$C$12,2,FALSE)*(VLOOKUP(E532,'Tabla 2-3-4-5'!$B$10:$C$12,2,FALSE)))&lt;3,"BAJO",IF((VLOOKUP(D532,'Tabla 2-3-4-5'!$B$10:$C$12,2,FALSE)*(VLOOKUP(E532,'Tabla 2-3-4-5'!$B$10:$C$12,2,FALSE)))&gt;5,"ALTO","MEDIO"))," ")</f>
        <v xml:space="preserve"> </v>
      </c>
      <c r="G532" s="105"/>
      <c r="H532" s="105"/>
      <c r="I532" s="105"/>
      <c r="J532" s="105"/>
      <c r="K532" s="105"/>
      <c r="L532" s="105"/>
      <c r="M532" s="105"/>
      <c r="N532" s="105"/>
      <c r="O532" s="104"/>
      <c r="P532" s="106"/>
      <c r="Q532" s="107"/>
    </row>
    <row r="533" spans="1:17" ht="31.5" customHeight="1" x14ac:dyDescent="0.3">
      <c r="A533" s="21" t="str">
        <f>'Matriz Nº1 Identificación'!A533</f>
        <v>58. 2</v>
      </c>
      <c r="B533" s="21" t="str">
        <f>IF('Matriz Nº3 Evaluación'!J533="Administrar",'Matriz Nº3 Evaluación'!B533,"No administrar")</f>
        <v>No administrar</v>
      </c>
      <c r="C533" s="105"/>
      <c r="D533" s="101"/>
      <c r="E533" s="101"/>
      <c r="F533" s="4" t="str">
        <f>IFERROR(+IF((VLOOKUP(D533,'Tabla 2-3-4-5'!$B$10:$C$12,2,FALSE)*(VLOOKUP(E533,'Tabla 2-3-4-5'!$B$10:$C$12,2,FALSE)))&lt;3,"BAJO",IF((VLOOKUP(D533,'Tabla 2-3-4-5'!$B$10:$C$12,2,FALSE)*(VLOOKUP(E533,'Tabla 2-3-4-5'!$B$10:$C$12,2,FALSE)))&gt;5,"ALTO","MEDIO"))," ")</f>
        <v xml:space="preserve"> </v>
      </c>
      <c r="G533" s="105"/>
      <c r="H533" s="105"/>
      <c r="I533" s="105"/>
      <c r="J533" s="105"/>
      <c r="K533" s="105"/>
      <c r="L533" s="105"/>
      <c r="M533" s="105"/>
      <c r="N533" s="105"/>
      <c r="O533" s="104"/>
      <c r="P533" s="106"/>
      <c r="Q533" s="107"/>
    </row>
    <row r="534" spans="1:17" ht="29.25" customHeight="1" x14ac:dyDescent="0.3">
      <c r="A534" s="21" t="str">
        <f>'Matriz Nº1 Identificación'!A534</f>
        <v>58. 3</v>
      </c>
      <c r="B534" s="21" t="str">
        <f>IF('Matriz Nº3 Evaluación'!J534="Administrar",'Matriz Nº3 Evaluación'!B534,"No administrar")</f>
        <v>No administrar</v>
      </c>
      <c r="C534" s="105"/>
      <c r="D534" s="101"/>
      <c r="E534" s="101"/>
      <c r="F534" s="4" t="str">
        <f>IFERROR(+IF((VLOOKUP(D534,'Tabla 2-3-4-5'!$B$10:$C$12,2,FALSE)*(VLOOKUP(E534,'Tabla 2-3-4-5'!$B$10:$C$12,2,FALSE)))&lt;3,"BAJO",IF((VLOOKUP(D534,'Tabla 2-3-4-5'!$B$10:$C$12,2,FALSE)*(VLOOKUP(E534,'Tabla 2-3-4-5'!$B$10:$C$12,2,FALSE)))&gt;5,"ALTO","MEDIO"))," ")</f>
        <v xml:space="preserve"> </v>
      </c>
      <c r="G534" s="105"/>
      <c r="H534" s="105"/>
      <c r="I534" s="105"/>
      <c r="J534" s="105"/>
      <c r="K534" s="105"/>
      <c r="L534" s="105"/>
      <c r="M534" s="105"/>
      <c r="N534" s="105"/>
      <c r="O534" s="104"/>
      <c r="P534" s="106"/>
      <c r="Q534" s="107"/>
    </row>
    <row r="535" spans="1:17" ht="35.25" customHeight="1" x14ac:dyDescent="0.3">
      <c r="A535" s="21" t="str">
        <f>'Matriz Nº1 Identificación'!A535</f>
        <v>58. 4</v>
      </c>
      <c r="B535" s="21" t="str">
        <f>IF('Matriz Nº3 Evaluación'!J535="Administrar",'Matriz Nº3 Evaluación'!B535,"No administrar")</f>
        <v>No administrar</v>
      </c>
      <c r="C535" s="105"/>
      <c r="D535" s="101"/>
      <c r="E535" s="101"/>
      <c r="F535" s="4" t="str">
        <f>IFERROR(+IF((VLOOKUP(D535,'Tabla 2-3-4-5'!$B$10:$C$12,2,FALSE)*(VLOOKUP(E535,'Tabla 2-3-4-5'!$B$10:$C$12,2,FALSE)))&lt;3,"BAJO",IF((VLOOKUP(D535,'Tabla 2-3-4-5'!$B$10:$C$12,2,FALSE)*(VLOOKUP(E535,'Tabla 2-3-4-5'!$B$10:$C$12,2,FALSE)))&gt;5,"ALTO","MEDIO"))," ")</f>
        <v xml:space="preserve"> </v>
      </c>
      <c r="G535" s="105"/>
      <c r="H535" s="105"/>
      <c r="I535" s="105"/>
      <c r="J535" s="105"/>
      <c r="K535" s="105"/>
      <c r="L535" s="105"/>
      <c r="M535" s="105"/>
      <c r="N535" s="105"/>
      <c r="O535" s="104"/>
      <c r="P535" s="106"/>
      <c r="Q535" s="107"/>
    </row>
    <row r="536" spans="1:17" ht="35.25" customHeight="1" x14ac:dyDescent="0.3">
      <c r="A536" s="21" t="str">
        <f>'Matriz Nº1 Identificación'!A536</f>
        <v>58. 5</v>
      </c>
      <c r="B536" s="21" t="str">
        <f>IF('Matriz Nº3 Evaluación'!J536="Administrar",'Matriz Nº3 Evaluación'!B536,"No administrar")</f>
        <v>No administrar</v>
      </c>
      <c r="C536" s="105"/>
      <c r="D536" s="101"/>
      <c r="E536" s="101"/>
      <c r="F536" s="4" t="str">
        <f>IFERROR(+IF((VLOOKUP(D536,'Tabla 2-3-4-5'!$B$10:$C$12,2,FALSE)*(VLOOKUP(E536,'Tabla 2-3-4-5'!$B$10:$C$12,2,FALSE)))&lt;3,"BAJO",IF((VLOOKUP(D536,'Tabla 2-3-4-5'!$B$10:$C$12,2,FALSE)*(VLOOKUP(E536,'Tabla 2-3-4-5'!$B$10:$C$12,2,FALSE)))&gt;5,"ALTO","MEDIO"))," ")</f>
        <v xml:space="preserve"> </v>
      </c>
      <c r="G536" s="105"/>
      <c r="H536" s="105"/>
      <c r="I536" s="105"/>
      <c r="J536" s="105"/>
      <c r="K536" s="105"/>
      <c r="L536" s="105"/>
      <c r="M536" s="105"/>
      <c r="N536" s="105"/>
      <c r="O536" s="104"/>
      <c r="P536" s="106"/>
      <c r="Q536" s="107"/>
    </row>
    <row r="537" spans="1:17" ht="35.25" customHeight="1" x14ac:dyDescent="0.3">
      <c r="A537" s="21" t="str">
        <f>'Matriz Nº1 Identificación'!A537</f>
        <v>58. 6</v>
      </c>
      <c r="B537" s="21" t="str">
        <f>IF('Matriz Nº3 Evaluación'!J537="Administrar",'Matriz Nº3 Evaluación'!B537,"No administrar")</f>
        <v>No administrar</v>
      </c>
      <c r="C537" s="105"/>
      <c r="D537" s="101"/>
      <c r="E537" s="101"/>
      <c r="F537" s="4" t="str">
        <f>IFERROR(+IF((VLOOKUP(D537,'Tabla 2-3-4-5'!$B$10:$C$12,2,FALSE)*(VLOOKUP(E537,'Tabla 2-3-4-5'!$B$10:$C$12,2,FALSE)))&lt;3,"BAJO",IF((VLOOKUP(D537,'Tabla 2-3-4-5'!$B$10:$C$12,2,FALSE)*(VLOOKUP(E537,'Tabla 2-3-4-5'!$B$10:$C$12,2,FALSE)))&gt;5,"ALTO","MEDIO"))," ")</f>
        <v xml:space="preserve"> </v>
      </c>
      <c r="G537" s="105"/>
      <c r="H537" s="105"/>
      <c r="I537" s="105"/>
      <c r="J537" s="105"/>
      <c r="K537" s="105"/>
      <c r="L537" s="105"/>
      <c r="M537" s="105"/>
      <c r="N537" s="105"/>
      <c r="O537" s="104"/>
      <c r="P537" s="106"/>
      <c r="Q537" s="107"/>
    </row>
    <row r="538" spans="1:17" ht="35.25" customHeight="1" thickBot="1" x14ac:dyDescent="0.35">
      <c r="A538" s="21" t="str">
        <f>'Matriz Nº1 Identificación'!A538</f>
        <v>58. 7</v>
      </c>
      <c r="B538" s="21" t="str">
        <f>IF('Matriz Nº3 Evaluación'!J538="Administrar",'Matriz Nº3 Evaluación'!B538,"No administrar")</f>
        <v>No administrar</v>
      </c>
      <c r="C538" s="105"/>
      <c r="D538" s="101"/>
      <c r="E538" s="101"/>
      <c r="F538" s="4" t="str">
        <f>IFERROR(+IF((VLOOKUP(D538,'Tabla 2-3-4-5'!$B$10:$C$12,2,FALSE)*(VLOOKUP(E538,'Tabla 2-3-4-5'!$B$10:$C$12,2,FALSE)))&lt;3,"BAJO",IF((VLOOKUP(D538,'Tabla 2-3-4-5'!$B$10:$C$12,2,FALSE)*(VLOOKUP(E538,'Tabla 2-3-4-5'!$B$10:$C$12,2,FALSE)))&gt;5,"ALTO","MEDIO"))," ")</f>
        <v xml:space="preserve"> </v>
      </c>
      <c r="G538" s="105"/>
      <c r="H538" s="105"/>
      <c r="I538" s="105"/>
      <c r="J538" s="105"/>
      <c r="K538" s="105"/>
      <c r="L538" s="105"/>
      <c r="M538" s="105"/>
      <c r="N538" s="105"/>
      <c r="O538" s="104"/>
      <c r="P538" s="106"/>
      <c r="Q538" s="107"/>
    </row>
    <row r="539" spans="1:17" ht="33" customHeight="1" thickBot="1" x14ac:dyDescent="0.35">
      <c r="A539" s="73" t="str">
        <f>'Matriz Nº1 Identificación'!A539</f>
        <v xml:space="preserve">Objetivo Estratégico: </v>
      </c>
      <c r="B539" s="409">
        <f>'Matriz Nº1 Identificación'!B539</f>
        <v>0</v>
      </c>
      <c r="C539" s="410"/>
      <c r="D539" s="410"/>
      <c r="E539" s="410"/>
      <c r="F539" s="410"/>
      <c r="G539" s="410"/>
      <c r="H539" s="410"/>
      <c r="I539" s="410"/>
      <c r="J539" s="410"/>
      <c r="K539" s="410"/>
      <c r="L539" s="410"/>
      <c r="M539" s="410"/>
      <c r="N539" s="410"/>
      <c r="O539" s="410"/>
      <c r="P539" s="410"/>
      <c r="Q539" s="411"/>
    </row>
    <row r="540" spans="1:17" ht="24.75" customHeight="1" x14ac:dyDescent="0.3">
      <c r="A540" s="76" t="str">
        <f>'Matriz Nº1 Identificación'!A540</f>
        <v>Objetivo táctico</v>
      </c>
      <c r="B540" s="447" t="str">
        <f>'Matriz Nº1 Identificación'!B540</f>
        <v xml:space="preserve">59. </v>
      </c>
      <c r="C540" s="448"/>
      <c r="D540" s="448"/>
      <c r="E540" s="448"/>
      <c r="F540" s="448"/>
      <c r="G540" s="448"/>
      <c r="H540" s="448"/>
      <c r="I540" s="448"/>
      <c r="J540" s="448"/>
      <c r="K540" s="448"/>
      <c r="L540" s="448"/>
      <c r="M540" s="448"/>
      <c r="N540" s="448"/>
      <c r="O540" s="448"/>
      <c r="P540" s="448"/>
      <c r="Q540" s="449"/>
    </row>
    <row r="541" spans="1:17" ht="27.75" customHeight="1" x14ac:dyDescent="0.3">
      <c r="A541" s="21" t="str">
        <f>'Matriz Nº1 Identificación'!A541</f>
        <v>59. 1</v>
      </c>
      <c r="B541" s="21" t="str">
        <f>IF('Matriz Nº3 Evaluación'!J541="Administrar",'Matriz Nº3 Evaluación'!B541,"No administrar")</f>
        <v>No administrar</v>
      </c>
      <c r="C541" s="105"/>
      <c r="D541" s="101"/>
      <c r="E541" s="101"/>
      <c r="F541" s="4" t="str">
        <f>IFERROR(+IF((VLOOKUP(D541,'Tabla 2-3-4-5'!$B$10:$C$12,2,FALSE)*(VLOOKUP(E541,'Tabla 2-3-4-5'!$B$10:$C$12,2,FALSE)))&lt;3,"BAJO",IF((VLOOKUP(D541,'Tabla 2-3-4-5'!$B$10:$C$12,2,FALSE)*(VLOOKUP(E541,'Tabla 2-3-4-5'!$B$10:$C$12,2,FALSE)))&gt;5,"ALTO","MEDIO"))," ")</f>
        <v xml:space="preserve"> </v>
      </c>
      <c r="G541" s="105"/>
      <c r="H541" s="105"/>
      <c r="I541" s="105"/>
      <c r="J541" s="105"/>
      <c r="K541" s="105"/>
      <c r="L541" s="105"/>
      <c r="M541" s="105"/>
      <c r="N541" s="105"/>
      <c r="O541" s="104"/>
      <c r="P541" s="106"/>
      <c r="Q541" s="107"/>
    </row>
    <row r="542" spans="1:17" ht="31.5" customHeight="1" x14ac:dyDescent="0.3">
      <c r="A542" s="21" t="str">
        <f>'Matriz Nº1 Identificación'!A542</f>
        <v>59. 2</v>
      </c>
      <c r="B542" s="21" t="str">
        <f>IF('Matriz Nº3 Evaluación'!J542="Administrar",'Matriz Nº3 Evaluación'!B542,"No administrar")</f>
        <v>No administrar</v>
      </c>
      <c r="C542" s="105"/>
      <c r="D542" s="101"/>
      <c r="E542" s="101"/>
      <c r="F542" s="4" t="str">
        <f>IFERROR(+IF((VLOOKUP(D542,'Tabla 2-3-4-5'!$B$10:$C$12,2,FALSE)*(VLOOKUP(E542,'Tabla 2-3-4-5'!$B$10:$C$12,2,FALSE)))&lt;3,"BAJO",IF((VLOOKUP(D542,'Tabla 2-3-4-5'!$B$10:$C$12,2,FALSE)*(VLOOKUP(E542,'Tabla 2-3-4-5'!$B$10:$C$12,2,FALSE)))&gt;5,"ALTO","MEDIO"))," ")</f>
        <v xml:space="preserve"> </v>
      </c>
      <c r="G542" s="105"/>
      <c r="H542" s="105"/>
      <c r="I542" s="105"/>
      <c r="J542" s="105"/>
      <c r="K542" s="105"/>
      <c r="L542" s="105"/>
      <c r="M542" s="105"/>
      <c r="N542" s="105"/>
      <c r="O542" s="104"/>
      <c r="P542" s="106"/>
      <c r="Q542" s="107"/>
    </row>
    <row r="543" spans="1:17" ht="29.25" customHeight="1" x14ac:dyDescent="0.3">
      <c r="A543" s="21" t="str">
        <f>'Matriz Nº1 Identificación'!A543</f>
        <v>59. 3</v>
      </c>
      <c r="B543" s="21" t="str">
        <f>IF('Matriz Nº3 Evaluación'!J543="Administrar",'Matriz Nº3 Evaluación'!B543,"No administrar")</f>
        <v>No administrar</v>
      </c>
      <c r="C543" s="105"/>
      <c r="D543" s="101"/>
      <c r="E543" s="101"/>
      <c r="F543" s="4" t="str">
        <f>IFERROR(+IF((VLOOKUP(D543,'Tabla 2-3-4-5'!$B$10:$C$12,2,FALSE)*(VLOOKUP(E543,'Tabla 2-3-4-5'!$B$10:$C$12,2,FALSE)))&lt;3,"BAJO",IF((VLOOKUP(D543,'Tabla 2-3-4-5'!$B$10:$C$12,2,FALSE)*(VLOOKUP(E543,'Tabla 2-3-4-5'!$B$10:$C$12,2,FALSE)))&gt;5,"ALTO","MEDIO"))," ")</f>
        <v xml:space="preserve"> </v>
      </c>
      <c r="G543" s="105"/>
      <c r="H543" s="105"/>
      <c r="I543" s="105"/>
      <c r="J543" s="105"/>
      <c r="K543" s="105"/>
      <c r="L543" s="105"/>
      <c r="M543" s="105"/>
      <c r="N543" s="105"/>
      <c r="O543" s="104"/>
      <c r="P543" s="106"/>
      <c r="Q543" s="107"/>
    </row>
    <row r="544" spans="1:17" ht="35.25" customHeight="1" x14ac:dyDescent="0.3">
      <c r="A544" s="21" t="str">
        <f>'Matriz Nº1 Identificación'!A544</f>
        <v>59. 4</v>
      </c>
      <c r="B544" s="21" t="str">
        <f>IF('Matriz Nº3 Evaluación'!J544="Administrar",'Matriz Nº3 Evaluación'!B544,"No administrar")</f>
        <v>No administrar</v>
      </c>
      <c r="C544" s="105"/>
      <c r="D544" s="101"/>
      <c r="E544" s="101"/>
      <c r="F544" s="4" t="str">
        <f>IFERROR(+IF((VLOOKUP(D544,'Tabla 2-3-4-5'!$B$10:$C$12,2,FALSE)*(VLOOKUP(E544,'Tabla 2-3-4-5'!$B$10:$C$12,2,FALSE)))&lt;3,"BAJO",IF((VLOOKUP(D544,'Tabla 2-3-4-5'!$B$10:$C$12,2,FALSE)*(VLOOKUP(E544,'Tabla 2-3-4-5'!$B$10:$C$12,2,FALSE)))&gt;5,"ALTO","MEDIO"))," ")</f>
        <v xml:space="preserve"> </v>
      </c>
      <c r="G544" s="105"/>
      <c r="H544" s="105"/>
      <c r="I544" s="105"/>
      <c r="J544" s="105"/>
      <c r="K544" s="105"/>
      <c r="L544" s="105"/>
      <c r="M544" s="105"/>
      <c r="N544" s="105"/>
      <c r="O544" s="104"/>
      <c r="P544" s="106"/>
      <c r="Q544" s="107"/>
    </row>
    <row r="545" spans="1:17" ht="35.25" customHeight="1" x14ac:dyDescent="0.3">
      <c r="A545" s="21" t="str">
        <f>'Matriz Nº1 Identificación'!A545</f>
        <v>59. 5</v>
      </c>
      <c r="B545" s="21" t="str">
        <f>IF('Matriz Nº3 Evaluación'!J545="Administrar",'Matriz Nº3 Evaluación'!B545,"No administrar")</f>
        <v>No administrar</v>
      </c>
      <c r="C545" s="105"/>
      <c r="D545" s="101"/>
      <c r="E545" s="101"/>
      <c r="F545" s="4" t="str">
        <f>IFERROR(+IF((VLOOKUP(D545,'Tabla 2-3-4-5'!$B$10:$C$12,2,FALSE)*(VLOOKUP(E545,'Tabla 2-3-4-5'!$B$10:$C$12,2,FALSE)))&lt;3,"BAJO",IF((VLOOKUP(D545,'Tabla 2-3-4-5'!$B$10:$C$12,2,FALSE)*(VLOOKUP(E545,'Tabla 2-3-4-5'!$B$10:$C$12,2,FALSE)))&gt;5,"ALTO","MEDIO"))," ")</f>
        <v xml:space="preserve"> </v>
      </c>
      <c r="G545" s="105"/>
      <c r="H545" s="105"/>
      <c r="I545" s="105"/>
      <c r="J545" s="105"/>
      <c r="K545" s="105"/>
      <c r="L545" s="105"/>
      <c r="M545" s="105"/>
      <c r="N545" s="105"/>
      <c r="O545" s="104"/>
      <c r="P545" s="106"/>
      <c r="Q545" s="107"/>
    </row>
    <row r="546" spans="1:17" ht="35.25" customHeight="1" x14ac:dyDescent="0.3">
      <c r="A546" s="21" t="str">
        <f>'Matriz Nº1 Identificación'!A546</f>
        <v>59. 6</v>
      </c>
      <c r="B546" s="21" t="str">
        <f>IF('Matriz Nº3 Evaluación'!J546="Administrar",'Matriz Nº3 Evaluación'!B546,"No administrar")</f>
        <v>No administrar</v>
      </c>
      <c r="C546" s="105"/>
      <c r="D546" s="101"/>
      <c r="E546" s="101"/>
      <c r="F546" s="4" t="str">
        <f>IFERROR(+IF((VLOOKUP(D546,'Tabla 2-3-4-5'!$B$10:$C$12,2,FALSE)*(VLOOKUP(E546,'Tabla 2-3-4-5'!$B$10:$C$12,2,FALSE)))&lt;3,"BAJO",IF((VLOOKUP(D546,'Tabla 2-3-4-5'!$B$10:$C$12,2,FALSE)*(VLOOKUP(E546,'Tabla 2-3-4-5'!$B$10:$C$12,2,FALSE)))&gt;5,"ALTO","MEDIO"))," ")</f>
        <v xml:space="preserve"> </v>
      </c>
      <c r="G546" s="105"/>
      <c r="H546" s="105"/>
      <c r="I546" s="105"/>
      <c r="J546" s="105"/>
      <c r="K546" s="105"/>
      <c r="L546" s="105"/>
      <c r="M546" s="105"/>
      <c r="N546" s="105"/>
      <c r="O546" s="104"/>
      <c r="P546" s="106"/>
      <c r="Q546" s="107"/>
    </row>
    <row r="547" spans="1:17" ht="35.25" customHeight="1" thickBot="1" x14ac:dyDescent="0.35">
      <c r="A547" s="21" t="str">
        <f>'Matriz Nº1 Identificación'!A547</f>
        <v>59. 7</v>
      </c>
      <c r="B547" s="21" t="str">
        <f>IF('Matriz Nº3 Evaluación'!J547="Administrar",'Matriz Nº3 Evaluación'!B547,"No administrar")</f>
        <v>No administrar</v>
      </c>
      <c r="C547" s="105"/>
      <c r="D547" s="101"/>
      <c r="E547" s="101"/>
      <c r="F547" s="4" t="str">
        <f>IFERROR(+IF((VLOOKUP(D547,'Tabla 2-3-4-5'!$B$10:$C$12,2,FALSE)*(VLOOKUP(E547,'Tabla 2-3-4-5'!$B$10:$C$12,2,FALSE)))&lt;3,"BAJO",IF((VLOOKUP(D547,'Tabla 2-3-4-5'!$B$10:$C$12,2,FALSE)*(VLOOKUP(E547,'Tabla 2-3-4-5'!$B$10:$C$12,2,FALSE)))&gt;5,"ALTO","MEDIO"))," ")</f>
        <v xml:space="preserve"> </v>
      </c>
      <c r="G547" s="105"/>
      <c r="H547" s="105"/>
      <c r="I547" s="105"/>
      <c r="J547" s="105"/>
      <c r="K547" s="105"/>
      <c r="L547" s="105"/>
      <c r="M547" s="105"/>
      <c r="N547" s="105"/>
      <c r="O547" s="104"/>
      <c r="P547" s="106"/>
      <c r="Q547" s="107"/>
    </row>
    <row r="548" spans="1:17" ht="33" customHeight="1" thickBot="1" x14ac:dyDescent="0.35">
      <c r="A548" s="73" t="str">
        <f>'Matriz Nº1 Identificación'!A548</f>
        <v xml:space="preserve">Objetivo Estratégico: </v>
      </c>
      <c r="B548" s="409">
        <f>'Matriz Nº1 Identificación'!B548</f>
        <v>0</v>
      </c>
      <c r="C548" s="410"/>
      <c r="D548" s="410"/>
      <c r="E548" s="410"/>
      <c r="F548" s="410"/>
      <c r="G548" s="410"/>
      <c r="H548" s="410"/>
      <c r="I548" s="410"/>
      <c r="J548" s="410"/>
      <c r="K548" s="410"/>
      <c r="L548" s="410"/>
      <c r="M548" s="410"/>
      <c r="N548" s="410"/>
      <c r="O548" s="410"/>
      <c r="P548" s="410"/>
      <c r="Q548" s="411"/>
    </row>
    <row r="549" spans="1:17" ht="24.75" customHeight="1" x14ac:dyDescent="0.3">
      <c r="A549" s="76" t="str">
        <f>'Matriz Nº1 Identificación'!A549</f>
        <v>Objetivo táctico</v>
      </c>
      <c r="B549" s="447" t="str">
        <f>'Matriz Nº1 Identificación'!B549</f>
        <v xml:space="preserve">60. </v>
      </c>
      <c r="C549" s="448"/>
      <c r="D549" s="448"/>
      <c r="E549" s="448"/>
      <c r="F549" s="448"/>
      <c r="G549" s="448"/>
      <c r="H549" s="448"/>
      <c r="I549" s="448"/>
      <c r="J549" s="448"/>
      <c r="K549" s="448"/>
      <c r="L549" s="448"/>
      <c r="M549" s="448"/>
      <c r="N549" s="448"/>
      <c r="O549" s="448"/>
      <c r="P549" s="448"/>
      <c r="Q549" s="449"/>
    </row>
    <row r="550" spans="1:17" ht="27.75" customHeight="1" x14ac:dyDescent="0.3">
      <c r="A550" s="21" t="str">
        <f>'Matriz Nº1 Identificación'!A550</f>
        <v>60. 1</v>
      </c>
      <c r="B550" s="21" t="str">
        <f>IF('Matriz Nº3 Evaluación'!J550="Administrar",'Matriz Nº3 Evaluación'!B550,"No administrar")</f>
        <v>No administrar</v>
      </c>
      <c r="C550" s="105"/>
      <c r="D550" s="101"/>
      <c r="E550" s="101"/>
      <c r="F550" s="4" t="str">
        <f>IFERROR(+IF((VLOOKUP(D550,'Tabla 2-3-4-5'!$B$10:$C$12,2,FALSE)*(VLOOKUP(E550,'Tabla 2-3-4-5'!$B$10:$C$12,2,FALSE)))&lt;3,"BAJO",IF((VLOOKUP(D550,'Tabla 2-3-4-5'!$B$10:$C$12,2,FALSE)*(VLOOKUP(E550,'Tabla 2-3-4-5'!$B$10:$C$12,2,FALSE)))&gt;5,"ALTO","MEDIO"))," ")</f>
        <v xml:space="preserve"> </v>
      </c>
      <c r="G550" s="105"/>
      <c r="H550" s="105"/>
      <c r="I550" s="105"/>
      <c r="J550" s="105"/>
      <c r="K550" s="105"/>
      <c r="L550" s="105"/>
      <c r="M550" s="105"/>
      <c r="N550" s="105"/>
      <c r="O550" s="104"/>
      <c r="P550" s="106"/>
      <c r="Q550" s="107"/>
    </row>
    <row r="551" spans="1:17" ht="31.5" customHeight="1" x14ac:dyDescent="0.3">
      <c r="A551" s="21" t="str">
        <f>'Matriz Nº1 Identificación'!A551</f>
        <v>60. 2</v>
      </c>
      <c r="B551" s="21" t="str">
        <f>IF('Matriz Nº3 Evaluación'!J551="Administrar",'Matriz Nº3 Evaluación'!B551,"No administrar")</f>
        <v>No administrar</v>
      </c>
      <c r="C551" s="105"/>
      <c r="D551" s="101"/>
      <c r="E551" s="101"/>
      <c r="F551" s="4" t="str">
        <f>IFERROR(+IF((VLOOKUP(D551,'Tabla 2-3-4-5'!$B$10:$C$12,2,FALSE)*(VLOOKUP(E551,'Tabla 2-3-4-5'!$B$10:$C$12,2,FALSE)))&lt;3,"BAJO",IF((VLOOKUP(D551,'Tabla 2-3-4-5'!$B$10:$C$12,2,FALSE)*(VLOOKUP(E551,'Tabla 2-3-4-5'!$B$10:$C$12,2,FALSE)))&gt;5,"ALTO","MEDIO"))," ")</f>
        <v xml:space="preserve"> </v>
      </c>
      <c r="G551" s="105"/>
      <c r="H551" s="105"/>
      <c r="I551" s="105"/>
      <c r="J551" s="105"/>
      <c r="K551" s="105"/>
      <c r="L551" s="105"/>
      <c r="M551" s="105"/>
      <c r="N551" s="105"/>
      <c r="O551" s="104"/>
      <c r="P551" s="106"/>
      <c r="Q551" s="107"/>
    </row>
    <row r="552" spans="1:17" ht="29.25" customHeight="1" x14ac:dyDescent="0.3">
      <c r="A552" s="21" t="str">
        <f>'Matriz Nº1 Identificación'!A552</f>
        <v>60. 3</v>
      </c>
      <c r="B552" s="21" t="str">
        <f>IF('Matriz Nº3 Evaluación'!J552="Administrar",'Matriz Nº3 Evaluación'!B552,"No administrar")</f>
        <v>No administrar</v>
      </c>
      <c r="C552" s="105"/>
      <c r="D552" s="101"/>
      <c r="E552" s="101"/>
      <c r="F552" s="4" t="str">
        <f>IFERROR(+IF((VLOOKUP(D552,'Tabla 2-3-4-5'!$B$10:$C$12,2,FALSE)*(VLOOKUP(E552,'Tabla 2-3-4-5'!$B$10:$C$12,2,FALSE)))&lt;3,"BAJO",IF((VLOOKUP(D552,'Tabla 2-3-4-5'!$B$10:$C$12,2,FALSE)*(VLOOKUP(E552,'Tabla 2-3-4-5'!$B$10:$C$12,2,FALSE)))&gt;5,"ALTO","MEDIO"))," ")</f>
        <v xml:space="preserve"> </v>
      </c>
      <c r="G552" s="105"/>
      <c r="H552" s="105"/>
      <c r="I552" s="105"/>
      <c r="J552" s="105"/>
      <c r="K552" s="105"/>
      <c r="L552" s="105"/>
      <c r="M552" s="105"/>
      <c r="N552" s="105"/>
      <c r="O552" s="104"/>
      <c r="P552" s="106"/>
      <c r="Q552" s="107"/>
    </row>
    <row r="553" spans="1:17" ht="35.25" customHeight="1" x14ac:dyDescent="0.3">
      <c r="A553" s="21" t="str">
        <f>'Matriz Nº1 Identificación'!A553</f>
        <v>60. 4</v>
      </c>
      <c r="B553" s="21" t="str">
        <f>IF('Matriz Nº3 Evaluación'!J553="Administrar",'Matriz Nº3 Evaluación'!B553,"No administrar")</f>
        <v>No administrar</v>
      </c>
      <c r="C553" s="105"/>
      <c r="D553" s="101"/>
      <c r="E553" s="101"/>
      <c r="F553" s="4" t="str">
        <f>IFERROR(+IF((VLOOKUP(D553,'Tabla 2-3-4-5'!$B$10:$C$12,2,FALSE)*(VLOOKUP(E553,'Tabla 2-3-4-5'!$B$10:$C$12,2,FALSE)))&lt;3,"BAJO",IF((VLOOKUP(D553,'Tabla 2-3-4-5'!$B$10:$C$12,2,FALSE)*(VLOOKUP(E553,'Tabla 2-3-4-5'!$B$10:$C$12,2,FALSE)))&gt;5,"ALTO","MEDIO"))," ")</f>
        <v xml:space="preserve"> </v>
      </c>
      <c r="G553" s="105"/>
      <c r="H553" s="105"/>
      <c r="I553" s="105"/>
      <c r="J553" s="105"/>
      <c r="K553" s="105"/>
      <c r="L553" s="105"/>
      <c r="M553" s="105"/>
      <c r="N553" s="105"/>
      <c r="O553" s="104"/>
      <c r="P553" s="106"/>
      <c r="Q553" s="107"/>
    </row>
    <row r="554" spans="1:17" ht="35.25" customHeight="1" x14ac:dyDescent="0.3">
      <c r="A554" s="21" t="str">
        <f>'Matriz Nº1 Identificación'!A554</f>
        <v>60. 5</v>
      </c>
      <c r="B554" s="21" t="str">
        <f>IF('Matriz Nº3 Evaluación'!J554="Administrar",'Matriz Nº3 Evaluación'!B554,"No administrar")</f>
        <v>No administrar</v>
      </c>
      <c r="C554" s="105"/>
      <c r="D554" s="101"/>
      <c r="E554" s="101"/>
      <c r="F554" s="4" t="str">
        <f>IFERROR(+IF((VLOOKUP(D554,'Tabla 2-3-4-5'!$B$10:$C$12,2,FALSE)*(VLOOKUP(E554,'Tabla 2-3-4-5'!$B$10:$C$12,2,FALSE)))&lt;3,"BAJO",IF((VLOOKUP(D554,'Tabla 2-3-4-5'!$B$10:$C$12,2,FALSE)*(VLOOKUP(E554,'Tabla 2-3-4-5'!$B$10:$C$12,2,FALSE)))&gt;5,"ALTO","MEDIO"))," ")</f>
        <v xml:space="preserve"> </v>
      </c>
      <c r="G554" s="105"/>
      <c r="H554" s="105"/>
      <c r="I554" s="105"/>
      <c r="J554" s="105"/>
      <c r="K554" s="105"/>
      <c r="L554" s="105"/>
      <c r="M554" s="105"/>
      <c r="N554" s="105"/>
      <c r="O554" s="104"/>
      <c r="P554" s="106"/>
      <c r="Q554" s="107"/>
    </row>
    <row r="555" spans="1:17" ht="35.25" customHeight="1" x14ac:dyDescent="0.3">
      <c r="A555" s="21" t="str">
        <f>'Matriz Nº1 Identificación'!A555</f>
        <v>60. 6</v>
      </c>
      <c r="B555" s="21" t="str">
        <f>IF('Matriz Nº3 Evaluación'!J555="Administrar",'Matriz Nº3 Evaluación'!B555,"No administrar")</f>
        <v>No administrar</v>
      </c>
      <c r="C555" s="105"/>
      <c r="D555" s="101"/>
      <c r="E555" s="101"/>
      <c r="F555" s="4" t="str">
        <f>IFERROR(+IF((VLOOKUP(D555,'Tabla 2-3-4-5'!$B$10:$C$12,2,FALSE)*(VLOOKUP(E555,'Tabla 2-3-4-5'!$B$10:$C$12,2,FALSE)))&lt;3,"BAJO",IF((VLOOKUP(D555,'Tabla 2-3-4-5'!$B$10:$C$12,2,FALSE)*(VLOOKUP(E555,'Tabla 2-3-4-5'!$B$10:$C$12,2,FALSE)))&gt;5,"ALTO","MEDIO"))," ")</f>
        <v xml:space="preserve"> </v>
      </c>
      <c r="G555" s="105"/>
      <c r="H555" s="105"/>
      <c r="I555" s="105"/>
      <c r="J555" s="105"/>
      <c r="K555" s="105"/>
      <c r="L555" s="105"/>
      <c r="M555" s="105"/>
      <c r="N555" s="105"/>
      <c r="O555" s="104"/>
      <c r="P555" s="106"/>
      <c r="Q555" s="107"/>
    </row>
    <row r="556" spans="1:17" ht="35.25" customHeight="1" thickBot="1" x14ac:dyDescent="0.35">
      <c r="A556" s="21" t="str">
        <f>'Matriz Nº1 Identificación'!A556</f>
        <v>60. 7</v>
      </c>
      <c r="B556" s="21" t="str">
        <f>IF('Matriz Nº3 Evaluación'!J556="Administrar",'Matriz Nº3 Evaluación'!B556,"No administrar")</f>
        <v>No administrar</v>
      </c>
      <c r="C556" s="105"/>
      <c r="D556" s="101"/>
      <c r="E556" s="101"/>
      <c r="F556" s="4" t="str">
        <f>IFERROR(+IF((VLOOKUP(D556,'Tabla 2-3-4-5'!$B$10:$C$12,2,FALSE)*(VLOOKUP(E556,'Tabla 2-3-4-5'!$B$10:$C$12,2,FALSE)))&lt;3,"BAJO",IF((VLOOKUP(D556,'Tabla 2-3-4-5'!$B$10:$C$12,2,FALSE)*(VLOOKUP(E556,'Tabla 2-3-4-5'!$B$10:$C$12,2,FALSE)))&gt;5,"ALTO","MEDIO"))," ")</f>
        <v xml:space="preserve"> </v>
      </c>
      <c r="G556" s="105"/>
      <c r="H556" s="105"/>
      <c r="I556" s="105"/>
      <c r="J556" s="105"/>
      <c r="K556" s="105"/>
      <c r="L556" s="105"/>
      <c r="M556" s="105"/>
      <c r="N556" s="105"/>
      <c r="O556" s="104"/>
      <c r="P556" s="106"/>
      <c r="Q556" s="107"/>
    </row>
    <row r="557" spans="1:17" ht="33" customHeight="1" thickBot="1" x14ac:dyDescent="0.35">
      <c r="A557" s="73" t="str">
        <f>'Matriz Nº1 Identificación'!A557</f>
        <v xml:space="preserve">Objetivo Estratégico: </v>
      </c>
      <c r="B557" s="409">
        <f>'Matriz Nº1 Identificación'!B557</f>
        <v>0</v>
      </c>
      <c r="C557" s="410"/>
      <c r="D557" s="410"/>
      <c r="E557" s="410"/>
      <c r="F557" s="410"/>
      <c r="G557" s="410"/>
      <c r="H557" s="410"/>
      <c r="I557" s="410"/>
      <c r="J557" s="410"/>
      <c r="K557" s="410"/>
      <c r="L557" s="410"/>
      <c r="M557" s="410"/>
      <c r="N557" s="410"/>
      <c r="O557" s="410"/>
      <c r="P557" s="410"/>
      <c r="Q557" s="411"/>
    </row>
    <row r="558" spans="1:17" ht="24.75" customHeight="1" x14ac:dyDescent="0.3">
      <c r="A558" s="76" t="str">
        <f>'Matriz Nº1 Identificación'!A558</f>
        <v>Objetivo táctico</v>
      </c>
      <c r="B558" s="447" t="str">
        <f>'Matriz Nº1 Identificación'!B558</f>
        <v xml:space="preserve">61. </v>
      </c>
      <c r="C558" s="448"/>
      <c r="D558" s="448"/>
      <c r="E558" s="448"/>
      <c r="F558" s="448"/>
      <c r="G558" s="448"/>
      <c r="H558" s="448"/>
      <c r="I558" s="448"/>
      <c r="J558" s="448"/>
      <c r="K558" s="448"/>
      <c r="L558" s="448"/>
      <c r="M558" s="448"/>
      <c r="N558" s="448"/>
      <c r="O558" s="448"/>
      <c r="P558" s="448"/>
      <c r="Q558" s="449"/>
    </row>
    <row r="559" spans="1:17" ht="27.75" customHeight="1" x14ac:dyDescent="0.3">
      <c r="A559" s="21" t="str">
        <f>'Matriz Nº1 Identificación'!A559</f>
        <v>61. 1</v>
      </c>
      <c r="B559" s="21" t="str">
        <f>IF('Matriz Nº3 Evaluación'!J559="Administrar",'Matriz Nº3 Evaluación'!B559,"No administrar")</f>
        <v>No administrar</v>
      </c>
      <c r="C559" s="105"/>
      <c r="D559" s="101"/>
      <c r="E559" s="101"/>
      <c r="F559" s="4" t="str">
        <f>IFERROR(+IF((VLOOKUP(D559,'Tabla 2-3-4-5'!$B$10:$C$12,2,FALSE)*(VLOOKUP(E559,'Tabla 2-3-4-5'!$B$10:$C$12,2,FALSE)))&lt;3,"BAJO",IF((VLOOKUP(D559,'Tabla 2-3-4-5'!$B$10:$C$12,2,FALSE)*(VLOOKUP(E559,'Tabla 2-3-4-5'!$B$10:$C$12,2,FALSE)))&gt;5,"ALTO","MEDIO"))," ")</f>
        <v xml:space="preserve"> </v>
      </c>
      <c r="G559" s="105"/>
      <c r="H559" s="105"/>
      <c r="I559" s="105"/>
      <c r="J559" s="105"/>
      <c r="K559" s="105"/>
      <c r="L559" s="105"/>
      <c r="M559" s="105"/>
      <c r="N559" s="105"/>
      <c r="O559" s="104"/>
      <c r="P559" s="106"/>
      <c r="Q559" s="107"/>
    </row>
    <row r="560" spans="1:17" ht="31.5" customHeight="1" x14ac:dyDescent="0.3">
      <c r="A560" s="21" t="str">
        <f>'Matriz Nº1 Identificación'!A560</f>
        <v>61. 2</v>
      </c>
      <c r="B560" s="21" t="str">
        <f>IF('Matriz Nº3 Evaluación'!J560="Administrar",'Matriz Nº3 Evaluación'!B560,"No administrar")</f>
        <v>No administrar</v>
      </c>
      <c r="C560" s="105"/>
      <c r="D560" s="101"/>
      <c r="E560" s="101"/>
      <c r="F560" s="4" t="str">
        <f>IFERROR(+IF((VLOOKUP(D560,'Tabla 2-3-4-5'!$B$10:$C$12,2,FALSE)*(VLOOKUP(E560,'Tabla 2-3-4-5'!$B$10:$C$12,2,FALSE)))&lt;3,"BAJO",IF((VLOOKUP(D560,'Tabla 2-3-4-5'!$B$10:$C$12,2,FALSE)*(VLOOKUP(E560,'Tabla 2-3-4-5'!$B$10:$C$12,2,FALSE)))&gt;5,"ALTO","MEDIO"))," ")</f>
        <v xml:space="preserve"> </v>
      </c>
      <c r="G560" s="105"/>
      <c r="H560" s="105"/>
      <c r="I560" s="105"/>
      <c r="J560" s="105"/>
      <c r="K560" s="105"/>
      <c r="L560" s="105"/>
      <c r="M560" s="105"/>
      <c r="N560" s="105"/>
      <c r="O560" s="104"/>
      <c r="P560" s="106"/>
      <c r="Q560" s="107"/>
    </row>
    <row r="561" spans="1:17" ht="29.25" customHeight="1" x14ac:dyDescent="0.3">
      <c r="A561" s="21" t="str">
        <f>'Matriz Nº1 Identificación'!A561</f>
        <v>61. 3</v>
      </c>
      <c r="B561" s="21" t="str">
        <f>IF('Matriz Nº3 Evaluación'!J561="Administrar",'Matriz Nº3 Evaluación'!B561,"No administrar")</f>
        <v>No administrar</v>
      </c>
      <c r="C561" s="105"/>
      <c r="D561" s="101"/>
      <c r="E561" s="101"/>
      <c r="F561" s="4" t="str">
        <f>IFERROR(+IF((VLOOKUP(D561,'Tabla 2-3-4-5'!$B$10:$C$12,2,FALSE)*(VLOOKUP(E561,'Tabla 2-3-4-5'!$B$10:$C$12,2,FALSE)))&lt;3,"BAJO",IF((VLOOKUP(D561,'Tabla 2-3-4-5'!$B$10:$C$12,2,FALSE)*(VLOOKUP(E561,'Tabla 2-3-4-5'!$B$10:$C$12,2,FALSE)))&gt;5,"ALTO","MEDIO"))," ")</f>
        <v xml:space="preserve"> </v>
      </c>
      <c r="G561" s="105"/>
      <c r="H561" s="105"/>
      <c r="I561" s="105"/>
      <c r="J561" s="105"/>
      <c r="K561" s="105"/>
      <c r="L561" s="105"/>
      <c r="M561" s="105"/>
      <c r="N561" s="105"/>
      <c r="O561" s="104"/>
      <c r="P561" s="106"/>
      <c r="Q561" s="107"/>
    </row>
    <row r="562" spans="1:17" ht="35.25" customHeight="1" x14ac:dyDescent="0.3">
      <c r="A562" s="21" t="str">
        <f>'Matriz Nº1 Identificación'!A562</f>
        <v>61. 4</v>
      </c>
      <c r="B562" s="21" t="str">
        <f>IF('Matriz Nº3 Evaluación'!J562="Administrar",'Matriz Nº3 Evaluación'!B562,"No administrar")</f>
        <v>No administrar</v>
      </c>
      <c r="C562" s="105"/>
      <c r="D562" s="101"/>
      <c r="E562" s="101"/>
      <c r="F562" s="4" t="str">
        <f>IFERROR(+IF((VLOOKUP(D562,'Tabla 2-3-4-5'!$B$10:$C$12,2,FALSE)*(VLOOKUP(E562,'Tabla 2-3-4-5'!$B$10:$C$12,2,FALSE)))&lt;3,"BAJO",IF((VLOOKUP(D562,'Tabla 2-3-4-5'!$B$10:$C$12,2,FALSE)*(VLOOKUP(E562,'Tabla 2-3-4-5'!$B$10:$C$12,2,FALSE)))&gt;5,"ALTO","MEDIO"))," ")</f>
        <v xml:space="preserve"> </v>
      </c>
      <c r="G562" s="105"/>
      <c r="H562" s="105"/>
      <c r="I562" s="105"/>
      <c r="J562" s="105"/>
      <c r="K562" s="105"/>
      <c r="L562" s="105"/>
      <c r="M562" s="105"/>
      <c r="N562" s="105"/>
      <c r="O562" s="104"/>
      <c r="P562" s="106"/>
      <c r="Q562" s="107"/>
    </row>
    <row r="563" spans="1:17" ht="35.25" customHeight="1" x14ac:dyDescent="0.3">
      <c r="A563" s="21" t="str">
        <f>'Matriz Nº1 Identificación'!A563</f>
        <v>61. 5</v>
      </c>
      <c r="B563" s="21" t="str">
        <f>IF('Matriz Nº3 Evaluación'!J563="Administrar",'Matriz Nº3 Evaluación'!B563,"No administrar")</f>
        <v>No administrar</v>
      </c>
      <c r="C563" s="105"/>
      <c r="D563" s="101"/>
      <c r="E563" s="101"/>
      <c r="F563" s="4" t="str">
        <f>IFERROR(+IF((VLOOKUP(D563,'Tabla 2-3-4-5'!$B$10:$C$12,2,FALSE)*(VLOOKUP(E563,'Tabla 2-3-4-5'!$B$10:$C$12,2,FALSE)))&lt;3,"BAJO",IF((VLOOKUP(D563,'Tabla 2-3-4-5'!$B$10:$C$12,2,FALSE)*(VLOOKUP(E563,'Tabla 2-3-4-5'!$B$10:$C$12,2,FALSE)))&gt;5,"ALTO","MEDIO"))," ")</f>
        <v xml:space="preserve"> </v>
      </c>
      <c r="G563" s="105"/>
      <c r="H563" s="105"/>
      <c r="I563" s="105"/>
      <c r="J563" s="105"/>
      <c r="K563" s="105"/>
      <c r="L563" s="105"/>
      <c r="M563" s="105"/>
      <c r="N563" s="105"/>
      <c r="O563" s="104"/>
      <c r="P563" s="106"/>
      <c r="Q563" s="107"/>
    </row>
    <row r="564" spans="1:17" ht="35.25" customHeight="1" x14ac:dyDescent="0.3">
      <c r="A564" s="21" t="str">
        <f>'Matriz Nº1 Identificación'!A564</f>
        <v>61. 6</v>
      </c>
      <c r="B564" s="21" t="str">
        <f>IF('Matriz Nº3 Evaluación'!J564="Administrar",'Matriz Nº3 Evaluación'!B564,"No administrar")</f>
        <v>No administrar</v>
      </c>
      <c r="C564" s="105"/>
      <c r="D564" s="101"/>
      <c r="E564" s="101"/>
      <c r="F564" s="4" t="str">
        <f>IFERROR(+IF((VLOOKUP(D564,'Tabla 2-3-4-5'!$B$10:$C$12,2,FALSE)*(VLOOKUP(E564,'Tabla 2-3-4-5'!$B$10:$C$12,2,FALSE)))&lt;3,"BAJO",IF((VLOOKUP(D564,'Tabla 2-3-4-5'!$B$10:$C$12,2,FALSE)*(VLOOKUP(E564,'Tabla 2-3-4-5'!$B$10:$C$12,2,FALSE)))&gt;5,"ALTO","MEDIO"))," ")</f>
        <v xml:space="preserve"> </v>
      </c>
      <c r="G564" s="105"/>
      <c r="H564" s="105"/>
      <c r="I564" s="105"/>
      <c r="J564" s="105"/>
      <c r="K564" s="105"/>
      <c r="L564" s="105"/>
      <c r="M564" s="105"/>
      <c r="N564" s="105"/>
      <c r="O564" s="104"/>
      <c r="P564" s="106"/>
      <c r="Q564" s="107"/>
    </row>
    <row r="565" spans="1:17" ht="35.25" customHeight="1" thickBot="1" x14ac:dyDescent="0.35">
      <c r="A565" s="21" t="str">
        <f>'Matriz Nº1 Identificación'!A565</f>
        <v>61. 7</v>
      </c>
      <c r="B565" s="21" t="str">
        <f>IF('Matriz Nº3 Evaluación'!J565="Administrar",'Matriz Nº3 Evaluación'!B565,"No administrar")</f>
        <v>No administrar</v>
      </c>
      <c r="C565" s="105"/>
      <c r="D565" s="101"/>
      <c r="E565" s="101"/>
      <c r="F565" s="4" t="str">
        <f>IFERROR(+IF((VLOOKUP(D565,'Tabla 2-3-4-5'!$B$10:$C$12,2,FALSE)*(VLOOKUP(E565,'Tabla 2-3-4-5'!$B$10:$C$12,2,FALSE)))&lt;3,"BAJO",IF((VLOOKUP(D565,'Tabla 2-3-4-5'!$B$10:$C$12,2,FALSE)*(VLOOKUP(E565,'Tabla 2-3-4-5'!$B$10:$C$12,2,FALSE)))&gt;5,"ALTO","MEDIO"))," ")</f>
        <v xml:space="preserve"> </v>
      </c>
      <c r="G565" s="105"/>
      <c r="H565" s="105"/>
      <c r="I565" s="105"/>
      <c r="J565" s="105"/>
      <c r="K565" s="105"/>
      <c r="L565" s="105"/>
      <c r="M565" s="105"/>
      <c r="N565" s="105"/>
      <c r="O565" s="104"/>
      <c r="P565" s="106"/>
      <c r="Q565" s="107"/>
    </row>
    <row r="566" spans="1:17" ht="33" customHeight="1" thickBot="1" x14ac:dyDescent="0.35">
      <c r="A566" s="73" t="str">
        <f>'Matriz Nº1 Identificación'!A566</f>
        <v xml:space="preserve">Objetivo Estratégico: </v>
      </c>
      <c r="B566" s="409">
        <f>'Matriz Nº1 Identificación'!B566</f>
        <v>0</v>
      </c>
      <c r="C566" s="410"/>
      <c r="D566" s="410"/>
      <c r="E566" s="410"/>
      <c r="F566" s="410"/>
      <c r="G566" s="410"/>
      <c r="H566" s="410"/>
      <c r="I566" s="410"/>
      <c r="J566" s="410"/>
      <c r="K566" s="410"/>
      <c r="L566" s="410"/>
      <c r="M566" s="410"/>
      <c r="N566" s="410"/>
      <c r="O566" s="410"/>
      <c r="P566" s="410"/>
      <c r="Q566" s="411"/>
    </row>
    <row r="567" spans="1:17" ht="24.75" customHeight="1" x14ac:dyDescent="0.3">
      <c r="A567" s="76" t="str">
        <f>'Matriz Nº1 Identificación'!A567</f>
        <v>Objetivo táctico</v>
      </c>
      <c r="B567" s="447" t="str">
        <f>'Matriz Nº1 Identificación'!B567</f>
        <v xml:space="preserve">62. </v>
      </c>
      <c r="C567" s="448"/>
      <c r="D567" s="448"/>
      <c r="E567" s="448"/>
      <c r="F567" s="448"/>
      <c r="G567" s="448"/>
      <c r="H567" s="448"/>
      <c r="I567" s="448"/>
      <c r="J567" s="448"/>
      <c r="K567" s="448"/>
      <c r="L567" s="448"/>
      <c r="M567" s="448"/>
      <c r="N567" s="448"/>
      <c r="O567" s="448"/>
      <c r="P567" s="448"/>
      <c r="Q567" s="449"/>
    </row>
    <row r="568" spans="1:17" ht="27.75" customHeight="1" x14ac:dyDescent="0.3">
      <c r="A568" s="21" t="str">
        <f>'Matriz Nº1 Identificación'!A568</f>
        <v>62. 1</v>
      </c>
      <c r="B568" s="21" t="str">
        <f>IF('Matriz Nº3 Evaluación'!J568="Administrar",'Matriz Nº3 Evaluación'!B568,"No administrar")</f>
        <v>No administrar</v>
      </c>
      <c r="C568" s="105"/>
      <c r="D568" s="101"/>
      <c r="E568" s="101"/>
      <c r="F568" s="4" t="str">
        <f>IFERROR(+IF((VLOOKUP(D568,'Tabla 2-3-4-5'!$B$10:$C$12,2,FALSE)*(VLOOKUP(E568,'Tabla 2-3-4-5'!$B$10:$C$12,2,FALSE)))&lt;3,"BAJO",IF((VLOOKUP(D568,'Tabla 2-3-4-5'!$B$10:$C$12,2,FALSE)*(VLOOKUP(E568,'Tabla 2-3-4-5'!$B$10:$C$12,2,FALSE)))&gt;5,"ALTO","MEDIO"))," ")</f>
        <v xml:space="preserve"> </v>
      </c>
      <c r="G568" s="105"/>
      <c r="H568" s="105"/>
      <c r="I568" s="105"/>
      <c r="J568" s="105"/>
      <c r="K568" s="105"/>
      <c r="L568" s="105"/>
      <c r="M568" s="105"/>
      <c r="N568" s="105"/>
      <c r="O568" s="104"/>
      <c r="P568" s="106"/>
      <c r="Q568" s="107"/>
    </row>
    <row r="569" spans="1:17" ht="31.5" customHeight="1" x14ac:dyDescent="0.3">
      <c r="A569" s="21" t="str">
        <f>'Matriz Nº1 Identificación'!A569</f>
        <v>62. 2</v>
      </c>
      <c r="B569" s="21" t="str">
        <f>IF('Matriz Nº3 Evaluación'!J569="Administrar",'Matriz Nº3 Evaluación'!B569,"No administrar")</f>
        <v>No administrar</v>
      </c>
      <c r="C569" s="105"/>
      <c r="D569" s="101"/>
      <c r="E569" s="101"/>
      <c r="F569" s="4" t="str">
        <f>IFERROR(+IF((VLOOKUP(D569,'Tabla 2-3-4-5'!$B$10:$C$12,2,FALSE)*(VLOOKUP(E569,'Tabla 2-3-4-5'!$B$10:$C$12,2,FALSE)))&lt;3,"BAJO",IF((VLOOKUP(D569,'Tabla 2-3-4-5'!$B$10:$C$12,2,FALSE)*(VLOOKUP(E569,'Tabla 2-3-4-5'!$B$10:$C$12,2,FALSE)))&gt;5,"ALTO","MEDIO"))," ")</f>
        <v xml:space="preserve"> </v>
      </c>
      <c r="G569" s="105"/>
      <c r="H569" s="105"/>
      <c r="I569" s="105"/>
      <c r="J569" s="105"/>
      <c r="K569" s="105"/>
      <c r="L569" s="105"/>
      <c r="M569" s="105"/>
      <c r="N569" s="105"/>
      <c r="O569" s="104"/>
      <c r="P569" s="106"/>
      <c r="Q569" s="107"/>
    </row>
    <row r="570" spans="1:17" ht="29.25" customHeight="1" x14ac:dyDescent="0.3">
      <c r="A570" s="21" t="str">
        <f>'Matriz Nº1 Identificación'!A570</f>
        <v>62. 3</v>
      </c>
      <c r="B570" s="21" t="str">
        <f>IF('Matriz Nº3 Evaluación'!J570="Administrar",'Matriz Nº3 Evaluación'!B570,"No administrar")</f>
        <v>No administrar</v>
      </c>
      <c r="C570" s="105"/>
      <c r="D570" s="101"/>
      <c r="E570" s="101"/>
      <c r="F570" s="4" t="str">
        <f>IFERROR(+IF((VLOOKUP(D570,'Tabla 2-3-4-5'!$B$10:$C$12,2,FALSE)*(VLOOKUP(E570,'Tabla 2-3-4-5'!$B$10:$C$12,2,FALSE)))&lt;3,"BAJO",IF((VLOOKUP(D570,'Tabla 2-3-4-5'!$B$10:$C$12,2,FALSE)*(VLOOKUP(E570,'Tabla 2-3-4-5'!$B$10:$C$12,2,FALSE)))&gt;5,"ALTO","MEDIO"))," ")</f>
        <v xml:space="preserve"> </v>
      </c>
      <c r="G570" s="105"/>
      <c r="H570" s="105"/>
      <c r="I570" s="105"/>
      <c r="J570" s="105"/>
      <c r="K570" s="105"/>
      <c r="L570" s="105"/>
      <c r="M570" s="105"/>
      <c r="N570" s="105"/>
      <c r="O570" s="104"/>
      <c r="P570" s="106"/>
      <c r="Q570" s="107"/>
    </row>
    <row r="571" spans="1:17" ht="35.25" customHeight="1" x14ac:dyDescent="0.3">
      <c r="A571" s="21" t="str">
        <f>'Matriz Nº1 Identificación'!A571</f>
        <v>62. 4</v>
      </c>
      <c r="B571" s="21" t="str">
        <f>IF('Matriz Nº3 Evaluación'!J571="Administrar",'Matriz Nº3 Evaluación'!B571,"No administrar")</f>
        <v>No administrar</v>
      </c>
      <c r="C571" s="105"/>
      <c r="D571" s="101"/>
      <c r="E571" s="101"/>
      <c r="F571" s="4" t="str">
        <f>IFERROR(+IF((VLOOKUP(D571,'Tabla 2-3-4-5'!$B$10:$C$12,2,FALSE)*(VLOOKUP(E571,'Tabla 2-3-4-5'!$B$10:$C$12,2,FALSE)))&lt;3,"BAJO",IF((VLOOKUP(D571,'Tabla 2-3-4-5'!$B$10:$C$12,2,FALSE)*(VLOOKUP(E571,'Tabla 2-3-4-5'!$B$10:$C$12,2,FALSE)))&gt;5,"ALTO","MEDIO"))," ")</f>
        <v xml:space="preserve"> </v>
      </c>
      <c r="G571" s="105"/>
      <c r="H571" s="105"/>
      <c r="I571" s="105"/>
      <c r="J571" s="105"/>
      <c r="K571" s="105"/>
      <c r="L571" s="105"/>
      <c r="M571" s="105"/>
      <c r="N571" s="105"/>
      <c r="O571" s="104"/>
      <c r="P571" s="106"/>
      <c r="Q571" s="107"/>
    </row>
    <row r="572" spans="1:17" ht="35.25" customHeight="1" x14ac:dyDescent="0.3">
      <c r="A572" s="21" t="str">
        <f>'Matriz Nº1 Identificación'!A572</f>
        <v>62. 5</v>
      </c>
      <c r="B572" s="21" t="str">
        <f>IF('Matriz Nº3 Evaluación'!J572="Administrar",'Matriz Nº3 Evaluación'!B572,"No administrar")</f>
        <v>No administrar</v>
      </c>
      <c r="C572" s="105"/>
      <c r="D572" s="101"/>
      <c r="E572" s="101"/>
      <c r="F572" s="4" t="str">
        <f>IFERROR(+IF((VLOOKUP(D572,'Tabla 2-3-4-5'!$B$10:$C$12,2,FALSE)*(VLOOKUP(E572,'Tabla 2-3-4-5'!$B$10:$C$12,2,FALSE)))&lt;3,"BAJO",IF((VLOOKUP(D572,'Tabla 2-3-4-5'!$B$10:$C$12,2,FALSE)*(VLOOKUP(E572,'Tabla 2-3-4-5'!$B$10:$C$12,2,FALSE)))&gt;5,"ALTO","MEDIO"))," ")</f>
        <v xml:space="preserve"> </v>
      </c>
      <c r="G572" s="105"/>
      <c r="H572" s="105"/>
      <c r="I572" s="105"/>
      <c r="J572" s="105"/>
      <c r="K572" s="105"/>
      <c r="L572" s="105"/>
      <c r="M572" s="105"/>
      <c r="N572" s="105"/>
      <c r="O572" s="104"/>
      <c r="P572" s="106"/>
      <c r="Q572" s="107"/>
    </row>
    <row r="573" spans="1:17" ht="35.25" customHeight="1" x14ac:dyDescent="0.3">
      <c r="A573" s="21" t="str">
        <f>'Matriz Nº1 Identificación'!A573</f>
        <v>62. 6</v>
      </c>
      <c r="B573" s="21" t="str">
        <f>IF('Matriz Nº3 Evaluación'!J573="Administrar",'Matriz Nº3 Evaluación'!B573,"No administrar")</f>
        <v>No administrar</v>
      </c>
      <c r="C573" s="105"/>
      <c r="D573" s="101"/>
      <c r="E573" s="101"/>
      <c r="F573" s="4" t="str">
        <f>IFERROR(+IF((VLOOKUP(D573,'Tabla 2-3-4-5'!$B$10:$C$12,2,FALSE)*(VLOOKUP(E573,'Tabla 2-3-4-5'!$B$10:$C$12,2,FALSE)))&lt;3,"BAJO",IF((VLOOKUP(D573,'Tabla 2-3-4-5'!$B$10:$C$12,2,FALSE)*(VLOOKUP(E573,'Tabla 2-3-4-5'!$B$10:$C$12,2,FALSE)))&gt;5,"ALTO","MEDIO"))," ")</f>
        <v xml:space="preserve"> </v>
      </c>
      <c r="G573" s="105"/>
      <c r="H573" s="105"/>
      <c r="I573" s="105"/>
      <c r="J573" s="105"/>
      <c r="K573" s="105"/>
      <c r="L573" s="105"/>
      <c r="M573" s="105"/>
      <c r="N573" s="105"/>
      <c r="O573" s="104"/>
      <c r="P573" s="106"/>
      <c r="Q573" s="107"/>
    </row>
    <row r="574" spans="1:17" ht="35.25" customHeight="1" thickBot="1" x14ac:dyDescent="0.35">
      <c r="A574" s="21" t="str">
        <f>'Matriz Nº1 Identificación'!A574</f>
        <v>62. 7</v>
      </c>
      <c r="B574" s="21" t="str">
        <f>IF('Matriz Nº3 Evaluación'!J574="Administrar",'Matriz Nº3 Evaluación'!B574,"No administrar")</f>
        <v>No administrar</v>
      </c>
      <c r="C574" s="105"/>
      <c r="D574" s="101"/>
      <c r="E574" s="101"/>
      <c r="F574" s="4" t="str">
        <f>IFERROR(+IF((VLOOKUP(D574,'Tabla 2-3-4-5'!$B$10:$C$12,2,FALSE)*(VLOOKUP(E574,'Tabla 2-3-4-5'!$B$10:$C$12,2,FALSE)))&lt;3,"BAJO",IF((VLOOKUP(D574,'Tabla 2-3-4-5'!$B$10:$C$12,2,FALSE)*(VLOOKUP(E574,'Tabla 2-3-4-5'!$B$10:$C$12,2,FALSE)))&gt;5,"ALTO","MEDIO"))," ")</f>
        <v xml:space="preserve"> </v>
      </c>
      <c r="G574" s="105"/>
      <c r="H574" s="105"/>
      <c r="I574" s="105"/>
      <c r="J574" s="105"/>
      <c r="K574" s="105"/>
      <c r="L574" s="105"/>
      <c r="M574" s="105"/>
      <c r="N574" s="105"/>
      <c r="O574" s="104"/>
      <c r="P574" s="106"/>
      <c r="Q574" s="107"/>
    </row>
    <row r="575" spans="1:17" ht="33" customHeight="1" thickBot="1" x14ac:dyDescent="0.35">
      <c r="A575" s="73" t="str">
        <f>'Matriz Nº1 Identificación'!A575</f>
        <v xml:space="preserve">Objetivo Estratégico: </v>
      </c>
      <c r="B575" s="409">
        <f>'Matriz Nº1 Identificación'!B575</f>
        <v>0</v>
      </c>
      <c r="C575" s="410"/>
      <c r="D575" s="410"/>
      <c r="E575" s="410"/>
      <c r="F575" s="410"/>
      <c r="G575" s="410"/>
      <c r="H575" s="410"/>
      <c r="I575" s="410"/>
      <c r="J575" s="410"/>
      <c r="K575" s="410"/>
      <c r="L575" s="410"/>
      <c r="M575" s="410"/>
      <c r="N575" s="410"/>
      <c r="O575" s="410"/>
      <c r="P575" s="410"/>
      <c r="Q575" s="411"/>
    </row>
    <row r="576" spans="1:17" ht="24.75" customHeight="1" x14ac:dyDescent="0.3">
      <c r="A576" s="76" t="str">
        <f>'Matriz Nº1 Identificación'!A576</f>
        <v>Objetivo táctico</v>
      </c>
      <c r="B576" s="447" t="str">
        <f>'Matriz Nº1 Identificación'!B576</f>
        <v xml:space="preserve">63. </v>
      </c>
      <c r="C576" s="448"/>
      <c r="D576" s="448"/>
      <c r="E576" s="448"/>
      <c r="F576" s="448"/>
      <c r="G576" s="448"/>
      <c r="H576" s="448"/>
      <c r="I576" s="448"/>
      <c r="J576" s="448"/>
      <c r="K576" s="448"/>
      <c r="L576" s="448"/>
      <c r="M576" s="448"/>
      <c r="N576" s="448"/>
      <c r="O576" s="448"/>
      <c r="P576" s="448"/>
      <c r="Q576" s="449"/>
    </row>
    <row r="577" spans="1:17" ht="27.75" customHeight="1" x14ac:dyDescent="0.3">
      <c r="A577" s="21" t="str">
        <f>'Matriz Nº1 Identificación'!A577</f>
        <v>63. 1</v>
      </c>
      <c r="B577" s="21" t="str">
        <f>IF('Matriz Nº3 Evaluación'!J577="Administrar",'Matriz Nº3 Evaluación'!B577,"No administrar")</f>
        <v>No administrar</v>
      </c>
      <c r="C577" s="105"/>
      <c r="D577" s="101"/>
      <c r="E577" s="101"/>
      <c r="F577" s="4" t="str">
        <f>IFERROR(+IF((VLOOKUP(D577,'Tabla 2-3-4-5'!$B$10:$C$12,2,FALSE)*(VLOOKUP(E577,'Tabla 2-3-4-5'!$B$10:$C$12,2,FALSE)))&lt;3,"BAJO",IF((VLOOKUP(D577,'Tabla 2-3-4-5'!$B$10:$C$12,2,FALSE)*(VLOOKUP(E577,'Tabla 2-3-4-5'!$B$10:$C$12,2,FALSE)))&gt;5,"ALTO","MEDIO"))," ")</f>
        <v xml:space="preserve"> </v>
      </c>
      <c r="G577" s="105"/>
      <c r="H577" s="105"/>
      <c r="I577" s="105"/>
      <c r="J577" s="105"/>
      <c r="K577" s="105"/>
      <c r="L577" s="105"/>
      <c r="M577" s="105"/>
      <c r="N577" s="105"/>
      <c r="O577" s="104"/>
      <c r="P577" s="106"/>
      <c r="Q577" s="107"/>
    </row>
    <row r="578" spans="1:17" ht="31.5" customHeight="1" x14ac:dyDescent="0.3">
      <c r="A578" s="21" t="str">
        <f>'Matriz Nº1 Identificación'!A578</f>
        <v>63. 2</v>
      </c>
      <c r="B578" s="21" t="str">
        <f>IF('Matriz Nº3 Evaluación'!J578="Administrar",'Matriz Nº3 Evaluación'!B578,"No administrar")</f>
        <v>No administrar</v>
      </c>
      <c r="C578" s="105"/>
      <c r="D578" s="101"/>
      <c r="E578" s="101"/>
      <c r="F578" s="4" t="str">
        <f>IFERROR(+IF((VLOOKUP(D578,'Tabla 2-3-4-5'!$B$10:$C$12,2,FALSE)*(VLOOKUP(E578,'Tabla 2-3-4-5'!$B$10:$C$12,2,FALSE)))&lt;3,"BAJO",IF((VLOOKUP(D578,'Tabla 2-3-4-5'!$B$10:$C$12,2,FALSE)*(VLOOKUP(E578,'Tabla 2-3-4-5'!$B$10:$C$12,2,FALSE)))&gt;5,"ALTO","MEDIO"))," ")</f>
        <v xml:space="preserve"> </v>
      </c>
      <c r="G578" s="105"/>
      <c r="H578" s="105"/>
      <c r="I578" s="105"/>
      <c r="J578" s="105"/>
      <c r="K578" s="105"/>
      <c r="L578" s="105"/>
      <c r="M578" s="105"/>
      <c r="N578" s="105"/>
      <c r="O578" s="104"/>
      <c r="P578" s="106"/>
      <c r="Q578" s="107"/>
    </row>
    <row r="579" spans="1:17" ht="29.25" customHeight="1" x14ac:dyDescent="0.3">
      <c r="A579" s="21" t="str">
        <f>'Matriz Nº1 Identificación'!A579</f>
        <v>63. 3</v>
      </c>
      <c r="B579" s="21" t="str">
        <f>IF('Matriz Nº3 Evaluación'!J579="Administrar",'Matriz Nº3 Evaluación'!B579,"No administrar")</f>
        <v>No administrar</v>
      </c>
      <c r="C579" s="105"/>
      <c r="D579" s="101"/>
      <c r="E579" s="101"/>
      <c r="F579" s="4" t="str">
        <f>IFERROR(+IF((VLOOKUP(D579,'Tabla 2-3-4-5'!$B$10:$C$12,2,FALSE)*(VLOOKUP(E579,'Tabla 2-3-4-5'!$B$10:$C$12,2,FALSE)))&lt;3,"BAJO",IF((VLOOKUP(D579,'Tabla 2-3-4-5'!$B$10:$C$12,2,FALSE)*(VLOOKUP(E579,'Tabla 2-3-4-5'!$B$10:$C$12,2,FALSE)))&gt;5,"ALTO","MEDIO"))," ")</f>
        <v xml:space="preserve"> </v>
      </c>
      <c r="G579" s="105"/>
      <c r="H579" s="105"/>
      <c r="I579" s="105"/>
      <c r="J579" s="105"/>
      <c r="K579" s="105"/>
      <c r="L579" s="105"/>
      <c r="M579" s="105"/>
      <c r="N579" s="105"/>
      <c r="O579" s="104"/>
      <c r="P579" s="106"/>
      <c r="Q579" s="107"/>
    </row>
    <row r="580" spans="1:17" ht="35.25" customHeight="1" x14ac:dyDescent="0.3">
      <c r="A580" s="21" t="str">
        <f>'Matriz Nº1 Identificación'!A580</f>
        <v>63. 4</v>
      </c>
      <c r="B580" s="21" t="str">
        <f>IF('Matriz Nº3 Evaluación'!J580="Administrar",'Matriz Nº3 Evaluación'!B580,"No administrar")</f>
        <v>No administrar</v>
      </c>
      <c r="C580" s="105"/>
      <c r="D580" s="101"/>
      <c r="E580" s="101"/>
      <c r="F580" s="4" t="str">
        <f>IFERROR(+IF((VLOOKUP(D580,'Tabla 2-3-4-5'!$B$10:$C$12,2,FALSE)*(VLOOKUP(E580,'Tabla 2-3-4-5'!$B$10:$C$12,2,FALSE)))&lt;3,"BAJO",IF((VLOOKUP(D580,'Tabla 2-3-4-5'!$B$10:$C$12,2,FALSE)*(VLOOKUP(E580,'Tabla 2-3-4-5'!$B$10:$C$12,2,FALSE)))&gt;5,"ALTO","MEDIO"))," ")</f>
        <v xml:space="preserve"> </v>
      </c>
      <c r="G580" s="105"/>
      <c r="H580" s="105"/>
      <c r="I580" s="105"/>
      <c r="J580" s="105"/>
      <c r="K580" s="105"/>
      <c r="L580" s="105"/>
      <c r="M580" s="105"/>
      <c r="N580" s="105"/>
      <c r="O580" s="104"/>
      <c r="P580" s="106"/>
      <c r="Q580" s="107"/>
    </row>
    <row r="581" spans="1:17" ht="35.25" customHeight="1" x14ac:dyDescent="0.3">
      <c r="A581" s="21" t="str">
        <f>'Matriz Nº1 Identificación'!A581</f>
        <v>63. 5</v>
      </c>
      <c r="B581" s="21" t="str">
        <f>IF('Matriz Nº3 Evaluación'!J581="Administrar",'Matriz Nº3 Evaluación'!B581,"No administrar")</f>
        <v>No administrar</v>
      </c>
      <c r="C581" s="105"/>
      <c r="D581" s="101"/>
      <c r="E581" s="101"/>
      <c r="F581" s="4" t="str">
        <f>IFERROR(+IF((VLOOKUP(D581,'Tabla 2-3-4-5'!$B$10:$C$12,2,FALSE)*(VLOOKUP(E581,'Tabla 2-3-4-5'!$B$10:$C$12,2,FALSE)))&lt;3,"BAJO",IF((VLOOKUP(D581,'Tabla 2-3-4-5'!$B$10:$C$12,2,FALSE)*(VLOOKUP(E581,'Tabla 2-3-4-5'!$B$10:$C$12,2,FALSE)))&gt;5,"ALTO","MEDIO"))," ")</f>
        <v xml:space="preserve"> </v>
      </c>
      <c r="G581" s="105"/>
      <c r="H581" s="105"/>
      <c r="I581" s="105"/>
      <c r="J581" s="105"/>
      <c r="K581" s="105"/>
      <c r="L581" s="105"/>
      <c r="M581" s="105"/>
      <c r="N581" s="105"/>
      <c r="O581" s="104"/>
      <c r="P581" s="106"/>
      <c r="Q581" s="107"/>
    </row>
    <row r="582" spans="1:17" ht="35.25" customHeight="1" x14ac:dyDescent="0.3">
      <c r="A582" s="21" t="str">
        <f>'Matriz Nº1 Identificación'!A582</f>
        <v>63. 6</v>
      </c>
      <c r="B582" s="21" t="str">
        <f>IF('Matriz Nº3 Evaluación'!J582="Administrar",'Matriz Nº3 Evaluación'!B582,"No administrar")</f>
        <v>No administrar</v>
      </c>
      <c r="C582" s="105"/>
      <c r="D582" s="101"/>
      <c r="E582" s="101"/>
      <c r="F582" s="4" t="str">
        <f>IFERROR(+IF((VLOOKUP(D582,'Tabla 2-3-4-5'!$B$10:$C$12,2,FALSE)*(VLOOKUP(E582,'Tabla 2-3-4-5'!$B$10:$C$12,2,FALSE)))&lt;3,"BAJO",IF((VLOOKUP(D582,'Tabla 2-3-4-5'!$B$10:$C$12,2,FALSE)*(VLOOKUP(E582,'Tabla 2-3-4-5'!$B$10:$C$12,2,FALSE)))&gt;5,"ALTO","MEDIO"))," ")</f>
        <v xml:space="preserve"> </v>
      </c>
      <c r="G582" s="105"/>
      <c r="H582" s="105"/>
      <c r="I582" s="105"/>
      <c r="J582" s="105"/>
      <c r="K582" s="105"/>
      <c r="L582" s="105"/>
      <c r="M582" s="105"/>
      <c r="N582" s="105"/>
      <c r="O582" s="104"/>
      <c r="P582" s="106"/>
      <c r="Q582" s="107"/>
    </row>
    <row r="583" spans="1:17" ht="35.25" customHeight="1" thickBot="1" x14ac:dyDescent="0.35">
      <c r="A583" s="21" t="str">
        <f>'Matriz Nº1 Identificación'!A583</f>
        <v>63. 7</v>
      </c>
      <c r="B583" s="21" t="str">
        <f>IF('Matriz Nº3 Evaluación'!J583="Administrar",'Matriz Nº3 Evaluación'!B583,"No administrar")</f>
        <v>No administrar</v>
      </c>
      <c r="C583" s="105"/>
      <c r="D583" s="101"/>
      <c r="E583" s="101"/>
      <c r="F583" s="4" t="str">
        <f>IFERROR(+IF((VLOOKUP(D583,'Tabla 2-3-4-5'!$B$10:$C$12,2,FALSE)*(VLOOKUP(E583,'Tabla 2-3-4-5'!$B$10:$C$12,2,FALSE)))&lt;3,"BAJO",IF((VLOOKUP(D583,'Tabla 2-3-4-5'!$B$10:$C$12,2,FALSE)*(VLOOKUP(E583,'Tabla 2-3-4-5'!$B$10:$C$12,2,FALSE)))&gt;5,"ALTO","MEDIO"))," ")</f>
        <v xml:space="preserve"> </v>
      </c>
      <c r="G583" s="105"/>
      <c r="H583" s="105"/>
      <c r="I583" s="105"/>
      <c r="J583" s="105"/>
      <c r="K583" s="105"/>
      <c r="L583" s="105"/>
      <c r="M583" s="105"/>
      <c r="N583" s="105"/>
      <c r="O583" s="104"/>
      <c r="P583" s="106"/>
      <c r="Q583" s="107"/>
    </row>
    <row r="584" spans="1:17" ht="33" customHeight="1" thickBot="1" x14ac:dyDescent="0.35">
      <c r="A584" s="73" t="str">
        <f>'Matriz Nº1 Identificación'!A584</f>
        <v xml:space="preserve">Objetivo Estratégico: </v>
      </c>
      <c r="B584" s="409">
        <f>'Matriz Nº1 Identificación'!B584</f>
        <v>0</v>
      </c>
      <c r="C584" s="410"/>
      <c r="D584" s="410"/>
      <c r="E584" s="410"/>
      <c r="F584" s="410"/>
      <c r="G584" s="410"/>
      <c r="H584" s="410"/>
      <c r="I584" s="410"/>
      <c r="J584" s="410"/>
      <c r="K584" s="410"/>
      <c r="L584" s="410"/>
      <c r="M584" s="410"/>
      <c r="N584" s="410"/>
      <c r="O584" s="410"/>
      <c r="P584" s="410"/>
      <c r="Q584" s="411"/>
    </row>
    <row r="585" spans="1:17" ht="24.75" customHeight="1" x14ac:dyDescent="0.3">
      <c r="A585" s="76" t="str">
        <f>'Matriz Nº1 Identificación'!A585</f>
        <v>Objetivo táctico</v>
      </c>
      <c r="B585" s="447" t="str">
        <f>'Matriz Nº1 Identificación'!B585</f>
        <v xml:space="preserve">64. </v>
      </c>
      <c r="C585" s="448"/>
      <c r="D585" s="448"/>
      <c r="E585" s="448"/>
      <c r="F585" s="448"/>
      <c r="G585" s="448"/>
      <c r="H585" s="448"/>
      <c r="I585" s="448"/>
      <c r="J585" s="448"/>
      <c r="K585" s="448"/>
      <c r="L585" s="448"/>
      <c r="M585" s="448"/>
      <c r="N585" s="448"/>
      <c r="O585" s="448"/>
      <c r="P585" s="448"/>
      <c r="Q585" s="449"/>
    </row>
    <row r="586" spans="1:17" ht="27.75" customHeight="1" x14ac:dyDescent="0.3">
      <c r="A586" s="21" t="str">
        <f>'Matriz Nº1 Identificación'!A586</f>
        <v>64. 1</v>
      </c>
      <c r="B586" s="21" t="str">
        <f>IF('Matriz Nº3 Evaluación'!J586="Administrar",'Matriz Nº3 Evaluación'!B586,"No administrar")</f>
        <v>No administrar</v>
      </c>
      <c r="C586" s="105"/>
      <c r="D586" s="101"/>
      <c r="E586" s="101"/>
      <c r="F586" s="4" t="str">
        <f>IFERROR(+IF((VLOOKUP(D586,'Tabla 2-3-4-5'!$B$10:$C$12,2,FALSE)*(VLOOKUP(E586,'Tabla 2-3-4-5'!$B$10:$C$12,2,FALSE)))&lt;3,"BAJO",IF((VLOOKUP(D586,'Tabla 2-3-4-5'!$B$10:$C$12,2,FALSE)*(VLOOKUP(E586,'Tabla 2-3-4-5'!$B$10:$C$12,2,FALSE)))&gt;5,"ALTO","MEDIO"))," ")</f>
        <v xml:space="preserve"> </v>
      </c>
      <c r="G586" s="105"/>
      <c r="H586" s="105"/>
      <c r="I586" s="105"/>
      <c r="J586" s="105"/>
      <c r="K586" s="105"/>
      <c r="L586" s="105"/>
      <c r="M586" s="105"/>
      <c r="N586" s="105"/>
      <c r="O586" s="104"/>
      <c r="P586" s="106"/>
      <c r="Q586" s="107"/>
    </row>
    <row r="587" spans="1:17" ht="31.5" customHeight="1" x14ac:dyDescent="0.3">
      <c r="A587" s="21" t="str">
        <f>'Matriz Nº1 Identificación'!A587</f>
        <v>64. 2</v>
      </c>
      <c r="B587" s="21" t="str">
        <f>IF('Matriz Nº3 Evaluación'!J587="Administrar",'Matriz Nº3 Evaluación'!B587,"No administrar")</f>
        <v>No administrar</v>
      </c>
      <c r="C587" s="105"/>
      <c r="D587" s="101"/>
      <c r="E587" s="101"/>
      <c r="F587" s="4" t="str">
        <f>IFERROR(+IF((VLOOKUP(D587,'Tabla 2-3-4-5'!$B$10:$C$12,2,FALSE)*(VLOOKUP(E587,'Tabla 2-3-4-5'!$B$10:$C$12,2,FALSE)))&lt;3,"BAJO",IF((VLOOKUP(D587,'Tabla 2-3-4-5'!$B$10:$C$12,2,FALSE)*(VLOOKUP(E587,'Tabla 2-3-4-5'!$B$10:$C$12,2,FALSE)))&gt;5,"ALTO","MEDIO"))," ")</f>
        <v xml:space="preserve"> </v>
      </c>
      <c r="G587" s="105"/>
      <c r="H587" s="105"/>
      <c r="I587" s="105"/>
      <c r="J587" s="105"/>
      <c r="K587" s="105"/>
      <c r="L587" s="105"/>
      <c r="M587" s="105"/>
      <c r="N587" s="105"/>
      <c r="O587" s="104"/>
      <c r="P587" s="106"/>
      <c r="Q587" s="107"/>
    </row>
    <row r="588" spans="1:17" ht="29.25" customHeight="1" x14ac:dyDescent="0.3">
      <c r="A588" s="21" t="str">
        <f>'Matriz Nº1 Identificación'!A588</f>
        <v>64. 3</v>
      </c>
      <c r="B588" s="21" t="str">
        <f>IF('Matriz Nº3 Evaluación'!J588="Administrar",'Matriz Nº3 Evaluación'!B588,"No administrar")</f>
        <v>No administrar</v>
      </c>
      <c r="C588" s="105"/>
      <c r="D588" s="101"/>
      <c r="E588" s="101"/>
      <c r="F588" s="4" t="str">
        <f>IFERROR(+IF((VLOOKUP(D588,'Tabla 2-3-4-5'!$B$10:$C$12,2,FALSE)*(VLOOKUP(E588,'Tabla 2-3-4-5'!$B$10:$C$12,2,FALSE)))&lt;3,"BAJO",IF((VLOOKUP(D588,'Tabla 2-3-4-5'!$B$10:$C$12,2,FALSE)*(VLOOKUP(E588,'Tabla 2-3-4-5'!$B$10:$C$12,2,FALSE)))&gt;5,"ALTO","MEDIO"))," ")</f>
        <v xml:space="preserve"> </v>
      </c>
      <c r="G588" s="105"/>
      <c r="H588" s="105"/>
      <c r="I588" s="105"/>
      <c r="J588" s="105"/>
      <c r="K588" s="105"/>
      <c r="L588" s="105"/>
      <c r="M588" s="105"/>
      <c r="N588" s="105"/>
      <c r="O588" s="104"/>
      <c r="P588" s="106"/>
      <c r="Q588" s="107"/>
    </row>
    <row r="589" spans="1:17" ht="35.25" customHeight="1" x14ac:dyDescent="0.3">
      <c r="A589" s="21" t="str">
        <f>'Matriz Nº1 Identificación'!A589</f>
        <v>64. 4</v>
      </c>
      <c r="B589" s="21" t="str">
        <f>IF('Matriz Nº3 Evaluación'!J589="Administrar",'Matriz Nº3 Evaluación'!B589,"No administrar")</f>
        <v>No administrar</v>
      </c>
      <c r="C589" s="105"/>
      <c r="D589" s="101"/>
      <c r="E589" s="101"/>
      <c r="F589" s="4" t="str">
        <f>IFERROR(+IF((VLOOKUP(D589,'Tabla 2-3-4-5'!$B$10:$C$12,2,FALSE)*(VLOOKUP(E589,'Tabla 2-3-4-5'!$B$10:$C$12,2,FALSE)))&lt;3,"BAJO",IF((VLOOKUP(D589,'Tabla 2-3-4-5'!$B$10:$C$12,2,FALSE)*(VLOOKUP(E589,'Tabla 2-3-4-5'!$B$10:$C$12,2,FALSE)))&gt;5,"ALTO","MEDIO"))," ")</f>
        <v xml:space="preserve"> </v>
      </c>
      <c r="G589" s="105"/>
      <c r="H589" s="105"/>
      <c r="I589" s="105"/>
      <c r="J589" s="105"/>
      <c r="K589" s="105"/>
      <c r="L589" s="105"/>
      <c r="M589" s="105"/>
      <c r="N589" s="105"/>
      <c r="O589" s="104"/>
      <c r="P589" s="106"/>
      <c r="Q589" s="107"/>
    </row>
    <row r="590" spans="1:17" ht="35.25" customHeight="1" x14ac:dyDescent="0.3">
      <c r="A590" s="21" t="str">
        <f>'Matriz Nº1 Identificación'!A590</f>
        <v>64. 5</v>
      </c>
      <c r="B590" s="21" t="str">
        <f>IF('Matriz Nº3 Evaluación'!J590="Administrar",'Matriz Nº3 Evaluación'!B590,"No administrar")</f>
        <v>No administrar</v>
      </c>
      <c r="C590" s="105"/>
      <c r="D590" s="101"/>
      <c r="E590" s="101"/>
      <c r="F590" s="4" t="str">
        <f>IFERROR(+IF((VLOOKUP(D590,'Tabla 2-3-4-5'!$B$10:$C$12,2,FALSE)*(VLOOKUP(E590,'Tabla 2-3-4-5'!$B$10:$C$12,2,FALSE)))&lt;3,"BAJO",IF((VLOOKUP(D590,'Tabla 2-3-4-5'!$B$10:$C$12,2,FALSE)*(VLOOKUP(E590,'Tabla 2-3-4-5'!$B$10:$C$12,2,FALSE)))&gt;5,"ALTO","MEDIO"))," ")</f>
        <v xml:space="preserve"> </v>
      </c>
      <c r="G590" s="105"/>
      <c r="H590" s="105"/>
      <c r="I590" s="105"/>
      <c r="J590" s="105"/>
      <c r="K590" s="105"/>
      <c r="L590" s="105"/>
      <c r="M590" s="105"/>
      <c r="N590" s="105"/>
      <c r="O590" s="104"/>
      <c r="P590" s="106"/>
      <c r="Q590" s="107"/>
    </row>
    <row r="591" spans="1:17" ht="35.25" customHeight="1" x14ac:dyDescent="0.3">
      <c r="A591" s="21" t="str">
        <f>'Matriz Nº1 Identificación'!A591</f>
        <v>64. 6</v>
      </c>
      <c r="B591" s="21" t="str">
        <f>IF('Matriz Nº3 Evaluación'!J591="Administrar",'Matriz Nº3 Evaluación'!B591,"No administrar")</f>
        <v>No administrar</v>
      </c>
      <c r="C591" s="105"/>
      <c r="D591" s="101"/>
      <c r="E591" s="101"/>
      <c r="F591" s="4" t="str">
        <f>IFERROR(+IF((VLOOKUP(D591,'Tabla 2-3-4-5'!$B$10:$C$12,2,FALSE)*(VLOOKUP(E591,'Tabla 2-3-4-5'!$B$10:$C$12,2,FALSE)))&lt;3,"BAJO",IF((VLOOKUP(D591,'Tabla 2-3-4-5'!$B$10:$C$12,2,FALSE)*(VLOOKUP(E591,'Tabla 2-3-4-5'!$B$10:$C$12,2,FALSE)))&gt;5,"ALTO","MEDIO"))," ")</f>
        <v xml:space="preserve"> </v>
      </c>
      <c r="G591" s="105"/>
      <c r="H591" s="105"/>
      <c r="I591" s="105"/>
      <c r="J591" s="105"/>
      <c r="K591" s="105"/>
      <c r="L591" s="105"/>
      <c r="M591" s="105"/>
      <c r="N591" s="105"/>
      <c r="O591" s="104"/>
      <c r="P591" s="106"/>
      <c r="Q591" s="107"/>
    </row>
    <row r="592" spans="1:17" ht="35.25" customHeight="1" thickBot="1" x14ac:dyDescent="0.35">
      <c r="A592" s="21" t="str">
        <f>'Matriz Nº1 Identificación'!A592</f>
        <v>64. 7</v>
      </c>
      <c r="B592" s="21" t="str">
        <f>IF('Matriz Nº3 Evaluación'!J592="Administrar",'Matriz Nº3 Evaluación'!B592,"No administrar")</f>
        <v>No administrar</v>
      </c>
      <c r="C592" s="105"/>
      <c r="D592" s="101"/>
      <c r="E592" s="101"/>
      <c r="F592" s="4" t="str">
        <f>IFERROR(+IF((VLOOKUP(D592,'Tabla 2-3-4-5'!$B$10:$C$12,2,FALSE)*(VLOOKUP(E592,'Tabla 2-3-4-5'!$B$10:$C$12,2,FALSE)))&lt;3,"BAJO",IF((VLOOKUP(D592,'Tabla 2-3-4-5'!$B$10:$C$12,2,FALSE)*(VLOOKUP(E592,'Tabla 2-3-4-5'!$B$10:$C$12,2,FALSE)))&gt;5,"ALTO","MEDIO"))," ")</f>
        <v xml:space="preserve"> </v>
      </c>
      <c r="G592" s="105"/>
      <c r="H592" s="105"/>
      <c r="I592" s="105"/>
      <c r="J592" s="105"/>
      <c r="K592" s="105"/>
      <c r="L592" s="105"/>
      <c r="M592" s="105"/>
      <c r="N592" s="105"/>
      <c r="O592" s="104"/>
      <c r="P592" s="106"/>
      <c r="Q592" s="107"/>
    </row>
    <row r="593" spans="1:17" ht="33" customHeight="1" thickBot="1" x14ac:dyDescent="0.35">
      <c r="A593" s="73" t="str">
        <f>'Matriz Nº1 Identificación'!A593</f>
        <v xml:space="preserve">Objetivo Estratégico: </v>
      </c>
      <c r="B593" s="409">
        <f>'Matriz Nº1 Identificación'!B593</f>
        <v>0</v>
      </c>
      <c r="C593" s="410"/>
      <c r="D593" s="410"/>
      <c r="E593" s="410"/>
      <c r="F593" s="410"/>
      <c r="G593" s="410"/>
      <c r="H593" s="410"/>
      <c r="I593" s="410"/>
      <c r="J593" s="410"/>
      <c r="K593" s="410"/>
      <c r="L593" s="410"/>
      <c r="M593" s="410"/>
      <c r="N593" s="410"/>
      <c r="O593" s="410"/>
      <c r="P593" s="410"/>
      <c r="Q593" s="411"/>
    </row>
    <row r="594" spans="1:17" ht="24.75" customHeight="1" x14ac:dyDescent="0.3">
      <c r="A594" s="76" t="str">
        <f>'Matriz Nº1 Identificación'!A594</f>
        <v>Objetivo táctico</v>
      </c>
      <c r="B594" s="447" t="str">
        <f>'Matriz Nº1 Identificación'!B594</f>
        <v xml:space="preserve">65. </v>
      </c>
      <c r="C594" s="448"/>
      <c r="D594" s="448"/>
      <c r="E594" s="448"/>
      <c r="F594" s="448"/>
      <c r="G594" s="448"/>
      <c r="H594" s="448"/>
      <c r="I594" s="448"/>
      <c r="J594" s="448"/>
      <c r="K594" s="448"/>
      <c r="L594" s="448"/>
      <c r="M594" s="448"/>
      <c r="N594" s="448"/>
      <c r="O594" s="448"/>
      <c r="P594" s="448"/>
      <c r="Q594" s="449"/>
    </row>
    <row r="595" spans="1:17" ht="27.75" customHeight="1" x14ac:dyDescent="0.3">
      <c r="A595" s="21" t="str">
        <f>'Matriz Nº1 Identificación'!A595</f>
        <v>65. 1</v>
      </c>
      <c r="B595" s="21" t="str">
        <f>IF('Matriz Nº3 Evaluación'!J595="Administrar",'Matriz Nº3 Evaluación'!B595,"No administrar")</f>
        <v>No administrar</v>
      </c>
      <c r="C595" s="105"/>
      <c r="D595" s="101"/>
      <c r="E595" s="101"/>
      <c r="F595" s="4" t="str">
        <f>IFERROR(+IF((VLOOKUP(D595,'Tabla 2-3-4-5'!$B$10:$C$12,2,FALSE)*(VLOOKUP(E595,'Tabla 2-3-4-5'!$B$10:$C$12,2,FALSE)))&lt;3,"BAJO",IF((VLOOKUP(D595,'Tabla 2-3-4-5'!$B$10:$C$12,2,FALSE)*(VLOOKUP(E595,'Tabla 2-3-4-5'!$B$10:$C$12,2,FALSE)))&gt;5,"ALTO","MEDIO"))," ")</f>
        <v xml:space="preserve"> </v>
      </c>
      <c r="G595" s="105"/>
      <c r="H595" s="105"/>
      <c r="I595" s="105"/>
      <c r="J595" s="105"/>
      <c r="K595" s="105"/>
      <c r="L595" s="105"/>
      <c r="M595" s="105"/>
      <c r="N595" s="105"/>
      <c r="O595" s="104"/>
      <c r="P595" s="106"/>
      <c r="Q595" s="107"/>
    </row>
    <row r="596" spans="1:17" ht="31.5" customHeight="1" x14ac:dyDescent="0.3">
      <c r="A596" s="21" t="str">
        <f>'Matriz Nº1 Identificación'!A596</f>
        <v>65. 2</v>
      </c>
      <c r="B596" s="21" t="str">
        <f>IF('Matriz Nº3 Evaluación'!J596="Administrar",'Matriz Nº3 Evaluación'!B596,"No administrar")</f>
        <v>No administrar</v>
      </c>
      <c r="C596" s="105"/>
      <c r="D596" s="101"/>
      <c r="E596" s="101"/>
      <c r="F596" s="4" t="str">
        <f>IFERROR(+IF((VLOOKUP(D596,'Tabla 2-3-4-5'!$B$10:$C$12,2,FALSE)*(VLOOKUP(E596,'Tabla 2-3-4-5'!$B$10:$C$12,2,FALSE)))&lt;3,"BAJO",IF((VLOOKUP(D596,'Tabla 2-3-4-5'!$B$10:$C$12,2,FALSE)*(VLOOKUP(E596,'Tabla 2-3-4-5'!$B$10:$C$12,2,FALSE)))&gt;5,"ALTO","MEDIO"))," ")</f>
        <v xml:space="preserve"> </v>
      </c>
      <c r="G596" s="105"/>
      <c r="H596" s="105"/>
      <c r="I596" s="105"/>
      <c r="J596" s="105"/>
      <c r="K596" s="105"/>
      <c r="L596" s="105"/>
      <c r="M596" s="105"/>
      <c r="N596" s="105"/>
      <c r="O596" s="104"/>
      <c r="P596" s="106"/>
      <c r="Q596" s="107"/>
    </row>
    <row r="597" spans="1:17" ht="29.25" customHeight="1" x14ac:dyDescent="0.3">
      <c r="A597" s="21" t="str">
        <f>'Matriz Nº1 Identificación'!A597</f>
        <v>65. 3</v>
      </c>
      <c r="B597" s="21" t="str">
        <f>IF('Matriz Nº3 Evaluación'!J597="Administrar",'Matriz Nº3 Evaluación'!B597,"No administrar")</f>
        <v>No administrar</v>
      </c>
      <c r="C597" s="105"/>
      <c r="D597" s="101"/>
      <c r="E597" s="101"/>
      <c r="F597" s="4" t="str">
        <f>IFERROR(+IF((VLOOKUP(D597,'Tabla 2-3-4-5'!$B$10:$C$12,2,FALSE)*(VLOOKUP(E597,'Tabla 2-3-4-5'!$B$10:$C$12,2,FALSE)))&lt;3,"BAJO",IF((VLOOKUP(D597,'Tabla 2-3-4-5'!$B$10:$C$12,2,FALSE)*(VLOOKUP(E597,'Tabla 2-3-4-5'!$B$10:$C$12,2,FALSE)))&gt;5,"ALTO","MEDIO"))," ")</f>
        <v xml:space="preserve"> </v>
      </c>
      <c r="G597" s="105"/>
      <c r="H597" s="105"/>
      <c r="I597" s="105"/>
      <c r="J597" s="105"/>
      <c r="K597" s="105"/>
      <c r="L597" s="105"/>
      <c r="M597" s="105"/>
      <c r="N597" s="105"/>
      <c r="O597" s="104"/>
      <c r="P597" s="106"/>
      <c r="Q597" s="107"/>
    </row>
    <row r="598" spans="1:17" ht="35.25" customHeight="1" x14ac:dyDescent="0.3">
      <c r="A598" s="21" t="str">
        <f>'Matriz Nº1 Identificación'!A598</f>
        <v>65. 4</v>
      </c>
      <c r="B598" s="21" t="str">
        <f>IF('Matriz Nº3 Evaluación'!J598="Administrar",'Matriz Nº3 Evaluación'!B598,"No administrar")</f>
        <v>No administrar</v>
      </c>
      <c r="C598" s="105"/>
      <c r="D598" s="101"/>
      <c r="E598" s="101"/>
      <c r="F598" s="4" t="str">
        <f>IFERROR(+IF((VLOOKUP(D598,'Tabla 2-3-4-5'!$B$10:$C$12,2,FALSE)*(VLOOKUP(E598,'Tabla 2-3-4-5'!$B$10:$C$12,2,FALSE)))&lt;3,"BAJO",IF((VLOOKUP(D598,'Tabla 2-3-4-5'!$B$10:$C$12,2,FALSE)*(VLOOKUP(E598,'Tabla 2-3-4-5'!$B$10:$C$12,2,FALSE)))&gt;5,"ALTO","MEDIO"))," ")</f>
        <v xml:space="preserve"> </v>
      </c>
      <c r="G598" s="105"/>
      <c r="H598" s="105"/>
      <c r="I598" s="105"/>
      <c r="J598" s="105"/>
      <c r="K598" s="105"/>
      <c r="L598" s="105"/>
      <c r="M598" s="105"/>
      <c r="N598" s="105"/>
      <c r="O598" s="104"/>
      <c r="P598" s="106"/>
      <c r="Q598" s="107"/>
    </row>
    <row r="599" spans="1:17" ht="35.25" customHeight="1" x14ac:dyDescent="0.3">
      <c r="A599" s="21" t="str">
        <f>'Matriz Nº1 Identificación'!A599</f>
        <v>65. 5</v>
      </c>
      <c r="B599" s="21" t="str">
        <f>IF('Matriz Nº3 Evaluación'!J599="Administrar",'Matriz Nº3 Evaluación'!B599,"No administrar")</f>
        <v>No administrar</v>
      </c>
      <c r="C599" s="105"/>
      <c r="D599" s="101"/>
      <c r="E599" s="101"/>
      <c r="F599" s="4" t="str">
        <f>IFERROR(+IF((VLOOKUP(D599,'Tabla 2-3-4-5'!$B$10:$C$12,2,FALSE)*(VLOOKUP(E599,'Tabla 2-3-4-5'!$B$10:$C$12,2,FALSE)))&lt;3,"BAJO",IF((VLOOKUP(D599,'Tabla 2-3-4-5'!$B$10:$C$12,2,FALSE)*(VLOOKUP(E599,'Tabla 2-3-4-5'!$B$10:$C$12,2,FALSE)))&gt;5,"ALTO","MEDIO"))," ")</f>
        <v xml:space="preserve"> </v>
      </c>
      <c r="G599" s="105"/>
      <c r="H599" s="105"/>
      <c r="I599" s="105"/>
      <c r="J599" s="105"/>
      <c r="K599" s="105"/>
      <c r="L599" s="105"/>
      <c r="M599" s="105"/>
      <c r="N599" s="105"/>
      <c r="O599" s="104"/>
      <c r="P599" s="106"/>
      <c r="Q599" s="107"/>
    </row>
    <row r="600" spans="1:17" ht="35.25" customHeight="1" x14ac:dyDescent="0.3">
      <c r="A600" s="21" t="str">
        <f>'Matriz Nº1 Identificación'!A600</f>
        <v>65. 6</v>
      </c>
      <c r="B600" s="21" t="str">
        <f>IF('Matriz Nº3 Evaluación'!J600="Administrar",'Matriz Nº3 Evaluación'!B600,"No administrar")</f>
        <v>No administrar</v>
      </c>
      <c r="C600" s="105"/>
      <c r="D600" s="101"/>
      <c r="E600" s="101"/>
      <c r="F600" s="4" t="str">
        <f>IFERROR(+IF((VLOOKUP(D600,'Tabla 2-3-4-5'!$B$10:$C$12,2,FALSE)*(VLOOKUP(E600,'Tabla 2-3-4-5'!$B$10:$C$12,2,FALSE)))&lt;3,"BAJO",IF((VLOOKUP(D600,'Tabla 2-3-4-5'!$B$10:$C$12,2,FALSE)*(VLOOKUP(E600,'Tabla 2-3-4-5'!$B$10:$C$12,2,FALSE)))&gt;5,"ALTO","MEDIO"))," ")</f>
        <v xml:space="preserve"> </v>
      </c>
      <c r="G600" s="105"/>
      <c r="H600" s="105"/>
      <c r="I600" s="105"/>
      <c r="J600" s="105"/>
      <c r="K600" s="105"/>
      <c r="L600" s="105"/>
      <c r="M600" s="105"/>
      <c r="N600" s="105"/>
      <c r="O600" s="104"/>
      <c r="P600" s="106"/>
      <c r="Q600" s="107"/>
    </row>
    <row r="601" spans="1:17" ht="35.25" customHeight="1" thickBot="1" x14ac:dyDescent="0.35">
      <c r="A601" s="21" t="str">
        <f>'Matriz Nº1 Identificación'!A601</f>
        <v>65. 7</v>
      </c>
      <c r="B601" s="21" t="str">
        <f>IF('Matriz Nº3 Evaluación'!J601="Administrar",'Matriz Nº3 Evaluación'!B601,"No administrar")</f>
        <v>No administrar</v>
      </c>
      <c r="C601" s="105"/>
      <c r="D601" s="101"/>
      <c r="E601" s="101"/>
      <c r="F601" s="4" t="str">
        <f>IFERROR(+IF((VLOOKUP(D601,'Tabla 2-3-4-5'!$B$10:$C$12,2,FALSE)*(VLOOKUP(E601,'Tabla 2-3-4-5'!$B$10:$C$12,2,FALSE)))&lt;3,"BAJO",IF((VLOOKUP(D601,'Tabla 2-3-4-5'!$B$10:$C$12,2,FALSE)*(VLOOKUP(E601,'Tabla 2-3-4-5'!$B$10:$C$12,2,FALSE)))&gt;5,"ALTO","MEDIO"))," ")</f>
        <v xml:space="preserve"> </v>
      </c>
      <c r="G601" s="105"/>
      <c r="H601" s="105"/>
      <c r="I601" s="105"/>
      <c r="J601" s="105"/>
      <c r="K601" s="105"/>
      <c r="L601" s="105"/>
      <c r="M601" s="105"/>
      <c r="N601" s="105"/>
      <c r="O601" s="104"/>
      <c r="P601" s="106"/>
      <c r="Q601" s="107"/>
    </row>
    <row r="602" spans="1:17" ht="33" customHeight="1" thickBot="1" x14ac:dyDescent="0.35">
      <c r="A602" s="73" t="str">
        <f>'Matriz Nº1 Identificación'!A602</f>
        <v xml:space="preserve">Objetivo Estratégico: </v>
      </c>
      <c r="B602" s="409">
        <f>'Matriz Nº1 Identificación'!B602</f>
        <v>0</v>
      </c>
      <c r="C602" s="410"/>
      <c r="D602" s="410"/>
      <c r="E602" s="410"/>
      <c r="F602" s="410"/>
      <c r="G602" s="410"/>
      <c r="H602" s="410"/>
      <c r="I602" s="410"/>
      <c r="J602" s="410"/>
      <c r="K602" s="410"/>
      <c r="L602" s="410"/>
      <c r="M602" s="410"/>
      <c r="N602" s="410"/>
      <c r="O602" s="410"/>
      <c r="P602" s="410"/>
      <c r="Q602" s="411"/>
    </row>
    <row r="603" spans="1:17" ht="24.75" customHeight="1" x14ac:dyDescent="0.3">
      <c r="A603" s="76" t="str">
        <f>'Matriz Nº1 Identificación'!A603</f>
        <v>Objetivo táctico</v>
      </c>
      <c r="B603" s="447" t="str">
        <f>'Matriz Nº1 Identificación'!B603</f>
        <v xml:space="preserve">66. </v>
      </c>
      <c r="C603" s="448"/>
      <c r="D603" s="448"/>
      <c r="E603" s="448"/>
      <c r="F603" s="448"/>
      <c r="G603" s="448"/>
      <c r="H603" s="448"/>
      <c r="I603" s="448"/>
      <c r="J603" s="448"/>
      <c r="K603" s="448"/>
      <c r="L603" s="448"/>
      <c r="M603" s="448"/>
      <c r="N603" s="448"/>
      <c r="O603" s="448"/>
      <c r="P603" s="448"/>
      <c r="Q603" s="449"/>
    </row>
    <row r="604" spans="1:17" ht="27.75" customHeight="1" x14ac:dyDescent="0.3">
      <c r="A604" s="21" t="str">
        <f>'Matriz Nº1 Identificación'!A604</f>
        <v>66. 1</v>
      </c>
      <c r="B604" s="21" t="str">
        <f>IF('Matriz Nº3 Evaluación'!J604="Administrar",'Matriz Nº3 Evaluación'!B604,"No administrar")</f>
        <v>No administrar</v>
      </c>
      <c r="C604" s="105"/>
      <c r="D604" s="101"/>
      <c r="E604" s="101"/>
      <c r="F604" s="4" t="str">
        <f>IFERROR(+IF((VLOOKUP(D604,'Tabla 2-3-4-5'!$B$10:$C$12,2,FALSE)*(VLOOKUP(E604,'Tabla 2-3-4-5'!$B$10:$C$12,2,FALSE)))&lt;3,"BAJO",IF((VLOOKUP(D604,'Tabla 2-3-4-5'!$B$10:$C$12,2,FALSE)*(VLOOKUP(E604,'Tabla 2-3-4-5'!$B$10:$C$12,2,FALSE)))&gt;5,"ALTO","MEDIO"))," ")</f>
        <v xml:space="preserve"> </v>
      </c>
      <c r="G604" s="105"/>
      <c r="H604" s="105"/>
      <c r="I604" s="105"/>
      <c r="J604" s="105"/>
      <c r="K604" s="105"/>
      <c r="L604" s="105"/>
      <c r="M604" s="105"/>
      <c r="N604" s="105"/>
      <c r="O604" s="104"/>
      <c r="P604" s="106"/>
      <c r="Q604" s="107"/>
    </row>
    <row r="605" spans="1:17" ht="31.5" customHeight="1" x14ac:dyDescent="0.3">
      <c r="A605" s="21" t="str">
        <f>'Matriz Nº1 Identificación'!A605</f>
        <v>66. 2</v>
      </c>
      <c r="B605" s="21" t="str">
        <f>IF('Matriz Nº3 Evaluación'!J605="Administrar",'Matriz Nº3 Evaluación'!B605,"No administrar")</f>
        <v>No administrar</v>
      </c>
      <c r="C605" s="105"/>
      <c r="D605" s="101"/>
      <c r="E605" s="101"/>
      <c r="F605" s="4" t="str">
        <f>IFERROR(+IF((VLOOKUP(D605,'Tabla 2-3-4-5'!$B$10:$C$12,2,FALSE)*(VLOOKUP(E605,'Tabla 2-3-4-5'!$B$10:$C$12,2,FALSE)))&lt;3,"BAJO",IF((VLOOKUP(D605,'Tabla 2-3-4-5'!$B$10:$C$12,2,FALSE)*(VLOOKUP(E605,'Tabla 2-3-4-5'!$B$10:$C$12,2,FALSE)))&gt;5,"ALTO","MEDIO"))," ")</f>
        <v xml:space="preserve"> </v>
      </c>
      <c r="G605" s="105"/>
      <c r="H605" s="105"/>
      <c r="I605" s="105"/>
      <c r="J605" s="105"/>
      <c r="K605" s="105"/>
      <c r="L605" s="105"/>
      <c r="M605" s="105"/>
      <c r="N605" s="105"/>
      <c r="O605" s="104"/>
      <c r="P605" s="106"/>
      <c r="Q605" s="107"/>
    </row>
    <row r="606" spans="1:17" ht="29.25" customHeight="1" x14ac:dyDescent="0.3">
      <c r="A606" s="21" t="str">
        <f>'Matriz Nº1 Identificación'!A606</f>
        <v>66. 3</v>
      </c>
      <c r="B606" s="21" t="str">
        <f>IF('Matriz Nº3 Evaluación'!J606="Administrar",'Matriz Nº3 Evaluación'!B606,"No administrar")</f>
        <v>No administrar</v>
      </c>
      <c r="C606" s="105"/>
      <c r="D606" s="101"/>
      <c r="E606" s="101"/>
      <c r="F606" s="4" t="str">
        <f>IFERROR(+IF((VLOOKUP(D606,'Tabla 2-3-4-5'!$B$10:$C$12,2,FALSE)*(VLOOKUP(E606,'Tabla 2-3-4-5'!$B$10:$C$12,2,FALSE)))&lt;3,"BAJO",IF((VLOOKUP(D606,'Tabla 2-3-4-5'!$B$10:$C$12,2,FALSE)*(VLOOKUP(E606,'Tabla 2-3-4-5'!$B$10:$C$12,2,FALSE)))&gt;5,"ALTO","MEDIO"))," ")</f>
        <v xml:space="preserve"> </v>
      </c>
      <c r="G606" s="105"/>
      <c r="H606" s="105"/>
      <c r="I606" s="105"/>
      <c r="J606" s="105"/>
      <c r="K606" s="105"/>
      <c r="L606" s="105"/>
      <c r="M606" s="105"/>
      <c r="N606" s="105"/>
      <c r="O606" s="104"/>
      <c r="P606" s="106"/>
      <c r="Q606" s="107"/>
    </row>
    <row r="607" spans="1:17" ht="35.25" customHeight="1" x14ac:dyDescent="0.3">
      <c r="A607" s="21" t="str">
        <f>'Matriz Nº1 Identificación'!A607</f>
        <v>66. 4</v>
      </c>
      <c r="B607" s="21" t="str">
        <f>IF('Matriz Nº3 Evaluación'!J607="Administrar",'Matriz Nº3 Evaluación'!B607,"No administrar")</f>
        <v>No administrar</v>
      </c>
      <c r="C607" s="105"/>
      <c r="D607" s="101"/>
      <c r="E607" s="101"/>
      <c r="F607" s="4" t="str">
        <f>IFERROR(+IF((VLOOKUP(D607,'Tabla 2-3-4-5'!$B$10:$C$12,2,FALSE)*(VLOOKUP(E607,'Tabla 2-3-4-5'!$B$10:$C$12,2,FALSE)))&lt;3,"BAJO",IF((VLOOKUP(D607,'Tabla 2-3-4-5'!$B$10:$C$12,2,FALSE)*(VLOOKUP(E607,'Tabla 2-3-4-5'!$B$10:$C$12,2,FALSE)))&gt;5,"ALTO","MEDIO"))," ")</f>
        <v xml:space="preserve"> </v>
      </c>
      <c r="G607" s="105"/>
      <c r="H607" s="105"/>
      <c r="I607" s="105"/>
      <c r="J607" s="105"/>
      <c r="K607" s="105"/>
      <c r="L607" s="105"/>
      <c r="M607" s="105"/>
      <c r="N607" s="105"/>
      <c r="O607" s="104"/>
      <c r="P607" s="106"/>
      <c r="Q607" s="107"/>
    </row>
    <row r="608" spans="1:17" ht="35.25" customHeight="1" x14ac:dyDescent="0.3">
      <c r="A608" s="21" t="str">
        <f>'Matriz Nº1 Identificación'!A608</f>
        <v>66. 5</v>
      </c>
      <c r="B608" s="21" t="str">
        <f>IF('Matriz Nº3 Evaluación'!J608="Administrar",'Matriz Nº3 Evaluación'!B608,"No administrar")</f>
        <v>No administrar</v>
      </c>
      <c r="C608" s="105"/>
      <c r="D608" s="101"/>
      <c r="E608" s="101"/>
      <c r="F608" s="4" t="str">
        <f>IFERROR(+IF((VLOOKUP(D608,'Tabla 2-3-4-5'!$B$10:$C$12,2,FALSE)*(VLOOKUP(E608,'Tabla 2-3-4-5'!$B$10:$C$12,2,FALSE)))&lt;3,"BAJO",IF((VLOOKUP(D608,'Tabla 2-3-4-5'!$B$10:$C$12,2,FALSE)*(VLOOKUP(E608,'Tabla 2-3-4-5'!$B$10:$C$12,2,FALSE)))&gt;5,"ALTO","MEDIO"))," ")</f>
        <v xml:space="preserve"> </v>
      </c>
      <c r="G608" s="105"/>
      <c r="H608" s="105"/>
      <c r="I608" s="105"/>
      <c r="J608" s="105"/>
      <c r="K608" s="105"/>
      <c r="L608" s="105"/>
      <c r="M608" s="105"/>
      <c r="N608" s="105"/>
      <c r="O608" s="104"/>
      <c r="P608" s="106"/>
      <c r="Q608" s="107"/>
    </row>
    <row r="609" spans="1:17" ht="35.25" customHeight="1" x14ac:dyDescent="0.3">
      <c r="A609" s="21" t="str">
        <f>'Matriz Nº1 Identificación'!A609</f>
        <v>66. 6</v>
      </c>
      <c r="B609" s="21" t="str">
        <f>IF('Matriz Nº3 Evaluación'!J609="Administrar",'Matriz Nº3 Evaluación'!B609,"No administrar")</f>
        <v>No administrar</v>
      </c>
      <c r="C609" s="105"/>
      <c r="D609" s="101"/>
      <c r="E609" s="101"/>
      <c r="F609" s="4" t="str">
        <f>IFERROR(+IF((VLOOKUP(D609,'Tabla 2-3-4-5'!$B$10:$C$12,2,FALSE)*(VLOOKUP(E609,'Tabla 2-3-4-5'!$B$10:$C$12,2,FALSE)))&lt;3,"BAJO",IF((VLOOKUP(D609,'Tabla 2-3-4-5'!$B$10:$C$12,2,FALSE)*(VLOOKUP(E609,'Tabla 2-3-4-5'!$B$10:$C$12,2,FALSE)))&gt;5,"ALTO","MEDIO"))," ")</f>
        <v xml:space="preserve"> </v>
      </c>
      <c r="G609" s="105"/>
      <c r="H609" s="105"/>
      <c r="I609" s="105"/>
      <c r="J609" s="105"/>
      <c r="K609" s="105"/>
      <c r="L609" s="105"/>
      <c r="M609" s="105"/>
      <c r="N609" s="105"/>
      <c r="O609" s="104"/>
      <c r="P609" s="106"/>
      <c r="Q609" s="107"/>
    </row>
    <row r="610" spans="1:17" ht="35.25" customHeight="1" thickBot="1" x14ac:dyDescent="0.35">
      <c r="A610" s="21" t="str">
        <f>'Matriz Nº1 Identificación'!A610</f>
        <v>66. 7</v>
      </c>
      <c r="B610" s="21" t="str">
        <f>IF('Matriz Nº3 Evaluación'!J610="Administrar",'Matriz Nº3 Evaluación'!B610,"No administrar")</f>
        <v>No administrar</v>
      </c>
      <c r="C610" s="105"/>
      <c r="D610" s="101"/>
      <c r="E610" s="101"/>
      <c r="F610" s="4" t="str">
        <f>IFERROR(+IF((VLOOKUP(D610,'Tabla 2-3-4-5'!$B$10:$C$12,2,FALSE)*(VLOOKUP(E610,'Tabla 2-3-4-5'!$B$10:$C$12,2,FALSE)))&lt;3,"BAJO",IF((VLOOKUP(D610,'Tabla 2-3-4-5'!$B$10:$C$12,2,FALSE)*(VLOOKUP(E610,'Tabla 2-3-4-5'!$B$10:$C$12,2,FALSE)))&gt;5,"ALTO","MEDIO"))," ")</f>
        <v xml:space="preserve"> </v>
      </c>
      <c r="G610" s="105"/>
      <c r="H610" s="105"/>
      <c r="I610" s="105"/>
      <c r="J610" s="105"/>
      <c r="K610" s="105"/>
      <c r="L610" s="105"/>
      <c r="M610" s="105"/>
      <c r="N610" s="105"/>
      <c r="O610" s="104"/>
      <c r="P610" s="106"/>
      <c r="Q610" s="107"/>
    </row>
    <row r="611" spans="1:17" ht="33" customHeight="1" thickBot="1" x14ac:dyDescent="0.35">
      <c r="A611" s="73" t="str">
        <f>'Matriz Nº1 Identificación'!A611</f>
        <v xml:space="preserve">Objetivo Estratégico: </v>
      </c>
      <c r="B611" s="409">
        <f>'Matriz Nº1 Identificación'!B611</f>
        <v>0</v>
      </c>
      <c r="C611" s="410"/>
      <c r="D611" s="410"/>
      <c r="E611" s="410"/>
      <c r="F611" s="410"/>
      <c r="G611" s="410"/>
      <c r="H611" s="410"/>
      <c r="I611" s="410"/>
      <c r="J611" s="410"/>
      <c r="K611" s="410"/>
      <c r="L611" s="410"/>
      <c r="M611" s="410"/>
      <c r="N611" s="410"/>
      <c r="O611" s="410"/>
      <c r="P611" s="410"/>
      <c r="Q611" s="411"/>
    </row>
    <row r="612" spans="1:17" ht="24.75" customHeight="1" x14ac:dyDescent="0.3">
      <c r="A612" s="76" t="str">
        <f>'Matriz Nº1 Identificación'!A612</f>
        <v>Objetivo táctico</v>
      </c>
      <c r="B612" s="447" t="str">
        <f>'Matriz Nº1 Identificación'!B612</f>
        <v xml:space="preserve">67. </v>
      </c>
      <c r="C612" s="448"/>
      <c r="D612" s="448"/>
      <c r="E612" s="448"/>
      <c r="F612" s="448"/>
      <c r="G612" s="448"/>
      <c r="H612" s="448"/>
      <c r="I612" s="448"/>
      <c r="J612" s="448"/>
      <c r="K612" s="448"/>
      <c r="L612" s="448"/>
      <c r="M612" s="448"/>
      <c r="N612" s="448"/>
      <c r="O612" s="448"/>
      <c r="P612" s="448"/>
      <c r="Q612" s="449"/>
    </row>
    <row r="613" spans="1:17" ht="27.75" customHeight="1" x14ac:dyDescent="0.3">
      <c r="A613" s="21" t="str">
        <f>'Matriz Nº1 Identificación'!A613</f>
        <v>67. 1</v>
      </c>
      <c r="B613" s="21" t="str">
        <f>IF('Matriz Nº3 Evaluación'!J613="Administrar",'Matriz Nº3 Evaluación'!B613,"No administrar")</f>
        <v>No administrar</v>
      </c>
      <c r="C613" s="105"/>
      <c r="D613" s="101"/>
      <c r="E613" s="101"/>
      <c r="F613" s="4" t="str">
        <f>IFERROR(+IF((VLOOKUP(D613,'Tabla 2-3-4-5'!$B$10:$C$12,2,FALSE)*(VLOOKUP(E613,'Tabla 2-3-4-5'!$B$10:$C$12,2,FALSE)))&lt;3,"BAJO",IF((VLOOKUP(D613,'Tabla 2-3-4-5'!$B$10:$C$12,2,FALSE)*(VLOOKUP(E613,'Tabla 2-3-4-5'!$B$10:$C$12,2,FALSE)))&gt;5,"ALTO","MEDIO"))," ")</f>
        <v xml:space="preserve"> </v>
      </c>
      <c r="G613" s="105"/>
      <c r="H613" s="105"/>
      <c r="I613" s="105"/>
      <c r="J613" s="105"/>
      <c r="K613" s="105"/>
      <c r="L613" s="105"/>
      <c r="M613" s="105"/>
      <c r="N613" s="105"/>
      <c r="O613" s="104"/>
      <c r="P613" s="106"/>
      <c r="Q613" s="107"/>
    </row>
    <row r="614" spans="1:17" ht="31.5" customHeight="1" x14ac:dyDescent="0.3">
      <c r="A614" s="21" t="str">
        <f>'Matriz Nº1 Identificación'!A614</f>
        <v>67. 2</v>
      </c>
      <c r="B614" s="21" t="str">
        <f>IF('Matriz Nº3 Evaluación'!J614="Administrar",'Matriz Nº3 Evaluación'!B614,"No administrar")</f>
        <v>No administrar</v>
      </c>
      <c r="C614" s="105"/>
      <c r="D614" s="101"/>
      <c r="E614" s="101"/>
      <c r="F614" s="4" t="str">
        <f>IFERROR(+IF((VLOOKUP(D614,'Tabla 2-3-4-5'!$B$10:$C$12,2,FALSE)*(VLOOKUP(E614,'Tabla 2-3-4-5'!$B$10:$C$12,2,FALSE)))&lt;3,"BAJO",IF((VLOOKUP(D614,'Tabla 2-3-4-5'!$B$10:$C$12,2,FALSE)*(VLOOKUP(E614,'Tabla 2-3-4-5'!$B$10:$C$12,2,FALSE)))&gt;5,"ALTO","MEDIO"))," ")</f>
        <v xml:space="preserve"> </v>
      </c>
      <c r="G614" s="105"/>
      <c r="H614" s="105"/>
      <c r="I614" s="105"/>
      <c r="J614" s="105"/>
      <c r="K614" s="105"/>
      <c r="L614" s="105"/>
      <c r="M614" s="105"/>
      <c r="N614" s="105"/>
      <c r="O614" s="104"/>
      <c r="P614" s="106"/>
      <c r="Q614" s="107"/>
    </row>
    <row r="615" spans="1:17" ht="29.25" customHeight="1" x14ac:dyDescent="0.3">
      <c r="A615" s="21" t="str">
        <f>'Matriz Nº1 Identificación'!A615</f>
        <v>67. 3</v>
      </c>
      <c r="B615" s="21" t="str">
        <f>IF('Matriz Nº3 Evaluación'!J615="Administrar",'Matriz Nº3 Evaluación'!B615,"No administrar")</f>
        <v>No administrar</v>
      </c>
      <c r="C615" s="105"/>
      <c r="D615" s="101"/>
      <c r="E615" s="101"/>
      <c r="F615" s="4" t="str">
        <f>IFERROR(+IF((VLOOKUP(D615,'Tabla 2-3-4-5'!$B$10:$C$12,2,FALSE)*(VLOOKUP(E615,'Tabla 2-3-4-5'!$B$10:$C$12,2,FALSE)))&lt;3,"BAJO",IF((VLOOKUP(D615,'Tabla 2-3-4-5'!$B$10:$C$12,2,FALSE)*(VLOOKUP(E615,'Tabla 2-3-4-5'!$B$10:$C$12,2,FALSE)))&gt;5,"ALTO","MEDIO"))," ")</f>
        <v xml:space="preserve"> </v>
      </c>
      <c r="G615" s="105"/>
      <c r="H615" s="105"/>
      <c r="I615" s="105"/>
      <c r="J615" s="105"/>
      <c r="K615" s="105"/>
      <c r="L615" s="105"/>
      <c r="M615" s="105"/>
      <c r="N615" s="105"/>
      <c r="O615" s="104"/>
      <c r="P615" s="106"/>
      <c r="Q615" s="107"/>
    </row>
    <row r="616" spans="1:17" ht="35.25" customHeight="1" x14ac:dyDescent="0.3">
      <c r="A616" s="21" t="str">
        <f>'Matriz Nº1 Identificación'!A616</f>
        <v>67. 4</v>
      </c>
      <c r="B616" s="21" t="str">
        <f>IF('Matriz Nº3 Evaluación'!J616="Administrar",'Matriz Nº3 Evaluación'!B616,"No administrar")</f>
        <v>No administrar</v>
      </c>
      <c r="C616" s="105"/>
      <c r="D616" s="101"/>
      <c r="E616" s="101"/>
      <c r="F616" s="4" t="str">
        <f>IFERROR(+IF((VLOOKUP(D616,'Tabla 2-3-4-5'!$B$10:$C$12,2,FALSE)*(VLOOKUP(E616,'Tabla 2-3-4-5'!$B$10:$C$12,2,FALSE)))&lt;3,"BAJO",IF((VLOOKUP(D616,'Tabla 2-3-4-5'!$B$10:$C$12,2,FALSE)*(VLOOKUP(E616,'Tabla 2-3-4-5'!$B$10:$C$12,2,FALSE)))&gt;5,"ALTO","MEDIO"))," ")</f>
        <v xml:space="preserve"> </v>
      </c>
      <c r="G616" s="105"/>
      <c r="H616" s="105"/>
      <c r="I616" s="105"/>
      <c r="J616" s="105"/>
      <c r="K616" s="105"/>
      <c r="L616" s="105"/>
      <c r="M616" s="105"/>
      <c r="N616" s="105"/>
      <c r="O616" s="104"/>
      <c r="P616" s="106"/>
      <c r="Q616" s="107"/>
    </row>
    <row r="617" spans="1:17" ht="35.25" customHeight="1" x14ac:dyDescent="0.3">
      <c r="A617" s="21" t="str">
        <f>'Matriz Nº1 Identificación'!A617</f>
        <v>67. 5</v>
      </c>
      <c r="B617" s="21" t="str">
        <f>IF('Matriz Nº3 Evaluación'!J617="Administrar",'Matriz Nº3 Evaluación'!B617,"No administrar")</f>
        <v>No administrar</v>
      </c>
      <c r="C617" s="105"/>
      <c r="D617" s="101"/>
      <c r="E617" s="101"/>
      <c r="F617" s="4" t="str">
        <f>IFERROR(+IF((VLOOKUP(D617,'Tabla 2-3-4-5'!$B$10:$C$12,2,FALSE)*(VLOOKUP(E617,'Tabla 2-3-4-5'!$B$10:$C$12,2,FALSE)))&lt;3,"BAJO",IF((VLOOKUP(D617,'Tabla 2-3-4-5'!$B$10:$C$12,2,FALSE)*(VLOOKUP(E617,'Tabla 2-3-4-5'!$B$10:$C$12,2,FALSE)))&gt;5,"ALTO","MEDIO"))," ")</f>
        <v xml:space="preserve"> </v>
      </c>
      <c r="G617" s="105"/>
      <c r="H617" s="105"/>
      <c r="I617" s="105"/>
      <c r="J617" s="105"/>
      <c r="K617" s="105"/>
      <c r="L617" s="105"/>
      <c r="M617" s="105"/>
      <c r="N617" s="105"/>
      <c r="O617" s="104"/>
      <c r="P617" s="106"/>
      <c r="Q617" s="107"/>
    </row>
    <row r="618" spans="1:17" ht="35.25" customHeight="1" x14ac:dyDescent="0.3">
      <c r="A618" s="21" t="str">
        <f>'Matriz Nº1 Identificación'!A618</f>
        <v>67. 6</v>
      </c>
      <c r="B618" s="21" t="str">
        <f>IF('Matriz Nº3 Evaluación'!J618="Administrar",'Matriz Nº3 Evaluación'!B618,"No administrar")</f>
        <v>No administrar</v>
      </c>
      <c r="C618" s="105"/>
      <c r="D618" s="101"/>
      <c r="E618" s="101"/>
      <c r="F618" s="4" t="str">
        <f>IFERROR(+IF((VLOOKUP(D618,'Tabla 2-3-4-5'!$B$10:$C$12,2,FALSE)*(VLOOKUP(E618,'Tabla 2-3-4-5'!$B$10:$C$12,2,FALSE)))&lt;3,"BAJO",IF((VLOOKUP(D618,'Tabla 2-3-4-5'!$B$10:$C$12,2,FALSE)*(VLOOKUP(E618,'Tabla 2-3-4-5'!$B$10:$C$12,2,FALSE)))&gt;5,"ALTO","MEDIO"))," ")</f>
        <v xml:space="preserve"> </v>
      </c>
      <c r="G618" s="105"/>
      <c r="H618" s="105"/>
      <c r="I618" s="105"/>
      <c r="J618" s="105"/>
      <c r="K618" s="105"/>
      <c r="L618" s="105"/>
      <c r="M618" s="105"/>
      <c r="N618" s="105"/>
      <c r="O618" s="104"/>
      <c r="P618" s="106"/>
      <c r="Q618" s="107"/>
    </row>
    <row r="619" spans="1:17" ht="35.25" customHeight="1" thickBot="1" x14ac:dyDescent="0.35">
      <c r="A619" s="21" t="str">
        <f>'Matriz Nº1 Identificación'!A619</f>
        <v>67. 7</v>
      </c>
      <c r="B619" s="21" t="str">
        <f>IF('Matriz Nº3 Evaluación'!J619="Administrar",'Matriz Nº3 Evaluación'!B619,"No administrar")</f>
        <v>No administrar</v>
      </c>
      <c r="C619" s="105"/>
      <c r="D619" s="101"/>
      <c r="E619" s="101"/>
      <c r="F619" s="4" t="str">
        <f>IFERROR(+IF((VLOOKUP(D619,'Tabla 2-3-4-5'!$B$10:$C$12,2,FALSE)*(VLOOKUP(E619,'Tabla 2-3-4-5'!$B$10:$C$12,2,FALSE)))&lt;3,"BAJO",IF((VLOOKUP(D619,'Tabla 2-3-4-5'!$B$10:$C$12,2,FALSE)*(VLOOKUP(E619,'Tabla 2-3-4-5'!$B$10:$C$12,2,FALSE)))&gt;5,"ALTO","MEDIO"))," ")</f>
        <v xml:space="preserve"> </v>
      </c>
      <c r="G619" s="105"/>
      <c r="H619" s="105"/>
      <c r="I619" s="105"/>
      <c r="J619" s="105"/>
      <c r="K619" s="105"/>
      <c r="L619" s="105"/>
      <c r="M619" s="105"/>
      <c r="N619" s="105"/>
      <c r="O619" s="104"/>
      <c r="P619" s="106"/>
      <c r="Q619" s="107"/>
    </row>
    <row r="620" spans="1:17" ht="33" customHeight="1" thickBot="1" x14ac:dyDescent="0.35">
      <c r="A620" s="73" t="str">
        <f>'Matriz Nº1 Identificación'!A620</f>
        <v xml:space="preserve">Objetivo Estratégico: </v>
      </c>
      <c r="B620" s="409">
        <f>'Matriz Nº1 Identificación'!B620</f>
        <v>0</v>
      </c>
      <c r="C620" s="410"/>
      <c r="D620" s="410"/>
      <c r="E620" s="410"/>
      <c r="F620" s="410"/>
      <c r="G620" s="410"/>
      <c r="H620" s="410"/>
      <c r="I620" s="410"/>
      <c r="J620" s="410"/>
      <c r="K620" s="410"/>
      <c r="L620" s="410"/>
      <c r="M620" s="410"/>
      <c r="N620" s="410"/>
      <c r="O620" s="410"/>
      <c r="P620" s="410"/>
      <c r="Q620" s="411"/>
    </row>
    <row r="621" spans="1:17" ht="24.75" customHeight="1" x14ac:dyDescent="0.3">
      <c r="A621" s="76" t="str">
        <f>'Matriz Nº1 Identificación'!A621</f>
        <v>Objetivo táctico</v>
      </c>
      <c r="B621" s="447" t="str">
        <f>'Matriz Nº1 Identificación'!B621</f>
        <v xml:space="preserve">68. </v>
      </c>
      <c r="C621" s="448"/>
      <c r="D621" s="448"/>
      <c r="E621" s="448"/>
      <c r="F621" s="448"/>
      <c r="G621" s="448"/>
      <c r="H621" s="448"/>
      <c r="I621" s="448"/>
      <c r="J621" s="448"/>
      <c r="K621" s="448"/>
      <c r="L621" s="448"/>
      <c r="M621" s="448"/>
      <c r="N621" s="448"/>
      <c r="O621" s="448"/>
      <c r="P621" s="448"/>
      <c r="Q621" s="449"/>
    </row>
    <row r="622" spans="1:17" ht="27.75" customHeight="1" x14ac:dyDescent="0.3">
      <c r="A622" s="21" t="str">
        <f>'Matriz Nº1 Identificación'!A622</f>
        <v>68. 1</v>
      </c>
      <c r="B622" s="21" t="str">
        <f>IF('Matriz Nº3 Evaluación'!J622="Administrar",'Matriz Nº3 Evaluación'!B622,"No administrar")</f>
        <v>No administrar</v>
      </c>
      <c r="C622" s="105"/>
      <c r="D622" s="101"/>
      <c r="E622" s="101"/>
      <c r="F622" s="4" t="str">
        <f>IFERROR(+IF((VLOOKUP(D622,'Tabla 2-3-4-5'!$B$10:$C$12,2,FALSE)*(VLOOKUP(E622,'Tabla 2-3-4-5'!$B$10:$C$12,2,FALSE)))&lt;3,"BAJO",IF((VLOOKUP(D622,'Tabla 2-3-4-5'!$B$10:$C$12,2,FALSE)*(VLOOKUP(E622,'Tabla 2-3-4-5'!$B$10:$C$12,2,FALSE)))&gt;5,"ALTO","MEDIO"))," ")</f>
        <v xml:space="preserve"> </v>
      </c>
      <c r="G622" s="105"/>
      <c r="H622" s="105"/>
      <c r="I622" s="105"/>
      <c r="J622" s="105"/>
      <c r="K622" s="105"/>
      <c r="L622" s="105"/>
      <c r="M622" s="105"/>
      <c r="N622" s="105"/>
      <c r="O622" s="104"/>
      <c r="P622" s="106"/>
      <c r="Q622" s="107"/>
    </row>
    <row r="623" spans="1:17" ht="31.5" customHeight="1" x14ac:dyDescent="0.3">
      <c r="A623" s="21" t="str">
        <f>'Matriz Nº1 Identificación'!A623</f>
        <v>68. 2</v>
      </c>
      <c r="B623" s="21" t="str">
        <f>IF('Matriz Nº3 Evaluación'!J623="Administrar",'Matriz Nº3 Evaluación'!B623,"No administrar")</f>
        <v>No administrar</v>
      </c>
      <c r="C623" s="105"/>
      <c r="D623" s="101"/>
      <c r="E623" s="101"/>
      <c r="F623" s="4" t="str">
        <f>IFERROR(+IF((VLOOKUP(D623,'Tabla 2-3-4-5'!$B$10:$C$12,2,FALSE)*(VLOOKUP(E623,'Tabla 2-3-4-5'!$B$10:$C$12,2,FALSE)))&lt;3,"BAJO",IF((VLOOKUP(D623,'Tabla 2-3-4-5'!$B$10:$C$12,2,FALSE)*(VLOOKUP(E623,'Tabla 2-3-4-5'!$B$10:$C$12,2,FALSE)))&gt;5,"ALTO","MEDIO"))," ")</f>
        <v xml:space="preserve"> </v>
      </c>
      <c r="G623" s="105"/>
      <c r="H623" s="105"/>
      <c r="I623" s="105"/>
      <c r="J623" s="105"/>
      <c r="K623" s="105"/>
      <c r="L623" s="105"/>
      <c r="M623" s="105"/>
      <c r="N623" s="105"/>
      <c r="O623" s="104"/>
      <c r="P623" s="106"/>
      <c r="Q623" s="107"/>
    </row>
    <row r="624" spans="1:17" ht="29.25" customHeight="1" x14ac:dyDescent="0.3">
      <c r="A624" s="21" t="str">
        <f>'Matriz Nº1 Identificación'!A624</f>
        <v>68. 3</v>
      </c>
      <c r="B624" s="21" t="str">
        <f>IF('Matriz Nº3 Evaluación'!J624="Administrar",'Matriz Nº3 Evaluación'!B624,"No administrar")</f>
        <v>No administrar</v>
      </c>
      <c r="C624" s="105"/>
      <c r="D624" s="101"/>
      <c r="E624" s="101"/>
      <c r="F624" s="4" t="str">
        <f>IFERROR(+IF((VLOOKUP(D624,'Tabla 2-3-4-5'!$B$10:$C$12,2,FALSE)*(VLOOKUP(E624,'Tabla 2-3-4-5'!$B$10:$C$12,2,FALSE)))&lt;3,"BAJO",IF((VLOOKUP(D624,'Tabla 2-3-4-5'!$B$10:$C$12,2,FALSE)*(VLOOKUP(E624,'Tabla 2-3-4-5'!$B$10:$C$12,2,FALSE)))&gt;5,"ALTO","MEDIO"))," ")</f>
        <v xml:space="preserve"> </v>
      </c>
      <c r="G624" s="105"/>
      <c r="H624" s="105"/>
      <c r="I624" s="105"/>
      <c r="J624" s="105"/>
      <c r="K624" s="105"/>
      <c r="L624" s="105"/>
      <c r="M624" s="105"/>
      <c r="N624" s="105"/>
      <c r="O624" s="104"/>
      <c r="P624" s="106"/>
      <c r="Q624" s="107"/>
    </row>
    <row r="625" spans="1:17" ht="35.25" customHeight="1" x14ac:dyDescent="0.3">
      <c r="A625" s="21" t="str">
        <f>'Matriz Nº1 Identificación'!A625</f>
        <v>68. 4</v>
      </c>
      <c r="B625" s="21" t="str">
        <f>IF('Matriz Nº3 Evaluación'!J625="Administrar",'Matriz Nº3 Evaluación'!B625,"No administrar")</f>
        <v>No administrar</v>
      </c>
      <c r="C625" s="105"/>
      <c r="D625" s="101"/>
      <c r="E625" s="101"/>
      <c r="F625" s="4" t="str">
        <f>IFERROR(+IF((VLOOKUP(D625,'Tabla 2-3-4-5'!$B$10:$C$12,2,FALSE)*(VLOOKUP(E625,'Tabla 2-3-4-5'!$B$10:$C$12,2,FALSE)))&lt;3,"BAJO",IF((VLOOKUP(D625,'Tabla 2-3-4-5'!$B$10:$C$12,2,FALSE)*(VLOOKUP(E625,'Tabla 2-3-4-5'!$B$10:$C$12,2,FALSE)))&gt;5,"ALTO","MEDIO"))," ")</f>
        <v xml:space="preserve"> </v>
      </c>
      <c r="G625" s="105"/>
      <c r="H625" s="105"/>
      <c r="I625" s="105"/>
      <c r="J625" s="105"/>
      <c r="K625" s="105"/>
      <c r="L625" s="105"/>
      <c r="M625" s="105"/>
      <c r="N625" s="105"/>
      <c r="O625" s="104"/>
      <c r="P625" s="106"/>
      <c r="Q625" s="107"/>
    </row>
    <row r="626" spans="1:17" ht="35.25" customHeight="1" x14ac:dyDescent="0.3">
      <c r="A626" s="21" t="str">
        <f>'Matriz Nº1 Identificación'!A626</f>
        <v>68. 5</v>
      </c>
      <c r="B626" s="21" t="str">
        <f>IF('Matriz Nº3 Evaluación'!J626="Administrar",'Matriz Nº3 Evaluación'!B626,"No administrar")</f>
        <v>No administrar</v>
      </c>
      <c r="C626" s="105"/>
      <c r="D626" s="101"/>
      <c r="E626" s="101"/>
      <c r="F626" s="4" t="str">
        <f>IFERROR(+IF((VLOOKUP(D626,'Tabla 2-3-4-5'!$B$10:$C$12,2,FALSE)*(VLOOKUP(E626,'Tabla 2-3-4-5'!$B$10:$C$12,2,FALSE)))&lt;3,"BAJO",IF((VLOOKUP(D626,'Tabla 2-3-4-5'!$B$10:$C$12,2,FALSE)*(VLOOKUP(E626,'Tabla 2-3-4-5'!$B$10:$C$12,2,FALSE)))&gt;5,"ALTO","MEDIO"))," ")</f>
        <v xml:space="preserve"> </v>
      </c>
      <c r="G626" s="105"/>
      <c r="H626" s="105"/>
      <c r="I626" s="105"/>
      <c r="J626" s="105"/>
      <c r="K626" s="105"/>
      <c r="L626" s="105"/>
      <c r="M626" s="105"/>
      <c r="N626" s="105"/>
      <c r="O626" s="104"/>
      <c r="P626" s="106"/>
      <c r="Q626" s="107"/>
    </row>
    <row r="627" spans="1:17" ht="35.25" customHeight="1" x14ac:dyDescent="0.3">
      <c r="A627" s="21" t="str">
        <f>'Matriz Nº1 Identificación'!A627</f>
        <v>68. 6</v>
      </c>
      <c r="B627" s="21" t="str">
        <f>IF('Matriz Nº3 Evaluación'!J627="Administrar",'Matriz Nº3 Evaluación'!B627,"No administrar")</f>
        <v>No administrar</v>
      </c>
      <c r="C627" s="105"/>
      <c r="D627" s="101"/>
      <c r="E627" s="101"/>
      <c r="F627" s="4" t="str">
        <f>IFERROR(+IF((VLOOKUP(D627,'Tabla 2-3-4-5'!$B$10:$C$12,2,FALSE)*(VLOOKUP(E627,'Tabla 2-3-4-5'!$B$10:$C$12,2,FALSE)))&lt;3,"BAJO",IF((VLOOKUP(D627,'Tabla 2-3-4-5'!$B$10:$C$12,2,FALSE)*(VLOOKUP(E627,'Tabla 2-3-4-5'!$B$10:$C$12,2,FALSE)))&gt;5,"ALTO","MEDIO"))," ")</f>
        <v xml:space="preserve"> </v>
      </c>
      <c r="G627" s="105"/>
      <c r="H627" s="105"/>
      <c r="I627" s="105"/>
      <c r="J627" s="105"/>
      <c r="K627" s="105"/>
      <c r="L627" s="105"/>
      <c r="M627" s="105"/>
      <c r="N627" s="105"/>
      <c r="O627" s="104"/>
      <c r="P627" s="106"/>
      <c r="Q627" s="107"/>
    </row>
    <row r="628" spans="1:17" ht="35.25" customHeight="1" thickBot="1" x14ac:dyDescent="0.35">
      <c r="A628" s="21" t="str">
        <f>'Matriz Nº1 Identificación'!A628</f>
        <v>68. 7</v>
      </c>
      <c r="B628" s="21" t="str">
        <f>IF('Matriz Nº3 Evaluación'!J628="Administrar",'Matriz Nº3 Evaluación'!B628,"No administrar")</f>
        <v>No administrar</v>
      </c>
      <c r="C628" s="105"/>
      <c r="D628" s="101"/>
      <c r="E628" s="101"/>
      <c r="F628" s="4" t="str">
        <f>IFERROR(+IF((VLOOKUP(D628,'Tabla 2-3-4-5'!$B$10:$C$12,2,FALSE)*(VLOOKUP(E628,'Tabla 2-3-4-5'!$B$10:$C$12,2,FALSE)))&lt;3,"BAJO",IF((VLOOKUP(D628,'Tabla 2-3-4-5'!$B$10:$C$12,2,FALSE)*(VLOOKUP(E628,'Tabla 2-3-4-5'!$B$10:$C$12,2,FALSE)))&gt;5,"ALTO","MEDIO"))," ")</f>
        <v xml:space="preserve"> </v>
      </c>
      <c r="G628" s="105"/>
      <c r="H628" s="105"/>
      <c r="I628" s="105"/>
      <c r="J628" s="105"/>
      <c r="K628" s="105"/>
      <c r="L628" s="105"/>
      <c r="M628" s="105"/>
      <c r="N628" s="105"/>
      <c r="O628" s="104"/>
      <c r="P628" s="106"/>
      <c r="Q628" s="107"/>
    </row>
    <row r="629" spans="1:17" ht="33" customHeight="1" thickBot="1" x14ac:dyDescent="0.35">
      <c r="A629" s="73" t="str">
        <f>'Matriz Nº1 Identificación'!A629</f>
        <v xml:space="preserve">Objetivo Estratégico: </v>
      </c>
      <c r="B629" s="409">
        <f>'Matriz Nº1 Identificación'!B629</f>
        <v>0</v>
      </c>
      <c r="C629" s="410"/>
      <c r="D629" s="410"/>
      <c r="E629" s="410"/>
      <c r="F629" s="410"/>
      <c r="G629" s="410"/>
      <c r="H629" s="410"/>
      <c r="I629" s="410"/>
      <c r="J629" s="410"/>
      <c r="K629" s="410"/>
      <c r="L629" s="410"/>
      <c r="M629" s="410"/>
      <c r="N629" s="410"/>
      <c r="O629" s="410"/>
      <c r="P629" s="410"/>
      <c r="Q629" s="411"/>
    </row>
    <row r="630" spans="1:17" ht="24.75" customHeight="1" x14ac:dyDescent="0.3">
      <c r="A630" s="76" t="str">
        <f>'Matriz Nº1 Identificación'!A630</f>
        <v>Objetivo táctico</v>
      </c>
      <c r="B630" s="447" t="str">
        <f>'Matriz Nº1 Identificación'!B630</f>
        <v xml:space="preserve">69. </v>
      </c>
      <c r="C630" s="448"/>
      <c r="D630" s="448"/>
      <c r="E630" s="448"/>
      <c r="F630" s="448"/>
      <c r="G630" s="448"/>
      <c r="H630" s="448"/>
      <c r="I630" s="448"/>
      <c r="J630" s="448"/>
      <c r="K630" s="448"/>
      <c r="L630" s="448"/>
      <c r="M630" s="448"/>
      <c r="N630" s="448"/>
      <c r="O630" s="448"/>
      <c r="P630" s="448"/>
      <c r="Q630" s="449"/>
    </row>
    <row r="631" spans="1:17" ht="27.75" customHeight="1" x14ac:dyDescent="0.3">
      <c r="A631" s="21" t="str">
        <f>'Matriz Nº1 Identificación'!A631</f>
        <v>69. 1</v>
      </c>
      <c r="B631" s="21" t="str">
        <f>IF('Matriz Nº3 Evaluación'!J631="Administrar",'Matriz Nº3 Evaluación'!B631,"No administrar")</f>
        <v>No administrar</v>
      </c>
      <c r="C631" s="105"/>
      <c r="D631" s="101"/>
      <c r="E631" s="101"/>
      <c r="F631" s="4" t="str">
        <f>IFERROR(+IF((VLOOKUP(D631,'Tabla 2-3-4-5'!$B$10:$C$12,2,FALSE)*(VLOOKUP(E631,'Tabla 2-3-4-5'!$B$10:$C$12,2,FALSE)))&lt;3,"BAJO",IF((VLOOKUP(D631,'Tabla 2-3-4-5'!$B$10:$C$12,2,FALSE)*(VLOOKUP(E631,'Tabla 2-3-4-5'!$B$10:$C$12,2,FALSE)))&gt;5,"ALTO","MEDIO"))," ")</f>
        <v xml:space="preserve"> </v>
      </c>
      <c r="G631" s="105"/>
      <c r="H631" s="105"/>
      <c r="I631" s="105"/>
      <c r="J631" s="105"/>
      <c r="K631" s="105"/>
      <c r="L631" s="105"/>
      <c r="M631" s="105"/>
      <c r="N631" s="105"/>
      <c r="O631" s="104"/>
      <c r="P631" s="106"/>
      <c r="Q631" s="107"/>
    </row>
    <row r="632" spans="1:17" ht="31.5" customHeight="1" x14ac:dyDescent="0.3">
      <c r="A632" s="21" t="str">
        <f>'Matriz Nº1 Identificación'!A632</f>
        <v>69. 2</v>
      </c>
      <c r="B632" s="21" t="str">
        <f>IF('Matriz Nº3 Evaluación'!J632="Administrar",'Matriz Nº3 Evaluación'!B632,"No administrar")</f>
        <v>No administrar</v>
      </c>
      <c r="C632" s="105"/>
      <c r="D632" s="101"/>
      <c r="E632" s="101"/>
      <c r="F632" s="4" t="str">
        <f>IFERROR(+IF((VLOOKUP(D632,'Tabla 2-3-4-5'!$B$10:$C$12,2,FALSE)*(VLOOKUP(E632,'Tabla 2-3-4-5'!$B$10:$C$12,2,FALSE)))&lt;3,"BAJO",IF((VLOOKUP(D632,'Tabla 2-3-4-5'!$B$10:$C$12,2,FALSE)*(VLOOKUP(E632,'Tabla 2-3-4-5'!$B$10:$C$12,2,FALSE)))&gt;5,"ALTO","MEDIO"))," ")</f>
        <v xml:space="preserve"> </v>
      </c>
      <c r="G632" s="105"/>
      <c r="H632" s="105"/>
      <c r="I632" s="105"/>
      <c r="J632" s="105"/>
      <c r="K632" s="105"/>
      <c r="L632" s="105"/>
      <c r="M632" s="105"/>
      <c r="N632" s="105"/>
      <c r="O632" s="104"/>
      <c r="P632" s="106"/>
      <c r="Q632" s="107"/>
    </row>
    <row r="633" spans="1:17" ht="29.25" customHeight="1" x14ac:dyDescent="0.3">
      <c r="A633" s="21" t="str">
        <f>'Matriz Nº1 Identificación'!A633</f>
        <v>69. 3</v>
      </c>
      <c r="B633" s="21" t="str">
        <f>IF('Matriz Nº3 Evaluación'!J633="Administrar",'Matriz Nº3 Evaluación'!B633,"No administrar")</f>
        <v>No administrar</v>
      </c>
      <c r="C633" s="105"/>
      <c r="D633" s="101"/>
      <c r="E633" s="101"/>
      <c r="F633" s="4" t="str">
        <f>IFERROR(+IF((VLOOKUP(D633,'Tabla 2-3-4-5'!$B$10:$C$12,2,FALSE)*(VLOOKUP(E633,'Tabla 2-3-4-5'!$B$10:$C$12,2,FALSE)))&lt;3,"BAJO",IF((VLOOKUP(D633,'Tabla 2-3-4-5'!$B$10:$C$12,2,FALSE)*(VLOOKUP(E633,'Tabla 2-3-4-5'!$B$10:$C$12,2,FALSE)))&gt;5,"ALTO","MEDIO"))," ")</f>
        <v xml:space="preserve"> </v>
      </c>
      <c r="G633" s="105"/>
      <c r="H633" s="105"/>
      <c r="I633" s="105"/>
      <c r="J633" s="105"/>
      <c r="K633" s="105"/>
      <c r="L633" s="105"/>
      <c r="M633" s="105"/>
      <c r="N633" s="105"/>
      <c r="O633" s="104"/>
      <c r="P633" s="106"/>
      <c r="Q633" s="107"/>
    </row>
    <row r="634" spans="1:17" ht="35.25" customHeight="1" x14ac:dyDescent="0.3">
      <c r="A634" s="21" t="str">
        <f>'Matriz Nº1 Identificación'!A634</f>
        <v>69. 4</v>
      </c>
      <c r="B634" s="21" t="str">
        <f>IF('Matriz Nº3 Evaluación'!J634="Administrar",'Matriz Nº3 Evaluación'!B634,"No administrar")</f>
        <v>No administrar</v>
      </c>
      <c r="C634" s="105"/>
      <c r="D634" s="101"/>
      <c r="E634" s="101"/>
      <c r="F634" s="4" t="str">
        <f>IFERROR(+IF((VLOOKUP(D634,'Tabla 2-3-4-5'!$B$10:$C$12,2,FALSE)*(VLOOKUP(E634,'Tabla 2-3-4-5'!$B$10:$C$12,2,FALSE)))&lt;3,"BAJO",IF((VLOOKUP(D634,'Tabla 2-3-4-5'!$B$10:$C$12,2,FALSE)*(VLOOKUP(E634,'Tabla 2-3-4-5'!$B$10:$C$12,2,FALSE)))&gt;5,"ALTO","MEDIO"))," ")</f>
        <v xml:space="preserve"> </v>
      </c>
      <c r="G634" s="105"/>
      <c r="H634" s="105"/>
      <c r="I634" s="105"/>
      <c r="J634" s="105"/>
      <c r="K634" s="105"/>
      <c r="L634" s="105"/>
      <c r="M634" s="105"/>
      <c r="N634" s="105"/>
      <c r="O634" s="104"/>
      <c r="P634" s="106"/>
      <c r="Q634" s="107"/>
    </row>
    <row r="635" spans="1:17" ht="35.25" customHeight="1" x14ac:dyDescent="0.3">
      <c r="A635" s="21" t="str">
        <f>'Matriz Nº1 Identificación'!A635</f>
        <v>69. 5</v>
      </c>
      <c r="B635" s="21" t="str">
        <f>IF('Matriz Nº3 Evaluación'!J635="Administrar",'Matriz Nº3 Evaluación'!B635,"No administrar")</f>
        <v>No administrar</v>
      </c>
      <c r="C635" s="105"/>
      <c r="D635" s="101"/>
      <c r="E635" s="101"/>
      <c r="F635" s="4" t="str">
        <f>IFERROR(+IF((VLOOKUP(D635,'Tabla 2-3-4-5'!$B$10:$C$12,2,FALSE)*(VLOOKUP(E635,'Tabla 2-3-4-5'!$B$10:$C$12,2,FALSE)))&lt;3,"BAJO",IF((VLOOKUP(D635,'Tabla 2-3-4-5'!$B$10:$C$12,2,FALSE)*(VLOOKUP(E635,'Tabla 2-3-4-5'!$B$10:$C$12,2,FALSE)))&gt;5,"ALTO","MEDIO"))," ")</f>
        <v xml:space="preserve"> </v>
      </c>
      <c r="G635" s="105"/>
      <c r="H635" s="105"/>
      <c r="I635" s="105"/>
      <c r="J635" s="105"/>
      <c r="K635" s="105"/>
      <c r="L635" s="105"/>
      <c r="M635" s="105"/>
      <c r="N635" s="105"/>
      <c r="O635" s="104"/>
      <c r="P635" s="106"/>
      <c r="Q635" s="107"/>
    </row>
    <row r="636" spans="1:17" ht="35.25" customHeight="1" x14ac:dyDescent="0.3">
      <c r="A636" s="21" t="str">
        <f>'Matriz Nº1 Identificación'!A636</f>
        <v>69. 6</v>
      </c>
      <c r="B636" s="21" t="str">
        <f>IF('Matriz Nº3 Evaluación'!J636="Administrar",'Matriz Nº3 Evaluación'!B636,"No administrar")</f>
        <v>No administrar</v>
      </c>
      <c r="C636" s="105"/>
      <c r="D636" s="101"/>
      <c r="E636" s="101"/>
      <c r="F636" s="4" t="str">
        <f>IFERROR(+IF((VLOOKUP(D636,'Tabla 2-3-4-5'!$B$10:$C$12,2,FALSE)*(VLOOKUP(E636,'Tabla 2-3-4-5'!$B$10:$C$12,2,FALSE)))&lt;3,"BAJO",IF((VLOOKUP(D636,'Tabla 2-3-4-5'!$B$10:$C$12,2,FALSE)*(VLOOKUP(E636,'Tabla 2-3-4-5'!$B$10:$C$12,2,FALSE)))&gt;5,"ALTO","MEDIO"))," ")</f>
        <v xml:space="preserve"> </v>
      </c>
      <c r="G636" s="105"/>
      <c r="H636" s="105"/>
      <c r="I636" s="105"/>
      <c r="J636" s="105"/>
      <c r="K636" s="105"/>
      <c r="L636" s="105"/>
      <c r="M636" s="105"/>
      <c r="N636" s="105"/>
      <c r="O636" s="104"/>
      <c r="P636" s="106"/>
      <c r="Q636" s="107"/>
    </row>
    <row r="637" spans="1:17" ht="35.25" customHeight="1" thickBot="1" x14ac:dyDescent="0.35">
      <c r="A637" s="21" t="str">
        <f>'Matriz Nº1 Identificación'!A637</f>
        <v>69. 7</v>
      </c>
      <c r="B637" s="21" t="str">
        <f>IF('Matriz Nº3 Evaluación'!J637="Administrar",'Matriz Nº3 Evaluación'!B637,"No administrar")</f>
        <v>No administrar</v>
      </c>
      <c r="C637" s="105"/>
      <c r="D637" s="101"/>
      <c r="E637" s="101"/>
      <c r="F637" s="4" t="str">
        <f>IFERROR(+IF((VLOOKUP(D637,'Tabla 2-3-4-5'!$B$10:$C$12,2,FALSE)*(VLOOKUP(E637,'Tabla 2-3-4-5'!$B$10:$C$12,2,FALSE)))&lt;3,"BAJO",IF((VLOOKUP(D637,'Tabla 2-3-4-5'!$B$10:$C$12,2,FALSE)*(VLOOKUP(E637,'Tabla 2-3-4-5'!$B$10:$C$12,2,FALSE)))&gt;5,"ALTO","MEDIO"))," ")</f>
        <v xml:space="preserve"> </v>
      </c>
      <c r="G637" s="105"/>
      <c r="H637" s="105"/>
      <c r="I637" s="105"/>
      <c r="J637" s="105"/>
      <c r="K637" s="105"/>
      <c r="L637" s="105"/>
      <c r="M637" s="105"/>
      <c r="N637" s="105"/>
      <c r="O637" s="104"/>
      <c r="P637" s="106"/>
      <c r="Q637" s="107"/>
    </row>
    <row r="638" spans="1:17" ht="33" customHeight="1" thickBot="1" x14ac:dyDescent="0.35">
      <c r="A638" s="73" t="str">
        <f>'Matriz Nº1 Identificación'!A638</f>
        <v xml:space="preserve">Objetivo Estratégico: </v>
      </c>
      <c r="B638" s="409">
        <f>'Matriz Nº1 Identificación'!B638</f>
        <v>0</v>
      </c>
      <c r="C638" s="410"/>
      <c r="D638" s="410"/>
      <c r="E638" s="410"/>
      <c r="F638" s="410"/>
      <c r="G638" s="410"/>
      <c r="H638" s="410"/>
      <c r="I638" s="410"/>
      <c r="J638" s="410"/>
      <c r="K638" s="410"/>
      <c r="L638" s="410"/>
      <c r="M638" s="410"/>
      <c r="N638" s="410"/>
      <c r="O638" s="410"/>
      <c r="P638" s="410"/>
      <c r="Q638" s="411"/>
    </row>
    <row r="639" spans="1:17" ht="24.75" customHeight="1" x14ac:dyDescent="0.3">
      <c r="A639" s="76" t="str">
        <f>'Matriz Nº1 Identificación'!A639</f>
        <v>Objetivo táctico</v>
      </c>
      <c r="B639" s="447" t="str">
        <f>'Matriz Nº1 Identificación'!B639</f>
        <v xml:space="preserve">70. </v>
      </c>
      <c r="C639" s="448"/>
      <c r="D639" s="448"/>
      <c r="E639" s="448"/>
      <c r="F639" s="448"/>
      <c r="G639" s="448"/>
      <c r="H639" s="448"/>
      <c r="I639" s="448"/>
      <c r="J639" s="448"/>
      <c r="K639" s="448"/>
      <c r="L639" s="448"/>
      <c r="M639" s="448"/>
      <c r="N639" s="448"/>
      <c r="O639" s="448"/>
      <c r="P639" s="448"/>
      <c r="Q639" s="449"/>
    </row>
    <row r="640" spans="1:17" ht="27.75" customHeight="1" x14ac:dyDescent="0.3">
      <c r="A640" s="21" t="str">
        <f>'Matriz Nº1 Identificación'!A640</f>
        <v>70. 1</v>
      </c>
      <c r="B640" s="21" t="str">
        <f>IF('Matriz Nº3 Evaluación'!J640="Administrar",'Matriz Nº3 Evaluación'!B640,"No administrar")</f>
        <v>No administrar</v>
      </c>
      <c r="C640" s="105"/>
      <c r="D640" s="101"/>
      <c r="E640" s="101"/>
      <c r="F640" s="4" t="str">
        <f>IFERROR(+IF((VLOOKUP(D640,'Tabla 2-3-4-5'!$B$10:$C$12,2,FALSE)*(VLOOKUP(E640,'Tabla 2-3-4-5'!$B$10:$C$12,2,FALSE)))&lt;3,"BAJO",IF((VLOOKUP(D640,'Tabla 2-3-4-5'!$B$10:$C$12,2,FALSE)*(VLOOKUP(E640,'Tabla 2-3-4-5'!$B$10:$C$12,2,FALSE)))&gt;5,"ALTO","MEDIO"))," ")</f>
        <v xml:space="preserve"> </v>
      </c>
      <c r="G640" s="105"/>
      <c r="H640" s="105"/>
      <c r="I640" s="105"/>
      <c r="J640" s="105"/>
      <c r="K640" s="105"/>
      <c r="L640" s="105"/>
      <c r="M640" s="105"/>
      <c r="N640" s="105"/>
      <c r="O640" s="104"/>
      <c r="P640" s="106"/>
      <c r="Q640" s="107"/>
    </row>
    <row r="641" spans="1:17" ht="31.5" customHeight="1" x14ac:dyDescent="0.3">
      <c r="A641" s="21" t="str">
        <f>'Matriz Nº1 Identificación'!A641</f>
        <v>70. 2</v>
      </c>
      <c r="B641" s="21" t="str">
        <f>IF('Matriz Nº3 Evaluación'!J641="Administrar",'Matriz Nº3 Evaluación'!B641,"No administrar")</f>
        <v>No administrar</v>
      </c>
      <c r="C641" s="105"/>
      <c r="D641" s="101"/>
      <c r="E641" s="101"/>
      <c r="F641" s="4" t="str">
        <f>IFERROR(+IF((VLOOKUP(D641,'Tabla 2-3-4-5'!$B$10:$C$12,2,FALSE)*(VLOOKUP(E641,'Tabla 2-3-4-5'!$B$10:$C$12,2,FALSE)))&lt;3,"BAJO",IF((VLOOKUP(D641,'Tabla 2-3-4-5'!$B$10:$C$12,2,FALSE)*(VLOOKUP(E641,'Tabla 2-3-4-5'!$B$10:$C$12,2,FALSE)))&gt;5,"ALTO","MEDIO"))," ")</f>
        <v xml:space="preserve"> </v>
      </c>
      <c r="G641" s="105"/>
      <c r="H641" s="105"/>
      <c r="I641" s="105"/>
      <c r="J641" s="105"/>
      <c r="K641" s="105"/>
      <c r="L641" s="105"/>
      <c r="M641" s="105"/>
      <c r="N641" s="105"/>
      <c r="O641" s="104"/>
      <c r="P641" s="106"/>
      <c r="Q641" s="107"/>
    </row>
    <row r="642" spans="1:17" ht="29.25" customHeight="1" x14ac:dyDescent="0.3">
      <c r="A642" s="21" t="str">
        <f>'Matriz Nº1 Identificación'!A642</f>
        <v>70. 3</v>
      </c>
      <c r="B642" s="21" t="str">
        <f>IF('Matriz Nº3 Evaluación'!J642="Administrar",'Matriz Nº3 Evaluación'!B642,"No administrar")</f>
        <v>No administrar</v>
      </c>
      <c r="C642" s="105"/>
      <c r="D642" s="101"/>
      <c r="E642" s="101"/>
      <c r="F642" s="4" t="str">
        <f>IFERROR(+IF((VLOOKUP(D642,'Tabla 2-3-4-5'!$B$10:$C$12,2,FALSE)*(VLOOKUP(E642,'Tabla 2-3-4-5'!$B$10:$C$12,2,FALSE)))&lt;3,"BAJO",IF((VLOOKUP(D642,'Tabla 2-3-4-5'!$B$10:$C$12,2,FALSE)*(VLOOKUP(E642,'Tabla 2-3-4-5'!$B$10:$C$12,2,FALSE)))&gt;5,"ALTO","MEDIO"))," ")</f>
        <v xml:space="preserve"> </v>
      </c>
      <c r="G642" s="105"/>
      <c r="H642" s="105"/>
      <c r="I642" s="105"/>
      <c r="J642" s="105"/>
      <c r="K642" s="105"/>
      <c r="L642" s="105"/>
      <c r="M642" s="105"/>
      <c r="N642" s="105"/>
      <c r="O642" s="104"/>
      <c r="P642" s="106"/>
      <c r="Q642" s="107"/>
    </row>
    <row r="643" spans="1:17" ht="35.25" customHeight="1" x14ac:dyDescent="0.3">
      <c r="A643" s="21" t="str">
        <f>'Matriz Nº1 Identificación'!A643</f>
        <v>70. 4</v>
      </c>
      <c r="B643" s="21" t="str">
        <f>IF('Matriz Nº3 Evaluación'!J643="Administrar",'Matriz Nº3 Evaluación'!B643,"No administrar")</f>
        <v>No administrar</v>
      </c>
      <c r="C643" s="105"/>
      <c r="D643" s="101"/>
      <c r="E643" s="101"/>
      <c r="F643" s="4" t="str">
        <f>IFERROR(+IF((VLOOKUP(D643,'Tabla 2-3-4-5'!$B$10:$C$12,2,FALSE)*(VLOOKUP(E643,'Tabla 2-3-4-5'!$B$10:$C$12,2,FALSE)))&lt;3,"BAJO",IF((VLOOKUP(D643,'Tabla 2-3-4-5'!$B$10:$C$12,2,FALSE)*(VLOOKUP(E643,'Tabla 2-3-4-5'!$B$10:$C$12,2,FALSE)))&gt;5,"ALTO","MEDIO"))," ")</f>
        <v xml:space="preserve"> </v>
      </c>
      <c r="G643" s="105"/>
      <c r="H643" s="105"/>
      <c r="I643" s="105"/>
      <c r="J643" s="105"/>
      <c r="K643" s="105"/>
      <c r="L643" s="105"/>
      <c r="M643" s="105"/>
      <c r="N643" s="105"/>
      <c r="O643" s="104"/>
      <c r="P643" s="106"/>
      <c r="Q643" s="107"/>
    </row>
    <row r="644" spans="1:17" ht="35.25" customHeight="1" x14ac:dyDescent="0.3">
      <c r="A644" s="21" t="str">
        <f>'Matriz Nº1 Identificación'!A644</f>
        <v>70. 5</v>
      </c>
      <c r="B644" s="21" t="str">
        <f>IF('Matriz Nº3 Evaluación'!J644="Administrar",'Matriz Nº3 Evaluación'!B644,"No administrar")</f>
        <v>No administrar</v>
      </c>
      <c r="C644" s="105"/>
      <c r="D644" s="101"/>
      <c r="E644" s="101"/>
      <c r="F644" s="4" t="str">
        <f>IFERROR(+IF((VLOOKUP(D644,'Tabla 2-3-4-5'!$B$10:$C$12,2,FALSE)*(VLOOKUP(E644,'Tabla 2-3-4-5'!$B$10:$C$12,2,FALSE)))&lt;3,"BAJO",IF((VLOOKUP(D644,'Tabla 2-3-4-5'!$B$10:$C$12,2,FALSE)*(VLOOKUP(E644,'Tabla 2-3-4-5'!$B$10:$C$12,2,FALSE)))&gt;5,"ALTO","MEDIO"))," ")</f>
        <v xml:space="preserve"> </v>
      </c>
      <c r="G644" s="105"/>
      <c r="H644" s="105"/>
      <c r="I644" s="105"/>
      <c r="J644" s="105"/>
      <c r="K644" s="105"/>
      <c r="L644" s="105"/>
      <c r="M644" s="105"/>
      <c r="N644" s="105"/>
      <c r="O644" s="104"/>
      <c r="P644" s="106"/>
      <c r="Q644" s="107"/>
    </row>
    <row r="645" spans="1:17" ht="35.25" customHeight="1" x14ac:dyDescent="0.3">
      <c r="A645" s="21" t="str">
        <f>'Matriz Nº1 Identificación'!A645</f>
        <v>70. 6</v>
      </c>
      <c r="B645" s="21" t="str">
        <f>IF('Matriz Nº3 Evaluación'!J645="Administrar",'Matriz Nº3 Evaluación'!B645,"No administrar")</f>
        <v>No administrar</v>
      </c>
      <c r="C645" s="105"/>
      <c r="D645" s="101"/>
      <c r="E645" s="101"/>
      <c r="F645" s="4" t="str">
        <f>IFERROR(+IF((VLOOKUP(D645,'Tabla 2-3-4-5'!$B$10:$C$12,2,FALSE)*(VLOOKUP(E645,'Tabla 2-3-4-5'!$B$10:$C$12,2,FALSE)))&lt;3,"BAJO",IF((VLOOKUP(D645,'Tabla 2-3-4-5'!$B$10:$C$12,2,FALSE)*(VLOOKUP(E645,'Tabla 2-3-4-5'!$B$10:$C$12,2,FALSE)))&gt;5,"ALTO","MEDIO"))," ")</f>
        <v xml:space="preserve"> </v>
      </c>
      <c r="G645" s="105"/>
      <c r="H645" s="105"/>
      <c r="I645" s="105"/>
      <c r="J645" s="105"/>
      <c r="K645" s="105"/>
      <c r="L645" s="105"/>
      <c r="M645" s="105"/>
      <c r="N645" s="105"/>
      <c r="O645" s="104"/>
      <c r="P645" s="106"/>
      <c r="Q645" s="107"/>
    </row>
    <row r="646" spans="1:17" ht="35.25" customHeight="1" thickBot="1" x14ac:dyDescent="0.35">
      <c r="A646" s="21" t="str">
        <f>'Matriz Nº1 Identificación'!A646</f>
        <v>70. 7</v>
      </c>
      <c r="B646" s="21" t="str">
        <f>IF('Matriz Nº3 Evaluación'!J646="Administrar",'Matriz Nº3 Evaluación'!B646,"No administrar")</f>
        <v>No administrar</v>
      </c>
      <c r="C646" s="105"/>
      <c r="D646" s="101"/>
      <c r="E646" s="101"/>
      <c r="F646" s="4" t="str">
        <f>IFERROR(+IF((VLOOKUP(D646,'Tabla 2-3-4-5'!$B$10:$C$12,2,FALSE)*(VLOOKUP(E646,'Tabla 2-3-4-5'!$B$10:$C$12,2,FALSE)))&lt;3,"BAJO",IF((VLOOKUP(D646,'Tabla 2-3-4-5'!$B$10:$C$12,2,FALSE)*(VLOOKUP(E646,'Tabla 2-3-4-5'!$B$10:$C$12,2,FALSE)))&gt;5,"ALTO","MEDIO"))," ")</f>
        <v xml:space="preserve"> </v>
      </c>
      <c r="G646" s="105"/>
      <c r="H646" s="105"/>
      <c r="I646" s="105"/>
      <c r="J646" s="105"/>
      <c r="K646" s="105"/>
      <c r="L646" s="105"/>
      <c r="M646" s="105"/>
      <c r="N646" s="105"/>
      <c r="O646" s="104"/>
      <c r="P646" s="106"/>
      <c r="Q646" s="107"/>
    </row>
    <row r="647" spans="1:17" ht="33" customHeight="1" thickBot="1" x14ac:dyDescent="0.35">
      <c r="A647" s="73" t="str">
        <f>'Matriz Nº1 Identificación'!A647</f>
        <v xml:space="preserve">Objetivo Estratégico: </v>
      </c>
      <c r="B647" s="409">
        <f>'Matriz Nº1 Identificación'!B647</f>
        <v>0</v>
      </c>
      <c r="C647" s="410"/>
      <c r="D647" s="410"/>
      <c r="E647" s="410"/>
      <c r="F647" s="410"/>
      <c r="G647" s="410"/>
      <c r="H647" s="410"/>
      <c r="I647" s="410"/>
      <c r="J647" s="410"/>
      <c r="K647" s="410"/>
      <c r="L647" s="410"/>
      <c r="M647" s="410"/>
      <c r="N647" s="410"/>
      <c r="O647" s="410"/>
      <c r="P647" s="410"/>
      <c r="Q647" s="411"/>
    </row>
    <row r="648" spans="1:17" ht="24.75" customHeight="1" x14ac:dyDescent="0.3">
      <c r="A648" s="76" t="str">
        <f>'Matriz Nº1 Identificación'!A648</f>
        <v>Objetivo táctico</v>
      </c>
      <c r="B648" s="447" t="str">
        <f>'Matriz Nº1 Identificación'!B648</f>
        <v xml:space="preserve">71. </v>
      </c>
      <c r="C648" s="448"/>
      <c r="D648" s="448"/>
      <c r="E648" s="448"/>
      <c r="F648" s="448"/>
      <c r="G648" s="448"/>
      <c r="H648" s="448"/>
      <c r="I648" s="448"/>
      <c r="J648" s="448"/>
      <c r="K648" s="448"/>
      <c r="L648" s="448"/>
      <c r="M648" s="448"/>
      <c r="N648" s="448"/>
      <c r="O648" s="448"/>
      <c r="P648" s="448"/>
      <c r="Q648" s="449"/>
    </row>
    <row r="649" spans="1:17" ht="27.75" customHeight="1" x14ac:dyDescent="0.3">
      <c r="A649" s="21" t="str">
        <f>'Matriz Nº1 Identificación'!A649</f>
        <v>71. 1</v>
      </c>
      <c r="B649" s="21" t="str">
        <f>IF('Matriz Nº3 Evaluación'!J649="Administrar",'Matriz Nº3 Evaluación'!B649,"No administrar")</f>
        <v>No administrar</v>
      </c>
      <c r="C649" s="105"/>
      <c r="D649" s="101"/>
      <c r="E649" s="101"/>
      <c r="F649" s="4" t="str">
        <f>IFERROR(+IF((VLOOKUP(D649,'Tabla 2-3-4-5'!$B$10:$C$12,2,FALSE)*(VLOOKUP(E649,'Tabla 2-3-4-5'!$B$10:$C$12,2,FALSE)))&lt;3,"BAJO",IF((VLOOKUP(D649,'Tabla 2-3-4-5'!$B$10:$C$12,2,FALSE)*(VLOOKUP(E649,'Tabla 2-3-4-5'!$B$10:$C$12,2,FALSE)))&gt;5,"ALTO","MEDIO"))," ")</f>
        <v xml:space="preserve"> </v>
      </c>
      <c r="G649" s="105"/>
      <c r="H649" s="105"/>
      <c r="I649" s="105"/>
      <c r="J649" s="105"/>
      <c r="K649" s="105"/>
      <c r="L649" s="105"/>
      <c r="M649" s="105"/>
      <c r="N649" s="105"/>
      <c r="O649" s="104"/>
      <c r="P649" s="106"/>
      <c r="Q649" s="107"/>
    </row>
    <row r="650" spans="1:17" ht="31.5" customHeight="1" x14ac:dyDescent="0.3">
      <c r="A650" s="21" t="str">
        <f>'Matriz Nº1 Identificación'!A650</f>
        <v>71. 2</v>
      </c>
      <c r="B650" s="21" t="str">
        <f>IF('Matriz Nº3 Evaluación'!J650="Administrar",'Matriz Nº3 Evaluación'!B650,"No administrar")</f>
        <v>No administrar</v>
      </c>
      <c r="C650" s="105"/>
      <c r="D650" s="101"/>
      <c r="E650" s="101"/>
      <c r="F650" s="4" t="str">
        <f>IFERROR(+IF((VLOOKUP(D650,'Tabla 2-3-4-5'!$B$10:$C$12,2,FALSE)*(VLOOKUP(E650,'Tabla 2-3-4-5'!$B$10:$C$12,2,FALSE)))&lt;3,"BAJO",IF((VLOOKUP(D650,'Tabla 2-3-4-5'!$B$10:$C$12,2,FALSE)*(VLOOKUP(E650,'Tabla 2-3-4-5'!$B$10:$C$12,2,FALSE)))&gt;5,"ALTO","MEDIO"))," ")</f>
        <v xml:space="preserve"> </v>
      </c>
      <c r="G650" s="105"/>
      <c r="H650" s="105"/>
      <c r="I650" s="105"/>
      <c r="J650" s="105"/>
      <c r="K650" s="105"/>
      <c r="L650" s="105"/>
      <c r="M650" s="105"/>
      <c r="N650" s="105"/>
      <c r="O650" s="104"/>
      <c r="P650" s="106"/>
      <c r="Q650" s="107"/>
    </row>
    <row r="651" spans="1:17" ht="29.25" customHeight="1" x14ac:dyDescent="0.3">
      <c r="A651" s="21" t="str">
        <f>'Matriz Nº1 Identificación'!A651</f>
        <v>71. 3</v>
      </c>
      <c r="B651" s="21" t="str">
        <f>IF('Matriz Nº3 Evaluación'!J651="Administrar",'Matriz Nº3 Evaluación'!B651,"No administrar")</f>
        <v>No administrar</v>
      </c>
      <c r="C651" s="105"/>
      <c r="D651" s="101"/>
      <c r="E651" s="101"/>
      <c r="F651" s="4" t="str">
        <f>IFERROR(+IF((VLOOKUP(D651,'Tabla 2-3-4-5'!$B$10:$C$12,2,FALSE)*(VLOOKUP(E651,'Tabla 2-3-4-5'!$B$10:$C$12,2,FALSE)))&lt;3,"BAJO",IF((VLOOKUP(D651,'Tabla 2-3-4-5'!$B$10:$C$12,2,FALSE)*(VLOOKUP(E651,'Tabla 2-3-4-5'!$B$10:$C$12,2,FALSE)))&gt;5,"ALTO","MEDIO"))," ")</f>
        <v xml:space="preserve"> </v>
      </c>
      <c r="G651" s="105"/>
      <c r="H651" s="105"/>
      <c r="I651" s="105"/>
      <c r="J651" s="105"/>
      <c r="K651" s="105"/>
      <c r="L651" s="105"/>
      <c r="M651" s="105"/>
      <c r="N651" s="105"/>
      <c r="O651" s="104"/>
      <c r="P651" s="106"/>
      <c r="Q651" s="107"/>
    </row>
    <row r="652" spans="1:17" ht="35.25" customHeight="1" x14ac:dyDescent="0.3">
      <c r="A652" s="21" t="str">
        <f>'Matriz Nº1 Identificación'!A652</f>
        <v>71. 4</v>
      </c>
      <c r="B652" s="21" t="str">
        <f>IF('Matriz Nº3 Evaluación'!J652="Administrar",'Matriz Nº3 Evaluación'!B652,"No administrar")</f>
        <v>No administrar</v>
      </c>
      <c r="C652" s="105"/>
      <c r="D652" s="101"/>
      <c r="E652" s="101"/>
      <c r="F652" s="4" t="str">
        <f>IFERROR(+IF((VLOOKUP(D652,'Tabla 2-3-4-5'!$B$10:$C$12,2,FALSE)*(VLOOKUP(E652,'Tabla 2-3-4-5'!$B$10:$C$12,2,FALSE)))&lt;3,"BAJO",IF((VLOOKUP(D652,'Tabla 2-3-4-5'!$B$10:$C$12,2,FALSE)*(VLOOKUP(E652,'Tabla 2-3-4-5'!$B$10:$C$12,2,FALSE)))&gt;5,"ALTO","MEDIO"))," ")</f>
        <v xml:space="preserve"> </v>
      </c>
      <c r="G652" s="105"/>
      <c r="H652" s="105"/>
      <c r="I652" s="105"/>
      <c r="J652" s="105"/>
      <c r="K652" s="105"/>
      <c r="L652" s="105"/>
      <c r="M652" s="105"/>
      <c r="N652" s="105"/>
      <c r="O652" s="104"/>
      <c r="P652" s="106"/>
      <c r="Q652" s="107"/>
    </row>
    <row r="653" spans="1:17" ht="35.25" customHeight="1" x14ac:dyDescent="0.3">
      <c r="A653" s="21" t="str">
        <f>'Matriz Nº1 Identificación'!A653</f>
        <v>71. 5</v>
      </c>
      <c r="B653" s="21" t="str">
        <f>IF('Matriz Nº3 Evaluación'!J653="Administrar",'Matriz Nº3 Evaluación'!B653,"No administrar")</f>
        <v>No administrar</v>
      </c>
      <c r="C653" s="105"/>
      <c r="D653" s="101"/>
      <c r="E653" s="101"/>
      <c r="F653" s="4" t="str">
        <f>IFERROR(+IF((VLOOKUP(D653,'Tabla 2-3-4-5'!$B$10:$C$12,2,FALSE)*(VLOOKUP(E653,'Tabla 2-3-4-5'!$B$10:$C$12,2,FALSE)))&lt;3,"BAJO",IF((VLOOKUP(D653,'Tabla 2-3-4-5'!$B$10:$C$12,2,FALSE)*(VLOOKUP(E653,'Tabla 2-3-4-5'!$B$10:$C$12,2,FALSE)))&gt;5,"ALTO","MEDIO"))," ")</f>
        <v xml:space="preserve"> </v>
      </c>
      <c r="G653" s="105"/>
      <c r="H653" s="105"/>
      <c r="I653" s="105"/>
      <c r="J653" s="105"/>
      <c r="K653" s="105"/>
      <c r="L653" s="105"/>
      <c r="M653" s="105"/>
      <c r="N653" s="105"/>
      <c r="O653" s="104"/>
      <c r="P653" s="106"/>
      <c r="Q653" s="107"/>
    </row>
    <row r="654" spans="1:17" ht="35.25" customHeight="1" x14ac:dyDescent="0.3">
      <c r="A654" s="21" t="str">
        <f>'Matriz Nº1 Identificación'!A654</f>
        <v>71. 6</v>
      </c>
      <c r="B654" s="21" t="str">
        <f>IF('Matriz Nº3 Evaluación'!J654="Administrar",'Matriz Nº3 Evaluación'!B654,"No administrar")</f>
        <v>No administrar</v>
      </c>
      <c r="C654" s="105"/>
      <c r="D654" s="101"/>
      <c r="E654" s="101"/>
      <c r="F654" s="4" t="str">
        <f>IFERROR(+IF((VLOOKUP(D654,'Tabla 2-3-4-5'!$B$10:$C$12,2,FALSE)*(VLOOKUP(E654,'Tabla 2-3-4-5'!$B$10:$C$12,2,FALSE)))&lt;3,"BAJO",IF((VLOOKUP(D654,'Tabla 2-3-4-5'!$B$10:$C$12,2,FALSE)*(VLOOKUP(E654,'Tabla 2-3-4-5'!$B$10:$C$12,2,FALSE)))&gt;5,"ALTO","MEDIO"))," ")</f>
        <v xml:space="preserve"> </v>
      </c>
      <c r="G654" s="105"/>
      <c r="H654" s="105"/>
      <c r="I654" s="105"/>
      <c r="J654" s="105"/>
      <c r="K654" s="105"/>
      <c r="L654" s="105"/>
      <c r="M654" s="105"/>
      <c r="N654" s="105"/>
      <c r="O654" s="104"/>
      <c r="P654" s="106"/>
      <c r="Q654" s="107"/>
    </row>
    <row r="655" spans="1:17" ht="35.25" customHeight="1" thickBot="1" x14ac:dyDescent="0.35">
      <c r="A655" s="21" t="str">
        <f>'Matriz Nº1 Identificación'!A655</f>
        <v>71. 7</v>
      </c>
      <c r="B655" s="21" t="str">
        <f>IF('Matriz Nº3 Evaluación'!J655="Administrar",'Matriz Nº3 Evaluación'!B655,"No administrar")</f>
        <v>No administrar</v>
      </c>
      <c r="C655" s="105"/>
      <c r="D655" s="101"/>
      <c r="E655" s="101"/>
      <c r="F655" s="4" t="str">
        <f>IFERROR(+IF((VLOOKUP(D655,'Tabla 2-3-4-5'!$B$10:$C$12,2,FALSE)*(VLOOKUP(E655,'Tabla 2-3-4-5'!$B$10:$C$12,2,FALSE)))&lt;3,"BAJO",IF((VLOOKUP(D655,'Tabla 2-3-4-5'!$B$10:$C$12,2,FALSE)*(VLOOKUP(E655,'Tabla 2-3-4-5'!$B$10:$C$12,2,FALSE)))&gt;5,"ALTO","MEDIO"))," ")</f>
        <v xml:space="preserve"> </v>
      </c>
      <c r="G655" s="105"/>
      <c r="H655" s="105"/>
      <c r="I655" s="105"/>
      <c r="J655" s="105"/>
      <c r="K655" s="105"/>
      <c r="L655" s="105"/>
      <c r="M655" s="105"/>
      <c r="N655" s="105"/>
      <c r="O655" s="104"/>
      <c r="P655" s="106"/>
      <c r="Q655" s="107"/>
    </row>
    <row r="656" spans="1:17" ht="33" customHeight="1" thickBot="1" x14ac:dyDescent="0.35">
      <c r="A656" s="73" t="str">
        <f>'Matriz Nº1 Identificación'!A656</f>
        <v xml:space="preserve">Objetivo Estratégico: </v>
      </c>
      <c r="B656" s="409">
        <f>'Matriz Nº1 Identificación'!B656</f>
        <v>0</v>
      </c>
      <c r="C656" s="410"/>
      <c r="D656" s="410"/>
      <c r="E656" s="410"/>
      <c r="F656" s="410"/>
      <c r="G656" s="410"/>
      <c r="H656" s="410"/>
      <c r="I656" s="410"/>
      <c r="J656" s="410"/>
      <c r="K656" s="410"/>
      <c r="L656" s="410"/>
      <c r="M656" s="410"/>
      <c r="N656" s="410"/>
      <c r="O656" s="410"/>
      <c r="P656" s="410"/>
      <c r="Q656" s="411"/>
    </row>
    <row r="657" spans="1:17" ht="24.75" customHeight="1" x14ac:dyDescent="0.3">
      <c r="A657" s="76" t="str">
        <f>'Matriz Nº1 Identificación'!A657</f>
        <v>Objetivo táctico</v>
      </c>
      <c r="B657" s="447" t="str">
        <f>'Matriz Nº1 Identificación'!B657</f>
        <v xml:space="preserve">72. </v>
      </c>
      <c r="C657" s="448"/>
      <c r="D657" s="448"/>
      <c r="E657" s="448"/>
      <c r="F657" s="448"/>
      <c r="G657" s="448"/>
      <c r="H657" s="448"/>
      <c r="I657" s="448"/>
      <c r="J657" s="448"/>
      <c r="K657" s="448"/>
      <c r="L657" s="448"/>
      <c r="M657" s="448"/>
      <c r="N657" s="448"/>
      <c r="O657" s="448"/>
      <c r="P657" s="448"/>
      <c r="Q657" s="449"/>
    </row>
    <row r="658" spans="1:17" ht="27.75" customHeight="1" x14ac:dyDescent="0.3">
      <c r="A658" s="21" t="str">
        <f>'Matriz Nº1 Identificación'!A658</f>
        <v>72. 1</v>
      </c>
      <c r="B658" s="21" t="str">
        <f>IF('Matriz Nº3 Evaluación'!J658="Administrar",'Matriz Nº3 Evaluación'!B658,"No administrar")</f>
        <v>No administrar</v>
      </c>
      <c r="C658" s="105"/>
      <c r="D658" s="101"/>
      <c r="E658" s="101"/>
      <c r="F658" s="4" t="str">
        <f>IFERROR(+IF((VLOOKUP(D658,'Tabla 2-3-4-5'!$B$10:$C$12,2,FALSE)*(VLOOKUP(E658,'Tabla 2-3-4-5'!$B$10:$C$12,2,FALSE)))&lt;3,"BAJO",IF((VLOOKUP(D658,'Tabla 2-3-4-5'!$B$10:$C$12,2,FALSE)*(VLOOKUP(E658,'Tabla 2-3-4-5'!$B$10:$C$12,2,FALSE)))&gt;5,"ALTO","MEDIO"))," ")</f>
        <v xml:space="preserve"> </v>
      </c>
      <c r="G658" s="105"/>
      <c r="H658" s="105"/>
      <c r="I658" s="105"/>
      <c r="J658" s="105"/>
      <c r="K658" s="105"/>
      <c r="L658" s="105"/>
      <c r="M658" s="105"/>
      <c r="N658" s="105"/>
      <c r="O658" s="104"/>
      <c r="P658" s="106"/>
      <c r="Q658" s="107"/>
    </row>
    <row r="659" spans="1:17" ht="31.5" customHeight="1" x14ac:dyDescent="0.3">
      <c r="A659" s="21" t="str">
        <f>'Matriz Nº1 Identificación'!A659</f>
        <v>72. 2</v>
      </c>
      <c r="B659" s="21" t="str">
        <f>IF('Matriz Nº3 Evaluación'!J659="Administrar",'Matriz Nº3 Evaluación'!B659,"No administrar")</f>
        <v>No administrar</v>
      </c>
      <c r="C659" s="105"/>
      <c r="D659" s="101"/>
      <c r="E659" s="101"/>
      <c r="F659" s="4" t="str">
        <f>IFERROR(+IF((VLOOKUP(D659,'Tabla 2-3-4-5'!$B$10:$C$12,2,FALSE)*(VLOOKUP(E659,'Tabla 2-3-4-5'!$B$10:$C$12,2,FALSE)))&lt;3,"BAJO",IF((VLOOKUP(D659,'Tabla 2-3-4-5'!$B$10:$C$12,2,FALSE)*(VLOOKUP(E659,'Tabla 2-3-4-5'!$B$10:$C$12,2,FALSE)))&gt;5,"ALTO","MEDIO"))," ")</f>
        <v xml:space="preserve"> </v>
      </c>
      <c r="G659" s="105"/>
      <c r="H659" s="105"/>
      <c r="I659" s="105"/>
      <c r="J659" s="105"/>
      <c r="K659" s="105"/>
      <c r="L659" s="105"/>
      <c r="M659" s="105"/>
      <c r="N659" s="105"/>
      <c r="O659" s="104"/>
      <c r="P659" s="106"/>
      <c r="Q659" s="107"/>
    </row>
    <row r="660" spans="1:17" ht="29.25" customHeight="1" x14ac:dyDescent="0.3">
      <c r="A660" s="21" t="str">
        <f>'Matriz Nº1 Identificación'!A660</f>
        <v>72. 3</v>
      </c>
      <c r="B660" s="21" t="str">
        <f>IF('Matriz Nº3 Evaluación'!J660="Administrar",'Matriz Nº3 Evaluación'!B660,"No administrar")</f>
        <v>No administrar</v>
      </c>
      <c r="C660" s="105"/>
      <c r="D660" s="101"/>
      <c r="E660" s="101"/>
      <c r="F660" s="4" t="str">
        <f>IFERROR(+IF((VLOOKUP(D660,'Tabla 2-3-4-5'!$B$10:$C$12,2,FALSE)*(VLOOKUP(E660,'Tabla 2-3-4-5'!$B$10:$C$12,2,FALSE)))&lt;3,"BAJO",IF((VLOOKUP(D660,'Tabla 2-3-4-5'!$B$10:$C$12,2,FALSE)*(VLOOKUP(E660,'Tabla 2-3-4-5'!$B$10:$C$12,2,FALSE)))&gt;5,"ALTO","MEDIO"))," ")</f>
        <v xml:space="preserve"> </v>
      </c>
      <c r="G660" s="105"/>
      <c r="H660" s="105"/>
      <c r="I660" s="105"/>
      <c r="J660" s="105"/>
      <c r="K660" s="105"/>
      <c r="L660" s="105"/>
      <c r="M660" s="105"/>
      <c r="N660" s="105"/>
      <c r="O660" s="104"/>
      <c r="P660" s="106"/>
      <c r="Q660" s="107"/>
    </row>
    <row r="661" spans="1:17" ht="35.25" customHeight="1" x14ac:dyDescent="0.3">
      <c r="A661" s="21" t="str">
        <f>'Matriz Nº1 Identificación'!A661</f>
        <v>72. 4</v>
      </c>
      <c r="B661" s="21" t="str">
        <f>IF('Matriz Nº3 Evaluación'!J661="Administrar",'Matriz Nº3 Evaluación'!B661,"No administrar")</f>
        <v>No administrar</v>
      </c>
      <c r="C661" s="105"/>
      <c r="D661" s="101"/>
      <c r="E661" s="101"/>
      <c r="F661" s="4" t="str">
        <f>IFERROR(+IF((VLOOKUP(D661,'Tabla 2-3-4-5'!$B$10:$C$12,2,FALSE)*(VLOOKUP(E661,'Tabla 2-3-4-5'!$B$10:$C$12,2,FALSE)))&lt;3,"BAJO",IF((VLOOKUP(D661,'Tabla 2-3-4-5'!$B$10:$C$12,2,FALSE)*(VLOOKUP(E661,'Tabla 2-3-4-5'!$B$10:$C$12,2,FALSE)))&gt;5,"ALTO","MEDIO"))," ")</f>
        <v xml:space="preserve"> </v>
      </c>
      <c r="G661" s="105"/>
      <c r="H661" s="105"/>
      <c r="I661" s="105"/>
      <c r="J661" s="105"/>
      <c r="K661" s="105"/>
      <c r="L661" s="105"/>
      <c r="M661" s="105"/>
      <c r="N661" s="105"/>
      <c r="O661" s="104"/>
      <c r="P661" s="106"/>
      <c r="Q661" s="107"/>
    </row>
    <row r="662" spans="1:17" ht="35.25" customHeight="1" x14ac:dyDescent="0.3">
      <c r="A662" s="21" t="str">
        <f>'Matriz Nº1 Identificación'!A662</f>
        <v>72. 5</v>
      </c>
      <c r="B662" s="21" t="str">
        <f>IF('Matriz Nº3 Evaluación'!J662="Administrar",'Matriz Nº3 Evaluación'!B662,"No administrar")</f>
        <v>No administrar</v>
      </c>
      <c r="C662" s="105"/>
      <c r="D662" s="101"/>
      <c r="E662" s="101"/>
      <c r="F662" s="4" t="str">
        <f>IFERROR(+IF((VLOOKUP(D662,'Tabla 2-3-4-5'!$B$10:$C$12,2,FALSE)*(VLOOKUP(E662,'Tabla 2-3-4-5'!$B$10:$C$12,2,FALSE)))&lt;3,"BAJO",IF((VLOOKUP(D662,'Tabla 2-3-4-5'!$B$10:$C$12,2,FALSE)*(VLOOKUP(E662,'Tabla 2-3-4-5'!$B$10:$C$12,2,FALSE)))&gt;5,"ALTO","MEDIO"))," ")</f>
        <v xml:space="preserve"> </v>
      </c>
      <c r="G662" s="105"/>
      <c r="H662" s="105"/>
      <c r="I662" s="105"/>
      <c r="J662" s="105"/>
      <c r="K662" s="105"/>
      <c r="L662" s="105"/>
      <c r="M662" s="105"/>
      <c r="N662" s="105"/>
      <c r="O662" s="104"/>
      <c r="P662" s="106"/>
      <c r="Q662" s="107"/>
    </row>
    <row r="663" spans="1:17" ht="35.25" customHeight="1" x14ac:dyDescent="0.3">
      <c r="A663" s="21" t="str">
        <f>'Matriz Nº1 Identificación'!A663</f>
        <v>72. 6</v>
      </c>
      <c r="B663" s="21" t="str">
        <f>IF('Matriz Nº3 Evaluación'!J663="Administrar",'Matriz Nº3 Evaluación'!B663,"No administrar")</f>
        <v>No administrar</v>
      </c>
      <c r="C663" s="105"/>
      <c r="D663" s="101"/>
      <c r="E663" s="101"/>
      <c r="F663" s="4" t="str">
        <f>IFERROR(+IF((VLOOKUP(D663,'Tabla 2-3-4-5'!$B$10:$C$12,2,FALSE)*(VLOOKUP(E663,'Tabla 2-3-4-5'!$B$10:$C$12,2,FALSE)))&lt;3,"BAJO",IF((VLOOKUP(D663,'Tabla 2-3-4-5'!$B$10:$C$12,2,FALSE)*(VLOOKUP(E663,'Tabla 2-3-4-5'!$B$10:$C$12,2,FALSE)))&gt;5,"ALTO","MEDIO"))," ")</f>
        <v xml:space="preserve"> </v>
      </c>
      <c r="G663" s="105"/>
      <c r="H663" s="105"/>
      <c r="I663" s="105"/>
      <c r="J663" s="105"/>
      <c r="K663" s="105"/>
      <c r="L663" s="105"/>
      <c r="M663" s="105"/>
      <c r="N663" s="105"/>
      <c r="O663" s="104"/>
      <c r="P663" s="106"/>
      <c r="Q663" s="107"/>
    </row>
    <row r="664" spans="1:17" ht="35.25" customHeight="1" thickBot="1" x14ac:dyDescent="0.35">
      <c r="A664" s="21" t="str">
        <f>'Matriz Nº1 Identificación'!A664</f>
        <v>72. 7</v>
      </c>
      <c r="B664" s="21" t="str">
        <f>IF('Matriz Nº3 Evaluación'!J664="Administrar",'Matriz Nº3 Evaluación'!B664,"No administrar")</f>
        <v>No administrar</v>
      </c>
      <c r="C664" s="105"/>
      <c r="D664" s="101"/>
      <c r="E664" s="101"/>
      <c r="F664" s="4" t="str">
        <f>IFERROR(+IF((VLOOKUP(D664,'Tabla 2-3-4-5'!$B$10:$C$12,2,FALSE)*(VLOOKUP(E664,'Tabla 2-3-4-5'!$B$10:$C$12,2,FALSE)))&lt;3,"BAJO",IF((VLOOKUP(D664,'Tabla 2-3-4-5'!$B$10:$C$12,2,FALSE)*(VLOOKUP(E664,'Tabla 2-3-4-5'!$B$10:$C$12,2,FALSE)))&gt;5,"ALTO","MEDIO"))," ")</f>
        <v xml:space="preserve"> </v>
      </c>
      <c r="G664" s="105"/>
      <c r="H664" s="105"/>
      <c r="I664" s="105"/>
      <c r="J664" s="105"/>
      <c r="K664" s="105"/>
      <c r="L664" s="105"/>
      <c r="M664" s="105"/>
      <c r="N664" s="105"/>
      <c r="O664" s="104"/>
      <c r="P664" s="106"/>
      <c r="Q664" s="107"/>
    </row>
    <row r="665" spans="1:17" ht="33" customHeight="1" thickBot="1" x14ac:dyDescent="0.35">
      <c r="A665" s="73" t="str">
        <f>'Matriz Nº1 Identificación'!A665</f>
        <v xml:space="preserve">Objetivo Estratégico: </v>
      </c>
      <c r="B665" s="409">
        <f>'Matriz Nº1 Identificación'!B665</f>
        <v>0</v>
      </c>
      <c r="C665" s="410"/>
      <c r="D665" s="410"/>
      <c r="E665" s="410"/>
      <c r="F665" s="410"/>
      <c r="G665" s="410"/>
      <c r="H665" s="410"/>
      <c r="I665" s="410"/>
      <c r="J665" s="410"/>
      <c r="K665" s="410"/>
      <c r="L665" s="410"/>
      <c r="M665" s="410"/>
      <c r="N665" s="410"/>
      <c r="O665" s="410"/>
      <c r="P665" s="410"/>
      <c r="Q665" s="411"/>
    </row>
    <row r="666" spans="1:17" ht="24.75" customHeight="1" x14ac:dyDescent="0.3">
      <c r="A666" s="76" t="str">
        <f>'Matriz Nº1 Identificación'!A666</f>
        <v>Objetivo táctico</v>
      </c>
      <c r="B666" s="447" t="str">
        <f>'Matriz Nº1 Identificación'!B666</f>
        <v xml:space="preserve">73. </v>
      </c>
      <c r="C666" s="448"/>
      <c r="D666" s="448"/>
      <c r="E666" s="448"/>
      <c r="F666" s="448"/>
      <c r="G666" s="448"/>
      <c r="H666" s="448"/>
      <c r="I666" s="448"/>
      <c r="J666" s="448"/>
      <c r="K666" s="448"/>
      <c r="L666" s="448"/>
      <c r="M666" s="448"/>
      <c r="N666" s="448"/>
      <c r="O666" s="448"/>
      <c r="P666" s="448"/>
      <c r="Q666" s="449"/>
    </row>
    <row r="667" spans="1:17" ht="27.75" customHeight="1" x14ac:dyDescent="0.3">
      <c r="A667" s="21" t="str">
        <f>'Matriz Nº1 Identificación'!A667</f>
        <v>73. 1</v>
      </c>
      <c r="B667" s="21" t="str">
        <f>IF('Matriz Nº3 Evaluación'!J667="Administrar",'Matriz Nº3 Evaluación'!B667,"No administrar")</f>
        <v>No administrar</v>
      </c>
      <c r="C667" s="105"/>
      <c r="D667" s="101"/>
      <c r="E667" s="101"/>
      <c r="F667" s="4" t="str">
        <f>IFERROR(+IF((VLOOKUP(D667,'Tabla 2-3-4-5'!$B$10:$C$12,2,FALSE)*(VLOOKUP(E667,'Tabla 2-3-4-5'!$B$10:$C$12,2,FALSE)))&lt;3,"BAJO",IF((VLOOKUP(D667,'Tabla 2-3-4-5'!$B$10:$C$12,2,FALSE)*(VLOOKUP(E667,'Tabla 2-3-4-5'!$B$10:$C$12,2,FALSE)))&gt;5,"ALTO","MEDIO"))," ")</f>
        <v xml:space="preserve"> </v>
      </c>
      <c r="G667" s="105"/>
      <c r="H667" s="105"/>
      <c r="I667" s="105"/>
      <c r="J667" s="105"/>
      <c r="K667" s="105"/>
      <c r="L667" s="105"/>
      <c r="M667" s="105"/>
      <c r="N667" s="105"/>
      <c r="O667" s="104"/>
      <c r="P667" s="106"/>
      <c r="Q667" s="107"/>
    </row>
    <row r="668" spans="1:17" ht="31.5" customHeight="1" x14ac:dyDescent="0.3">
      <c r="A668" s="21" t="str">
        <f>'Matriz Nº1 Identificación'!A668</f>
        <v>73. 2</v>
      </c>
      <c r="B668" s="21" t="str">
        <f>IF('Matriz Nº3 Evaluación'!J668="Administrar",'Matriz Nº3 Evaluación'!B668,"No administrar")</f>
        <v>No administrar</v>
      </c>
      <c r="C668" s="105"/>
      <c r="D668" s="101"/>
      <c r="E668" s="101"/>
      <c r="F668" s="4" t="str">
        <f>IFERROR(+IF((VLOOKUP(D668,'Tabla 2-3-4-5'!$B$10:$C$12,2,FALSE)*(VLOOKUP(E668,'Tabla 2-3-4-5'!$B$10:$C$12,2,FALSE)))&lt;3,"BAJO",IF((VLOOKUP(D668,'Tabla 2-3-4-5'!$B$10:$C$12,2,FALSE)*(VLOOKUP(E668,'Tabla 2-3-4-5'!$B$10:$C$12,2,FALSE)))&gt;5,"ALTO","MEDIO"))," ")</f>
        <v xml:space="preserve"> </v>
      </c>
      <c r="G668" s="105"/>
      <c r="H668" s="105"/>
      <c r="I668" s="105"/>
      <c r="J668" s="105"/>
      <c r="K668" s="105"/>
      <c r="L668" s="105"/>
      <c r="M668" s="105"/>
      <c r="N668" s="105"/>
      <c r="O668" s="104"/>
      <c r="P668" s="106"/>
      <c r="Q668" s="107"/>
    </row>
    <row r="669" spans="1:17" ht="29.25" customHeight="1" x14ac:dyDescent="0.3">
      <c r="A669" s="21" t="str">
        <f>'Matriz Nº1 Identificación'!A669</f>
        <v>73. 3</v>
      </c>
      <c r="B669" s="21" t="str">
        <f>IF('Matriz Nº3 Evaluación'!J669="Administrar",'Matriz Nº3 Evaluación'!B669,"No administrar")</f>
        <v>No administrar</v>
      </c>
      <c r="C669" s="105"/>
      <c r="D669" s="101"/>
      <c r="E669" s="101"/>
      <c r="F669" s="4" t="str">
        <f>IFERROR(+IF((VLOOKUP(D669,'Tabla 2-3-4-5'!$B$10:$C$12,2,FALSE)*(VLOOKUP(E669,'Tabla 2-3-4-5'!$B$10:$C$12,2,FALSE)))&lt;3,"BAJO",IF((VLOOKUP(D669,'Tabla 2-3-4-5'!$B$10:$C$12,2,FALSE)*(VLOOKUP(E669,'Tabla 2-3-4-5'!$B$10:$C$12,2,FALSE)))&gt;5,"ALTO","MEDIO"))," ")</f>
        <v xml:space="preserve"> </v>
      </c>
      <c r="G669" s="105"/>
      <c r="H669" s="105"/>
      <c r="I669" s="105"/>
      <c r="J669" s="105"/>
      <c r="K669" s="105"/>
      <c r="L669" s="105"/>
      <c r="M669" s="105"/>
      <c r="N669" s="105"/>
      <c r="O669" s="104"/>
      <c r="P669" s="106"/>
      <c r="Q669" s="107"/>
    </row>
    <row r="670" spans="1:17" ht="35.25" customHeight="1" x14ac:dyDescent="0.3">
      <c r="A670" s="21" t="str">
        <f>'Matriz Nº1 Identificación'!A670</f>
        <v>73. 4</v>
      </c>
      <c r="B670" s="21" t="str">
        <f>IF('Matriz Nº3 Evaluación'!J670="Administrar",'Matriz Nº3 Evaluación'!B670,"No administrar")</f>
        <v>No administrar</v>
      </c>
      <c r="C670" s="105"/>
      <c r="D670" s="101"/>
      <c r="E670" s="101"/>
      <c r="F670" s="4" t="str">
        <f>IFERROR(+IF((VLOOKUP(D670,'Tabla 2-3-4-5'!$B$10:$C$12,2,FALSE)*(VLOOKUP(E670,'Tabla 2-3-4-5'!$B$10:$C$12,2,FALSE)))&lt;3,"BAJO",IF((VLOOKUP(D670,'Tabla 2-3-4-5'!$B$10:$C$12,2,FALSE)*(VLOOKUP(E670,'Tabla 2-3-4-5'!$B$10:$C$12,2,FALSE)))&gt;5,"ALTO","MEDIO"))," ")</f>
        <v xml:space="preserve"> </v>
      </c>
      <c r="G670" s="105"/>
      <c r="H670" s="105"/>
      <c r="I670" s="105"/>
      <c r="J670" s="105"/>
      <c r="K670" s="105"/>
      <c r="L670" s="105"/>
      <c r="M670" s="105"/>
      <c r="N670" s="105"/>
      <c r="O670" s="104"/>
      <c r="P670" s="106"/>
      <c r="Q670" s="107"/>
    </row>
    <row r="671" spans="1:17" ht="35.25" customHeight="1" x14ac:dyDescent="0.3">
      <c r="A671" s="21" t="str">
        <f>'Matriz Nº1 Identificación'!A671</f>
        <v>73. 5</v>
      </c>
      <c r="B671" s="21" t="str">
        <f>IF('Matriz Nº3 Evaluación'!J671="Administrar",'Matriz Nº3 Evaluación'!B671,"No administrar")</f>
        <v>No administrar</v>
      </c>
      <c r="C671" s="105"/>
      <c r="D671" s="101"/>
      <c r="E671" s="101"/>
      <c r="F671" s="4" t="str">
        <f>IFERROR(+IF((VLOOKUP(D671,'Tabla 2-3-4-5'!$B$10:$C$12,2,FALSE)*(VLOOKUP(E671,'Tabla 2-3-4-5'!$B$10:$C$12,2,FALSE)))&lt;3,"BAJO",IF((VLOOKUP(D671,'Tabla 2-3-4-5'!$B$10:$C$12,2,FALSE)*(VLOOKUP(E671,'Tabla 2-3-4-5'!$B$10:$C$12,2,FALSE)))&gt;5,"ALTO","MEDIO"))," ")</f>
        <v xml:space="preserve"> </v>
      </c>
      <c r="G671" s="105"/>
      <c r="H671" s="105"/>
      <c r="I671" s="105"/>
      <c r="J671" s="105"/>
      <c r="K671" s="105"/>
      <c r="L671" s="105"/>
      <c r="M671" s="105"/>
      <c r="N671" s="105"/>
      <c r="O671" s="104"/>
      <c r="P671" s="106"/>
      <c r="Q671" s="107"/>
    </row>
    <row r="672" spans="1:17" ht="35.25" customHeight="1" x14ac:dyDescent="0.3">
      <c r="A672" s="21" t="str">
        <f>'Matriz Nº1 Identificación'!A672</f>
        <v>73. 6</v>
      </c>
      <c r="B672" s="21" t="str">
        <f>IF('Matriz Nº3 Evaluación'!J672="Administrar",'Matriz Nº3 Evaluación'!B672,"No administrar")</f>
        <v>No administrar</v>
      </c>
      <c r="C672" s="105"/>
      <c r="D672" s="101"/>
      <c r="E672" s="101"/>
      <c r="F672" s="4" t="str">
        <f>IFERROR(+IF((VLOOKUP(D672,'Tabla 2-3-4-5'!$B$10:$C$12,2,FALSE)*(VLOOKUP(E672,'Tabla 2-3-4-5'!$B$10:$C$12,2,FALSE)))&lt;3,"BAJO",IF((VLOOKUP(D672,'Tabla 2-3-4-5'!$B$10:$C$12,2,FALSE)*(VLOOKUP(E672,'Tabla 2-3-4-5'!$B$10:$C$12,2,FALSE)))&gt;5,"ALTO","MEDIO"))," ")</f>
        <v xml:space="preserve"> </v>
      </c>
      <c r="G672" s="105"/>
      <c r="H672" s="105"/>
      <c r="I672" s="105"/>
      <c r="J672" s="105"/>
      <c r="K672" s="105"/>
      <c r="L672" s="105"/>
      <c r="M672" s="105"/>
      <c r="N672" s="105"/>
      <c r="O672" s="104"/>
      <c r="P672" s="106"/>
      <c r="Q672" s="107"/>
    </row>
    <row r="673" spans="1:17" ht="35.25" customHeight="1" thickBot="1" x14ac:dyDescent="0.35">
      <c r="A673" s="21" t="str">
        <f>'Matriz Nº1 Identificación'!A673</f>
        <v>73. 7</v>
      </c>
      <c r="B673" s="21" t="str">
        <f>IF('Matriz Nº3 Evaluación'!J673="Administrar",'Matriz Nº3 Evaluación'!B673,"No administrar")</f>
        <v>No administrar</v>
      </c>
      <c r="C673" s="105"/>
      <c r="D673" s="101"/>
      <c r="E673" s="101"/>
      <c r="F673" s="4" t="str">
        <f>IFERROR(+IF((VLOOKUP(D673,'Tabla 2-3-4-5'!$B$10:$C$12,2,FALSE)*(VLOOKUP(E673,'Tabla 2-3-4-5'!$B$10:$C$12,2,FALSE)))&lt;3,"BAJO",IF((VLOOKUP(D673,'Tabla 2-3-4-5'!$B$10:$C$12,2,FALSE)*(VLOOKUP(E673,'Tabla 2-3-4-5'!$B$10:$C$12,2,FALSE)))&gt;5,"ALTO","MEDIO"))," ")</f>
        <v xml:space="preserve"> </v>
      </c>
      <c r="G673" s="105"/>
      <c r="H673" s="105"/>
      <c r="I673" s="105"/>
      <c r="J673" s="105"/>
      <c r="K673" s="105"/>
      <c r="L673" s="105"/>
      <c r="M673" s="105"/>
      <c r="N673" s="105"/>
      <c r="O673" s="104"/>
      <c r="P673" s="106"/>
      <c r="Q673" s="107"/>
    </row>
    <row r="674" spans="1:17" ht="33" customHeight="1" thickBot="1" x14ac:dyDescent="0.35">
      <c r="A674" s="73" t="str">
        <f>'Matriz Nº1 Identificación'!A674</f>
        <v xml:space="preserve">Objetivo Estratégico: </v>
      </c>
      <c r="B674" s="409">
        <f>'Matriz Nº1 Identificación'!B674</f>
        <v>0</v>
      </c>
      <c r="C674" s="410"/>
      <c r="D674" s="410"/>
      <c r="E674" s="410"/>
      <c r="F674" s="410"/>
      <c r="G674" s="410"/>
      <c r="H674" s="410"/>
      <c r="I674" s="410"/>
      <c r="J674" s="410"/>
      <c r="K674" s="410"/>
      <c r="L674" s="410"/>
      <c r="M674" s="410"/>
      <c r="N674" s="410"/>
      <c r="O674" s="410"/>
      <c r="P674" s="410"/>
      <c r="Q674" s="411"/>
    </row>
    <row r="675" spans="1:17" ht="24.75" customHeight="1" x14ac:dyDescent="0.3">
      <c r="A675" s="76" t="str">
        <f>'Matriz Nº1 Identificación'!A675</f>
        <v>Objetivo táctico</v>
      </c>
      <c r="B675" s="447" t="str">
        <f>'Matriz Nº1 Identificación'!B675</f>
        <v xml:space="preserve">74. </v>
      </c>
      <c r="C675" s="448"/>
      <c r="D675" s="448"/>
      <c r="E675" s="448"/>
      <c r="F675" s="448"/>
      <c r="G675" s="448"/>
      <c r="H675" s="448"/>
      <c r="I675" s="448"/>
      <c r="J675" s="448"/>
      <c r="K675" s="448"/>
      <c r="L675" s="448"/>
      <c r="M675" s="448"/>
      <c r="N675" s="448"/>
      <c r="O675" s="448"/>
      <c r="P675" s="448"/>
      <c r="Q675" s="449"/>
    </row>
    <row r="676" spans="1:17" ht="27.75" customHeight="1" x14ac:dyDescent="0.3">
      <c r="A676" s="21" t="str">
        <f>'Matriz Nº1 Identificación'!A676</f>
        <v>74. 1</v>
      </c>
      <c r="B676" s="21" t="str">
        <f>IF('Matriz Nº3 Evaluación'!J676="Administrar",'Matriz Nº3 Evaluación'!B676,"No administrar")</f>
        <v>No administrar</v>
      </c>
      <c r="C676" s="105"/>
      <c r="D676" s="101"/>
      <c r="E676" s="101"/>
      <c r="F676" s="4" t="str">
        <f>IFERROR(+IF((VLOOKUP(D676,'Tabla 2-3-4-5'!$B$10:$C$12,2,FALSE)*(VLOOKUP(E676,'Tabla 2-3-4-5'!$B$10:$C$12,2,FALSE)))&lt;3,"BAJO",IF((VLOOKUP(D676,'Tabla 2-3-4-5'!$B$10:$C$12,2,FALSE)*(VLOOKUP(E676,'Tabla 2-3-4-5'!$B$10:$C$12,2,FALSE)))&gt;5,"ALTO","MEDIO"))," ")</f>
        <v xml:space="preserve"> </v>
      </c>
      <c r="G676" s="105"/>
      <c r="H676" s="105"/>
      <c r="I676" s="105"/>
      <c r="J676" s="105"/>
      <c r="K676" s="105"/>
      <c r="L676" s="105"/>
      <c r="M676" s="105"/>
      <c r="N676" s="105"/>
      <c r="O676" s="104"/>
      <c r="P676" s="106"/>
      <c r="Q676" s="107"/>
    </row>
    <row r="677" spans="1:17" ht="31.5" customHeight="1" x14ac:dyDescent="0.3">
      <c r="A677" s="21" t="str">
        <f>'Matriz Nº1 Identificación'!A677</f>
        <v>74. 2</v>
      </c>
      <c r="B677" s="21" t="str">
        <f>IF('Matriz Nº3 Evaluación'!J677="Administrar",'Matriz Nº3 Evaluación'!B677,"No administrar")</f>
        <v>No administrar</v>
      </c>
      <c r="C677" s="105"/>
      <c r="D677" s="101"/>
      <c r="E677" s="101"/>
      <c r="F677" s="4" t="str">
        <f>IFERROR(+IF((VLOOKUP(D677,'Tabla 2-3-4-5'!$B$10:$C$12,2,FALSE)*(VLOOKUP(E677,'Tabla 2-3-4-5'!$B$10:$C$12,2,FALSE)))&lt;3,"BAJO",IF((VLOOKUP(D677,'Tabla 2-3-4-5'!$B$10:$C$12,2,FALSE)*(VLOOKUP(E677,'Tabla 2-3-4-5'!$B$10:$C$12,2,FALSE)))&gt;5,"ALTO","MEDIO"))," ")</f>
        <v xml:space="preserve"> </v>
      </c>
      <c r="G677" s="105"/>
      <c r="H677" s="105"/>
      <c r="I677" s="105"/>
      <c r="J677" s="105"/>
      <c r="K677" s="105"/>
      <c r="L677" s="105"/>
      <c r="M677" s="105"/>
      <c r="N677" s="105"/>
      <c r="O677" s="104"/>
      <c r="P677" s="106"/>
      <c r="Q677" s="107"/>
    </row>
    <row r="678" spans="1:17" ht="29.25" customHeight="1" x14ac:dyDescent="0.3">
      <c r="A678" s="21" t="str">
        <f>'Matriz Nº1 Identificación'!A678</f>
        <v>74. 3</v>
      </c>
      <c r="B678" s="21" t="str">
        <f>IF('Matriz Nº3 Evaluación'!J678="Administrar",'Matriz Nº3 Evaluación'!B678,"No administrar")</f>
        <v>No administrar</v>
      </c>
      <c r="C678" s="105"/>
      <c r="D678" s="101"/>
      <c r="E678" s="101"/>
      <c r="F678" s="4" t="str">
        <f>IFERROR(+IF((VLOOKUP(D678,'Tabla 2-3-4-5'!$B$10:$C$12,2,FALSE)*(VLOOKUP(E678,'Tabla 2-3-4-5'!$B$10:$C$12,2,FALSE)))&lt;3,"BAJO",IF((VLOOKUP(D678,'Tabla 2-3-4-5'!$B$10:$C$12,2,FALSE)*(VLOOKUP(E678,'Tabla 2-3-4-5'!$B$10:$C$12,2,FALSE)))&gt;5,"ALTO","MEDIO"))," ")</f>
        <v xml:space="preserve"> </v>
      </c>
      <c r="G678" s="105"/>
      <c r="H678" s="105"/>
      <c r="I678" s="105"/>
      <c r="J678" s="105"/>
      <c r="K678" s="105"/>
      <c r="L678" s="105"/>
      <c r="M678" s="105"/>
      <c r="N678" s="105"/>
      <c r="O678" s="104"/>
      <c r="P678" s="106"/>
      <c r="Q678" s="107"/>
    </row>
    <row r="679" spans="1:17" ht="35.25" customHeight="1" x14ac:dyDescent="0.3">
      <c r="A679" s="21" t="str">
        <f>'Matriz Nº1 Identificación'!A679</f>
        <v>74. 4</v>
      </c>
      <c r="B679" s="21" t="str">
        <f>IF('Matriz Nº3 Evaluación'!J679="Administrar",'Matriz Nº3 Evaluación'!B679,"No administrar")</f>
        <v>No administrar</v>
      </c>
      <c r="C679" s="105"/>
      <c r="D679" s="101"/>
      <c r="E679" s="101"/>
      <c r="F679" s="4" t="str">
        <f>IFERROR(+IF((VLOOKUP(D679,'Tabla 2-3-4-5'!$B$10:$C$12,2,FALSE)*(VLOOKUP(E679,'Tabla 2-3-4-5'!$B$10:$C$12,2,FALSE)))&lt;3,"BAJO",IF((VLOOKUP(D679,'Tabla 2-3-4-5'!$B$10:$C$12,2,FALSE)*(VLOOKUP(E679,'Tabla 2-3-4-5'!$B$10:$C$12,2,FALSE)))&gt;5,"ALTO","MEDIO"))," ")</f>
        <v xml:space="preserve"> </v>
      </c>
      <c r="G679" s="105"/>
      <c r="H679" s="105"/>
      <c r="I679" s="105"/>
      <c r="J679" s="105"/>
      <c r="K679" s="105"/>
      <c r="L679" s="105"/>
      <c r="M679" s="105"/>
      <c r="N679" s="105"/>
      <c r="O679" s="104"/>
      <c r="P679" s="106"/>
      <c r="Q679" s="107"/>
    </row>
    <row r="680" spans="1:17" ht="35.25" customHeight="1" x14ac:dyDescent="0.3">
      <c r="A680" s="21" t="str">
        <f>'Matriz Nº1 Identificación'!A680</f>
        <v>74. 5</v>
      </c>
      <c r="B680" s="21" t="str">
        <f>IF('Matriz Nº3 Evaluación'!J680="Administrar",'Matriz Nº3 Evaluación'!B680,"No administrar")</f>
        <v>No administrar</v>
      </c>
      <c r="C680" s="105"/>
      <c r="D680" s="101"/>
      <c r="E680" s="101"/>
      <c r="F680" s="4" t="str">
        <f>IFERROR(+IF((VLOOKUP(D680,'Tabla 2-3-4-5'!$B$10:$C$12,2,FALSE)*(VLOOKUP(E680,'Tabla 2-3-4-5'!$B$10:$C$12,2,FALSE)))&lt;3,"BAJO",IF((VLOOKUP(D680,'Tabla 2-3-4-5'!$B$10:$C$12,2,FALSE)*(VLOOKUP(E680,'Tabla 2-3-4-5'!$B$10:$C$12,2,FALSE)))&gt;5,"ALTO","MEDIO"))," ")</f>
        <v xml:space="preserve"> </v>
      </c>
      <c r="G680" s="105"/>
      <c r="H680" s="105"/>
      <c r="I680" s="105"/>
      <c r="J680" s="105"/>
      <c r="K680" s="105"/>
      <c r="L680" s="105"/>
      <c r="M680" s="105"/>
      <c r="N680" s="105"/>
      <c r="O680" s="104"/>
      <c r="P680" s="106"/>
      <c r="Q680" s="107"/>
    </row>
    <row r="681" spans="1:17" ht="35.25" customHeight="1" x14ac:dyDescent="0.3">
      <c r="A681" s="21" t="str">
        <f>'Matriz Nº1 Identificación'!A681</f>
        <v>74. 6</v>
      </c>
      <c r="B681" s="21" t="str">
        <f>IF('Matriz Nº3 Evaluación'!J681="Administrar",'Matriz Nº3 Evaluación'!B681,"No administrar")</f>
        <v>No administrar</v>
      </c>
      <c r="C681" s="105"/>
      <c r="D681" s="101"/>
      <c r="E681" s="101"/>
      <c r="F681" s="4" t="str">
        <f>IFERROR(+IF((VLOOKUP(D681,'Tabla 2-3-4-5'!$B$10:$C$12,2,FALSE)*(VLOOKUP(E681,'Tabla 2-3-4-5'!$B$10:$C$12,2,FALSE)))&lt;3,"BAJO",IF((VLOOKUP(D681,'Tabla 2-3-4-5'!$B$10:$C$12,2,FALSE)*(VLOOKUP(E681,'Tabla 2-3-4-5'!$B$10:$C$12,2,FALSE)))&gt;5,"ALTO","MEDIO"))," ")</f>
        <v xml:space="preserve"> </v>
      </c>
      <c r="G681" s="105"/>
      <c r="H681" s="105"/>
      <c r="I681" s="105"/>
      <c r="J681" s="105"/>
      <c r="K681" s="105"/>
      <c r="L681" s="105"/>
      <c r="M681" s="105"/>
      <c r="N681" s="105"/>
      <c r="O681" s="104"/>
      <c r="P681" s="106"/>
      <c r="Q681" s="107"/>
    </row>
    <row r="682" spans="1:17" ht="35.25" customHeight="1" thickBot="1" x14ac:dyDescent="0.35">
      <c r="A682" s="21" t="str">
        <f>'Matriz Nº1 Identificación'!A682</f>
        <v>74. 7</v>
      </c>
      <c r="B682" s="21" t="str">
        <f>IF('Matriz Nº3 Evaluación'!J682="Administrar",'Matriz Nº3 Evaluación'!B682,"No administrar")</f>
        <v>No administrar</v>
      </c>
      <c r="C682" s="105"/>
      <c r="D682" s="101"/>
      <c r="E682" s="101"/>
      <c r="F682" s="4" t="str">
        <f>IFERROR(+IF((VLOOKUP(D682,'Tabla 2-3-4-5'!$B$10:$C$12,2,FALSE)*(VLOOKUP(E682,'Tabla 2-3-4-5'!$B$10:$C$12,2,FALSE)))&lt;3,"BAJO",IF((VLOOKUP(D682,'Tabla 2-3-4-5'!$B$10:$C$12,2,FALSE)*(VLOOKUP(E682,'Tabla 2-3-4-5'!$B$10:$C$12,2,FALSE)))&gt;5,"ALTO","MEDIO"))," ")</f>
        <v xml:space="preserve"> </v>
      </c>
      <c r="G682" s="105"/>
      <c r="H682" s="105"/>
      <c r="I682" s="105"/>
      <c r="J682" s="105"/>
      <c r="K682" s="105"/>
      <c r="L682" s="105"/>
      <c r="M682" s="105"/>
      <c r="N682" s="105"/>
      <c r="O682" s="104"/>
      <c r="P682" s="106"/>
      <c r="Q682" s="107"/>
    </row>
    <row r="683" spans="1:17" ht="33" customHeight="1" thickBot="1" x14ac:dyDescent="0.35">
      <c r="A683" s="73" t="str">
        <f>'Matriz Nº1 Identificación'!A683</f>
        <v xml:space="preserve">Objetivo Estratégico: </v>
      </c>
      <c r="B683" s="409">
        <f>'Matriz Nº1 Identificación'!B683</f>
        <v>0</v>
      </c>
      <c r="C683" s="410"/>
      <c r="D683" s="410"/>
      <c r="E683" s="410"/>
      <c r="F683" s="410"/>
      <c r="G683" s="410"/>
      <c r="H683" s="410"/>
      <c r="I683" s="410"/>
      <c r="J683" s="410"/>
      <c r="K683" s="410"/>
      <c r="L683" s="410"/>
      <c r="M683" s="410"/>
      <c r="N683" s="410"/>
      <c r="O683" s="410"/>
      <c r="P683" s="410"/>
      <c r="Q683" s="411"/>
    </row>
    <row r="684" spans="1:17" ht="24.75" customHeight="1" x14ac:dyDescent="0.3">
      <c r="A684" s="76" t="str">
        <f>'Matriz Nº1 Identificación'!A684</f>
        <v>Objetivo táctico</v>
      </c>
      <c r="B684" s="447" t="str">
        <f>'Matriz Nº1 Identificación'!B684</f>
        <v xml:space="preserve">75. </v>
      </c>
      <c r="C684" s="448"/>
      <c r="D684" s="448"/>
      <c r="E684" s="448"/>
      <c r="F684" s="448"/>
      <c r="G684" s="448"/>
      <c r="H684" s="448"/>
      <c r="I684" s="448"/>
      <c r="J684" s="448"/>
      <c r="K684" s="448"/>
      <c r="L684" s="448"/>
      <c r="M684" s="448"/>
      <c r="N684" s="448"/>
      <c r="O684" s="448"/>
      <c r="P684" s="448"/>
      <c r="Q684" s="449"/>
    </row>
    <row r="685" spans="1:17" ht="27.75" customHeight="1" x14ac:dyDescent="0.3">
      <c r="A685" s="21" t="str">
        <f>'Matriz Nº1 Identificación'!A685</f>
        <v>75. 1</v>
      </c>
      <c r="B685" s="21" t="str">
        <f>IF('Matriz Nº3 Evaluación'!J685="Administrar",'Matriz Nº3 Evaluación'!B685,"No administrar")</f>
        <v>No administrar</v>
      </c>
      <c r="C685" s="105"/>
      <c r="D685" s="101"/>
      <c r="E685" s="101"/>
      <c r="F685" s="4" t="str">
        <f>IFERROR(+IF((VLOOKUP(D685,'Tabla 2-3-4-5'!$B$10:$C$12,2,FALSE)*(VLOOKUP(E685,'Tabla 2-3-4-5'!$B$10:$C$12,2,FALSE)))&lt;3,"BAJO",IF((VLOOKUP(D685,'Tabla 2-3-4-5'!$B$10:$C$12,2,FALSE)*(VLOOKUP(E685,'Tabla 2-3-4-5'!$B$10:$C$12,2,FALSE)))&gt;5,"ALTO","MEDIO"))," ")</f>
        <v xml:space="preserve"> </v>
      </c>
      <c r="G685" s="105"/>
      <c r="H685" s="105"/>
      <c r="I685" s="105"/>
      <c r="J685" s="105"/>
      <c r="K685" s="105"/>
      <c r="L685" s="105"/>
      <c r="M685" s="105"/>
      <c r="N685" s="105"/>
      <c r="O685" s="104"/>
      <c r="P685" s="106"/>
      <c r="Q685" s="107"/>
    </row>
    <row r="686" spans="1:17" ht="31.5" customHeight="1" x14ac:dyDescent="0.3">
      <c r="A686" s="21" t="str">
        <f>'Matriz Nº1 Identificación'!A686</f>
        <v>75. 2</v>
      </c>
      <c r="B686" s="21" t="str">
        <f>IF('Matriz Nº3 Evaluación'!J686="Administrar",'Matriz Nº3 Evaluación'!B686,"No administrar")</f>
        <v>No administrar</v>
      </c>
      <c r="C686" s="105"/>
      <c r="D686" s="101"/>
      <c r="E686" s="101"/>
      <c r="F686" s="4" t="str">
        <f>IFERROR(+IF((VLOOKUP(D686,'Tabla 2-3-4-5'!$B$10:$C$12,2,FALSE)*(VLOOKUP(E686,'Tabla 2-3-4-5'!$B$10:$C$12,2,FALSE)))&lt;3,"BAJO",IF((VLOOKUP(D686,'Tabla 2-3-4-5'!$B$10:$C$12,2,FALSE)*(VLOOKUP(E686,'Tabla 2-3-4-5'!$B$10:$C$12,2,FALSE)))&gt;5,"ALTO","MEDIO"))," ")</f>
        <v xml:space="preserve"> </v>
      </c>
      <c r="G686" s="105"/>
      <c r="H686" s="105"/>
      <c r="I686" s="105"/>
      <c r="J686" s="105"/>
      <c r="K686" s="105"/>
      <c r="L686" s="105"/>
      <c r="M686" s="105"/>
      <c r="N686" s="105"/>
      <c r="O686" s="104"/>
      <c r="P686" s="106"/>
      <c r="Q686" s="107"/>
    </row>
    <row r="687" spans="1:17" ht="29.25" customHeight="1" x14ac:dyDescent="0.3">
      <c r="A687" s="21" t="str">
        <f>'Matriz Nº1 Identificación'!A687</f>
        <v>75. 3</v>
      </c>
      <c r="B687" s="21" t="str">
        <f>IF('Matriz Nº3 Evaluación'!J687="Administrar",'Matriz Nº3 Evaluación'!B687,"No administrar")</f>
        <v>No administrar</v>
      </c>
      <c r="C687" s="105"/>
      <c r="D687" s="101"/>
      <c r="E687" s="101"/>
      <c r="F687" s="4" t="str">
        <f>IFERROR(+IF((VLOOKUP(D687,'Tabla 2-3-4-5'!$B$10:$C$12,2,FALSE)*(VLOOKUP(E687,'Tabla 2-3-4-5'!$B$10:$C$12,2,FALSE)))&lt;3,"BAJO",IF((VLOOKUP(D687,'Tabla 2-3-4-5'!$B$10:$C$12,2,FALSE)*(VLOOKUP(E687,'Tabla 2-3-4-5'!$B$10:$C$12,2,FALSE)))&gt;5,"ALTO","MEDIO"))," ")</f>
        <v xml:space="preserve"> </v>
      </c>
      <c r="G687" s="105"/>
      <c r="H687" s="105"/>
      <c r="I687" s="105"/>
      <c r="J687" s="105"/>
      <c r="K687" s="105"/>
      <c r="L687" s="105"/>
      <c r="M687" s="105"/>
      <c r="N687" s="105"/>
      <c r="O687" s="104"/>
      <c r="P687" s="106"/>
      <c r="Q687" s="107"/>
    </row>
    <row r="688" spans="1:17" ht="35.25" customHeight="1" x14ac:dyDescent="0.3">
      <c r="A688" s="21" t="str">
        <f>'Matriz Nº1 Identificación'!A688</f>
        <v>75. 4</v>
      </c>
      <c r="B688" s="21" t="str">
        <f>IF('Matriz Nº3 Evaluación'!J688="Administrar",'Matriz Nº3 Evaluación'!B688,"No administrar")</f>
        <v>No administrar</v>
      </c>
      <c r="C688" s="105"/>
      <c r="D688" s="101"/>
      <c r="E688" s="101"/>
      <c r="F688" s="4" t="str">
        <f>IFERROR(+IF((VLOOKUP(D688,'Tabla 2-3-4-5'!$B$10:$C$12,2,FALSE)*(VLOOKUP(E688,'Tabla 2-3-4-5'!$B$10:$C$12,2,FALSE)))&lt;3,"BAJO",IF((VLOOKUP(D688,'Tabla 2-3-4-5'!$B$10:$C$12,2,FALSE)*(VLOOKUP(E688,'Tabla 2-3-4-5'!$B$10:$C$12,2,FALSE)))&gt;5,"ALTO","MEDIO"))," ")</f>
        <v xml:space="preserve"> </v>
      </c>
      <c r="G688" s="105"/>
      <c r="H688" s="105"/>
      <c r="I688" s="105"/>
      <c r="J688" s="105"/>
      <c r="K688" s="105"/>
      <c r="L688" s="105"/>
      <c r="M688" s="105"/>
      <c r="N688" s="105"/>
      <c r="O688" s="104"/>
      <c r="P688" s="106"/>
      <c r="Q688" s="107"/>
    </row>
    <row r="689" spans="1:17" ht="35.25" customHeight="1" x14ac:dyDescent="0.3">
      <c r="A689" s="21" t="str">
        <f>'Matriz Nº1 Identificación'!A689</f>
        <v>75. 5</v>
      </c>
      <c r="B689" s="21" t="str">
        <f>IF('Matriz Nº3 Evaluación'!J689="Administrar",'Matriz Nº3 Evaluación'!B689,"No administrar")</f>
        <v>No administrar</v>
      </c>
      <c r="C689" s="105"/>
      <c r="D689" s="101"/>
      <c r="E689" s="101"/>
      <c r="F689" s="4" t="str">
        <f>IFERROR(+IF((VLOOKUP(D689,'Tabla 2-3-4-5'!$B$10:$C$12,2,FALSE)*(VLOOKUP(E689,'Tabla 2-3-4-5'!$B$10:$C$12,2,FALSE)))&lt;3,"BAJO",IF((VLOOKUP(D689,'Tabla 2-3-4-5'!$B$10:$C$12,2,FALSE)*(VLOOKUP(E689,'Tabla 2-3-4-5'!$B$10:$C$12,2,FALSE)))&gt;5,"ALTO","MEDIO"))," ")</f>
        <v xml:space="preserve"> </v>
      </c>
      <c r="G689" s="105"/>
      <c r="H689" s="105"/>
      <c r="I689" s="105"/>
      <c r="J689" s="105"/>
      <c r="K689" s="105"/>
      <c r="L689" s="105"/>
      <c r="M689" s="105"/>
      <c r="N689" s="105"/>
      <c r="O689" s="104"/>
      <c r="P689" s="106"/>
      <c r="Q689" s="107"/>
    </row>
    <row r="690" spans="1:17" ht="35.25" customHeight="1" x14ac:dyDescent="0.3">
      <c r="A690" s="21" t="str">
        <f>'Matriz Nº1 Identificación'!A690</f>
        <v>75. 6</v>
      </c>
      <c r="B690" s="21" t="str">
        <f>IF('Matriz Nº3 Evaluación'!J690="Administrar",'Matriz Nº3 Evaluación'!B690,"No administrar")</f>
        <v>No administrar</v>
      </c>
      <c r="C690" s="105"/>
      <c r="D690" s="101"/>
      <c r="E690" s="101"/>
      <c r="F690" s="4" t="str">
        <f>IFERROR(+IF((VLOOKUP(D690,'Tabla 2-3-4-5'!$B$10:$C$12,2,FALSE)*(VLOOKUP(E690,'Tabla 2-3-4-5'!$B$10:$C$12,2,FALSE)))&lt;3,"BAJO",IF((VLOOKUP(D690,'Tabla 2-3-4-5'!$B$10:$C$12,2,FALSE)*(VLOOKUP(E690,'Tabla 2-3-4-5'!$B$10:$C$12,2,FALSE)))&gt;5,"ALTO","MEDIO"))," ")</f>
        <v xml:space="preserve"> </v>
      </c>
      <c r="G690" s="105"/>
      <c r="H690" s="105"/>
      <c r="I690" s="105"/>
      <c r="J690" s="105"/>
      <c r="K690" s="105"/>
      <c r="L690" s="105"/>
      <c r="M690" s="105"/>
      <c r="N690" s="105"/>
      <c r="O690" s="104"/>
      <c r="P690" s="106"/>
      <c r="Q690" s="107"/>
    </row>
    <row r="691" spans="1:17" ht="35.25" customHeight="1" thickBot="1" x14ac:dyDescent="0.35">
      <c r="A691" s="21" t="str">
        <f>'Matriz Nº1 Identificación'!A691</f>
        <v>75. 7</v>
      </c>
      <c r="B691" s="21" t="str">
        <f>IF('Matriz Nº3 Evaluación'!J691="Administrar",'Matriz Nº3 Evaluación'!B691,"No administrar")</f>
        <v>No administrar</v>
      </c>
      <c r="C691" s="105"/>
      <c r="D691" s="101"/>
      <c r="E691" s="101"/>
      <c r="F691" s="4" t="str">
        <f>IFERROR(+IF((VLOOKUP(D691,'Tabla 2-3-4-5'!$B$10:$C$12,2,FALSE)*(VLOOKUP(E691,'Tabla 2-3-4-5'!$B$10:$C$12,2,FALSE)))&lt;3,"BAJO",IF((VLOOKUP(D691,'Tabla 2-3-4-5'!$B$10:$C$12,2,FALSE)*(VLOOKUP(E691,'Tabla 2-3-4-5'!$B$10:$C$12,2,FALSE)))&gt;5,"ALTO","MEDIO"))," ")</f>
        <v xml:space="preserve"> </v>
      </c>
      <c r="G691" s="105"/>
      <c r="H691" s="105"/>
      <c r="I691" s="105"/>
      <c r="J691" s="105"/>
      <c r="K691" s="105"/>
      <c r="L691" s="105"/>
      <c r="M691" s="105"/>
      <c r="N691" s="105"/>
      <c r="O691" s="104"/>
      <c r="P691" s="106"/>
      <c r="Q691" s="107"/>
    </row>
    <row r="692" spans="1:17" ht="33" customHeight="1" thickBot="1" x14ac:dyDescent="0.35">
      <c r="A692" s="73" t="str">
        <f>'Matriz Nº1 Identificación'!A692</f>
        <v xml:space="preserve">Objetivo Estratégico: </v>
      </c>
      <c r="B692" s="409">
        <f>'Matriz Nº1 Identificación'!B692</f>
        <v>0</v>
      </c>
      <c r="C692" s="410"/>
      <c r="D692" s="410"/>
      <c r="E692" s="410"/>
      <c r="F692" s="410"/>
      <c r="G692" s="410"/>
      <c r="H692" s="410"/>
      <c r="I692" s="410"/>
      <c r="J692" s="410"/>
      <c r="K692" s="410"/>
      <c r="L692" s="410"/>
      <c r="M692" s="410"/>
      <c r="N692" s="410"/>
      <c r="O692" s="410"/>
      <c r="P692" s="410"/>
      <c r="Q692" s="411"/>
    </row>
    <row r="693" spans="1:17" ht="24.75" customHeight="1" x14ac:dyDescent="0.3">
      <c r="A693" s="76" t="str">
        <f>'Matriz Nº1 Identificación'!A693</f>
        <v>Objetivo táctico</v>
      </c>
      <c r="B693" s="447" t="str">
        <f>'Matriz Nº1 Identificación'!B693</f>
        <v xml:space="preserve">76. </v>
      </c>
      <c r="C693" s="448"/>
      <c r="D693" s="448"/>
      <c r="E693" s="448"/>
      <c r="F693" s="448"/>
      <c r="G693" s="448"/>
      <c r="H693" s="448"/>
      <c r="I693" s="448"/>
      <c r="J693" s="448"/>
      <c r="K693" s="448"/>
      <c r="L693" s="448"/>
      <c r="M693" s="448"/>
      <c r="N693" s="448"/>
      <c r="O693" s="448"/>
      <c r="P693" s="448"/>
      <c r="Q693" s="449"/>
    </row>
    <row r="694" spans="1:17" ht="27.75" customHeight="1" x14ac:dyDescent="0.3">
      <c r="A694" s="21" t="str">
        <f>'Matriz Nº1 Identificación'!A694</f>
        <v>76. 1</v>
      </c>
      <c r="B694" s="21" t="str">
        <f>IF('Matriz Nº3 Evaluación'!J694="Administrar",'Matriz Nº3 Evaluación'!B694,"No administrar")</f>
        <v>No administrar</v>
      </c>
      <c r="C694" s="105"/>
      <c r="D694" s="101"/>
      <c r="E694" s="101"/>
      <c r="F694" s="4" t="str">
        <f>IFERROR(+IF((VLOOKUP(D694,'Tabla 2-3-4-5'!$B$10:$C$12,2,FALSE)*(VLOOKUP(E694,'Tabla 2-3-4-5'!$B$10:$C$12,2,FALSE)))&lt;3,"BAJO",IF((VLOOKUP(D694,'Tabla 2-3-4-5'!$B$10:$C$12,2,FALSE)*(VLOOKUP(E694,'Tabla 2-3-4-5'!$B$10:$C$12,2,FALSE)))&gt;5,"ALTO","MEDIO"))," ")</f>
        <v xml:space="preserve"> </v>
      </c>
      <c r="G694" s="105"/>
      <c r="H694" s="105"/>
      <c r="I694" s="105"/>
      <c r="J694" s="105"/>
      <c r="K694" s="105"/>
      <c r="L694" s="105"/>
      <c r="M694" s="105"/>
      <c r="N694" s="105"/>
      <c r="O694" s="104"/>
      <c r="P694" s="106"/>
      <c r="Q694" s="107"/>
    </row>
    <row r="695" spans="1:17" ht="31.5" customHeight="1" x14ac:dyDescent="0.3">
      <c r="A695" s="21" t="str">
        <f>'Matriz Nº1 Identificación'!A695</f>
        <v>76. 2</v>
      </c>
      <c r="B695" s="21" t="str">
        <f>IF('Matriz Nº3 Evaluación'!J695="Administrar",'Matriz Nº3 Evaluación'!B695,"No administrar")</f>
        <v>No administrar</v>
      </c>
      <c r="C695" s="105"/>
      <c r="D695" s="101"/>
      <c r="E695" s="101"/>
      <c r="F695" s="4" t="str">
        <f>IFERROR(+IF((VLOOKUP(D695,'Tabla 2-3-4-5'!$B$10:$C$12,2,FALSE)*(VLOOKUP(E695,'Tabla 2-3-4-5'!$B$10:$C$12,2,FALSE)))&lt;3,"BAJO",IF((VLOOKUP(D695,'Tabla 2-3-4-5'!$B$10:$C$12,2,FALSE)*(VLOOKUP(E695,'Tabla 2-3-4-5'!$B$10:$C$12,2,FALSE)))&gt;5,"ALTO","MEDIO"))," ")</f>
        <v xml:space="preserve"> </v>
      </c>
      <c r="G695" s="105"/>
      <c r="H695" s="105"/>
      <c r="I695" s="105"/>
      <c r="J695" s="105"/>
      <c r="K695" s="105"/>
      <c r="L695" s="105"/>
      <c r="M695" s="105"/>
      <c r="N695" s="105"/>
      <c r="O695" s="104"/>
      <c r="P695" s="106"/>
      <c r="Q695" s="107"/>
    </row>
    <row r="696" spans="1:17" ht="29.25" customHeight="1" x14ac:dyDescent="0.3">
      <c r="A696" s="21" t="str">
        <f>'Matriz Nº1 Identificación'!A696</f>
        <v>76. 3</v>
      </c>
      <c r="B696" s="21" t="str">
        <f>IF('Matriz Nº3 Evaluación'!J696="Administrar",'Matriz Nº3 Evaluación'!B696,"No administrar")</f>
        <v>No administrar</v>
      </c>
      <c r="C696" s="105"/>
      <c r="D696" s="101"/>
      <c r="E696" s="101"/>
      <c r="F696" s="4" t="str">
        <f>IFERROR(+IF((VLOOKUP(D696,'Tabla 2-3-4-5'!$B$10:$C$12,2,FALSE)*(VLOOKUP(E696,'Tabla 2-3-4-5'!$B$10:$C$12,2,FALSE)))&lt;3,"BAJO",IF((VLOOKUP(D696,'Tabla 2-3-4-5'!$B$10:$C$12,2,FALSE)*(VLOOKUP(E696,'Tabla 2-3-4-5'!$B$10:$C$12,2,FALSE)))&gt;5,"ALTO","MEDIO"))," ")</f>
        <v xml:space="preserve"> </v>
      </c>
      <c r="G696" s="105"/>
      <c r="H696" s="105"/>
      <c r="I696" s="105"/>
      <c r="J696" s="105"/>
      <c r="K696" s="105"/>
      <c r="L696" s="105"/>
      <c r="M696" s="105"/>
      <c r="N696" s="105"/>
      <c r="O696" s="104"/>
      <c r="P696" s="106"/>
      <c r="Q696" s="107"/>
    </row>
    <row r="697" spans="1:17" ht="35.25" customHeight="1" x14ac:dyDescent="0.3">
      <c r="A697" s="21" t="str">
        <f>'Matriz Nº1 Identificación'!A697</f>
        <v>76. 4</v>
      </c>
      <c r="B697" s="21" t="str">
        <f>IF('Matriz Nº3 Evaluación'!J697="Administrar",'Matriz Nº3 Evaluación'!B697,"No administrar")</f>
        <v>No administrar</v>
      </c>
      <c r="C697" s="105"/>
      <c r="D697" s="101"/>
      <c r="E697" s="101"/>
      <c r="F697" s="4" t="str">
        <f>IFERROR(+IF((VLOOKUP(D697,'Tabla 2-3-4-5'!$B$10:$C$12,2,FALSE)*(VLOOKUP(E697,'Tabla 2-3-4-5'!$B$10:$C$12,2,FALSE)))&lt;3,"BAJO",IF((VLOOKUP(D697,'Tabla 2-3-4-5'!$B$10:$C$12,2,FALSE)*(VLOOKUP(E697,'Tabla 2-3-4-5'!$B$10:$C$12,2,FALSE)))&gt;5,"ALTO","MEDIO"))," ")</f>
        <v xml:space="preserve"> </v>
      </c>
      <c r="G697" s="105"/>
      <c r="H697" s="105"/>
      <c r="I697" s="105"/>
      <c r="J697" s="105"/>
      <c r="K697" s="105"/>
      <c r="L697" s="105"/>
      <c r="M697" s="105"/>
      <c r="N697" s="105"/>
      <c r="O697" s="104"/>
      <c r="P697" s="106"/>
      <c r="Q697" s="107"/>
    </row>
    <row r="698" spans="1:17" ht="35.25" customHeight="1" x14ac:dyDescent="0.3">
      <c r="A698" s="21" t="str">
        <f>'Matriz Nº1 Identificación'!A698</f>
        <v>76. 5</v>
      </c>
      <c r="B698" s="21" t="str">
        <f>IF('Matriz Nº3 Evaluación'!J698="Administrar",'Matriz Nº3 Evaluación'!B698,"No administrar")</f>
        <v>No administrar</v>
      </c>
      <c r="C698" s="105"/>
      <c r="D698" s="101"/>
      <c r="E698" s="101"/>
      <c r="F698" s="4" t="str">
        <f>IFERROR(+IF((VLOOKUP(D698,'Tabla 2-3-4-5'!$B$10:$C$12,2,FALSE)*(VLOOKUP(E698,'Tabla 2-3-4-5'!$B$10:$C$12,2,FALSE)))&lt;3,"BAJO",IF((VLOOKUP(D698,'Tabla 2-3-4-5'!$B$10:$C$12,2,FALSE)*(VLOOKUP(E698,'Tabla 2-3-4-5'!$B$10:$C$12,2,FALSE)))&gt;5,"ALTO","MEDIO"))," ")</f>
        <v xml:space="preserve"> </v>
      </c>
      <c r="G698" s="105"/>
      <c r="H698" s="105"/>
      <c r="I698" s="105"/>
      <c r="J698" s="105"/>
      <c r="K698" s="105"/>
      <c r="L698" s="105"/>
      <c r="M698" s="105"/>
      <c r="N698" s="105"/>
      <c r="O698" s="104"/>
      <c r="P698" s="106"/>
      <c r="Q698" s="107"/>
    </row>
    <row r="699" spans="1:17" ht="35.25" customHeight="1" x14ac:dyDescent="0.3">
      <c r="A699" s="21" t="str">
        <f>'Matriz Nº1 Identificación'!A699</f>
        <v>76. 6</v>
      </c>
      <c r="B699" s="21" t="str">
        <f>IF('Matriz Nº3 Evaluación'!J699="Administrar",'Matriz Nº3 Evaluación'!B699,"No administrar")</f>
        <v>No administrar</v>
      </c>
      <c r="C699" s="105"/>
      <c r="D699" s="101"/>
      <c r="E699" s="101"/>
      <c r="F699" s="4" t="str">
        <f>IFERROR(+IF((VLOOKUP(D699,'Tabla 2-3-4-5'!$B$10:$C$12,2,FALSE)*(VLOOKUP(E699,'Tabla 2-3-4-5'!$B$10:$C$12,2,FALSE)))&lt;3,"BAJO",IF((VLOOKUP(D699,'Tabla 2-3-4-5'!$B$10:$C$12,2,FALSE)*(VLOOKUP(E699,'Tabla 2-3-4-5'!$B$10:$C$12,2,FALSE)))&gt;5,"ALTO","MEDIO"))," ")</f>
        <v xml:space="preserve"> </v>
      </c>
      <c r="G699" s="105"/>
      <c r="H699" s="105"/>
      <c r="I699" s="105"/>
      <c r="J699" s="105"/>
      <c r="K699" s="105"/>
      <c r="L699" s="105"/>
      <c r="M699" s="105"/>
      <c r="N699" s="105"/>
      <c r="O699" s="104"/>
      <c r="P699" s="106"/>
      <c r="Q699" s="107"/>
    </row>
    <row r="700" spans="1:17" ht="35.25" customHeight="1" thickBot="1" x14ac:dyDescent="0.35">
      <c r="A700" s="21" t="str">
        <f>'Matriz Nº1 Identificación'!A700</f>
        <v>76. 7</v>
      </c>
      <c r="B700" s="21" t="str">
        <f>IF('Matriz Nº3 Evaluación'!J700="Administrar",'Matriz Nº3 Evaluación'!B700,"No administrar")</f>
        <v>No administrar</v>
      </c>
      <c r="C700" s="105"/>
      <c r="D700" s="101"/>
      <c r="E700" s="101"/>
      <c r="F700" s="4" t="str">
        <f>IFERROR(+IF((VLOOKUP(D700,'Tabla 2-3-4-5'!$B$10:$C$12,2,FALSE)*(VLOOKUP(E700,'Tabla 2-3-4-5'!$B$10:$C$12,2,FALSE)))&lt;3,"BAJO",IF((VLOOKUP(D700,'Tabla 2-3-4-5'!$B$10:$C$12,2,FALSE)*(VLOOKUP(E700,'Tabla 2-3-4-5'!$B$10:$C$12,2,FALSE)))&gt;5,"ALTO","MEDIO"))," ")</f>
        <v xml:space="preserve"> </v>
      </c>
      <c r="G700" s="105"/>
      <c r="H700" s="105"/>
      <c r="I700" s="105"/>
      <c r="J700" s="105"/>
      <c r="K700" s="105"/>
      <c r="L700" s="105"/>
      <c r="M700" s="105"/>
      <c r="N700" s="105"/>
      <c r="O700" s="104"/>
      <c r="P700" s="106"/>
      <c r="Q700" s="107"/>
    </row>
    <row r="701" spans="1:17" ht="33" customHeight="1" thickBot="1" x14ac:dyDescent="0.35">
      <c r="A701" s="73" t="str">
        <f>'Matriz Nº1 Identificación'!A701</f>
        <v xml:space="preserve">Objetivo Estratégico: </v>
      </c>
      <c r="B701" s="409">
        <f>'Matriz Nº1 Identificación'!B701</f>
        <v>0</v>
      </c>
      <c r="C701" s="410"/>
      <c r="D701" s="410"/>
      <c r="E701" s="410"/>
      <c r="F701" s="410"/>
      <c r="G701" s="410"/>
      <c r="H701" s="410"/>
      <c r="I701" s="410"/>
      <c r="J701" s="410"/>
      <c r="K701" s="410"/>
      <c r="L701" s="410"/>
      <c r="M701" s="410"/>
      <c r="N701" s="410"/>
      <c r="O701" s="410"/>
      <c r="P701" s="410"/>
      <c r="Q701" s="411"/>
    </row>
    <row r="702" spans="1:17" ht="24.75" customHeight="1" x14ac:dyDescent="0.3">
      <c r="A702" s="76" t="str">
        <f>'Matriz Nº1 Identificación'!A702</f>
        <v>Objetivo táctico</v>
      </c>
      <c r="B702" s="447" t="str">
        <f>'Matriz Nº1 Identificación'!B702</f>
        <v xml:space="preserve">77. </v>
      </c>
      <c r="C702" s="448"/>
      <c r="D702" s="448"/>
      <c r="E702" s="448"/>
      <c r="F702" s="448"/>
      <c r="G702" s="448"/>
      <c r="H702" s="448"/>
      <c r="I702" s="448"/>
      <c r="J702" s="448"/>
      <c r="K702" s="448"/>
      <c r="L702" s="448"/>
      <c r="M702" s="448"/>
      <c r="N702" s="448"/>
      <c r="O702" s="448"/>
      <c r="P702" s="448"/>
      <c r="Q702" s="449"/>
    </row>
    <row r="703" spans="1:17" ht="27.75" customHeight="1" x14ac:dyDescent="0.3">
      <c r="A703" s="21" t="str">
        <f>'Matriz Nº1 Identificación'!A703</f>
        <v>77. 1</v>
      </c>
      <c r="B703" s="21" t="str">
        <f>IF('Matriz Nº3 Evaluación'!J703="Administrar",'Matriz Nº3 Evaluación'!B703,"No administrar")</f>
        <v>No administrar</v>
      </c>
      <c r="C703" s="105"/>
      <c r="D703" s="101"/>
      <c r="E703" s="101"/>
      <c r="F703" s="4" t="str">
        <f>IFERROR(+IF((VLOOKUP(D703,'Tabla 2-3-4-5'!$B$10:$C$12,2,FALSE)*(VLOOKUP(E703,'Tabla 2-3-4-5'!$B$10:$C$12,2,FALSE)))&lt;3,"BAJO",IF((VLOOKUP(D703,'Tabla 2-3-4-5'!$B$10:$C$12,2,FALSE)*(VLOOKUP(E703,'Tabla 2-3-4-5'!$B$10:$C$12,2,FALSE)))&gt;5,"ALTO","MEDIO"))," ")</f>
        <v xml:space="preserve"> </v>
      </c>
      <c r="G703" s="105"/>
      <c r="H703" s="105"/>
      <c r="I703" s="105"/>
      <c r="J703" s="105"/>
      <c r="K703" s="105"/>
      <c r="L703" s="105"/>
      <c r="M703" s="105"/>
      <c r="N703" s="105"/>
      <c r="O703" s="104"/>
      <c r="P703" s="106"/>
      <c r="Q703" s="107"/>
    </row>
    <row r="704" spans="1:17" ht="31.5" customHeight="1" x14ac:dyDescent="0.3">
      <c r="A704" s="21" t="str">
        <f>'Matriz Nº1 Identificación'!A704</f>
        <v>77. 2</v>
      </c>
      <c r="B704" s="21" t="str">
        <f>IF('Matriz Nº3 Evaluación'!J704="Administrar",'Matriz Nº3 Evaluación'!B704,"No administrar")</f>
        <v>No administrar</v>
      </c>
      <c r="C704" s="105"/>
      <c r="D704" s="101"/>
      <c r="E704" s="101"/>
      <c r="F704" s="4" t="str">
        <f>IFERROR(+IF((VLOOKUP(D704,'Tabla 2-3-4-5'!$B$10:$C$12,2,FALSE)*(VLOOKUP(E704,'Tabla 2-3-4-5'!$B$10:$C$12,2,FALSE)))&lt;3,"BAJO",IF((VLOOKUP(D704,'Tabla 2-3-4-5'!$B$10:$C$12,2,FALSE)*(VLOOKUP(E704,'Tabla 2-3-4-5'!$B$10:$C$12,2,FALSE)))&gt;5,"ALTO","MEDIO"))," ")</f>
        <v xml:space="preserve"> </v>
      </c>
      <c r="G704" s="105"/>
      <c r="H704" s="105"/>
      <c r="I704" s="105"/>
      <c r="J704" s="105"/>
      <c r="K704" s="105"/>
      <c r="L704" s="105"/>
      <c r="M704" s="105"/>
      <c r="N704" s="105"/>
      <c r="O704" s="104"/>
      <c r="P704" s="106"/>
      <c r="Q704" s="107"/>
    </row>
    <row r="705" spans="1:17" ht="29.25" customHeight="1" x14ac:dyDescent="0.3">
      <c r="A705" s="21" t="str">
        <f>'Matriz Nº1 Identificación'!A705</f>
        <v>77. 3</v>
      </c>
      <c r="B705" s="21" t="str">
        <f>IF('Matriz Nº3 Evaluación'!J705="Administrar",'Matriz Nº3 Evaluación'!B705,"No administrar")</f>
        <v>No administrar</v>
      </c>
      <c r="C705" s="105"/>
      <c r="D705" s="101"/>
      <c r="E705" s="101"/>
      <c r="F705" s="4" t="str">
        <f>IFERROR(+IF((VLOOKUP(D705,'Tabla 2-3-4-5'!$B$10:$C$12,2,FALSE)*(VLOOKUP(E705,'Tabla 2-3-4-5'!$B$10:$C$12,2,FALSE)))&lt;3,"BAJO",IF((VLOOKUP(D705,'Tabla 2-3-4-5'!$B$10:$C$12,2,FALSE)*(VLOOKUP(E705,'Tabla 2-3-4-5'!$B$10:$C$12,2,FALSE)))&gt;5,"ALTO","MEDIO"))," ")</f>
        <v xml:space="preserve"> </v>
      </c>
      <c r="G705" s="105"/>
      <c r="H705" s="105"/>
      <c r="I705" s="105"/>
      <c r="J705" s="105"/>
      <c r="K705" s="105"/>
      <c r="L705" s="105"/>
      <c r="M705" s="105"/>
      <c r="N705" s="105"/>
      <c r="O705" s="104"/>
      <c r="P705" s="106"/>
      <c r="Q705" s="107"/>
    </row>
    <row r="706" spans="1:17" ht="35.25" customHeight="1" x14ac:dyDescent="0.3">
      <c r="A706" s="21" t="str">
        <f>'Matriz Nº1 Identificación'!A706</f>
        <v>77. 4</v>
      </c>
      <c r="B706" s="21" t="str">
        <f>IF('Matriz Nº3 Evaluación'!J706="Administrar",'Matriz Nº3 Evaluación'!B706,"No administrar")</f>
        <v>No administrar</v>
      </c>
      <c r="C706" s="105"/>
      <c r="D706" s="101"/>
      <c r="E706" s="101"/>
      <c r="F706" s="4" t="str">
        <f>IFERROR(+IF((VLOOKUP(D706,'Tabla 2-3-4-5'!$B$10:$C$12,2,FALSE)*(VLOOKUP(E706,'Tabla 2-3-4-5'!$B$10:$C$12,2,FALSE)))&lt;3,"BAJO",IF((VLOOKUP(D706,'Tabla 2-3-4-5'!$B$10:$C$12,2,FALSE)*(VLOOKUP(E706,'Tabla 2-3-4-5'!$B$10:$C$12,2,FALSE)))&gt;5,"ALTO","MEDIO"))," ")</f>
        <v xml:space="preserve"> </v>
      </c>
      <c r="G706" s="105"/>
      <c r="H706" s="105"/>
      <c r="I706" s="105"/>
      <c r="J706" s="105"/>
      <c r="K706" s="105"/>
      <c r="L706" s="105"/>
      <c r="M706" s="105"/>
      <c r="N706" s="105"/>
      <c r="O706" s="104"/>
      <c r="P706" s="106"/>
      <c r="Q706" s="107"/>
    </row>
    <row r="707" spans="1:17" ht="35.25" customHeight="1" x14ac:dyDescent="0.3">
      <c r="A707" s="21" t="str">
        <f>'Matriz Nº1 Identificación'!A707</f>
        <v>77. 5</v>
      </c>
      <c r="B707" s="21" t="str">
        <f>IF('Matriz Nº3 Evaluación'!J707="Administrar",'Matriz Nº3 Evaluación'!B707,"No administrar")</f>
        <v>No administrar</v>
      </c>
      <c r="C707" s="105"/>
      <c r="D707" s="101"/>
      <c r="E707" s="101"/>
      <c r="F707" s="4" t="str">
        <f>IFERROR(+IF((VLOOKUP(D707,'Tabla 2-3-4-5'!$B$10:$C$12,2,FALSE)*(VLOOKUP(E707,'Tabla 2-3-4-5'!$B$10:$C$12,2,FALSE)))&lt;3,"BAJO",IF((VLOOKUP(D707,'Tabla 2-3-4-5'!$B$10:$C$12,2,FALSE)*(VLOOKUP(E707,'Tabla 2-3-4-5'!$B$10:$C$12,2,FALSE)))&gt;5,"ALTO","MEDIO"))," ")</f>
        <v xml:space="preserve"> </v>
      </c>
      <c r="G707" s="105"/>
      <c r="H707" s="105"/>
      <c r="I707" s="105"/>
      <c r="J707" s="105"/>
      <c r="K707" s="105"/>
      <c r="L707" s="105"/>
      <c r="M707" s="105"/>
      <c r="N707" s="105"/>
      <c r="O707" s="104"/>
      <c r="P707" s="106"/>
      <c r="Q707" s="107"/>
    </row>
    <row r="708" spans="1:17" ht="35.25" customHeight="1" x14ac:dyDescent="0.3">
      <c r="A708" s="21" t="str">
        <f>'Matriz Nº1 Identificación'!A708</f>
        <v>77. 6</v>
      </c>
      <c r="B708" s="21" t="str">
        <f>IF('Matriz Nº3 Evaluación'!J708="Administrar",'Matriz Nº3 Evaluación'!B708,"No administrar")</f>
        <v>No administrar</v>
      </c>
      <c r="C708" s="105"/>
      <c r="D708" s="101"/>
      <c r="E708" s="101"/>
      <c r="F708" s="4" t="str">
        <f>IFERROR(+IF((VLOOKUP(D708,'Tabla 2-3-4-5'!$B$10:$C$12,2,FALSE)*(VLOOKUP(E708,'Tabla 2-3-4-5'!$B$10:$C$12,2,FALSE)))&lt;3,"BAJO",IF((VLOOKUP(D708,'Tabla 2-3-4-5'!$B$10:$C$12,2,FALSE)*(VLOOKUP(E708,'Tabla 2-3-4-5'!$B$10:$C$12,2,FALSE)))&gt;5,"ALTO","MEDIO"))," ")</f>
        <v xml:space="preserve"> </v>
      </c>
      <c r="G708" s="105"/>
      <c r="H708" s="105"/>
      <c r="I708" s="105"/>
      <c r="J708" s="105"/>
      <c r="K708" s="105"/>
      <c r="L708" s="105"/>
      <c r="M708" s="105"/>
      <c r="N708" s="105"/>
      <c r="O708" s="104"/>
      <c r="P708" s="106"/>
      <c r="Q708" s="107"/>
    </row>
    <row r="709" spans="1:17" ht="35.25" customHeight="1" thickBot="1" x14ac:dyDescent="0.35">
      <c r="A709" s="21" t="str">
        <f>'Matriz Nº1 Identificación'!A709</f>
        <v>77. 7</v>
      </c>
      <c r="B709" s="21" t="str">
        <f>IF('Matriz Nº3 Evaluación'!J709="Administrar",'Matriz Nº3 Evaluación'!B709,"No administrar")</f>
        <v>No administrar</v>
      </c>
      <c r="C709" s="105"/>
      <c r="D709" s="101"/>
      <c r="E709" s="101"/>
      <c r="F709" s="4" t="str">
        <f>IFERROR(+IF((VLOOKUP(D709,'Tabla 2-3-4-5'!$B$10:$C$12,2,FALSE)*(VLOOKUP(E709,'Tabla 2-3-4-5'!$B$10:$C$12,2,FALSE)))&lt;3,"BAJO",IF((VLOOKUP(D709,'Tabla 2-3-4-5'!$B$10:$C$12,2,FALSE)*(VLOOKUP(E709,'Tabla 2-3-4-5'!$B$10:$C$12,2,FALSE)))&gt;5,"ALTO","MEDIO"))," ")</f>
        <v xml:space="preserve"> </v>
      </c>
      <c r="G709" s="105"/>
      <c r="H709" s="105"/>
      <c r="I709" s="105"/>
      <c r="J709" s="105"/>
      <c r="K709" s="105"/>
      <c r="L709" s="105"/>
      <c r="M709" s="105"/>
      <c r="N709" s="105"/>
      <c r="O709" s="104"/>
      <c r="P709" s="106"/>
      <c r="Q709" s="107"/>
    </row>
    <row r="710" spans="1:17" ht="33" customHeight="1" thickBot="1" x14ac:dyDescent="0.35">
      <c r="A710" s="73" t="str">
        <f>'Matriz Nº1 Identificación'!A710</f>
        <v xml:space="preserve">Objetivo Estratégico: </v>
      </c>
      <c r="B710" s="409">
        <f>'Matriz Nº1 Identificación'!B710</f>
        <v>0</v>
      </c>
      <c r="C710" s="410"/>
      <c r="D710" s="410"/>
      <c r="E710" s="410"/>
      <c r="F710" s="410"/>
      <c r="G710" s="410"/>
      <c r="H710" s="410"/>
      <c r="I710" s="410"/>
      <c r="J710" s="410"/>
      <c r="K710" s="410"/>
      <c r="L710" s="410"/>
      <c r="M710" s="410"/>
      <c r="N710" s="410"/>
      <c r="O710" s="410"/>
      <c r="P710" s="410"/>
      <c r="Q710" s="411"/>
    </row>
    <row r="711" spans="1:17" ht="24.75" customHeight="1" x14ac:dyDescent="0.3">
      <c r="A711" s="76" t="str">
        <f>'Matriz Nº1 Identificación'!A711</f>
        <v>Objetivo táctico</v>
      </c>
      <c r="B711" s="447" t="str">
        <f>'Matriz Nº1 Identificación'!B711</f>
        <v xml:space="preserve">78. </v>
      </c>
      <c r="C711" s="448"/>
      <c r="D711" s="448"/>
      <c r="E711" s="448"/>
      <c r="F711" s="448"/>
      <c r="G711" s="448"/>
      <c r="H711" s="448"/>
      <c r="I711" s="448"/>
      <c r="J711" s="448"/>
      <c r="K711" s="448"/>
      <c r="L711" s="448"/>
      <c r="M711" s="448"/>
      <c r="N711" s="448"/>
      <c r="O711" s="448"/>
      <c r="P711" s="448"/>
      <c r="Q711" s="449"/>
    </row>
    <row r="712" spans="1:17" ht="27.75" customHeight="1" x14ac:dyDescent="0.3">
      <c r="A712" s="21" t="str">
        <f>'Matriz Nº1 Identificación'!A712</f>
        <v>78. 1</v>
      </c>
      <c r="B712" s="21" t="str">
        <f>IF('Matriz Nº3 Evaluación'!J712="Administrar",'Matriz Nº3 Evaluación'!B712,"No administrar")</f>
        <v>No administrar</v>
      </c>
      <c r="C712" s="105"/>
      <c r="D712" s="101"/>
      <c r="E712" s="101"/>
      <c r="F712" s="4" t="str">
        <f>IFERROR(+IF((VLOOKUP(D712,'Tabla 2-3-4-5'!$B$10:$C$12,2,FALSE)*(VLOOKUP(E712,'Tabla 2-3-4-5'!$B$10:$C$12,2,FALSE)))&lt;3,"BAJO",IF((VLOOKUP(D712,'Tabla 2-3-4-5'!$B$10:$C$12,2,FALSE)*(VLOOKUP(E712,'Tabla 2-3-4-5'!$B$10:$C$12,2,FALSE)))&gt;5,"ALTO","MEDIO"))," ")</f>
        <v xml:space="preserve"> </v>
      </c>
      <c r="G712" s="105"/>
      <c r="H712" s="105"/>
      <c r="I712" s="105"/>
      <c r="J712" s="105"/>
      <c r="K712" s="105"/>
      <c r="L712" s="105"/>
      <c r="M712" s="105"/>
      <c r="N712" s="105"/>
      <c r="O712" s="104"/>
      <c r="P712" s="106"/>
      <c r="Q712" s="107"/>
    </row>
    <row r="713" spans="1:17" ht="31.5" customHeight="1" x14ac:dyDescent="0.3">
      <c r="A713" s="21" t="str">
        <f>'Matriz Nº1 Identificación'!A713</f>
        <v>78. 2</v>
      </c>
      <c r="B713" s="21" t="str">
        <f>IF('Matriz Nº3 Evaluación'!J713="Administrar",'Matriz Nº3 Evaluación'!B713,"No administrar")</f>
        <v>No administrar</v>
      </c>
      <c r="C713" s="105"/>
      <c r="D713" s="101"/>
      <c r="E713" s="101"/>
      <c r="F713" s="4" t="str">
        <f>IFERROR(+IF((VLOOKUP(D713,'Tabla 2-3-4-5'!$B$10:$C$12,2,FALSE)*(VLOOKUP(E713,'Tabla 2-3-4-5'!$B$10:$C$12,2,FALSE)))&lt;3,"BAJO",IF((VLOOKUP(D713,'Tabla 2-3-4-5'!$B$10:$C$12,2,FALSE)*(VLOOKUP(E713,'Tabla 2-3-4-5'!$B$10:$C$12,2,FALSE)))&gt;5,"ALTO","MEDIO"))," ")</f>
        <v xml:space="preserve"> </v>
      </c>
      <c r="G713" s="105"/>
      <c r="H713" s="105"/>
      <c r="I713" s="105"/>
      <c r="J713" s="105"/>
      <c r="K713" s="105"/>
      <c r="L713" s="105"/>
      <c r="M713" s="105"/>
      <c r="N713" s="105"/>
      <c r="O713" s="104"/>
      <c r="P713" s="106"/>
      <c r="Q713" s="107"/>
    </row>
    <row r="714" spans="1:17" ht="29.25" customHeight="1" x14ac:dyDescent="0.3">
      <c r="A714" s="21" t="str">
        <f>'Matriz Nº1 Identificación'!A714</f>
        <v>78. 3</v>
      </c>
      <c r="B714" s="21" t="str">
        <f>IF('Matriz Nº3 Evaluación'!J714="Administrar",'Matriz Nº3 Evaluación'!B714,"No administrar")</f>
        <v>No administrar</v>
      </c>
      <c r="C714" s="105"/>
      <c r="D714" s="101"/>
      <c r="E714" s="101"/>
      <c r="F714" s="4" t="str">
        <f>IFERROR(+IF((VLOOKUP(D714,'Tabla 2-3-4-5'!$B$10:$C$12,2,FALSE)*(VLOOKUP(E714,'Tabla 2-3-4-5'!$B$10:$C$12,2,FALSE)))&lt;3,"BAJO",IF((VLOOKUP(D714,'Tabla 2-3-4-5'!$B$10:$C$12,2,FALSE)*(VLOOKUP(E714,'Tabla 2-3-4-5'!$B$10:$C$12,2,FALSE)))&gt;5,"ALTO","MEDIO"))," ")</f>
        <v xml:space="preserve"> </v>
      </c>
      <c r="G714" s="105"/>
      <c r="H714" s="105"/>
      <c r="I714" s="105"/>
      <c r="J714" s="105"/>
      <c r="K714" s="105"/>
      <c r="L714" s="105"/>
      <c r="M714" s="105"/>
      <c r="N714" s="105"/>
      <c r="O714" s="104"/>
      <c r="P714" s="106"/>
      <c r="Q714" s="107"/>
    </row>
    <row r="715" spans="1:17" ht="35.25" customHeight="1" x14ac:dyDescent="0.3">
      <c r="A715" s="21" t="str">
        <f>'Matriz Nº1 Identificación'!A715</f>
        <v>78. 4</v>
      </c>
      <c r="B715" s="21" t="str">
        <f>IF('Matriz Nº3 Evaluación'!J715="Administrar",'Matriz Nº3 Evaluación'!B715,"No administrar")</f>
        <v>No administrar</v>
      </c>
      <c r="C715" s="105"/>
      <c r="D715" s="101"/>
      <c r="E715" s="101"/>
      <c r="F715" s="4" t="str">
        <f>IFERROR(+IF((VLOOKUP(D715,'Tabla 2-3-4-5'!$B$10:$C$12,2,FALSE)*(VLOOKUP(E715,'Tabla 2-3-4-5'!$B$10:$C$12,2,FALSE)))&lt;3,"BAJO",IF((VLOOKUP(D715,'Tabla 2-3-4-5'!$B$10:$C$12,2,FALSE)*(VLOOKUP(E715,'Tabla 2-3-4-5'!$B$10:$C$12,2,FALSE)))&gt;5,"ALTO","MEDIO"))," ")</f>
        <v xml:space="preserve"> </v>
      </c>
      <c r="G715" s="105"/>
      <c r="H715" s="105"/>
      <c r="I715" s="105"/>
      <c r="J715" s="105"/>
      <c r="K715" s="105"/>
      <c r="L715" s="105"/>
      <c r="M715" s="105"/>
      <c r="N715" s="105"/>
      <c r="O715" s="104"/>
      <c r="P715" s="106"/>
      <c r="Q715" s="107"/>
    </row>
    <row r="716" spans="1:17" ht="35.25" customHeight="1" x14ac:dyDescent="0.3">
      <c r="A716" s="21" t="str">
        <f>'Matriz Nº1 Identificación'!A716</f>
        <v>78. 5</v>
      </c>
      <c r="B716" s="21" t="str">
        <f>IF('Matriz Nº3 Evaluación'!J716="Administrar",'Matriz Nº3 Evaluación'!B716,"No administrar")</f>
        <v>No administrar</v>
      </c>
      <c r="C716" s="105"/>
      <c r="D716" s="101"/>
      <c r="E716" s="101"/>
      <c r="F716" s="4" t="str">
        <f>IFERROR(+IF((VLOOKUP(D716,'Tabla 2-3-4-5'!$B$10:$C$12,2,FALSE)*(VLOOKUP(E716,'Tabla 2-3-4-5'!$B$10:$C$12,2,FALSE)))&lt;3,"BAJO",IF((VLOOKUP(D716,'Tabla 2-3-4-5'!$B$10:$C$12,2,FALSE)*(VLOOKUP(E716,'Tabla 2-3-4-5'!$B$10:$C$12,2,FALSE)))&gt;5,"ALTO","MEDIO"))," ")</f>
        <v xml:space="preserve"> </v>
      </c>
      <c r="G716" s="105"/>
      <c r="H716" s="105"/>
      <c r="I716" s="105"/>
      <c r="J716" s="105"/>
      <c r="K716" s="105"/>
      <c r="L716" s="105"/>
      <c r="M716" s="105"/>
      <c r="N716" s="105"/>
      <c r="O716" s="104"/>
      <c r="P716" s="106"/>
      <c r="Q716" s="107"/>
    </row>
    <row r="717" spans="1:17" ht="35.25" customHeight="1" x14ac:dyDescent="0.3">
      <c r="A717" s="21" t="str">
        <f>'Matriz Nº1 Identificación'!A717</f>
        <v>78. 6</v>
      </c>
      <c r="B717" s="21" t="str">
        <f>IF('Matriz Nº3 Evaluación'!J717="Administrar",'Matriz Nº3 Evaluación'!B717,"No administrar")</f>
        <v>No administrar</v>
      </c>
      <c r="C717" s="105"/>
      <c r="D717" s="101"/>
      <c r="E717" s="101"/>
      <c r="F717" s="4" t="str">
        <f>IFERROR(+IF((VLOOKUP(D717,'Tabla 2-3-4-5'!$B$10:$C$12,2,FALSE)*(VLOOKUP(E717,'Tabla 2-3-4-5'!$B$10:$C$12,2,FALSE)))&lt;3,"BAJO",IF((VLOOKUP(D717,'Tabla 2-3-4-5'!$B$10:$C$12,2,FALSE)*(VLOOKUP(E717,'Tabla 2-3-4-5'!$B$10:$C$12,2,FALSE)))&gt;5,"ALTO","MEDIO"))," ")</f>
        <v xml:space="preserve"> </v>
      </c>
      <c r="G717" s="105"/>
      <c r="H717" s="105"/>
      <c r="I717" s="105"/>
      <c r="J717" s="105"/>
      <c r="K717" s="105"/>
      <c r="L717" s="105"/>
      <c r="M717" s="105"/>
      <c r="N717" s="105"/>
      <c r="O717" s="104"/>
      <c r="P717" s="106"/>
      <c r="Q717" s="107"/>
    </row>
    <row r="718" spans="1:17" ht="35.25" customHeight="1" thickBot="1" x14ac:dyDescent="0.35">
      <c r="A718" s="21" t="str">
        <f>'Matriz Nº1 Identificación'!A718</f>
        <v>78. 7</v>
      </c>
      <c r="B718" s="21" t="str">
        <f>IF('Matriz Nº3 Evaluación'!J718="Administrar",'Matriz Nº3 Evaluación'!B718,"No administrar")</f>
        <v>No administrar</v>
      </c>
      <c r="C718" s="105"/>
      <c r="D718" s="101"/>
      <c r="E718" s="101"/>
      <c r="F718" s="4" t="str">
        <f>IFERROR(+IF((VLOOKUP(D718,'Tabla 2-3-4-5'!$B$10:$C$12,2,FALSE)*(VLOOKUP(E718,'Tabla 2-3-4-5'!$B$10:$C$12,2,FALSE)))&lt;3,"BAJO",IF((VLOOKUP(D718,'Tabla 2-3-4-5'!$B$10:$C$12,2,FALSE)*(VLOOKUP(E718,'Tabla 2-3-4-5'!$B$10:$C$12,2,FALSE)))&gt;5,"ALTO","MEDIO"))," ")</f>
        <v xml:space="preserve"> </v>
      </c>
      <c r="G718" s="105"/>
      <c r="H718" s="105"/>
      <c r="I718" s="105"/>
      <c r="J718" s="105"/>
      <c r="K718" s="105"/>
      <c r="L718" s="105"/>
      <c r="M718" s="105"/>
      <c r="N718" s="105"/>
      <c r="O718" s="104"/>
      <c r="P718" s="106"/>
      <c r="Q718" s="107"/>
    </row>
    <row r="719" spans="1:17" ht="33" customHeight="1" thickBot="1" x14ac:dyDescent="0.35">
      <c r="A719" s="73" t="str">
        <f>'Matriz Nº1 Identificación'!A719</f>
        <v xml:space="preserve">Objetivo Estratégico: </v>
      </c>
      <c r="B719" s="409">
        <f>'Matriz Nº1 Identificación'!B719</f>
        <v>0</v>
      </c>
      <c r="C719" s="410"/>
      <c r="D719" s="410"/>
      <c r="E719" s="410"/>
      <c r="F719" s="410"/>
      <c r="G719" s="410"/>
      <c r="H719" s="410"/>
      <c r="I719" s="410"/>
      <c r="J719" s="410"/>
      <c r="K719" s="410"/>
      <c r="L719" s="410"/>
      <c r="M719" s="410"/>
      <c r="N719" s="410"/>
      <c r="O719" s="410"/>
      <c r="P719" s="410"/>
      <c r="Q719" s="411"/>
    </row>
    <row r="720" spans="1:17" ht="24.75" customHeight="1" x14ac:dyDescent="0.3">
      <c r="A720" s="76" t="str">
        <f>'Matriz Nº1 Identificación'!A720</f>
        <v>Objetivo táctico</v>
      </c>
      <c r="B720" s="447" t="str">
        <f>'Matriz Nº1 Identificación'!B720</f>
        <v xml:space="preserve">79. </v>
      </c>
      <c r="C720" s="448"/>
      <c r="D720" s="448"/>
      <c r="E720" s="448"/>
      <c r="F720" s="448"/>
      <c r="G720" s="448"/>
      <c r="H720" s="448"/>
      <c r="I720" s="448"/>
      <c r="J720" s="448"/>
      <c r="K720" s="448"/>
      <c r="L720" s="448"/>
      <c r="M720" s="448"/>
      <c r="N720" s="448"/>
      <c r="O720" s="448"/>
      <c r="P720" s="448"/>
      <c r="Q720" s="449"/>
    </row>
    <row r="721" spans="1:17" ht="27.75" customHeight="1" x14ac:dyDescent="0.3">
      <c r="A721" s="21" t="str">
        <f>'Matriz Nº1 Identificación'!A721</f>
        <v>79. 1</v>
      </c>
      <c r="B721" s="21" t="str">
        <f>IF('Matriz Nº3 Evaluación'!J721="Administrar",'Matriz Nº3 Evaluación'!B721,"No administrar")</f>
        <v>No administrar</v>
      </c>
      <c r="C721" s="105"/>
      <c r="D721" s="101"/>
      <c r="E721" s="101"/>
      <c r="F721" s="4" t="str">
        <f>IFERROR(+IF((VLOOKUP(D721,'Tabla 2-3-4-5'!$B$10:$C$12,2,FALSE)*(VLOOKUP(E721,'Tabla 2-3-4-5'!$B$10:$C$12,2,FALSE)))&lt;3,"BAJO",IF((VLOOKUP(D721,'Tabla 2-3-4-5'!$B$10:$C$12,2,FALSE)*(VLOOKUP(E721,'Tabla 2-3-4-5'!$B$10:$C$12,2,FALSE)))&gt;5,"ALTO","MEDIO"))," ")</f>
        <v xml:space="preserve"> </v>
      </c>
      <c r="G721" s="105"/>
      <c r="H721" s="105"/>
      <c r="I721" s="105"/>
      <c r="J721" s="105"/>
      <c r="K721" s="105"/>
      <c r="L721" s="105"/>
      <c r="M721" s="105"/>
      <c r="N721" s="105"/>
      <c r="O721" s="104"/>
      <c r="P721" s="106"/>
      <c r="Q721" s="107"/>
    </row>
    <row r="722" spans="1:17" ht="31.5" customHeight="1" x14ac:dyDescent="0.3">
      <c r="A722" s="21" t="str">
        <f>'Matriz Nº1 Identificación'!A722</f>
        <v>79. 2</v>
      </c>
      <c r="B722" s="21" t="str">
        <f>IF('Matriz Nº3 Evaluación'!J722="Administrar",'Matriz Nº3 Evaluación'!B722,"No administrar")</f>
        <v>No administrar</v>
      </c>
      <c r="C722" s="105"/>
      <c r="D722" s="101"/>
      <c r="E722" s="101"/>
      <c r="F722" s="4" t="str">
        <f>IFERROR(+IF((VLOOKUP(D722,'Tabla 2-3-4-5'!$B$10:$C$12,2,FALSE)*(VLOOKUP(E722,'Tabla 2-3-4-5'!$B$10:$C$12,2,FALSE)))&lt;3,"BAJO",IF((VLOOKUP(D722,'Tabla 2-3-4-5'!$B$10:$C$12,2,FALSE)*(VLOOKUP(E722,'Tabla 2-3-4-5'!$B$10:$C$12,2,FALSE)))&gt;5,"ALTO","MEDIO"))," ")</f>
        <v xml:space="preserve"> </v>
      </c>
      <c r="G722" s="105"/>
      <c r="H722" s="105"/>
      <c r="I722" s="105"/>
      <c r="J722" s="105"/>
      <c r="K722" s="105"/>
      <c r="L722" s="105"/>
      <c r="M722" s="105"/>
      <c r="N722" s="105"/>
      <c r="O722" s="104"/>
      <c r="P722" s="106"/>
      <c r="Q722" s="107"/>
    </row>
    <row r="723" spans="1:17" ht="29.25" customHeight="1" x14ac:dyDescent="0.3">
      <c r="A723" s="21" t="str">
        <f>'Matriz Nº1 Identificación'!A723</f>
        <v>79. 3</v>
      </c>
      <c r="B723" s="21" t="str">
        <f>IF('Matriz Nº3 Evaluación'!J723="Administrar",'Matriz Nº3 Evaluación'!B723,"No administrar")</f>
        <v>No administrar</v>
      </c>
      <c r="C723" s="105"/>
      <c r="D723" s="101"/>
      <c r="E723" s="101"/>
      <c r="F723" s="4" t="str">
        <f>IFERROR(+IF((VLOOKUP(D723,'Tabla 2-3-4-5'!$B$10:$C$12,2,FALSE)*(VLOOKUP(E723,'Tabla 2-3-4-5'!$B$10:$C$12,2,FALSE)))&lt;3,"BAJO",IF((VLOOKUP(D723,'Tabla 2-3-4-5'!$B$10:$C$12,2,FALSE)*(VLOOKUP(E723,'Tabla 2-3-4-5'!$B$10:$C$12,2,FALSE)))&gt;5,"ALTO","MEDIO"))," ")</f>
        <v xml:space="preserve"> </v>
      </c>
      <c r="G723" s="105"/>
      <c r="H723" s="105"/>
      <c r="I723" s="105"/>
      <c r="J723" s="105"/>
      <c r="K723" s="105"/>
      <c r="L723" s="105"/>
      <c r="M723" s="105"/>
      <c r="N723" s="105"/>
      <c r="O723" s="104"/>
      <c r="P723" s="106"/>
      <c r="Q723" s="107"/>
    </row>
    <row r="724" spans="1:17" ht="35.25" customHeight="1" x14ac:dyDescent="0.3">
      <c r="A724" s="21" t="str">
        <f>'Matriz Nº1 Identificación'!A724</f>
        <v>79. 4</v>
      </c>
      <c r="B724" s="21" t="str">
        <f>IF('Matriz Nº3 Evaluación'!J724="Administrar",'Matriz Nº3 Evaluación'!B724,"No administrar")</f>
        <v>No administrar</v>
      </c>
      <c r="C724" s="105"/>
      <c r="D724" s="101"/>
      <c r="E724" s="101"/>
      <c r="F724" s="4" t="str">
        <f>IFERROR(+IF((VLOOKUP(D724,'Tabla 2-3-4-5'!$B$10:$C$12,2,FALSE)*(VLOOKUP(E724,'Tabla 2-3-4-5'!$B$10:$C$12,2,FALSE)))&lt;3,"BAJO",IF((VLOOKUP(D724,'Tabla 2-3-4-5'!$B$10:$C$12,2,FALSE)*(VLOOKUP(E724,'Tabla 2-3-4-5'!$B$10:$C$12,2,FALSE)))&gt;5,"ALTO","MEDIO"))," ")</f>
        <v xml:space="preserve"> </v>
      </c>
      <c r="G724" s="105"/>
      <c r="H724" s="105"/>
      <c r="I724" s="105"/>
      <c r="J724" s="105"/>
      <c r="K724" s="105"/>
      <c r="L724" s="105"/>
      <c r="M724" s="105"/>
      <c r="N724" s="105"/>
      <c r="O724" s="104"/>
      <c r="P724" s="106"/>
      <c r="Q724" s="107"/>
    </row>
    <row r="725" spans="1:17" ht="35.25" customHeight="1" x14ac:dyDescent="0.3">
      <c r="A725" s="21" t="str">
        <f>'Matriz Nº1 Identificación'!A725</f>
        <v>79. 5</v>
      </c>
      <c r="B725" s="21" t="str">
        <f>IF('Matriz Nº3 Evaluación'!J725="Administrar",'Matriz Nº3 Evaluación'!B725,"No administrar")</f>
        <v>No administrar</v>
      </c>
      <c r="C725" s="105"/>
      <c r="D725" s="101"/>
      <c r="E725" s="101"/>
      <c r="F725" s="4" t="str">
        <f>IFERROR(+IF((VLOOKUP(D725,'Tabla 2-3-4-5'!$B$10:$C$12,2,FALSE)*(VLOOKUP(E725,'Tabla 2-3-4-5'!$B$10:$C$12,2,FALSE)))&lt;3,"BAJO",IF((VLOOKUP(D725,'Tabla 2-3-4-5'!$B$10:$C$12,2,FALSE)*(VLOOKUP(E725,'Tabla 2-3-4-5'!$B$10:$C$12,2,FALSE)))&gt;5,"ALTO","MEDIO"))," ")</f>
        <v xml:space="preserve"> </v>
      </c>
      <c r="G725" s="105"/>
      <c r="H725" s="105"/>
      <c r="I725" s="105"/>
      <c r="J725" s="105"/>
      <c r="K725" s="105"/>
      <c r="L725" s="105"/>
      <c r="M725" s="105"/>
      <c r="N725" s="105"/>
      <c r="O725" s="104"/>
      <c r="P725" s="106"/>
      <c r="Q725" s="107"/>
    </row>
    <row r="726" spans="1:17" ht="35.25" customHeight="1" x14ac:dyDescent="0.3">
      <c r="A726" s="21" t="str">
        <f>'Matriz Nº1 Identificación'!A726</f>
        <v>79. 6</v>
      </c>
      <c r="B726" s="21" t="str">
        <f>IF('Matriz Nº3 Evaluación'!J726="Administrar",'Matriz Nº3 Evaluación'!B726,"No administrar")</f>
        <v>No administrar</v>
      </c>
      <c r="C726" s="105"/>
      <c r="D726" s="101"/>
      <c r="E726" s="101"/>
      <c r="F726" s="4" t="str">
        <f>IFERROR(+IF((VLOOKUP(D726,'Tabla 2-3-4-5'!$B$10:$C$12,2,FALSE)*(VLOOKUP(E726,'Tabla 2-3-4-5'!$B$10:$C$12,2,FALSE)))&lt;3,"BAJO",IF((VLOOKUP(D726,'Tabla 2-3-4-5'!$B$10:$C$12,2,FALSE)*(VLOOKUP(E726,'Tabla 2-3-4-5'!$B$10:$C$12,2,FALSE)))&gt;5,"ALTO","MEDIO"))," ")</f>
        <v xml:space="preserve"> </v>
      </c>
      <c r="G726" s="105"/>
      <c r="H726" s="105"/>
      <c r="I726" s="105"/>
      <c r="J726" s="105"/>
      <c r="K726" s="105"/>
      <c r="L726" s="105"/>
      <c r="M726" s="105"/>
      <c r="N726" s="105"/>
      <c r="O726" s="104"/>
      <c r="P726" s="106"/>
      <c r="Q726" s="107"/>
    </row>
    <row r="727" spans="1:17" ht="35.25" customHeight="1" thickBot="1" x14ac:dyDescent="0.35">
      <c r="A727" s="21" t="str">
        <f>'Matriz Nº1 Identificación'!A727</f>
        <v>79. 7</v>
      </c>
      <c r="B727" s="21" t="str">
        <f>IF('Matriz Nº3 Evaluación'!J727="Administrar",'Matriz Nº3 Evaluación'!B727,"No administrar")</f>
        <v>No administrar</v>
      </c>
      <c r="C727" s="105"/>
      <c r="D727" s="101"/>
      <c r="E727" s="101"/>
      <c r="F727" s="4" t="str">
        <f>IFERROR(+IF((VLOOKUP(D727,'Tabla 2-3-4-5'!$B$10:$C$12,2,FALSE)*(VLOOKUP(E727,'Tabla 2-3-4-5'!$B$10:$C$12,2,FALSE)))&lt;3,"BAJO",IF((VLOOKUP(D727,'Tabla 2-3-4-5'!$B$10:$C$12,2,FALSE)*(VLOOKUP(E727,'Tabla 2-3-4-5'!$B$10:$C$12,2,FALSE)))&gt;5,"ALTO","MEDIO"))," ")</f>
        <v xml:space="preserve"> </v>
      </c>
      <c r="G727" s="105"/>
      <c r="H727" s="105"/>
      <c r="I727" s="105"/>
      <c r="J727" s="105"/>
      <c r="K727" s="105"/>
      <c r="L727" s="105"/>
      <c r="M727" s="105"/>
      <c r="N727" s="105"/>
      <c r="O727" s="104"/>
      <c r="P727" s="106"/>
      <c r="Q727" s="107"/>
    </row>
    <row r="728" spans="1:17" ht="33" customHeight="1" thickBot="1" x14ac:dyDescent="0.35">
      <c r="A728" s="73" t="str">
        <f>'Matriz Nº1 Identificación'!A728</f>
        <v xml:space="preserve">Objetivo Estratégico: </v>
      </c>
      <c r="B728" s="409">
        <f>'Matriz Nº1 Identificación'!B728</f>
        <v>0</v>
      </c>
      <c r="C728" s="410"/>
      <c r="D728" s="410"/>
      <c r="E728" s="410"/>
      <c r="F728" s="410"/>
      <c r="G728" s="410"/>
      <c r="H728" s="410"/>
      <c r="I728" s="410"/>
      <c r="J728" s="410"/>
      <c r="K728" s="410"/>
      <c r="L728" s="410"/>
      <c r="M728" s="410"/>
      <c r="N728" s="410"/>
      <c r="O728" s="410"/>
      <c r="P728" s="410"/>
      <c r="Q728" s="411"/>
    </row>
    <row r="729" spans="1:17" ht="24.75" customHeight="1" x14ac:dyDescent="0.3">
      <c r="A729" s="76" t="str">
        <f>'Matriz Nº1 Identificación'!A729</f>
        <v>Objetivo táctico</v>
      </c>
      <c r="B729" s="447" t="str">
        <f>'Matriz Nº1 Identificación'!B729</f>
        <v xml:space="preserve">80. </v>
      </c>
      <c r="C729" s="448"/>
      <c r="D729" s="448"/>
      <c r="E729" s="448"/>
      <c r="F729" s="448"/>
      <c r="G729" s="448"/>
      <c r="H729" s="448"/>
      <c r="I729" s="448"/>
      <c r="J729" s="448"/>
      <c r="K729" s="448"/>
      <c r="L729" s="448"/>
      <c r="M729" s="448"/>
      <c r="N729" s="448"/>
      <c r="O729" s="448"/>
      <c r="P729" s="448"/>
      <c r="Q729" s="449"/>
    </row>
    <row r="730" spans="1:17" ht="27.75" customHeight="1" x14ac:dyDescent="0.3">
      <c r="A730" s="21" t="str">
        <f>'Matriz Nº1 Identificación'!A730</f>
        <v>80. 1</v>
      </c>
      <c r="B730" s="21" t="str">
        <f>IF('Matriz Nº3 Evaluación'!J730="Administrar",'Matriz Nº3 Evaluación'!B730,"No administrar")</f>
        <v>No administrar</v>
      </c>
      <c r="C730" s="105"/>
      <c r="D730" s="101"/>
      <c r="E730" s="101"/>
      <c r="F730" s="4" t="str">
        <f>IFERROR(+IF((VLOOKUP(D730,'Tabla 2-3-4-5'!$B$10:$C$12,2,FALSE)*(VLOOKUP(E730,'Tabla 2-3-4-5'!$B$10:$C$12,2,FALSE)))&lt;3,"BAJO",IF((VLOOKUP(D730,'Tabla 2-3-4-5'!$B$10:$C$12,2,FALSE)*(VLOOKUP(E730,'Tabla 2-3-4-5'!$B$10:$C$12,2,FALSE)))&gt;5,"ALTO","MEDIO"))," ")</f>
        <v xml:space="preserve"> </v>
      </c>
      <c r="G730" s="105"/>
      <c r="H730" s="105"/>
      <c r="I730" s="105"/>
      <c r="J730" s="105"/>
      <c r="K730" s="105"/>
      <c r="L730" s="105"/>
      <c r="M730" s="105"/>
      <c r="N730" s="105"/>
      <c r="O730" s="104"/>
      <c r="P730" s="106"/>
      <c r="Q730" s="107"/>
    </row>
    <row r="731" spans="1:17" ht="31.5" customHeight="1" x14ac:dyDescent="0.3">
      <c r="A731" s="21" t="str">
        <f>'Matriz Nº1 Identificación'!A731</f>
        <v>80. 2</v>
      </c>
      <c r="B731" s="21" t="str">
        <f>IF('Matriz Nº3 Evaluación'!J731="Administrar",'Matriz Nº3 Evaluación'!B731,"No administrar")</f>
        <v>No administrar</v>
      </c>
      <c r="C731" s="105"/>
      <c r="D731" s="101"/>
      <c r="E731" s="101"/>
      <c r="F731" s="4" t="str">
        <f>IFERROR(+IF((VLOOKUP(D731,'Tabla 2-3-4-5'!$B$10:$C$12,2,FALSE)*(VLOOKUP(E731,'Tabla 2-3-4-5'!$B$10:$C$12,2,FALSE)))&lt;3,"BAJO",IF((VLOOKUP(D731,'Tabla 2-3-4-5'!$B$10:$C$12,2,FALSE)*(VLOOKUP(E731,'Tabla 2-3-4-5'!$B$10:$C$12,2,FALSE)))&gt;5,"ALTO","MEDIO"))," ")</f>
        <v xml:space="preserve"> </v>
      </c>
      <c r="G731" s="105"/>
      <c r="H731" s="105"/>
      <c r="I731" s="105"/>
      <c r="J731" s="105"/>
      <c r="K731" s="105"/>
      <c r="L731" s="105"/>
      <c r="M731" s="105"/>
      <c r="N731" s="105"/>
      <c r="O731" s="104"/>
      <c r="P731" s="106"/>
      <c r="Q731" s="107"/>
    </row>
    <row r="732" spans="1:17" ht="29.25" customHeight="1" x14ac:dyDescent="0.3">
      <c r="A732" s="21" t="str">
        <f>'Matriz Nº1 Identificación'!A732</f>
        <v>80. 3</v>
      </c>
      <c r="B732" s="21" t="str">
        <f>IF('Matriz Nº3 Evaluación'!J732="Administrar",'Matriz Nº3 Evaluación'!B732,"No administrar")</f>
        <v>No administrar</v>
      </c>
      <c r="C732" s="105"/>
      <c r="D732" s="101"/>
      <c r="E732" s="101"/>
      <c r="F732" s="4" t="str">
        <f>IFERROR(+IF((VLOOKUP(D732,'Tabla 2-3-4-5'!$B$10:$C$12,2,FALSE)*(VLOOKUP(E732,'Tabla 2-3-4-5'!$B$10:$C$12,2,FALSE)))&lt;3,"BAJO",IF((VLOOKUP(D732,'Tabla 2-3-4-5'!$B$10:$C$12,2,FALSE)*(VLOOKUP(E732,'Tabla 2-3-4-5'!$B$10:$C$12,2,FALSE)))&gt;5,"ALTO","MEDIO"))," ")</f>
        <v xml:space="preserve"> </v>
      </c>
      <c r="G732" s="105"/>
      <c r="H732" s="105"/>
      <c r="I732" s="105"/>
      <c r="J732" s="105"/>
      <c r="K732" s="105"/>
      <c r="L732" s="105"/>
      <c r="M732" s="105"/>
      <c r="N732" s="105"/>
      <c r="O732" s="104"/>
      <c r="P732" s="106"/>
      <c r="Q732" s="107"/>
    </row>
    <row r="733" spans="1:17" ht="35.25" customHeight="1" x14ac:dyDescent="0.3">
      <c r="A733" s="21" t="str">
        <f>'Matriz Nº1 Identificación'!A733</f>
        <v>80. 4</v>
      </c>
      <c r="B733" s="21" t="str">
        <f>IF('Matriz Nº3 Evaluación'!J733="Administrar",'Matriz Nº3 Evaluación'!B733,"No administrar")</f>
        <v>No administrar</v>
      </c>
      <c r="C733" s="105"/>
      <c r="D733" s="101"/>
      <c r="E733" s="101"/>
      <c r="F733" s="4" t="str">
        <f>IFERROR(+IF((VLOOKUP(D733,'Tabla 2-3-4-5'!$B$10:$C$12,2,FALSE)*(VLOOKUP(E733,'Tabla 2-3-4-5'!$B$10:$C$12,2,FALSE)))&lt;3,"BAJO",IF((VLOOKUP(D733,'Tabla 2-3-4-5'!$B$10:$C$12,2,FALSE)*(VLOOKUP(E733,'Tabla 2-3-4-5'!$B$10:$C$12,2,FALSE)))&gt;5,"ALTO","MEDIO"))," ")</f>
        <v xml:space="preserve"> </v>
      </c>
      <c r="G733" s="105"/>
      <c r="H733" s="105"/>
      <c r="I733" s="105"/>
      <c r="J733" s="105"/>
      <c r="K733" s="105"/>
      <c r="L733" s="105"/>
      <c r="M733" s="105"/>
      <c r="N733" s="105"/>
      <c r="O733" s="104"/>
      <c r="P733" s="106"/>
      <c r="Q733" s="107"/>
    </row>
    <row r="734" spans="1:17" ht="35.25" customHeight="1" x14ac:dyDescent="0.3">
      <c r="A734" s="21" t="str">
        <f>'Matriz Nº1 Identificación'!A734</f>
        <v>80. 5</v>
      </c>
      <c r="B734" s="21" t="str">
        <f>IF('Matriz Nº3 Evaluación'!J734="Administrar",'Matriz Nº3 Evaluación'!B734,"No administrar")</f>
        <v>No administrar</v>
      </c>
      <c r="C734" s="105"/>
      <c r="D734" s="101"/>
      <c r="E734" s="101"/>
      <c r="F734" s="4" t="str">
        <f>IFERROR(+IF((VLOOKUP(D734,'Tabla 2-3-4-5'!$B$10:$C$12,2,FALSE)*(VLOOKUP(E734,'Tabla 2-3-4-5'!$B$10:$C$12,2,FALSE)))&lt;3,"BAJO",IF((VLOOKUP(D734,'Tabla 2-3-4-5'!$B$10:$C$12,2,FALSE)*(VLOOKUP(E734,'Tabla 2-3-4-5'!$B$10:$C$12,2,FALSE)))&gt;5,"ALTO","MEDIO"))," ")</f>
        <v xml:space="preserve"> </v>
      </c>
      <c r="G734" s="105"/>
      <c r="H734" s="105"/>
      <c r="I734" s="105"/>
      <c r="J734" s="105"/>
      <c r="K734" s="105"/>
      <c r="L734" s="105"/>
      <c r="M734" s="105"/>
      <c r="N734" s="105"/>
      <c r="O734" s="104"/>
      <c r="P734" s="106"/>
      <c r="Q734" s="107"/>
    </row>
    <row r="735" spans="1:17" ht="35.25" customHeight="1" x14ac:dyDescent="0.3">
      <c r="A735" s="21" t="str">
        <f>'Matriz Nº1 Identificación'!A735</f>
        <v>80. 6</v>
      </c>
      <c r="B735" s="21" t="str">
        <f>IF('Matriz Nº3 Evaluación'!J735="Administrar",'Matriz Nº3 Evaluación'!B735,"No administrar")</f>
        <v>No administrar</v>
      </c>
      <c r="C735" s="105"/>
      <c r="D735" s="101"/>
      <c r="E735" s="101"/>
      <c r="F735" s="4" t="str">
        <f>IFERROR(+IF((VLOOKUP(D735,'Tabla 2-3-4-5'!$B$10:$C$12,2,FALSE)*(VLOOKUP(E735,'Tabla 2-3-4-5'!$B$10:$C$12,2,FALSE)))&lt;3,"BAJO",IF((VLOOKUP(D735,'Tabla 2-3-4-5'!$B$10:$C$12,2,FALSE)*(VLOOKUP(E735,'Tabla 2-3-4-5'!$B$10:$C$12,2,FALSE)))&gt;5,"ALTO","MEDIO"))," ")</f>
        <v xml:space="preserve"> </v>
      </c>
      <c r="G735" s="105"/>
      <c r="H735" s="105"/>
      <c r="I735" s="105"/>
      <c r="J735" s="105"/>
      <c r="K735" s="105"/>
      <c r="L735" s="105"/>
      <c r="M735" s="105"/>
      <c r="N735" s="105"/>
      <c r="O735" s="104"/>
      <c r="P735" s="106"/>
      <c r="Q735" s="107"/>
    </row>
    <row r="736" spans="1:17" ht="35.25" customHeight="1" thickBot="1" x14ac:dyDescent="0.35">
      <c r="A736" s="21" t="str">
        <f>'Matriz Nº1 Identificación'!A736</f>
        <v>80. 7</v>
      </c>
      <c r="B736" s="21" t="str">
        <f>IF('Matriz Nº3 Evaluación'!J736="Administrar",'Matriz Nº3 Evaluación'!B736,"No administrar")</f>
        <v>No administrar</v>
      </c>
      <c r="C736" s="105"/>
      <c r="D736" s="101"/>
      <c r="E736" s="101"/>
      <c r="F736" s="4" t="str">
        <f>IFERROR(+IF((VLOOKUP(D736,'Tabla 2-3-4-5'!$B$10:$C$12,2,FALSE)*(VLOOKUP(E736,'Tabla 2-3-4-5'!$B$10:$C$12,2,FALSE)))&lt;3,"BAJO",IF((VLOOKUP(D736,'Tabla 2-3-4-5'!$B$10:$C$12,2,FALSE)*(VLOOKUP(E736,'Tabla 2-3-4-5'!$B$10:$C$12,2,FALSE)))&gt;5,"ALTO","MEDIO"))," ")</f>
        <v xml:space="preserve"> </v>
      </c>
      <c r="G736" s="105"/>
      <c r="H736" s="105"/>
      <c r="I736" s="105"/>
      <c r="J736" s="105"/>
      <c r="K736" s="105"/>
      <c r="L736" s="105"/>
      <c r="M736" s="105"/>
      <c r="N736" s="105"/>
      <c r="O736" s="104"/>
      <c r="P736" s="106"/>
      <c r="Q736" s="107"/>
    </row>
    <row r="737" spans="1:17" ht="33" customHeight="1" thickBot="1" x14ac:dyDescent="0.35">
      <c r="A737" s="73" t="str">
        <f>'Matriz Nº1 Identificación'!A737</f>
        <v xml:space="preserve">Objetivo Estratégico: </v>
      </c>
      <c r="B737" s="409">
        <f>'Matriz Nº1 Identificación'!B737</f>
        <v>0</v>
      </c>
      <c r="C737" s="410"/>
      <c r="D737" s="410"/>
      <c r="E737" s="410"/>
      <c r="F737" s="410"/>
      <c r="G737" s="410"/>
      <c r="H737" s="410"/>
      <c r="I737" s="410"/>
      <c r="J737" s="410"/>
      <c r="K737" s="410"/>
      <c r="L737" s="410"/>
      <c r="M737" s="410"/>
      <c r="N737" s="410"/>
      <c r="O737" s="410"/>
      <c r="P737" s="410"/>
      <c r="Q737" s="411"/>
    </row>
    <row r="738" spans="1:17" ht="24.75" customHeight="1" x14ac:dyDescent="0.3">
      <c r="A738" s="76" t="str">
        <f>'Matriz Nº1 Identificación'!A738</f>
        <v>Objetivo táctico</v>
      </c>
      <c r="B738" s="447" t="str">
        <f>'Matriz Nº1 Identificación'!B738</f>
        <v xml:space="preserve">81. </v>
      </c>
      <c r="C738" s="448"/>
      <c r="D738" s="448"/>
      <c r="E738" s="448"/>
      <c r="F738" s="448"/>
      <c r="G738" s="448"/>
      <c r="H738" s="448"/>
      <c r="I738" s="448"/>
      <c r="J738" s="448"/>
      <c r="K738" s="448"/>
      <c r="L738" s="448"/>
      <c r="M738" s="448"/>
      <c r="N738" s="448"/>
      <c r="O738" s="448"/>
      <c r="P738" s="448"/>
      <c r="Q738" s="449"/>
    </row>
    <row r="739" spans="1:17" ht="27.75" customHeight="1" x14ac:dyDescent="0.3">
      <c r="A739" s="21" t="str">
        <f>'Matriz Nº1 Identificación'!A739</f>
        <v>81. 1</v>
      </c>
      <c r="B739" s="21" t="str">
        <f>IF('Matriz Nº3 Evaluación'!J739="Administrar",'Matriz Nº3 Evaluación'!B739,"No administrar")</f>
        <v>No administrar</v>
      </c>
      <c r="C739" s="105"/>
      <c r="D739" s="101"/>
      <c r="E739" s="101"/>
      <c r="F739" s="4" t="str">
        <f>IFERROR(+IF((VLOOKUP(D739,'Tabla 2-3-4-5'!$B$10:$C$12,2,FALSE)*(VLOOKUP(E739,'Tabla 2-3-4-5'!$B$10:$C$12,2,FALSE)))&lt;3,"BAJO",IF((VLOOKUP(D739,'Tabla 2-3-4-5'!$B$10:$C$12,2,FALSE)*(VLOOKUP(E739,'Tabla 2-3-4-5'!$B$10:$C$12,2,FALSE)))&gt;5,"ALTO","MEDIO"))," ")</f>
        <v xml:space="preserve"> </v>
      </c>
      <c r="G739" s="105"/>
      <c r="H739" s="105"/>
      <c r="I739" s="105"/>
      <c r="J739" s="105"/>
      <c r="K739" s="105"/>
      <c r="L739" s="105"/>
      <c r="M739" s="105"/>
      <c r="N739" s="105"/>
      <c r="O739" s="104"/>
      <c r="P739" s="106"/>
      <c r="Q739" s="107"/>
    </row>
    <row r="740" spans="1:17" ht="31.5" customHeight="1" x14ac:dyDescent="0.3">
      <c r="A740" s="21" t="str">
        <f>'Matriz Nº1 Identificación'!A740</f>
        <v>81. 2</v>
      </c>
      <c r="B740" s="21" t="str">
        <f>IF('Matriz Nº3 Evaluación'!J740="Administrar",'Matriz Nº3 Evaluación'!B740,"No administrar")</f>
        <v>No administrar</v>
      </c>
      <c r="C740" s="105"/>
      <c r="D740" s="101"/>
      <c r="E740" s="101"/>
      <c r="F740" s="4" t="str">
        <f>IFERROR(+IF((VLOOKUP(D740,'Tabla 2-3-4-5'!$B$10:$C$12,2,FALSE)*(VLOOKUP(E740,'Tabla 2-3-4-5'!$B$10:$C$12,2,FALSE)))&lt;3,"BAJO",IF((VLOOKUP(D740,'Tabla 2-3-4-5'!$B$10:$C$12,2,FALSE)*(VLOOKUP(E740,'Tabla 2-3-4-5'!$B$10:$C$12,2,FALSE)))&gt;5,"ALTO","MEDIO"))," ")</f>
        <v xml:space="preserve"> </v>
      </c>
      <c r="G740" s="105"/>
      <c r="H740" s="105"/>
      <c r="I740" s="105"/>
      <c r="J740" s="105"/>
      <c r="K740" s="105"/>
      <c r="L740" s="105"/>
      <c r="M740" s="105"/>
      <c r="N740" s="105"/>
      <c r="O740" s="104"/>
      <c r="P740" s="106"/>
      <c r="Q740" s="107"/>
    </row>
    <row r="741" spans="1:17" ht="29.25" customHeight="1" x14ac:dyDescent="0.3">
      <c r="A741" s="21" t="str">
        <f>'Matriz Nº1 Identificación'!A741</f>
        <v>81. 3</v>
      </c>
      <c r="B741" s="21" t="str">
        <f>IF('Matriz Nº3 Evaluación'!J741="Administrar",'Matriz Nº3 Evaluación'!B741,"No administrar")</f>
        <v>No administrar</v>
      </c>
      <c r="C741" s="105"/>
      <c r="D741" s="101"/>
      <c r="E741" s="101"/>
      <c r="F741" s="4" t="str">
        <f>IFERROR(+IF((VLOOKUP(D741,'Tabla 2-3-4-5'!$B$10:$C$12,2,FALSE)*(VLOOKUP(E741,'Tabla 2-3-4-5'!$B$10:$C$12,2,FALSE)))&lt;3,"BAJO",IF((VLOOKUP(D741,'Tabla 2-3-4-5'!$B$10:$C$12,2,FALSE)*(VLOOKUP(E741,'Tabla 2-3-4-5'!$B$10:$C$12,2,FALSE)))&gt;5,"ALTO","MEDIO"))," ")</f>
        <v xml:space="preserve"> </v>
      </c>
      <c r="G741" s="105"/>
      <c r="H741" s="105"/>
      <c r="I741" s="105"/>
      <c r="J741" s="105"/>
      <c r="K741" s="105"/>
      <c r="L741" s="105"/>
      <c r="M741" s="105"/>
      <c r="N741" s="105"/>
      <c r="O741" s="104"/>
      <c r="P741" s="106"/>
      <c r="Q741" s="107"/>
    </row>
    <row r="742" spans="1:17" ht="35.25" customHeight="1" x14ac:dyDescent="0.3">
      <c r="A742" s="21" t="str">
        <f>'Matriz Nº1 Identificación'!A742</f>
        <v>81. 4</v>
      </c>
      <c r="B742" s="21" t="str">
        <f>IF('Matriz Nº3 Evaluación'!J742="Administrar",'Matriz Nº3 Evaluación'!B742,"No administrar")</f>
        <v>No administrar</v>
      </c>
      <c r="C742" s="105"/>
      <c r="D742" s="101"/>
      <c r="E742" s="101"/>
      <c r="F742" s="4" t="str">
        <f>IFERROR(+IF((VLOOKUP(D742,'Tabla 2-3-4-5'!$B$10:$C$12,2,FALSE)*(VLOOKUP(E742,'Tabla 2-3-4-5'!$B$10:$C$12,2,FALSE)))&lt;3,"BAJO",IF((VLOOKUP(D742,'Tabla 2-3-4-5'!$B$10:$C$12,2,FALSE)*(VLOOKUP(E742,'Tabla 2-3-4-5'!$B$10:$C$12,2,FALSE)))&gt;5,"ALTO","MEDIO"))," ")</f>
        <v xml:space="preserve"> </v>
      </c>
      <c r="G742" s="105"/>
      <c r="H742" s="105"/>
      <c r="I742" s="105"/>
      <c r="J742" s="105"/>
      <c r="K742" s="105"/>
      <c r="L742" s="105"/>
      <c r="M742" s="105"/>
      <c r="N742" s="105"/>
      <c r="O742" s="104"/>
      <c r="P742" s="106"/>
      <c r="Q742" s="107"/>
    </row>
    <row r="743" spans="1:17" ht="35.25" customHeight="1" x14ac:dyDescent="0.3">
      <c r="A743" s="21" t="str">
        <f>'Matriz Nº1 Identificación'!A743</f>
        <v>81. 5</v>
      </c>
      <c r="B743" s="21" t="str">
        <f>IF('Matriz Nº3 Evaluación'!J743="Administrar",'Matriz Nº3 Evaluación'!B743,"No administrar")</f>
        <v>No administrar</v>
      </c>
      <c r="C743" s="105"/>
      <c r="D743" s="101"/>
      <c r="E743" s="101"/>
      <c r="F743" s="4" t="str">
        <f>IFERROR(+IF((VLOOKUP(D743,'Tabla 2-3-4-5'!$B$10:$C$12,2,FALSE)*(VLOOKUP(E743,'Tabla 2-3-4-5'!$B$10:$C$12,2,FALSE)))&lt;3,"BAJO",IF((VLOOKUP(D743,'Tabla 2-3-4-5'!$B$10:$C$12,2,FALSE)*(VLOOKUP(E743,'Tabla 2-3-4-5'!$B$10:$C$12,2,FALSE)))&gt;5,"ALTO","MEDIO"))," ")</f>
        <v xml:space="preserve"> </v>
      </c>
      <c r="G743" s="105"/>
      <c r="H743" s="105"/>
      <c r="I743" s="105"/>
      <c r="J743" s="105"/>
      <c r="K743" s="105"/>
      <c r="L743" s="105"/>
      <c r="M743" s="105"/>
      <c r="N743" s="105"/>
      <c r="O743" s="104"/>
      <c r="P743" s="106"/>
      <c r="Q743" s="107"/>
    </row>
    <row r="744" spans="1:17" ht="35.25" customHeight="1" x14ac:dyDescent="0.3">
      <c r="A744" s="21" t="str">
        <f>'Matriz Nº1 Identificación'!A744</f>
        <v>81. 6</v>
      </c>
      <c r="B744" s="21" t="str">
        <f>IF('Matriz Nº3 Evaluación'!J744="Administrar",'Matriz Nº3 Evaluación'!B744,"No administrar")</f>
        <v>No administrar</v>
      </c>
      <c r="C744" s="105"/>
      <c r="D744" s="101"/>
      <c r="E744" s="101"/>
      <c r="F744" s="4" t="str">
        <f>IFERROR(+IF((VLOOKUP(D744,'Tabla 2-3-4-5'!$B$10:$C$12,2,FALSE)*(VLOOKUP(E744,'Tabla 2-3-4-5'!$B$10:$C$12,2,FALSE)))&lt;3,"BAJO",IF((VLOOKUP(D744,'Tabla 2-3-4-5'!$B$10:$C$12,2,FALSE)*(VLOOKUP(E744,'Tabla 2-3-4-5'!$B$10:$C$12,2,FALSE)))&gt;5,"ALTO","MEDIO"))," ")</f>
        <v xml:space="preserve"> </v>
      </c>
      <c r="G744" s="105"/>
      <c r="H744" s="105"/>
      <c r="I744" s="105"/>
      <c r="J744" s="105"/>
      <c r="K744" s="105"/>
      <c r="L744" s="105"/>
      <c r="M744" s="105"/>
      <c r="N744" s="105"/>
      <c r="O744" s="104"/>
      <c r="P744" s="106"/>
      <c r="Q744" s="107"/>
    </row>
    <row r="745" spans="1:17" ht="35.25" customHeight="1" thickBot="1" x14ac:dyDescent="0.35">
      <c r="A745" s="21" t="str">
        <f>'Matriz Nº1 Identificación'!A745</f>
        <v>81. 7</v>
      </c>
      <c r="B745" s="21" t="str">
        <f>IF('Matriz Nº3 Evaluación'!J745="Administrar",'Matriz Nº3 Evaluación'!B745,"No administrar")</f>
        <v>No administrar</v>
      </c>
      <c r="C745" s="105"/>
      <c r="D745" s="101"/>
      <c r="E745" s="101"/>
      <c r="F745" s="4" t="str">
        <f>IFERROR(+IF((VLOOKUP(D745,'Tabla 2-3-4-5'!$B$10:$C$12,2,FALSE)*(VLOOKUP(E745,'Tabla 2-3-4-5'!$B$10:$C$12,2,FALSE)))&lt;3,"BAJO",IF((VLOOKUP(D745,'Tabla 2-3-4-5'!$B$10:$C$12,2,FALSE)*(VLOOKUP(E745,'Tabla 2-3-4-5'!$B$10:$C$12,2,FALSE)))&gt;5,"ALTO","MEDIO"))," ")</f>
        <v xml:space="preserve"> </v>
      </c>
      <c r="G745" s="105"/>
      <c r="H745" s="105"/>
      <c r="I745" s="105"/>
      <c r="J745" s="105"/>
      <c r="K745" s="105"/>
      <c r="L745" s="105"/>
      <c r="M745" s="105"/>
      <c r="N745" s="105"/>
      <c r="O745" s="104"/>
      <c r="P745" s="106"/>
      <c r="Q745" s="107"/>
    </row>
    <row r="746" spans="1:17" ht="33" customHeight="1" thickBot="1" x14ac:dyDescent="0.35">
      <c r="A746" s="73" t="str">
        <f>'Matriz Nº1 Identificación'!A746</f>
        <v xml:space="preserve">Objetivo Estratégico: </v>
      </c>
      <c r="B746" s="409">
        <f>'Matriz Nº1 Identificación'!B746</f>
        <v>0</v>
      </c>
      <c r="C746" s="410"/>
      <c r="D746" s="410"/>
      <c r="E746" s="410"/>
      <c r="F746" s="410"/>
      <c r="G746" s="410"/>
      <c r="H746" s="410"/>
      <c r="I746" s="410"/>
      <c r="J746" s="410"/>
      <c r="K746" s="410"/>
      <c r="L746" s="410"/>
      <c r="M746" s="410"/>
      <c r="N746" s="410"/>
      <c r="O746" s="410"/>
      <c r="P746" s="410"/>
      <c r="Q746" s="411"/>
    </row>
    <row r="747" spans="1:17" ht="24.75" customHeight="1" x14ac:dyDescent="0.3">
      <c r="A747" s="76" t="str">
        <f>'Matriz Nº1 Identificación'!A747</f>
        <v>Objetivo táctico</v>
      </c>
      <c r="B747" s="447" t="str">
        <f>'Matriz Nº1 Identificación'!B747</f>
        <v xml:space="preserve">82. </v>
      </c>
      <c r="C747" s="448"/>
      <c r="D747" s="448"/>
      <c r="E747" s="448"/>
      <c r="F747" s="448"/>
      <c r="G747" s="448"/>
      <c r="H747" s="448"/>
      <c r="I747" s="448"/>
      <c r="J747" s="448"/>
      <c r="K747" s="448"/>
      <c r="L747" s="448"/>
      <c r="M747" s="448"/>
      <c r="N747" s="448"/>
      <c r="O747" s="448"/>
      <c r="P747" s="448"/>
      <c r="Q747" s="449"/>
    </row>
    <row r="748" spans="1:17" ht="27.75" customHeight="1" x14ac:dyDescent="0.3">
      <c r="A748" s="21" t="str">
        <f>'Matriz Nº1 Identificación'!A748</f>
        <v>82. 1</v>
      </c>
      <c r="B748" s="21" t="str">
        <f>IF('Matriz Nº3 Evaluación'!J748="Administrar",'Matriz Nº3 Evaluación'!B748,"No administrar")</f>
        <v>No administrar</v>
      </c>
      <c r="C748" s="105"/>
      <c r="D748" s="101"/>
      <c r="E748" s="101"/>
      <c r="F748" s="4" t="str">
        <f>IFERROR(+IF((VLOOKUP(D748,'Tabla 2-3-4-5'!$B$10:$C$12,2,FALSE)*(VLOOKUP(E748,'Tabla 2-3-4-5'!$B$10:$C$12,2,FALSE)))&lt;3,"BAJO",IF((VLOOKUP(D748,'Tabla 2-3-4-5'!$B$10:$C$12,2,FALSE)*(VLOOKUP(E748,'Tabla 2-3-4-5'!$B$10:$C$12,2,FALSE)))&gt;5,"ALTO","MEDIO"))," ")</f>
        <v xml:space="preserve"> </v>
      </c>
      <c r="G748" s="105"/>
      <c r="H748" s="105"/>
      <c r="I748" s="105"/>
      <c r="J748" s="105"/>
      <c r="K748" s="105"/>
      <c r="L748" s="105"/>
      <c r="M748" s="105"/>
      <c r="N748" s="105"/>
      <c r="O748" s="104"/>
      <c r="P748" s="106"/>
      <c r="Q748" s="107"/>
    </row>
    <row r="749" spans="1:17" ht="31.5" customHeight="1" x14ac:dyDescent="0.3">
      <c r="A749" s="21" t="str">
        <f>'Matriz Nº1 Identificación'!A749</f>
        <v>82. 2</v>
      </c>
      <c r="B749" s="21" t="str">
        <f>IF('Matriz Nº3 Evaluación'!J749="Administrar",'Matriz Nº3 Evaluación'!B749,"No administrar")</f>
        <v>No administrar</v>
      </c>
      <c r="C749" s="105"/>
      <c r="D749" s="101"/>
      <c r="E749" s="101"/>
      <c r="F749" s="4" t="str">
        <f>IFERROR(+IF((VLOOKUP(D749,'Tabla 2-3-4-5'!$B$10:$C$12,2,FALSE)*(VLOOKUP(E749,'Tabla 2-3-4-5'!$B$10:$C$12,2,FALSE)))&lt;3,"BAJO",IF((VLOOKUP(D749,'Tabla 2-3-4-5'!$B$10:$C$12,2,FALSE)*(VLOOKUP(E749,'Tabla 2-3-4-5'!$B$10:$C$12,2,FALSE)))&gt;5,"ALTO","MEDIO"))," ")</f>
        <v xml:space="preserve"> </v>
      </c>
      <c r="G749" s="105"/>
      <c r="H749" s="105"/>
      <c r="I749" s="105"/>
      <c r="J749" s="105"/>
      <c r="K749" s="105"/>
      <c r="L749" s="105"/>
      <c r="M749" s="105"/>
      <c r="N749" s="105"/>
      <c r="O749" s="104"/>
      <c r="P749" s="106"/>
      <c r="Q749" s="107"/>
    </row>
    <row r="750" spans="1:17" ht="29.25" customHeight="1" x14ac:dyDescent="0.3">
      <c r="A750" s="21" t="str">
        <f>'Matriz Nº1 Identificación'!A750</f>
        <v>82. 3</v>
      </c>
      <c r="B750" s="21" t="str">
        <f>IF('Matriz Nº3 Evaluación'!J750="Administrar",'Matriz Nº3 Evaluación'!B750,"No administrar")</f>
        <v>No administrar</v>
      </c>
      <c r="C750" s="105"/>
      <c r="D750" s="101"/>
      <c r="E750" s="101"/>
      <c r="F750" s="4" t="str">
        <f>IFERROR(+IF((VLOOKUP(D750,'Tabla 2-3-4-5'!$B$10:$C$12,2,FALSE)*(VLOOKUP(E750,'Tabla 2-3-4-5'!$B$10:$C$12,2,FALSE)))&lt;3,"BAJO",IF((VLOOKUP(D750,'Tabla 2-3-4-5'!$B$10:$C$12,2,FALSE)*(VLOOKUP(E750,'Tabla 2-3-4-5'!$B$10:$C$12,2,FALSE)))&gt;5,"ALTO","MEDIO"))," ")</f>
        <v xml:space="preserve"> </v>
      </c>
      <c r="G750" s="105"/>
      <c r="H750" s="105"/>
      <c r="I750" s="105"/>
      <c r="J750" s="105"/>
      <c r="K750" s="105"/>
      <c r="L750" s="105"/>
      <c r="M750" s="105"/>
      <c r="N750" s="105"/>
      <c r="O750" s="104"/>
      <c r="P750" s="106"/>
      <c r="Q750" s="107"/>
    </row>
    <row r="751" spans="1:17" ht="35.25" customHeight="1" x14ac:dyDescent="0.3">
      <c r="A751" s="21" t="str">
        <f>'Matriz Nº1 Identificación'!A751</f>
        <v>82. 4</v>
      </c>
      <c r="B751" s="21" t="str">
        <f>IF('Matriz Nº3 Evaluación'!J751="Administrar",'Matriz Nº3 Evaluación'!B751,"No administrar")</f>
        <v>No administrar</v>
      </c>
      <c r="C751" s="105"/>
      <c r="D751" s="101"/>
      <c r="E751" s="101"/>
      <c r="F751" s="4" t="str">
        <f>IFERROR(+IF((VLOOKUP(D751,'Tabla 2-3-4-5'!$B$10:$C$12,2,FALSE)*(VLOOKUP(E751,'Tabla 2-3-4-5'!$B$10:$C$12,2,FALSE)))&lt;3,"BAJO",IF((VLOOKUP(D751,'Tabla 2-3-4-5'!$B$10:$C$12,2,FALSE)*(VLOOKUP(E751,'Tabla 2-3-4-5'!$B$10:$C$12,2,FALSE)))&gt;5,"ALTO","MEDIO"))," ")</f>
        <v xml:space="preserve"> </v>
      </c>
      <c r="G751" s="105"/>
      <c r="H751" s="105"/>
      <c r="I751" s="105"/>
      <c r="J751" s="105"/>
      <c r="K751" s="105"/>
      <c r="L751" s="105"/>
      <c r="M751" s="105"/>
      <c r="N751" s="105"/>
      <c r="O751" s="104"/>
      <c r="P751" s="106"/>
      <c r="Q751" s="107"/>
    </row>
    <row r="752" spans="1:17" ht="35.25" customHeight="1" x14ac:dyDescent="0.3">
      <c r="A752" s="21" t="str">
        <f>'Matriz Nº1 Identificación'!A752</f>
        <v>82. 5</v>
      </c>
      <c r="B752" s="21" t="str">
        <f>IF('Matriz Nº3 Evaluación'!J752="Administrar",'Matriz Nº3 Evaluación'!B752,"No administrar")</f>
        <v>No administrar</v>
      </c>
      <c r="C752" s="105"/>
      <c r="D752" s="101"/>
      <c r="E752" s="101"/>
      <c r="F752" s="4" t="str">
        <f>IFERROR(+IF((VLOOKUP(D752,'Tabla 2-3-4-5'!$B$10:$C$12,2,FALSE)*(VLOOKUP(E752,'Tabla 2-3-4-5'!$B$10:$C$12,2,FALSE)))&lt;3,"BAJO",IF((VLOOKUP(D752,'Tabla 2-3-4-5'!$B$10:$C$12,2,FALSE)*(VLOOKUP(E752,'Tabla 2-3-4-5'!$B$10:$C$12,2,FALSE)))&gt;5,"ALTO","MEDIO"))," ")</f>
        <v xml:space="preserve"> </v>
      </c>
      <c r="G752" s="105"/>
      <c r="H752" s="105"/>
      <c r="I752" s="105"/>
      <c r="J752" s="105"/>
      <c r="K752" s="105"/>
      <c r="L752" s="105"/>
      <c r="M752" s="105"/>
      <c r="N752" s="105"/>
      <c r="O752" s="104"/>
      <c r="P752" s="106"/>
      <c r="Q752" s="107"/>
    </row>
    <row r="753" spans="1:17" ht="35.25" customHeight="1" x14ac:dyDescent="0.3">
      <c r="A753" s="21" t="str">
        <f>'Matriz Nº1 Identificación'!A753</f>
        <v>82. 6</v>
      </c>
      <c r="B753" s="21" t="str">
        <f>IF('Matriz Nº3 Evaluación'!J753="Administrar",'Matriz Nº3 Evaluación'!B753,"No administrar")</f>
        <v>No administrar</v>
      </c>
      <c r="C753" s="105"/>
      <c r="D753" s="101"/>
      <c r="E753" s="101"/>
      <c r="F753" s="4" t="str">
        <f>IFERROR(+IF((VLOOKUP(D753,'Tabla 2-3-4-5'!$B$10:$C$12,2,FALSE)*(VLOOKUP(E753,'Tabla 2-3-4-5'!$B$10:$C$12,2,FALSE)))&lt;3,"BAJO",IF((VLOOKUP(D753,'Tabla 2-3-4-5'!$B$10:$C$12,2,FALSE)*(VLOOKUP(E753,'Tabla 2-3-4-5'!$B$10:$C$12,2,FALSE)))&gt;5,"ALTO","MEDIO"))," ")</f>
        <v xml:space="preserve"> </v>
      </c>
      <c r="G753" s="105"/>
      <c r="H753" s="105"/>
      <c r="I753" s="105"/>
      <c r="J753" s="105"/>
      <c r="K753" s="105"/>
      <c r="L753" s="105"/>
      <c r="M753" s="105"/>
      <c r="N753" s="105"/>
      <c r="O753" s="104"/>
      <c r="P753" s="106"/>
      <c r="Q753" s="107"/>
    </row>
    <row r="754" spans="1:17" ht="35.25" customHeight="1" thickBot="1" x14ac:dyDescent="0.35">
      <c r="A754" s="21" t="str">
        <f>'Matriz Nº1 Identificación'!A754</f>
        <v>82. 7</v>
      </c>
      <c r="B754" s="21" t="str">
        <f>IF('Matriz Nº3 Evaluación'!J754="Administrar",'Matriz Nº3 Evaluación'!B754,"No administrar")</f>
        <v>No administrar</v>
      </c>
      <c r="C754" s="105"/>
      <c r="D754" s="101"/>
      <c r="E754" s="101"/>
      <c r="F754" s="4" t="str">
        <f>IFERROR(+IF((VLOOKUP(D754,'Tabla 2-3-4-5'!$B$10:$C$12,2,FALSE)*(VLOOKUP(E754,'Tabla 2-3-4-5'!$B$10:$C$12,2,FALSE)))&lt;3,"BAJO",IF((VLOOKUP(D754,'Tabla 2-3-4-5'!$B$10:$C$12,2,FALSE)*(VLOOKUP(E754,'Tabla 2-3-4-5'!$B$10:$C$12,2,FALSE)))&gt;5,"ALTO","MEDIO"))," ")</f>
        <v xml:space="preserve"> </v>
      </c>
      <c r="G754" s="105"/>
      <c r="H754" s="105"/>
      <c r="I754" s="105"/>
      <c r="J754" s="105"/>
      <c r="K754" s="105"/>
      <c r="L754" s="105"/>
      <c r="M754" s="105"/>
      <c r="N754" s="105"/>
      <c r="O754" s="104"/>
      <c r="P754" s="106"/>
      <c r="Q754" s="107"/>
    </row>
    <row r="755" spans="1:17" ht="33" customHeight="1" thickBot="1" x14ac:dyDescent="0.35">
      <c r="A755" s="73" t="str">
        <f>'Matriz Nº1 Identificación'!A755</f>
        <v xml:space="preserve">Objetivo Estratégico: </v>
      </c>
      <c r="B755" s="409">
        <f>'Matriz Nº1 Identificación'!B755</f>
        <v>0</v>
      </c>
      <c r="C755" s="410"/>
      <c r="D755" s="410"/>
      <c r="E755" s="410"/>
      <c r="F755" s="410"/>
      <c r="G755" s="410"/>
      <c r="H755" s="410"/>
      <c r="I755" s="410"/>
      <c r="J755" s="410"/>
      <c r="K755" s="410"/>
      <c r="L755" s="410"/>
      <c r="M755" s="410"/>
      <c r="N755" s="410"/>
      <c r="O755" s="410"/>
      <c r="P755" s="410"/>
      <c r="Q755" s="411"/>
    </row>
    <row r="756" spans="1:17" ht="24.75" customHeight="1" x14ac:dyDescent="0.3">
      <c r="A756" s="76" t="str">
        <f>'Matriz Nº1 Identificación'!A756</f>
        <v>Objetivo táctico</v>
      </c>
      <c r="B756" s="447" t="str">
        <f>'Matriz Nº1 Identificación'!B756</f>
        <v xml:space="preserve">83. </v>
      </c>
      <c r="C756" s="448"/>
      <c r="D756" s="448"/>
      <c r="E756" s="448"/>
      <c r="F756" s="448"/>
      <c r="G756" s="448"/>
      <c r="H756" s="448"/>
      <c r="I756" s="448"/>
      <c r="J756" s="448"/>
      <c r="K756" s="448"/>
      <c r="L756" s="448"/>
      <c r="M756" s="448"/>
      <c r="N756" s="448"/>
      <c r="O756" s="448"/>
      <c r="P756" s="448"/>
      <c r="Q756" s="449"/>
    </row>
    <row r="757" spans="1:17" ht="27.75" customHeight="1" x14ac:dyDescent="0.3">
      <c r="A757" s="21" t="str">
        <f>'Matriz Nº1 Identificación'!A757</f>
        <v>83. 1</v>
      </c>
      <c r="B757" s="21" t="str">
        <f>IF('Matriz Nº3 Evaluación'!J757="Administrar",'Matriz Nº3 Evaluación'!B757,"No administrar")</f>
        <v>No administrar</v>
      </c>
      <c r="C757" s="105"/>
      <c r="D757" s="101"/>
      <c r="E757" s="101"/>
      <c r="F757" s="4" t="str">
        <f>IFERROR(+IF((VLOOKUP(D757,'Tabla 2-3-4-5'!$B$10:$C$12,2,FALSE)*(VLOOKUP(E757,'Tabla 2-3-4-5'!$B$10:$C$12,2,FALSE)))&lt;3,"BAJO",IF((VLOOKUP(D757,'Tabla 2-3-4-5'!$B$10:$C$12,2,FALSE)*(VLOOKUP(E757,'Tabla 2-3-4-5'!$B$10:$C$12,2,FALSE)))&gt;5,"ALTO","MEDIO"))," ")</f>
        <v xml:space="preserve"> </v>
      </c>
      <c r="G757" s="105"/>
      <c r="H757" s="105"/>
      <c r="I757" s="105"/>
      <c r="J757" s="105"/>
      <c r="K757" s="105"/>
      <c r="L757" s="105"/>
      <c r="M757" s="105"/>
      <c r="N757" s="105"/>
      <c r="O757" s="104"/>
      <c r="P757" s="106"/>
      <c r="Q757" s="107"/>
    </row>
    <row r="758" spans="1:17" ht="31.5" customHeight="1" x14ac:dyDescent="0.3">
      <c r="A758" s="21" t="str">
        <f>'Matriz Nº1 Identificación'!A758</f>
        <v>83. 2</v>
      </c>
      <c r="B758" s="21" t="str">
        <f>IF('Matriz Nº3 Evaluación'!J758="Administrar",'Matriz Nº3 Evaluación'!B758,"No administrar")</f>
        <v>No administrar</v>
      </c>
      <c r="C758" s="105"/>
      <c r="D758" s="101"/>
      <c r="E758" s="101"/>
      <c r="F758" s="4" t="str">
        <f>IFERROR(+IF((VLOOKUP(D758,'Tabla 2-3-4-5'!$B$10:$C$12,2,FALSE)*(VLOOKUP(E758,'Tabla 2-3-4-5'!$B$10:$C$12,2,FALSE)))&lt;3,"BAJO",IF((VLOOKUP(D758,'Tabla 2-3-4-5'!$B$10:$C$12,2,FALSE)*(VLOOKUP(E758,'Tabla 2-3-4-5'!$B$10:$C$12,2,FALSE)))&gt;5,"ALTO","MEDIO"))," ")</f>
        <v xml:space="preserve"> </v>
      </c>
      <c r="G758" s="105"/>
      <c r="H758" s="105"/>
      <c r="I758" s="105"/>
      <c r="J758" s="105"/>
      <c r="K758" s="105"/>
      <c r="L758" s="105"/>
      <c r="M758" s="105"/>
      <c r="N758" s="105"/>
      <c r="O758" s="104"/>
      <c r="P758" s="106"/>
      <c r="Q758" s="107"/>
    </row>
    <row r="759" spans="1:17" ht="29.25" customHeight="1" x14ac:dyDescent="0.3">
      <c r="A759" s="21" t="str">
        <f>'Matriz Nº1 Identificación'!A759</f>
        <v>83. 3</v>
      </c>
      <c r="B759" s="21" t="str">
        <f>IF('Matriz Nº3 Evaluación'!J759="Administrar",'Matriz Nº3 Evaluación'!B759,"No administrar")</f>
        <v>No administrar</v>
      </c>
      <c r="C759" s="105"/>
      <c r="D759" s="101"/>
      <c r="E759" s="101"/>
      <c r="F759" s="4" t="str">
        <f>IFERROR(+IF((VLOOKUP(D759,'Tabla 2-3-4-5'!$B$10:$C$12,2,FALSE)*(VLOOKUP(E759,'Tabla 2-3-4-5'!$B$10:$C$12,2,FALSE)))&lt;3,"BAJO",IF((VLOOKUP(D759,'Tabla 2-3-4-5'!$B$10:$C$12,2,FALSE)*(VLOOKUP(E759,'Tabla 2-3-4-5'!$B$10:$C$12,2,FALSE)))&gt;5,"ALTO","MEDIO"))," ")</f>
        <v xml:space="preserve"> </v>
      </c>
      <c r="G759" s="105"/>
      <c r="H759" s="105"/>
      <c r="I759" s="105"/>
      <c r="J759" s="105"/>
      <c r="K759" s="105"/>
      <c r="L759" s="105"/>
      <c r="M759" s="105"/>
      <c r="N759" s="105"/>
      <c r="O759" s="104"/>
      <c r="P759" s="106"/>
      <c r="Q759" s="107"/>
    </row>
    <row r="760" spans="1:17" ht="35.25" customHeight="1" x14ac:dyDescent="0.3">
      <c r="A760" s="21" t="str">
        <f>'Matriz Nº1 Identificación'!A760</f>
        <v>83. 4</v>
      </c>
      <c r="B760" s="21" t="str">
        <f>IF('Matriz Nº3 Evaluación'!J760="Administrar",'Matriz Nº3 Evaluación'!B760,"No administrar")</f>
        <v>No administrar</v>
      </c>
      <c r="C760" s="105"/>
      <c r="D760" s="101"/>
      <c r="E760" s="101"/>
      <c r="F760" s="4" t="str">
        <f>IFERROR(+IF((VLOOKUP(D760,'Tabla 2-3-4-5'!$B$10:$C$12,2,FALSE)*(VLOOKUP(E760,'Tabla 2-3-4-5'!$B$10:$C$12,2,FALSE)))&lt;3,"BAJO",IF((VLOOKUP(D760,'Tabla 2-3-4-5'!$B$10:$C$12,2,FALSE)*(VLOOKUP(E760,'Tabla 2-3-4-5'!$B$10:$C$12,2,FALSE)))&gt;5,"ALTO","MEDIO"))," ")</f>
        <v xml:space="preserve"> </v>
      </c>
      <c r="G760" s="105"/>
      <c r="H760" s="105"/>
      <c r="I760" s="105"/>
      <c r="J760" s="105"/>
      <c r="K760" s="105"/>
      <c r="L760" s="105"/>
      <c r="M760" s="105"/>
      <c r="N760" s="105"/>
      <c r="O760" s="104"/>
      <c r="P760" s="106"/>
      <c r="Q760" s="107"/>
    </row>
    <row r="761" spans="1:17" ht="35.25" customHeight="1" x14ac:dyDescent="0.3">
      <c r="A761" s="21" t="str">
        <f>'Matriz Nº1 Identificación'!A761</f>
        <v>83. 5</v>
      </c>
      <c r="B761" s="21" t="str">
        <f>IF('Matriz Nº3 Evaluación'!J761="Administrar",'Matriz Nº3 Evaluación'!B761,"No administrar")</f>
        <v>No administrar</v>
      </c>
      <c r="C761" s="105"/>
      <c r="D761" s="101"/>
      <c r="E761" s="101"/>
      <c r="F761" s="4" t="str">
        <f>IFERROR(+IF((VLOOKUP(D761,'Tabla 2-3-4-5'!$B$10:$C$12,2,FALSE)*(VLOOKUP(E761,'Tabla 2-3-4-5'!$B$10:$C$12,2,FALSE)))&lt;3,"BAJO",IF((VLOOKUP(D761,'Tabla 2-3-4-5'!$B$10:$C$12,2,FALSE)*(VLOOKUP(E761,'Tabla 2-3-4-5'!$B$10:$C$12,2,FALSE)))&gt;5,"ALTO","MEDIO"))," ")</f>
        <v xml:space="preserve"> </v>
      </c>
      <c r="G761" s="105"/>
      <c r="H761" s="105"/>
      <c r="I761" s="105"/>
      <c r="J761" s="105"/>
      <c r="K761" s="105"/>
      <c r="L761" s="105"/>
      <c r="M761" s="105"/>
      <c r="N761" s="105"/>
      <c r="O761" s="104"/>
      <c r="P761" s="106"/>
      <c r="Q761" s="107"/>
    </row>
    <row r="762" spans="1:17" ht="35.25" customHeight="1" x14ac:dyDescent="0.3">
      <c r="A762" s="21" t="str">
        <f>'Matriz Nº1 Identificación'!A762</f>
        <v>83. 6</v>
      </c>
      <c r="B762" s="21" t="str">
        <f>IF('Matriz Nº3 Evaluación'!J762="Administrar",'Matriz Nº3 Evaluación'!B762,"No administrar")</f>
        <v>No administrar</v>
      </c>
      <c r="C762" s="105"/>
      <c r="D762" s="101"/>
      <c r="E762" s="101"/>
      <c r="F762" s="4" t="str">
        <f>IFERROR(+IF((VLOOKUP(D762,'Tabla 2-3-4-5'!$B$10:$C$12,2,FALSE)*(VLOOKUP(E762,'Tabla 2-3-4-5'!$B$10:$C$12,2,FALSE)))&lt;3,"BAJO",IF((VLOOKUP(D762,'Tabla 2-3-4-5'!$B$10:$C$12,2,FALSE)*(VLOOKUP(E762,'Tabla 2-3-4-5'!$B$10:$C$12,2,FALSE)))&gt;5,"ALTO","MEDIO"))," ")</f>
        <v xml:space="preserve"> </v>
      </c>
      <c r="G762" s="105"/>
      <c r="H762" s="105"/>
      <c r="I762" s="105"/>
      <c r="J762" s="105"/>
      <c r="K762" s="105"/>
      <c r="L762" s="105"/>
      <c r="M762" s="105"/>
      <c r="N762" s="105"/>
      <c r="O762" s="104"/>
      <c r="P762" s="106"/>
      <c r="Q762" s="107"/>
    </row>
    <row r="763" spans="1:17" ht="35.25" customHeight="1" thickBot="1" x14ac:dyDescent="0.35">
      <c r="A763" s="21" t="str">
        <f>'Matriz Nº1 Identificación'!A763</f>
        <v>83. 7</v>
      </c>
      <c r="B763" s="21" t="str">
        <f>IF('Matriz Nº3 Evaluación'!J763="Administrar",'Matriz Nº3 Evaluación'!B763,"No administrar")</f>
        <v>No administrar</v>
      </c>
      <c r="C763" s="105"/>
      <c r="D763" s="101"/>
      <c r="E763" s="101"/>
      <c r="F763" s="4" t="str">
        <f>IFERROR(+IF((VLOOKUP(D763,'Tabla 2-3-4-5'!$B$10:$C$12,2,FALSE)*(VLOOKUP(E763,'Tabla 2-3-4-5'!$B$10:$C$12,2,FALSE)))&lt;3,"BAJO",IF((VLOOKUP(D763,'Tabla 2-3-4-5'!$B$10:$C$12,2,FALSE)*(VLOOKUP(E763,'Tabla 2-3-4-5'!$B$10:$C$12,2,FALSE)))&gt;5,"ALTO","MEDIO"))," ")</f>
        <v xml:space="preserve"> </v>
      </c>
      <c r="G763" s="105"/>
      <c r="H763" s="105"/>
      <c r="I763" s="105"/>
      <c r="J763" s="105"/>
      <c r="K763" s="105"/>
      <c r="L763" s="105"/>
      <c r="M763" s="105"/>
      <c r="N763" s="105"/>
      <c r="O763" s="104"/>
      <c r="P763" s="106"/>
      <c r="Q763" s="107"/>
    </row>
    <row r="764" spans="1:17" ht="33" customHeight="1" thickBot="1" x14ac:dyDescent="0.35">
      <c r="A764" s="73" t="str">
        <f>'Matriz Nº1 Identificación'!A764</f>
        <v xml:space="preserve">Objetivo Estratégico: </v>
      </c>
      <c r="B764" s="409">
        <f>'Matriz Nº1 Identificación'!B764</f>
        <v>0</v>
      </c>
      <c r="C764" s="410"/>
      <c r="D764" s="410"/>
      <c r="E764" s="410"/>
      <c r="F764" s="410"/>
      <c r="G764" s="410"/>
      <c r="H764" s="410"/>
      <c r="I764" s="410"/>
      <c r="J764" s="410"/>
      <c r="K764" s="410"/>
      <c r="L764" s="410"/>
      <c r="M764" s="410"/>
      <c r="N764" s="410"/>
      <c r="O764" s="410"/>
      <c r="P764" s="410"/>
      <c r="Q764" s="411"/>
    </row>
    <row r="765" spans="1:17" ht="24.75" customHeight="1" x14ac:dyDescent="0.3">
      <c r="A765" s="76" t="str">
        <f>'Matriz Nº1 Identificación'!A765</f>
        <v>Objetivo táctico</v>
      </c>
      <c r="B765" s="447" t="str">
        <f>'Matriz Nº1 Identificación'!B765</f>
        <v xml:space="preserve">84. </v>
      </c>
      <c r="C765" s="448"/>
      <c r="D765" s="448"/>
      <c r="E765" s="448"/>
      <c r="F765" s="448"/>
      <c r="G765" s="448"/>
      <c r="H765" s="448"/>
      <c r="I765" s="448"/>
      <c r="J765" s="448"/>
      <c r="K765" s="448"/>
      <c r="L765" s="448"/>
      <c r="M765" s="448"/>
      <c r="N765" s="448"/>
      <c r="O765" s="448"/>
      <c r="P765" s="448"/>
      <c r="Q765" s="449"/>
    </row>
    <row r="766" spans="1:17" ht="27.75" customHeight="1" x14ac:dyDescent="0.3">
      <c r="A766" s="21" t="str">
        <f>'Matriz Nº1 Identificación'!A766</f>
        <v>84. 1</v>
      </c>
      <c r="B766" s="21" t="str">
        <f>IF('Matriz Nº3 Evaluación'!J766="Administrar",'Matriz Nº3 Evaluación'!B766,"No administrar")</f>
        <v>No administrar</v>
      </c>
      <c r="C766" s="105"/>
      <c r="D766" s="101"/>
      <c r="E766" s="101"/>
      <c r="F766" s="4" t="str">
        <f>IFERROR(+IF((VLOOKUP(D766,'Tabla 2-3-4-5'!$B$10:$C$12,2,FALSE)*(VLOOKUP(E766,'Tabla 2-3-4-5'!$B$10:$C$12,2,FALSE)))&lt;3,"BAJO",IF((VLOOKUP(D766,'Tabla 2-3-4-5'!$B$10:$C$12,2,FALSE)*(VLOOKUP(E766,'Tabla 2-3-4-5'!$B$10:$C$12,2,FALSE)))&gt;5,"ALTO","MEDIO"))," ")</f>
        <v xml:space="preserve"> </v>
      </c>
      <c r="G766" s="105"/>
      <c r="H766" s="105"/>
      <c r="I766" s="105"/>
      <c r="J766" s="105"/>
      <c r="K766" s="105"/>
      <c r="L766" s="105"/>
      <c r="M766" s="105"/>
      <c r="N766" s="105"/>
      <c r="O766" s="104"/>
      <c r="P766" s="106"/>
      <c r="Q766" s="107"/>
    </row>
    <row r="767" spans="1:17" ht="31.5" customHeight="1" x14ac:dyDescent="0.3">
      <c r="A767" s="21" t="str">
        <f>'Matriz Nº1 Identificación'!A767</f>
        <v>84. 2</v>
      </c>
      <c r="B767" s="21" t="str">
        <f>IF('Matriz Nº3 Evaluación'!J767="Administrar",'Matriz Nº3 Evaluación'!B767,"No administrar")</f>
        <v>No administrar</v>
      </c>
      <c r="C767" s="105"/>
      <c r="D767" s="101"/>
      <c r="E767" s="101"/>
      <c r="F767" s="4" t="str">
        <f>IFERROR(+IF((VLOOKUP(D767,'Tabla 2-3-4-5'!$B$10:$C$12,2,FALSE)*(VLOOKUP(E767,'Tabla 2-3-4-5'!$B$10:$C$12,2,FALSE)))&lt;3,"BAJO",IF((VLOOKUP(D767,'Tabla 2-3-4-5'!$B$10:$C$12,2,FALSE)*(VLOOKUP(E767,'Tabla 2-3-4-5'!$B$10:$C$12,2,FALSE)))&gt;5,"ALTO","MEDIO"))," ")</f>
        <v xml:space="preserve"> </v>
      </c>
      <c r="G767" s="105"/>
      <c r="H767" s="105"/>
      <c r="I767" s="105"/>
      <c r="J767" s="105"/>
      <c r="K767" s="105"/>
      <c r="L767" s="105"/>
      <c r="M767" s="105"/>
      <c r="N767" s="105"/>
      <c r="O767" s="104"/>
      <c r="P767" s="106"/>
      <c r="Q767" s="107"/>
    </row>
    <row r="768" spans="1:17" ht="29.25" customHeight="1" x14ac:dyDescent="0.3">
      <c r="A768" s="21" t="str">
        <f>'Matriz Nº1 Identificación'!A768</f>
        <v>84. 3</v>
      </c>
      <c r="B768" s="21" t="str">
        <f>IF('Matriz Nº3 Evaluación'!J768="Administrar",'Matriz Nº3 Evaluación'!B768,"No administrar")</f>
        <v>No administrar</v>
      </c>
      <c r="C768" s="105"/>
      <c r="D768" s="101"/>
      <c r="E768" s="101"/>
      <c r="F768" s="4" t="str">
        <f>IFERROR(+IF((VLOOKUP(D768,'Tabla 2-3-4-5'!$B$10:$C$12,2,FALSE)*(VLOOKUP(E768,'Tabla 2-3-4-5'!$B$10:$C$12,2,FALSE)))&lt;3,"BAJO",IF((VLOOKUP(D768,'Tabla 2-3-4-5'!$B$10:$C$12,2,FALSE)*(VLOOKUP(E768,'Tabla 2-3-4-5'!$B$10:$C$12,2,FALSE)))&gt;5,"ALTO","MEDIO"))," ")</f>
        <v xml:space="preserve"> </v>
      </c>
      <c r="G768" s="105"/>
      <c r="H768" s="105"/>
      <c r="I768" s="105"/>
      <c r="J768" s="105"/>
      <c r="K768" s="105"/>
      <c r="L768" s="105"/>
      <c r="M768" s="105"/>
      <c r="N768" s="105"/>
      <c r="O768" s="104"/>
      <c r="P768" s="106"/>
      <c r="Q768" s="107"/>
    </row>
    <row r="769" spans="1:17" ht="35.25" customHeight="1" x14ac:dyDescent="0.3">
      <c r="A769" s="21" t="str">
        <f>'Matriz Nº1 Identificación'!A769</f>
        <v>84. 4</v>
      </c>
      <c r="B769" s="21" t="str">
        <f>IF('Matriz Nº3 Evaluación'!J769="Administrar",'Matriz Nº3 Evaluación'!B769,"No administrar")</f>
        <v>No administrar</v>
      </c>
      <c r="C769" s="105"/>
      <c r="D769" s="101"/>
      <c r="E769" s="101"/>
      <c r="F769" s="4" t="str">
        <f>IFERROR(+IF((VLOOKUP(D769,'Tabla 2-3-4-5'!$B$10:$C$12,2,FALSE)*(VLOOKUP(E769,'Tabla 2-3-4-5'!$B$10:$C$12,2,FALSE)))&lt;3,"BAJO",IF((VLOOKUP(D769,'Tabla 2-3-4-5'!$B$10:$C$12,2,FALSE)*(VLOOKUP(E769,'Tabla 2-3-4-5'!$B$10:$C$12,2,FALSE)))&gt;5,"ALTO","MEDIO"))," ")</f>
        <v xml:space="preserve"> </v>
      </c>
      <c r="G769" s="105"/>
      <c r="H769" s="105"/>
      <c r="I769" s="105"/>
      <c r="J769" s="105"/>
      <c r="K769" s="105"/>
      <c r="L769" s="105"/>
      <c r="M769" s="105"/>
      <c r="N769" s="105"/>
      <c r="O769" s="104"/>
      <c r="P769" s="106"/>
      <c r="Q769" s="107"/>
    </row>
    <row r="770" spans="1:17" ht="35.25" customHeight="1" x14ac:dyDescent="0.3">
      <c r="A770" s="21" t="str">
        <f>'Matriz Nº1 Identificación'!A770</f>
        <v>84. 5</v>
      </c>
      <c r="B770" s="21" t="str">
        <f>IF('Matriz Nº3 Evaluación'!J770="Administrar",'Matriz Nº3 Evaluación'!B770,"No administrar")</f>
        <v>No administrar</v>
      </c>
      <c r="C770" s="105"/>
      <c r="D770" s="101"/>
      <c r="E770" s="101"/>
      <c r="F770" s="4" t="str">
        <f>IFERROR(+IF((VLOOKUP(D770,'Tabla 2-3-4-5'!$B$10:$C$12,2,FALSE)*(VLOOKUP(E770,'Tabla 2-3-4-5'!$B$10:$C$12,2,FALSE)))&lt;3,"BAJO",IF((VLOOKUP(D770,'Tabla 2-3-4-5'!$B$10:$C$12,2,FALSE)*(VLOOKUP(E770,'Tabla 2-3-4-5'!$B$10:$C$12,2,FALSE)))&gt;5,"ALTO","MEDIO"))," ")</f>
        <v xml:space="preserve"> </v>
      </c>
      <c r="G770" s="105"/>
      <c r="H770" s="105"/>
      <c r="I770" s="105"/>
      <c r="J770" s="105"/>
      <c r="K770" s="105"/>
      <c r="L770" s="105"/>
      <c r="M770" s="105"/>
      <c r="N770" s="105"/>
      <c r="O770" s="104"/>
      <c r="P770" s="106"/>
      <c r="Q770" s="107"/>
    </row>
    <row r="771" spans="1:17" ht="35.25" customHeight="1" x14ac:dyDescent="0.3">
      <c r="A771" s="21" t="str">
        <f>'Matriz Nº1 Identificación'!A771</f>
        <v>84. 6</v>
      </c>
      <c r="B771" s="21" t="str">
        <f>IF('Matriz Nº3 Evaluación'!J771="Administrar",'Matriz Nº3 Evaluación'!B771,"No administrar")</f>
        <v>No administrar</v>
      </c>
      <c r="C771" s="105"/>
      <c r="D771" s="101"/>
      <c r="E771" s="101"/>
      <c r="F771" s="4" t="str">
        <f>IFERROR(+IF((VLOOKUP(D771,'Tabla 2-3-4-5'!$B$10:$C$12,2,FALSE)*(VLOOKUP(E771,'Tabla 2-3-4-5'!$B$10:$C$12,2,FALSE)))&lt;3,"BAJO",IF((VLOOKUP(D771,'Tabla 2-3-4-5'!$B$10:$C$12,2,FALSE)*(VLOOKUP(E771,'Tabla 2-3-4-5'!$B$10:$C$12,2,FALSE)))&gt;5,"ALTO","MEDIO"))," ")</f>
        <v xml:space="preserve"> </v>
      </c>
      <c r="G771" s="105"/>
      <c r="H771" s="105"/>
      <c r="I771" s="105"/>
      <c r="J771" s="105"/>
      <c r="K771" s="105"/>
      <c r="L771" s="105"/>
      <c r="M771" s="105"/>
      <c r="N771" s="105"/>
      <c r="O771" s="104"/>
      <c r="P771" s="106"/>
      <c r="Q771" s="107"/>
    </row>
    <row r="772" spans="1:17" ht="35.25" customHeight="1" thickBot="1" x14ac:dyDescent="0.35">
      <c r="A772" s="21" t="str">
        <f>'Matriz Nº1 Identificación'!A772</f>
        <v>84. 7</v>
      </c>
      <c r="B772" s="21" t="str">
        <f>IF('Matriz Nº3 Evaluación'!J772="Administrar",'Matriz Nº3 Evaluación'!B772,"No administrar")</f>
        <v>No administrar</v>
      </c>
      <c r="C772" s="105"/>
      <c r="D772" s="101"/>
      <c r="E772" s="101"/>
      <c r="F772" s="4" t="str">
        <f>IFERROR(+IF((VLOOKUP(D772,'Tabla 2-3-4-5'!$B$10:$C$12,2,FALSE)*(VLOOKUP(E772,'Tabla 2-3-4-5'!$B$10:$C$12,2,FALSE)))&lt;3,"BAJO",IF((VLOOKUP(D772,'Tabla 2-3-4-5'!$B$10:$C$12,2,FALSE)*(VLOOKUP(E772,'Tabla 2-3-4-5'!$B$10:$C$12,2,FALSE)))&gt;5,"ALTO","MEDIO"))," ")</f>
        <v xml:space="preserve"> </v>
      </c>
      <c r="G772" s="105"/>
      <c r="H772" s="105"/>
      <c r="I772" s="105"/>
      <c r="J772" s="105"/>
      <c r="K772" s="105"/>
      <c r="L772" s="105"/>
      <c r="M772" s="105"/>
      <c r="N772" s="105"/>
      <c r="O772" s="104"/>
      <c r="P772" s="106"/>
      <c r="Q772" s="107"/>
    </row>
    <row r="773" spans="1:17" ht="33" customHeight="1" thickBot="1" x14ac:dyDescent="0.35">
      <c r="A773" s="73" t="str">
        <f>'Matriz Nº1 Identificación'!A773</f>
        <v xml:space="preserve">Objetivo Estratégico: </v>
      </c>
      <c r="B773" s="409">
        <f>'Matriz Nº1 Identificación'!B773</f>
        <v>0</v>
      </c>
      <c r="C773" s="410"/>
      <c r="D773" s="410"/>
      <c r="E773" s="410"/>
      <c r="F773" s="410"/>
      <c r="G773" s="410"/>
      <c r="H773" s="410"/>
      <c r="I773" s="410"/>
      <c r="J773" s="410"/>
      <c r="K773" s="410"/>
      <c r="L773" s="410"/>
      <c r="M773" s="410"/>
      <c r="N773" s="410"/>
      <c r="O773" s="410"/>
      <c r="P773" s="410"/>
      <c r="Q773" s="411"/>
    </row>
    <row r="774" spans="1:17" ht="24.75" customHeight="1" x14ac:dyDescent="0.3">
      <c r="A774" s="76" t="str">
        <f>'Matriz Nº1 Identificación'!A774</f>
        <v>Objetivo táctico</v>
      </c>
      <c r="B774" s="447" t="str">
        <f>'Matriz Nº1 Identificación'!B774</f>
        <v xml:space="preserve">85. </v>
      </c>
      <c r="C774" s="448"/>
      <c r="D774" s="448"/>
      <c r="E774" s="448"/>
      <c r="F774" s="448"/>
      <c r="G774" s="448"/>
      <c r="H774" s="448"/>
      <c r="I774" s="448"/>
      <c r="J774" s="448"/>
      <c r="K774" s="448"/>
      <c r="L774" s="448"/>
      <c r="M774" s="448"/>
      <c r="N774" s="448"/>
      <c r="O774" s="448"/>
      <c r="P774" s="448"/>
      <c r="Q774" s="449"/>
    </row>
    <row r="775" spans="1:17" ht="27.75" customHeight="1" x14ac:dyDescent="0.3">
      <c r="A775" s="21" t="str">
        <f>'Matriz Nº1 Identificación'!A775</f>
        <v>85. 1</v>
      </c>
      <c r="B775" s="21" t="str">
        <f>IF('Matriz Nº3 Evaluación'!J775="Administrar",'Matriz Nº3 Evaluación'!B775,"No administrar")</f>
        <v>No administrar</v>
      </c>
      <c r="C775" s="105"/>
      <c r="D775" s="101"/>
      <c r="E775" s="101"/>
      <c r="F775" s="4" t="str">
        <f>IFERROR(+IF((VLOOKUP(D775,'Tabla 2-3-4-5'!$B$10:$C$12,2,FALSE)*(VLOOKUP(E775,'Tabla 2-3-4-5'!$B$10:$C$12,2,FALSE)))&lt;3,"BAJO",IF((VLOOKUP(D775,'Tabla 2-3-4-5'!$B$10:$C$12,2,FALSE)*(VLOOKUP(E775,'Tabla 2-3-4-5'!$B$10:$C$12,2,FALSE)))&gt;5,"ALTO","MEDIO"))," ")</f>
        <v xml:space="preserve"> </v>
      </c>
      <c r="G775" s="105"/>
      <c r="H775" s="105"/>
      <c r="I775" s="105"/>
      <c r="J775" s="105"/>
      <c r="K775" s="105"/>
      <c r="L775" s="105"/>
      <c r="M775" s="105"/>
      <c r="N775" s="105"/>
      <c r="O775" s="104"/>
      <c r="P775" s="106"/>
      <c r="Q775" s="107"/>
    </row>
    <row r="776" spans="1:17" ht="31.5" customHeight="1" x14ac:dyDescent="0.3">
      <c r="A776" s="21" t="str">
        <f>'Matriz Nº1 Identificación'!A776</f>
        <v>85. 2</v>
      </c>
      <c r="B776" s="21" t="str">
        <f>IF('Matriz Nº3 Evaluación'!J776="Administrar",'Matriz Nº3 Evaluación'!B776,"No administrar")</f>
        <v>No administrar</v>
      </c>
      <c r="C776" s="105"/>
      <c r="D776" s="101"/>
      <c r="E776" s="101"/>
      <c r="F776" s="4" t="str">
        <f>IFERROR(+IF((VLOOKUP(D776,'Tabla 2-3-4-5'!$B$10:$C$12,2,FALSE)*(VLOOKUP(E776,'Tabla 2-3-4-5'!$B$10:$C$12,2,FALSE)))&lt;3,"BAJO",IF((VLOOKUP(D776,'Tabla 2-3-4-5'!$B$10:$C$12,2,FALSE)*(VLOOKUP(E776,'Tabla 2-3-4-5'!$B$10:$C$12,2,FALSE)))&gt;5,"ALTO","MEDIO"))," ")</f>
        <v xml:space="preserve"> </v>
      </c>
      <c r="G776" s="105"/>
      <c r="H776" s="105"/>
      <c r="I776" s="105"/>
      <c r="J776" s="105"/>
      <c r="K776" s="105"/>
      <c r="L776" s="105"/>
      <c r="M776" s="105"/>
      <c r="N776" s="105"/>
      <c r="O776" s="104"/>
      <c r="P776" s="106"/>
      <c r="Q776" s="107"/>
    </row>
    <row r="777" spans="1:17" ht="29.25" customHeight="1" x14ac:dyDescent="0.3">
      <c r="A777" s="21" t="str">
        <f>'Matriz Nº1 Identificación'!A777</f>
        <v>85. 3</v>
      </c>
      <c r="B777" s="21" t="str">
        <f>IF('Matriz Nº3 Evaluación'!J777="Administrar",'Matriz Nº3 Evaluación'!B777,"No administrar")</f>
        <v>No administrar</v>
      </c>
      <c r="C777" s="105"/>
      <c r="D777" s="101"/>
      <c r="E777" s="101"/>
      <c r="F777" s="4" t="str">
        <f>IFERROR(+IF((VLOOKUP(D777,'Tabla 2-3-4-5'!$B$10:$C$12,2,FALSE)*(VLOOKUP(E777,'Tabla 2-3-4-5'!$B$10:$C$12,2,FALSE)))&lt;3,"BAJO",IF((VLOOKUP(D777,'Tabla 2-3-4-5'!$B$10:$C$12,2,FALSE)*(VLOOKUP(E777,'Tabla 2-3-4-5'!$B$10:$C$12,2,FALSE)))&gt;5,"ALTO","MEDIO"))," ")</f>
        <v xml:space="preserve"> </v>
      </c>
      <c r="G777" s="105"/>
      <c r="H777" s="105"/>
      <c r="I777" s="105"/>
      <c r="J777" s="105"/>
      <c r="K777" s="105"/>
      <c r="L777" s="105"/>
      <c r="M777" s="105"/>
      <c r="N777" s="105"/>
      <c r="O777" s="104"/>
      <c r="P777" s="106"/>
      <c r="Q777" s="107"/>
    </row>
    <row r="778" spans="1:17" ht="35.25" customHeight="1" x14ac:dyDescent="0.3">
      <c r="A778" s="21" t="str">
        <f>'Matriz Nº1 Identificación'!A778</f>
        <v>85. 4</v>
      </c>
      <c r="B778" s="21" t="str">
        <f>IF('Matriz Nº3 Evaluación'!J778="Administrar",'Matriz Nº3 Evaluación'!B778,"No administrar")</f>
        <v>No administrar</v>
      </c>
      <c r="C778" s="105"/>
      <c r="D778" s="101"/>
      <c r="E778" s="101"/>
      <c r="F778" s="4" t="str">
        <f>IFERROR(+IF((VLOOKUP(D778,'Tabla 2-3-4-5'!$B$10:$C$12,2,FALSE)*(VLOOKUP(E778,'Tabla 2-3-4-5'!$B$10:$C$12,2,FALSE)))&lt;3,"BAJO",IF((VLOOKUP(D778,'Tabla 2-3-4-5'!$B$10:$C$12,2,FALSE)*(VLOOKUP(E778,'Tabla 2-3-4-5'!$B$10:$C$12,2,FALSE)))&gt;5,"ALTO","MEDIO"))," ")</f>
        <v xml:space="preserve"> </v>
      </c>
      <c r="G778" s="105"/>
      <c r="H778" s="105"/>
      <c r="I778" s="105"/>
      <c r="J778" s="105"/>
      <c r="K778" s="105"/>
      <c r="L778" s="105"/>
      <c r="M778" s="105"/>
      <c r="N778" s="105"/>
      <c r="O778" s="104"/>
      <c r="P778" s="106"/>
      <c r="Q778" s="107"/>
    </row>
    <row r="779" spans="1:17" ht="35.25" customHeight="1" x14ac:dyDescent="0.3">
      <c r="A779" s="21" t="str">
        <f>'Matriz Nº1 Identificación'!A779</f>
        <v>85. 5</v>
      </c>
      <c r="B779" s="21" t="str">
        <f>IF('Matriz Nº3 Evaluación'!J779="Administrar",'Matriz Nº3 Evaluación'!B779,"No administrar")</f>
        <v>No administrar</v>
      </c>
      <c r="C779" s="105"/>
      <c r="D779" s="101"/>
      <c r="E779" s="101"/>
      <c r="F779" s="4" t="str">
        <f>IFERROR(+IF((VLOOKUP(D779,'Tabla 2-3-4-5'!$B$10:$C$12,2,FALSE)*(VLOOKUP(E779,'Tabla 2-3-4-5'!$B$10:$C$12,2,FALSE)))&lt;3,"BAJO",IF((VLOOKUP(D779,'Tabla 2-3-4-5'!$B$10:$C$12,2,FALSE)*(VLOOKUP(E779,'Tabla 2-3-4-5'!$B$10:$C$12,2,FALSE)))&gt;5,"ALTO","MEDIO"))," ")</f>
        <v xml:space="preserve"> </v>
      </c>
      <c r="G779" s="105"/>
      <c r="H779" s="105"/>
      <c r="I779" s="105"/>
      <c r="J779" s="105"/>
      <c r="K779" s="105"/>
      <c r="L779" s="105"/>
      <c r="M779" s="105"/>
      <c r="N779" s="105"/>
      <c r="O779" s="104"/>
      <c r="P779" s="106"/>
      <c r="Q779" s="107"/>
    </row>
    <row r="780" spans="1:17" ht="35.25" customHeight="1" x14ac:dyDescent="0.3">
      <c r="A780" s="21" t="str">
        <f>'Matriz Nº1 Identificación'!A780</f>
        <v>85. 6</v>
      </c>
      <c r="B780" s="21" t="str">
        <f>IF('Matriz Nº3 Evaluación'!J780="Administrar",'Matriz Nº3 Evaluación'!B780,"No administrar")</f>
        <v>No administrar</v>
      </c>
      <c r="C780" s="105"/>
      <c r="D780" s="101"/>
      <c r="E780" s="101"/>
      <c r="F780" s="4" t="str">
        <f>IFERROR(+IF((VLOOKUP(D780,'Tabla 2-3-4-5'!$B$10:$C$12,2,FALSE)*(VLOOKUP(E780,'Tabla 2-3-4-5'!$B$10:$C$12,2,FALSE)))&lt;3,"BAJO",IF((VLOOKUP(D780,'Tabla 2-3-4-5'!$B$10:$C$12,2,FALSE)*(VLOOKUP(E780,'Tabla 2-3-4-5'!$B$10:$C$12,2,FALSE)))&gt;5,"ALTO","MEDIO"))," ")</f>
        <v xml:space="preserve"> </v>
      </c>
      <c r="G780" s="105"/>
      <c r="H780" s="105"/>
      <c r="I780" s="105"/>
      <c r="J780" s="105"/>
      <c r="K780" s="105"/>
      <c r="L780" s="105"/>
      <c r="M780" s="105"/>
      <c r="N780" s="105"/>
      <c r="O780" s="104"/>
      <c r="P780" s="106"/>
      <c r="Q780" s="107"/>
    </row>
    <row r="781" spans="1:17" ht="35.25" customHeight="1" thickBot="1" x14ac:dyDescent="0.35">
      <c r="A781" s="21" t="str">
        <f>'Matriz Nº1 Identificación'!A781</f>
        <v>85. 7</v>
      </c>
      <c r="B781" s="21" t="str">
        <f>IF('Matriz Nº3 Evaluación'!J781="Administrar",'Matriz Nº3 Evaluación'!B781,"No administrar")</f>
        <v>No administrar</v>
      </c>
      <c r="C781" s="105"/>
      <c r="D781" s="101"/>
      <c r="E781" s="101"/>
      <c r="F781" s="4" t="str">
        <f>IFERROR(+IF((VLOOKUP(D781,'Tabla 2-3-4-5'!$B$10:$C$12,2,FALSE)*(VLOOKUP(E781,'Tabla 2-3-4-5'!$B$10:$C$12,2,FALSE)))&lt;3,"BAJO",IF((VLOOKUP(D781,'Tabla 2-3-4-5'!$B$10:$C$12,2,FALSE)*(VLOOKUP(E781,'Tabla 2-3-4-5'!$B$10:$C$12,2,FALSE)))&gt;5,"ALTO","MEDIO"))," ")</f>
        <v xml:space="preserve"> </v>
      </c>
      <c r="G781" s="105"/>
      <c r="H781" s="105"/>
      <c r="I781" s="105"/>
      <c r="J781" s="105"/>
      <c r="K781" s="105"/>
      <c r="L781" s="105"/>
      <c r="M781" s="105"/>
      <c r="N781" s="105"/>
      <c r="O781" s="104"/>
      <c r="P781" s="106"/>
      <c r="Q781" s="107"/>
    </row>
    <row r="782" spans="1:17" ht="33" customHeight="1" thickBot="1" x14ac:dyDescent="0.35">
      <c r="A782" s="73" t="str">
        <f>'Matriz Nº1 Identificación'!A782</f>
        <v xml:space="preserve">Objetivo Estratégico: </v>
      </c>
      <c r="B782" s="409">
        <f>'Matriz Nº1 Identificación'!B782</f>
        <v>0</v>
      </c>
      <c r="C782" s="410"/>
      <c r="D782" s="410"/>
      <c r="E782" s="410"/>
      <c r="F782" s="410"/>
      <c r="G782" s="410"/>
      <c r="H782" s="410"/>
      <c r="I782" s="410"/>
      <c r="J782" s="410"/>
      <c r="K782" s="410"/>
      <c r="L782" s="410"/>
      <c r="M782" s="410"/>
      <c r="N782" s="410"/>
      <c r="O782" s="410"/>
      <c r="P782" s="410"/>
      <c r="Q782" s="411"/>
    </row>
    <row r="783" spans="1:17" ht="24.75" customHeight="1" x14ac:dyDescent="0.3">
      <c r="A783" s="76" t="str">
        <f>'Matriz Nº1 Identificación'!A783</f>
        <v>Objetivo táctico</v>
      </c>
      <c r="B783" s="447" t="str">
        <f>'Matriz Nº1 Identificación'!B783</f>
        <v xml:space="preserve">86. </v>
      </c>
      <c r="C783" s="448"/>
      <c r="D783" s="448"/>
      <c r="E783" s="448"/>
      <c r="F783" s="448"/>
      <c r="G783" s="448"/>
      <c r="H783" s="448"/>
      <c r="I783" s="448"/>
      <c r="J783" s="448"/>
      <c r="K783" s="448"/>
      <c r="L783" s="448"/>
      <c r="M783" s="448"/>
      <c r="N783" s="448"/>
      <c r="O783" s="448"/>
      <c r="P783" s="448"/>
      <c r="Q783" s="449"/>
    </row>
    <row r="784" spans="1:17" ht="27.75" customHeight="1" x14ac:dyDescent="0.3">
      <c r="A784" s="21" t="str">
        <f>'Matriz Nº1 Identificación'!A784</f>
        <v>86. 1</v>
      </c>
      <c r="B784" s="21" t="str">
        <f>IF('Matriz Nº3 Evaluación'!J784="Administrar",'Matriz Nº3 Evaluación'!B784,"No administrar")</f>
        <v>No administrar</v>
      </c>
      <c r="C784" s="105"/>
      <c r="D784" s="101"/>
      <c r="E784" s="101"/>
      <c r="F784" s="4" t="str">
        <f>IFERROR(+IF((VLOOKUP(D784,'Tabla 2-3-4-5'!$B$10:$C$12,2,FALSE)*(VLOOKUP(E784,'Tabla 2-3-4-5'!$B$10:$C$12,2,FALSE)))&lt;3,"BAJO",IF((VLOOKUP(D784,'Tabla 2-3-4-5'!$B$10:$C$12,2,FALSE)*(VLOOKUP(E784,'Tabla 2-3-4-5'!$B$10:$C$12,2,FALSE)))&gt;5,"ALTO","MEDIO"))," ")</f>
        <v xml:space="preserve"> </v>
      </c>
      <c r="G784" s="105"/>
      <c r="H784" s="105"/>
      <c r="I784" s="105"/>
      <c r="J784" s="105"/>
      <c r="K784" s="105"/>
      <c r="L784" s="105"/>
      <c r="M784" s="105"/>
      <c r="N784" s="105"/>
      <c r="O784" s="104"/>
      <c r="P784" s="106"/>
      <c r="Q784" s="107"/>
    </row>
    <row r="785" spans="1:17" ht="31.5" customHeight="1" x14ac:dyDescent="0.3">
      <c r="A785" s="21" t="str">
        <f>'Matriz Nº1 Identificación'!A785</f>
        <v>86. 2</v>
      </c>
      <c r="B785" s="21" t="str">
        <f>IF('Matriz Nº3 Evaluación'!J785="Administrar",'Matriz Nº3 Evaluación'!B785,"No administrar")</f>
        <v>No administrar</v>
      </c>
      <c r="C785" s="105"/>
      <c r="D785" s="101"/>
      <c r="E785" s="101"/>
      <c r="F785" s="4" t="str">
        <f>IFERROR(+IF((VLOOKUP(D785,'Tabla 2-3-4-5'!$B$10:$C$12,2,FALSE)*(VLOOKUP(E785,'Tabla 2-3-4-5'!$B$10:$C$12,2,FALSE)))&lt;3,"BAJO",IF((VLOOKUP(D785,'Tabla 2-3-4-5'!$B$10:$C$12,2,FALSE)*(VLOOKUP(E785,'Tabla 2-3-4-5'!$B$10:$C$12,2,FALSE)))&gt;5,"ALTO","MEDIO"))," ")</f>
        <v xml:space="preserve"> </v>
      </c>
      <c r="G785" s="105"/>
      <c r="H785" s="105"/>
      <c r="I785" s="105"/>
      <c r="J785" s="105"/>
      <c r="K785" s="105"/>
      <c r="L785" s="105"/>
      <c r="M785" s="105"/>
      <c r="N785" s="105"/>
      <c r="O785" s="104"/>
      <c r="P785" s="106"/>
      <c r="Q785" s="107"/>
    </row>
    <row r="786" spans="1:17" ht="29.25" customHeight="1" x14ac:dyDescent="0.3">
      <c r="A786" s="21" t="str">
        <f>'Matriz Nº1 Identificación'!A786</f>
        <v>86. 3</v>
      </c>
      <c r="B786" s="21" t="str">
        <f>IF('Matriz Nº3 Evaluación'!J786="Administrar",'Matriz Nº3 Evaluación'!B786,"No administrar")</f>
        <v>No administrar</v>
      </c>
      <c r="C786" s="105"/>
      <c r="D786" s="101"/>
      <c r="E786" s="101"/>
      <c r="F786" s="4" t="str">
        <f>IFERROR(+IF((VLOOKUP(D786,'Tabla 2-3-4-5'!$B$10:$C$12,2,FALSE)*(VLOOKUP(E786,'Tabla 2-3-4-5'!$B$10:$C$12,2,FALSE)))&lt;3,"BAJO",IF((VLOOKUP(D786,'Tabla 2-3-4-5'!$B$10:$C$12,2,FALSE)*(VLOOKUP(E786,'Tabla 2-3-4-5'!$B$10:$C$12,2,FALSE)))&gt;5,"ALTO","MEDIO"))," ")</f>
        <v xml:space="preserve"> </v>
      </c>
      <c r="G786" s="105"/>
      <c r="H786" s="105"/>
      <c r="I786" s="105"/>
      <c r="J786" s="105"/>
      <c r="K786" s="105"/>
      <c r="L786" s="105"/>
      <c r="M786" s="105"/>
      <c r="N786" s="105"/>
      <c r="O786" s="104"/>
      <c r="P786" s="106"/>
      <c r="Q786" s="107"/>
    </row>
    <row r="787" spans="1:17" ht="35.25" customHeight="1" x14ac:dyDescent="0.3">
      <c r="A787" s="21" t="str">
        <f>'Matriz Nº1 Identificación'!A787</f>
        <v>86. 4</v>
      </c>
      <c r="B787" s="21" t="str">
        <f>IF('Matriz Nº3 Evaluación'!J787="Administrar",'Matriz Nº3 Evaluación'!B787,"No administrar")</f>
        <v>No administrar</v>
      </c>
      <c r="C787" s="105"/>
      <c r="D787" s="101"/>
      <c r="E787" s="101"/>
      <c r="F787" s="4" t="str">
        <f>IFERROR(+IF((VLOOKUP(D787,'Tabla 2-3-4-5'!$B$10:$C$12,2,FALSE)*(VLOOKUP(E787,'Tabla 2-3-4-5'!$B$10:$C$12,2,FALSE)))&lt;3,"BAJO",IF((VLOOKUP(D787,'Tabla 2-3-4-5'!$B$10:$C$12,2,FALSE)*(VLOOKUP(E787,'Tabla 2-3-4-5'!$B$10:$C$12,2,FALSE)))&gt;5,"ALTO","MEDIO"))," ")</f>
        <v xml:space="preserve"> </v>
      </c>
      <c r="G787" s="105"/>
      <c r="H787" s="105"/>
      <c r="I787" s="105"/>
      <c r="J787" s="105"/>
      <c r="K787" s="105"/>
      <c r="L787" s="105"/>
      <c r="M787" s="105"/>
      <c r="N787" s="105"/>
      <c r="O787" s="104"/>
      <c r="P787" s="106"/>
      <c r="Q787" s="107"/>
    </row>
    <row r="788" spans="1:17" ht="35.25" customHeight="1" x14ac:dyDescent="0.3">
      <c r="A788" s="21" t="str">
        <f>'Matriz Nº1 Identificación'!A788</f>
        <v>86. 5</v>
      </c>
      <c r="B788" s="21" t="str">
        <f>IF('Matriz Nº3 Evaluación'!J788="Administrar",'Matriz Nº3 Evaluación'!B788,"No administrar")</f>
        <v>No administrar</v>
      </c>
      <c r="C788" s="105"/>
      <c r="D788" s="101"/>
      <c r="E788" s="101"/>
      <c r="F788" s="4" t="str">
        <f>IFERROR(+IF((VLOOKUP(D788,'Tabla 2-3-4-5'!$B$10:$C$12,2,FALSE)*(VLOOKUP(E788,'Tabla 2-3-4-5'!$B$10:$C$12,2,FALSE)))&lt;3,"BAJO",IF((VLOOKUP(D788,'Tabla 2-3-4-5'!$B$10:$C$12,2,FALSE)*(VLOOKUP(E788,'Tabla 2-3-4-5'!$B$10:$C$12,2,FALSE)))&gt;5,"ALTO","MEDIO"))," ")</f>
        <v xml:space="preserve"> </v>
      </c>
      <c r="G788" s="105"/>
      <c r="H788" s="105"/>
      <c r="I788" s="105"/>
      <c r="J788" s="105"/>
      <c r="K788" s="105"/>
      <c r="L788" s="105"/>
      <c r="M788" s="105"/>
      <c r="N788" s="105"/>
      <c r="O788" s="104"/>
      <c r="P788" s="106"/>
      <c r="Q788" s="107"/>
    </row>
    <row r="789" spans="1:17" ht="35.25" customHeight="1" x14ac:dyDescent="0.3">
      <c r="A789" s="21" t="str">
        <f>'Matriz Nº1 Identificación'!A789</f>
        <v>86. 6</v>
      </c>
      <c r="B789" s="21" t="str">
        <f>IF('Matriz Nº3 Evaluación'!J789="Administrar",'Matriz Nº3 Evaluación'!B789,"No administrar")</f>
        <v>No administrar</v>
      </c>
      <c r="C789" s="105"/>
      <c r="D789" s="101"/>
      <c r="E789" s="101"/>
      <c r="F789" s="4" t="str">
        <f>IFERROR(+IF((VLOOKUP(D789,'Tabla 2-3-4-5'!$B$10:$C$12,2,FALSE)*(VLOOKUP(E789,'Tabla 2-3-4-5'!$B$10:$C$12,2,FALSE)))&lt;3,"BAJO",IF((VLOOKUP(D789,'Tabla 2-3-4-5'!$B$10:$C$12,2,FALSE)*(VLOOKUP(E789,'Tabla 2-3-4-5'!$B$10:$C$12,2,FALSE)))&gt;5,"ALTO","MEDIO"))," ")</f>
        <v xml:space="preserve"> </v>
      </c>
      <c r="G789" s="105"/>
      <c r="H789" s="105"/>
      <c r="I789" s="105"/>
      <c r="J789" s="105"/>
      <c r="K789" s="105"/>
      <c r="L789" s="105"/>
      <c r="M789" s="105"/>
      <c r="N789" s="105"/>
      <c r="O789" s="104"/>
      <c r="P789" s="106"/>
      <c r="Q789" s="107"/>
    </row>
    <row r="790" spans="1:17" ht="35.25" customHeight="1" thickBot="1" x14ac:dyDescent="0.35">
      <c r="A790" s="21" t="str">
        <f>'Matriz Nº1 Identificación'!A790</f>
        <v>86. 7</v>
      </c>
      <c r="B790" s="21" t="str">
        <f>IF('Matriz Nº3 Evaluación'!J790="Administrar",'Matriz Nº3 Evaluación'!B790,"No administrar")</f>
        <v>No administrar</v>
      </c>
      <c r="C790" s="105"/>
      <c r="D790" s="101"/>
      <c r="E790" s="101"/>
      <c r="F790" s="4" t="str">
        <f>IFERROR(+IF((VLOOKUP(D790,'Tabla 2-3-4-5'!$B$10:$C$12,2,FALSE)*(VLOOKUP(E790,'Tabla 2-3-4-5'!$B$10:$C$12,2,FALSE)))&lt;3,"BAJO",IF((VLOOKUP(D790,'Tabla 2-3-4-5'!$B$10:$C$12,2,FALSE)*(VLOOKUP(E790,'Tabla 2-3-4-5'!$B$10:$C$12,2,FALSE)))&gt;5,"ALTO","MEDIO"))," ")</f>
        <v xml:space="preserve"> </v>
      </c>
      <c r="G790" s="105"/>
      <c r="H790" s="105"/>
      <c r="I790" s="105"/>
      <c r="J790" s="105"/>
      <c r="K790" s="105"/>
      <c r="L790" s="105"/>
      <c r="M790" s="105"/>
      <c r="N790" s="105"/>
      <c r="O790" s="104"/>
      <c r="P790" s="106"/>
      <c r="Q790" s="107"/>
    </row>
    <row r="791" spans="1:17" ht="33" customHeight="1" thickBot="1" x14ac:dyDescent="0.35">
      <c r="A791" s="73" t="str">
        <f>'Matriz Nº1 Identificación'!A791</f>
        <v xml:space="preserve">Objetivo Estratégico: </v>
      </c>
      <c r="B791" s="409">
        <f>'Matriz Nº1 Identificación'!B791</f>
        <v>0</v>
      </c>
      <c r="C791" s="410"/>
      <c r="D791" s="410"/>
      <c r="E791" s="410"/>
      <c r="F791" s="410"/>
      <c r="G791" s="410"/>
      <c r="H791" s="410"/>
      <c r="I791" s="410"/>
      <c r="J791" s="410"/>
      <c r="K791" s="410"/>
      <c r="L791" s="410"/>
      <c r="M791" s="410"/>
      <c r="N791" s="410"/>
      <c r="O791" s="410"/>
      <c r="P791" s="410"/>
      <c r="Q791" s="411"/>
    </row>
    <row r="792" spans="1:17" ht="24.75" customHeight="1" x14ac:dyDescent="0.3">
      <c r="A792" s="76" t="str">
        <f>'Matriz Nº1 Identificación'!A792</f>
        <v>Objetivo táctico</v>
      </c>
      <c r="B792" s="447" t="str">
        <f>'Matriz Nº1 Identificación'!B792</f>
        <v xml:space="preserve">87. </v>
      </c>
      <c r="C792" s="448"/>
      <c r="D792" s="448"/>
      <c r="E792" s="448"/>
      <c r="F792" s="448"/>
      <c r="G792" s="448"/>
      <c r="H792" s="448"/>
      <c r="I792" s="448"/>
      <c r="J792" s="448"/>
      <c r="K792" s="448"/>
      <c r="L792" s="448"/>
      <c r="M792" s="448"/>
      <c r="N792" s="448"/>
      <c r="O792" s="448"/>
      <c r="P792" s="448"/>
      <c r="Q792" s="449"/>
    </row>
    <row r="793" spans="1:17" ht="27.75" customHeight="1" x14ac:dyDescent="0.3">
      <c r="A793" s="21" t="str">
        <f>'Matriz Nº1 Identificación'!A793</f>
        <v>87. 1</v>
      </c>
      <c r="B793" s="21" t="str">
        <f>IF('Matriz Nº3 Evaluación'!J793="Administrar",'Matriz Nº3 Evaluación'!B793,"No administrar")</f>
        <v>No administrar</v>
      </c>
      <c r="C793" s="105"/>
      <c r="D793" s="101"/>
      <c r="E793" s="101"/>
      <c r="F793" s="4" t="str">
        <f>IFERROR(+IF((VLOOKUP(D793,'Tabla 2-3-4-5'!$B$10:$C$12,2,FALSE)*(VLOOKUP(E793,'Tabla 2-3-4-5'!$B$10:$C$12,2,FALSE)))&lt;3,"BAJO",IF((VLOOKUP(D793,'Tabla 2-3-4-5'!$B$10:$C$12,2,FALSE)*(VLOOKUP(E793,'Tabla 2-3-4-5'!$B$10:$C$12,2,FALSE)))&gt;5,"ALTO","MEDIO"))," ")</f>
        <v xml:space="preserve"> </v>
      </c>
      <c r="G793" s="105"/>
      <c r="H793" s="105"/>
      <c r="I793" s="105"/>
      <c r="J793" s="105"/>
      <c r="K793" s="105"/>
      <c r="L793" s="105"/>
      <c r="M793" s="105"/>
      <c r="N793" s="105"/>
      <c r="O793" s="104"/>
      <c r="P793" s="106"/>
      <c r="Q793" s="107"/>
    </row>
    <row r="794" spans="1:17" ht="31.5" customHeight="1" x14ac:dyDescent="0.3">
      <c r="A794" s="21" t="str">
        <f>'Matriz Nº1 Identificación'!A794</f>
        <v>87. 2</v>
      </c>
      <c r="B794" s="21" t="str">
        <f>IF('Matriz Nº3 Evaluación'!J794="Administrar",'Matriz Nº3 Evaluación'!B794,"No administrar")</f>
        <v>No administrar</v>
      </c>
      <c r="C794" s="105"/>
      <c r="D794" s="101"/>
      <c r="E794" s="101"/>
      <c r="F794" s="4" t="str">
        <f>IFERROR(+IF((VLOOKUP(D794,'Tabla 2-3-4-5'!$B$10:$C$12,2,FALSE)*(VLOOKUP(E794,'Tabla 2-3-4-5'!$B$10:$C$12,2,FALSE)))&lt;3,"BAJO",IF((VLOOKUP(D794,'Tabla 2-3-4-5'!$B$10:$C$12,2,FALSE)*(VLOOKUP(E794,'Tabla 2-3-4-5'!$B$10:$C$12,2,FALSE)))&gt;5,"ALTO","MEDIO"))," ")</f>
        <v xml:space="preserve"> </v>
      </c>
      <c r="G794" s="105"/>
      <c r="H794" s="105"/>
      <c r="I794" s="105"/>
      <c r="J794" s="105"/>
      <c r="K794" s="105"/>
      <c r="L794" s="105"/>
      <c r="M794" s="105"/>
      <c r="N794" s="105"/>
      <c r="O794" s="104"/>
      <c r="P794" s="106"/>
      <c r="Q794" s="107"/>
    </row>
    <row r="795" spans="1:17" ht="29.25" customHeight="1" x14ac:dyDescent="0.3">
      <c r="A795" s="21" t="str">
        <f>'Matriz Nº1 Identificación'!A795</f>
        <v>87. 3</v>
      </c>
      <c r="B795" s="21" t="str">
        <f>IF('Matriz Nº3 Evaluación'!J795="Administrar",'Matriz Nº3 Evaluación'!B795,"No administrar")</f>
        <v>No administrar</v>
      </c>
      <c r="C795" s="105"/>
      <c r="D795" s="101"/>
      <c r="E795" s="101"/>
      <c r="F795" s="4" t="str">
        <f>IFERROR(+IF((VLOOKUP(D795,'Tabla 2-3-4-5'!$B$10:$C$12,2,FALSE)*(VLOOKUP(E795,'Tabla 2-3-4-5'!$B$10:$C$12,2,FALSE)))&lt;3,"BAJO",IF((VLOOKUP(D795,'Tabla 2-3-4-5'!$B$10:$C$12,2,FALSE)*(VLOOKUP(E795,'Tabla 2-3-4-5'!$B$10:$C$12,2,FALSE)))&gt;5,"ALTO","MEDIO"))," ")</f>
        <v xml:space="preserve"> </v>
      </c>
      <c r="G795" s="105"/>
      <c r="H795" s="105"/>
      <c r="I795" s="105"/>
      <c r="J795" s="105"/>
      <c r="K795" s="105"/>
      <c r="L795" s="105"/>
      <c r="M795" s="105"/>
      <c r="N795" s="105"/>
      <c r="O795" s="104"/>
      <c r="P795" s="106"/>
      <c r="Q795" s="107"/>
    </row>
    <row r="796" spans="1:17" ht="35.25" customHeight="1" x14ac:dyDescent="0.3">
      <c r="A796" s="21" t="str">
        <f>'Matriz Nº1 Identificación'!A796</f>
        <v>87. 4</v>
      </c>
      <c r="B796" s="21" t="str">
        <f>IF('Matriz Nº3 Evaluación'!J796="Administrar",'Matriz Nº3 Evaluación'!B796,"No administrar")</f>
        <v>No administrar</v>
      </c>
      <c r="C796" s="105"/>
      <c r="D796" s="101"/>
      <c r="E796" s="101"/>
      <c r="F796" s="4" t="str">
        <f>IFERROR(+IF((VLOOKUP(D796,'Tabla 2-3-4-5'!$B$10:$C$12,2,FALSE)*(VLOOKUP(E796,'Tabla 2-3-4-5'!$B$10:$C$12,2,FALSE)))&lt;3,"BAJO",IF((VLOOKUP(D796,'Tabla 2-3-4-5'!$B$10:$C$12,2,FALSE)*(VLOOKUP(E796,'Tabla 2-3-4-5'!$B$10:$C$12,2,FALSE)))&gt;5,"ALTO","MEDIO"))," ")</f>
        <v xml:space="preserve"> </v>
      </c>
      <c r="G796" s="105"/>
      <c r="H796" s="105"/>
      <c r="I796" s="105"/>
      <c r="J796" s="105"/>
      <c r="K796" s="105"/>
      <c r="L796" s="105"/>
      <c r="M796" s="105"/>
      <c r="N796" s="105"/>
      <c r="O796" s="104"/>
      <c r="P796" s="106"/>
      <c r="Q796" s="107"/>
    </row>
    <row r="797" spans="1:17" ht="35.25" customHeight="1" x14ac:dyDescent="0.3">
      <c r="A797" s="21" t="str">
        <f>'Matriz Nº1 Identificación'!A797</f>
        <v>87. 5</v>
      </c>
      <c r="B797" s="21" t="str">
        <f>IF('Matriz Nº3 Evaluación'!J797="Administrar",'Matriz Nº3 Evaluación'!B797,"No administrar")</f>
        <v>No administrar</v>
      </c>
      <c r="C797" s="105"/>
      <c r="D797" s="101"/>
      <c r="E797" s="101"/>
      <c r="F797" s="4" t="str">
        <f>IFERROR(+IF((VLOOKUP(D797,'Tabla 2-3-4-5'!$B$10:$C$12,2,FALSE)*(VLOOKUP(E797,'Tabla 2-3-4-5'!$B$10:$C$12,2,FALSE)))&lt;3,"BAJO",IF((VLOOKUP(D797,'Tabla 2-3-4-5'!$B$10:$C$12,2,FALSE)*(VLOOKUP(E797,'Tabla 2-3-4-5'!$B$10:$C$12,2,FALSE)))&gt;5,"ALTO","MEDIO"))," ")</f>
        <v xml:space="preserve"> </v>
      </c>
      <c r="G797" s="105"/>
      <c r="H797" s="105"/>
      <c r="I797" s="105"/>
      <c r="J797" s="105"/>
      <c r="K797" s="105"/>
      <c r="L797" s="105"/>
      <c r="M797" s="105"/>
      <c r="N797" s="105"/>
      <c r="O797" s="104"/>
      <c r="P797" s="106"/>
      <c r="Q797" s="107"/>
    </row>
    <row r="798" spans="1:17" ht="35.25" customHeight="1" x14ac:dyDescent="0.3">
      <c r="A798" s="21" t="str">
        <f>'Matriz Nº1 Identificación'!A798</f>
        <v>87. 6</v>
      </c>
      <c r="B798" s="21" t="str">
        <f>IF('Matriz Nº3 Evaluación'!J798="Administrar",'Matriz Nº3 Evaluación'!B798,"No administrar")</f>
        <v>No administrar</v>
      </c>
      <c r="C798" s="105"/>
      <c r="D798" s="101"/>
      <c r="E798" s="101"/>
      <c r="F798" s="4" t="str">
        <f>IFERROR(+IF((VLOOKUP(D798,'Tabla 2-3-4-5'!$B$10:$C$12,2,FALSE)*(VLOOKUP(E798,'Tabla 2-3-4-5'!$B$10:$C$12,2,FALSE)))&lt;3,"BAJO",IF((VLOOKUP(D798,'Tabla 2-3-4-5'!$B$10:$C$12,2,FALSE)*(VLOOKUP(E798,'Tabla 2-3-4-5'!$B$10:$C$12,2,FALSE)))&gt;5,"ALTO","MEDIO"))," ")</f>
        <v xml:space="preserve"> </v>
      </c>
      <c r="G798" s="105"/>
      <c r="H798" s="105"/>
      <c r="I798" s="105"/>
      <c r="J798" s="105"/>
      <c r="K798" s="105"/>
      <c r="L798" s="105"/>
      <c r="M798" s="105"/>
      <c r="N798" s="105"/>
      <c r="O798" s="104"/>
      <c r="P798" s="106"/>
      <c r="Q798" s="107"/>
    </row>
    <row r="799" spans="1:17" ht="35.25" customHeight="1" thickBot="1" x14ac:dyDescent="0.35">
      <c r="A799" s="21" t="str">
        <f>'Matriz Nº1 Identificación'!A799</f>
        <v>87. 7</v>
      </c>
      <c r="B799" s="21" t="str">
        <f>IF('Matriz Nº3 Evaluación'!J799="Administrar",'Matriz Nº3 Evaluación'!B799,"No administrar")</f>
        <v>No administrar</v>
      </c>
      <c r="C799" s="105"/>
      <c r="D799" s="101"/>
      <c r="E799" s="101"/>
      <c r="F799" s="4" t="str">
        <f>IFERROR(+IF((VLOOKUP(D799,'Tabla 2-3-4-5'!$B$10:$C$12,2,FALSE)*(VLOOKUP(E799,'Tabla 2-3-4-5'!$B$10:$C$12,2,FALSE)))&lt;3,"BAJO",IF((VLOOKUP(D799,'Tabla 2-3-4-5'!$B$10:$C$12,2,FALSE)*(VLOOKUP(E799,'Tabla 2-3-4-5'!$B$10:$C$12,2,FALSE)))&gt;5,"ALTO","MEDIO"))," ")</f>
        <v xml:space="preserve"> </v>
      </c>
      <c r="G799" s="105"/>
      <c r="H799" s="105"/>
      <c r="I799" s="105"/>
      <c r="J799" s="105"/>
      <c r="K799" s="105"/>
      <c r="L799" s="105"/>
      <c r="M799" s="105"/>
      <c r="N799" s="105"/>
      <c r="O799" s="104"/>
      <c r="P799" s="106"/>
      <c r="Q799" s="107"/>
    </row>
    <row r="800" spans="1:17" ht="33" customHeight="1" thickBot="1" x14ac:dyDescent="0.35">
      <c r="A800" s="73" t="str">
        <f>'Matriz Nº1 Identificación'!A800</f>
        <v xml:space="preserve">Objetivo Estratégico: </v>
      </c>
      <c r="B800" s="409">
        <f>'Matriz Nº1 Identificación'!B800</f>
        <v>0</v>
      </c>
      <c r="C800" s="410"/>
      <c r="D800" s="410"/>
      <c r="E800" s="410"/>
      <c r="F800" s="410"/>
      <c r="G800" s="410"/>
      <c r="H800" s="410"/>
      <c r="I800" s="410"/>
      <c r="J800" s="410"/>
      <c r="K800" s="410"/>
      <c r="L800" s="410"/>
      <c r="M800" s="410"/>
      <c r="N800" s="410"/>
      <c r="O800" s="410"/>
      <c r="P800" s="410"/>
      <c r="Q800" s="411"/>
    </row>
    <row r="801" spans="1:17" ht="24.75" customHeight="1" x14ac:dyDescent="0.3">
      <c r="A801" s="76" t="str">
        <f>'Matriz Nº1 Identificación'!A801</f>
        <v>Objetivo táctico</v>
      </c>
      <c r="B801" s="447" t="str">
        <f>'Matriz Nº1 Identificación'!B801</f>
        <v xml:space="preserve">88. </v>
      </c>
      <c r="C801" s="448"/>
      <c r="D801" s="448"/>
      <c r="E801" s="448"/>
      <c r="F801" s="448"/>
      <c r="G801" s="448"/>
      <c r="H801" s="448"/>
      <c r="I801" s="448"/>
      <c r="J801" s="448"/>
      <c r="K801" s="448"/>
      <c r="L801" s="448"/>
      <c r="M801" s="448"/>
      <c r="N801" s="448"/>
      <c r="O801" s="448"/>
      <c r="P801" s="448"/>
      <c r="Q801" s="449"/>
    </row>
    <row r="802" spans="1:17" ht="27.75" customHeight="1" x14ac:dyDescent="0.3">
      <c r="A802" s="21" t="str">
        <f>'Matriz Nº1 Identificación'!A802</f>
        <v>88. 1</v>
      </c>
      <c r="B802" s="21" t="str">
        <f>IF('Matriz Nº3 Evaluación'!J802="Administrar",'Matriz Nº3 Evaluación'!B802,"No administrar")</f>
        <v>No administrar</v>
      </c>
      <c r="C802" s="105"/>
      <c r="D802" s="101"/>
      <c r="E802" s="101"/>
      <c r="F802" s="4" t="str">
        <f>IFERROR(+IF((VLOOKUP(D802,'Tabla 2-3-4-5'!$B$10:$C$12,2,FALSE)*(VLOOKUP(E802,'Tabla 2-3-4-5'!$B$10:$C$12,2,FALSE)))&lt;3,"BAJO",IF((VLOOKUP(D802,'Tabla 2-3-4-5'!$B$10:$C$12,2,FALSE)*(VLOOKUP(E802,'Tabla 2-3-4-5'!$B$10:$C$12,2,FALSE)))&gt;5,"ALTO","MEDIO"))," ")</f>
        <v xml:space="preserve"> </v>
      </c>
      <c r="G802" s="105"/>
      <c r="H802" s="105"/>
      <c r="I802" s="105"/>
      <c r="J802" s="105"/>
      <c r="K802" s="105"/>
      <c r="L802" s="105"/>
      <c r="M802" s="105"/>
      <c r="N802" s="105"/>
      <c r="O802" s="104"/>
      <c r="P802" s="106"/>
      <c r="Q802" s="107"/>
    </row>
    <row r="803" spans="1:17" ht="31.5" customHeight="1" x14ac:dyDescent="0.3">
      <c r="A803" s="21" t="str">
        <f>'Matriz Nº1 Identificación'!A803</f>
        <v>88. 2</v>
      </c>
      <c r="B803" s="21" t="str">
        <f>IF('Matriz Nº3 Evaluación'!J803="Administrar",'Matriz Nº3 Evaluación'!B803,"No administrar")</f>
        <v>No administrar</v>
      </c>
      <c r="C803" s="105"/>
      <c r="D803" s="101"/>
      <c r="E803" s="101"/>
      <c r="F803" s="4" t="str">
        <f>IFERROR(+IF((VLOOKUP(D803,'Tabla 2-3-4-5'!$B$10:$C$12,2,FALSE)*(VLOOKUP(E803,'Tabla 2-3-4-5'!$B$10:$C$12,2,FALSE)))&lt;3,"BAJO",IF((VLOOKUP(D803,'Tabla 2-3-4-5'!$B$10:$C$12,2,FALSE)*(VLOOKUP(E803,'Tabla 2-3-4-5'!$B$10:$C$12,2,FALSE)))&gt;5,"ALTO","MEDIO"))," ")</f>
        <v xml:space="preserve"> </v>
      </c>
      <c r="G803" s="105"/>
      <c r="H803" s="105"/>
      <c r="I803" s="105"/>
      <c r="J803" s="105"/>
      <c r="K803" s="105"/>
      <c r="L803" s="105"/>
      <c r="M803" s="105"/>
      <c r="N803" s="105"/>
      <c r="O803" s="104"/>
      <c r="P803" s="106"/>
      <c r="Q803" s="107"/>
    </row>
    <row r="804" spans="1:17" ht="29.25" customHeight="1" x14ac:dyDescent="0.3">
      <c r="A804" s="21" t="str">
        <f>'Matriz Nº1 Identificación'!A804</f>
        <v>88. 3</v>
      </c>
      <c r="B804" s="21" t="str">
        <f>IF('Matriz Nº3 Evaluación'!J804="Administrar",'Matriz Nº3 Evaluación'!B804,"No administrar")</f>
        <v>No administrar</v>
      </c>
      <c r="C804" s="105"/>
      <c r="D804" s="101"/>
      <c r="E804" s="101"/>
      <c r="F804" s="4" t="str">
        <f>IFERROR(+IF((VLOOKUP(D804,'Tabla 2-3-4-5'!$B$10:$C$12,2,FALSE)*(VLOOKUP(E804,'Tabla 2-3-4-5'!$B$10:$C$12,2,FALSE)))&lt;3,"BAJO",IF((VLOOKUP(D804,'Tabla 2-3-4-5'!$B$10:$C$12,2,FALSE)*(VLOOKUP(E804,'Tabla 2-3-4-5'!$B$10:$C$12,2,FALSE)))&gt;5,"ALTO","MEDIO"))," ")</f>
        <v xml:space="preserve"> </v>
      </c>
      <c r="G804" s="105"/>
      <c r="H804" s="105"/>
      <c r="I804" s="105"/>
      <c r="J804" s="105"/>
      <c r="K804" s="105"/>
      <c r="L804" s="105"/>
      <c r="M804" s="105"/>
      <c r="N804" s="105"/>
      <c r="O804" s="104"/>
      <c r="P804" s="106"/>
      <c r="Q804" s="107"/>
    </row>
    <row r="805" spans="1:17" ht="35.25" customHeight="1" x14ac:dyDescent="0.3">
      <c r="A805" s="21" t="str">
        <f>'Matriz Nº1 Identificación'!A805</f>
        <v>88. 4</v>
      </c>
      <c r="B805" s="21" t="str">
        <f>IF('Matriz Nº3 Evaluación'!J805="Administrar",'Matriz Nº3 Evaluación'!B805,"No administrar")</f>
        <v>No administrar</v>
      </c>
      <c r="C805" s="105"/>
      <c r="D805" s="101"/>
      <c r="E805" s="101"/>
      <c r="F805" s="4" t="str">
        <f>IFERROR(+IF((VLOOKUP(D805,'Tabla 2-3-4-5'!$B$10:$C$12,2,FALSE)*(VLOOKUP(E805,'Tabla 2-3-4-5'!$B$10:$C$12,2,FALSE)))&lt;3,"BAJO",IF((VLOOKUP(D805,'Tabla 2-3-4-5'!$B$10:$C$12,2,FALSE)*(VLOOKUP(E805,'Tabla 2-3-4-5'!$B$10:$C$12,2,FALSE)))&gt;5,"ALTO","MEDIO"))," ")</f>
        <v xml:space="preserve"> </v>
      </c>
      <c r="G805" s="105"/>
      <c r="H805" s="105"/>
      <c r="I805" s="105"/>
      <c r="J805" s="105"/>
      <c r="K805" s="105"/>
      <c r="L805" s="105"/>
      <c r="M805" s="105"/>
      <c r="N805" s="105"/>
      <c r="O805" s="104"/>
      <c r="P805" s="106"/>
      <c r="Q805" s="107"/>
    </row>
    <row r="806" spans="1:17" ht="35.25" customHeight="1" x14ac:dyDescent="0.3">
      <c r="A806" s="21" t="str">
        <f>'Matriz Nº1 Identificación'!A806</f>
        <v>88. 5</v>
      </c>
      <c r="B806" s="21" t="str">
        <f>IF('Matriz Nº3 Evaluación'!J806="Administrar",'Matriz Nº3 Evaluación'!B806,"No administrar")</f>
        <v>No administrar</v>
      </c>
      <c r="C806" s="105"/>
      <c r="D806" s="101"/>
      <c r="E806" s="101"/>
      <c r="F806" s="4" t="str">
        <f>IFERROR(+IF((VLOOKUP(D806,'Tabla 2-3-4-5'!$B$10:$C$12,2,FALSE)*(VLOOKUP(E806,'Tabla 2-3-4-5'!$B$10:$C$12,2,FALSE)))&lt;3,"BAJO",IF((VLOOKUP(D806,'Tabla 2-3-4-5'!$B$10:$C$12,2,FALSE)*(VLOOKUP(E806,'Tabla 2-3-4-5'!$B$10:$C$12,2,FALSE)))&gt;5,"ALTO","MEDIO"))," ")</f>
        <v xml:space="preserve"> </v>
      </c>
      <c r="G806" s="105"/>
      <c r="H806" s="105"/>
      <c r="I806" s="105"/>
      <c r="J806" s="105"/>
      <c r="K806" s="105"/>
      <c r="L806" s="105"/>
      <c r="M806" s="105"/>
      <c r="N806" s="105"/>
      <c r="O806" s="104"/>
      <c r="P806" s="106"/>
      <c r="Q806" s="107"/>
    </row>
    <row r="807" spans="1:17" ht="35.25" customHeight="1" x14ac:dyDescent="0.3">
      <c r="A807" s="21" t="str">
        <f>'Matriz Nº1 Identificación'!A807</f>
        <v>88. 6</v>
      </c>
      <c r="B807" s="21" t="str">
        <f>IF('Matriz Nº3 Evaluación'!J807="Administrar",'Matriz Nº3 Evaluación'!B807,"No administrar")</f>
        <v>No administrar</v>
      </c>
      <c r="C807" s="105"/>
      <c r="D807" s="101"/>
      <c r="E807" s="101"/>
      <c r="F807" s="4" t="str">
        <f>IFERROR(+IF((VLOOKUP(D807,'Tabla 2-3-4-5'!$B$10:$C$12,2,FALSE)*(VLOOKUP(E807,'Tabla 2-3-4-5'!$B$10:$C$12,2,FALSE)))&lt;3,"BAJO",IF((VLOOKUP(D807,'Tabla 2-3-4-5'!$B$10:$C$12,2,FALSE)*(VLOOKUP(E807,'Tabla 2-3-4-5'!$B$10:$C$12,2,FALSE)))&gt;5,"ALTO","MEDIO"))," ")</f>
        <v xml:space="preserve"> </v>
      </c>
      <c r="G807" s="105"/>
      <c r="H807" s="105"/>
      <c r="I807" s="105"/>
      <c r="J807" s="105"/>
      <c r="K807" s="105"/>
      <c r="L807" s="105"/>
      <c r="M807" s="105"/>
      <c r="N807" s="105"/>
      <c r="O807" s="104"/>
      <c r="P807" s="106"/>
      <c r="Q807" s="107"/>
    </row>
    <row r="808" spans="1:17" ht="35.25" customHeight="1" thickBot="1" x14ac:dyDescent="0.35">
      <c r="A808" s="21" t="str">
        <f>'Matriz Nº1 Identificación'!A808</f>
        <v>88. 7</v>
      </c>
      <c r="B808" s="21" t="str">
        <f>IF('Matriz Nº3 Evaluación'!J808="Administrar",'Matriz Nº3 Evaluación'!B808,"No administrar")</f>
        <v>No administrar</v>
      </c>
      <c r="C808" s="105"/>
      <c r="D808" s="101"/>
      <c r="E808" s="101"/>
      <c r="F808" s="4" t="str">
        <f>IFERROR(+IF((VLOOKUP(D808,'Tabla 2-3-4-5'!$B$10:$C$12,2,FALSE)*(VLOOKUP(E808,'Tabla 2-3-4-5'!$B$10:$C$12,2,FALSE)))&lt;3,"BAJO",IF((VLOOKUP(D808,'Tabla 2-3-4-5'!$B$10:$C$12,2,FALSE)*(VLOOKUP(E808,'Tabla 2-3-4-5'!$B$10:$C$12,2,FALSE)))&gt;5,"ALTO","MEDIO"))," ")</f>
        <v xml:space="preserve"> </v>
      </c>
      <c r="G808" s="105"/>
      <c r="H808" s="105"/>
      <c r="I808" s="105"/>
      <c r="J808" s="105"/>
      <c r="K808" s="105"/>
      <c r="L808" s="105"/>
      <c r="M808" s="105"/>
      <c r="N808" s="105"/>
      <c r="O808" s="104"/>
      <c r="P808" s="106"/>
      <c r="Q808" s="107"/>
    </row>
    <row r="809" spans="1:17" ht="33" customHeight="1" thickBot="1" x14ac:dyDescent="0.35">
      <c r="A809" s="73" t="str">
        <f>'Matriz Nº1 Identificación'!A809</f>
        <v xml:space="preserve">Objetivo Estratégico: </v>
      </c>
      <c r="B809" s="409">
        <f>'Matriz Nº1 Identificación'!B809</f>
        <v>0</v>
      </c>
      <c r="C809" s="410"/>
      <c r="D809" s="410"/>
      <c r="E809" s="410"/>
      <c r="F809" s="410"/>
      <c r="G809" s="410"/>
      <c r="H809" s="410"/>
      <c r="I809" s="410"/>
      <c r="J809" s="410"/>
      <c r="K809" s="410"/>
      <c r="L809" s="410"/>
      <c r="M809" s="410"/>
      <c r="N809" s="410"/>
      <c r="O809" s="410"/>
      <c r="P809" s="410"/>
      <c r="Q809" s="411"/>
    </row>
    <row r="810" spans="1:17" ht="24.75" customHeight="1" x14ac:dyDescent="0.3">
      <c r="A810" s="76" t="str">
        <f>'Matriz Nº1 Identificación'!A810</f>
        <v>Objetivo táctico</v>
      </c>
      <c r="B810" s="447" t="str">
        <f>'Matriz Nº1 Identificación'!B810</f>
        <v xml:space="preserve">89. </v>
      </c>
      <c r="C810" s="448"/>
      <c r="D810" s="448"/>
      <c r="E810" s="448"/>
      <c r="F810" s="448"/>
      <c r="G810" s="448"/>
      <c r="H810" s="448"/>
      <c r="I810" s="448"/>
      <c r="J810" s="448"/>
      <c r="K810" s="448"/>
      <c r="L810" s="448"/>
      <c r="M810" s="448"/>
      <c r="N810" s="448"/>
      <c r="O810" s="448"/>
      <c r="P810" s="448"/>
      <c r="Q810" s="449"/>
    </row>
    <row r="811" spans="1:17" ht="27.75" customHeight="1" x14ac:dyDescent="0.3">
      <c r="A811" s="21" t="str">
        <f>'Matriz Nº1 Identificación'!A811</f>
        <v>89. 1</v>
      </c>
      <c r="B811" s="21" t="str">
        <f>IF('Matriz Nº3 Evaluación'!J811="Administrar",'Matriz Nº3 Evaluación'!B811,"No administrar")</f>
        <v>No administrar</v>
      </c>
      <c r="C811" s="105"/>
      <c r="D811" s="101"/>
      <c r="E811" s="101"/>
      <c r="F811" s="4" t="str">
        <f>IFERROR(+IF((VLOOKUP(D811,'Tabla 2-3-4-5'!$B$10:$C$12,2,FALSE)*(VLOOKUP(E811,'Tabla 2-3-4-5'!$B$10:$C$12,2,FALSE)))&lt;3,"BAJO",IF((VLOOKUP(D811,'Tabla 2-3-4-5'!$B$10:$C$12,2,FALSE)*(VLOOKUP(E811,'Tabla 2-3-4-5'!$B$10:$C$12,2,FALSE)))&gt;5,"ALTO","MEDIO"))," ")</f>
        <v xml:space="preserve"> </v>
      </c>
      <c r="G811" s="105"/>
      <c r="H811" s="105"/>
      <c r="I811" s="105"/>
      <c r="J811" s="105"/>
      <c r="K811" s="105"/>
      <c r="L811" s="105"/>
      <c r="M811" s="105"/>
      <c r="N811" s="105"/>
      <c r="O811" s="104"/>
      <c r="P811" s="106"/>
      <c r="Q811" s="107"/>
    </row>
    <row r="812" spans="1:17" ht="31.5" customHeight="1" x14ac:dyDescent="0.3">
      <c r="A812" s="21" t="str">
        <f>'Matriz Nº1 Identificación'!A812</f>
        <v>89. 2</v>
      </c>
      <c r="B812" s="21" t="str">
        <f>IF('Matriz Nº3 Evaluación'!J812="Administrar",'Matriz Nº3 Evaluación'!B812,"No administrar")</f>
        <v>No administrar</v>
      </c>
      <c r="C812" s="105"/>
      <c r="D812" s="101"/>
      <c r="E812" s="101"/>
      <c r="F812" s="4" t="str">
        <f>IFERROR(+IF((VLOOKUP(D812,'Tabla 2-3-4-5'!$B$10:$C$12,2,FALSE)*(VLOOKUP(E812,'Tabla 2-3-4-5'!$B$10:$C$12,2,FALSE)))&lt;3,"BAJO",IF((VLOOKUP(D812,'Tabla 2-3-4-5'!$B$10:$C$12,2,FALSE)*(VLOOKUP(E812,'Tabla 2-3-4-5'!$B$10:$C$12,2,FALSE)))&gt;5,"ALTO","MEDIO"))," ")</f>
        <v xml:space="preserve"> </v>
      </c>
      <c r="G812" s="105"/>
      <c r="H812" s="105"/>
      <c r="I812" s="105"/>
      <c r="J812" s="105"/>
      <c r="K812" s="105"/>
      <c r="L812" s="105"/>
      <c r="M812" s="105"/>
      <c r="N812" s="105"/>
      <c r="O812" s="104"/>
      <c r="P812" s="106"/>
      <c r="Q812" s="107"/>
    </row>
    <row r="813" spans="1:17" ht="29.25" customHeight="1" x14ac:dyDescent="0.3">
      <c r="A813" s="21" t="str">
        <f>'Matriz Nº1 Identificación'!A813</f>
        <v>89. 3</v>
      </c>
      <c r="B813" s="21" t="str">
        <f>IF('Matriz Nº3 Evaluación'!J813="Administrar",'Matriz Nº3 Evaluación'!B813,"No administrar")</f>
        <v>No administrar</v>
      </c>
      <c r="C813" s="105"/>
      <c r="D813" s="101"/>
      <c r="E813" s="101"/>
      <c r="F813" s="4" t="str">
        <f>IFERROR(+IF((VLOOKUP(D813,'Tabla 2-3-4-5'!$B$10:$C$12,2,FALSE)*(VLOOKUP(E813,'Tabla 2-3-4-5'!$B$10:$C$12,2,FALSE)))&lt;3,"BAJO",IF((VLOOKUP(D813,'Tabla 2-3-4-5'!$B$10:$C$12,2,FALSE)*(VLOOKUP(E813,'Tabla 2-3-4-5'!$B$10:$C$12,2,FALSE)))&gt;5,"ALTO","MEDIO"))," ")</f>
        <v xml:space="preserve"> </v>
      </c>
      <c r="G813" s="105"/>
      <c r="H813" s="105"/>
      <c r="I813" s="105"/>
      <c r="J813" s="105"/>
      <c r="K813" s="105"/>
      <c r="L813" s="105"/>
      <c r="M813" s="105"/>
      <c r="N813" s="105"/>
      <c r="O813" s="104"/>
      <c r="P813" s="106"/>
      <c r="Q813" s="107"/>
    </row>
    <row r="814" spans="1:17" ht="35.25" customHeight="1" x14ac:dyDescent="0.3">
      <c r="A814" s="21" t="str">
        <f>'Matriz Nº1 Identificación'!A814</f>
        <v>89. 4</v>
      </c>
      <c r="B814" s="21" t="str">
        <f>IF('Matriz Nº3 Evaluación'!J814="Administrar",'Matriz Nº3 Evaluación'!B814,"No administrar")</f>
        <v>No administrar</v>
      </c>
      <c r="C814" s="105"/>
      <c r="D814" s="101"/>
      <c r="E814" s="101"/>
      <c r="F814" s="4" t="str">
        <f>IFERROR(+IF((VLOOKUP(D814,'Tabla 2-3-4-5'!$B$10:$C$12,2,FALSE)*(VLOOKUP(E814,'Tabla 2-3-4-5'!$B$10:$C$12,2,FALSE)))&lt;3,"BAJO",IF((VLOOKUP(D814,'Tabla 2-3-4-5'!$B$10:$C$12,2,FALSE)*(VLOOKUP(E814,'Tabla 2-3-4-5'!$B$10:$C$12,2,FALSE)))&gt;5,"ALTO","MEDIO"))," ")</f>
        <v xml:space="preserve"> </v>
      </c>
      <c r="G814" s="105"/>
      <c r="H814" s="105"/>
      <c r="I814" s="105"/>
      <c r="J814" s="105"/>
      <c r="K814" s="105"/>
      <c r="L814" s="105"/>
      <c r="M814" s="105"/>
      <c r="N814" s="105"/>
      <c r="O814" s="104"/>
      <c r="P814" s="106"/>
      <c r="Q814" s="107"/>
    </row>
    <row r="815" spans="1:17" ht="35.25" customHeight="1" x14ac:dyDescent="0.3">
      <c r="A815" s="21" t="str">
        <f>'Matriz Nº1 Identificación'!A815</f>
        <v>89. 5</v>
      </c>
      <c r="B815" s="21" t="str">
        <f>IF('Matriz Nº3 Evaluación'!J815="Administrar",'Matriz Nº3 Evaluación'!B815,"No administrar")</f>
        <v>No administrar</v>
      </c>
      <c r="C815" s="105"/>
      <c r="D815" s="101"/>
      <c r="E815" s="101"/>
      <c r="F815" s="4" t="str">
        <f>IFERROR(+IF((VLOOKUP(D815,'Tabla 2-3-4-5'!$B$10:$C$12,2,FALSE)*(VLOOKUP(E815,'Tabla 2-3-4-5'!$B$10:$C$12,2,FALSE)))&lt;3,"BAJO",IF((VLOOKUP(D815,'Tabla 2-3-4-5'!$B$10:$C$12,2,FALSE)*(VLOOKUP(E815,'Tabla 2-3-4-5'!$B$10:$C$12,2,FALSE)))&gt;5,"ALTO","MEDIO"))," ")</f>
        <v xml:space="preserve"> </v>
      </c>
      <c r="G815" s="105"/>
      <c r="H815" s="105"/>
      <c r="I815" s="105"/>
      <c r="J815" s="105"/>
      <c r="K815" s="105"/>
      <c r="L815" s="105"/>
      <c r="M815" s="105"/>
      <c r="N815" s="105"/>
      <c r="O815" s="104"/>
      <c r="P815" s="106"/>
      <c r="Q815" s="107"/>
    </row>
    <row r="816" spans="1:17" ht="35.25" customHeight="1" x14ac:dyDescent="0.3">
      <c r="A816" s="21" t="str">
        <f>'Matriz Nº1 Identificación'!A816</f>
        <v>89. 6</v>
      </c>
      <c r="B816" s="21" t="str">
        <f>IF('Matriz Nº3 Evaluación'!J816="Administrar",'Matriz Nº3 Evaluación'!B816,"No administrar")</f>
        <v>No administrar</v>
      </c>
      <c r="C816" s="105"/>
      <c r="D816" s="101"/>
      <c r="E816" s="101"/>
      <c r="F816" s="4" t="str">
        <f>IFERROR(+IF((VLOOKUP(D816,'Tabla 2-3-4-5'!$B$10:$C$12,2,FALSE)*(VLOOKUP(E816,'Tabla 2-3-4-5'!$B$10:$C$12,2,FALSE)))&lt;3,"BAJO",IF((VLOOKUP(D816,'Tabla 2-3-4-5'!$B$10:$C$12,2,FALSE)*(VLOOKUP(E816,'Tabla 2-3-4-5'!$B$10:$C$12,2,FALSE)))&gt;5,"ALTO","MEDIO"))," ")</f>
        <v xml:space="preserve"> </v>
      </c>
      <c r="G816" s="105"/>
      <c r="H816" s="105"/>
      <c r="I816" s="105"/>
      <c r="J816" s="105"/>
      <c r="K816" s="105"/>
      <c r="L816" s="105"/>
      <c r="M816" s="105"/>
      <c r="N816" s="105"/>
      <c r="O816" s="104"/>
      <c r="P816" s="106"/>
      <c r="Q816" s="107"/>
    </row>
    <row r="817" spans="1:17" ht="35.25" customHeight="1" thickBot="1" x14ac:dyDescent="0.35">
      <c r="A817" s="21" t="str">
        <f>'Matriz Nº1 Identificación'!A817</f>
        <v>89. 7</v>
      </c>
      <c r="B817" s="21" t="str">
        <f>IF('Matriz Nº3 Evaluación'!J817="Administrar",'Matriz Nº3 Evaluación'!B817,"No administrar")</f>
        <v>No administrar</v>
      </c>
      <c r="C817" s="105"/>
      <c r="D817" s="101"/>
      <c r="E817" s="101"/>
      <c r="F817" s="4" t="str">
        <f>IFERROR(+IF((VLOOKUP(D817,'Tabla 2-3-4-5'!$B$10:$C$12,2,FALSE)*(VLOOKUP(E817,'Tabla 2-3-4-5'!$B$10:$C$12,2,FALSE)))&lt;3,"BAJO",IF((VLOOKUP(D817,'Tabla 2-3-4-5'!$B$10:$C$12,2,FALSE)*(VLOOKUP(E817,'Tabla 2-3-4-5'!$B$10:$C$12,2,FALSE)))&gt;5,"ALTO","MEDIO"))," ")</f>
        <v xml:space="preserve"> </v>
      </c>
      <c r="G817" s="105"/>
      <c r="H817" s="105"/>
      <c r="I817" s="105"/>
      <c r="J817" s="105"/>
      <c r="K817" s="105"/>
      <c r="L817" s="105"/>
      <c r="M817" s="105"/>
      <c r="N817" s="105"/>
      <c r="O817" s="104"/>
      <c r="P817" s="106"/>
      <c r="Q817" s="107"/>
    </row>
    <row r="818" spans="1:17" ht="33" customHeight="1" thickBot="1" x14ac:dyDescent="0.35">
      <c r="A818" s="73" t="str">
        <f>'Matriz Nº1 Identificación'!A818</f>
        <v xml:space="preserve">Objetivo Estratégico: </v>
      </c>
      <c r="B818" s="409">
        <f>'Matriz Nº1 Identificación'!B818</f>
        <v>0</v>
      </c>
      <c r="C818" s="410"/>
      <c r="D818" s="410"/>
      <c r="E818" s="410"/>
      <c r="F818" s="410"/>
      <c r="G818" s="410"/>
      <c r="H818" s="410"/>
      <c r="I818" s="410"/>
      <c r="J818" s="410"/>
      <c r="K818" s="410"/>
      <c r="L818" s="410"/>
      <c r="M818" s="410"/>
      <c r="N818" s="410"/>
      <c r="O818" s="410"/>
      <c r="P818" s="410"/>
      <c r="Q818" s="411"/>
    </row>
    <row r="819" spans="1:17" ht="24.75" customHeight="1" x14ac:dyDescent="0.3">
      <c r="A819" s="76" t="str">
        <f>'Matriz Nº1 Identificación'!A819</f>
        <v>Objetivo táctico</v>
      </c>
      <c r="B819" s="447" t="str">
        <f>'Matriz Nº1 Identificación'!B819</f>
        <v xml:space="preserve">90. </v>
      </c>
      <c r="C819" s="448"/>
      <c r="D819" s="448"/>
      <c r="E819" s="448"/>
      <c r="F819" s="448"/>
      <c r="G819" s="448"/>
      <c r="H819" s="448"/>
      <c r="I819" s="448"/>
      <c r="J819" s="448"/>
      <c r="K819" s="448"/>
      <c r="L819" s="448"/>
      <c r="M819" s="448"/>
      <c r="N819" s="448"/>
      <c r="O819" s="448"/>
      <c r="P819" s="448"/>
      <c r="Q819" s="449"/>
    </row>
    <row r="820" spans="1:17" ht="27.75" customHeight="1" x14ac:dyDescent="0.3">
      <c r="A820" s="21" t="str">
        <f>'Matriz Nº1 Identificación'!A820</f>
        <v>90. 1</v>
      </c>
      <c r="B820" s="21" t="str">
        <f>IF('Matriz Nº3 Evaluación'!J820="Administrar",'Matriz Nº3 Evaluación'!B820,"No administrar")</f>
        <v>No administrar</v>
      </c>
      <c r="C820" s="105"/>
      <c r="D820" s="101"/>
      <c r="E820" s="101"/>
      <c r="F820" s="4" t="str">
        <f>IFERROR(+IF((VLOOKUP(D820,'Tabla 2-3-4-5'!$B$10:$C$12,2,FALSE)*(VLOOKUP(E820,'Tabla 2-3-4-5'!$B$10:$C$12,2,FALSE)))&lt;3,"BAJO",IF((VLOOKUP(D820,'Tabla 2-3-4-5'!$B$10:$C$12,2,FALSE)*(VLOOKUP(E820,'Tabla 2-3-4-5'!$B$10:$C$12,2,FALSE)))&gt;5,"ALTO","MEDIO"))," ")</f>
        <v xml:space="preserve"> </v>
      </c>
      <c r="G820" s="105"/>
      <c r="H820" s="105"/>
      <c r="I820" s="105"/>
      <c r="J820" s="105"/>
      <c r="K820" s="105"/>
      <c r="L820" s="105"/>
      <c r="M820" s="105"/>
      <c r="N820" s="105"/>
      <c r="O820" s="104"/>
      <c r="P820" s="106"/>
      <c r="Q820" s="107"/>
    </row>
    <row r="821" spans="1:17" ht="31.5" customHeight="1" x14ac:dyDescent="0.3">
      <c r="A821" s="21" t="str">
        <f>'Matriz Nº1 Identificación'!A821</f>
        <v>90. 2</v>
      </c>
      <c r="B821" s="21" t="str">
        <f>IF('Matriz Nº3 Evaluación'!J821="Administrar",'Matriz Nº3 Evaluación'!B821,"No administrar")</f>
        <v>No administrar</v>
      </c>
      <c r="C821" s="105"/>
      <c r="D821" s="101"/>
      <c r="E821" s="101"/>
      <c r="F821" s="4" t="str">
        <f>IFERROR(+IF((VLOOKUP(D821,'Tabla 2-3-4-5'!$B$10:$C$12,2,FALSE)*(VLOOKUP(E821,'Tabla 2-3-4-5'!$B$10:$C$12,2,FALSE)))&lt;3,"BAJO",IF((VLOOKUP(D821,'Tabla 2-3-4-5'!$B$10:$C$12,2,FALSE)*(VLOOKUP(E821,'Tabla 2-3-4-5'!$B$10:$C$12,2,FALSE)))&gt;5,"ALTO","MEDIO"))," ")</f>
        <v xml:space="preserve"> </v>
      </c>
      <c r="G821" s="105"/>
      <c r="H821" s="105"/>
      <c r="I821" s="105"/>
      <c r="J821" s="105"/>
      <c r="K821" s="105"/>
      <c r="L821" s="105"/>
      <c r="M821" s="105"/>
      <c r="N821" s="105"/>
      <c r="O821" s="104"/>
      <c r="P821" s="106"/>
      <c r="Q821" s="107"/>
    </row>
    <row r="822" spans="1:17" ht="29.25" customHeight="1" x14ac:dyDescent="0.3">
      <c r="A822" s="21" t="str">
        <f>'Matriz Nº1 Identificación'!A822</f>
        <v>90. 3</v>
      </c>
      <c r="B822" s="21" t="str">
        <f>IF('Matriz Nº3 Evaluación'!J822="Administrar",'Matriz Nº3 Evaluación'!B822,"No administrar")</f>
        <v>No administrar</v>
      </c>
      <c r="C822" s="105"/>
      <c r="D822" s="101"/>
      <c r="E822" s="101"/>
      <c r="F822" s="4" t="str">
        <f>IFERROR(+IF((VLOOKUP(D822,'Tabla 2-3-4-5'!$B$10:$C$12,2,FALSE)*(VLOOKUP(E822,'Tabla 2-3-4-5'!$B$10:$C$12,2,FALSE)))&lt;3,"BAJO",IF((VLOOKUP(D822,'Tabla 2-3-4-5'!$B$10:$C$12,2,FALSE)*(VLOOKUP(E822,'Tabla 2-3-4-5'!$B$10:$C$12,2,FALSE)))&gt;5,"ALTO","MEDIO"))," ")</f>
        <v xml:space="preserve"> </v>
      </c>
      <c r="G822" s="105"/>
      <c r="H822" s="105"/>
      <c r="I822" s="105"/>
      <c r="J822" s="105"/>
      <c r="K822" s="105"/>
      <c r="L822" s="105"/>
      <c r="M822" s="105"/>
      <c r="N822" s="105"/>
      <c r="O822" s="104"/>
      <c r="P822" s="106"/>
      <c r="Q822" s="107"/>
    </row>
    <row r="823" spans="1:17" ht="35.25" customHeight="1" x14ac:dyDescent="0.3">
      <c r="A823" s="21" t="str">
        <f>'Matriz Nº1 Identificación'!A823</f>
        <v>90. 4</v>
      </c>
      <c r="B823" s="21" t="str">
        <f>IF('Matriz Nº3 Evaluación'!J823="Administrar",'Matriz Nº3 Evaluación'!B823,"No administrar")</f>
        <v>No administrar</v>
      </c>
      <c r="C823" s="105"/>
      <c r="D823" s="101"/>
      <c r="E823" s="101"/>
      <c r="F823" s="4" t="str">
        <f>IFERROR(+IF((VLOOKUP(D823,'Tabla 2-3-4-5'!$B$10:$C$12,2,FALSE)*(VLOOKUP(E823,'Tabla 2-3-4-5'!$B$10:$C$12,2,FALSE)))&lt;3,"BAJO",IF((VLOOKUP(D823,'Tabla 2-3-4-5'!$B$10:$C$12,2,FALSE)*(VLOOKUP(E823,'Tabla 2-3-4-5'!$B$10:$C$12,2,FALSE)))&gt;5,"ALTO","MEDIO"))," ")</f>
        <v xml:space="preserve"> </v>
      </c>
      <c r="G823" s="105"/>
      <c r="H823" s="105"/>
      <c r="I823" s="105"/>
      <c r="J823" s="105"/>
      <c r="K823" s="105"/>
      <c r="L823" s="105"/>
      <c r="M823" s="105"/>
      <c r="N823" s="105"/>
      <c r="O823" s="104"/>
      <c r="P823" s="106"/>
      <c r="Q823" s="107"/>
    </row>
    <row r="824" spans="1:17" ht="35.25" customHeight="1" x14ac:dyDescent="0.3">
      <c r="A824" s="21" t="str">
        <f>'Matriz Nº1 Identificación'!A824</f>
        <v>90. 5</v>
      </c>
      <c r="B824" s="21" t="str">
        <f>IF('Matriz Nº3 Evaluación'!J824="Administrar",'Matriz Nº3 Evaluación'!B824,"No administrar")</f>
        <v>No administrar</v>
      </c>
      <c r="C824" s="105"/>
      <c r="D824" s="101"/>
      <c r="E824" s="101"/>
      <c r="F824" s="4" t="str">
        <f>IFERROR(+IF((VLOOKUP(D824,'Tabla 2-3-4-5'!$B$10:$C$12,2,FALSE)*(VLOOKUP(E824,'Tabla 2-3-4-5'!$B$10:$C$12,2,FALSE)))&lt;3,"BAJO",IF((VLOOKUP(D824,'Tabla 2-3-4-5'!$B$10:$C$12,2,FALSE)*(VLOOKUP(E824,'Tabla 2-3-4-5'!$B$10:$C$12,2,FALSE)))&gt;5,"ALTO","MEDIO"))," ")</f>
        <v xml:space="preserve"> </v>
      </c>
      <c r="G824" s="105"/>
      <c r="H824" s="105"/>
      <c r="I824" s="105"/>
      <c r="J824" s="105"/>
      <c r="K824" s="105"/>
      <c r="L824" s="105"/>
      <c r="M824" s="105"/>
      <c r="N824" s="105"/>
      <c r="O824" s="104"/>
      <c r="P824" s="106"/>
      <c r="Q824" s="107"/>
    </row>
    <row r="825" spans="1:17" ht="35.25" customHeight="1" x14ac:dyDescent="0.3">
      <c r="A825" s="21" t="str">
        <f>'Matriz Nº1 Identificación'!A825</f>
        <v>90. 6</v>
      </c>
      <c r="B825" s="21" t="str">
        <f>IF('Matriz Nº3 Evaluación'!J825="Administrar",'Matriz Nº3 Evaluación'!B825,"No administrar")</f>
        <v>No administrar</v>
      </c>
      <c r="C825" s="105"/>
      <c r="D825" s="101"/>
      <c r="E825" s="101"/>
      <c r="F825" s="4" t="str">
        <f>IFERROR(+IF((VLOOKUP(D825,'Tabla 2-3-4-5'!$B$10:$C$12,2,FALSE)*(VLOOKUP(E825,'Tabla 2-3-4-5'!$B$10:$C$12,2,FALSE)))&lt;3,"BAJO",IF((VLOOKUP(D825,'Tabla 2-3-4-5'!$B$10:$C$12,2,FALSE)*(VLOOKUP(E825,'Tabla 2-3-4-5'!$B$10:$C$12,2,FALSE)))&gt;5,"ALTO","MEDIO"))," ")</f>
        <v xml:space="preserve"> </v>
      </c>
      <c r="G825" s="105"/>
      <c r="H825" s="105"/>
      <c r="I825" s="105"/>
      <c r="J825" s="105"/>
      <c r="K825" s="105"/>
      <c r="L825" s="105"/>
      <c r="M825" s="105"/>
      <c r="N825" s="105"/>
      <c r="O825" s="104"/>
      <c r="P825" s="106"/>
      <c r="Q825" s="107"/>
    </row>
    <row r="826" spans="1:17" ht="35.25" customHeight="1" thickBot="1" x14ac:dyDescent="0.35">
      <c r="A826" s="21" t="str">
        <f>'Matriz Nº1 Identificación'!A826</f>
        <v>90. 7</v>
      </c>
      <c r="B826" s="21" t="str">
        <f>IF('Matriz Nº3 Evaluación'!J826="Administrar",'Matriz Nº3 Evaluación'!B826,"No administrar")</f>
        <v>No administrar</v>
      </c>
      <c r="C826" s="105"/>
      <c r="D826" s="101"/>
      <c r="E826" s="101"/>
      <c r="F826" s="4" t="str">
        <f>IFERROR(+IF((VLOOKUP(D826,'Tabla 2-3-4-5'!$B$10:$C$12,2,FALSE)*(VLOOKUP(E826,'Tabla 2-3-4-5'!$B$10:$C$12,2,FALSE)))&lt;3,"BAJO",IF((VLOOKUP(D826,'Tabla 2-3-4-5'!$B$10:$C$12,2,FALSE)*(VLOOKUP(E826,'Tabla 2-3-4-5'!$B$10:$C$12,2,FALSE)))&gt;5,"ALTO","MEDIO"))," ")</f>
        <v xml:space="preserve"> </v>
      </c>
      <c r="G826" s="105"/>
      <c r="H826" s="105"/>
      <c r="I826" s="105"/>
      <c r="J826" s="105"/>
      <c r="K826" s="105"/>
      <c r="L826" s="105"/>
      <c r="M826" s="105"/>
      <c r="N826" s="105"/>
      <c r="O826" s="104"/>
      <c r="P826" s="106"/>
      <c r="Q826" s="107"/>
    </row>
    <row r="827" spans="1:17" ht="33" customHeight="1" thickBot="1" x14ac:dyDescent="0.35">
      <c r="A827" s="73" t="str">
        <f>'Matriz Nº1 Identificación'!A827</f>
        <v xml:space="preserve">Objetivo Estratégico: </v>
      </c>
      <c r="B827" s="409">
        <f>'Matriz Nº1 Identificación'!B827</f>
        <v>0</v>
      </c>
      <c r="C827" s="410"/>
      <c r="D827" s="410"/>
      <c r="E827" s="410"/>
      <c r="F827" s="410"/>
      <c r="G827" s="410"/>
      <c r="H827" s="410"/>
      <c r="I827" s="410"/>
      <c r="J827" s="410"/>
      <c r="K827" s="410"/>
      <c r="L827" s="410"/>
      <c r="M827" s="410"/>
      <c r="N827" s="410"/>
      <c r="O827" s="410"/>
      <c r="P827" s="410"/>
      <c r="Q827" s="411"/>
    </row>
    <row r="828" spans="1:17" ht="24.75" customHeight="1" x14ac:dyDescent="0.3">
      <c r="A828" s="76" t="str">
        <f>'Matriz Nº1 Identificación'!A828</f>
        <v>Objetivo táctico</v>
      </c>
      <c r="B828" s="447" t="str">
        <f>'Matriz Nº1 Identificación'!B828</f>
        <v xml:space="preserve">91. </v>
      </c>
      <c r="C828" s="448"/>
      <c r="D828" s="448"/>
      <c r="E828" s="448"/>
      <c r="F828" s="448"/>
      <c r="G828" s="448"/>
      <c r="H828" s="448"/>
      <c r="I828" s="448"/>
      <c r="J828" s="448"/>
      <c r="K828" s="448"/>
      <c r="L828" s="448"/>
      <c r="M828" s="448"/>
      <c r="N828" s="448"/>
      <c r="O828" s="448"/>
      <c r="P828" s="448"/>
      <c r="Q828" s="449"/>
    </row>
    <row r="829" spans="1:17" ht="27.75" customHeight="1" x14ac:dyDescent="0.3">
      <c r="A829" s="21" t="str">
        <f>'Matriz Nº1 Identificación'!A829</f>
        <v>91. 1</v>
      </c>
      <c r="B829" s="21" t="str">
        <f>IF('Matriz Nº3 Evaluación'!J829="Administrar",'Matriz Nº3 Evaluación'!B829,"No administrar")</f>
        <v>No administrar</v>
      </c>
      <c r="C829" s="105"/>
      <c r="D829" s="101"/>
      <c r="E829" s="101"/>
      <c r="F829" s="4" t="str">
        <f>IFERROR(+IF((VLOOKUP(D829,'Tabla 2-3-4-5'!$B$10:$C$12,2,FALSE)*(VLOOKUP(E829,'Tabla 2-3-4-5'!$B$10:$C$12,2,FALSE)))&lt;3,"BAJO",IF((VLOOKUP(D829,'Tabla 2-3-4-5'!$B$10:$C$12,2,FALSE)*(VLOOKUP(E829,'Tabla 2-3-4-5'!$B$10:$C$12,2,FALSE)))&gt;5,"ALTO","MEDIO"))," ")</f>
        <v xml:space="preserve"> </v>
      </c>
      <c r="G829" s="105"/>
      <c r="H829" s="105"/>
      <c r="I829" s="105"/>
      <c r="J829" s="105"/>
      <c r="K829" s="105"/>
      <c r="L829" s="105"/>
      <c r="M829" s="105"/>
      <c r="N829" s="105"/>
      <c r="O829" s="104"/>
      <c r="P829" s="106"/>
      <c r="Q829" s="107"/>
    </row>
    <row r="830" spans="1:17" ht="31.5" customHeight="1" x14ac:dyDescent="0.3">
      <c r="A830" s="21" t="str">
        <f>'Matriz Nº1 Identificación'!A830</f>
        <v>91. 2</v>
      </c>
      <c r="B830" s="21" t="str">
        <f>IF('Matriz Nº3 Evaluación'!J830="Administrar",'Matriz Nº3 Evaluación'!B830,"No administrar")</f>
        <v>No administrar</v>
      </c>
      <c r="C830" s="105"/>
      <c r="D830" s="101"/>
      <c r="E830" s="101"/>
      <c r="F830" s="4" t="str">
        <f>IFERROR(+IF((VLOOKUP(D830,'Tabla 2-3-4-5'!$B$10:$C$12,2,FALSE)*(VLOOKUP(E830,'Tabla 2-3-4-5'!$B$10:$C$12,2,FALSE)))&lt;3,"BAJO",IF((VLOOKUP(D830,'Tabla 2-3-4-5'!$B$10:$C$12,2,FALSE)*(VLOOKUP(E830,'Tabla 2-3-4-5'!$B$10:$C$12,2,FALSE)))&gt;5,"ALTO","MEDIO"))," ")</f>
        <v xml:space="preserve"> </v>
      </c>
      <c r="G830" s="105"/>
      <c r="H830" s="105"/>
      <c r="I830" s="105"/>
      <c r="J830" s="105"/>
      <c r="K830" s="105"/>
      <c r="L830" s="105"/>
      <c r="M830" s="105"/>
      <c r="N830" s="105"/>
      <c r="O830" s="104"/>
      <c r="P830" s="106"/>
      <c r="Q830" s="107"/>
    </row>
    <row r="831" spans="1:17" ht="29.25" customHeight="1" x14ac:dyDescent="0.3">
      <c r="A831" s="21" t="str">
        <f>'Matriz Nº1 Identificación'!A831</f>
        <v>91. 3</v>
      </c>
      <c r="B831" s="21" t="str">
        <f>IF('Matriz Nº3 Evaluación'!J831="Administrar",'Matriz Nº3 Evaluación'!B831,"No administrar")</f>
        <v>No administrar</v>
      </c>
      <c r="C831" s="105"/>
      <c r="D831" s="101"/>
      <c r="E831" s="101"/>
      <c r="F831" s="4" t="str">
        <f>IFERROR(+IF((VLOOKUP(D831,'Tabla 2-3-4-5'!$B$10:$C$12,2,FALSE)*(VLOOKUP(E831,'Tabla 2-3-4-5'!$B$10:$C$12,2,FALSE)))&lt;3,"BAJO",IF((VLOOKUP(D831,'Tabla 2-3-4-5'!$B$10:$C$12,2,FALSE)*(VLOOKUP(E831,'Tabla 2-3-4-5'!$B$10:$C$12,2,FALSE)))&gt;5,"ALTO","MEDIO"))," ")</f>
        <v xml:space="preserve"> </v>
      </c>
      <c r="G831" s="105"/>
      <c r="H831" s="105"/>
      <c r="I831" s="105"/>
      <c r="J831" s="105"/>
      <c r="K831" s="105"/>
      <c r="L831" s="105"/>
      <c r="M831" s="105"/>
      <c r="N831" s="105"/>
      <c r="O831" s="104"/>
      <c r="P831" s="106"/>
      <c r="Q831" s="107"/>
    </row>
    <row r="832" spans="1:17" ht="35.25" customHeight="1" x14ac:dyDescent="0.3">
      <c r="A832" s="21" t="str">
        <f>'Matriz Nº1 Identificación'!A832</f>
        <v>91. 4</v>
      </c>
      <c r="B832" s="21" t="str">
        <f>IF('Matriz Nº3 Evaluación'!J832="Administrar",'Matriz Nº3 Evaluación'!B832,"No administrar")</f>
        <v>No administrar</v>
      </c>
      <c r="C832" s="105"/>
      <c r="D832" s="101"/>
      <c r="E832" s="101"/>
      <c r="F832" s="4" t="str">
        <f>IFERROR(+IF((VLOOKUP(D832,'Tabla 2-3-4-5'!$B$10:$C$12,2,FALSE)*(VLOOKUP(E832,'Tabla 2-3-4-5'!$B$10:$C$12,2,FALSE)))&lt;3,"BAJO",IF((VLOOKUP(D832,'Tabla 2-3-4-5'!$B$10:$C$12,2,FALSE)*(VLOOKUP(E832,'Tabla 2-3-4-5'!$B$10:$C$12,2,FALSE)))&gt;5,"ALTO","MEDIO"))," ")</f>
        <v xml:space="preserve"> </v>
      </c>
      <c r="G832" s="105"/>
      <c r="H832" s="105"/>
      <c r="I832" s="105"/>
      <c r="J832" s="105"/>
      <c r="K832" s="105"/>
      <c r="L832" s="105"/>
      <c r="M832" s="105"/>
      <c r="N832" s="105"/>
      <c r="O832" s="104"/>
      <c r="P832" s="106"/>
      <c r="Q832" s="107"/>
    </row>
    <row r="833" spans="1:17" ht="35.25" customHeight="1" x14ac:dyDescent="0.3">
      <c r="A833" s="21" t="str">
        <f>'Matriz Nº1 Identificación'!A833</f>
        <v>91. 5</v>
      </c>
      <c r="B833" s="21" t="str">
        <f>IF('Matriz Nº3 Evaluación'!J833="Administrar",'Matriz Nº3 Evaluación'!B833,"No administrar")</f>
        <v>No administrar</v>
      </c>
      <c r="C833" s="105"/>
      <c r="D833" s="101"/>
      <c r="E833" s="101"/>
      <c r="F833" s="4" t="str">
        <f>IFERROR(+IF((VLOOKUP(D833,'Tabla 2-3-4-5'!$B$10:$C$12,2,FALSE)*(VLOOKUP(E833,'Tabla 2-3-4-5'!$B$10:$C$12,2,FALSE)))&lt;3,"BAJO",IF((VLOOKUP(D833,'Tabla 2-3-4-5'!$B$10:$C$12,2,FALSE)*(VLOOKUP(E833,'Tabla 2-3-4-5'!$B$10:$C$12,2,FALSE)))&gt;5,"ALTO","MEDIO"))," ")</f>
        <v xml:space="preserve"> </v>
      </c>
      <c r="G833" s="105"/>
      <c r="H833" s="105"/>
      <c r="I833" s="105"/>
      <c r="J833" s="105"/>
      <c r="K833" s="105"/>
      <c r="L833" s="105"/>
      <c r="M833" s="105"/>
      <c r="N833" s="105"/>
      <c r="O833" s="104"/>
      <c r="P833" s="106"/>
      <c r="Q833" s="107"/>
    </row>
    <row r="834" spans="1:17" ht="35.25" customHeight="1" x14ac:dyDescent="0.3">
      <c r="A834" s="21" t="str">
        <f>'Matriz Nº1 Identificación'!A834</f>
        <v>91. 6</v>
      </c>
      <c r="B834" s="21" t="str">
        <f>IF('Matriz Nº3 Evaluación'!J834="Administrar",'Matriz Nº3 Evaluación'!B834,"No administrar")</f>
        <v>No administrar</v>
      </c>
      <c r="C834" s="105"/>
      <c r="D834" s="101"/>
      <c r="E834" s="101"/>
      <c r="F834" s="4" t="str">
        <f>IFERROR(+IF((VLOOKUP(D834,'Tabla 2-3-4-5'!$B$10:$C$12,2,FALSE)*(VLOOKUP(E834,'Tabla 2-3-4-5'!$B$10:$C$12,2,FALSE)))&lt;3,"BAJO",IF((VLOOKUP(D834,'Tabla 2-3-4-5'!$B$10:$C$12,2,FALSE)*(VLOOKUP(E834,'Tabla 2-3-4-5'!$B$10:$C$12,2,FALSE)))&gt;5,"ALTO","MEDIO"))," ")</f>
        <v xml:space="preserve"> </v>
      </c>
      <c r="G834" s="105"/>
      <c r="H834" s="105"/>
      <c r="I834" s="105"/>
      <c r="J834" s="105"/>
      <c r="K834" s="105"/>
      <c r="L834" s="105"/>
      <c r="M834" s="105"/>
      <c r="N834" s="105"/>
      <c r="O834" s="104"/>
      <c r="P834" s="106"/>
      <c r="Q834" s="107"/>
    </row>
    <row r="835" spans="1:17" ht="35.25" customHeight="1" thickBot="1" x14ac:dyDescent="0.35">
      <c r="A835" s="21" t="str">
        <f>'Matriz Nº1 Identificación'!A835</f>
        <v>91. 7</v>
      </c>
      <c r="B835" s="21" t="str">
        <f>IF('Matriz Nº3 Evaluación'!J835="Administrar",'Matriz Nº3 Evaluación'!B835,"No administrar")</f>
        <v>No administrar</v>
      </c>
      <c r="C835" s="105"/>
      <c r="D835" s="101"/>
      <c r="E835" s="101"/>
      <c r="F835" s="4" t="str">
        <f>IFERROR(+IF((VLOOKUP(D835,'Tabla 2-3-4-5'!$B$10:$C$12,2,FALSE)*(VLOOKUP(E835,'Tabla 2-3-4-5'!$B$10:$C$12,2,FALSE)))&lt;3,"BAJO",IF((VLOOKUP(D835,'Tabla 2-3-4-5'!$B$10:$C$12,2,FALSE)*(VLOOKUP(E835,'Tabla 2-3-4-5'!$B$10:$C$12,2,FALSE)))&gt;5,"ALTO","MEDIO"))," ")</f>
        <v xml:space="preserve"> </v>
      </c>
      <c r="G835" s="105"/>
      <c r="H835" s="105"/>
      <c r="I835" s="105"/>
      <c r="J835" s="105"/>
      <c r="K835" s="105"/>
      <c r="L835" s="105"/>
      <c r="M835" s="105"/>
      <c r="N835" s="105"/>
      <c r="O835" s="104"/>
      <c r="P835" s="106"/>
      <c r="Q835" s="107"/>
    </row>
    <row r="836" spans="1:17" ht="33" customHeight="1" thickBot="1" x14ac:dyDescent="0.35">
      <c r="A836" s="73" t="str">
        <f>'Matriz Nº1 Identificación'!A836</f>
        <v xml:space="preserve">Objetivo Estratégico: </v>
      </c>
      <c r="B836" s="409">
        <f>'Matriz Nº1 Identificación'!B836</f>
        <v>0</v>
      </c>
      <c r="C836" s="410"/>
      <c r="D836" s="410"/>
      <c r="E836" s="410"/>
      <c r="F836" s="410"/>
      <c r="G836" s="410"/>
      <c r="H836" s="410"/>
      <c r="I836" s="410"/>
      <c r="J836" s="410"/>
      <c r="K836" s="410"/>
      <c r="L836" s="410"/>
      <c r="M836" s="410"/>
      <c r="N836" s="410"/>
      <c r="O836" s="410"/>
      <c r="P836" s="410"/>
      <c r="Q836" s="411"/>
    </row>
    <row r="837" spans="1:17" ht="24.75" customHeight="1" x14ac:dyDescent="0.3">
      <c r="A837" s="76" t="str">
        <f>'Matriz Nº1 Identificación'!A837</f>
        <v>Objetivo táctico</v>
      </c>
      <c r="B837" s="447" t="str">
        <f>'Matriz Nº1 Identificación'!B837</f>
        <v xml:space="preserve">92. </v>
      </c>
      <c r="C837" s="448"/>
      <c r="D837" s="448"/>
      <c r="E837" s="448"/>
      <c r="F837" s="448"/>
      <c r="G837" s="448"/>
      <c r="H837" s="448"/>
      <c r="I837" s="448"/>
      <c r="J837" s="448"/>
      <c r="K837" s="448"/>
      <c r="L837" s="448"/>
      <c r="M837" s="448"/>
      <c r="N837" s="448"/>
      <c r="O837" s="448"/>
      <c r="P837" s="448"/>
      <c r="Q837" s="449"/>
    </row>
    <row r="838" spans="1:17" ht="27.75" customHeight="1" x14ac:dyDescent="0.3">
      <c r="A838" s="21" t="str">
        <f>'Matriz Nº1 Identificación'!A838</f>
        <v>92. 1</v>
      </c>
      <c r="B838" s="21" t="str">
        <f>IF('Matriz Nº3 Evaluación'!J838="Administrar",'Matriz Nº3 Evaluación'!B838,"No administrar")</f>
        <v>No administrar</v>
      </c>
      <c r="C838" s="105"/>
      <c r="D838" s="101"/>
      <c r="E838" s="101"/>
      <c r="F838" s="4" t="str">
        <f>IFERROR(+IF((VLOOKUP(D838,'Tabla 2-3-4-5'!$B$10:$C$12,2,FALSE)*(VLOOKUP(E838,'Tabla 2-3-4-5'!$B$10:$C$12,2,FALSE)))&lt;3,"BAJO",IF((VLOOKUP(D838,'Tabla 2-3-4-5'!$B$10:$C$12,2,FALSE)*(VLOOKUP(E838,'Tabla 2-3-4-5'!$B$10:$C$12,2,FALSE)))&gt;5,"ALTO","MEDIO"))," ")</f>
        <v xml:space="preserve"> </v>
      </c>
      <c r="G838" s="105"/>
      <c r="H838" s="105"/>
      <c r="I838" s="105"/>
      <c r="J838" s="105"/>
      <c r="K838" s="105"/>
      <c r="L838" s="105"/>
      <c r="M838" s="105"/>
      <c r="N838" s="105"/>
      <c r="O838" s="104"/>
      <c r="P838" s="106"/>
      <c r="Q838" s="107"/>
    </row>
    <row r="839" spans="1:17" ht="31.5" customHeight="1" x14ac:dyDescent="0.3">
      <c r="A839" s="21" t="str">
        <f>'Matriz Nº1 Identificación'!A839</f>
        <v>92. 2</v>
      </c>
      <c r="B839" s="21" t="str">
        <f>IF('Matriz Nº3 Evaluación'!J839="Administrar",'Matriz Nº3 Evaluación'!B839,"No administrar")</f>
        <v>No administrar</v>
      </c>
      <c r="C839" s="105"/>
      <c r="D839" s="101"/>
      <c r="E839" s="101"/>
      <c r="F839" s="4" t="str">
        <f>IFERROR(+IF((VLOOKUP(D839,'Tabla 2-3-4-5'!$B$10:$C$12,2,FALSE)*(VLOOKUP(E839,'Tabla 2-3-4-5'!$B$10:$C$12,2,FALSE)))&lt;3,"BAJO",IF((VLOOKUP(D839,'Tabla 2-3-4-5'!$B$10:$C$12,2,FALSE)*(VLOOKUP(E839,'Tabla 2-3-4-5'!$B$10:$C$12,2,FALSE)))&gt;5,"ALTO","MEDIO"))," ")</f>
        <v xml:space="preserve"> </v>
      </c>
      <c r="G839" s="105"/>
      <c r="H839" s="105"/>
      <c r="I839" s="105"/>
      <c r="J839" s="105"/>
      <c r="K839" s="105"/>
      <c r="L839" s="105"/>
      <c r="M839" s="105"/>
      <c r="N839" s="105"/>
      <c r="O839" s="104"/>
      <c r="P839" s="106"/>
      <c r="Q839" s="107"/>
    </row>
    <row r="840" spans="1:17" ht="29.25" customHeight="1" x14ac:dyDescent="0.3">
      <c r="A840" s="21" t="str">
        <f>'Matriz Nº1 Identificación'!A840</f>
        <v>92. 3</v>
      </c>
      <c r="B840" s="21" t="str">
        <f>IF('Matriz Nº3 Evaluación'!J840="Administrar",'Matriz Nº3 Evaluación'!B840,"No administrar")</f>
        <v>No administrar</v>
      </c>
      <c r="C840" s="105"/>
      <c r="D840" s="101"/>
      <c r="E840" s="101"/>
      <c r="F840" s="4" t="str">
        <f>IFERROR(+IF((VLOOKUP(D840,'Tabla 2-3-4-5'!$B$10:$C$12,2,FALSE)*(VLOOKUP(E840,'Tabla 2-3-4-5'!$B$10:$C$12,2,FALSE)))&lt;3,"BAJO",IF((VLOOKUP(D840,'Tabla 2-3-4-5'!$B$10:$C$12,2,FALSE)*(VLOOKUP(E840,'Tabla 2-3-4-5'!$B$10:$C$12,2,FALSE)))&gt;5,"ALTO","MEDIO"))," ")</f>
        <v xml:space="preserve"> </v>
      </c>
      <c r="G840" s="105"/>
      <c r="H840" s="105"/>
      <c r="I840" s="105"/>
      <c r="J840" s="105"/>
      <c r="K840" s="105"/>
      <c r="L840" s="105"/>
      <c r="M840" s="105"/>
      <c r="N840" s="105"/>
      <c r="O840" s="104"/>
      <c r="P840" s="106"/>
      <c r="Q840" s="107"/>
    </row>
    <row r="841" spans="1:17" ht="35.25" customHeight="1" x14ac:dyDescent="0.3">
      <c r="A841" s="21" t="str">
        <f>'Matriz Nº1 Identificación'!A841</f>
        <v>92. 4</v>
      </c>
      <c r="B841" s="21" t="str">
        <f>IF('Matriz Nº3 Evaluación'!J841="Administrar",'Matriz Nº3 Evaluación'!B841,"No administrar")</f>
        <v>No administrar</v>
      </c>
      <c r="C841" s="105"/>
      <c r="D841" s="101"/>
      <c r="E841" s="101"/>
      <c r="F841" s="4" t="str">
        <f>IFERROR(+IF((VLOOKUP(D841,'Tabla 2-3-4-5'!$B$10:$C$12,2,FALSE)*(VLOOKUP(E841,'Tabla 2-3-4-5'!$B$10:$C$12,2,FALSE)))&lt;3,"BAJO",IF((VLOOKUP(D841,'Tabla 2-3-4-5'!$B$10:$C$12,2,FALSE)*(VLOOKUP(E841,'Tabla 2-3-4-5'!$B$10:$C$12,2,FALSE)))&gt;5,"ALTO","MEDIO"))," ")</f>
        <v xml:space="preserve"> </v>
      </c>
      <c r="G841" s="105"/>
      <c r="H841" s="105"/>
      <c r="I841" s="105"/>
      <c r="J841" s="105"/>
      <c r="K841" s="105"/>
      <c r="L841" s="105"/>
      <c r="M841" s="105"/>
      <c r="N841" s="105"/>
      <c r="O841" s="104"/>
      <c r="P841" s="106"/>
      <c r="Q841" s="107"/>
    </row>
    <row r="842" spans="1:17" ht="35.25" customHeight="1" x14ac:dyDescent="0.3">
      <c r="A842" s="21" t="str">
        <f>'Matriz Nº1 Identificación'!A842</f>
        <v>92. 5</v>
      </c>
      <c r="B842" s="21" t="str">
        <f>IF('Matriz Nº3 Evaluación'!J842="Administrar",'Matriz Nº3 Evaluación'!B842,"No administrar")</f>
        <v>No administrar</v>
      </c>
      <c r="C842" s="105"/>
      <c r="D842" s="101"/>
      <c r="E842" s="101"/>
      <c r="F842" s="4" t="str">
        <f>IFERROR(+IF((VLOOKUP(D842,'Tabla 2-3-4-5'!$B$10:$C$12,2,FALSE)*(VLOOKUP(E842,'Tabla 2-3-4-5'!$B$10:$C$12,2,FALSE)))&lt;3,"BAJO",IF((VLOOKUP(D842,'Tabla 2-3-4-5'!$B$10:$C$12,2,FALSE)*(VLOOKUP(E842,'Tabla 2-3-4-5'!$B$10:$C$12,2,FALSE)))&gt;5,"ALTO","MEDIO"))," ")</f>
        <v xml:space="preserve"> </v>
      </c>
      <c r="G842" s="105"/>
      <c r="H842" s="105"/>
      <c r="I842" s="105"/>
      <c r="J842" s="105"/>
      <c r="K842" s="105"/>
      <c r="L842" s="105"/>
      <c r="M842" s="105"/>
      <c r="N842" s="105"/>
      <c r="O842" s="104"/>
      <c r="P842" s="106"/>
      <c r="Q842" s="107"/>
    </row>
    <row r="843" spans="1:17" ht="35.25" customHeight="1" x14ac:dyDescent="0.3">
      <c r="A843" s="21" t="str">
        <f>'Matriz Nº1 Identificación'!A843</f>
        <v>92. 6</v>
      </c>
      <c r="B843" s="21" t="str">
        <f>IF('Matriz Nº3 Evaluación'!J843="Administrar",'Matriz Nº3 Evaluación'!B843,"No administrar")</f>
        <v>No administrar</v>
      </c>
      <c r="C843" s="105"/>
      <c r="D843" s="101"/>
      <c r="E843" s="101"/>
      <c r="F843" s="4" t="str">
        <f>IFERROR(+IF((VLOOKUP(D843,'Tabla 2-3-4-5'!$B$10:$C$12,2,FALSE)*(VLOOKUP(E843,'Tabla 2-3-4-5'!$B$10:$C$12,2,FALSE)))&lt;3,"BAJO",IF((VLOOKUP(D843,'Tabla 2-3-4-5'!$B$10:$C$12,2,FALSE)*(VLOOKUP(E843,'Tabla 2-3-4-5'!$B$10:$C$12,2,FALSE)))&gt;5,"ALTO","MEDIO"))," ")</f>
        <v xml:space="preserve"> </v>
      </c>
      <c r="G843" s="105"/>
      <c r="H843" s="105"/>
      <c r="I843" s="105"/>
      <c r="J843" s="105"/>
      <c r="K843" s="105"/>
      <c r="L843" s="105"/>
      <c r="M843" s="105"/>
      <c r="N843" s="105"/>
      <c r="O843" s="104"/>
      <c r="P843" s="106"/>
      <c r="Q843" s="107"/>
    </row>
    <row r="844" spans="1:17" ht="35.25" customHeight="1" thickBot="1" x14ac:dyDescent="0.35">
      <c r="A844" s="21" t="str">
        <f>'Matriz Nº1 Identificación'!A844</f>
        <v>92. 7</v>
      </c>
      <c r="B844" s="21" t="str">
        <f>IF('Matriz Nº3 Evaluación'!J844="Administrar",'Matriz Nº3 Evaluación'!B844,"No administrar")</f>
        <v>No administrar</v>
      </c>
      <c r="C844" s="105"/>
      <c r="D844" s="101"/>
      <c r="E844" s="101"/>
      <c r="F844" s="4" t="str">
        <f>IFERROR(+IF((VLOOKUP(D844,'Tabla 2-3-4-5'!$B$10:$C$12,2,FALSE)*(VLOOKUP(E844,'Tabla 2-3-4-5'!$B$10:$C$12,2,FALSE)))&lt;3,"BAJO",IF((VLOOKUP(D844,'Tabla 2-3-4-5'!$B$10:$C$12,2,FALSE)*(VLOOKUP(E844,'Tabla 2-3-4-5'!$B$10:$C$12,2,FALSE)))&gt;5,"ALTO","MEDIO"))," ")</f>
        <v xml:space="preserve"> </v>
      </c>
      <c r="G844" s="105"/>
      <c r="H844" s="105"/>
      <c r="I844" s="105"/>
      <c r="J844" s="105"/>
      <c r="K844" s="105"/>
      <c r="L844" s="105"/>
      <c r="M844" s="105"/>
      <c r="N844" s="105"/>
      <c r="O844" s="104"/>
      <c r="P844" s="106"/>
      <c r="Q844" s="107"/>
    </row>
    <row r="845" spans="1:17" ht="33" customHeight="1" thickBot="1" x14ac:dyDescent="0.35">
      <c r="A845" s="73" t="str">
        <f>'Matriz Nº1 Identificación'!A845</f>
        <v xml:space="preserve">Objetivo Estratégico: </v>
      </c>
      <c r="B845" s="409">
        <f>'Matriz Nº1 Identificación'!B845</f>
        <v>0</v>
      </c>
      <c r="C845" s="410"/>
      <c r="D845" s="410"/>
      <c r="E845" s="410"/>
      <c r="F845" s="410"/>
      <c r="G845" s="410"/>
      <c r="H845" s="410"/>
      <c r="I845" s="410"/>
      <c r="J845" s="410"/>
      <c r="K845" s="410"/>
      <c r="L845" s="410"/>
      <c r="M845" s="410"/>
      <c r="N845" s="410"/>
      <c r="O845" s="410"/>
      <c r="P845" s="410"/>
      <c r="Q845" s="411"/>
    </row>
    <row r="846" spans="1:17" ht="24.75" customHeight="1" x14ac:dyDescent="0.3">
      <c r="A846" s="76" t="str">
        <f>'Matriz Nº1 Identificación'!A846</f>
        <v>Objetivo táctico</v>
      </c>
      <c r="B846" s="447" t="str">
        <f>'Matriz Nº1 Identificación'!B846</f>
        <v xml:space="preserve">93. </v>
      </c>
      <c r="C846" s="448"/>
      <c r="D846" s="448"/>
      <c r="E846" s="448"/>
      <c r="F846" s="448"/>
      <c r="G846" s="448"/>
      <c r="H846" s="448"/>
      <c r="I846" s="448"/>
      <c r="J846" s="448"/>
      <c r="K846" s="448"/>
      <c r="L846" s="448"/>
      <c r="M846" s="448"/>
      <c r="N846" s="448"/>
      <c r="O846" s="448"/>
      <c r="P846" s="448"/>
      <c r="Q846" s="449"/>
    </row>
    <row r="847" spans="1:17" ht="27.75" customHeight="1" x14ac:dyDescent="0.3">
      <c r="A847" s="21" t="str">
        <f>'Matriz Nº1 Identificación'!A847</f>
        <v>93. 1</v>
      </c>
      <c r="B847" s="21" t="str">
        <f>IF('Matriz Nº3 Evaluación'!J847="Administrar",'Matriz Nº3 Evaluación'!B847,"No administrar")</f>
        <v>No administrar</v>
      </c>
      <c r="C847" s="105"/>
      <c r="D847" s="101"/>
      <c r="E847" s="101"/>
      <c r="F847" s="4" t="str">
        <f>IFERROR(+IF((VLOOKUP(D847,'Tabla 2-3-4-5'!$B$10:$C$12,2,FALSE)*(VLOOKUP(E847,'Tabla 2-3-4-5'!$B$10:$C$12,2,FALSE)))&lt;3,"BAJO",IF((VLOOKUP(D847,'Tabla 2-3-4-5'!$B$10:$C$12,2,FALSE)*(VLOOKUP(E847,'Tabla 2-3-4-5'!$B$10:$C$12,2,FALSE)))&gt;5,"ALTO","MEDIO"))," ")</f>
        <v xml:space="preserve"> </v>
      </c>
      <c r="G847" s="105"/>
      <c r="H847" s="105"/>
      <c r="I847" s="105"/>
      <c r="J847" s="105"/>
      <c r="K847" s="105"/>
      <c r="L847" s="105"/>
      <c r="M847" s="105"/>
      <c r="N847" s="105"/>
      <c r="O847" s="104"/>
      <c r="P847" s="106"/>
      <c r="Q847" s="107"/>
    </row>
    <row r="848" spans="1:17" ht="31.5" customHeight="1" x14ac:dyDescent="0.3">
      <c r="A848" s="21" t="str">
        <f>'Matriz Nº1 Identificación'!A848</f>
        <v>93. 2</v>
      </c>
      <c r="B848" s="21" t="str">
        <f>IF('Matriz Nº3 Evaluación'!J848="Administrar",'Matriz Nº3 Evaluación'!B848,"No administrar")</f>
        <v>No administrar</v>
      </c>
      <c r="C848" s="105"/>
      <c r="D848" s="101"/>
      <c r="E848" s="101"/>
      <c r="F848" s="4" t="str">
        <f>IFERROR(+IF((VLOOKUP(D848,'Tabla 2-3-4-5'!$B$10:$C$12,2,FALSE)*(VLOOKUP(E848,'Tabla 2-3-4-5'!$B$10:$C$12,2,FALSE)))&lt;3,"BAJO",IF((VLOOKUP(D848,'Tabla 2-3-4-5'!$B$10:$C$12,2,FALSE)*(VLOOKUP(E848,'Tabla 2-3-4-5'!$B$10:$C$12,2,FALSE)))&gt;5,"ALTO","MEDIO"))," ")</f>
        <v xml:space="preserve"> </v>
      </c>
      <c r="G848" s="105"/>
      <c r="H848" s="105"/>
      <c r="I848" s="105"/>
      <c r="J848" s="105"/>
      <c r="K848" s="105"/>
      <c r="L848" s="105"/>
      <c r="M848" s="105"/>
      <c r="N848" s="105"/>
      <c r="O848" s="104"/>
      <c r="P848" s="106"/>
      <c r="Q848" s="107"/>
    </row>
    <row r="849" spans="1:17" ht="29.25" customHeight="1" x14ac:dyDescent="0.3">
      <c r="A849" s="21" t="str">
        <f>'Matriz Nº1 Identificación'!A849</f>
        <v>93. 3</v>
      </c>
      <c r="B849" s="21" t="str">
        <f>IF('Matriz Nº3 Evaluación'!J849="Administrar",'Matriz Nº3 Evaluación'!B849,"No administrar")</f>
        <v>No administrar</v>
      </c>
      <c r="C849" s="105"/>
      <c r="D849" s="101"/>
      <c r="E849" s="101"/>
      <c r="F849" s="4" t="str">
        <f>IFERROR(+IF((VLOOKUP(D849,'Tabla 2-3-4-5'!$B$10:$C$12,2,FALSE)*(VLOOKUP(E849,'Tabla 2-3-4-5'!$B$10:$C$12,2,FALSE)))&lt;3,"BAJO",IF((VLOOKUP(D849,'Tabla 2-3-4-5'!$B$10:$C$12,2,FALSE)*(VLOOKUP(E849,'Tabla 2-3-4-5'!$B$10:$C$12,2,FALSE)))&gt;5,"ALTO","MEDIO"))," ")</f>
        <v xml:space="preserve"> </v>
      </c>
      <c r="G849" s="105"/>
      <c r="H849" s="105"/>
      <c r="I849" s="105"/>
      <c r="J849" s="105"/>
      <c r="K849" s="105"/>
      <c r="L849" s="105"/>
      <c r="M849" s="105"/>
      <c r="N849" s="105"/>
      <c r="O849" s="104"/>
      <c r="P849" s="106"/>
      <c r="Q849" s="107"/>
    </row>
    <row r="850" spans="1:17" ht="35.25" customHeight="1" x14ac:dyDescent="0.3">
      <c r="A850" s="21" t="str">
        <f>'Matriz Nº1 Identificación'!A850</f>
        <v>93. 4</v>
      </c>
      <c r="B850" s="21" t="str">
        <f>IF('Matriz Nº3 Evaluación'!J850="Administrar",'Matriz Nº3 Evaluación'!B850,"No administrar")</f>
        <v>No administrar</v>
      </c>
      <c r="C850" s="105"/>
      <c r="D850" s="101"/>
      <c r="E850" s="101"/>
      <c r="F850" s="4" t="str">
        <f>IFERROR(+IF((VLOOKUP(D850,'Tabla 2-3-4-5'!$B$10:$C$12,2,FALSE)*(VLOOKUP(E850,'Tabla 2-3-4-5'!$B$10:$C$12,2,FALSE)))&lt;3,"BAJO",IF((VLOOKUP(D850,'Tabla 2-3-4-5'!$B$10:$C$12,2,FALSE)*(VLOOKUP(E850,'Tabla 2-3-4-5'!$B$10:$C$12,2,FALSE)))&gt;5,"ALTO","MEDIO"))," ")</f>
        <v xml:space="preserve"> </v>
      </c>
      <c r="G850" s="105"/>
      <c r="H850" s="105"/>
      <c r="I850" s="105"/>
      <c r="J850" s="105"/>
      <c r="K850" s="105"/>
      <c r="L850" s="105"/>
      <c r="M850" s="105"/>
      <c r="N850" s="105"/>
      <c r="O850" s="104"/>
      <c r="P850" s="106"/>
      <c r="Q850" s="107"/>
    </row>
    <row r="851" spans="1:17" ht="35.25" customHeight="1" x14ac:dyDescent="0.3">
      <c r="A851" s="21" t="str">
        <f>'Matriz Nº1 Identificación'!A851</f>
        <v>93. 5</v>
      </c>
      <c r="B851" s="21" t="str">
        <f>IF('Matriz Nº3 Evaluación'!J851="Administrar",'Matriz Nº3 Evaluación'!B851,"No administrar")</f>
        <v>No administrar</v>
      </c>
      <c r="C851" s="105"/>
      <c r="D851" s="101"/>
      <c r="E851" s="101"/>
      <c r="F851" s="4" t="str">
        <f>IFERROR(+IF((VLOOKUP(D851,'Tabla 2-3-4-5'!$B$10:$C$12,2,FALSE)*(VLOOKUP(E851,'Tabla 2-3-4-5'!$B$10:$C$12,2,FALSE)))&lt;3,"BAJO",IF((VLOOKUP(D851,'Tabla 2-3-4-5'!$B$10:$C$12,2,FALSE)*(VLOOKUP(E851,'Tabla 2-3-4-5'!$B$10:$C$12,2,FALSE)))&gt;5,"ALTO","MEDIO"))," ")</f>
        <v xml:space="preserve"> </v>
      </c>
      <c r="G851" s="105"/>
      <c r="H851" s="105"/>
      <c r="I851" s="105"/>
      <c r="J851" s="105"/>
      <c r="K851" s="105"/>
      <c r="L851" s="105"/>
      <c r="M851" s="105"/>
      <c r="N851" s="105"/>
      <c r="O851" s="104"/>
      <c r="P851" s="106"/>
      <c r="Q851" s="107"/>
    </row>
    <row r="852" spans="1:17" ht="35.25" customHeight="1" x14ac:dyDescent="0.3">
      <c r="A852" s="21" t="str">
        <f>'Matriz Nº1 Identificación'!A852</f>
        <v>93. 6</v>
      </c>
      <c r="B852" s="21" t="str">
        <f>IF('Matriz Nº3 Evaluación'!J852="Administrar",'Matriz Nº3 Evaluación'!B852,"No administrar")</f>
        <v>No administrar</v>
      </c>
      <c r="C852" s="105"/>
      <c r="D852" s="101"/>
      <c r="E852" s="101"/>
      <c r="F852" s="4" t="str">
        <f>IFERROR(+IF((VLOOKUP(D852,'Tabla 2-3-4-5'!$B$10:$C$12,2,FALSE)*(VLOOKUP(E852,'Tabla 2-3-4-5'!$B$10:$C$12,2,FALSE)))&lt;3,"BAJO",IF((VLOOKUP(D852,'Tabla 2-3-4-5'!$B$10:$C$12,2,FALSE)*(VLOOKUP(E852,'Tabla 2-3-4-5'!$B$10:$C$12,2,FALSE)))&gt;5,"ALTO","MEDIO"))," ")</f>
        <v xml:space="preserve"> </v>
      </c>
      <c r="G852" s="105"/>
      <c r="H852" s="105"/>
      <c r="I852" s="105"/>
      <c r="J852" s="105"/>
      <c r="K852" s="105"/>
      <c r="L852" s="105"/>
      <c r="M852" s="105"/>
      <c r="N852" s="105"/>
      <c r="O852" s="104"/>
      <c r="P852" s="106"/>
      <c r="Q852" s="107"/>
    </row>
    <row r="853" spans="1:17" ht="35.25" customHeight="1" thickBot="1" x14ac:dyDescent="0.35">
      <c r="A853" s="21" t="str">
        <f>'Matriz Nº1 Identificación'!A853</f>
        <v>93. 7</v>
      </c>
      <c r="B853" s="21" t="str">
        <f>IF('Matriz Nº3 Evaluación'!J853="Administrar",'Matriz Nº3 Evaluación'!B853,"No administrar")</f>
        <v>No administrar</v>
      </c>
      <c r="C853" s="105"/>
      <c r="D853" s="101"/>
      <c r="E853" s="101"/>
      <c r="F853" s="4" t="str">
        <f>IFERROR(+IF((VLOOKUP(D853,'Tabla 2-3-4-5'!$B$10:$C$12,2,FALSE)*(VLOOKUP(E853,'Tabla 2-3-4-5'!$B$10:$C$12,2,FALSE)))&lt;3,"BAJO",IF((VLOOKUP(D853,'Tabla 2-3-4-5'!$B$10:$C$12,2,FALSE)*(VLOOKUP(E853,'Tabla 2-3-4-5'!$B$10:$C$12,2,FALSE)))&gt;5,"ALTO","MEDIO"))," ")</f>
        <v xml:space="preserve"> </v>
      </c>
      <c r="G853" s="105"/>
      <c r="H853" s="105"/>
      <c r="I853" s="105"/>
      <c r="J853" s="105"/>
      <c r="K853" s="105"/>
      <c r="L853" s="105"/>
      <c r="M853" s="105"/>
      <c r="N853" s="105"/>
      <c r="O853" s="104"/>
      <c r="P853" s="106"/>
      <c r="Q853" s="107"/>
    </row>
    <row r="854" spans="1:17" ht="33" customHeight="1" thickBot="1" x14ac:dyDescent="0.35">
      <c r="A854" s="73" t="str">
        <f>'Matriz Nº1 Identificación'!A854</f>
        <v xml:space="preserve">Objetivo Estratégico: </v>
      </c>
      <c r="B854" s="409">
        <f>'Matriz Nº1 Identificación'!B854</f>
        <v>0</v>
      </c>
      <c r="C854" s="410"/>
      <c r="D854" s="410"/>
      <c r="E854" s="410"/>
      <c r="F854" s="410"/>
      <c r="G854" s="410"/>
      <c r="H854" s="410"/>
      <c r="I854" s="410"/>
      <c r="J854" s="410"/>
      <c r="K854" s="410"/>
      <c r="L854" s="410"/>
      <c r="M854" s="410"/>
      <c r="N854" s="410"/>
      <c r="O854" s="410"/>
      <c r="P854" s="410"/>
      <c r="Q854" s="411"/>
    </row>
    <row r="855" spans="1:17" ht="24.75" customHeight="1" x14ac:dyDescent="0.3">
      <c r="A855" s="76" t="str">
        <f>'Matriz Nº1 Identificación'!A855</f>
        <v>Objetivo táctico</v>
      </c>
      <c r="B855" s="447" t="str">
        <f>'Matriz Nº1 Identificación'!B855</f>
        <v xml:space="preserve">94. </v>
      </c>
      <c r="C855" s="448"/>
      <c r="D855" s="448"/>
      <c r="E855" s="448"/>
      <c r="F855" s="448"/>
      <c r="G855" s="448"/>
      <c r="H855" s="448"/>
      <c r="I855" s="448"/>
      <c r="J855" s="448"/>
      <c r="K855" s="448"/>
      <c r="L855" s="448"/>
      <c r="M855" s="448"/>
      <c r="N855" s="448"/>
      <c r="O855" s="448"/>
      <c r="P855" s="448"/>
      <c r="Q855" s="449"/>
    </row>
    <row r="856" spans="1:17" ht="27.75" customHeight="1" x14ac:dyDescent="0.3">
      <c r="A856" s="21" t="str">
        <f>'Matriz Nº1 Identificación'!A856</f>
        <v>94. 1</v>
      </c>
      <c r="B856" s="21" t="str">
        <f>IF('Matriz Nº3 Evaluación'!J856="Administrar",'Matriz Nº3 Evaluación'!B856,"No administrar")</f>
        <v>No administrar</v>
      </c>
      <c r="C856" s="105"/>
      <c r="D856" s="101"/>
      <c r="E856" s="101"/>
      <c r="F856" s="4" t="str">
        <f>IFERROR(+IF((VLOOKUP(D856,'Tabla 2-3-4-5'!$B$10:$C$12,2,FALSE)*(VLOOKUP(E856,'Tabla 2-3-4-5'!$B$10:$C$12,2,FALSE)))&lt;3,"BAJO",IF((VLOOKUP(D856,'Tabla 2-3-4-5'!$B$10:$C$12,2,FALSE)*(VLOOKUP(E856,'Tabla 2-3-4-5'!$B$10:$C$12,2,FALSE)))&gt;5,"ALTO","MEDIO"))," ")</f>
        <v xml:space="preserve"> </v>
      </c>
      <c r="G856" s="105"/>
      <c r="H856" s="105"/>
      <c r="I856" s="105"/>
      <c r="J856" s="105"/>
      <c r="K856" s="105"/>
      <c r="L856" s="105"/>
      <c r="M856" s="105"/>
      <c r="N856" s="105"/>
      <c r="O856" s="104"/>
      <c r="P856" s="106"/>
      <c r="Q856" s="107"/>
    </row>
    <row r="857" spans="1:17" ht="31.5" customHeight="1" x14ac:dyDescent="0.3">
      <c r="A857" s="21" t="str">
        <f>'Matriz Nº1 Identificación'!A857</f>
        <v>94. 2</v>
      </c>
      <c r="B857" s="21" t="str">
        <f>IF('Matriz Nº3 Evaluación'!J857="Administrar",'Matriz Nº3 Evaluación'!B857,"No administrar")</f>
        <v>No administrar</v>
      </c>
      <c r="C857" s="105"/>
      <c r="D857" s="101"/>
      <c r="E857" s="101"/>
      <c r="F857" s="4" t="str">
        <f>IFERROR(+IF((VLOOKUP(D857,'Tabla 2-3-4-5'!$B$10:$C$12,2,FALSE)*(VLOOKUP(E857,'Tabla 2-3-4-5'!$B$10:$C$12,2,FALSE)))&lt;3,"BAJO",IF((VLOOKUP(D857,'Tabla 2-3-4-5'!$B$10:$C$12,2,FALSE)*(VLOOKUP(E857,'Tabla 2-3-4-5'!$B$10:$C$12,2,FALSE)))&gt;5,"ALTO","MEDIO"))," ")</f>
        <v xml:space="preserve"> </v>
      </c>
      <c r="G857" s="105"/>
      <c r="H857" s="105"/>
      <c r="I857" s="105"/>
      <c r="J857" s="105"/>
      <c r="K857" s="105"/>
      <c r="L857" s="105"/>
      <c r="M857" s="105"/>
      <c r="N857" s="105"/>
      <c r="O857" s="104"/>
      <c r="P857" s="106"/>
      <c r="Q857" s="107"/>
    </row>
    <row r="858" spans="1:17" ht="29.25" customHeight="1" x14ac:dyDescent="0.3">
      <c r="A858" s="21" t="str">
        <f>'Matriz Nº1 Identificación'!A858</f>
        <v>94. 3</v>
      </c>
      <c r="B858" s="21" t="str">
        <f>IF('Matriz Nº3 Evaluación'!J858="Administrar",'Matriz Nº3 Evaluación'!B858,"No administrar")</f>
        <v>No administrar</v>
      </c>
      <c r="C858" s="105"/>
      <c r="D858" s="101"/>
      <c r="E858" s="101"/>
      <c r="F858" s="4" t="str">
        <f>IFERROR(+IF((VLOOKUP(D858,'Tabla 2-3-4-5'!$B$10:$C$12,2,FALSE)*(VLOOKUP(E858,'Tabla 2-3-4-5'!$B$10:$C$12,2,FALSE)))&lt;3,"BAJO",IF((VLOOKUP(D858,'Tabla 2-3-4-5'!$B$10:$C$12,2,FALSE)*(VLOOKUP(E858,'Tabla 2-3-4-5'!$B$10:$C$12,2,FALSE)))&gt;5,"ALTO","MEDIO"))," ")</f>
        <v xml:space="preserve"> </v>
      </c>
      <c r="G858" s="105"/>
      <c r="H858" s="105"/>
      <c r="I858" s="105"/>
      <c r="J858" s="105"/>
      <c r="K858" s="105"/>
      <c r="L858" s="105"/>
      <c r="M858" s="105"/>
      <c r="N858" s="105"/>
      <c r="O858" s="104"/>
      <c r="P858" s="106"/>
      <c r="Q858" s="107"/>
    </row>
    <row r="859" spans="1:17" ht="35.25" customHeight="1" x14ac:dyDescent="0.3">
      <c r="A859" s="21" t="str">
        <f>'Matriz Nº1 Identificación'!A859</f>
        <v>94. 4</v>
      </c>
      <c r="B859" s="21" t="str">
        <f>IF('Matriz Nº3 Evaluación'!J859="Administrar",'Matriz Nº3 Evaluación'!B859,"No administrar")</f>
        <v>No administrar</v>
      </c>
      <c r="C859" s="105"/>
      <c r="D859" s="101"/>
      <c r="E859" s="101"/>
      <c r="F859" s="4" t="str">
        <f>IFERROR(+IF((VLOOKUP(D859,'Tabla 2-3-4-5'!$B$10:$C$12,2,FALSE)*(VLOOKUP(E859,'Tabla 2-3-4-5'!$B$10:$C$12,2,FALSE)))&lt;3,"BAJO",IF((VLOOKUP(D859,'Tabla 2-3-4-5'!$B$10:$C$12,2,FALSE)*(VLOOKUP(E859,'Tabla 2-3-4-5'!$B$10:$C$12,2,FALSE)))&gt;5,"ALTO","MEDIO"))," ")</f>
        <v xml:space="preserve"> </v>
      </c>
      <c r="G859" s="105"/>
      <c r="H859" s="105"/>
      <c r="I859" s="105"/>
      <c r="J859" s="105"/>
      <c r="K859" s="105"/>
      <c r="L859" s="105"/>
      <c r="M859" s="105"/>
      <c r="N859" s="105"/>
      <c r="O859" s="104"/>
      <c r="P859" s="106"/>
      <c r="Q859" s="107"/>
    </row>
    <row r="860" spans="1:17" ht="35.25" customHeight="1" x14ac:dyDescent="0.3">
      <c r="A860" s="21" t="str">
        <f>'Matriz Nº1 Identificación'!A860</f>
        <v>94. 5</v>
      </c>
      <c r="B860" s="21" t="str">
        <f>IF('Matriz Nº3 Evaluación'!J860="Administrar",'Matriz Nº3 Evaluación'!B860,"No administrar")</f>
        <v>No administrar</v>
      </c>
      <c r="C860" s="105"/>
      <c r="D860" s="101"/>
      <c r="E860" s="101"/>
      <c r="F860" s="4" t="str">
        <f>IFERROR(+IF((VLOOKUP(D860,'Tabla 2-3-4-5'!$B$10:$C$12,2,FALSE)*(VLOOKUP(E860,'Tabla 2-3-4-5'!$B$10:$C$12,2,FALSE)))&lt;3,"BAJO",IF((VLOOKUP(D860,'Tabla 2-3-4-5'!$B$10:$C$12,2,FALSE)*(VLOOKUP(E860,'Tabla 2-3-4-5'!$B$10:$C$12,2,FALSE)))&gt;5,"ALTO","MEDIO"))," ")</f>
        <v xml:space="preserve"> </v>
      </c>
      <c r="G860" s="105"/>
      <c r="H860" s="105"/>
      <c r="I860" s="105"/>
      <c r="J860" s="105"/>
      <c r="K860" s="105"/>
      <c r="L860" s="105"/>
      <c r="M860" s="105"/>
      <c r="N860" s="105"/>
      <c r="O860" s="104"/>
      <c r="P860" s="106"/>
      <c r="Q860" s="107"/>
    </row>
    <row r="861" spans="1:17" ht="35.25" customHeight="1" x14ac:dyDescent="0.3">
      <c r="A861" s="21" t="str">
        <f>'Matriz Nº1 Identificación'!A861</f>
        <v>94. 6</v>
      </c>
      <c r="B861" s="21" t="str">
        <f>IF('Matriz Nº3 Evaluación'!J861="Administrar",'Matriz Nº3 Evaluación'!B861,"No administrar")</f>
        <v>No administrar</v>
      </c>
      <c r="C861" s="105"/>
      <c r="D861" s="101"/>
      <c r="E861" s="101"/>
      <c r="F861" s="4" t="str">
        <f>IFERROR(+IF((VLOOKUP(D861,'Tabla 2-3-4-5'!$B$10:$C$12,2,FALSE)*(VLOOKUP(E861,'Tabla 2-3-4-5'!$B$10:$C$12,2,FALSE)))&lt;3,"BAJO",IF((VLOOKUP(D861,'Tabla 2-3-4-5'!$B$10:$C$12,2,FALSE)*(VLOOKUP(E861,'Tabla 2-3-4-5'!$B$10:$C$12,2,FALSE)))&gt;5,"ALTO","MEDIO"))," ")</f>
        <v xml:space="preserve"> </v>
      </c>
      <c r="G861" s="105"/>
      <c r="H861" s="105"/>
      <c r="I861" s="105"/>
      <c r="J861" s="105"/>
      <c r="K861" s="105"/>
      <c r="L861" s="105"/>
      <c r="M861" s="105"/>
      <c r="N861" s="105"/>
      <c r="O861" s="104"/>
      <c r="P861" s="106"/>
      <c r="Q861" s="107"/>
    </row>
    <row r="862" spans="1:17" ht="35.25" customHeight="1" thickBot="1" x14ac:dyDescent="0.35">
      <c r="A862" s="21" t="str">
        <f>'Matriz Nº1 Identificación'!A862</f>
        <v>94. 7</v>
      </c>
      <c r="B862" s="21" t="str">
        <f>IF('Matriz Nº3 Evaluación'!J862="Administrar",'Matriz Nº3 Evaluación'!B862,"No administrar")</f>
        <v>No administrar</v>
      </c>
      <c r="C862" s="105"/>
      <c r="D862" s="101"/>
      <c r="E862" s="101"/>
      <c r="F862" s="4" t="str">
        <f>IFERROR(+IF((VLOOKUP(D862,'Tabla 2-3-4-5'!$B$10:$C$12,2,FALSE)*(VLOOKUP(E862,'Tabla 2-3-4-5'!$B$10:$C$12,2,FALSE)))&lt;3,"BAJO",IF((VLOOKUP(D862,'Tabla 2-3-4-5'!$B$10:$C$12,2,FALSE)*(VLOOKUP(E862,'Tabla 2-3-4-5'!$B$10:$C$12,2,FALSE)))&gt;5,"ALTO","MEDIO"))," ")</f>
        <v xml:space="preserve"> </v>
      </c>
      <c r="G862" s="105"/>
      <c r="H862" s="105"/>
      <c r="I862" s="105"/>
      <c r="J862" s="105"/>
      <c r="K862" s="105"/>
      <c r="L862" s="105"/>
      <c r="M862" s="105"/>
      <c r="N862" s="105"/>
      <c r="O862" s="104"/>
      <c r="P862" s="106"/>
      <c r="Q862" s="107"/>
    </row>
    <row r="863" spans="1:17" ht="33" customHeight="1" thickBot="1" x14ac:dyDescent="0.35">
      <c r="A863" s="73" t="str">
        <f>'Matriz Nº1 Identificación'!A863</f>
        <v xml:space="preserve">Objetivo Estratégico: </v>
      </c>
      <c r="B863" s="409">
        <f>'Matriz Nº1 Identificación'!B863</f>
        <v>0</v>
      </c>
      <c r="C863" s="410"/>
      <c r="D863" s="410"/>
      <c r="E863" s="410"/>
      <c r="F863" s="410"/>
      <c r="G863" s="410"/>
      <c r="H863" s="410"/>
      <c r="I863" s="410"/>
      <c r="J863" s="410"/>
      <c r="K863" s="410"/>
      <c r="L863" s="410"/>
      <c r="M863" s="410"/>
      <c r="N863" s="410"/>
      <c r="O863" s="410"/>
      <c r="P863" s="410"/>
      <c r="Q863" s="411"/>
    </row>
    <row r="864" spans="1:17" ht="24.75" customHeight="1" x14ac:dyDescent="0.3">
      <c r="A864" s="76" t="str">
        <f>'Matriz Nº1 Identificación'!A864</f>
        <v>Objetivo táctico</v>
      </c>
      <c r="B864" s="447" t="str">
        <f>'Matriz Nº1 Identificación'!B864</f>
        <v xml:space="preserve">95. </v>
      </c>
      <c r="C864" s="448"/>
      <c r="D864" s="448"/>
      <c r="E864" s="448"/>
      <c r="F864" s="448"/>
      <c r="G864" s="448"/>
      <c r="H864" s="448"/>
      <c r="I864" s="448"/>
      <c r="J864" s="448"/>
      <c r="K864" s="448"/>
      <c r="L864" s="448"/>
      <c r="M864" s="448"/>
      <c r="N864" s="448"/>
      <c r="O864" s="448"/>
      <c r="P864" s="448"/>
      <c r="Q864" s="449"/>
    </row>
    <row r="865" spans="1:17" ht="27.75" customHeight="1" x14ac:dyDescent="0.3">
      <c r="A865" s="21" t="str">
        <f>'Matriz Nº1 Identificación'!A865</f>
        <v>95. 1</v>
      </c>
      <c r="B865" s="21" t="str">
        <f>IF('Matriz Nº3 Evaluación'!J865="Administrar",'Matriz Nº3 Evaluación'!B865,"No administrar")</f>
        <v>No administrar</v>
      </c>
      <c r="C865" s="105"/>
      <c r="D865" s="101"/>
      <c r="E865" s="101"/>
      <c r="F865" s="4" t="str">
        <f>IFERROR(+IF((VLOOKUP(D865,'Tabla 2-3-4-5'!$B$10:$C$12,2,FALSE)*(VLOOKUP(E865,'Tabla 2-3-4-5'!$B$10:$C$12,2,FALSE)))&lt;3,"BAJO",IF((VLOOKUP(D865,'Tabla 2-3-4-5'!$B$10:$C$12,2,FALSE)*(VLOOKUP(E865,'Tabla 2-3-4-5'!$B$10:$C$12,2,FALSE)))&gt;5,"ALTO","MEDIO"))," ")</f>
        <v xml:space="preserve"> </v>
      </c>
      <c r="G865" s="105"/>
      <c r="H865" s="105"/>
      <c r="I865" s="105"/>
      <c r="J865" s="105"/>
      <c r="K865" s="105"/>
      <c r="L865" s="105"/>
      <c r="M865" s="105"/>
      <c r="N865" s="105"/>
      <c r="O865" s="104"/>
      <c r="P865" s="106"/>
      <c r="Q865" s="107"/>
    </row>
    <row r="866" spans="1:17" ht="31.5" customHeight="1" x14ac:dyDescent="0.3">
      <c r="A866" s="21" t="str">
        <f>'Matriz Nº1 Identificación'!A866</f>
        <v>95. 2</v>
      </c>
      <c r="B866" s="21" t="str">
        <f>IF('Matriz Nº3 Evaluación'!J866="Administrar",'Matriz Nº3 Evaluación'!B866,"No administrar")</f>
        <v>No administrar</v>
      </c>
      <c r="C866" s="105"/>
      <c r="D866" s="101"/>
      <c r="E866" s="101"/>
      <c r="F866" s="4" t="str">
        <f>IFERROR(+IF((VLOOKUP(D866,'Tabla 2-3-4-5'!$B$10:$C$12,2,FALSE)*(VLOOKUP(E866,'Tabla 2-3-4-5'!$B$10:$C$12,2,FALSE)))&lt;3,"BAJO",IF((VLOOKUP(D866,'Tabla 2-3-4-5'!$B$10:$C$12,2,FALSE)*(VLOOKUP(E866,'Tabla 2-3-4-5'!$B$10:$C$12,2,FALSE)))&gt;5,"ALTO","MEDIO"))," ")</f>
        <v xml:space="preserve"> </v>
      </c>
      <c r="G866" s="105"/>
      <c r="H866" s="105"/>
      <c r="I866" s="105"/>
      <c r="J866" s="105"/>
      <c r="K866" s="105"/>
      <c r="L866" s="105"/>
      <c r="M866" s="105"/>
      <c r="N866" s="105"/>
      <c r="O866" s="104"/>
      <c r="P866" s="106"/>
      <c r="Q866" s="107"/>
    </row>
    <row r="867" spans="1:17" ht="29.25" customHeight="1" x14ac:dyDescent="0.3">
      <c r="A867" s="21" t="str">
        <f>'Matriz Nº1 Identificación'!A867</f>
        <v>95. 3</v>
      </c>
      <c r="B867" s="21" t="str">
        <f>IF('Matriz Nº3 Evaluación'!J867="Administrar",'Matriz Nº3 Evaluación'!B867,"No administrar")</f>
        <v>No administrar</v>
      </c>
      <c r="C867" s="105"/>
      <c r="D867" s="101"/>
      <c r="E867" s="101"/>
      <c r="F867" s="4" t="str">
        <f>IFERROR(+IF((VLOOKUP(D867,'Tabla 2-3-4-5'!$B$10:$C$12,2,FALSE)*(VLOOKUP(E867,'Tabla 2-3-4-5'!$B$10:$C$12,2,FALSE)))&lt;3,"BAJO",IF((VLOOKUP(D867,'Tabla 2-3-4-5'!$B$10:$C$12,2,FALSE)*(VLOOKUP(E867,'Tabla 2-3-4-5'!$B$10:$C$12,2,FALSE)))&gt;5,"ALTO","MEDIO"))," ")</f>
        <v xml:space="preserve"> </v>
      </c>
      <c r="G867" s="105"/>
      <c r="H867" s="105"/>
      <c r="I867" s="105"/>
      <c r="J867" s="105"/>
      <c r="K867" s="105"/>
      <c r="L867" s="105"/>
      <c r="M867" s="105"/>
      <c r="N867" s="105"/>
      <c r="O867" s="104"/>
      <c r="P867" s="106"/>
      <c r="Q867" s="107"/>
    </row>
    <row r="868" spans="1:17" ht="35.25" customHeight="1" x14ac:dyDescent="0.3">
      <c r="A868" s="21" t="str">
        <f>'Matriz Nº1 Identificación'!A868</f>
        <v>95. 4</v>
      </c>
      <c r="B868" s="21" t="str">
        <f>IF('Matriz Nº3 Evaluación'!J868="Administrar",'Matriz Nº3 Evaluación'!B868,"No administrar")</f>
        <v>No administrar</v>
      </c>
      <c r="C868" s="105"/>
      <c r="D868" s="101"/>
      <c r="E868" s="101"/>
      <c r="F868" s="4" t="str">
        <f>IFERROR(+IF((VLOOKUP(D868,'Tabla 2-3-4-5'!$B$10:$C$12,2,FALSE)*(VLOOKUP(E868,'Tabla 2-3-4-5'!$B$10:$C$12,2,FALSE)))&lt;3,"BAJO",IF((VLOOKUP(D868,'Tabla 2-3-4-5'!$B$10:$C$12,2,FALSE)*(VLOOKUP(E868,'Tabla 2-3-4-5'!$B$10:$C$12,2,FALSE)))&gt;5,"ALTO","MEDIO"))," ")</f>
        <v xml:space="preserve"> </v>
      </c>
      <c r="G868" s="105"/>
      <c r="H868" s="105"/>
      <c r="I868" s="105"/>
      <c r="J868" s="105"/>
      <c r="K868" s="105"/>
      <c r="L868" s="105"/>
      <c r="M868" s="105"/>
      <c r="N868" s="105"/>
      <c r="O868" s="104"/>
      <c r="P868" s="106"/>
      <c r="Q868" s="107"/>
    </row>
    <row r="869" spans="1:17" ht="35.25" customHeight="1" x14ac:dyDescent="0.3">
      <c r="A869" s="21" t="str">
        <f>'Matriz Nº1 Identificación'!A869</f>
        <v>95. 5</v>
      </c>
      <c r="B869" s="21" t="str">
        <f>IF('Matriz Nº3 Evaluación'!J869="Administrar",'Matriz Nº3 Evaluación'!B869,"No administrar")</f>
        <v>No administrar</v>
      </c>
      <c r="C869" s="105"/>
      <c r="D869" s="101"/>
      <c r="E869" s="101"/>
      <c r="F869" s="4" t="str">
        <f>IFERROR(+IF((VLOOKUP(D869,'Tabla 2-3-4-5'!$B$10:$C$12,2,FALSE)*(VLOOKUP(E869,'Tabla 2-3-4-5'!$B$10:$C$12,2,FALSE)))&lt;3,"BAJO",IF((VLOOKUP(D869,'Tabla 2-3-4-5'!$B$10:$C$12,2,FALSE)*(VLOOKUP(E869,'Tabla 2-3-4-5'!$B$10:$C$12,2,FALSE)))&gt;5,"ALTO","MEDIO"))," ")</f>
        <v xml:space="preserve"> </v>
      </c>
      <c r="G869" s="105"/>
      <c r="H869" s="105"/>
      <c r="I869" s="105"/>
      <c r="J869" s="105"/>
      <c r="K869" s="105"/>
      <c r="L869" s="105"/>
      <c r="M869" s="105"/>
      <c r="N869" s="105"/>
      <c r="O869" s="104"/>
      <c r="P869" s="106"/>
      <c r="Q869" s="107"/>
    </row>
    <row r="870" spans="1:17" ht="35.25" customHeight="1" x14ac:dyDescent="0.3">
      <c r="A870" s="21" t="str">
        <f>'Matriz Nº1 Identificación'!A870</f>
        <v>95. 6</v>
      </c>
      <c r="B870" s="21" t="str">
        <f>IF('Matriz Nº3 Evaluación'!J870="Administrar",'Matriz Nº3 Evaluación'!B870,"No administrar")</f>
        <v>No administrar</v>
      </c>
      <c r="C870" s="105"/>
      <c r="D870" s="101"/>
      <c r="E870" s="101"/>
      <c r="F870" s="4" t="str">
        <f>IFERROR(+IF((VLOOKUP(D870,'Tabla 2-3-4-5'!$B$10:$C$12,2,FALSE)*(VLOOKUP(E870,'Tabla 2-3-4-5'!$B$10:$C$12,2,FALSE)))&lt;3,"BAJO",IF((VLOOKUP(D870,'Tabla 2-3-4-5'!$B$10:$C$12,2,FALSE)*(VLOOKUP(E870,'Tabla 2-3-4-5'!$B$10:$C$12,2,FALSE)))&gt;5,"ALTO","MEDIO"))," ")</f>
        <v xml:space="preserve"> </v>
      </c>
      <c r="G870" s="105"/>
      <c r="H870" s="105"/>
      <c r="I870" s="105"/>
      <c r="J870" s="105"/>
      <c r="K870" s="105"/>
      <c r="L870" s="105"/>
      <c r="M870" s="105"/>
      <c r="N870" s="105"/>
      <c r="O870" s="104"/>
      <c r="P870" s="106"/>
      <c r="Q870" s="107"/>
    </row>
    <row r="871" spans="1:17" ht="35.25" customHeight="1" thickBot="1" x14ac:dyDescent="0.35">
      <c r="A871" s="21" t="str">
        <f>'Matriz Nº1 Identificación'!A871</f>
        <v>95. 7</v>
      </c>
      <c r="B871" s="21" t="str">
        <f>IF('Matriz Nº3 Evaluación'!J871="Administrar",'Matriz Nº3 Evaluación'!B871,"No administrar")</f>
        <v>No administrar</v>
      </c>
      <c r="C871" s="105"/>
      <c r="D871" s="101"/>
      <c r="E871" s="101"/>
      <c r="F871" s="4" t="str">
        <f>IFERROR(+IF((VLOOKUP(D871,'Tabla 2-3-4-5'!$B$10:$C$12,2,FALSE)*(VLOOKUP(E871,'Tabla 2-3-4-5'!$B$10:$C$12,2,FALSE)))&lt;3,"BAJO",IF((VLOOKUP(D871,'Tabla 2-3-4-5'!$B$10:$C$12,2,FALSE)*(VLOOKUP(E871,'Tabla 2-3-4-5'!$B$10:$C$12,2,FALSE)))&gt;5,"ALTO","MEDIO"))," ")</f>
        <v xml:space="preserve"> </v>
      </c>
      <c r="G871" s="105"/>
      <c r="H871" s="105"/>
      <c r="I871" s="105"/>
      <c r="J871" s="105"/>
      <c r="K871" s="105"/>
      <c r="L871" s="105"/>
      <c r="M871" s="105"/>
      <c r="N871" s="105"/>
      <c r="O871" s="104"/>
      <c r="P871" s="106"/>
      <c r="Q871" s="107"/>
    </row>
    <row r="872" spans="1:17" ht="33" customHeight="1" thickBot="1" x14ac:dyDescent="0.35">
      <c r="A872" s="73" t="str">
        <f>'Matriz Nº1 Identificación'!A872</f>
        <v xml:space="preserve">Objetivo Estratégico: </v>
      </c>
      <c r="B872" s="409">
        <f>'Matriz Nº1 Identificación'!B872</f>
        <v>0</v>
      </c>
      <c r="C872" s="410"/>
      <c r="D872" s="410"/>
      <c r="E872" s="410"/>
      <c r="F872" s="410"/>
      <c r="G872" s="410"/>
      <c r="H872" s="410"/>
      <c r="I872" s="410"/>
      <c r="J872" s="410"/>
      <c r="K872" s="410"/>
      <c r="L872" s="410"/>
      <c r="M872" s="410"/>
      <c r="N872" s="410"/>
      <c r="O872" s="410"/>
      <c r="P872" s="410"/>
      <c r="Q872" s="411"/>
    </row>
    <row r="873" spans="1:17" ht="24.75" customHeight="1" x14ac:dyDescent="0.3">
      <c r="A873" s="76" t="str">
        <f>'Matriz Nº1 Identificación'!A873</f>
        <v>Objetivo táctico</v>
      </c>
      <c r="B873" s="447" t="str">
        <f>'Matriz Nº1 Identificación'!B873</f>
        <v xml:space="preserve">96. </v>
      </c>
      <c r="C873" s="448"/>
      <c r="D873" s="448"/>
      <c r="E873" s="448"/>
      <c r="F873" s="448"/>
      <c r="G873" s="448"/>
      <c r="H873" s="448"/>
      <c r="I873" s="448"/>
      <c r="J873" s="448"/>
      <c r="K873" s="448"/>
      <c r="L873" s="448"/>
      <c r="M873" s="448"/>
      <c r="N873" s="448"/>
      <c r="O873" s="448"/>
      <c r="P873" s="448"/>
      <c r="Q873" s="449"/>
    </row>
    <row r="874" spans="1:17" ht="27.75" customHeight="1" x14ac:dyDescent="0.3">
      <c r="A874" s="21" t="str">
        <f>'Matriz Nº1 Identificación'!A874</f>
        <v>96. 1</v>
      </c>
      <c r="B874" s="21" t="str">
        <f>IF('Matriz Nº3 Evaluación'!J874="Administrar",'Matriz Nº3 Evaluación'!B874,"No administrar")</f>
        <v>No administrar</v>
      </c>
      <c r="C874" s="105"/>
      <c r="D874" s="101"/>
      <c r="E874" s="101"/>
      <c r="F874" s="4" t="str">
        <f>IFERROR(+IF((VLOOKUP(D874,'Tabla 2-3-4-5'!$B$10:$C$12,2,FALSE)*(VLOOKUP(E874,'Tabla 2-3-4-5'!$B$10:$C$12,2,FALSE)))&lt;3,"BAJO",IF((VLOOKUP(D874,'Tabla 2-3-4-5'!$B$10:$C$12,2,FALSE)*(VLOOKUP(E874,'Tabla 2-3-4-5'!$B$10:$C$12,2,FALSE)))&gt;5,"ALTO","MEDIO"))," ")</f>
        <v xml:space="preserve"> </v>
      </c>
      <c r="G874" s="105"/>
      <c r="H874" s="105"/>
      <c r="I874" s="105"/>
      <c r="J874" s="105"/>
      <c r="K874" s="105"/>
      <c r="L874" s="105"/>
      <c r="M874" s="105"/>
      <c r="N874" s="105"/>
      <c r="O874" s="104"/>
      <c r="P874" s="106"/>
      <c r="Q874" s="107"/>
    </row>
    <row r="875" spans="1:17" ht="31.5" customHeight="1" x14ac:dyDescent="0.3">
      <c r="A875" s="21" t="str">
        <f>'Matriz Nº1 Identificación'!A875</f>
        <v>96. 2</v>
      </c>
      <c r="B875" s="21" t="str">
        <f>IF('Matriz Nº3 Evaluación'!J875="Administrar",'Matriz Nº3 Evaluación'!B875,"No administrar")</f>
        <v>No administrar</v>
      </c>
      <c r="C875" s="105"/>
      <c r="D875" s="101"/>
      <c r="E875" s="101"/>
      <c r="F875" s="4" t="str">
        <f>IFERROR(+IF((VLOOKUP(D875,'Tabla 2-3-4-5'!$B$10:$C$12,2,FALSE)*(VLOOKUP(E875,'Tabla 2-3-4-5'!$B$10:$C$12,2,FALSE)))&lt;3,"BAJO",IF((VLOOKUP(D875,'Tabla 2-3-4-5'!$B$10:$C$12,2,FALSE)*(VLOOKUP(E875,'Tabla 2-3-4-5'!$B$10:$C$12,2,FALSE)))&gt;5,"ALTO","MEDIO"))," ")</f>
        <v xml:space="preserve"> </v>
      </c>
      <c r="G875" s="105"/>
      <c r="H875" s="105"/>
      <c r="I875" s="105"/>
      <c r="J875" s="105"/>
      <c r="K875" s="105"/>
      <c r="L875" s="105"/>
      <c r="M875" s="105"/>
      <c r="N875" s="105"/>
      <c r="O875" s="104"/>
      <c r="P875" s="106"/>
      <c r="Q875" s="107"/>
    </row>
    <row r="876" spans="1:17" ht="29.25" customHeight="1" x14ac:dyDescent="0.3">
      <c r="A876" s="21" t="str">
        <f>'Matriz Nº1 Identificación'!A876</f>
        <v>96. 3</v>
      </c>
      <c r="B876" s="21" t="str">
        <f>IF('Matriz Nº3 Evaluación'!J876="Administrar",'Matriz Nº3 Evaluación'!B876,"No administrar")</f>
        <v>No administrar</v>
      </c>
      <c r="C876" s="105"/>
      <c r="D876" s="101"/>
      <c r="E876" s="101"/>
      <c r="F876" s="4" t="str">
        <f>IFERROR(+IF((VLOOKUP(D876,'Tabla 2-3-4-5'!$B$10:$C$12,2,FALSE)*(VLOOKUP(E876,'Tabla 2-3-4-5'!$B$10:$C$12,2,FALSE)))&lt;3,"BAJO",IF((VLOOKUP(D876,'Tabla 2-3-4-5'!$B$10:$C$12,2,FALSE)*(VLOOKUP(E876,'Tabla 2-3-4-5'!$B$10:$C$12,2,FALSE)))&gt;5,"ALTO","MEDIO"))," ")</f>
        <v xml:space="preserve"> </v>
      </c>
      <c r="G876" s="105"/>
      <c r="H876" s="105"/>
      <c r="I876" s="105"/>
      <c r="J876" s="105"/>
      <c r="K876" s="105"/>
      <c r="L876" s="105"/>
      <c r="M876" s="105"/>
      <c r="N876" s="105"/>
      <c r="O876" s="104"/>
      <c r="P876" s="106"/>
      <c r="Q876" s="107"/>
    </row>
    <row r="877" spans="1:17" ht="35.25" customHeight="1" x14ac:dyDescent="0.3">
      <c r="A877" s="21" t="str">
        <f>'Matriz Nº1 Identificación'!A877</f>
        <v>96. 4</v>
      </c>
      <c r="B877" s="21" t="str">
        <f>IF('Matriz Nº3 Evaluación'!J877="Administrar",'Matriz Nº3 Evaluación'!B877,"No administrar")</f>
        <v>No administrar</v>
      </c>
      <c r="C877" s="105"/>
      <c r="D877" s="101"/>
      <c r="E877" s="101"/>
      <c r="F877" s="4" t="str">
        <f>IFERROR(+IF((VLOOKUP(D877,'Tabla 2-3-4-5'!$B$10:$C$12,2,FALSE)*(VLOOKUP(E877,'Tabla 2-3-4-5'!$B$10:$C$12,2,FALSE)))&lt;3,"BAJO",IF((VLOOKUP(D877,'Tabla 2-3-4-5'!$B$10:$C$12,2,FALSE)*(VLOOKUP(E877,'Tabla 2-3-4-5'!$B$10:$C$12,2,FALSE)))&gt;5,"ALTO","MEDIO"))," ")</f>
        <v xml:space="preserve"> </v>
      </c>
      <c r="G877" s="105"/>
      <c r="H877" s="105"/>
      <c r="I877" s="105"/>
      <c r="J877" s="105"/>
      <c r="K877" s="105"/>
      <c r="L877" s="105"/>
      <c r="M877" s="105"/>
      <c r="N877" s="105"/>
      <c r="O877" s="104"/>
      <c r="P877" s="106"/>
      <c r="Q877" s="107"/>
    </row>
    <row r="878" spans="1:17" ht="35.25" customHeight="1" x14ac:dyDescent="0.3">
      <c r="A878" s="21" t="str">
        <f>'Matriz Nº1 Identificación'!A878</f>
        <v>96. 5</v>
      </c>
      <c r="B878" s="21" t="str">
        <f>IF('Matriz Nº3 Evaluación'!J878="Administrar",'Matriz Nº3 Evaluación'!B878,"No administrar")</f>
        <v>No administrar</v>
      </c>
      <c r="C878" s="105"/>
      <c r="D878" s="101"/>
      <c r="E878" s="101"/>
      <c r="F878" s="4" t="str">
        <f>IFERROR(+IF((VLOOKUP(D878,'Tabla 2-3-4-5'!$B$10:$C$12,2,FALSE)*(VLOOKUP(E878,'Tabla 2-3-4-5'!$B$10:$C$12,2,FALSE)))&lt;3,"BAJO",IF((VLOOKUP(D878,'Tabla 2-3-4-5'!$B$10:$C$12,2,FALSE)*(VLOOKUP(E878,'Tabla 2-3-4-5'!$B$10:$C$12,2,FALSE)))&gt;5,"ALTO","MEDIO"))," ")</f>
        <v xml:space="preserve"> </v>
      </c>
      <c r="G878" s="105"/>
      <c r="H878" s="105"/>
      <c r="I878" s="105"/>
      <c r="J878" s="105"/>
      <c r="K878" s="105"/>
      <c r="L878" s="105"/>
      <c r="M878" s="105"/>
      <c r="N878" s="105"/>
      <c r="O878" s="104"/>
      <c r="P878" s="106"/>
      <c r="Q878" s="107"/>
    </row>
    <row r="879" spans="1:17" ht="35.25" customHeight="1" x14ac:dyDescent="0.3">
      <c r="A879" s="21" t="str">
        <f>'Matriz Nº1 Identificación'!A879</f>
        <v>96. 6</v>
      </c>
      <c r="B879" s="21" t="str">
        <f>IF('Matriz Nº3 Evaluación'!J879="Administrar",'Matriz Nº3 Evaluación'!B879,"No administrar")</f>
        <v>No administrar</v>
      </c>
      <c r="C879" s="105"/>
      <c r="D879" s="101"/>
      <c r="E879" s="101"/>
      <c r="F879" s="4" t="str">
        <f>IFERROR(+IF((VLOOKUP(D879,'Tabla 2-3-4-5'!$B$10:$C$12,2,FALSE)*(VLOOKUP(E879,'Tabla 2-3-4-5'!$B$10:$C$12,2,FALSE)))&lt;3,"BAJO",IF((VLOOKUP(D879,'Tabla 2-3-4-5'!$B$10:$C$12,2,FALSE)*(VLOOKUP(E879,'Tabla 2-3-4-5'!$B$10:$C$12,2,FALSE)))&gt;5,"ALTO","MEDIO"))," ")</f>
        <v xml:space="preserve"> </v>
      </c>
      <c r="G879" s="105"/>
      <c r="H879" s="105"/>
      <c r="I879" s="105"/>
      <c r="J879" s="105"/>
      <c r="K879" s="105"/>
      <c r="L879" s="105"/>
      <c r="M879" s="105"/>
      <c r="N879" s="105"/>
      <c r="O879" s="104"/>
      <c r="P879" s="106"/>
      <c r="Q879" s="107"/>
    </row>
    <row r="880" spans="1:17" ht="35.25" customHeight="1" thickBot="1" x14ac:dyDescent="0.35">
      <c r="A880" s="21" t="str">
        <f>'Matriz Nº1 Identificación'!A880</f>
        <v>96. 7</v>
      </c>
      <c r="B880" s="21" t="str">
        <f>IF('Matriz Nº3 Evaluación'!J880="Administrar",'Matriz Nº3 Evaluación'!B880,"No administrar")</f>
        <v>No administrar</v>
      </c>
      <c r="C880" s="105"/>
      <c r="D880" s="101"/>
      <c r="E880" s="101"/>
      <c r="F880" s="4" t="str">
        <f>IFERROR(+IF((VLOOKUP(D880,'Tabla 2-3-4-5'!$B$10:$C$12,2,FALSE)*(VLOOKUP(E880,'Tabla 2-3-4-5'!$B$10:$C$12,2,FALSE)))&lt;3,"BAJO",IF((VLOOKUP(D880,'Tabla 2-3-4-5'!$B$10:$C$12,2,FALSE)*(VLOOKUP(E880,'Tabla 2-3-4-5'!$B$10:$C$12,2,FALSE)))&gt;5,"ALTO","MEDIO"))," ")</f>
        <v xml:space="preserve"> </v>
      </c>
      <c r="G880" s="105"/>
      <c r="H880" s="105"/>
      <c r="I880" s="105"/>
      <c r="J880" s="105"/>
      <c r="K880" s="105"/>
      <c r="L880" s="105"/>
      <c r="M880" s="105"/>
      <c r="N880" s="105"/>
      <c r="O880" s="104"/>
      <c r="P880" s="106"/>
      <c r="Q880" s="107"/>
    </row>
    <row r="881" spans="1:17" ht="33" customHeight="1" thickBot="1" x14ac:dyDescent="0.35">
      <c r="A881" s="73" t="str">
        <f>'Matriz Nº1 Identificación'!A881</f>
        <v xml:space="preserve">Objetivo Estratégico: </v>
      </c>
      <c r="B881" s="409">
        <f>'Matriz Nº1 Identificación'!B881</f>
        <v>0</v>
      </c>
      <c r="C881" s="410"/>
      <c r="D881" s="410"/>
      <c r="E881" s="410"/>
      <c r="F881" s="410"/>
      <c r="G881" s="410"/>
      <c r="H881" s="410"/>
      <c r="I881" s="410"/>
      <c r="J881" s="410"/>
      <c r="K881" s="410"/>
      <c r="L881" s="410"/>
      <c r="M881" s="410"/>
      <c r="N881" s="410"/>
      <c r="O881" s="410"/>
      <c r="P881" s="410"/>
      <c r="Q881" s="411"/>
    </row>
    <row r="882" spans="1:17" ht="24.75" customHeight="1" x14ac:dyDescent="0.3">
      <c r="A882" s="76" t="str">
        <f>'Matriz Nº1 Identificación'!A882</f>
        <v>Objetivo táctico</v>
      </c>
      <c r="B882" s="447" t="str">
        <f>'Matriz Nº1 Identificación'!B882</f>
        <v xml:space="preserve">97. </v>
      </c>
      <c r="C882" s="448"/>
      <c r="D882" s="448"/>
      <c r="E882" s="448"/>
      <c r="F882" s="448"/>
      <c r="G882" s="448"/>
      <c r="H882" s="448"/>
      <c r="I882" s="448"/>
      <c r="J882" s="448"/>
      <c r="K882" s="448"/>
      <c r="L882" s="448"/>
      <c r="M882" s="448"/>
      <c r="N882" s="448"/>
      <c r="O882" s="448"/>
      <c r="P882" s="448"/>
      <c r="Q882" s="449"/>
    </row>
    <row r="883" spans="1:17" ht="27.75" customHeight="1" x14ac:dyDescent="0.3">
      <c r="A883" s="21" t="str">
        <f>'Matriz Nº1 Identificación'!A883</f>
        <v>97. 1</v>
      </c>
      <c r="B883" s="21" t="str">
        <f>IF('Matriz Nº3 Evaluación'!J883="Administrar",'Matriz Nº3 Evaluación'!B883,"No administrar")</f>
        <v>No administrar</v>
      </c>
      <c r="C883" s="105"/>
      <c r="D883" s="101"/>
      <c r="E883" s="101"/>
      <c r="F883" s="4" t="str">
        <f>IFERROR(+IF((VLOOKUP(D883,'Tabla 2-3-4-5'!$B$10:$C$12,2,FALSE)*(VLOOKUP(E883,'Tabla 2-3-4-5'!$B$10:$C$12,2,FALSE)))&lt;3,"BAJO",IF((VLOOKUP(D883,'Tabla 2-3-4-5'!$B$10:$C$12,2,FALSE)*(VLOOKUP(E883,'Tabla 2-3-4-5'!$B$10:$C$12,2,FALSE)))&gt;5,"ALTO","MEDIO"))," ")</f>
        <v xml:space="preserve"> </v>
      </c>
      <c r="G883" s="105"/>
      <c r="H883" s="105"/>
      <c r="I883" s="105"/>
      <c r="J883" s="105"/>
      <c r="K883" s="105"/>
      <c r="L883" s="105"/>
      <c r="M883" s="105"/>
      <c r="N883" s="105"/>
      <c r="O883" s="104"/>
      <c r="P883" s="106"/>
      <c r="Q883" s="107"/>
    </row>
    <row r="884" spans="1:17" ht="31.5" customHeight="1" x14ac:dyDescent="0.3">
      <c r="A884" s="21" t="str">
        <f>'Matriz Nº1 Identificación'!A884</f>
        <v>97. 2</v>
      </c>
      <c r="B884" s="21" t="str">
        <f>IF('Matriz Nº3 Evaluación'!J884="Administrar",'Matriz Nº3 Evaluación'!B884,"No administrar")</f>
        <v>No administrar</v>
      </c>
      <c r="C884" s="105"/>
      <c r="D884" s="101"/>
      <c r="E884" s="101"/>
      <c r="F884" s="4" t="str">
        <f>IFERROR(+IF((VLOOKUP(D884,'Tabla 2-3-4-5'!$B$10:$C$12,2,FALSE)*(VLOOKUP(E884,'Tabla 2-3-4-5'!$B$10:$C$12,2,FALSE)))&lt;3,"BAJO",IF((VLOOKUP(D884,'Tabla 2-3-4-5'!$B$10:$C$12,2,FALSE)*(VLOOKUP(E884,'Tabla 2-3-4-5'!$B$10:$C$12,2,FALSE)))&gt;5,"ALTO","MEDIO"))," ")</f>
        <v xml:space="preserve"> </v>
      </c>
      <c r="G884" s="105"/>
      <c r="H884" s="105"/>
      <c r="I884" s="105"/>
      <c r="J884" s="105"/>
      <c r="K884" s="105"/>
      <c r="L884" s="105"/>
      <c r="M884" s="105"/>
      <c r="N884" s="105"/>
      <c r="O884" s="104"/>
      <c r="P884" s="106"/>
      <c r="Q884" s="107"/>
    </row>
    <row r="885" spans="1:17" ht="29.25" customHeight="1" x14ac:dyDescent="0.3">
      <c r="A885" s="21" t="str">
        <f>'Matriz Nº1 Identificación'!A885</f>
        <v>97. 3</v>
      </c>
      <c r="B885" s="21" t="str">
        <f>IF('Matriz Nº3 Evaluación'!J885="Administrar",'Matriz Nº3 Evaluación'!B885,"No administrar")</f>
        <v>No administrar</v>
      </c>
      <c r="C885" s="105"/>
      <c r="D885" s="101"/>
      <c r="E885" s="101"/>
      <c r="F885" s="4" t="str">
        <f>IFERROR(+IF((VLOOKUP(D885,'Tabla 2-3-4-5'!$B$10:$C$12,2,FALSE)*(VLOOKUP(E885,'Tabla 2-3-4-5'!$B$10:$C$12,2,FALSE)))&lt;3,"BAJO",IF((VLOOKUP(D885,'Tabla 2-3-4-5'!$B$10:$C$12,2,FALSE)*(VLOOKUP(E885,'Tabla 2-3-4-5'!$B$10:$C$12,2,FALSE)))&gt;5,"ALTO","MEDIO"))," ")</f>
        <v xml:space="preserve"> </v>
      </c>
      <c r="G885" s="105"/>
      <c r="H885" s="105"/>
      <c r="I885" s="105"/>
      <c r="J885" s="105"/>
      <c r="K885" s="105"/>
      <c r="L885" s="105"/>
      <c r="M885" s="105"/>
      <c r="N885" s="105"/>
      <c r="O885" s="104"/>
      <c r="P885" s="106"/>
      <c r="Q885" s="107"/>
    </row>
    <row r="886" spans="1:17" ht="35.25" customHeight="1" x14ac:dyDescent="0.3">
      <c r="A886" s="21" t="str">
        <f>'Matriz Nº1 Identificación'!A886</f>
        <v>97. 4</v>
      </c>
      <c r="B886" s="21" t="str">
        <f>IF('Matriz Nº3 Evaluación'!J886="Administrar",'Matriz Nº3 Evaluación'!B886,"No administrar")</f>
        <v>No administrar</v>
      </c>
      <c r="C886" s="105"/>
      <c r="D886" s="101"/>
      <c r="E886" s="101"/>
      <c r="F886" s="4" t="str">
        <f>IFERROR(+IF((VLOOKUP(D886,'Tabla 2-3-4-5'!$B$10:$C$12,2,FALSE)*(VLOOKUP(E886,'Tabla 2-3-4-5'!$B$10:$C$12,2,FALSE)))&lt;3,"BAJO",IF((VLOOKUP(D886,'Tabla 2-3-4-5'!$B$10:$C$12,2,FALSE)*(VLOOKUP(E886,'Tabla 2-3-4-5'!$B$10:$C$12,2,FALSE)))&gt;5,"ALTO","MEDIO"))," ")</f>
        <v xml:space="preserve"> </v>
      </c>
      <c r="G886" s="105"/>
      <c r="H886" s="105"/>
      <c r="I886" s="105"/>
      <c r="J886" s="105"/>
      <c r="K886" s="105"/>
      <c r="L886" s="105"/>
      <c r="M886" s="105"/>
      <c r="N886" s="105"/>
      <c r="O886" s="104"/>
      <c r="P886" s="106"/>
      <c r="Q886" s="107"/>
    </row>
    <row r="887" spans="1:17" ht="35.25" customHeight="1" x14ac:dyDescent="0.3">
      <c r="A887" s="21" t="str">
        <f>'Matriz Nº1 Identificación'!A887</f>
        <v>97. 5</v>
      </c>
      <c r="B887" s="21" t="str">
        <f>IF('Matriz Nº3 Evaluación'!J887="Administrar",'Matriz Nº3 Evaluación'!B887,"No administrar")</f>
        <v>No administrar</v>
      </c>
      <c r="C887" s="105"/>
      <c r="D887" s="101"/>
      <c r="E887" s="101"/>
      <c r="F887" s="4" t="str">
        <f>IFERROR(+IF((VLOOKUP(D887,'Tabla 2-3-4-5'!$B$10:$C$12,2,FALSE)*(VLOOKUP(E887,'Tabla 2-3-4-5'!$B$10:$C$12,2,FALSE)))&lt;3,"BAJO",IF((VLOOKUP(D887,'Tabla 2-3-4-5'!$B$10:$C$12,2,FALSE)*(VLOOKUP(E887,'Tabla 2-3-4-5'!$B$10:$C$12,2,FALSE)))&gt;5,"ALTO","MEDIO"))," ")</f>
        <v xml:space="preserve"> </v>
      </c>
      <c r="G887" s="105"/>
      <c r="H887" s="105"/>
      <c r="I887" s="105"/>
      <c r="J887" s="105"/>
      <c r="K887" s="105"/>
      <c r="L887" s="105"/>
      <c r="M887" s="105"/>
      <c r="N887" s="105"/>
      <c r="O887" s="104"/>
      <c r="P887" s="106"/>
      <c r="Q887" s="107"/>
    </row>
    <row r="888" spans="1:17" ht="35.25" customHeight="1" x14ac:dyDescent="0.3">
      <c r="A888" s="21" t="str">
        <f>'Matriz Nº1 Identificación'!A888</f>
        <v>97. 6</v>
      </c>
      <c r="B888" s="21" t="str">
        <f>IF('Matriz Nº3 Evaluación'!J888="Administrar",'Matriz Nº3 Evaluación'!B888,"No administrar")</f>
        <v>No administrar</v>
      </c>
      <c r="C888" s="105"/>
      <c r="D888" s="101"/>
      <c r="E888" s="101"/>
      <c r="F888" s="4" t="str">
        <f>IFERROR(+IF((VLOOKUP(D888,'Tabla 2-3-4-5'!$B$10:$C$12,2,FALSE)*(VLOOKUP(E888,'Tabla 2-3-4-5'!$B$10:$C$12,2,FALSE)))&lt;3,"BAJO",IF((VLOOKUP(D888,'Tabla 2-3-4-5'!$B$10:$C$12,2,FALSE)*(VLOOKUP(E888,'Tabla 2-3-4-5'!$B$10:$C$12,2,FALSE)))&gt;5,"ALTO","MEDIO"))," ")</f>
        <v xml:space="preserve"> </v>
      </c>
      <c r="G888" s="105"/>
      <c r="H888" s="105"/>
      <c r="I888" s="105"/>
      <c r="J888" s="105"/>
      <c r="K888" s="105"/>
      <c r="L888" s="105"/>
      <c r="M888" s="105"/>
      <c r="N888" s="105"/>
      <c r="O888" s="104"/>
      <c r="P888" s="106"/>
      <c r="Q888" s="107"/>
    </row>
    <row r="889" spans="1:17" ht="35.25" customHeight="1" thickBot="1" x14ac:dyDescent="0.35">
      <c r="A889" s="21" t="str">
        <f>'Matriz Nº1 Identificación'!A889</f>
        <v>97. 7</v>
      </c>
      <c r="B889" s="21" t="str">
        <f>IF('Matriz Nº3 Evaluación'!J889="Administrar",'Matriz Nº3 Evaluación'!B889,"No administrar")</f>
        <v>No administrar</v>
      </c>
      <c r="C889" s="105"/>
      <c r="D889" s="101"/>
      <c r="E889" s="101"/>
      <c r="F889" s="4" t="str">
        <f>IFERROR(+IF((VLOOKUP(D889,'Tabla 2-3-4-5'!$B$10:$C$12,2,FALSE)*(VLOOKUP(E889,'Tabla 2-3-4-5'!$B$10:$C$12,2,FALSE)))&lt;3,"BAJO",IF((VLOOKUP(D889,'Tabla 2-3-4-5'!$B$10:$C$12,2,FALSE)*(VLOOKUP(E889,'Tabla 2-3-4-5'!$B$10:$C$12,2,FALSE)))&gt;5,"ALTO","MEDIO"))," ")</f>
        <v xml:space="preserve"> </v>
      </c>
      <c r="G889" s="105"/>
      <c r="H889" s="105"/>
      <c r="I889" s="105"/>
      <c r="J889" s="105"/>
      <c r="K889" s="105"/>
      <c r="L889" s="105"/>
      <c r="M889" s="105"/>
      <c r="N889" s="105"/>
      <c r="O889" s="104"/>
      <c r="P889" s="106"/>
      <c r="Q889" s="107"/>
    </row>
    <row r="890" spans="1:17" ht="33" customHeight="1" thickBot="1" x14ac:dyDescent="0.35">
      <c r="A890" s="73" t="str">
        <f>'Matriz Nº1 Identificación'!A890</f>
        <v xml:space="preserve">Objetivo Estratégico: </v>
      </c>
      <c r="B890" s="409">
        <f>'Matriz Nº1 Identificación'!B890</f>
        <v>0</v>
      </c>
      <c r="C890" s="410"/>
      <c r="D890" s="410"/>
      <c r="E890" s="410"/>
      <c r="F890" s="410"/>
      <c r="G890" s="410"/>
      <c r="H890" s="410"/>
      <c r="I890" s="410"/>
      <c r="J890" s="410"/>
      <c r="K890" s="410"/>
      <c r="L890" s="410"/>
      <c r="M890" s="410"/>
      <c r="N890" s="410"/>
      <c r="O890" s="410"/>
      <c r="P890" s="410"/>
      <c r="Q890" s="411"/>
    </row>
    <row r="891" spans="1:17" ht="24.75" customHeight="1" x14ac:dyDescent="0.3">
      <c r="A891" s="76" t="str">
        <f>'Matriz Nº1 Identificación'!A891</f>
        <v>Objetivo táctico</v>
      </c>
      <c r="B891" s="447" t="str">
        <f>'Matriz Nº1 Identificación'!B891</f>
        <v xml:space="preserve">98. </v>
      </c>
      <c r="C891" s="448"/>
      <c r="D891" s="448"/>
      <c r="E891" s="448"/>
      <c r="F891" s="448"/>
      <c r="G891" s="448"/>
      <c r="H891" s="448"/>
      <c r="I891" s="448"/>
      <c r="J891" s="448"/>
      <c r="K891" s="448"/>
      <c r="L891" s="448"/>
      <c r="M891" s="448"/>
      <c r="N891" s="448"/>
      <c r="O891" s="448"/>
      <c r="P891" s="448"/>
      <c r="Q891" s="449"/>
    </row>
    <row r="892" spans="1:17" ht="27.75" customHeight="1" x14ac:dyDescent="0.3">
      <c r="A892" s="21" t="str">
        <f>'Matriz Nº1 Identificación'!A892</f>
        <v>98. 1</v>
      </c>
      <c r="B892" s="21" t="str">
        <f>IF('Matriz Nº3 Evaluación'!J892="Administrar",'Matriz Nº3 Evaluación'!B892,"No administrar")</f>
        <v>No administrar</v>
      </c>
      <c r="C892" s="105"/>
      <c r="D892" s="101"/>
      <c r="E892" s="101"/>
      <c r="F892" s="4" t="str">
        <f>IFERROR(+IF((VLOOKUP(D892,'Tabla 2-3-4-5'!$B$10:$C$12,2,FALSE)*(VLOOKUP(E892,'Tabla 2-3-4-5'!$B$10:$C$12,2,FALSE)))&lt;3,"BAJO",IF((VLOOKUP(D892,'Tabla 2-3-4-5'!$B$10:$C$12,2,FALSE)*(VLOOKUP(E892,'Tabla 2-3-4-5'!$B$10:$C$12,2,FALSE)))&gt;5,"ALTO","MEDIO"))," ")</f>
        <v xml:space="preserve"> </v>
      </c>
      <c r="G892" s="105"/>
      <c r="H892" s="105"/>
      <c r="I892" s="105"/>
      <c r="J892" s="105"/>
      <c r="K892" s="105"/>
      <c r="L892" s="105"/>
      <c r="M892" s="105"/>
      <c r="N892" s="105"/>
      <c r="O892" s="104"/>
      <c r="P892" s="106"/>
      <c r="Q892" s="107"/>
    </row>
    <row r="893" spans="1:17" ht="31.5" customHeight="1" x14ac:dyDescent="0.3">
      <c r="A893" s="21" t="str">
        <f>'Matriz Nº1 Identificación'!A893</f>
        <v>98. 2</v>
      </c>
      <c r="B893" s="21" t="str">
        <f>IF('Matriz Nº3 Evaluación'!J893="Administrar",'Matriz Nº3 Evaluación'!B893,"No administrar")</f>
        <v>No administrar</v>
      </c>
      <c r="C893" s="105"/>
      <c r="D893" s="101"/>
      <c r="E893" s="101"/>
      <c r="F893" s="4" t="str">
        <f>IFERROR(+IF((VLOOKUP(D893,'Tabla 2-3-4-5'!$B$10:$C$12,2,FALSE)*(VLOOKUP(E893,'Tabla 2-3-4-5'!$B$10:$C$12,2,FALSE)))&lt;3,"BAJO",IF((VLOOKUP(D893,'Tabla 2-3-4-5'!$B$10:$C$12,2,FALSE)*(VLOOKUP(E893,'Tabla 2-3-4-5'!$B$10:$C$12,2,FALSE)))&gt;5,"ALTO","MEDIO"))," ")</f>
        <v xml:space="preserve"> </v>
      </c>
      <c r="G893" s="105"/>
      <c r="H893" s="105"/>
      <c r="I893" s="105"/>
      <c r="J893" s="105"/>
      <c r="K893" s="105"/>
      <c r="L893" s="105"/>
      <c r="M893" s="105"/>
      <c r="N893" s="105"/>
      <c r="O893" s="104"/>
      <c r="P893" s="106"/>
      <c r="Q893" s="107"/>
    </row>
    <row r="894" spans="1:17" ht="29.25" customHeight="1" x14ac:dyDescent="0.3">
      <c r="A894" s="21" t="str">
        <f>'Matriz Nº1 Identificación'!A894</f>
        <v>98. 3</v>
      </c>
      <c r="B894" s="21" t="str">
        <f>IF('Matriz Nº3 Evaluación'!J894="Administrar",'Matriz Nº3 Evaluación'!B894,"No administrar")</f>
        <v>No administrar</v>
      </c>
      <c r="C894" s="105"/>
      <c r="D894" s="101"/>
      <c r="E894" s="101"/>
      <c r="F894" s="4" t="str">
        <f>IFERROR(+IF((VLOOKUP(D894,'Tabla 2-3-4-5'!$B$10:$C$12,2,FALSE)*(VLOOKUP(E894,'Tabla 2-3-4-5'!$B$10:$C$12,2,FALSE)))&lt;3,"BAJO",IF((VLOOKUP(D894,'Tabla 2-3-4-5'!$B$10:$C$12,2,FALSE)*(VLOOKUP(E894,'Tabla 2-3-4-5'!$B$10:$C$12,2,FALSE)))&gt;5,"ALTO","MEDIO"))," ")</f>
        <v xml:space="preserve"> </v>
      </c>
      <c r="G894" s="105"/>
      <c r="H894" s="105"/>
      <c r="I894" s="105"/>
      <c r="J894" s="105"/>
      <c r="K894" s="105"/>
      <c r="L894" s="105"/>
      <c r="M894" s="105"/>
      <c r="N894" s="105"/>
      <c r="O894" s="104"/>
      <c r="P894" s="106"/>
      <c r="Q894" s="107"/>
    </row>
    <row r="895" spans="1:17" ht="35.25" customHeight="1" x14ac:dyDescent="0.3">
      <c r="A895" s="21" t="str">
        <f>'Matriz Nº1 Identificación'!A895</f>
        <v>98. 4</v>
      </c>
      <c r="B895" s="21" t="str">
        <f>IF('Matriz Nº3 Evaluación'!J895="Administrar",'Matriz Nº3 Evaluación'!B895,"No administrar")</f>
        <v>No administrar</v>
      </c>
      <c r="C895" s="105"/>
      <c r="D895" s="101"/>
      <c r="E895" s="101"/>
      <c r="F895" s="4" t="str">
        <f>IFERROR(+IF((VLOOKUP(D895,'Tabla 2-3-4-5'!$B$10:$C$12,2,FALSE)*(VLOOKUP(E895,'Tabla 2-3-4-5'!$B$10:$C$12,2,FALSE)))&lt;3,"BAJO",IF((VLOOKUP(D895,'Tabla 2-3-4-5'!$B$10:$C$12,2,FALSE)*(VLOOKUP(E895,'Tabla 2-3-4-5'!$B$10:$C$12,2,FALSE)))&gt;5,"ALTO","MEDIO"))," ")</f>
        <v xml:space="preserve"> </v>
      </c>
      <c r="G895" s="105"/>
      <c r="H895" s="105"/>
      <c r="I895" s="105"/>
      <c r="J895" s="105"/>
      <c r="K895" s="105"/>
      <c r="L895" s="105"/>
      <c r="M895" s="105"/>
      <c r="N895" s="105"/>
      <c r="O895" s="104"/>
      <c r="P895" s="106"/>
      <c r="Q895" s="107"/>
    </row>
    <row r="896" spans="1:17" ht="35.25" customHeight="1" x14ac:dyDescent="0.3">
      <c r="A896" s="21" t="str">
        <f>'Matriz Nº1 Identificación'!A896</f>
        <v>98. 5</v>
      </c>
      <c r="B896" s="21" t="str">
        <f>IF('Matriz Nº3 Evaluación'!J896="Administrar",'Matriz Nº3 Evaluación'!B896,"No administrar")</f>
        <v>No administrar</v>
      </c>
      <c r="C896" s="105"/>
      <c r="D896" s="101"/>
      <c r="E896" s="101"/>
      <c r="F896" s="4" t="str">
        <f>IFERROR(+IF((VLOOKUP(D896,'Tabla 2-3-4-5'!$B$10:$C$12,2,FALSE)*(VLOOKUP(E896,'Tabla 2-3-4-5'!$B$10:$C$12,2,FALSE)))&lt;3,"BAJO",IF((VLOOKUP(D896,'Tabla 2-3-4-5'!$B$10:$C$12,2,FALSE)*(VLOOKUP(E896,'Tabla 2-3-4-5'!$B$10:$C$12,2,FALSE)))&gt;5,"ALTO","MEDIO"))," ")</f>
        <v xml:space="preserve"> </v>
      </c>
      <c r="G896" s="105"/>
      <c r="H896" s="105"/>
      <c r="I896" s="105"/>
      <c r="J896" s="105"/>
      <c r="K896" s="105"/>
      <c r="L896" s="105"/>
      <c r="M896" s="105"/>
      <c r="N896" s="105"/>
      <c r="O896" s="104"/>
      <c r="P896" s="106"/>
      <c r="Q896" s="107"/>
    </row>
    <row r="897" spans="1:17" ht="35.25" customHeight="1" x14ac:dyDescent="0.3">
      <c r="A897" s="21" t="str">
        <f>'Matriz Nº1 Identificación'!A897</f>
        <v>98. 6</v>
      </c>
      <c r="B897" s="21" t="str">
        <f>IF('Matriz Nº3 Evaluación'!J897="Administrar",'Matriz Nº3 Evaluación'!B897,"No administrar")</f>
        <v>No administrar</v>
      </c>
      <c r="C897" s="105"/>
      <c r="D897" s="101"/>
      <c r="E897" s="101"/>
      <c r="F897" s="4" t="str">
        <f>IFERROR(+IF((VLOOKUP(D897,'Tabla 2-3-4-5'!$B$10:$C$12,2,FALSE)*(VLOOKUP(E897,'Tabla 2-3-4-5'!$B$10:$C$12,2,FALSE)))&lt;3,"BAJO",IF((VLOOKUP(D897,'Tabla 2-3-4-5'!$B$10:$C$12,2,FALSE)*(VLOOKUP(E897,'Tabla 2-3-4-5'!$B$10:$C$12,2,FALSE)))&gt;5,"ALTO","MEDIO"))," ")</f>
        <v xml:space="preserve"> </v>
      </c>
      <c r="G897" s="105"/>
      <c r="H897" s="105"/>
      <c r="I897" s="105"/>
      <c r="J897" s="105"/>
      <c r="K897" s="105"/>
      <c r="L897" s="105"/>
      <c r="M897" s="105"/>
      <c r="N897" s="105"/>
      <c r="O897" s="104"/>
      <c r="P897" s="106"/>
      <c r="Q897" s="107"/>
    </row>
    <row r="898" spans="1:17" ht="35.25" customHeight="1" thickBot="1" x14ac:dyDescent="0.35">
      <c r="A898" s="21" t="str">
        <f>'Matriz Nº1 Identificación'!A898</f>
        <v>98. 7</v>
      </c>
      <c r="B898" s="21" t="str">
        <f>IF('Matriz Nº3 Evaluación'!J898="Administrar",'Matriz Nº3 Evaluación'!B898,"No administrar")</f>
        <v>No administrar</v>
      </c>
      <c r="C898" s="105"/>
      <c r="D898" s="101"/>
      <c r="E898" s="101"/>
      <c r="F898" s="4" t="str">
        <f>IFERROR(+IF((VLOOKUP(D898,'Tabla 2-3-4-5'!$B$10:$C$12,2,FALSE)*(VLOOKUP(E898,'Tabla 2-3-4-5'!$B$10:$C$12,2,FALSE)))&lt;3,"BAJO",IF((VLOOKUP(D898,'Tabla 2-3-4-5'!$B$10:$C$12,2,FALSE)*(VLOOKUP(E898,'Tabla 2-3-4-5'!$B$10:$C$12,2,FALSE)))&gt;5,"ALTO","MEDIO"))," ")</f>
        <v xml:space="preserve"> </v>
      </c>
      <c r="G898" s="105"/>
      <c r="H898" s="105"/>
      <c r="I898" s="105"/>
      <c r="J898" s="105"/>
      <c r="K898" s="105"/>
      <c r="L898" s="105"/>
      <c r="M898" s="105"/>
      <c r="N898" s="105"/>
      <c r="O898" s="104"/>
      <c r="P898" s="106"/>
      <c r="Q898" s="107"/>
    </row>
    <row r="899" spans="1:17" ht="33" customHeight="1" thickBot="1" x14ac:dyDescent="0.35">
      <c r="A899" s="73" t="str">
        <f>'Matriz Nº1 Identificación'!A899</f>
        <v xml:space="preserve">Objetivo Estratégico: </v>
      </c>
      <c r="B899" s="409">
        <f>'Matriz Nº1 Identificación'!B899</f>
        <v>0</v>
      </c>
      <c r="C899" s="410"/>
      <c r="D899" s="410"/>
      <c r="E899" s="410"/>
      <c r="F899" s="410"/>
      <c r="G899" s="410"/>
      <c r="H899" s="410"/>
      <c r="I899" s="410"/>
      <c r="J899" s="410"/>
      <c r="K899" s="410"/>
      <c r="L899" s="410"/>
      <c r="M899" s="410"/>
      <c r="N899" s="410"/>
      <c r="O899" s="410"/>
      <c r="P899" s="410"/>
      <c r="Q899" s="411"/>
    </row>
    <row r="900" spans="1:17" ht="24.75" customHeight="1" x14ac:dyDescent="0.3">
      <c r="A900" s="76" t="str">
        <f>'Matriz Nº1 Identificación'!A900</f>
        <v>Objetivo táctico</v>
      </c>
      <c r="B900" s="447" t="str">
        <f>'Matriz Nº1 Identificación'!B900</f>
        <v xml:space="preserve">99. </v>
      </c>
      <c r="C900" s="448"/>
      <c r="D900" s="448"/>
      <c r="E900" s="448"/>
      <c r="F900" s="448"/>
      <c r="G900" s="448"/>
      <c r="H900" s="448"/>
      <c r="I900" s="448"/>
      <c r="J900" s="448"/>
      <c r="K900" s="448"/>
      <c r="L900" s="448"/>
      <c r="M900" s="448"/>
      <c r="N900" s="448"/>
      <c r="O900" s="448"/>
      <c r="P900" s="448"/>
      <c r="Q900" s="449"/>
    </row>
    <row r="901" spans="1:17" ht="27.75" customHeight="1" x14ac:dyDescent="0.3">
      <c r="A901" s="21" t="str">
        <f>'Matriz Nº1 Identificación'!A901</f>
        <v>99. 1</v>
      </c>
      <c r="B901" s="21" t="str">
        <f>IF('Matriz Nº3 Evaluación'!J901="Administrar",'Matriz Nº3 Evaluación'!B901,"No administrar")</f>
        <v>No administrar</v>
      </c>
      <c r="C901" s="105"/>
      <c r="D901" s="101"/>
      <c r="E901" s="101"/>
      <c r="F901" s="4" t="str">
        <f>IFERROR(+IF((VLOOKUP(D901,'Tabla 2-3-4-5'!$B$10:$C$12,2,FALSE)*(VLOOKUP(E901,'Tabla 2-3-4-5'!$B$10:$C$12,2,FALSE)))&lt;3,"BAJO",IF((VLOOKUP(D901,'Tabla 2-3-4-5'!$B$10:$C$12,2,FALSE)*(VLOOKUP(E901,'Tabla 2-3-4-5'!$B$10:$C$12,2,FALSE)))&gt;5,"ALTO","MEDIO"))," ")</f>
        <v xml:space="preserve"> </v>
      </c>
      <c r="G901" s="105"/>
      <c r="H901" s="105"/>
      <c r="I901" s="105"/>
      <c r="J901" s="105"/>
      <c r="K901" s="105"/>
      <c r="L901" s="105"/>
      <c r="M901" s="105"/>
      <c r="N901" s="105"/>
      <c r="O901" s="104"/>
      <c r="P901" s="106"/>
      <c r="Q901" s="107"/>
    </row>
    <row r="902" spans="1:17" ht="31.5" customHeight="1" x14ac:dyDescent="0.3">
      <c r="A902" s="21" t="str">
        <f>'Matriz Nº1 Identificación'!A902</f>
        <v>99. 2</v>
      </c>
      <c r="B902" s="21" t="str">
        <f>IF('Matriz Nº3 Evaluación'!J902="Administrar",'Matriz Nº3 Evaluación'!B902,"No administrar")</f>
        <v>No administrar</v>
      </c>
      <c r="C902" s="105"/>
      <c r="D902" s="101"/>
      <c r="E902" s="101"/>
      <c r="F902" s="4" t="str">
        <f>IFERROR(+IF((VLOOKUP(D902,'Tabla 2-3-4-5'!$B$10:$C$12,2,FALSE)*(VLOOKUP(E902,'Tabla 2-3-4-5'!$B$10:$C$12,2,FALSE)))&lt;3,"BAJO",IF((VLOOKUP(D902,'Tabla 2-3-4-5'!$B$10:$C$12,2,FALSE)*(VLOOKUP(E902,'Tabla 2-3-4-5'!$B$10:$C$12,2,FALSE)))&gt;5,"ALTO","MEDIO"))," ")</f>
        <v xml:space="preserve"> </v>
      </c>
      <c r="G902" s="105"/>
      <c r="H902" s="105"/>
      <c r="I902" s="105"/>
      <c r="J902" s="105"/>
      <c r="K902" s="105"/>
      <c r="L902" s="105"/>
      <c r="M902" s="105"/>
      <c r="N902" s="105"/>
      <c r="O902" s="104"/>
      <c r="P902" s="106"/>
      <c r="Q902" s="107"/>
    </row>
    <row r="903" spans="1:17" ht="29.25" customHeight="1" x14ac:dyDescent="0.3">
      <c r="A903" s="21" t="str">
        <f>'Matriz Nº1 Identificación'!A903</f>
        <v>99. 3</v>
      </c>
      <c r="B903" s="21" t="str">
        <f>IF('Matriz Nº3 Evaluación'!J903="Administrar",'Matriz Nº3 Evaluación'!B903,"No administrar")</f>
        <v>No administrar</v>
      </c>
      <c r="C903" s="105"/>
      <c r="D903" s="101"/>
      <c r="E903" s="101"/>
      <c r="F903" s="4" t="str">
        <f>IFERROR(+IF((VLOOKUP(D903,'Tabla 2-3-4-5'!$B$10:$C$12,2,FALSE)*(VLOOKUP(E903,'Tabla 2-3-4-5'!$B$10:$C$12,2,FALSE)))&lt;3,"BAJO",IF((VLOOKUP(D903,'Tabla 2-3-4-5'!$B$10:$C$12,2,FALSE)*(VLOOKUP(E903,'Tabla 2-3-4-5'!$B$10:$C$12,2,FALSE)))&gt;5,"ALTO","MEDIO"))," ")</f>
        <v xml:space="preserve"> </v>
      </c>
      <c r="G903" s="105"/>
      <c r="H903" s="105"/>
      <c r="I903" s="105"/>
      <c r="J903" s="105"/>
      <c r="K903" s="105"/>
      <c r="L903" s="105"/>
      <c r="M903" s="105"/>
      <c r="N903" s="105"/>
      <c r="O903" s="104"/>
      <c r="P903" s="106"/>
      <c r="Q903" s="107"/>
    </row>
    <row r="904" spans="1:17" ht="35.25" customHeight="1" x14ac:dyDescent="0.3">
      <c r="A904" s="21" t="str">
        <f>'Matriz Nº1 Identificación'!A904</f>
        <v>99. 4</v>
      </c>
      <c r="B904" s="21" t="str">
        <f>IF('Matriz Nº3 Evaluación'!J904="Administrar",'Matriz Nº3 Evaluación'!B904,"No administrar")</f>
        <v>No administrar</v>
      </c>
      <c r="C904" s="105"/>
      <c r="D904" s="101"/>
      <c r="E904" s="101"/>
      <c r="F904" s="4" t="str">
        <f>IFERROR(+IF((VLOOKUP(D904,'Tabla 2-3-4-5'!$B$10:$C$12,2,FALSE)*(VLOOKUP(E904,'Tabla 2-3-4-5'!$B$10:$C$12,2,FALSE)))&lt;3,"BAJO",IF((VLOOKUP(D904,'Tabla 2-3-4-5'!$B$10:$C$12,2,FALSE)*(VLOOKUP(E904,'Tabla 2-3-4-5'!$B$10:$C$12,2,FALSE)))&gt;5,"ALTO","MEDIO"))," ")</f>
        <v xml:space="preserve"> </v>
      </c>
      <c r="G904" s="105"/>
      <c r="H904" s="105"/>
      <c r="I904" s="105"/>
      <c r="J904" s="105"/>
      <c r="K904" s="105"/>
      <c r="L904" s="105"/>
      <c r="M904" s="105"/>
      <c r="N904" s="105"/>
      <c r="O904" s="104"/>
      <c r="P904" s="106"/>
      <c r="Q904" s="107"/>
    </row>
    <row r="905" spans="1:17" ht="35.25" customHeight="1" x14ac:dyDescent="0.3">
      <c r="A905" s="21" t="str">
        <f>'Matriz Nº1 Identificación'!A905</f>
        <v>99. 5</v>
      </c>
      <c r="B905" s="21" t="str">
        <f>IF('Matriz Nº3 Evaluación'!J905="Administrar",'Matriz Nº3 Evaluación'!B905,"No administrar")</f>
        <v>No administrar</v>
      </c>
      <c r="C905" s="105"/>
      <c r="D905" s="101"/>
      <c r="E905" s="101"/>
      <c r="F905" s="4" t="str">
        <f>IFERROR(+IF((VLOOKUP(D905,'Tabla 2-3-4-5'!$B$10:$C$12,2,FALSE)*(VLOOKUP(E905,'Tabla 2-3-4-5'!$B$10:$C$12,2,FALSE)))&lt;3,"BAJO",IF((VLOOKUP(D905,'Tabla 2-3-4-5'!$B$10:$C$12,2,FALSE)*(VLOOKUP(E905,'Tabla 2-3-4-5'!$B$10:$C$12,2,FALSE)))&gt;5,"ALTO","MEDIO"))," ")</f>
        <v xml:space="preserve"> </v>
      </c>
      <c r="G905" s="105"/>
      <c r="H905" s="105"/>
      <c r="I905" s="105"/>
      <c r="J905" s="105"/>
      <c r="K905" s="105"/>
      <c r="L905" s="105"/>
      <c r="M905" s="105"/>
      <c r="N905" s="105"/>
      <c r="O905" s="104"/>
      <c r="P905" s="106"/>
      <c r="Q905" s="107"/>
    </row>
    <row r="906" spans="1:17" ht="35.25" customHeight="1" x14ac:dyDescent="0.3">
      <c r="A906" s="21" t="str">
        <f>'Matriz Nº1 Identificación'!A906</f>
        <v>99. 6</v>
      </c>
      <c r="B906" s="21" t="str">
        <f>IF('Matriz Nº3 Evaluación'!J906="Administrar",'Matriz Nº3 Evaluación'!B906,"No administrar")</f>
        <v>No administrar</v>
      </c>
      <c r="C906" s="105"/>
      <c r="D906" s="101"/>
      <c r="E906" s="101"/>
      <c r="F906" s="4" t="str">
        <f>IFERROR(+IF((VLOOKUP(D906,'Tabla 2-3-4-5'!$B$10:$C$12,2,FALSE)*(VLOOKUP(E906,'Tabla 2-3-4-5'!$B$10:$C$12,2,FALSE)))&lt;3,"BAJO",IF((VLOOKUP(D906,'Tabla 2-3-4-5'!$B$10:$C$12,2,FALSE)*(VLOOKUP(E906,'Tabla 2-3-4-5'!$B$10:$C$12,2,FALSE)))&gt;5,"ALTO","MEDIO"))," ")</f>
        <v xml:space="preserve"> </v>
      </c>
      <c r="G906" s="105"/>
      <c r="H906" s="105"/>
      <c r="I906" s="105"/>
      <c r="J906" s="105"/>
      <c r="K906" s="105"/>
      <c r="L906" s="105"/>
      <c r="M906" s="105"/>
      <c r="N906" s="105"/>
      <c r="O906" s="104"/>
      <c r="P906" s="106"/>
      <c r="Q906" s="107"/>
    </row>
    <row r="907" spans="1:17" ht="35.25" customHeight="1" thickBot="1" x14ac:dyDescent="0.35">
      <c r="A907" s="21" t="str">
        <f>'Matriz Nº1 Identificación'!A907</f>
        <v>99. 7</v>
      </c>
      <c r="B907" s="21" t="str">
        <f>IF('Matriz Nº3 Evaluación'!J907="Administrar",'Matriz Nº3 Evaluación'!B907,"No administrar")</f>
        <v>No administrar</v>
      </c>
      <c r="C907" s="105"/>
      <c r="D907" s="101"/>
      <c r="E907" s="101"/>
      <c r="F907" s="4" t="str">
        <f>IFERROR(+IF((VLOOKUP(D907,'Tabla 2-3-4-5'!$B$10:$C$12,2,FALSE)*(VLOOKUP(E907,'Tabla 2-3-4-5'!$B$10:$C$12,2,FALSE)))&lt;3,"BAJO",IF((VLOOKUP(D907,'Tabla 2-3-4-5'!$B$10:$C$12,2,FALSE)*(VLOOKUP(E907,'Tabla 2-3-4-5'!$B$10:$C$12,2,FALSE)))&gt;5,"ALTO","MEDIO"))," ")</f>
        <v xml:space="preserve"> </v>
      </c>
      <c r="G907" s="105"/>
      <c r="H907" s="105"/>
      <c r="I907" s="105"/>
      <c r="J907" s="105"/>
      <c r="K907" s="105"/>
      <c r="L907" s="105"/>
      <c r="M907" s="105"/>
      <c r="N907" s="105"/>
      <c r="O907" s="104"/>
      <c r="P907" s="106"/>
      <c r="Q907" s="107"/>
    </row>
    <row r="908" spans="1:17" ht="33" customHeight="1" thickBot="1" x14ac:dyDescent="0.35">
      <c r="A908" s="73" t="str">
        <f>'Matriz Nº1 Identificación'!A908</f>
        <v xml:space="preserve">Objetivo Estratégico: </v>
      </c>
      <c r="B908" s="409">
        <f>'Matriz Nº1 Identificación'!B908</f>
        <v>0</v>
      </c>
      <c r="C908" s="410"/>
      <c r="D908" s="410"/>
      <c r="E908" s="410"/>
      <c r="F908" s="410"/>
      <c r="G908" s="410"/>
      <c r="H908" s="410"/>
      <c r="I908" s="410"/>
      <c r="J908" s="410"/>
      <c r="K908" s="410"/>
      <c r="L908" s="410"/>
      <c r="M908" s="410"/>
      <c r="N908" s="410"/>
      <c r="O908" s="410"/>
      <c r="P908" s="410"/>
      <c r="Q908" s="411"/>
    </row>
    <row r="909" spans="1:17" ht="24.75" customHeight="1" x14ac:dyDescent="0.3">
      <c r="A909" s="76" t="str">
        <f>'Matriz Nº1 Identificación'!A909</f>
        <v>Objetivo táctico</v>
      </c>
      <c r="B909" s="447" t="str">
        <f>'Matriz Nº1 Identificación'!B909</f>
        <v xml:space="preserve">100. </v>
      </c>
      <c r="C909" s="448"/>
      <c r="D909" s="448"/>
      <c r="E909" s="448"/>
      <c r="F909" s="448"/>
      <c r="G909" s="448"/>
      <c r="H909" s="448"/>
      <c r="I909" s="448"/>
      <c r="J909" s="448"/>
      <c r="K909" s="448"/>
      <c r="L909" s="448"/>
      <c r="M909" s="448"/>
      <c r="N909" s="448"/>
      <c r="O909" s="448"/>
      <c r="P909" s="448"/>
      <c r="Q909" s="449"/>
    </row>
    <row r="910" spans="1:17" ht="27.75" customHeight="1" x14ac:dyDescent="0.3">
      <c r="A910" s="21" t="str">
        <f>'Matriz Nº1 Identificación'!A910</f>
        <v>100. 1</v>
      </c>
      <c r="B910" s="21" t="str">
        <f>IF('Matriz Nº3 Evaluación'!J910="Administrar",'Matriz Nº3 Evaluación'!B910,"No administrar")</f>
        <v>No administrar</v>
      </c>
      <c r="C910" s="105"/>
      <c r="D910" s="101"/>
      <c r="E910" s="101"/>
      <c r="F910" s="4" t="str">
        <f>IFERROR(+IF((VLOOKUP(D910,'Tabla 2-3-4-5'!$B$10:$C$12,2,FALSE)*(VLOOKUP(E910,'Tabla 2-3-4-5'!$B$10:$C$12,2,FALSE)))&lt;3,"BAJO",IF((VLOOKUP(D910,'Tabla 2-3-4-5'!$B$10:$C$12,2,FALSE)*(VLOOKUP(E910,'Tabla 2-3-4-5'!$B$10:$C$12,2,FALSE)))&gt;5,"ALTO","MEDIO"))," ")</f>
        <v xml:space="preserve"> </v>
      </c>
      <c r="G910" s="105"/>
      <c r="H910" s="105"/>
      <c r="I910" s="105"/>
      <c r="J910" s="105"/>
      <c r="K910" s="105"/>
      <c r="L910" s="105"/>
      <c r="M910" s="105"/>
      <c r="N910" s="105"/>
      <c r="O910" s="104"/>
      <c r="P910" s="106"/>
      <c r="Q910" s="107"/>
    </row>
    <row r="911" spans="1:17" ht="31.5" customHeight="1" x14ac:dyDescent="0.3">
      <c r="A911" s="21" t="str">
        <f>'Matriz Nº1 Identificación'!A911</f>
        <v>100. 2</v>
      </c>
      <c r="B911" s="21" t="str">
        <f>IF('Matriz Nº3 Evaluación'!J911="Administrar",'Matriz Nº3 Evaluación'!B911,"No administrar")</f>
        <v>No administrar</v>
      </c>
      <c r="C911" s="105"/>
      <c r="D911" s="101"/>
      <c r="E911" s="101"/>
      <c r="F911" s="4" t="str">
        <f>IFERROR(+IF((VLOOKUP(D911,'Tabla 2-3-4-5'!$B$10:$C$12,2,FALSE)*(VLOOKUP(E911,'Tabla 2-3-4-5'!$B$10:$C$12,2,FALSE)))&lt;3,"BAJO",IF((VLOOKUP(D911,'Tabla 2-3-4-5'!$B$10:$C$12,2,FALSE)*(VLOOKUP(E911,'Tabla 2-3-4-5'!$B$10:$C$12,2,FALSE)))&gt;5,"ALTO","MEDIO"))," ")</f>
        <v xml:space="preserve"> </v>
      </c>
      <c r="G911" s="105"/>
      <c r="H911" s="105"/>
      <c r="I911" s="105"/>
      <c r="J911" s="105"/>
      <c r="K911" s="105"/>
      <c r="L911" s="105"/>
      <c r="M911" s="105"/>
      <c r="N911" s="105"/>
      <c r="O911" s="104"/>
      <c r="P911" s="106"/>
      <c r="Q911" s="107"/>
    </row>
    <row r="912" spans="1:17" ht="29.25" customHeight="1" x14ac:dyDescent="0.3">
      <c r="A912" s="21" t="str">
        <f>'Matriz Nº1 Identificación'!A912</f>
        <v>100. 3</v>
      </c>
      <c r="B912" s="21" t="str">
        <f>IF('Matriz Nº3 Evaluación'!J912="Administrar",'Matriz Nº3 Evaluación'!B912,"No administrar")</f>
        <v>No administrar</v>
      </c>
      <c r="C912" s="105"/>
      <c r="D912" s="101"/>
      <c r="E912" s="101"/>
      <c r="F912" s="4" t="str">
        <f>IFERROR(+IF((VLOOKUP(D912,'Tabla 2-3-4-5'!$B$10:$C$12,2,FALSE)*(VLOOKUP(E912,'Tabla 2-3-4-5'!$B$10:$C$12,2,FALSE)))&lt;3,"BAJO",IF((VLOOKUP(D912,'Tabla 2-3-4-5'!$B$10:$C$12,2,FALSE)*(VLOOKUP(E912,'Tabla 2-3-4-5'!$B$10:$C$12,2,FALSE)))&gt;5,"ALTO","MEDIO"))," ")</f>
        <v xml:space="preserve"> </v>
      </c>
      <c r="G912" s="105"/>
      <c r="H912" s="105"/>
      <c r="I912" s="105"/>
      <c r="J912" s="105"/>
      <c r="K912" s="105"/>
      <c r="L912" s="105"/>
      <c r="M912" s="105"/>
      <c r="N912" s="105"/>
      <c r="O912" s="104"/>
      <c r="P912" s="106"/>
      <c r="Q912" s="107"/>
    </row>
    <row r="913" spans="1:17" ht="35.25" customHeight="1" x14ac:dyDescent="0.3">
      <c r="A913" s="21" t="str">
        <f>'Matriz Nº1 Identificación'!A913</f>
        <v>100. 4</v>
      </c>
      <c r="B913" s="21" t="str">
        <f>IF('Matriz Nº3 Evaluación'!J913="Administrar",'Matriz Nº3 Evaluación'!B913,"No administrar")</f>
        <v>No administrar</v>
      </c>
      <c r="C913" s="105"/>
      <c r="D913" s="101"/>
      <c r="E913" s="101"/>
      <c r="F913" s="4" t="str">
        <f>IFERROR(+IF((VLOOKUP(D913,'Tabla 2-3-4-5'!$B$10:$C$12,2,FALSE)*(VLOOKUP(E913,'Tabla 2-3-4-5'!$B$10:$C$12,2,FALSE)))&lt;3,"BAJO",IF((VLOOKUP(D913,'Tabla 2-3-4-5'!$B$10:$C$12,2,FALSE)*(VLOOKUP(E913,'Tabla 2-3-4-5'!$B$10:$C$12,2,FALSE)))&gt;5,"ALTO","MEDIO"))," ")</f>
        <v xml:space="preserve"> </v>
      </c>
      <c r="G913" s="105"/>
      <c r="H913" s="105"/>
      <c r="I913" s="105"/>
      <c r="J913" s="105"/>
      <c r="K913" s="105"/>
      <c r="L913" s="105"/>
      <c r="M913" s="105"/>
      <c r="N913" s="105"/>
      <c r="O913" s="104"/>
      <c r="P913" s="106"/>
      <c r="Q913" s="107"/>
    </row>
    <row r="914" spans="1:17" ht="35.25" customHeight="1" x14ac:dyDescent="0.3">
      <c r="A914" s="21" t="str">
        <f>'Matriz Nº1 Identificación'!A914</f>
        <v>100. 5</v>
      </c>
      <c r="B914" s="21" t="str">
        <f>IF('Matriz Nº3 Evaluación'!J914="Administrar",'Matriz Nº3 Evaluación'!B914,"No administrar")</f>
        <v>No administrar</v>
      </c>
      <c r="C914" s="105"/>
      <c r="D914" s="101"/>
      <c r="E914" s="101"/>
      <c r="F914" s="4" t="str">
        <f>IFERROR(+IF((VLOOKUP(D914,'Tabla 2-3-4-5'!$B$10:$C$12,2,FALSE)*(VLOOKUP(E914,'Tabla 2-3-4-5'!$B$10:$C$12,2,FALSE)))&lt;3,"BAJO",IF((VLOOKUP(D914,'Tabla 2-3-4-5'!$B$10:$C$12,2,FALSE)*(VLOOKUP(E914,'Tabla 2-3-4-5'!$B$10:$C$12,2,FALSE)))&gt;5,"ALTO","MEDIO"))," ")</f>
        <v xml:space="preserve"> </v>
      </c>
      <c r="G914" s="105"/>
      <c r="H914" s="105"/>
      <c r="I914" s="105"/>
      <c r="J914" s="105"/>
      <c r="K914" s="105"/>
      <c r="L914" s="105"/>
      <c r="M914" s="105"/>
      <c r="N914" s="105"/>
      <c r="O914" s="104"/>
      <c r="P914" s="106"/>
      <c r="Q914" s="107"/>
    </row>
    <row r="915" spans="1:17" ht="35.25" customHeight="1" x14ac:dyDescent="0.3">
      <c r="A915" s="21" t="str">
        <f>'Matriz Nº1 Identificación'!A915</f>
        <v>100. 6</v>
      </c>
      <c r="B915" s="21" t="str">
        <f>IF('Matriz Nº3 Evaluación'!J915="Administrar",'Matriz Nº3 Evaluación'!B915,"No administrar")</f>
        <v>No administrar</v>
      </c>
      <c r="C915" s="105"/>
      <c r="D915" s="101"/>
      <c r="E915" s="101"/>
      <c r="F915" s="4" t="str">
        <f>IFERROR(+IF((VLOOKUP(D915,'Tabla 2-3-4-5'!$B$10:$C$12,2,FALSE)*(VLOOKUP(E915,'Tabla 2-3-4-5'!$B$10:$C$12,2,FALSE)))&lt;3,"BAJO",IF((VLOOKUP(D915,'Tabla 2-3-4-5'!$B$10:$C$12,2,FALSE)*(VLOOKUP(E915,'Tabla 2-3-4-5'!$B$10:$C$12,2,FALSE)))&gt;5,"ALTO","MEDIO"))," ")</f>
        <v xml:space="preserve"> </v>
      </c>
      <c r="G915" s="105"/>
      <c r="H915" s="105"/>
      <c r="I915" s="105"/>
      <c r="J915" s="105"/>
      <c r="K915" s="105"/>
      <c r="L915" s="105"/>
      <c r="M915" s="105"/>
      <c r="N915" s="105"/>
      <c r="O915" s="104"/>
      <c r="P915" s="106"/>
      <c r="Q915" s="107"/>
    </row>
    <row r="916" spans="1:17" ht="35.25" customHeight="1" thickBot="1" x14ac:dyDescent="0.35">
      <c r="A916" s="21" t="str">
        <f>'Matriz Nº1 Identificación'!A916</f>
        <v>100. 7</v>
      </c>
      <c r="B916" s="21" t="str">
        <f>IF('Matriz Nº3 Evaluación'!J916="Administrar",'Matriz Nº3 Evaluación'!B916,"No administrar")</f>
        <v>No administrar</v>
      </c>
      <c r="C916" s="105"/>
      <c r="D916" s="101"/>
      <c r="E916" s="101"/>
      <c r="F916" s="4" t="str">
        <f>IFERROR(+IF((VLOOKUP(D916,'Tabla 2-3-4-5'!$B$10:$C$12,2,FALSE)*(VLOOKUP(E916,'Tabla 2-3-4-5'!$B$10:$C$12,2,FALSE)))&lt;3,"BAJO",IF((VLOOKUP(D916,'Tabla 2-3-4-5'!$B$10:$C$12,2,FALSE)*(VLOOKUP(E916,'Tabla 2-3-4-5'!$B$10:$C$12,2,FALSE)))&gt;5,"ALTO","MEDIO"))," ")</f>
        <v xml:space="preserve"> </v>
      </c>
      <c r="G916" s="105"/>
      <c r="H916" s="105"/>
      <c r="I916" s="105"/>
      <c r="J916" s="105"/>
      <c r="K916" s="105"/>
      <c r="L916" s="105"/>
      <c r="M916" s="105"/>
      <c r="N916" s="105"/>
      <c r="O916" s="104"/>
      <c r="P916" s="106"/>
      <c r="Q916" s="107"/>
    </row>
    <row r="917" spans="1:17" ht="33" customHeight="1" thickBot="1" x14ac:dyDescent="0.35">
      <c r="A917" s="73" t="str">
        <f>'Matriz Nº1 Identificación'!A917</f>
        <v xml:space="preserve">Objetivo Estratégico: </v>
      </c>
      <c r="B917" s="409">
        <f>'Matriz Nº1 Identificación'!B917</f>
        <v>0</v>
      </c>
      <c r="C917" s="410"/>
      <c r="D917" s="410"/>
      <c r="E917" s="410"/>
      <c r="F917" s="410"/>
      <c r="G917" s="410"/>
      <c r="H917" s="410"/>
      <c r="I917" s="410"/>
      <c r="J917" s="410"/>
      <c r="K917" s="410"/>
      <c r="L917" s="410"/>
      <c r="M917" s="410"/>
      <c r="N917" s="410"/>
      <c r="O917" s="410"/>
      <c r="P917" s="410"/>
      <c r="Q917" s="411"/>
    </row>
    <row r="918" spans="1:17" ht="24.75" customHeight="1" x14ac:dyDescent="0.3">
      <c r="A918" s="76" t="str">
        <f>'Matriz Nº1 Identificación'!A918</f>
        <v>Objetivo táctico</v>
      </c>
      <c r="B918" s="447" t="str">
        <f>'Matriz Nº1 Identificación'!B918</f>
        <v xml:space="preserve">101. </v>
      </c>
      <c r="C918" s="448"/>
      <c r="D918" s="448"/>
      <c r="E918" s="448"/>
      <c r="F918" s="448"/>
      <c r="G918" s="448"/>
      <c r="H918" s="448"/>
      <c r="I918" s="448"/>
      <c r="J918" s="448"/>
      <c r="K918" s="448"/>
      <c r="L918" s="448"/>
      <c r="M918" s="448"/>
      <c r="N918" s="448"/>
      <c r="O918" s="448"/>
      <c r="P918" s="448"/>
      <c r="Q918" s="449"/>
    </row>
    <row r="919" spans="1:17" ht="27.75" customHeight="1" x14ac:dyDescent="0.3">
      <c r="A919" s="21" t="str">
        <f>'Matriz Nº1 Identificación'!A919</f>
        <v>101. 1</v>
      </c>
      <c r="B919" s="21" t="str">
        <f>IF('Matriz Nº3 Evaluación'!J919="Administrar",'Matriz Nº3 Evaluación'!B919,"No administrar")</f>
        <v>No administrar</v>
      </c>
      <c r="C919" s="105"/>
      <c r="D919" s="101"/>
      <c r="E919" s="101"/>
      <c r="F919" s="4" t="str">
        <f>IFERROR(+IF((VLOOKUP(D919,'Tabla 2-3-4-5'!$B$10:$C$12,2,FALSE)*(VLOOKUP(E919,'Tabla 2-3-4-5'!$B$10:$C$12,2,FALSE)))&lt;3,"BAJO",IF((VLOOKUP(D919,'Tabla 2-3-4-5'!$B$10:$C$12,2,FALSE)*(VLOOKUP(E919,'Tabla 2-3-4-5'!$B$10:$C$12,2,FALSE)))&gt;5,"ALTO","MEDIO"))," ")</f>
        <v xml:space="preserve"> </v>
      </c>
      <c r="G919" s="105"/>
      <c r="H919" s="105"/>
      <c r="I919" s="105"/>
      <c r="J919" s="105"/>
      <c r="K919" s="105"/>
      <c r="L919" s="105"/>
      <c r="M919" s="105"/>
      <c r="N919" s="105"/>
      <c r="O919" s="104"/>
      <c r="P919" s="106"/>
      <c r="Q919" s="107"/>
    </row>
    <row r="920" spans="1:17" ht="31.5" customHeight="1" x14ac:dyDescent="0.3">
      <c r="A920" s="21" t="str">
        <f>'Matriz Nº1 Identificación'!A920</f>
        <v>101. 2</v>
      </c>
      <c r="B920" s="21" t="str">
        <f>IF('Matriz Nº3 Evaluación'!J920="Administrar",'Matriz Nº3 Evaluación'!B920,"No administrar")</f>
        <v>No administrar</v>
      </c>
      <c r="C920" s="105"/>
      <c r="D920" s="101"/>
      <c r="E920" s="101"/>
      <c r="F920" s="4" t="str">
        <f>IFERROR(+IF((VLOOKUP(D920,'Tabla 2-3-4-5'!$B$10:$C$12,2,FALSE)*(VLOOKUP(E920,'Tabla 2-3-4-5'!$B$10:$C$12,2,FALSE)))&lt;3,"BAJO",IF((VLOOKUP(D920,'Tabla 2-3-4-5'!$B$10:$C$12,2,FALSE)*(VLOOKUP(E920,'Tabla 2-3-4-5'!$B$10:$C$12,2,FALSE)))&gt;5,"ALTO","MEDIO"))," ")</f>
        <v xml:space="preserve"> </v>
      </c>
      <c r="G920" s="105"/>
      <c r="H920" s="105"/>
      <c r="I920" s="105"/>
      <c r="J920" s="105"/>
      <c r="K920" s="105"/>
      <c r="L920" s="105"/>
      <c r="M920" s="105"/>
      <c r="N920" s="105"/>
      <c r="O920" s="104"/>
      <c r="P920" s="106"/>
      <c r="Q920" s="107"/>
    </row>
    <row r="921" spans="1:17" ht="29.25" customHeight="1" x14ac:dyDescent="0.3">
      <c r="A921" s="21" t="str">
        <f>'Matriz Nº1 Identificación'!A921</f>
        <v>101. 3</v>
      </c>
      <c r="B921" s="21" t="str">
        <f>IF('Matriz Nº3 Evaluación'!J921="Administrar",'Matriz Nº3 Evaluación'!B921,"No administrar")</f>
        <v>No administrar</v>
      </c>
      <c r="C921" s="105"/>
      <c r="D921" s="101"/>
      <c r="E921" s="101"/>
      <c r="F921" s="4" t="str">
        <f>IFERROR(+IF((VLOOKUP(D921,'Tabla 2-3-4-5'!$B$10:$C$12,2,FALSE)*(VLOOKUP(E921,'Tabla 2-3-4-5'!$B$10:$C$12,2,FALSE)))&lt;3,"BAJO",IF((VLOOKUP(D921,'Tabla 2-3-4-5'!$B$10:$C$12,2,FALSE)*(VLOOKUP(E921,'Tabla 2-3-4-5'!$B$10:$C$12,2,FALSE)))&gt;5,"ALTO","MEDIO"))," ")</f>
        <v xml:space="preserve"> </v>
      </c>
      <c r="G921" s="105"/>
      <c r="H921" s="105"/>
      <c r="I921" s="105"/>
      <c r="J921" s="105"/>
      <c r="K921" s="105"/>
      <c r="L921" s="105"/>
      <c r="M921" s="105"/>
      <c r="N921" s="105"/>
      <c r="O921" s="104"/>
      <c r="P921" s="106"/>
      <c r="Q921" s="107"/>
    </row>
    <row r="922" spans="1:17" ht="35.25" customHeight="1" x14ac:dyDescent="0.3">
      <c r="A922" s="21" t="str">
        <f>'Matriz Nº1 Identificación'!A922</f>
        <v>101. 4</v>
      </c>
      <c r="B922" s="21" t="str">
        <f>IF('Matriz Nº3 Evaluación'!J922="Administrar",'Matriz Nº3 Evaluación'!B922,"No administrar")</f>
        <v>No administrar</v>
      </c>
      <c r="C922" s="105"/>
      <c r="D922" s="101"/>
      <c r="E922" s="101"/>
      <c r="F922" s="4" t="str">
        <f>IFERROR(+IF((VLOOKUP(D922,'Tabla 2-3-4-5'!$B$10:$C$12,2,FALSE)*(VLOOKUP(E922,'Tabla 2-3-4-5'!$B$10:$C$12,2,FALSE)))&lt;3,"BAJO",IF((VLOOKUP(D922,'Tabla 2-3-4-5'!$B$10:$C$12,2,FALSE)*(VLOOKUP(E922,'Tabla 2-3-4-5'!$B$10:$C$12,2,FALSE)))&gt;5,"ALTO","MEDIO"))," ")</f>
        <v xml:space="preserve"> </v>
      </c>
      <c r="G922" s="105"/>
      <c r="H922" s="105"/>
      <c r="I922" s="105"/>
      <c r="J922" s="105"/>
      <c r="K922" s="105"/>
      <c r="L922" s="105"/>
      <c r="M922" s="105"/>
      <c r="N922" s="105"/>
      <c r="O922" s="104"/>
      <c r="P922" s="106"/>
      <c r="Q922" s="107"/>
    </row>
    <row r="923" spans="1:17" ht="35.25" customHeight="1" x14ac:dyDescent="0.3">
      <c r="A923" s="21" t="str">
        <f>'Matriz Nº1 Identificación'!A923</f>
        <v>101. 5</v>
      </c>
      <c r="B923" s="21" t="str">
        <f>IF('Matriz Nº3 Evaluación'!J923="Administrar",'Matriz Nº3 Evaluación'!B923,"No administrar")</f>
        <v>No administrar</v>
      </c>
      <c r="C923" s="105"/>
      <c r="D923" s="101"/>
      <c r="E923" s="101"/>
      <c r="F923" s="4" t="str">
        <f>IFERROR(+IF((VLOOKUP(D923,'Tabla 2-3-4-5'!$B$10:$C$12,2,FALSE)*(VLOOKUP(E923,'Tabla 2-3-4-5'!$B$10:$C$12,2,FALSE)))&lt;3,"BAJO",IF((VLOOKUP(D923,'Tabla 2-3-4-5'!$B$10:$C$12,2,FALSE)*(VLOOKUP(E923,'Tabla 2-3-4-5'!$B$10:$C$12,2,FALSE)))&gt;5,"ALTO","MEDIO"))," ")</f>
        <v xml:space="preserve"> </v>
      </c>
      <c r="G923" s="105"/>
      <c r="H923" s="105"/>
      <c r="I923" s="105"/>
      <c r="J923" s="105"/>
      <c r="K923" s="105"/>
      <c r="L923" s="105"/>
      <c r="M923" s="105"/>
      <c r="N923" s="105"/>
      <c r="O923" s="104"/>
      <c r="P923" s="106"/>
      <c r="Q923" s="107"/>
    </row>
    <row r="924" spans="1:17" ht="35.25" customHeight="1" x14ac:dyDescent="0.3">
      <c r="A924" s="21" t="str">
        <f>'Matriz Nº1 Identificación'!A924</f>
        <v>101. 6</v>
      </c>
      <c r="B924" s="21" t="str">
        <f>IF('Matriz Nº3 Evaluación'!J924="Administrar",'Matriz Nº3 Evaluación'!B924,"No administrar")</f>
        <v>No administrar</v>
      </c>
      <c r="C924" s="105"/>
      <c r="D924" s="101"/>
      <c r="E924" s="101"/>
      <c r="F924" s="4" t="str">
        <f>IFERROR(+IF((VLOOKUP(D924,'Tabla 2-3-4-5'!$B$10:$C$12,2,FALSE)*(VLOOKUP(E924,'Tabla 2-3-4-5'!$B$10:$C$12,2,FALSE)))&lt;3,"BAJO",IF((VLOOKUP(D924,'Tabla 2-3-4-5'!$B$10:$C$12,2,FALSE)*(VLOOKUP(E924,'Tabla 2-3-4-5'!$B$10:$C$12,2,FALSE)))&gt;5,"ALTO","MEDIO"))," ")</f>
        <v xml:space="preserve"> </v>
      </c>
      <c r="G924" s="105"/>
      <c r="H924" s="105"/>
      <c r="I924" s="105"/>
      <c r="J924" s="105"/>
      <c r="K924" s="105"/>
      <c r="L924" s="105"/>
      <c r="M924" s="105"/>
      <c r="N924" s="105"/>
      <c r="O924" s="104"/>
      <c r="P924" s="106"/>
      <c r="Q924" s="107"/>
    </row>
    <row r="925" spans="1:17" ht="35.25" customHeight="1" thickBot="1" x14ac:dyDescent="0.35">
      <c r="A925" s="21" t="str">
        <f>'Matriz Nº1 Identificación'!A925</f>
        <v>101. 7</v>
      </c>
      <c r="B925" s="21" t="str">
        <f>IF('Matriz Nº3 Evaluación'!J925="Administrar",'Matriz Nº3 Evaluación'!B925,"No administrar")</f>
        <v>No administrar</v>
      </c>
      <c r="C925" s="105"/>
      <c r="D925" s="101"/>
      <c r="E925" s="101"/>
      <c r="F925" s="4" t="str">
        <f>IFERROR(+IF((VLOOKUP(D925,'Tabla 2-3-4-5'!$B$10:$C$12,2,FALSE)*(VLOOKUP(E925,'Tabla 2-3-4-5'!$B$10:$C$12,2,FALSE)))&lt;3,"BAJO",IF((VLOOKUP(D925,'Tabla 2-3-4-5'!$B$10:$C$12,2,FALSE)*(VLOOKUP(E925,'Tabla 2-3-4-5'!$B$10:$C$12,2,FALSE)))&gt;5,"ALTO","MEDIO"))," ")</f>
        <v xml:space="preserve"> </v>
      </c>
      <c r="G925" s="105"/>
      <c r="H925" s="105"/>
      <c r="I925" s="105"/>
      <c r="J925" s="105"/>
      <c r="K925" s="105"/>
      <c r="L925" s="105"/>
      <c r="M925" s="105"/>
      <c r="N925" s="105"/>
      <c r="O925" s="104"/>
      <c r="P925" s="106"/>
      <c r="Q925" s="107"/>
    </row>
    <row r="926" spans="1:17" ht="33" customHeight="1" thickBot="1" x14ac:dyDescent="0.35">
      <c r="A926" s="73" t="str">
        <f>'Matriz Nº1 Identificación'!A926</f>
        <v xml:space="preserve">Objetivo Estratégico: </v>
      </c>
      <c r="B926" s="409">
        <f>'Matriz Nº1 Identificación'!B926</f>
        <v>0</v>
      </c>
      <c r="C926" s="410"/>
      <c r="D926" s="410"/>
      <c r="E926" s="410"/>
      <c r="F926" s="410"/>
      <c r="G926" s="410"/>
      <c r="H926" s="410"/>
      <c r="I926" s="410"/>
      <c r="J926" s="410"/>
      <c r="K926" s="410"/>
      <c r="L926" s="410"/>
      <c r="M926" s="410"/>
      <c r="N926" s="410"/>
      <c r="O926" s="410"/>
      <c r="P926" s="410"/>
      <c r="Q926" s="411"/>
    </row>
    <row r="927" spans="1:17" ht="24.75" customHeight="1" x14ac:dyDescent="0.3">
      <c r="A927" s="76" t="str">
        <f>'Matriz Nº1 Identificación'!A927</f>
        <v>Objetivo táctico</v>
      </c>
      <c r="B927" s="447" t="str">
        <f>'Matriz Nº1 Identificación'!B927</f>
        <v xml:space="preserve">102. </v>
      </c>
      <c r="C927" s="448"/>
      <c r="D927" s="448"/>
      <c r="E927" s="448"/>
      <c r="F927" s="448"/>
      <c r="G927" s="448"/>
      <c r="H927" s="448"/>
      <c r="I927" s="448"/>
      <c r="J927" s="448"/>
      <c r="K927" s="448"/>
      <c r="L927" s="448"/>
      <c r="M927" s="448"/>
      <c r="N927" s="448"/>
      <c r="O927" s="448"/>
      <c r="P927" s="448"/>
      <c r="Q927" s="449"/>
    </row>
    <row r="928" spans="1:17" ht="27.75" customHeight="1" x14ac:dyDescent="0.3">
      <c r="A928" s="21" t="str">
        <f>'Matriz Nº1 Identificación'!A928</f>
        <v>102. 1</v>
      </c>
      <c r="B928" s="21" t="str">
        <f>IF('Matriz Nº3 Evaluación'!J928="Administrar",'Matriz Nº3 Evaluación'!B928,"No administrar")</f>
        <v>No administrar</v>
      </c>
      <c r="C928" s="105"/>
      <c r="D928" s="101"/>
      <c r="E928" s="101"/>
      <c r="F928" s="4" t="str">
        <f>IFERROR(+IF((VLOOKUP(D928,'Tabla 2-3-4-5'!$B$10:$C$12,2,FALSE)*(VLOOKUP(E928,'Tabla 2-3-4-5'!$B$10:$C$12,2,FALSE)))&lt;3,"BAJO",IF((VLOOKUP(D928,'Tabla 2-3-4-5'!$B$10:$C$12,2,FALSE)*(VLOOKUP(E928,'Tabla 2-3-4-5'!$B$10:$C$12,2,FALSE)))&gt;5,"ALTO","MEDIO"))," ")</f>
        <v xml:space="preserve"> </v>
      </c>
      <c r="G928" s="105"/>
      <c r="H928" s="105"/>
      <c r="I928" s="105"/>
      <c r="J928" s="105"/>
      <c r="K928" s="105"/>
      <c r="L928" s="105"/>
      <c r="M928" s="105"/>
      <c r="N928" s="105"/>
      <c r="O928" s="104"/>
      <c r="P928" s="106"/>
      <c r="Q928" s="107"/>
    </row>
    <row r="929" spans="1:17" ht="31.5" customHeight="1" x14ac:dyDescent="0.3">
      <c r="A929" s="21" t="str">
        <f>'Matriz Nº1 Identificación'!A929</f>
        <v>102. 2</v>
      </c>
      <c r="B929" s="21" t="str">
        <f>IF('Matriz Nº3 Evaluación'!J929="Administrar",'Matriz Nº3 Evaluación'!B929,"No administrar")</f>
        <v>No administrar</v>
      </c>
      <c r="C929" s="105"/>
      <c r="D929" s="101"/>
      <c r="E929" s="101"/>
      <c r="F929" s="4" t="str">
        <f>IFERROR(+IF((VLOOKUP(D929,'Tabla 2-3-4-5'!$B$10:$C$12,2,FALSE)*(VLOOKUP(E929,'Tabla 2-3-4-5'!$B$10:$C$12,2,FALSE)))&lt;3,"BAJO",IF((VLOOKUP(D929,'Tabla 2-3-4-5'!$B$10:$C$12,2,FALSE)*(VLOOKUP(E929,'Tabla 2-3-4-5'!$B$10:$C$12,2,FALSE)))&gt;5,"ALTO","MEDIO"))," ")</f>
        <v xml:space="preserve"> </v>
      </c>
      <c r="G929" s="105"/>
      <c r="H929" s="105"/>
      <c r="I929" s="105"/>
      <c r="J929" s="105"/>
      <c r="K929" s="105"/>
      <c r="L929" s="105"/>
      <c r="M929" s="105"/>
      <c r="N929" s="105"/>
      <c r="O929" s="104"/>
      <c r="P929" s="106"/>
      <c r="Q929" s="107"/>
    </row>
    <row r="930" spans="1:17" ht="29.25" customHeight="1" x14ac:dyDescent="0.3">
      <c r="A930" s="21" t="str">
        <f>'Matriz Nº1 Identificación'!A930</f>
        <v>102. 3</v>
      </c>
      <c r="B930" s="21" t="str">
        <f>IF('Matriz Nº3 Evaluación'!J930="Administrar",'Matriz Nº3 Evaluación'!B930,"No administrar")</f>
        <v>No administrar</v>
      </c>
      <c r="C930" s="105"/>
      <c r="D930" s="101"/>
      <c r="E930" s="101"/>
      <c r="F930" s="4" t="str">
        <f>IFERROR(+IF((VLOOKUP(D930,'Tabla 2-3-4-5'!$B$10:$C$12,2,FALSE)*(VLOOKUP(E930,'Tabla 2-3-4-5'!$B$10:$C$12,2,FALSE)))&lt;3,"BAJO",IF((VLOOKUP(D930,'Tabla 2-3-4-5'!$B$10:$C$12,2,FALSE)*(VLOOKUP(E930,'Tabla 2-3-4-5'!$B$10:$C$12,2,FALSE)))&gt;5,"ALTO","MEDIO"))," ")</f>
        <v xml:space="preserve"> </v>
      </c>
      <c r="G930" s="105"/>
      <c r="H930" s="105"/>
      <c r="I930" s="105"/>
      <c r="J930" s="105"/>
      <c r="K930" s="105"/>
      <c r="L930" s="105"/>
      <c r="M930" s="105"/>
      <c r="N930" s="105"/>
      <c r="O930" s="104"/>
      <c r="P930" s="106"/>
      <c r="Q930" s="107"/>
    </row>
    <row r="931" spans="1:17" ht="35.25" customHeight="1" x14ac:dyDescent="0.3">
      <c r="A931" s="21" t="str">
        <f>'Matriz Nº1 Identificación'!A931</f>
        <v>102. 4</v>
      </c>
      <c r="B931" s="21" t="str">
        <f>IF('Matriz Nº3 Evaluación'!J931="Administrar",'Matriz Nº3 Evaluación'!B931,"No administrar")</f>
        <v>No administrar</v>
      </c>
      <c r="C931" s="105"/>
      <c r="D931" s="101"/>
      <c r="E931" s="101"/>
      <c r="F931" s="4" t="str">
        <f>IFERROR(+IF((VLOOKUP(D931,'Tabla 2-3-4-5'!$B$10:$C$12,2,FALSE)*(VLOOKUP(E931,'Tabla 2-3-4-5'!$B$10:$C$12,2,FALSE)))&lt;3,"BAJO",IF((VLOOKUP(D931,'Tabla 2-3-4-5'!$B$10:$C$12,2,FALSE)*(VLOOKUP(E931,'Tabla 2-3-4-5'!$B$10:$C$12,2,FALSE)))&gt;5,"ALTO","MEDIO"))," ")</f>
        <v xml:space="preserve"> </v>
      </c>
      <c r="G931" s="105"/>
      <c r="H931" s="105"/>
      <c r="I931" s="105"/>
      <c r="J931" s="105"/>
      <c r="K931" s="105"/>
      <c r="L931" s="105"/>
      <c r="M931" s="105"/>
      <c r="N931" s="105"/>
      <c r="O931" s="104"/>
      <c r="P931" s="106"/>
      <c r="Q931" s="107"/>
    </row>
    <row r="932" spans="1:17" ht="35.25" customHeight="1" x14ac:dyDescent="0.3">
      <c r="A932" s="21" t="str">
        <f>'Matriz Nº1 Identificación'!A932</f>
        <v>102. 5</v>
      </c>
      <c r="B932" s="21" t="str">
        <f>IF('Matriz Nº3 Evaluación'!J932="Administrar",'Matriz Nº3 Evaluación'!B932,"No administrar")</f>
        <v>No administrar</v>
      </c>
      <c r="C932" s="105"/>
      <c r="D932" s="101"/>
      <c r="E932" s="101"/>
      <c r="F932" s="4" t="str">
        <f>IFERROR(+IF((VLOOKUP(D932,'Tabla 2-3-4-5'!$B$10:$C$12,2,FALSE)*(VLOOKUP(E932,'Tabla 2-3-4-5'!$B$10:$C$12,2,FALSE)))&lt;3,"BAJO",IF((VLOOKUP(D932,'Tabla 2-3-4-5'!$B$10:$C$12,2,FALSE)*(VLOOKUP(E932,'Tabla 2-3-4-5'!$B$10:$C$12,2,FALSE)))&gt;5,"ALTO","MEDIO"))," ")</f>
        <v xml:space="preserve"> </v>
      </c>
      <c r="G932" s="105"/>
      <c r="H932" s="105"/>
      <c r="I932" s="105"/>
      <c r="J932" s="105"/>
      <c r="K932" s="105"/>
      <c r="L932" s="105"/>
      <c r="M932" s="105"/>
      <c r="N932" s="105"/>
      <c r="O932" s="104"/>
      <c r="P932" s="106"/>
      <c r="Q932" s="107"/>
    </row>
    <row r="933" spans="1:17" ht="35.25" customHeight="1" x14ac:dyDescent="0.3">
      <c r="A933" s="21" t="str">
        <f>'Matriz Nº1 Identificación'!A933</f>
        <v>102. 6</v>
      </c>
      <c r="B933" s="21" t="str">
        <f>IF('Matriz Nº3 Evaluación'!J933="Administrar",'Matriz Nº3 Evaluación'!B933,"No administrar")</f>
        <v>No administrar</v>
      </c>
      <c r="C933" s="105"/>
      <c r="D933" s="101"/>
      <c r="E933" s="101"/>
      <c r="F933" s="4" t="str">
        <f>IFERROR(+IF((VLOOKUP(D933,'Tabla 2-3-4-5'!$B$10:$C$12,2,FALSE)*(VLOOKUP(E933,'Tabla 2-3-4-5'!$B$10:$C$12,2,FALSE)))&lt;3,"BAJO",IF((VLOOKUP(D933,'Tabla 2-3-4-5'!$B$10:$C$12,2,FALSE)*(VLOOKUP(E933,'Tabla 2-3-4-5'!$B$10:$C$12,2,FALSE)))&gt;5,"ALTO","MEDIO"))," ")</f>
        <v xml:space="preserve"> </v>
      </c>
      <c r="G933" s="105"/>
      <c r="H933" s="105"/>
      <c r="I933" s="105"/>
      <c r="J933" s="105"/>
      <c r="K933" s="105"/>
      <c r="L933" s="105"/>
      <c r="M933" s="105"/>
      <c r="N933" s="105"/>
      <c r="O933" s="104"/>
      <c r="P933" s="106"/>
      <c r="Q933" s="107"/>
    </row>
    <row r="934" spans="1:17" ht="35.25" customHeight="1" thickBot="1" x14ac:dyDescent="0.35">
      <c r="A934" s="21" t="str">
        <f>'Matriz Nº1 Identificación'!A934</f>
        <v>102. 7</v>
      </c>
      <c r="B934" s="21" t="str">
        <f>IF('Matriz Nº3 Evaluación'!J934="Administrar",'Matriz Nº3 Evaluación'!B934,"No administrar")</f>
        <v>No administrar</v>
      </c>
      <c r="C934" s="105"/>
      <c r="D934" s="101"/>
      <c r="E934" s="101"/>
      <c r="F934" s="4" t="str">
        <f>IFERROR(+IF((VLOOKUP(D934,'Tabla 2-3-4-5'!$B$10:$C$12,2,FALSE)*(VLOOKUP(E934,'Tabla 2-3-4-5'!$B$10:$C$12,2,FALSE)))&lt;3,"BAJO",IF((VLOOKUP(D934,'Tabla 2-3-4-5'!$B$10:$C$12,2,FALSE)*(VLOOKUP(E934,'Tabla 2-3-4-5'!$B$10:$C$12,2,FALSE)))&gt;5,"ALTO","MEDIO"))," ")</f>
        <v xml:space="preserve"> </v>
      </c>
      <c r="G934" s="105"/>
      <c r="H934" s="105"/>
      <c r="I934" s="105"/>
      <c r="J934" s="105"/>
      <c r="K934" s="105"/>
      <c r="L934" s="105"/>
      <c r="M934" s="105"/>
      <c r="N934" s="105"/>
      <c r="O934" s="104"/>
      <c r="P934" s="106"/>
      <c r="Q934" s="107"/>
    </row>
    <row r="935" spans="1:17" ht="33" customHeight="1" thickBot="1" x14ac:dyDescent="0.35">
      <c r="A935" s="73" t="str">
        <f>'Matriz Nº1 Identificación'!A935</f>
        <v xml:space="preserve">Objetivo Estratégico: </v>
      </c>
      <c r="B935" s="409">
        <f>'Matriz Nº1 Identificación'!B935</f>
        <v>0</v>
      </c>
      <c r="C935" s="410"/>
      <c r="D935" s="410"/>
      <c r="E935" s="410"/>
      <c r="F935" s="410"/>
      <c r="G935" s="410"/>
      <c r="H935" s="410"/>
      <c r="I935" s="410"/>
      <c r="J935" s="410"/>
      <c r="K935" s="410"/>
      <c r="L935" s="410"/>
      <c r="M935" s="410"/>
      <c r="N935" s="410"/>
      <c r="O935" s="410"/>
      <c r="P935" s="410"/>
      <c r="Q935" s="411"/>
    </row>
    <row r="936" spans="1:17" ht="24.75" customHeight="1" x14ac:dyDescent="0.3">
      <c r="A936" s="76" t="str">
        <f>'Matriz Nº1 Identificación'!A936</f>
        <v>Objetivo táctico</v>
      </c>
      <c r="B936" s="447" t="str">
        <f>'Matriz Nº1 Identificación'!B936</f>
        <v xml:space="preserve">103. </v>
      </c>
      <c r="C936" s="448"/>
      <c r="D936" s="448"/>
      <c r="E936" s="448"/>
      <c r="F936" s="448"/>
      <c r="G936" s="448"/>
      <c r="H936" s="448"/>
      <c r="I936" s="448"/>
      <c r="J936" s="448"/>
      <c r="K936" s="448"/>
      <c r="L936" s="448"/>
      <c r="M936" s="448"/>
      <c r="N936" s="448"/>
      <c r="O936" s="448"/>
      <c r="P936" s="448"/>
      <c r="Q936" s="449"/>
    </row>
    <row r="937" spans="1:17" ht="27.75" customHeight="1" x14ac:dyDescent="0.3">
      <c r="A937" s="21" t="str">
        <f>'Matriz Nº1 Identificación'!A937</f>
        <v>103. 1</v>
      </c>
      <c r="B937" s="21" t="str">
        <f>IF('Matriz Nº3 Evaluación'!J937="Administrar",'Matriz Nº3 Evaluación'!B937,"No administrar")</f>
        <v>No administrar</v>
      </c>
      <c r="C937" s="105"/>
      <c r="D937" s="101"/>
      <c r="E937" s="101"/>
      <c r="F937" s="4" t="str">
        <f>IFERROR(+IF((VLOOKUP(D937,'Tabla 2-3-4-5'!$B$10:$C$12,2,FALSE)*(VLOOKUP(E937,'Tabla 2-3-4-5'!$B$10:$C$12,2,FALSE)))&lt;3,"BAJO",IF((VLOOKUP(D937,'Tabla 2-3-4-5'!$B$10:$C$12,2,FALSE)*(VLOOKUP(E937,'Tabla 2-3-4-5'!$B$10:$C$12,2,FALSE)))&gt;5,"ALTO","MEDIO"))," ")</f>
        <v xml:space="preserve"> </v>
      </c>
      <c r="G937" s="105"/>
      <c r="H937" s="105"/>
      <c r="I937" s="105"/>
      <c r="J937" s="105"/>
      <c r="K937" s="105"/>
      <c r="L937" s="105"/>
      <c r="M937" s="105"/>
      <c r="N937" s="105"/>
      <c r="O937" s="104"/>
      <c r="P937" s="106"/>
      <c r="Q937" s="107"/>
    </row>
    <row r="938" spans="1:17" ht="31.5" customHeight="1" x14ac:dyDescent="0.3">
      <c r="A938" s="21" t="str">
        <f>'Matriz Nº1 Identificación'!A938</f>
        <v>103. 2</v>
      </c>
      <c r="B938" s="21" t="str">
        <f>IF('Matriz Nº3 Evaluación'!J938="Administrar",'Matriz Nº3 Evaluación'!B938,"No administrar")</f>
        <v>No administrar</v>
      </c>
      <c r="C938" s="105"/>
      <c r="D938" s="101"/>
      <c r="E938" s="101"/>
      <c r="F938" s="4" t="str">
        <f>IFERROR(+IF((VLOOKUP(D938,'Tabla 2-3-4-5'!$B$10:$C$12,2,FALSE)*(VLOOKUP(E938,'Tabla 2-3-4-5'!$B$10:$C$12,2,FALSE)))&lt;3,"BAJO",IF((VLOOKUP(D938,'Tabla 2-3-4-5'!$B$10:$C$12,2,FALSE)*(VLOOKUP(E938,'Tabla 2-3-4-5'!$B$10:$C$12,2,FALSE)))&gt;5,"ALTO","MEDIO"))," ")</f>
        <v xml:space="preserve"> </v>
      </c>
      <c r="G938" s="105"/>
      <c r="H938" s="105"/>
      <c r="I938" s="105"/>
      <c r="J938" s="105"/>
      <c r="K938" s="105"/>
      <c r="L938" s="105"/>
      <c r="M938" s="105"/>
      <c r="N938" s="105"/>
      <c r="O938" s="104"/>
      <c r="P938" s="106"/>
      <c r="Q938" s="107"/>
    </row>
    <row r="939" spans="1:17" ht="29.25" customHeight="1" x14ac:dyDescent="0.3">
      <c r="A939" s="21" t="str">
        <f>'Matriz Nº1 Identificación'!A939</f>
        <v>103. 3</v>
      </c>
      <c r="B939" s="21" t="str">
        <f>IF('Matriz Nº3 Evaluación'!J939="Administrar",'Matriz Nº3 Evaluación'!B939,"No administrar")</f>
        <v>No administrar</v>
      </c>
      <c r="C939" s="105"/>
      <c r="D939" s="101"/>
      <c r="E939" s="101"/>
      <c r="F939" s="4" t="str">
        <f>IFERROR(+IF((VLOOKUP(D939,'Tabla 2-3-4-5'!$B$10:$C$12,2,FALSE)*(VLOOKUP(E939,'Tabla 2-3-4-5'!$B$10:$C$12,2,FALSE)))&lt;3,"BAJO",IF((VLOOKUP(D939,'Tabla 2-3-4-5'!$B$10:$C$12,2,FALSE)*(VLOOKUP(E939,'Tabla 2-3-4-5'!$B$10:$C$12,2,FALSE)))&gt;5,"ALTO","MEDIO"))," ")</f>
        <v xml:space="preserve"> </v>
      </c>
      <c r="G939" s="105"/>
      <c r="H939" s="105"/>
      <c r="I939" s="105"/>
      <c r="J939" s="105"/>
      <c r="K939" s="105"/>
      <c r="L939" s="105"/>
      <c r="M939" s="105"/>
      <c r="N939" s="105"/>
      <c r="O939" s="104"/>
      <c r="P939" s="106"/>
      <c r="Q939" s="107"/>
    </row>
    <row r="940" spans="1:17" ht="35.25" customHeight="1" x14ac:dyDescent="0.3">
      <c r="A940" s="21" t="str">
        <f>'Matriz Nº1 Identificación'!A940</f>
        <v>103. 4</v>
      </c>
      <c r="B940" s="21" t="str">
        <f>IF('Matriz Nº3 Evaluación'!J940="Administrar",'Matriz Nº3 Evaluación'!B940,"No administrar")</f>
        <v>No administrar</v>
      </c>
      <c r="C940" s="105"/>
      <c r="D940" s="101"/>
      <c r="E940" s="101"/>
      <c r="F940" s="4" t="str">
        <f>IFERROR(+IF((VLOOKUP(D940,'Tabla 2-3-4-5'!$B$10:$C$12,2,FALSE)*(VLOOKUP(E940,'Tabla 2-3-4-5'!$B$10:$C$12,2,FALSE)))&lt;3,"BAJO",IF((VLOOKUP(D940,'Tabla 2-3-4-5'!$B$10:$C$12,2,FALSE)*(VLOOKUP(E940,'Tabla 2-3-4-5'!$B$10:$C$12,2,FALSE)))&gt;5,"ALTO","MEDIO"))," ")</f>
        <v xml:space="preserve"> </v>
      </c>
      <c r="G940" s="105"/>
      <c r="H940" s="105"/>
      <c r="I940" s="105"/>
      <c r="J940" s="105"/>
      <c r="K940" s="105"/>
      <c r="L940" s="105"/>
      <c r="M940" s="105"/>
      <c r="N940" s="105"/>
      <c r="O940" s="104"/>
      <c r="P940" s="106"/>
      <c r="Q940" s="107"/>
    </row>
    <row r="941" spans="1:17" ht="35.25" customHeight="1" x14ac:dyDescent="0.3">
      <c r="A941" s="21" t="str">
        <f>'Matriz Nº1 Identificación'!A941</f>
        <v>103. 5</v>
      </c>
      <c r="B941" s="21" t="str">
        <f>IF('Matriz Nº3 Evaluación'!J941="Administrar",'Matriz Nº3 Evaluación'!B941,"No administrar")</f>
        <v>No administrar</v>
      </c>
      <c r="C941" s="105"/>
      <c r="D941" s="101"/>
      <c r="E941" s="101"/>
      <c r="F941" s="4" t="str">
        <f>IFERROR(+IF((VLOOKUP(D941,'Tabla 2-3-4-5'!$B$10:$C$12,2,FALSE)*(VLOOKUP(E941,'Tabla 2-3-4-5'!$B$10:$C$12,2,FALSE)))&lt;3,"BAJO",IF((VLOOKUP(D941,'Tabla 2-3-4-5'!$B$10:$C$12,2,FALSE)*(VLOOKUP(E941,'Tabla 2-3-4-5'!$B$10:$C$12,2,FALSE)))&gt;5,"ALTO","MEDIO"))," ")</f>
        <v xml:space="preserve"> </v>
      </c>
      <c r="G941" s="105"/>
      <c r="H941" s="105"/>
      <c r="I941" s="105"/>
      <c r="J941" s="105"/>
      <c r="K941" s="105"/>
      <c r="L941" s="105"/>
      <c r="M941" s="105"/>
      <c r="N941" s="105"/>
      <c r="O941" s="104"/>
      <c r="P941" s="106"/>
      <c r="Q941" s="107"/>
    </row>
    <row r="942" spans="1:17" ht="35.25" customHeight="1" x14ac:dyDescent="0.3">
      <c r="A942" s="21" t="str">
        <f>'Matriz Nº1 Identificación'!A942</f>
        <v>103. 6</v>
      </c>
      <c r="B942" s="21" t="str">
        <f>IF('Matriz Nº3 Evaluación'!J942="Administrar",'Matriz Nº3 Evaluación'!B942,"No administrar")</f>
        <v>No administrar</v>
      </c>
      <c r="C942" s="105"/>
      <c r="D942" s="101"/>
      <c r="E942" s="101"/>
      <c r="F942" s="4" t="str">
        <f>IFERROR(+IF((VLOOKUP(D942,'Tabla 2-3-4-5'!$B$10:$C$12,2,FALSE)*(VLOOKUP(E942,'Tabla 2-3-4-5'!$B$10:$C$12,2,FALSE)))&lt;3,"BAJO",IF((VLOOKUP(D942,'Tabla 2-3-4-5'!$B$10:$C$12,2,FALSE)*(VLOOKUP(E942,'Tabla 2-3-4-5'!$B$10:$C$12,2,FALSE)))&gt;5,"ALTO","MEDIO"))," ")</f>
        <v xml:space="preserve"> </v>
      </c>
      <c r="G942" s="105"/>
      <c r="H942" s="105"/>
      <c r="I942" s="105"/>
      <c r="J942" s="105"/>
      <c r="K942" s="105"/>
      <c r="L942" s="105"/>
      <c r="M942" s="105"/>
      <c r="N942" s="105"/>
      <c r="O942" s="104"/>
      <c r="P942" s="106"/>
      <c r="Q942" s="107"/>
    </row>
    <row r="943" spans="1:17" ht="35.25" customHeight="1" thickBot="1" x14ac:dyDescent="0.35">
      <c r="A943" s="21" t="str">
        <f>'Matriz Nº1 Identificación'!A943</f>
        <v>103. 7</v>
      </c>
      <c r="B943" s="21" t="str">
        <f>IF('Matriz Nº3 Evaluación'!J943="Administrar",'Matriz Nº3 Evaluación'!B943,"No administrar")</f>
        <v>No administrar</v>
      </c>
      <c r="C943" s="105"/>
      <c r="D943" s="101"/>
      <c r="E943" s="101"/>
      <c r="F943" s="4" t="str">
        <f>IFERROR(+IF((VLOOKUP(D943,'Tabla 2-3-4-5'!$B$10:$C$12,2,FALSE)*(VLOOKUP(E943,'Tabla 2-3-4-5'!$B$10:$C$12,2,FALSE)))&lt;3,"BAJO",IF((VLOOKUP(D943,'Tabla 2-3-4-5'!$B$10:$C$12,2,FALSE)*(VLOOKUP(E943,'Tabla 2-3-4-5'!$B$10:$C$12,2,FALSE)))&gt;5,"ALTO","MEDIO"))," ")</f>
        <v xml:space="preserve"> </v>
      </c>
      <c r="G943" s="105"/>
      <c r="H943" s="105"/>
      <c r="I943" s="105"/>
      <c r="J943" s="105"/>
      <c r="K943" s="105"/>
      <c r="L943" s="105"/>
      <c r="M943" s="105"/>
      <c r="N943" s="105"/>
      <c r="O943" s="104"/>
      <c r="P943" s="106"/>
      <c r="Q943" s="107"/>
    </row>
    <row r="944" spans="1:17" ht="33" customHeight="1" thickBot="1" x14ac:dyDescent="0.35">
      <c r="A944" s="73" t="str">
        <f>'Matriz Nº1 Identificación'!A944</f>
        <v xml:space="preserve">Objetivo Estratégico: </v>
      </c>
      <c r="B944" s="409">
        <f>'Matriz Nº1 Identificación'!B944</f>
        <v>0</v>
      </c>
      <c r="C944" s="410"/>
      <c r="D944" s="410"/>
      <c r="E944" s="410"/>
      <c r="F944" s="410"/>
      <c r="G944" s="410"/>
      <c r="H944" s="410"/>
      <c r="I944" s="410"/>
      <c r="J944" s="410"/>
      <c r="K944" s="410"/>
      <c r="L944" s="410"/>
      <c r="M944" s="410"/>
      <c r="N944" s="410"/>
      <c r="O944" s="410"/>
      <c r="P944" s="410"/>
      <c r="Q944" s="411"/>
    </row>
    <row r="945" spans="1:17" ht="24.75" customHeight="1" x14ac:dyDescent="0.3">
      <c r="A945" s="76" t="str">
        <f>'Matriz Nº1 Identificación'!A945</f>
        <v>Objetivo táctico</v>
      </c>
      <c r="B945" s="447" t="str">
        <f>'Matriz Nº1 Identificación'!B945</f>
        <v xml:space="preserve">104. </v>
      </c>
      <c r="C945" s="448"/>
      <c r="D945" s="448"/>
      <c r="E945" s="448"/>
      <c r="F945" s="448"/>
      <c r="G945" s="448"/>
      <c r="H945" s="448"/>
      <c r="I945" s="448"/>
      <c r="J945" s="448"/>
      <c r="K945" s="448"/>
      <c r="L945" s="448"/>
      <c r="M945" s="448"/>
      <c r="N945" s="448"/>
      <c r="O945" s="448"/>
      <c r="P945" s="448"/>
      <c r="Q945" s="449"/>
    </row>
    <row r="946" spans="1:17" ht="27.75" customHeight="1" x14ac:dyDescent="0.3">
      <c r="A946" s="21" t="str">
        <f>'Matriz Nº1 Identificación'!A946</f>
        <v>104. 1</v>
      </c>
      <c r="B946" s="21" t="str">
        <f>IF('Matriz Nº3 Evaluación'!J946="Administrar",'Matriz Nº3 Evaluación'!B946,"No administrar")</f>
        <v>No administrar</v>
      </c>
      <c r="C946" s="105"/>
      <c r="D946" s="101"/>
      <c r="E946" s="101"/>
      <c r="F946" s="4" t="str">
        <f>IFERROR(+IF((VLOOKUP(D946,'Tabla 2-3-4-5'!$B$10:$C$12,2,FALSE)*(VLOOKUP(E946,'Tabla 2-3-4-5'!$B$10:$C$12,2,FALSE)))&lt;3,"BAJO",IF((VLOOKUP(D946,'Tabla 2-3-4-5'!$B$10:$C$12,2,FALSE)*(VLOOKUP(E946,'Tabla 2-3-4-5'!$B$10:$C$12,2,FALSE)))&gt;5,"ALTO","MEDIO"))," ")</f>
        <v xml:space="preserve"> </v>
      </c>
      <c r="G946" s="105"/>
      <c r="H946" s="105"/>
      <c r="I946" s="105"/>
      <c r="J946" s="105"/>
      <c r="K946" s="105"/>
      <c r="L946" s="105"/>
      <c r="M946" s="105"/>
      <c r="N946" s="105"/>
      <c r="O946" s="104"/>
      <c r="P946" s="106"/>
      <c r="Q946" s="107"/>
    </row>
    <row r="947" spans="1:17" ht="31.5" customHeight="1" x14ac:dyDescent="0.3">
      <c r="A947" s="21" t="str">
        <f>'Matriz Nº1 Identificación'!A947</f>
        <v>104. 2</v>
      </c>
      <c r="B947" s="21" t="str">
        <f>IF('Matriz Nº3 Evaluación'!J947="Administrar",'Matriz Nº3 Evaluación'!B947,"No administrar")</f>
        <v>No administrar</v>
      </c>
      <c r="C947" s="105"/>
      <c r="D947" s="101"/>
      <c r="E947" s="101"/>
      <c r="F947" s="4" t="str">
        <f>IFERROR(+IF((VLOOKUP(D947,'Tabla 2-3-4-5'!$B$10:$C$12,2,FALSE)*(VLOOKUP(E947,'Tabla 2-3-4-5'!$B$10:$C$12,2,FALSE)))&lt;3,"BAJO",IF((VLOOKUP(D947,'Tabla 2-3-4-5'!$B$10:$C$12,2,FALSE)*(VLOOKUP(E947,'Tabla 2-3-4-5'!$B$10:$C$12,2,FALSE)))&gt;5,"ALTO","MEDIO"))," ")</f>
        <v xml:space="preserve"> </v>
      </c>
      <c r="G947" s="105"/>
      <c r="H947" s="105"/>
      <c r="I947" s="105"/>
      <c r="J947" s="105"/>
      <c r="K947" s="105"/>
      <c r="L947" s="105"/>
      <c r="M947" s="105"/>
      <c r="N947" s="105"/>
      <c r="O947" s="104"/>
      <c r="P947" s="106"/>
      <c r="Q947" s="107"/>
    </row>
    <row r="948" spans="1:17" ht="29.25" customHeight="1" x14ac:dyDescent="0.3">
      <c r="A948" s="21" t="str">
        <f>'Matriz Nº1 Identificación'!A948</f>
        <v>104. 3</v>
      </c>
      <c r="B948" s="21" t="str">
        <f>IF('Matriz Nº3 Evaluación'!J948="Administrar",'Matriz Nº3 Evaluación'!B948,"No administrar")</f>
        <v>No administrar</v>
      </c>
      <c r="C948" s="105"/>
      <c r="D948" s="101"/>
      <c r="E948" s="101"/>
      <c r="F948" s="4" t="str">
        <f>IFERROR(+IF((VLOOKUP(D948,'Tabla 2-3-4-5'!$B$10:$C$12,2,FALSE)*(VLOOKUP(E948,'Tabla 2-3-4-5'!$B$10:$C$12,2,FALSE)))&lt;3,"BAJO",IF((VLOOKUP(D948,'Tabla 2-3-4-5'!$B$10:$C$12,2,FALSE)*(VLOOKUP(E948,'Tabla 2-3-4-5'!$B$10:$C$12,2,FALSE)))&gt;5,"ALTO","MEDIO"))," ")</f>
        <v xml:space="preserve"> </v>
      </c>
      <c r="G948" s="105"/>
      <c r="H948" s="105"/>
      <c r="I948" s="105"/>
      <c r="J948" s="105"/>
      <c r="K948" s="105"/>
      <c r="L948" s="105"/>
      <c r="M948" s="105"/>
      <c r="N948" s="105"/>
      <c r="O948" s="104"/>
      <c r="P948" s="106"/>
      <c r="Q948" s="107"/>
    </row>
    <row r="949" spans="1:17" ht="35.25" customHeight="1" x14ac:dyDescent="0.3">
      <c r="A949" s="21" t="str">
        <f>'Matriz Nº1 Identificación'!A949</f>
        <v>104. 4</v>
      </c>
      <c r="B949" s="21" t="str">
        <f>IF('Matriz Nº3 Evaluación'!J949="Administrar",'Matriz Nº3 Evaluación'!B949,"No administrar")</f>
        <v>No administrar</v>
      </c>
      <c r="C949" s="105"/>
      <c r="D949" s="101"/>
      <c r="E949" s="101"/>
      <c r="F949" s="4" t="str">
        <f>IFERROR(+IF((VLOOKUP(D949,'Tabla 2-3-4-5'!$B$10:$C$12,2,FALSE)*(VLOOKUP(E949,'Tabla 2-3-4-5'!$B$10:$C$12,2,FALSE)))&lt;3,"BAJO",IF((VLOOKUP(D949,'Tabla 2-3-4-5'!$B$10:$C$12,2,FALSE)*(VLOOKUP(E949,'Tabla 2-3-4-5'!$B$10:$C$12,2,FALSE)))&gt;5,"ALTO","MEDIO"))," ")</f>
        <v xml:space="preserve"> </v>
      </c>
      <c r="G949" s="105"/>
      <c r="H949" s="105"/>
      <c r="I949" s="105"/>
      <c r="J949" s="105"/>
      <c r="K949" s="105"/>
      <c r="L949" s="105"/>
      <c r="M949" s="105"/>
      <c r="N949" s="105"/>
      <c r="O949" s="104"/>
      <c r="P949" s="106"/>
      <c r="Q949" s="107"/>
    </row>
    <row r="950" spans="1:17" ht="35.25" customHeight="1" x14ac:dyDescent="0.3">
      <c r="A950" s="21" t="str">
        <f>'Matriz Nº1 Identificación'!A950</f>
        <v>104. 5</v>
      </c>
      <c r="B950" s="21" t="str">
        <f>IF('Matriz Nº3 Evaluación'!J950="Administrar",'Matriz Nº3 Evaluación'!B950,"No administrar")</f>
        <v>No administrar</v>
      </c>
      <c r="C950" s="105"/>
      <c r="D950" s="101"/>
      <c r="E950" s="101"/>
      <c r="F950" s="4" t="str">
        <f>IFERROR(+IF((VLOOKUP(D950,'Tabla 2-3-4-5'!$B$10:$C$12,2,FALSE)*(VLOOKUP(E950,'Tabla 2-3-4-5'!$B$10:$C$12,2,FALSE)))&lt;3,"BAJO",IF((VLOOKUP(D950,'Tabla 2-3-4-5'!$B$10:$C$12,2,FALSE)*(VLOOKUP(E950,'Tabla 2-3-4-5'!$B$10:$C$12,2,FALSE)))&gt;5,"ALTO","MEDIO"))," ")</f>
        <v xml:space="preserve"> </v>
      </c>
      <c r="G950" s="105"/>
      <c r="H950" s="105"/>
      <c r="I950" s="105"/>
      <c r="J950" s="105"/>
      <c r="K950" s="105"/>
      <c r="L950" s="105"/>
      <c r="M950" s="105"/>
      <c r="N950" s="105"/>
      <c r="O950" s="104"/>
      <c r="P950" s="106"/>
      <c r="Q950" s="107"/>
    </row>
    <row r="951" spans="1:17" ht="35.25" customHeight="1" x14ac:dyDescent="0.3">
      <c r="A951" s="21" t="str">
        <f>'Matriz Nº1 Identificación'!A951</f>
        <v>104. 6</v>
      </c>
      <c r="B951" s="21" t="str">
        <f>IF('Matriz Nº3 Evaluación'!J951="Administrar",'Matriz Nº3 Evaluación'!B951,"No administrar")</f>
        <v>No administrar</v>
      </c>
      <c r="C951" s="105"/>
      <c r="D951" s="101"/>
      <c r="E951" s="101"/>
      <c r="F951" s="4" t="str">
        <f>IFERROR(+IF((VLOOKUP(D951,'Tabla 2-3-4-5'!$B$10:$C$12,2,FALSE)*(VLOOKUP(E951,'Tabla 2-3-4-5'!$B$10:$C$12,2,FALSE)))&lt;3,"BAJO",IF((VLOOKUP(D951,'Tabla 2-3-4-5'!$B$10:$C$12,2,FALSE)*(VLOOKUP(E951,'Tabla 2-3-4-5'!$B$10:$C$12,2,FALSE)))&gt;5,"ALTO","MEDIO"))," ")</f>
        <v xml:space="preserve"> </v>
      </c>
      <c r="G951" s="105"/>
      <c r="H951" s="105"/>
      <c r="I951" s="105"/>
      <c r="J951" s="105"/>
      <c r="K951" s="105"/>
      <c r="L951" s="105"/>
      <c r="M951" s="105"/>
      <c r="N951" s="105"/>
      <c r="O951" s="104"/>
      <c r="P951" s="106"/>
      <c r="Q951" s="107"/>
    </row>
    <row r="952" spans="1:17" ht="35.25" customHeight="1" thickBot="1" x14ac:dyDescent="0.35">
      <c r="A952" s="21" t="str">
        <f>'Matriz Nº1 Identificación'!A952</f>
        <v>104. 7</v>
      </c>
      <c r="B952" s="21" t="str">
        <f>IF('Matriz Nº3 Evaluación'!J952="Administrar",'Matriz Nº3 Evaluación'!B952,"No administrar")</f>
        <v>No administrar</v>
      </c>
      <c r="C952" s="105"/>
      <c r="D952" s="101"/>
      <c r="E952" s="101"/>
      <c r="F952" s="4" t="str">
        <f>IFERROR(+IF((VLOOKUP(D952,'Tabla 2-3-4-5'!$B$10:$C$12,2,FALSE)*(VLOOKUP(E952,'Tabla 2-3-4-5'!$B$10:$C$12,2,FALSE)))&lt;3,"BAJO",IF((VLOOKUP(D952,'Tabla 2-3-4-5'!$B$10:$C$12,2,FALSE)*(VLOOKUP(E952,'Tabla 2-3-4-5'!$B$10:$C$12,2,FALSE)))&gt;5,"ALTO","MEDIO"))," ")</f>
        <v xml:space="preserve"> </v>
      </c>
      <c r="G952" s="105"/>
      <c r="H952" s="105"/>
      <c r="I952" s="105"/>
      <c r="J952" s="105"/>
      <c r="K952" s="105"/>
      <c r="L952" s="105"/>
      <c r="M952" s="105"/>
      <c r="N952" s="105"/>
      <c r="O952" s="104"/>
      <c r="P952" s="106"/>
      <c r="Q952" s="107"/>
    </row>
    <row r="953" spans="1:17" ht="33" customHeight="1" thickBot="1" x14ac:dyDescent="0.35">
      <c r="A953" s="73" t="str">
        <f>'Matriz Nº1 Identificación'!A953</f>
        <v xml:space="preserve">Objetivo Estratégico: </v>
      </c>
      <c r="B953" s="409">
        <f>'Matriz Nº1 Identificación'!B953</f>
        <v>0</v>
      </c>
      <c r="C953" s="410"/>
      <c r="D953" s="410"/>
      <c r="E953" s="410"/>
      <c r="F953" s="410"/>
      <c r="G953" s="410"/>
      <c r="H953" s="410"/>
      <c r="I953" s="410"/>
      <c r="J953" s="410"/>
      <c r="K953" s="410"/>
      <c r="L953" s="410"/>
      <c r="M953" s="410"/>
      <c r="N953" s="410"/>
      <c r="O953" s="410"/>
      <c r="P953" s="410"/>
      <c r="Q953" s="411"/>
    </row>
    <row r="954" spans="1:17" ht="24.75" customHeight="1" x14ac:dyDescent="0.3">
      <c r="A954" s="76" t="str">
        <f>'Matriz Nº1 Identificación'!A954</f>
        <v>Objetivo táctico</v>
      </c>
      <c r="B954" s="447" t="str">
        <f>'Matriz Nº1 Identificación'!B954</f>
        <v xml:space="preserve">105. </v>
      </c>
      <c r="C954" s="448"/>
      <c r="D954" s="448"/>
      <c r="E954" s="448"/>
      <c r="F954" s="448"/>
      <c r="G954" s="448"/>
      <c r="H954" s="448"/>
      <c r="I954" s="448"/>
      <c r="J954" s="448"/>
      <c r="K954" s="448"/>
      <c r="L954" s="448"/>
      <c r="M954" s="448"/>
      <c r="N954" s="448"/>
      <c r="O954" s="448"/>
      <c r="P954" s="448"/>
      <c r="Q954" s="449"/>
    </row>
    <row r="955" spans="1:17" ht="27.75" customHeight="1" x14ac:dyDescent="0.3">
      <c r="A955" s="21" t="str">
        <f>'Matriz Nº1 Identificación'!A955</f>
        <v>105. 1</v>
      </c>
      <c r="B955" s="21" t="str">
        <f>IF('Matriz Nº3 Evaluación'!J955="Administrar",'Matriz Nº3 Evaluación'!B955,"No administrar")</f>
        <v>No administrar</v>
      </c>
      <c r="C955" s="105"/>
      <c r="D955" s="101"/>
      <c r="E955" s="101"/>
      <c r="F955" s="4" t="str">
        <f>IFERROR(+IF((VLOOKUP(D955,'Tabla 2-3-4-5'!$B$10:$C$12,2,FALSE)*(VLOOKUP(E955,'Tabla 2-3-4-5'!$B$10:$C$12,2,FALSE)))&lt;3,"BAJO",IF((VLOOKUP(D955,'Tabla 2-3-4-5'!$B$10:$C$12,2,FALSE)*(VLOOKUP(E955,'Tabla 2-3-4-5'!$B$10:$C$12,2,FALSE)))&gt;5,"ALTO","MEDIO"))," ")</f>
        <v xml:space="preserve"> </v>
      </c>
      <c r="G955" s="105"/>
      <c r="H955" s="105"/>
      <c r="I955" s="105"/>
      <c r="J955" s="105"/>
      <c r="K955" s="105"/>
      <c r="L955" s="105"/>
      <c r="M955" s="105"/>
      <c r="N955" s="105"/>
      <c r="O955" s="104"/>
      <c r="P955" s="106"/>
      <c r="Q955" s="107"/>
    </row>
    <row r="956" spans="1:17" ht="31.5" customHeight="1" x14ac:dyDescent="0.3">
      <c r="A956" s="21" t="str">
        <f>'Matriz Nº1 Identificación'!A956</f>
        <v>105. 2</v>
      </c>
      <c r="B956" s="21" t="str">
        <f>IF('Matriz Nº3 Evaluación'!J956="Administrar",'Matriz Nº3 Evaluación'!B956,"No administrar")</f>
        <v>No administrar</v>
      </c>
      <c r="C956" s="105"/>
      <c r="D956" s="101"/>
      <c r="E956" s="101"/>
      <c r="F956" s="4" t="str">
        <f>IFERROR(+IF((VLOOKUP(D956,'Tabla 2-3-4-5'!$B$10:$C$12,2,FALSE)*(VLOOKUP(E956,'Tabla 2-3-4-5'!$B$10:$C$12,2,FALSE)))&lt;3,"BAJO",IF((VLOOKUP(D956,'Tabla 2-3-4-5'!$B$10:$C$12,2,FALSE)*(VLOOKUP(E956,'Tabla 2-3-4-5'!$B$10:$C$12,2,FALSE)))&gt;5,"ALTO","MEDIO"))," ")</f>
        <v xml:space="preserve"> </v>
      </c>
      <c r="G956" s="105"/>
      <c r="H956" s="105"/>
      <c r="I956" s="105"/>
      <c r="J956" s="105"/>
      <c r="K956" s="105"/>
      <c r="L956" s="105"/>
      <c r="M956" s="105"/>
      <c r="N956" s="105"/>
      <c r="O956" s="104"/>
      <c r="P956" s="106"/>
      <c r="Q956" s="107"/>
    </row>
    <row r="957" spans="1:17" ht="29.25" customHeight="1" x14ac:dyDescent="0.3">
      <c r="A957" s="21" t="str">
        <f>'Matriz Nº1 Identificación'!A957</f>
        <v>105. 3</v>
      </c>
      <c r="B957" s="21" t="str">
        <f>IF('Matriz Nº3 Evaluación'!J957="Administrar",'Matriz Nº3 Evaluación'!B957,"No administrar")</f>
        <v>No administrar</v>
      </c>
      <c r="C957" s="105"/>
      <c r="D957" s="101"/>
      <c r="E957" s="101"/>
      <c r="F957" s="4" t="str">
        <f>IFERROR(+IF((VLOOKUP(D957,'Tabla 2-3-4-5'!$B$10:$C$12,2,FALSE)*(VLOOKUP(E957,'Tabla 2-3-4-5'!$B$10:$C$12,2,FALSE)))&lt;3,"BAJO",IF((VLOOKUP(D957,'Tabla 2-3-4-5'!$B$10:$C$12,2,FALSE)*(VLOOKUP(E957,'Tabla 2-3-4-5'!$B$10:$C$12,2,FALSE)))&gt;5,"ALTO","MEDIO"))," ")</f>
        <v xml:space="preserve"> </v>
      </c>
      <c r="G957" s="105"/>
      <c r="H957" s="105"/>
      <c r="I957" s="105"/>
      <c r="J957" s="105"/>
      <c r="K957" s="105"/>
      <c r="L957" s="105"/>
      <c r="M957" s="105"/>
      <c r="N957" s="105"/>
      <c r="O957" s="104"/>
      <c r="P957" s="106"/>
      <c r="Q957" s="107"/>
    </row>
    <row r="958" spans="1:17" ht="35.25" customHeight="1" x14ac:dyDescent="0.3">
      <c r="A958" s="21" t="str">
        <f>'Matriz Nº1 Identificación'!A958</f>
        <v>105. 4</v>
      </c>
      <c r="B958" s="21" t="str">
        <f>IF('Matriz Nº3 Evaluación'!J958="Administrar",'Matriz Nº3 Evaluación'!B958,"No administrar")</f>
        <v>No administrar</v>
      </c>
      <c r="C958" s="105"/>
      <c r="D958" s="101"/>
      <c r="E958" s="101"/>
      <c r="F958" s="4" t="str">
        <f>IFERROR(+IF((VLOOKUP(D958,'Tabla 2-3-4-5'!$B$10:$C$12,2,FALSE)*(VLOOKUP(E958,'Tabla 2-3-4-5'!$B$10:$C$12,2,FALSE)))&lt;3,"BAJO",IF((VLOOKUP(D958,'Tabla 2-3-4-5'!$B$10:$C$12,2,FALSE)*(VLOOKUP(E958,'Tabla 2-3-4-5'!$B$10:$C$12,2,FALSE)))&gt;5,"ALTO","MEDIO"))," ")</f>
        <v xml:space="preserve"> </v>
      </c>
      <c r="G958" s="105"/>
      <c r="H958" s="105"/>
      <c r="I958" s="105"/>
      <c r="J958" s="105"/>
      <c r="K958" s="105"/>
      <c r="L958" s="105"/>
      <c r="M958" s="105"/>
      <c r="N958" s="105"/>
      <c r="O958" s="104"/>
      <c r="P958" s="106"/>
      <c r="Q958" s="107"/>
    </row>
    <row r="959" spans="1:17" ht="35.25" customHeight="1" x14ac:dyDescent="0.3">
      <c r="A959" s="21" t="str">
        <f>'Matriz Nº1 Identificación'!A959</f>
        <v>105. 5</v>
      </c>
      <c r="B959" s="21" t="str">
        <f>IF('Matriz Nº3 Evaluación'!J959="Administrar",'Matriz Nº3 Evaluación'!B959,"No administrar")</f>
        <v>No administrar</v>
      </c>
      <c r="C959" s="105"/>
      <c r="D959" s="101"/>
      <c r="E959" s="101"/>
      <c r="F959" s="4" t="str">
        <f>IFERROR(+IF((VLOOKUP(D959,'Tabla 2-3-4-5'!$B$10:$C$12,2,FALSE)*(VLOOKUP(E959,'Tabla 2-3-4-5'!$B$10:$C$12,2,FALSE)))&lt;3,"BAJO",IF((VLOOKUP(D959,'Tabla 2-3-4-5'!$B$10:$C$12,2,FALSE)*(VLOOKUP(E959,'Tabla 2-3-4-5'!$B$10:$C$12,2,FALSE)))&gt;5,"ALTO","MEDIO"))," ")</f>
        <v xml:space="preserve"> </v>
      </c>
      <c r="G959" s="105"/>
      <c r="H959" s="105"/>
      <c r="I959" s="105"/>
      <c r="J959" s="105"/>
      <c r="K959" s="105"/>
      <c r="L959" s="105"/>
      <c r="M959" s="105"/>
      <c r="N959" s="105"/>
      <c r="O959" s="104"/>
      <c r="P959" s="106"/>
      <c r="Q959" s="107"/>
    </row>
    <row r="960" spans="1:17" ht="35.25" customHeight="1" x14ac:dyDescent="0.3">
      <c r="A960" s="21" t="str">
        <f>'Matriz Nº1 Identificación'!A960</f>
        <v>105. 6</v>
      </c>
      <c r="B960" s="21" t="str">
        <f>IF('Matriz Nº3 Evaluación'!J960="Administrar",'Matriz Nº3 Evaluación'!B960,"No administrar")</f>
        <v>No administrar</v>
      </c>
      <c r="C960" s="105"/>
      <c r="D960" s="101"/>
      <c r="E960" s="101"/>
      <c r="F960" s="4" t="str">
        <f>IFERROR(+IF((VLOOKUP(D960,'Tabla 2-3-4-5'!$B$10:$C$12,2,FALSE)*(VLOOKUP(E960,'Tabla 2-3-4-5'!$B$10:$C$12,2,FALSE)))&lt;3,"BAJO",IF((VLOOKUP(D960,'Tabla 2-3-4-5'!$B$10:$C$12,2,FALSE)*(VLOOKUP(E960,'Tabla 2-3-4-5'!$B$10:$C$12,2,FALSE)))&gt;5,"ALTO","MEDIO"))," ")</f>
        <v xml:space="preserve"> </v>
      </c>
      <c r="G960" s="105"/>
      <c r="H960" s="105"/>
      <c r="I960" s="105"/>
      <c r="J960" s="105"/>
      <c r="K960" s="105"/>
      <c r="L960" s="105"/>
      <c r="M960" s="105"/>
      <c r="N960" s="105"/>
      <c r="O960" s="104"/>
      <c r="P960" s="106"/>
      <c r="Q960" s="107"/>
    </row>
    <row r="961" spans="1:17" ht="35.25" customHeight="1" thickBot="1" x14ac:dyDescent="0.35">
      <c r="A961" s="21" t="str">
        <f>'Matriz Nº1 Identificación'!A961</f>
        <v>105. 7</v>
      </c>
      <c r="B961" s="21" t="str">
        <f>IF('Matriz Nº3 Evaluación'!J961="Administrar",'Matriz Nº3 Evaluación'!B961,"No administrar")</f>
        <v>No administrar</v>
      </c>
      <c r="C961" s="105"/>
      <c r="D961" s="101"/>
      <c r="E961" s="101"/>
      <c r="F961" s="4" t="str">
        <f>IFERROR(+IF((VLOOKUP(D961,'Tabla 2-3-4-5'!$B$10:$C$12,2,FALSE)*(VLOOKUP(E961,'Tabla 2-3-4-5'!$B$10:$C$12,2,FALSE)))&lt;3,"BAJO",IF((VLOOKUP(D961,'Tabla 2-3-4-5'!$B$10:$C$12,2,FALSE)*(VLOOKUP(E961,'Tabla 2-3-4-5'!$B$10:$C$12,2,FALSE)))&gt;5,"ALTO","MEDIO"))," ")</f>
        <v xml:space="preserve"> </v>
      </c>
      <c r="G961" s="105"/>
      <c r="H961" s="105"/>
      <c r="I961" s="105"/>
      <c r="J961" s="105"/>
      <c r="K961" s="105"/>
      <c r="L961" s="105"/>
      <c r="M961" s="105"/>
      <c r="N961" s="105"/>
      <c r="O961" s="104"/>
      <c r="P961" s="106"/>
      <c r="Q961" s="107"/>
    </row>
    <row r="962" spans="1:17" ht="33" customHeight="1" thickBot="1" x14ac:dyDescent="0.35">
      <c r="A962" s="73" t="str">
        <f>'Matriz Nº1 Identificación'!A962</f>
        <v xml:space="preserve">Objetivo Estratégico: </v>
      </c>
      <c r="B962" s="409">
        <f>'Matriz Nº1 Identificación'!B962</f>
        <v>0</v>
      </c>
      <c r="C962" s="410"/>
      <c r="D962" s="410"/>
      <c r="E962" s="410"/>
      <c r="F962" s="410"/>
      <c r="G962" s="410"/>
      <c r="H962" s="410"/>
      <c r="I962" s="410"/>
      <c r="J962" s="410"/>
      <c r="K962" s="410"/>
      <c r="L962" s="410"/>
      <c r="M962" s="410"/>
      <c r="N962" s="410"/>
      <c r="O962" s="410"/>
      <c r="P962" s="410"/>
      <c r="Q962" s="411"/>
    </row>
    <row r="963" spans="1:17" ht="24.75" customHeight="1" x14ac:dyDescent="0.3">
      <c r="A963" s="76" t="str">
        <f>'Matriz Nº1 Identificación'!A963</f>
        <v>Objetivo táctico</v>
      </c>
      <c r="B963" s="447" t="str">
        <f>'Matriz Nº1 Identificación'!B963</f>
        <v xml:space="preserve">106. </v>
      </c>
      <c r="C963" s="448"/>
      <c r="D963" s="448"/>
      <c r="E963" s="448"/>
      <c r="F963" s="448"/>
      <c r="G963" s="448"/>
      <c r="H963" s="448"/>
      <c r="I963" s="448"/>
      <c r="J963" s="448"/>
      <c r="K963" s="448"/>
      <c r="L963" s="448"/>
      <c r="M963" s="448"/>
      <c r="N963" s="448"/>
      <c r="O963" s="448"/>
      <c r="P963" s="448"/>
      <c r="Q963" s="449"/>
    </row>
    <row r="964" spans="1:17" ht="27.75" customHeight="1" x14ac:dyDescent="0.3">
      <c r="A964" s="21" t="str">
        <f>'Matriz Nº1 Identificación'!A964</f>
        <v>106. 1</v>
      </c>
      <c r="B964" s="21" t="str">
        <f>IF('Matriz Nº3 Evaluación'!J964="Administrar",'Matriz Nº3 Evaluación'!B964,"No administrar")</f>
        <v>No administrar</v>
      </c>
      <c r="C964" s="105"/>
      <c r="D964" s="101"/>
      <c r="E964" s="101"/>
      <c r="F964" s="4" t="str">
        <f>IFERROR(+IF((VLOOKUP(D964,'Tabla 2-3-4-5'!$B$10:$C$12,2,FALSE)*(VLOOKUP(E964,'Tabla 2-3-4-5'!$B$10:$C$12,2,FALSE)))&lt;3,"BAJO",IF((VLOOKUP(D964,'Tabla 2-3-4-5'!$B$10:$C$12,2,FALSE)*(VLOOKUP(E964,'Tabla 2-3-4-5'!$B$10:$C$12,2,FALSE)))&gt;5,"ALTO","MEDIO"))," ")</f>
        <v xml:space="preserve"> </v>
      </c>
      <c r="G964" s="105"/>
      <c r="H964" s="105"/>
      <c r="I964" s="105"/>
      <c r="J964" s="105"/>
      <c r="K964" s="105"/>
      <c r="L964" s="105"/>
      <c r="M964" s="105"/>
      <c r="N964" s="105"/>
      <c r="O964" s="104"/>
      <c r="P964" s="106"/>
      <c r="Q964" s="107"/>
    </row>
    <row r="965" spans="1:17" ht="31.5" customHeight="1" x14ac:dyDescent="0.3">
      <c r="A965" s="21" t="str">
        <f>'Matriz Nº1 Identificación'!A965</f>
        <v>106. 2</v>
      </c>
      <c r="B965" s="21" t="str">
        <f>IF('Matriz Nº3 Evaluación'!J965="Administrar",'Matriz Nº3 Evaluación'!B965,"No administrar")</f>
        <v>No administrar</v>
      </c>
      <c r="C965" s="105"/>
      <c r="D965" s="101"/>
      <c r="E965" s="101"/>
      <c r="F965" s="4" t="str">
        <f>IFERROR(+IF((VLOOKUP(D965,'Tabla 2-3-4-5'!$B$10:$C$12,2,FALSE)*(VLOOKUP(E965,'Tabla 2-3-4-5'!$B$10:$C$12,2,FALSE)))&lt;3,"BAJO",IF((VLOOKUP(D965,'Tabla 2-3-4-5'!$B$10:$C$12,2,FALSE)*(VLOOKUP(E965,'Tabla 2-3-4-5'!$B$10:$C$12,2,FALSE)))&gt;5,"ALTO","MEDIO"))," ")</f>
        <v xml:space="preserve"> </v>
      </c>
      <c r="G965" s="105"/>
      <c r="H965" s="105"/>
      <c r="I965" s="105"/>
      <c r="J965" s="105"/>
      <c r="K965" s="105"/>
      <c r="L965" s="105"/>
      <c r="M965" s="105"/>
      <c r="N965" s="105"/>
      <c r="O965" s="104"/>
      <c r="P965" s="106"/>
      <c r="Q965" s="107"/>
    </row>
    <row r="966" spans="1:17" ht="29.25" customHeight="1" x14ac:dyDescent="0.3">
      <c r="A966" s="21" t="str">
        <f>'Matriz Nº1 Identificación'!A966</f>
        <v>106. 3</v>
      </c>
      <c r="B966" s="21" t="str">
        <f>IF('Matriz Nº3 Evaluación'!J966="Administrar",'Matriz Nº3 Evaluación'!B966,"No administrar")</f>
        <v>No administrar</v>
      </c>
      <c r="C966" s="105"/>
      <c r="D966" s="101"/>
      <c r="E966" s="101"/>
      <c r="F966" s="4" t="str">
        <f>IFERROR(+IF((VLOOKUP(D966,'Tabla 2-3-4-5'!$B$10:$C$12,2,FALSE)*(VLOOKUP(E966,'Tabla 2-3-4-5'!$B$10:$C$12,2,FALSE)))&lt;3,"BAJO",IF((VLOOKUP(D966,'Tabla 2-3-4-5'!$B$10:$C$12,2,FALSE)*(VLOOKUP(E966,'Tabla 2-3-4-5'!$B$10:$C$12,2,FALSE)))&gt;5,"ALTO","MEDIO"))," ")</f>
        <v xml:space="preserve"> </v>
      </c>
      <c r="G966" s="105"/>
      <c r="H966" s="105"/>
      <c r="I966" s="105"/>
      <c r="J966" s="105"/>
      <c r="K966" s="105"/>
      <c r="L966" s="105"/>
      <c r="M966" s="105"/>
      <c r="N966" s="105"/>
      <c r="O966" s="104"/>
      <c r="P966" s="106"/>
      <c r="Q966" s="107"/>
    </row>
    <row r="967" spans="1:17" ht="35.25" customHeight="1" x14ac:dyDescent="0.3">
      <c r="A967" s="21" t="str">
        <f>'Matriz Nº1 Identificación'!A967</f>
        <v>106. 4</v>
      </c>
      <c r="B967" s="21" t="str">
        <f>IF('Matriz Nº3 Evaluación'!J967="Administrar",'Matriz Nº3 Evaluación'!B967,"No administrar")</f>
        <v>No administrar</v>
      </c>
      <c r="C967" s="105"/>
      <c r="D967" s="101"/>
      <c r="E967" s="101"/>
      <c r="F967" s="4" t="str">
        <f>IFERROR(+IF((VLOOKUP(D967,'Tabla 2-3-4-5'!$B$10:$C$12,2,FALSE)*(VLOOKUP(E967,'Tabla 2-3-4-5'!$B$10:$C$12,2,FALSE)))&lt;3,"BAJO",IF((VLOOKUP(D967,'Tabla 2-3-4-5'!$B$10:$C$12,2,FALSE)*(VLOOKUP(E967,'Tabla 2-3-4-5'!$B$10:$C$12,2,FALSE)))&gt;5,"ALTO","MEDIO"))," ")</f>
        <v xml:space="preserve"> </v>
      </c>
      <c r="G967" s="105"/>
      <c r="H967" s="105"/>
      <c r="I967" s="105"/>
      <c r="J967" s="105"/>
      <c r="K967" s="105"/>
      <c r="L967" s="105"/>
      <c r="M967" s="105"/>
      <c r="N967" s="105"/>
      <c r="O967" s="104"/>
      <c r="P967" s="106"/>
      <c r="Q967" s="107"/>
    </row>
    <row r="968" spans="1:17" ht="35.25" customHeight="1" x14ac:dyDescent="0.3">
      <c r="A968" s="21" t="str">
        <f>'Matriz Nº1 Identificación'!A968</f>
        <v>106. 5</v>
      </c>
      <c r="B968" s="21" t="str">
        <f>IF('Matriz Nº3 Evaluación'!J968="Administrar",'Matriz Nº3 Evaluación'!B968,"No administrar")</f>
        <v>No administrar</v>
      </c>
      <c r="C968" s="105"/>
      <c r="D968" s="101"/>
      <c r="E968" s="101"/>
      <c r="F968" s="4" t="str">
        <f>IFERROR(+IF((VLOOKUP(D968,'Tabla 2-3-4-5'!$B$10:$C$12,2,FALSE)*(VLOOKUP(E968,'Tabla 2-3-4-5'!$B$10:$C$12,2,FALSE)))&lt;3,"BAJO",IF((VLOOKUP(D968,'Tabla 2-3-4-5'!$B$10:$C$12,2,FALSE)*(VLOOKUP(E968,'Tabla 2-3-4-5'!$B$10:$C$12,2,FALSE)))&gt;5,"ALTO","MEDIO"))," ")</f>
        <v xml:space="preserve"> </v>
      </c>
      <c r="G968" s="105"/>
      <c r="H968" s="105"/>
      <c r="I968" s="105"/>
      <c r="J968" s="105"/>
      <c r="K968" s="105"/>
      <c r="L968" s="105"/>
      <c r="M968" s="105"/>
      <c r="N968" s="105"/>
      <c r="O968" s="104"/>
      <c r="P968" s="106"/>
      <c r="Q968" s="107"/>
    </row>
    <row r="969" spans="1:17" ht="35.25" customHeight="1" x14ac:dyDescent="0.3">
      <c r="A969" s="21" t="str">
        <f>'Matriz Nº1 Identificación'!A969</f>
        <v>106. 6</v>
      </c>
      <c r="B969" s="21" t="str">
        <f>IF('Matriz Nº3 Evaluación'!J969="Administrar",'Matriz Nº3 Evaluación'!B969,"No administrar")</f>
        <v>No administrar</v>
      </c>
      <c r="C969" s="105"/>
      <c r="D969" s="101"/>
      <c r="E969" s="101"/>
      <c r="F969" s="4" t="str">
        <f>IFERROR(+IF((VLOOKUP(D969,'Tabla 2-3-4-5'!$B$10:$C$12,2,FALSE)*(VLOOKUP(E969,'Tabla 2-3-4-5'!$B$10:$C$12,2,FALSE)))&lt;3,"BAJO",IF((VLOOKUP(D969,'Tabla 2-3-4-5'!$B$10:$C$12,2,FALSE)*(VLOOKUP(E969,'Tabla 2-3-4-5'!$B$10:$C$12,2,FALSE)))&gt;5,"ALTO","MEDIO"))," ")</f>
        <v xml:space="preserve"> </v>
      </c>
      <c r="G969" s="105"/>
      <c r="H969" s="105"/>
      <c r="I969" s="105"/>
      <c r="J969" s="105"/>
      <c r="K969" s="105"/>
      <c r="L969" s="105"/>
      <c r="M969" s="105"/>
      <c r="N969" s="105"/>
      <c r="O969" s="104"/>
      <c r="P969" s="106"/>
      <c r="Q969" s="107"/>
    </row>
    <row r="970" spans="1:17" ht="35.25" customHeight="1" thickBot="1" x14ac:dyDescent="0.35">
      <c r="A970" s="21" t="str">
        <f>'Matriz Nº1 Identificación'!A970</f>
        <v>106. 7</v>
      </c>
      <c r="B970" s="21" t="str">
        <f>IF('Matriz Nº3 Evaluación'!J970="Administrar",'Matriz Nº3 Evaluación'!B970,"No administrar")</f>
        <v>No administrar</v>
      </c>
      <c r="C970" s="105"/>
      <c r="D970" s="101"/>
      <c r="E970" s="101"/>
      <c r="F970" s="4" t="str">
        <f>IFERROR(+IF((VLOOKUP(D970,'Tabla 2-3-4-5'!$B$10:$C$12,2,FALSE)*(VLOOKUP(E970,'Tabla 2-3-4-5'!$B$10:$C$12,2,FALSE)))&lt;3,"BAJO",IF((VLOOKUP(D970,'Tabla 2-3-4-5'!$B$10:$C$12,2,FALSE)*(VLOOKUP(E970,'Tabla 2-3-4-5'!$B$10:$C$12,2,FALSE)))&gt;5,"ALTO","MEDIO"))," ")</f>
        <v xml:space="preserve"> </v>
      </c>
      <c r="G970" s="105"/>
      <c r="H970" s="105"/>
      <c r="I970" s="105"/>
      <c r="J970" s="105"/>
      <c r="K970" s="105"/>
      <c r="L970" s="105"/>
      <c r="M970" s="105"/>
      <c r="N970" s="105"/>
      <c r="O970" s="104"/>
      <c r="P970" s="106"/>
      <c r="Q970" s="107"/>
    </row>
    <row r="971" spans="1:17" ht="33" customHeight="1" thickBot="1" x14ac:dyDescent="0.35">
      <c r="A971" s="73" t="str">
        <f>'Matriz Nº1 Identificación'!A971</f>
        <v xml:space="preserve">Objetivo Estratégico: </v>
      </c>
      <c r="B971" s="409">
        <f>'Matriz Nº1 Identificación'!B971</f>
        <v>0</v>
      </c>
      <c r="C971" s="410"/>
      <c r="D971" s="410"/>
      <c r="E971" s="410"/>
      <c r="F971" s="410"/>
      <c r="G971" s="410"/>
      <c r="H971" s="410"/>
      <c r="I971" s="410"/>
      <c r="J971" s="410"/>
      <c r="K971" s="410"/>
      <c r="L971" s="410"/>
      <c r="M971" s="410"/>
      <c r="N971" s="410"/>
      <c r="O971" s="410"/>
      <c r="P971" s="410"/>
      <c r="Q971" s="411"/>
    </row>
    <row r="972" spans="1:17" ht="24.75" customHeight="1" x14ac:dyDescent="0.3">
      <c r="A972" s="76" t="str">
        <f>'Matriz Nº1 Identificación'!A972</f>
        <v>Objetivo táctico</v>
      </c>
      <c r="B972" s="447" t="str">
        <f>'Matriz Nº1 Identificación'!B972</f>
        <v xml:space="preserve">107. </v>
      </c>
      <c r="C972" s="448"/>
      <c r="D972" s="448"/>
      <c r="E972" s="448"/>
      <c r="F972" s="448"/>
      <c r="G972" s="448"/>
      <c r="H972" s="448"/>
      <c r="I972" s="448"/>
      <c r="J972" s="448"/>
      <c r="K972" s="448"/>
      <c r="L972" s="448"/>
      <c r="M972" s="448"/>
      <c r="N972" s="448"/>
      <c r="O972" s="448"/>
      <c r="P972" s="448"/>
      <c r="Q972" s="449"/>
    </row>
    <row r="973" spans="1:17" ht="27.75" customHeight="1" x14ac:dyDescent="0.3">
      <c r="A973" s="21" t="str">
        <f>'Matriz Nº1 Identificación'!A973</f>
        <v>107. 1</v>
      </c>
      <c r="B973" s="21" t="str">
        <f>IF('Matriz Nº3 Evaluación'!J973="Administrar",'Matriz Nº3 Evaluación'!B973,"No administrar")</f>
        <v>No administrar</v>
      </c>
      <c r="C973" s="105"/>
      <c r="D973" s="101"/>
      <c r="E973" s="101"/>
      <c r="F973" s="4" t="str">
        <f>IFERROR(+IF((VLOOKUP(D973,'Tabla 2-3-4-5'!$B$10:$C$12,2,FALSE)*(VLOOKUP(E973,'Tabla 2-3-4-5'!$B$10:$C$12,2,FALSE)))&lt;3,"BAJO",IF((VLOOKUP(D973,'Tabla 2-3-4-5'!$B$10:$C$12,2,FALSE)*(VLOOKUP(E973,'Tabla 2-3-4-5'!$B$10:$C$12,2,FALSE)))&gt;5,"ALTO","MEDIO"))," ")</f>
        <v xml:space="preserve"> </v>
      </c>
      <c r="G973" s="105"/>
      <c r="H973" s="105"/>
      <c r="I973" s="105"/>
      <c r="J973" s="105"/>
      <c r="K973" s="105"/>
      <c r="L973" s="105"/>
      <c r="M973" s="105"/>
      <c r="N973" s="105"/>
      <c r="O973" s="104"/>
      <c r="P973" s="106"/>
      <c r="Q973" s="107"/>
    </row>
    <row r="974" spans="1:17" ht="31.5" customHeight="1" x14ac:dyDescent="0.3">
      <c r="A974" s="21" t="str">
        <f>'Matriz Nº1 Identificación'!A974</f>
        <v>107. 2</v>
      </c>
      <c r="B974" s="21" t="str">
        <f>IF('Matriz Nº3 Evaluación'!J974="Administrar",'Matriz Nº3 Evaluación'!B974,"No administrar")</f>
        <v>No administrar</v>
      </c>
      <c r="C974" s="105"/>
      <c r="D974" s="101"/>
      <c r="E974" s="101"/>
      <c r="F974" s="4" t="str">
        <f>IFERROR(+IF((VLOOKUP(D974,'Tabla 2-3-4-5'!$B$10:$C$12,2,FALSE)*(VLOOKUP(E974,'Tabla 2-3-4-5'!$B$10:$C$12,2,FALSE)))&lt;3,"BAJO",IF((VLOOKUP(D974,'Tabla 2-3-4-5'!$B$10:$C$12,2,FALSE)*(VLOOKUP(E974,'Tabla 2-3-4-5'!$B$10:$C$12,2,FALSE)))&gt;5,"ALTO","MEDIO"))," ")</f>
        <v xml:space="preserve"> </v>
      </c>
      <c r="G974" s="105"/>
      <c r="H974" s="105"/>
      <c r="I974" s="105"/>
      <c r="J974" s="105"/>
      <c r="K974" s="105"/>
      <c r="L974" s="105"/>
      <c r="M974" s="105"/>
      <c r="N974" s="105"/>
      <c r="O974" s="104"/>
      <c r="P974" s="106"/>
      <c r="Q974" s="107"/>
    </row>
    <row r="975" spans="1:17" ht="29.25" customHeight="1" x14ac:dyDescent="0.3">
      <c r="A975" s="21" t="str">
        <f>'Matriz Nº1 Identificación'!A975</f>
        <v>107. 3</v>
      </c>
      <c r="B975" s="21" t="str">
        <f>IF('Matriz Nº3 Evaluación'!J975="Administrar",'Matriz Nº3 Evaluación'!B975,"No administrar")</f>
        <v>No administrar</v>
      </c>
      <c r="C975" s="105"/>
      <c r="D975" s="101"/>
      <c r="E975" s="101"/>
      <c r="F975" s="4" t="str">
        <f>IFERROR(+IF((VLOOKUP(D975,'Tabla 2-3-4-5'!$B$10:$C$12,2,FALSE)*(VLOOKUP(E975,'Tabla 2-3-4-5'!$B$10:$C$12,2,FALSE)))&lt;3,"BAJO",IF((VLOOKUP(D975,'Tabla 2-3-4-5'!$B$10:$C$12,2,FALSE)*(VLOOKUP(E975,'Tabla 2-3-4-5'!$B$10:$C$12,2,FALSE)))&gt;5,"ALTO","MEDIO"))," ")</f>
        <v xml:space="preserve"> </v>
      </c>
      <c r="G975" s="105"/>
      <c r="H975" s="105"/>
      <c r="I975" s="105"/>
      <c r="J975" s="105"/>
      <c r="K975" s="105"/>
      <c r="L975" s="105"/>
      <c r="M975" s="105"/>
      <c r="N975" s="105"/>
      <c r="O975" s="104"/>
      <c r="P975" s="106"/>
      <c r="Q975" s="107"/>
    </row>
    <row r="976" spans="1:17" ht="35.25" customHeight="1" x14ac:dyDescent="0.3">
      <c r="A976" s="21" t="str">
        <f>'Matriz Nº1 Identificación'!A976</f>
        <v>107. 4</v>
      </c>
      <c r="B976" s="21" t="str">
        <f>IF('Matriz Nº3 Evaluación'!J976="Administrar",'Matriz Nº3 Evaluación'!B976,"No administrar")</f>
        <v>No administrar</v>
      </c>
      <c r="C976" s="105"/>
      <c r="D976" s="101"/>
      <c r="E976" s="101"/>
      <c r="F976" s="4" t="str">
        <f>IFERROR(+IF((VLOOKUP(D976,'Tabla 2-3-4-5'!$B$10:$C$12,2,FALSE)*(VLOOKUP(E976,'Tabla 2-3-4-5'!$B$10:$C$12,2,FALSE)))&lt;3,"BAJO",IF((VLOOKUP(D976,'Tabla 2-3-4-5'!$B$10:$C$12,2,FALSE)*(VLOOKUP(E976,'Tabla 2-3-4-5'!$B$10:$C$12,2,FALSE)))&gt;5,"ALTO","MEDIO"))," ")</f>
        <v xml:space="preserve"> </v>
      </c>
      <c r="G976" s="105"/>
      <c r="H976" s="105"/>
      <c r="I976" s="105"/>
      <c r="J976" s="105"/>
      <c r="K976" s="105"/>
      <c r="L976" s="105"/>
      <c r="M976" s="105"/>
      <c r="N976" s="105"/>
      <c r="O976" s="104"/>
      <c r="P976" s="106"/>
      <c r="Q976" s="107"/>
    </row>
    <row r="977" spans="1:17" ht="35.25" customHeight="1" x14ac:dyDescent="0.3">
      <c r="A977" s="21" t="str">
        <f>'Matriz Nº1 Identificación'!A977</f>
        <v>107. 5</v>
      </c>
      <c r="B977" s="21" t="str">
        <f>IF('Matriz Nº3 Evaluación'!J977="Administrar",'Matriz Nº3 Evaluación'!B977,"No administrar")</f>
        <v>No administrar</v>
      </c>
      <c r="C977" s="105"/>
      <c r="D977" s="101"/>
      <c r="E977" s="101"/>
      <c r="F977" s="4" t="str">
        <f>IFERROR(+IF((VLOOKUP(D977,'Tabla 2-3-4-5'!$B$10:$C$12,2,FALSE)*(VLOOKUP(E977,'Tabla 2-3-4-5'!$B$10:$C$12,2,FALSE)))&lt;3,"BAJO",IF((VLOOKUP(D977,'Tabla 2-3-4-5'!$B$10:$C$12,2,FALSE)*(VLOOKUP(E977,'Tabla 2-3-4-5'!$B$10:$C$12,2,FALSE)))&gt;5,"ALTO","MEDIO"))," ")</f>
        <v xml:space="preserve"> </v>
      </c>
      <c r="G977" s="105"/>
      <c r="H977" s="105"/>
      <c r="I977" s="105"/>
      <c r="J977" s="105"/>
      <c r="K977" s="105"/>
      <c r="L977" s="105"/>
      <c r="M977" s="105"/>
      <c r="N977" s="105"/>
      <c r="O977" s="104"/>
      <c r="P977" s="106"/>
      <c r="Q977" s="107"/>
    </row>
    <row r="978" spans="1:17" ht="35.25" customHeight="1" x14ac:dyDescent="0.3">
      <c r="A978" s="21" t="str">
        <f>'Matriz Nº1 Identificación'!A978</f>
        <v>107. 6</v>
      </c>
      <c r="B978" s="21" t="str">
        <f>IF('Matriz Nº3 Evaluación'!J978="Administrar",'Matriz Nº3 Evaluación'!B978,"No administrar")</f>
        <v>No administrar</v>
      </c>
      <c r="C978" s="105"/>
      <c r="D978" s="101"/>
      <c r="E978" s="101"/>
      <c r="F978" s="4" t="str">
        <f>IFERROR(+IF((VLOOKUP(D978,'Tabla 2-3-4-5'!$B$10:$C$12,2,FALSE)*(VLOOKUP(E978,'Tabla 2-3-4-5'!$B$10:$C$12,2,FALSE)))&lt;3,"BAJO",IF((VLOOKUP(D978,'Tabla 2-3-4-5'!$B$10:$C$12,2,FALSE)*(VLOOKUP(E978,'Tabla 2-3-4-5'!$B$10:$C$12,2,FALSE)))&gt;5,"ALTO","MEDIO"))," ")</f>
        <v xml:space="preserve"> </v>
      </c>
      <c r="G978" s="105"/>
      <c r="H978" s="105"/>
      <c r="I978" s="105"/>
      <c r="J978" s="105"/>
      <c r="K978" s="105"/>
      <c r="L978" s="105"/>
      <c r="M978" s="105"/>
      <c r="N978" s="105"/>
      <c r="O978" s="104"/>
      <c r="P978" s="106"/>
      <c r="Q978" s="107"/>
    </row>
    <row r="979" spans="1:17" ht="35.25" customHeight="1" thickBot="1" x14ac:dyDescent="0.35">
      <c r="A979" s="21" t="str">
        <f>'Matriz Nº1 Identificación'!A979</f>
        <v>107. 7</v>
      </c>
      <c r="B979" s="21" t="str">
        <f>IF('Matriz Nº3 Evaluación'!J979="Administrar",'Matriz Nº3 Evaluación'!B979,"No administrar")</f>
        <v>No administrar</v>
      </c>
      <c r="C979" s="105"/>
      <c r="D979" s="101"/>
      <c r="E979" s="101"/>
      <c r="F979" s="4" t="str">
        <f>IFERROR(+IF((VLOOKUP(D979,'Tabla 2-3-4-5'!$B$10:$C$12,2,FALSE)*(VLOOKUP(E979,'Tabla 2-3-4-5'!$B$10:$C$12,2,FALSE)))&lt;3,"BAJO",IF((VLOOKUP(D979,'Tabla 2-3-4-5'!$B$10:$C$12,2,FALSE)*(VLOOKUP(E979,'Tabla 2-3-4-5'!$B$10:$C$12,2,FALSE)))&gt;5,"ALTO","MEDIO"))," ")</f>
        <v xml:space="preserve"> </v>
      </c>
      <c r="G979" s="105"/>
      <c r="H979" s="105"/>
      <c r="I979" s="105"/>
      <c r="J979" s="105"/>
      <c r="K979" s="105"/>
      <c r="L979" s="105"/>
      <c r="M979" s="105"/>
      <c r="N979" s="105"/>
      <c r="O979" s="104"/>
      <c r="P979" s="106"/>
      <c r="Q979" s="107"/>
    </row>
    <row r="980" spans="1:17" ht="33" customHeight="1" thickBot="1" x14ac:dyDescent="0.35">
      <c r="A980" s="73" t="str">
        <f>'Matriz Nº1 Identificación'!A980</f>
        <v xml:space="preserve">Objetivo Estratégico: </v>
      </c>
      <c r="B980" s="409">
        <f>'Matriz Nº1 Identificación'!B980</f>
        <v>0</v>
      </c>
      <c r="C980" s="410"/>
      <c r="D980" s="410"/>
      <c r="E980" s="410"/>
      <c r="F980" s="410"/>
      <c r="G980" s="410"/>
      <c r="H980" s="410"/>
      <c r="I980" s="410"/>
      <c r="J980" s="410"/>
      <c r="K980" s="410"/>
      <c r="L980" s="410"/>
      <c r="M980" s="410"/>
      <c r="N980" s="410"/>
      <c r="O980" s="410"/>
      <c r="P980" s="410"/>
      <c r="Q980" s="411"/>
    </row>
    <row r="981" spans="1:17" ht="24.75" customHeight="1" x14ac:dyDescent="0.3">
      <c r="A981" s="76" t="str">
        <f>'Matriz Nº1 Identificación'!A981</f>
        <v>Objetivo táctico</v>
      </c>
      <c r="B981" s="447" t="str">
        <f>'Matriz Nº1 Identificación'!B981</f>
        <v xml:space="preserve">108. </v>
      </c>
      <c r="C981" s="448"/>
      <c r="D981" s="448"/>
      <c r="E981" s="448"/>
      <c r="F981" s="448"/>
      <c r="G981" s="448"/>
      <c r="H981" s="448"/>
      <c r="I981" s="448"/>
      <c r="J981" s="448"/>
      <c r="K981" s="448"/>
      <c r="L981" s="448"/>
      <c r="M981" s="448"/>
      <c r="N981" s="448"/>
      <c r="O981" s="448"/>
      <c r="P981" s="448"/>
      <c r="Q981" s="449"/>
    </row>
    <row r="982" spans="1:17" ht="27.75" customHeight="1" x14ac:dyDescent="0.3">
      <c r="A982" s="21" t="str">
        <f>'Matriz Nº1 Identificación'!A982</f>
        <v>108. 1</v>
      </c>
      <c r="B982" s="21" t="str">
        <f>IF('Matriz Nº3 Evaluación'!J982="Administrar",'Matriz Nº3 Evaluación'!B982,"No administrar")</f>
        <v>No administrar</v>
      </c>
      <c r="C982" s="105"/>
      <c r="D982" s="101"/>
      <c r="E982" s="101"/>
      <c r="F982" s="4" t="str">
        <f>IFERROR(+IF((VLOOKUP(D982,'Tabla 2-3-4-5'!$B$10:$C$12,2,FALSE)*(VLOOKUP(E982,'Tabla 2-3-4-5'!$B$10:$C$12,2,FALSE)))&lt;3,"BAJO",IF((VLOOKUP(D982,'Tabla 2-3-4-5'!$B$10:$C$12,2,FALSE)*(VLOOKUP(E982,'Tabla 2-3-4-5'!$B$10:$C$12,2,FALSE)))&gt;5,"ALTO","MEDIO"))," ")</f>
        <v xml:space="preserve"> </v>
      </c>
      <c r="G982" s="105"/>
      <c r="H982" s="105"/>
      <c r="I982" s="105"/>
      <c r="J982" s="105"/>
      <c r="K982" s="105"/>
      <c r="L982" s="105"/>
      <c r="M982" s="105"/>
      <c r="N982" s="105"/>
      <c r="O982" s="104"/>
      <c r="P982" s="106"/>
      <c r="Q982" s="107"/>
    </row>
    <row r="983" spans="1:17" ht="31.5" customHeight="1" x14ac:dyDescent="0.3">
      <c r="A983" s="21" t="str">
        <f>'Matriz Nº1 Identificación'!A983</f>
        <v>108. 2</v>
      </c>
      <c r="B983" s="21" t="str">
        <f>IF('Matriz Nº3 Evaluación'!J983="Administrar",'Matriz Nº3 Evaluación'!B983,"No administrar")</f>
        <v>No administrar</v>
      </c>
      <c r="C983" s="105"/>
      <c r="D983" s="101"/>
      <c r="E983" s="101"/>
      <c r="F983" s="4" t="str">
        <f>IFERROR(+IF((VLOOKUP(D983,'Tabla 2-3-4-5'!$B$10:$C$12,2,FALSE)*(VLOOKUP(E983,'Tabla 2-3-4-5'!$B$10:$C$12,2,FALSE)))&lt;3,"BAJO",IF((VLOOKUP(D983,'Tabla 2-3-4-5'!$B$10:$C$12,2,FALSE)*(VLOOKUP(E983,'Tabla 2-3-4-5'!$B$10:$C$12,2,FALSE)))&gt;5,"ALTO","MEDIO"))," ")</f>
        <v xml:space="preserve"> </v>
      </c>
      <c r="G983" s="105"/>
      <c r="H983" s="105"/>
      <c r="I983" s="105"/>
      <c r="J983" s="105"/>
      <c r="K983" s="105"/>
      <c r="L983" s="105"/>
      <c r="M983" s="105"/>
      <c r="N983" s="105"/>
      <c r="O983" s="104"/>
      <c r="P983" s="106"/>
      <c r="Q983" s="107"/>
    </row>
    <row r="984" spans="1:17" ht="29.25" customHeight="1" x14ac:dyDescent="0.3">
      <c r="A984" s="21" t="str">
        <f>'Matriz Nº1 Identificación'!A984</f>
        <v>108. 3</v>
      </c>
      <c r="B984" s="21" t="str">
        <f>IF('Matriz Nº3 Evaluación'!J984="Administrar",'Matriz Nº3 Evaluación'!B984,"No administrar")</f>
        <v>No administrar</v>
      </c>
      <c r="C984" s="105"/>
      <c r="D984" s="101"/>
      <c r="E984" s="101"/>
      <c r="F984" s="4" t="str">
        <f>IFERROR(+IF((VLOOKUP(D984,'Tabla 2-3-4-5'!$B$10:$C$12,2,FALSE)*(VLOOKUP(E984,'Tabla 2-3-4-5'!$B$10:$C$12,2,FALSE)))&lt;3,"BAJO",IF((VLOOKUP(D984,'Tabla 2-3-4-5'!$B$10:$C$12,2,FALSE)*(VLOOKUP(E984,'Tabla 2-3-4-5'!$B$10:$C$12,2,FALSE)))&gt;5,"ALTO","MEDIO"))," ")</f>
        <v xml:space="preserve"> </v>
      </c>
      <c r="G984" s="105"/>
      <c r="H984" s="105"/>
      <c r="I984" s="105"/>
      <c r="J984" s="105"/>
      <c r="K984" s="105"/>
      <c r="L984" s="105"/>
      <c r="M984" s="105"/>
      <c r="N984" s="105"/>
      <c r="O984" s="104"/>
      <c r="P984" s="106"/>
      <c r="Q984" s="107"/>
    </row>
    <row r="985" spans="1:17" ht="35.25" customHeight="1" x14ac:dyDescent="0.3">
      <c r="A985" s="21" t="str">
        <f>'Matriz Nº1 Identificación'!A985</f>
        <v>108. 4</v>
      </c>
      <c r="B985" s="21" t="str">
        <f>IF('Matriz Nº3 Evaluación'!J985="Administrar",'Matriz Nº3 Evaluación'!B985,"No administrar")</f>
        <v>No administrar</v>
      </c>
      <c r="C985" s="105"/>
      <c r="D985" s="101"/>
      <c r="E985" s="101"/>
      <c r="F985" s="4" t="str">
        <f>IFERROR(+IF((VLOOKUP(D985,'Tabla 2-3-4-5'!$B$10:$C$12,2,FALSE)*(VLOOKUP(E985,'Tabla 2-3-4-5'!$B$10:$C$12,2,FALSE)))&lt;3,"BAJO",IF((VLOOKUP(D985,'Tabla 2-3-4-5'!$B$10:$C$12,2,FALSE)*(VLOOKUP(E985,'Tabla 2-3-4-5'!$B$10:$C$12,2,FALSE)))&gt;5,"ALTO","MEDIO"))," ")</f>
        <v xml:space="preserve"> </v>
      </c>
      <c r="G985" s="105"/>
      <c r="H985" s="105"/>
      <c r="I985" s="105"/>
      <c r="J985" s="105"/>
      <c r="K985" s="105"/>
      <c r="L985" s="105"/>
      <c r="M985" s="105"/>
      <c r="N985" s="105"/>
      <c r="O985" s="104"/>
      <c r="P985" s="106"/>
      <c r="Q985" s="107"/>
    </row>
    <row r="986" spans="1:17" ht="35.25" customHeight="1" x14ac:dyDescent="0.3">
      <c r="A986" s="21" t="str">
        <f>'Matriz Nº1 Identificación'!A986</f>
        <v>108. 5</v>
      </c>
      <c r="B986" s="21" t="str">
        <f>IF('Matriz Nº3 Evaluación'!J986="Administrar",'Matriz Nº3 Evaluación'!B986,"No administrar")</f>
        <v>No administrar</v>
      </c>
      <c r="C986" s="105"/>
      <c r="D986" s="101"/>
      <c r="E986" s="101"/>
      <c r="F986" s="4" t="str">
        <f>IFERROR(+IF((VLOOKUP(D986,'Tabla 2-3-4-5'!$B$10:$C$12,2,FALSE)*(VLOOKUP(E986,'Tabla 2-3-4-5'!$B$10:$C$12,2,FALSE)))&lt;3,"BAJO",IF((VLOOKUP(D986,'Tabla 2-3-4-5'!$B$10:$C$12,2,FALSE)*(VLOOKUP(E986,'Tabla 2-3-4-5'!$B$10:$C$12,2,FALSE)))&gt;5,"ALTO","MEDIO"))," ")</f>
        <v xml:space="preserve"> </v>
      </c>
      <c r="G986" s="105"/>
      <c r="H986" s="105"/>
      <c r="I986" s="105"/>
      <c r="J986" s="105"/>
      <c r="K986" s="105"/>
      <c r="L986" s="105"/>
      <c r="M986" s="105"/>
      <c r="N986" s="105"/>
      <c r="O986" s="104"/>
      <c r="P986" s="106"/>
      <c r="Q986" s="107"/>
    </row>
    <row r="987" spans="1:17" ht="35.25" customHeight="1" x14ac:dyDescent="0.3">
      <c r="A987" s="21" t="str">
        <f>'Matriz Nº1 Identificación'!A987</f>
        <v>108. 6</v>
      </c>
      <c r="B987" s="21" t="str">
        <f>IF('Matriz Nº3 Evaluación'!J987="Administrar",'Matriz Nº3 Evaluación'!B987,"No administrar")</f>
        <v>No administrar</v>
      </c>
      <c r="C987" s="105"/>
      <c r="D987" s="101"/>
      <c r="E987" s="101"/>
      <c r="F987" s="4" t="str">
        <f>IFERROR(+IF((VLOOKUP(D987,'Tabla 2-3-4-5'!$B$10:$C$12,2,FALSE)*(VLOOKUP(E987,'Tabla 2-3-4-5'!$B$10:$C$12,2,FALSE)))&lt;3,"BAJO",IF((VLOOKUP(D987,'Tabla 2-3-4-5'!$B$10:$C$12,2,FALSE)*(VLOOKUP(E987,'Tabla 2-3-4-5'!$B$10:$C$12,2,FALSE)))&gt;5,"ALTO","MEDIO"))," ")</f>
        <v xml:space="preserve"> </v>
      </c>
      <c r="G987" s="105"/>
      <c r="H987" s="105"/>
      <c r="I987" s="105"/>
      <c r="J987" s="105"/>
      <c r="K987" s="105"/>
      <c r="L987" s="105"/>
      <c r="M987" s="105"/>
      <c r="N987" s="105"/>
      <c r="O987" s="104"/>
      <c r="P987" s="106"/>
      <c r="Q987" s="107"/>
    </row>
    <row r="988" spans="1:17" ht="35.25" customHeight="1" thickBot="1" x14ac:dyDescent="0.35">
      <c r="A988" s="21" t="str">
        <f>'Matriz Nº1 Identificación'!A988</f>
        <v>108. 7</v>
      </c>
      <c r="B988" s="21" t="str">
        <f>IF('Matriz Nº3 Evaluación'!J988="Administrar",'Matriz Nº3 Evaluación'!B988,"No administrar")</f>
        <v>No administrar</v>
      </c>
      <c r="C988" s="105"/>
      <c r="D988" s="101"/>
      <c r="E988" s="101"/>
      <c r="F988" s="4" t="str">
        <f>IFERROR(+IF((VLOOKUP(D988,'Tabla 2-3-4-5'!$B$10:$C$12,2,FALSE)*(VLOOKUP(E988,'Tabla 2-3-4-5'!$B$10:$C$12,2,FALSE)))&lt;3,"BAJO",IF((VLOOKUP(D988,'Tabla 2-3-4-5'!$B$10:$C$12,2,FALSE)*(VLOOKUP(E988,'Tabla 2-3-4-5'!$B$10:$C$12,2,FALSE)))&gt;5,"ALTO","MEDIO"))," ")</f>
        <v xml:space="preserve"> </v>
      </c>
      <c r="G988" s="105"/>
      <c r="H988" s="105"/>
      <c r="I988" s="105"/>
      <c r="J988" s="105"/>
      <c r="K988" s="105"/>
      <c r="L988" s="105"/>
      <c r="M988" s="105"/>
      <c r="N988" s="105"/>
      <c r="O988" s="104"/>
      <c r="P988" s="106"/>
      <c r="Q988" s="107"/>
    </row>
    <row r="989" spans="1:17" ht="33" customHeight="1" thickBot="1" x14ac:dyDescent="0.35">
      <c r="A989" s="73" t="str">
        <f>'Matriz Nº1 Identificación'!A989</f>
        <v xml:space="preserve">Objetivo Estratégico: </v>
      </c>
      <c r="B989" s="409">
        <f>'Matriz Nº1 Identificación'!B989</f>
        <v>0</v>
      </c>
      <c r="C989" s="410"/>
      <c r="D989" s="410"/>
      <c r="E989" s="410"/>
      <c r="F989" s="410"/>
      <c r="G989" s="410"/>
      <c r="H989" s="410"/>
      <c r="I989" s="410"/>
      <c r="J989" s="410"/>
      <c r="K989" s="410"/>
      <c r="L989" s="410"/>
      <c r="M989" s="410"/>
      <c r="N989" s="410"/>
      <c r="O989" s="410"/>
      <c r="P989" s="410"/>
      <c r="Q989" s="411"/>
    </row>
    <row r="990" spans="1:17" ht="24.75" customHeight="1" x14ac:dyDescent="0.3">
      <c r="A990" s="76" t="str">
        <f>'Matriz Nº1 Identificación'!A990</f>
        <v>Objetivo táctico</v>
      </c>
      <c r="B990" s="447" t="str">
        <f>'Matriz Nº1 Identificación'!B990</f>
        <v xml:space="preserve">109. </v>
      </c>
      <c r="C990" s="448"/>
      <c r="D990" s="448"/>
      <c r="E990" s="448"/>
      <c r="F990" s="448"/>
      <c r="G990" s="448"/>
      <c r="H990" s="448"/>
      <c r="I990" s="448"/>
      <c r="J990" s="448"/>
      <c r="K990" s="448"/>
      <c r="L990" s="448"/>
      <c r="M990" s="448"/>
      <c r="N990" s="448"/>
      <c r="O990" s="448"/>
      <c r="P990" s="448"/>
      <c r="Q990" s="449"/>
    </row>
    <row r="991" spans="1:17" ht="27.75" customHeight="1" x14ac:dyDescent="0.3">
      <c r="A991" s="21" t="str">
        <f>'Matriz Nº1 Identificación'!A991</f>
        <v>109. 1</v>
      </c>
      <c r="B991" s="21" t="str">
        <f>IF('Matriz Nº3 Evaluación'!J991="Administrar",'Matriz Nº3 Evaluación'!B991,"No administrar")</f>
        <v>No administrar</v>
      </c>
      <c r="C991" s="105"/>
      <c r="D991" s="101"/>
      <c r="E991" s="101"/>
      <c r="F991" s="4" t="str">
        <f>IFERROR(+IF((VLOOKUP(D991,'Tabla 2-3-4-5'!$B$10:$C$12,2,FALSE)*(VLOOKUP(E991,'Tabla 2-3-4-5'!$B$10:$C$12,2,FALSE)))&lt;3,"BAJO",IF((VLOOKUP(D991,'Tabla 2-3-4-5'!$B$10:$C$12,2,FALSE)*(VLOOKUP(E991,'Tabla 2-3-4-5'!$B$10:$C$12,2,FALSE)))&gt;5,"ALTO","MEDIO"))," ")</f>
        <v xml:space="preserve"> </v>
      </c>
      <c r="G991" s="105"/>
      <c r="H991" s="105"/>
      <c r="I991" s="105"/>
      <c r="J991" s="105"/>
      <c r="K991" s="105"/>
      <c r="L991" s="105"/>
      <c r="M991" s="105"/>
      <c r="N991" s="105"/>
      <c r="O991" s="104"/>
      <c r="P991" s="106"/>
      <c r="Q991" s="107"/>
    </row>
    <row r="992" spans="1:17" ht="31.5" customHeight="1" x14ac:dyDescent="0.3">
      <c r="A992" s="21" t="str">
        <f>'Matriz Nº1 Identificación'!A992</f>
        <v>109. 2</v>
      </c>
      <c r="B992" s="21" t="str">
        <f>IF('Matriz Nº3 Evaluación'!J992="Administrar",'Matriz Nº3 Evaluación'!B992,"No administrar")</f>
        <v>No administrar</v>
      </c>
      <c r="C992" s="105"/>
      <c r="D992" s="101"/>
      <c r="E992" s="101"/>
      <c r="F992" s="4" t="str">
        <f>IFERROR(+IF((VLOOKUP(D992,'Tabla 2-3-4-5'!$B$10:$C$12,2,FALSE)*(VLOOKUP(E992,'Tabla 2-3-4-5'!$B$10:$C$12,2,FALSE)))&lt;3,"BAJO",IF((VLOOKUP(D992,'Tabla 2-3-4-5'!$B$10:$C$12,2,FALSE)*(VLOOKUP(E992,'Tabla 2-3-4-5'!$B$10:$C$12,2,FALSE)))&gt;5,"ALTO","MEDIO"))," ")</f>
        <v xml:space="preserve"> </v>
      </c>
      <c r="G992" s="105"/>
      <c r="H992" s="105"/>
      <c r="I992" s="105"/>
      <c r="J992" s="105"/>
      <c r="K992" s="105"/>
      <c r="L992" s="105"/>
      <c r="M992" s="105"/>
      <c r="N992" s="105"/>
      <c r="O992" s="104"/>
      <c r="P992" s="106"/>
      <c r="Q992" s="107"/>
    </row>
    <row r="993" spans="1:17" ht="29.25" customHeight="1" x14ac:dyDescent="0.3">
      <c r="A993" s="21" t="str">
        <f>'Matriz Nº1 Identificación'!A993</f>
        <v>109. 3</v>
      </c>
      <c r="B993" s="21" t="str">
        <f>IF('Matriz Nº3 Evaluación'!J993="Administrar",'Matriz Nº3 Evaluación'!B993,"No administrar")</f>
        <v>No administrar</v>
      </c>
      <c r="C993" s="105"/>
      <c r="D993" s="101"/>
      <c r="E993" s="101"/>
      <c r="F993" s="4" t="str">
        <f>IFERROR(+IF((VLOOKUP(D993,'Tabla 2-3-4-5'!$B$10:$C$12,2,FALSE)*(VLOOKUP(E993,'Tabla 2-3-4-5'!$B$10:$C$12,2,FALSE)))&lt;3,"BAJO",IF((VLOOKUP(D993,'Tabla 2-3-4-5'!$B$10:$C$12,2,FALSE)*(VLOOKUP(E993,'Tabla 2-3-4-5'!$B$10:$C$12,2,FALSE)))&gt;5,"ALTO","MEDIO"))," ")</f>
        <v xml:space="preserve"> </v>
      </c>
      <c r="G993" s="105"/>
      <c r="H993" s="105"/>
      <c r="I993" s="105"/>
      <c r="J993" s="105"/>
      <c r="K993" s="105"/>
      <c r="L993" s="105"/>
      <c r="M993" s="105"/>
      <c r="N993" s="105"/>
      <c r="O993" s="104"/>
      <c r="P993" s="106"/>
      <c r="Q993" s="107"/>
    </row>
    <row r="994" spans="1:17" ht="35.25" customHeight="1" x14ac:dyDescent="0.3">
      <c r="A994" s="21" t="str">
        <f>'Matriz Nº1 Identificación'!A994</f>
        <v>109. 4</v>
      </c>
      <c r="B994" s="21" t="str">
        <f>IF('Matriz Nº3 Evaluación'!J994="Administrar",'Matriz Nº3 Evaluación'!B994,"No administrar")</f>
        <v>No administrar</v>
      </c>
      <c r="C994" s="105"/>
      <c r="D994" s="101"/>
      <c r="E994" s="101"/>
      <c r="F994" s="4" t="str">
        <f>IFERROR(+IF((VLOOKUP(D994,'Tabla 2-3-4-5'!$B$10:$C$12,2,FALSE)*(VLOOKUP(E994,'Tabla 2-3-4-5'!$B$10:$C$12,2,FALSE)))&lt;3,"BAJO",IF((VLOOKUP(D994,'Tabla 2-3-4-5'!$B$10:$C$12,2,FALSE)*(VLOOKUP(E994,'Tabla 2-3-4-5'!$B$10:$C$12,2,FALSE)))&gt;5,"ALTO","MEDIO"))," ")</f>
        <v xml:space="preserve"> </v>
      </c>
      <c r="G994" s="105"/>
      <c r="H994" s="105"/>
      <c r="I994" s="105"/>
      <c r="J994" s="105"/>
      <c r="K994" s="105"/>
      <c r="L994" s="105"/>
      <c r="M994" s="105"/>
      <c r="N994" s="105"/>
      <c r="O994" s="104"/>
      <c r="P994" s="106"/>
      <c r="Q994" s="107"/>
    </row>
    <row r="995" spans="1:17" ht="35.25" customHeight="1" x14ac:dyDescent="0.3">
      <c r="A995" s="21" t="str">
        <f>'Matriz Nº1 Identificación'!A995</f>
        <v>109. 5</v>
      </c>
      <c r="B995" s="21" t="str">
        <f>IF('Matriz Nº3 Evaluación'!J995="Administrar",'Matriz Nº3 Evaluación'!B995,"No administrar")</f>
        <v>No administrar</v>
      </c>
      <c r="C995" s="105"/>
      <c r="D995" s="101"/>
      <c r="E995" s="101"/>
      <c r="F995" s="4" t="str">
        <f>IFERROR(+IF((VLOOKUP(D995,'Tabla 2-3-4-5'!$B$10:$C$12,2,FALSE)*(VLOOKUP(E995,'Tabla 2-3-4-5'!$B$10:$C$12,2,FALSE)))&lt;3,"BAJO",IF((VLOOKUP(D995,'Tabla 2-3-4-5'!$B$10:$C$12,2,FALSE)*(VLOOKUP(E995,'Tabla 2-3-4-5'!$B$10:$C$12,2,FALSE)))&gt;5,"ALTO","MEDIO"))," ")</f>
        <v xml:space="preserve"> </v>
      </c>
      <c r="G995" s="105"/>
      <c r="H995" s="105"/>
      <c r="I995" s="105"/>
      <c r="J995" s="105"/>
      <c r="K995" s="105"/>
      <c r="L995" s="105"/>
      <c r="M995" s="105"/>
      <c r="N995" s="105"/>
      <c r="O995" s="104"/>
      <c r="P995" s="106"/>
      <c r="Q995" s="107"/>
    </row>
    <row r="996" spans="1:17" ht="35.25" customHeight="1" x14ac:dyDescent="0.3">
      <c r="A996" s="21" t="str">
        <f>'Matriz Nº1 Identificación'!A996</f>
        <v>109. 6</v>
      </c>
      <c r="B996" s="21" t="str">
        <f>IF('Matriz Nº3 Evaluación'!J996="Administrar",'Matriz Nº3 Evaluación'!B996,"No administrar")</f>
        <v>No administrar</v>
      </c>
      <c r="C996" s="105"/>
      <c r="D996" s="101"/>
      <c r="E996" s="101"/>
      <c r="F996" s="4" t="str">
        <f>IFERROR(+IF((VLOOKUP(D996,'Tabla 2-3-4-5'!$B$10:$C$12,2,FALSE)*(VLOOKUP(E996,'Tabla 2-3-4-5'!$B$10:$C$12,2,FALSE)))&lt;3,"BAJO",IF((VLOOKUP(D996,'Tabla 2-3-4-5'!$B$10:$C$12,2,FALSE)*(VLOOKUP(E996,'Tabla 2-3-4-5'!$B$10:$C$12,2,FALSE)))&gt;5,"ALTO","MEDIO"))," ")</f>
        <v xml:space="preserve"> </v>
      </c>
      <c r="G996" s="105"/>
      <c r="H996" s="105"/>
      <c r="I996" s="105"/>
      <c r="J996" s="105"/>
      <c r="K996" s="105"/>
      <c r="L996" s="105"/>
      <c r="M996" s="105"/>
      <c r="N996" s="105"/>
      <c r="O996" s="104"/>
      <c r="P996" s="106"/>
      <c r="Q996" s="107"/>
    </row>
    <row r="997" spans="1:17" ht="35.25" customHeight="1" thickBot="1" x14ac:dyDescent="0.35">
      <c r="A997" s="21" t="str">
        <f>'Matriz Nº1 Identificación'!A997</f>
        <v>109. 7</v>
      </c>
      <c r="B997" s="21" t="str">
        <f>IF('Matriz Nº3 Evaluación'!J997="Administrar",'Matriz Nº3 Evaluación'!B997,"No administrar")</f>
        <v>No administrar</v>
      </c>
      <c r="C997" s="105"/>
      <c r="D997" s="101"/>
      <c r="E997" s="101"/>
      <c r="F997" s="4" t="str">
        <f>IFERROR(+IF((VLOOKUP(D997,'Tabla 2-3-4-5'!$B$10:$C$12,2,FALSE)*(VLOOKUP(E997,'Tabla 2-3-4-5'!$B$10:$C$12,2,FALSE)))&lt;3,"BAJO",IF((VLOOKUP(D997,'Tabla 2-3-4-5'!$B$10:$C$12,2,FALSE)*(VLOOKUP(E997,'Tabla 2-3-4-5'!$B$10:$C$12,2,FALSE)))&gt;5,"ALTO","MEDIO"))," ")</f>
        <v xml:space="preserve"> </v>
      </c>
      <c r="G997" s="105"/>
      <c r="H997" s="105"/>
      <c r="I997" s="105"/>
      <c r="J997" s="105"/>
      <c r="K997" s="105"/>
      <c r="L997" s="105"/>
      <c r="M997" s="105"/>
      <c r="N997" s="105"/>
      <c r="O997" s="104"/>
      <c r="P997" s="106"/>
      <c r="Q997" s="107"/>
    </row>
    <row r="998" spans="1:17" ht="33" customHeight="1" thickBot="1" x14ac:dyDescent="0.35">
      <c r="A998" s="73" t="str">
        <f>'Matriz Nº1 Identificación'!A998</f>
        <v xml:space="preserve">Objetivo Estratégico: </v>
      </c>
      <c r="B998" s="409">
        <f>'Matriz Nº1 Identificación'!B998</f>
        <v>0</v>
      </c>
      <c r="C998" s="410"/>
      <c r="D998" s="410"/>
      <c r="E998" s="410"/>
      <c r="F998" s="410"/>
      <c r="G998" s="410"/>
      <c r="H998" s="410"/>
      <c r="I998" s="410"/>
      <c r="J998" s="410"/>
      <c r="K998" s="410"/>
      <c r="L998" s="410"/>
      <c r="M998" s="410"/>
      <c r="N998" s="410"/>
      <c r="O998" s="410"/>
      <c r="P998" s="410"/>
      <c r="Q998" s="411"/>
    </row>
    <row r="999" spans="1:17" ht="24.75" customHeight="1" x14ac:dyDescent="0.3">
      <c r="A999" s="76" t="str">
        <f>'Matriz Nº1 Identificación'!A999</f>
        <v>Objetivo táctico</v>
      </c>
      <c r="B999" s="447" t="str">
        <f>'Matriz Nº1 Identificación'!B999</f>
        <v xml:space="preserve">110. </v>
      </c>
      <c r="C999" s="448"/>
      <c r="D999" s="448"/>
      <c r="E999" s="448"/>
      <c r="F999" s="448"/>
      <c r="G999" s="448"/>
      <c r="H999" s="448"/>
      <c r="I999" s="448"/>
      <c r="J999" s="448"/>
      <c r="K999" s="448"/>
      <c r="L999" s="448"/>
      <c r="M999" s="448"/>
      <c r="N999" s="448"/>
      <c r="O999" s="448"/>
      <c r="P999" s="448"/>
      <c r="Q999" s="449"/>
    </row>
    <row r="1000" spans="1:17" ht="27.75" customHeight="1" x14ac:dyDescent="0.3">
      <c r="A1000" s="21" t="str">
        <f>'Matriz Nº1 Identificación'!A1000</f>
        <v>110. 1</v>
      </c>
      <c r="B1000" s="21" t="str">
        <f>IF('Matriz Nº3 Evaluación'!J1000="Administrar",'Matriz Nº3 Evaluación'!B1000,"No administrar")</f>
        <v>No administrar</v>
      </c>
      <c r="C1000" s="105"/>
      <c r="D1000" s="101"/>
      <c r="E1000" s="101"/>
      <c r="F1000" s="4" t="str">
        <f>IFERROR(+IF((VLOOKUP(D1000,'Tabla 2-3-4-5'!$B$10:$C$12,2,FALSE)*(VLOOKUP(E1000,'Tabla 2-3-4-5'!$B$10:$C$12,2,FALSE)))&lt;3,"BAJO",IF((VLOOKUP(D1000,'Tabla 2-3-4-5'!$B$10:$C$12,2,FALSE)*(VLOOKUP(E1000,'Tabla 2-3-4-5'!$B$10:$C$12,2,FALSE)))&gt;5,"ALTO","MEDIO"))," ")</f>
        <v xml:space="preserve"> </v>
      </c>
      <c r="G1000" s="105"/>
      <c r="H1000" s="105"/>
      <c r="I1000" s="105"/>
      <c r="J1000" s="105"/>
      <c r="K1000" s="105"/>
      <c r="L1000" s="105"/>
      <c r="M1000" s="105"/>
      <c r="N1000" s="105"/>
      <c r="O1000" s="104"/>
      <c r="P1000" s="106"/>
      <c r="Q1000" s="107"/>
    </row>
    <row r="1001" spans="1:17" ht="31.5" customHeight="1" x14ac:dyDescent="0.3">
      <c r="A1001" s="21" t="str">
        <f>'Matriz Nº1 Identificación'!A1001</f>
        <v>110. 2</v>
      </c>
      <c r="B1001" s="21" t="str">
        <f>IF('Matriz Nº3 Evaluación'!J1001="Administrar",'Matriz Nº3 Evaluación'!B1001,"No administrar")</f>
        <v>No administrar</v>
      </c>
      <c r="C1001" s="105"/>
      <c r="D1001" s="101"/>
      <c r="E1001" s="101"/>
      <c r="F1001" s="4" t="str">
        <f>IFERROR(+IF((VLOOKUP(D1001,'Tabla 2-3-4-5'!$B$10:$C$12,2,FALSE)*(VLOOKUP(E1001,'Tabla 2-3-4-5'!$B$10:$C$12,2,FALSE)))&lt;3,"BAJO",IF((VLOOKUP(D1001,'Tabla 2-3-4-5'!$B$10:$C$12,2,FALSE)*(VLOOKUP(E1001,'Tabla 2-3-4-5'!$B$10:$C$12,2,FALSE)))&gt;5,"ALTO","MEDIO"))," ")</f>
        <v xml:space="preserve"> </v>
      </c>
      <c r="G1001" s="105"/>
      <c r="H1001" s="105"/>
      <c r="I1001" s="105"/>
      <c r="J1001" s="105"/>
      <c r="K1001" s="105"/>
      <c r="L1001" s="105"/>
      <c r="M1001" s="105"/>
      <c r="N1001" s="105"/>
      <c r="O1001" s="104"/>
      <c r="P1001" s="106"/>
      <c r="Q1001" s="107"/>
    </row>
    <row r="1002" spans="1:17" ht="29.25" customHeight="1" x14ac:dyDescent="0.3">
      <c r="A1002" s="21" t="str">
        <f>'Matriz Nº1 Identificación'!A1002</f>
        <v>110. 3</v>
      </c>
      <c r="B1002" s="21" t="str">
        <f>IF('Matriz Nº3 Evaluación'!J1002="Administrar",'Matriz Nº3 Evaluación'!B1002,"No administrar")</f>
        <v>No administrar</v>
      </c>
      <c r="C1002" s="105"/>
      <c r="D1002" s="101"/>
      <c r="E1002" s="101"/>
      <c r="F1002" s="4" t="str">
        <f>IFERROR(+IF((VLOOKUP(D1002,'Tabla 2-3-4-5'!$B$10:$C$12,2,FALSE)*(VLOOKUP(E1002,'Tabla 2-3-4-5'!$B$10:$C$12,2,FALSE)))&lt;3,"BAJO",IF((VLOOKUP(D1002,'Tabla 2-3-4-5'!$B$10:$C$12,2,FALSE)*(VLOOKUP(E1002,'Tabla 2-3-4-5'!$B$10:$C$12,2,FALSE)))&gt;5,"ALTO","MEDIO"))," ")</f>
        <v xml:space="preserve"> </v>
      </c>
      <c r="G1002" s="105"/>
      <c r="H1002" s="105"/>
      <c r="I1002" s="105"/>
      <c r="J1002" s="105"/>
      <c r="K1002" s="105"/>
      <c r="L1002" s="105"/>
      <c r="M1002" s="105"/>
      <c r="N1002" s="105"/>
      <c r="O1002" s="104"/>
      <c r="P1002" s="106"/>
      <c r="Q1002" s="107"/>
    </row>
    <row r="1003" spans="1:17" ht="35.25" customHeight="1" x14ac:dyDescent="0.3">
      <c r="A1003" s="21" t="str">
        <f>'Matriz Nº1 Identificación'!A1003</f>
        <v>110. 4</v>
      </c>
      <c r="B1003" s="21" t="str">
        <f>IF('Matriz Nº3 Evaluación'!J1003="Administrar",'Matriz Nº3 Evaluación'!B1003,"No administrar")</f>
        <v>No administrar</v>
      </c>
      <c r="C1003" s="105"/>
      <c r="D1003" s="101"/>
      <c r="E1003" s="101"/>
      <c r="F1003" s="4" t="str">
        <f>IFERROR(+IF((VLOOKUP(D1003,'Tabla 2-3-4-5'!$B$10:$C$12,2,FALSE)*(VLOOKUP(E1003,'Tabla 2-3-4-5'!$B$10:$C$12,2,FALSE)))&lt;3,"BAJO",IF((VLOOKUP(D1003,'Tabla 2-3-4-5'!$B$10:$C$12,2,FALSE)*(VLOOKUP(E1003,'Tabla 2-3-4-5'!$B$10:$C$12,2,FALSE)))&gt;5,"ALTO","MEDIO"))," ")</f>
        <v xml:space="preserve"> </v>
      </c>
      <c r="G1003" s="105"/>
      <c r="H1003" s="105"/>
      <c r="I1003" s="105"/>
      <c r="J1003" s="105"/>
      <c r="K1003" s="105"/>
      <c r="L1003" s="105"/>
      <c r="M1003" s="105"/>
      <c r="N1003" s="105"/>
      <c r="O1003" s="104"/>
      <c r="P1003" s="106"/>
      <c r="Q1003" s="107"/>
    </row>
    <row r="1004" spans="1:17" ht="35.25" customHeight="1" x14ac:dyDescent="0.3">
      <c r="A1004" s="21" t="str">
        <f>'Matriz Nº1 Identificación'!A1004</f>
        <v>110. 5</v>
      </c>
      <c r="B1004" s="21" t="str">
        <f>IF('Matriz Nº3 Evaluación'!J1004="Administrar",'Matriz Nº3 Evaluación'!B1004,"No administrar")</f>
        <v>No administrar</v>
      </c>
      <c r="C1004" s="105"/>
      <c r="D1004" s="101"/>
      <c r="E1004" s="101"/>
      <c r="F1004" s="4" t="str">
        <f>IFERROR(+IF((VLOOKUP(D1004,'Tabla 2-3-4-5'!$B$10:$C$12,2,FALSE)*(VLOOKUP(E1004,'Tabla 2-3-4-5'!$B$10:$C$12,2,FALSE)))&lt;3,"BAJO",IF((VLOOKUP(D1004,'Tabla 2-3-4-5'!$B$10:$C$12,2,FALSE)*(VLOOKUP(E1004,'Tabla 2-3-4-5'!$B$10:$C$12,2,FALSE)))&gt;5,"ALTO","MEDIO"))," ")</f>
        <v xml:space="preserve"> </v>
      </c>
      <c r="G1004" s="105"/>
      <c r="H1004" s="105"/>
      <c r="I1004" s="105"/>
      <c r="J1004" s="105"/>
      <c r="K1004" s="105"/>
      <c r="L1004" s="105"/>
      <c r="M1004" s="105"/>
      <c r="N1004" s="105"/>
      <c r="O1004" s="104"/>
      <c r="P1004" s="106"/>
      <c r="Q1004" s="107"/>
    </row>
    <row r="1005" spans="1:17" ht="35.25" customHeight="1" x14ac:dyDescent="0.3">
      <c r="A1005" s="21" t="str">
        <f>'Matriz Nº1 Identificación'!A1005</f>
        <v>110. 6</v>
      </c>
      <c r="B1005" s="21" t="str">
        <f>IF('Matriz Nº3 Evaluación'!J1005="Administrar",'Matriz Nº3 Evaluación'!B1005,"No administrar")</f>
        <v>No administrar</v>
      </c>
      <c r="C1005" s="105"/>
      <c r="D1005" s="101"/>
      <c r="E1005" s="101"/>
      <c r="F1005" s="4" t="str">
        <f>IFERROR(+IF((VLOOKUP(D1005,'Tabla 2-3-4-5'!$B$10:$C$12,2,FALSE)*(VLOOKUP(E1005,'Tabla 2-3-4-5'!$B$10:$C$12,2,FALSE)))&lt;3,"BAJO",IF((VLOOKUP(D1005,'Tabla 2-3-4-5'!$B$10:$C$12,2,FALSE)*(VLOOKUP(E1005,'Tabla 2-3-4-5'!$B$10:$C$12,2,FALSE)))&gt;5,"ALTO","MEDIO"))," ")</f>
        <v xml:space="preserve"> </v>
      </c>
      <c r="G1005" s="105"/>
      <c r="H1005" s="105"/>
      <c r="I1005" s="105"/>
      <c r="J1005" s="105"/>
      <c r="K1005" s="105"/>
      <c r="L1005" s="105"/>
      <c r="M1005" s="105"/>
      <c r="N1005" s="105"/>
      <c r="O1005" s="104"/>
      <c r="P1005" s="106"/>
      <c r="Q1005" s="107"/>
    </row>
    <row r="1006" spans="1:17" ht="35.25" customHeight="1" thickBot="1" x14ac:dyDescent="0.35">
      <c r="A1006" s="21" t="str">
        <f>'Matriz Nº1 Identificación'!A1006</f>
        <v>110. 7</v>
      </c>
      <c r="B1006" s="21" t="str">
        <f>IF('Matriz Nº3 Evaluación'!J1006="Administrar",'Matriz Nº3 Evaluación'!B1006,"No administrar")</f>
        <v>No administrar</v>
      </c>
      <c r="C1006" s="105"/>
      <c r="D1006" s="101"/>
      <c r="E1006" s="101"/>
      <c r="F1006" s="4" t="str">
        <f>IFERROR(+IF((VLOOKUP(D1006,'Tabla 2-3-4-5'!$B$10:$C$12,2,FALSE)*(VLOOKUP(E1006,'Tabla 2-3-4-5'!$B$10:$C$12,2,FALSE)))&lt;3,"BAJO",IF((VLOOKUP(D1006,'Tabla 2-3-4-5'!$B$10:$C$12,2,FALSE)*(VLOOKUP(E1006,'Tabla 2-3-4-5'!$B$10:$C$12,2,FALSE)))&gt;5,"ALTO","MEDIO"))," ")</f>
        <v xml:space="preserve"> </v>
      </c>
      <c r="G1006" s="105"/>
      <c r="H1006" s="105"/>
      <c r="I1006" s="105"/>
      <c r="J1006" s="105"/>
      <c r="K1006" s="105"/>
      <c r="L1006" s="105"/>
      <c r="M1006" s="105"/>
      <c r="N1006" s="105"/>
      <c r="O1006" s="104"/>
      <c r="P1006" s="106"/>
      <c r="Q1006" s="107"/>
    </row>
    <row r="1007" spans="1:17" ht="33" customHeight="1" thickBot="1" x14ac:dyDescent="0.35">
      <c r="A1007" s="73" t="str">
        <f>'Matriz Nº1 Identificación'!A1007</f>
        <v xml:space="preserve">Objetivo Estratégico: </v>
      </c>
      <c r="B1007" s="409">
        <f>'Matriz Nº1 Identificación'!B1007</f>
        <v>0</v>
      </c>
      <c r="C1007" s="410"/>
      <c r="D1007" s="410"/>
      <c r="E1007" s="410"/>
      <c r="F1007" s="410"/>
      <c r="G1007" s="410"/>
      <c r="H1007" s="410"/>
      <c r="I1007" s="410"/>
      <c r="J1007" s="410"/>
      <c r="K1007" s="410"/>
      <c r="L1007" s="410"/>
      <c r="M1007" s="410"/>
      <c r="N1007" s="410"/>
      <c r="O1007" s="410"/>
      <c r="P1007" s="410"/>
      <c r="Q1007" s="411"/>
    </row>
    <row r="1008" spans="1:17" ht="24.75" customHeight="1" x14ac:dyDescent="0.3">
      <c r="A1008" s="76" t="str">
        <f>'Matriz Nº1 Identificación'!A1008</f>
        <v>Objetivo táctico</v>
      </c>
      <c r="B1008" s="447" t="str">
        <f>'Matriz Nº1 Identificación'!B1008</f>
        <v xml:space="preserve">111. </v>
      </c>
      <c r="C1008" s="448"/>
      <c r="D1008" s="448"/>
      <c r="E1008" s="448"/>
      <c r="F1008" s="448"/>
      <c r="G1008" s="448"/>
      <c r="H1008" s="448"/>
      <c r="I1008" s="448"/>
      <c r="J1008" s="448"/>
      <c r="K1008" s="448"/>
      <c r="L1008" s="448"/>
      <c r="M1008" s="448"/>
      <c r="N1008" s="448"/>
      <c r="O1008" s="448"/>
      <c r="P1008" s="448"/>
      <c r="Q1008" s="449"/>
    </row>
    <row r="1009" spans="1:17" ht="27.75" customHeight="1" x14ac:dyDescent="0.3">
      <c r="A1009" s="21" t="str">
        <f>'Matriz Nº1 Identificación'!A1009</f>
        <v>111. 1</v>
      </c>
      <c r="B1009" s="21" t="str">
        <f>IF('Matriz Nº3 Evaluación'!J1009="Administrar",'Matriz Nº3 Evaluación'!B1009,"No administrar")</f>
        <v>No administrar</v>
      </c>
      <c r="C1009" s="105"/>
      <c r="D1009" s="101"/>
      <c r="E1009" s="101"/>
      <c r="F1009" s="4" t="str">
        <f>IFERROR(+IF((VLOOKUP(D1009,'Tabla 2-3-4-5'!$B$10:$C$12,2,FALSE)*(VLOOKUP(E1009,'Tabla 2-3-4-5'!$B$10:$C$12,2,FALSE)))&lt;3,"BAJO",IF((VLOOKUP(D1009,'Tabla 2-3-4-5'!$B$10:$C$12,2,FALSE)*(VLOOKUP(E1009,'Tabla 2-3-4-5'!$B$10:$C$12,2,FALSE)))&gt;5,"ALTO","MEDIO"))," ")</f>
        <v xml:space="preserve"> </v>
      </c>
      <c r="G1009" s="105"/>
      <c r="H1009" s="105"/>
      <c r="I1009" s="105"/>
      <c r="J1009" s="105"/>
      <c r="K1009" s="105"/>
      <c r="L1009" s="105"/>
      <c r="M1009" s="105"/>
      <c r="N1009" s="105"/>
      <c r="O1009" s="104"/>
      <c r="P1009" s="106"/>
      <c r="Q1009" s="107"/>
    </row>
    <row r="1010" spans="1:17" ht="31.5" customHeight="1" x14ac:dyDescent="0.3">
      <c r="A1010" s="21" t="str">
        <f>'Matriz Nº1 Identificación'!A1010</f>
        <v>111. 2</v>
      </c>
      <c r="B1010" s="21" t="str">
        <f>IF('Matriz Nº3 Evaluación'!J1010="Administrar",'Matriz Nº3 Evaluación'!B1010,"No administrar")</f>
        <v>No administrar</v>
      </c>
      <c r="C1010" s="105"/>
      <c r="D1010" s="101"/>
      <c r="E1010" s="101"/>
      <c r="F1010" s="4" t="str">
        <f>IFERROR(+IF((VLOOKUP(D1010,'Tabla 2-3-4-5'!$B$10:$C$12,2,FALSE)*(VLOOKUP(E1010,'Tabla 2-3-4-5'!$B$10:$C$12,2,FALSE)))&lt;3,"BAJO",IF((VLOOKUP(D1010,'Tabla 2-3-4-5'!$B$10:$C$12,2,FALSE)*(VLOOKUP(E1010,'Tabla 2-3-4-5'!$B$10:$C$12,2,FALSE)))&gt;5,"ALTO","MEDIO"))," ")</f>
        <v xml:space="preserve"> </v>
      </c>
      <c r="G1010" s="105"/>
      <c r="H1010" s="105"/>
      <c r="I1010" s="105"/>
      <c r="J1010" s="105"/>
      <c r="K1010" s="105"/>
      <c r="L1010" s="105"/>
      <c r="M1010" s="105"/>
      <c r="N1010" s="105"/>
      <c r="O1010" s="104"/>
      <c r="P1010" s="106"/>
      <c r="Q1010" s="107"/>
    </row>
    <row r="1011" spans="1:17" ht="29.25" customHeight="1" x14ac:dyDescent="0.3">
      <c r="A1011" s="21" t="str">
        <f>'Matriz Nº1 Identificación'!A1011</f>
        <v>111. 3</v>
      </c>
      <c r="B1011" s="21" t="str">
        <f>IF('Matriz Nº3 Evaluación'!J1011="Administrar",'Matriz Nº3 Evaluación'!B1011,"No administrar")</f>
        <v>No administrar</v>
      </c>
      <c r="C1011" s="105"/>
      <c r="D1011" s="101"/>
      <c r="E1011" s="101"/>
      <c r="F1011" s="4" t="str">
        <f>IFERROR(+IF((VLOOKUP(D1011,'Tabla 2-3-4-5'!$B$10:$C$12,2,FALSE)*(VLOOKUP(E1011,'Tabla 2-3-4-5'!$B$10:$C$12,2,FALSE)))&lt;3,"BAJO",IF((VLOOKUP(D1011,'Tabla 2-3-4-5'!$B$10:$C$12,2,FALSE)*(VLOOKUP(E1011,'Tabla 2-3-4-5'!$B$10:$C$12,2,FALSE)))&gt;5,"ALTO","MEDIO"))," ")</f>
        <v xml:space="preserve"> </v>
      </c>
      <c r="G1011" s="105"/>
      <c r="H1011" s="105"/>
      <c r="I1011" s="105"/>
      <c r="J1011" s="105"/>
      <c r="K1011" s="105"/>
      <c r="L1011" s="105"/>
      <c r="M1011" s="105"/>
      <c r="N1011" s="105"/>
      <c r="O1011" s="104"/>
      <c r="P1011" s="106"/>
      <c r="Q1011" s="107"/>
    </row>
    <row r="1012" spans="1:17" ht="35.25" customHeight="1" x14ac:dyDescent="0.3">
      <c r="A1012" s="21" t="str">
        <f>'Matriz Nº1 Identificación'!A1012</f>
        <v>111. 4</v>
      </c>
      <c r="B1012" s="21" t="str">
        <f>IF('Matriz Nº3 Evaluación'!J1012="Administrar",'Matriz Nº3 Evaluación'!B1012,"No administrar")</f>
        <v>No administrar</v>
      </c>
      <c r="C1012" s="105"/>
      <c r="D1012" s="101"/>
      <c r="E1012" s="101"/>
      <c r="F1012" s="4" t="str">
        <f>IFERROR(+IF((VLOOKUP(D1012,'Tabla 2-3-4-5'!$B$10:$C$12,2,FALSE)*(VLOOKUP(E1012,'Tabla 2-3-4-5'!$B$10:$C$12,2,FALSE)))&lt;3,"BAJO",IF((VLOOKUP(D1012,'Tabla 2-3-4-5'!$B$10:$C$12,2,FALSE)*(VLOOKUP(E1012,'Tabla 2-3-4-5'!$B$10:$C$12,2,FALSE)))&gt;5,"ALTO","MEDIO"))," ")</f>
        <v xml:space="preserve"> </v>
      </c>
      <c r="G1012" s="105"/>
      <c r="H1012" s="105"/>
      <c r="I1012" s="105"/>
      <c r="J1012" s="105"/>
      <c r="K1012" s="105"/>
      <c r="L1012" s="105"/>
      <c r="M1012" s="105"/>
      <c r="N1012" s="105"/>
      <c r="O1012" s="104"/>
      <c r="P1012" s="106"/>
      <c r="Q1012" s="107"/>
    </row>
    <row r="1013" spans="1:17" ht="35.25" customHeight="1" x14ac:dyDescent="0.3">
      <c r="A1013" s="21" t="str">
        <f>'Matriz Nº1 Identificación'!A1013</f>
        <v>111. 5</v>
      </c>
      <c r="B1013" s="21" t="str">
        <f>IF('Matriz Nº3 Evaluación'!J1013="Administrar",'Matriz Nº3 Evaluación'!B1013,"No administrar")</f>
        <v>No administrar</v>
      </c>
      <c r="C1013" s="105"/>
      <c r="D1013" s="101"/>
      <c r="E1013" s="101"/>
      <c r="F1013" s="4" t="str">
        <f>IFERROR(+IF((VLOOKUP(D1013,'Tabla 2-3-4-5'!$B$10:$C$12,2,FALSE)*(VLOOKUP(E1013,'Tabla 2-3-4-5'!$B$10:$C$12,2,FALSE)))&lt;3,"BAJO",IF((VLOOKUP(D1013,'Tabla 2-3-4-5'!$B$10:$C$12,2,FALSE)*(VLOOKUP(E1013,'Tabla 2-3-4-5'!$B$10:$C$12,2,FALSE)))&gt;5,"ALTO","MEDIO"))," ")</f>
        <v xml:space="preserve"> </v>
      </c>
      <c r="G1013" s="105"/>
      <c r="H1013" s="105"/>
      <c r="I1013" s="105"/>
      <c r="J1013" s="105"/>
      <c r="K1013" s="105"/>
      <c r="L1013" s="105"/>
      <c r="M1013" s="105"/>
      <c r="N1013" s="105"/>
      <c r="O1013" s="104"/>
      <c r="P1013" s="106"/>
      <c r="Q1013" s="107"/>
    </row>
    <row r="1014" spans="1:17" ht="35.25" customHeight="1" x14ac:dyDescent="0.3">
      <c r="A1014" s="21" t="str">
        <f>'Matriz Nº1 Identificación'!A1014</f>
        <v>111. 6</v>
      </c>
      <c r="B1014" s="21" t="str">
        <f>IF('Matriz Nº3 Evaluación'!J1014="Administrar",'Matriz Nº3 Evaluación'!B1014,"No administrar")</f>
        <v>No administrar</v>
      </c>
      <c r="C1014" s="105"/>
      <c r="D1014" s="101"/>
      <c r="E1014" s="101"/>
      <c r="F1014" s="4" t="str">
        <f>IFERROR(+IF((VLOOKUP(D1014,'Tabla 2-3-4-5'!$B$10:$C$12,2,FALSE)*(VLOOKUP(E1014,'Tabla 2-3-4-5'!$B$10:$C$12,2,FALSE)))&lt;3,"BAJO",IF((VLOOKUP(D1014,'Tabla 2-3-4-5'!$B$10:$C$12,2,FALSE)*(VLOOKUP(E1014,'Tabla 2-3-4-5'!$B$10:$C$12,2,FALSE)))&gt;5,"ALTO","MEDIO"))," ")</f>
        <v xml:space="preserve"> </v>
      </c>
      <c r="G1014" s="105"/>
      <c r="H1014" s="105"/>
      <c r="I1014" s="105"/>
      <c r="J1014" s="105"/>
      <c r="K1014" s="105"/>
      <c r="L1014" s="105"/>
      <c r="M1014" s="105"/>
      <c r="N1014" s="105"/>
      <c r="O1014" s="104"/>
      <c r="P1014" s="106"/>
      <c r="Q1014" s="107"/>
    </row>
    <row r="1015" spans="1:17" ht="35.25" customHeight="1" thickBot="1" x14ac:dyDescent="0.35">
      <c r="A1015" s="21" t="str">
        <f>'Matriz Nº1 Identificación'!A1015</f>
        <v>111. 7</v>
      </c>
      <c r="B1015" s="21" t="str">
        <f>IF('Matriz Nº3 Evaluación'!J1015="Administrar",'Matriz Nº3 Evaluación'!B1015,"No administrar")</f>
        <v>No administrar</v>
      </c>
      <c r="C1015" s="105"/>
      <c r="D1015" s="101"/>
      <c r="E1015" s="101"/>
      <c r="F1015" s="4" t="str">
        <f>IFERROR(+IF((VLOOKUP(D1015,'Tabla 2-3-4-5'!$B$10:$C$12,2,FALSE)*(VLOOKUP(E1015,'Tabla 2-3-4-5'!$B$10:$C$12,2,FALSE)))&lt;3,"BAJO",IF((VLOOKUP(D1015,'Tabla 2-3-4-5'!$B$10:$C$12,2,FALSE)*(VLOOKUP(E1015,'Tabla 2-3-4-5'!$B$10:$C$12,2,FALSE)))&gt;5,"ALTO","MEDIO"))," ")</f>
        <v xml:space="preserve"> </v>
      </c>
      <c r="G1015" s="105"/>
      <c r="H1015" s="105"/>
      <c r="I1015" s="105"/>
      <c r="J1015" s="105"/>
      <c r="K1015" s="105"/>
      <c r="L1015" s="105"/>
      <c r="M1015" s="105"/>
      <c r="N1015" s="105"/>
      <c r="O1015" s="104"/>
      <c r="P1015" s="106"/>
      <c r="Q1015" s="107"/>
    </row>
    <row r="1016" spans="1:17" ht="33" customHeight="1" thickBot="1" x14ac:dyDescent="0.35">
      <c r="A1016" s="73" t="str">
        <f>'Matriz Nº1 Identificación'!A1016</f>
        <v xml:space="preserve">Objetivo Estratégico: </v>
      </c>
      <c r="B1016" s="409">
        <f>'Matriz Nº1 Identificación'!B1016</f>
        <v>0</v>
      </c>
      <c r="C1016" s="410"/>
      <c r="D1016" s="410"/>
      <c r="E1016" s="410"/>
      <c r="F1016" s="410"/>
      <c r="G1016" s="410"/>
      <c r="H1016" s="410"/>
      <c r="I1016" s="410"/>
      <c r="J1016" s="410"/>
      <c r="K1016" s="410"/>
      <c r="L1016" s="410"/>
      <c r="M1016" s="410"/>
      <c r="N1016" s="410"/>
      <c r="O1016" s="410"/>
      <c r="P1016" s="410"/>
      <c r="Q1016" s="411"/>
    </row>
    <row r="1017" spans="1:17" ht="24.75" customHeight="1" x14ac:dyDescent="0.3">
      <c r="A1017" s="76" t="str">
        <f>'Matriz Nº1 Identificación'!A1017</f>
        <v>Objetivo táctico</v>
      </c>
      <c r="B1017" s="447" t="str">
        <f>'Matriz Nº1 Identificación'!B1017</f>
        <v xml:space="preserve">112. </v>
      </c>
      <c r="C1017" s="448"/>
      <c r="D1017" s="448"/>
      <c r="E1017" s="448"/>
      <c r="F1017" s="448"/>
      <c r="G1017" s="448"/>
      <c r="H1017" s="448"/>
      <c r="I1017" s="448"/>
      <c r="J1017" s="448"/>
      <c r="K1017" s="448"/>
      <c r="L1017" s="448"/>
      <c r="M1017" s="448"/>
      <c r="N1017" s="448"/>
      <c r="O1017" s="448"/>
      <c r="P1017" s="448"/>
      <c r="Q1017" s="449"/>
    </row>
    <row r="1018" spans="1:17" ht="27.75" customHeight="1" x14ac:dyDescent="0.3">
      <c r="A1018" s="21" t="str">
        <f>'Matriz Nº1 Identificación'!A1018</f>
        <v>112. 1</v>
      </c>
      <c r="B1018" s="21" t="str">
        <f>IF('Matriz Nº3 Evaluación'!J1018="Administrar",'Matriz Nº3 Evaluación'!B1018,"No administrar")</f>
        <v>No administrar</v>
      </c>
      <c r="C1018" s="105"/>
      <c r="D1018" s="101"/>
      <c r="E1018" s="101"/>
      <c r="F1018" s="4" t="str">
        <f>IFERROR(+IF((VLOOKUP(D1018,'Tabla 2-3-4-5'!$B$10:$C$12,2,FALSE)*(VLOOKUP(E1018,'Tabla 2-3-4-5'!$B$10:$C$12,2,FALSE)))&lt;3,"BAJO",IF((VLOOKUP(D1018,'Tabla 2-3-4-5'!$B$10:$C$12,2,FALSE)*(VLOOKUP(E1018,'Tabla 2-3-4-5'!$B$10:$C$12,2,FALSE)))&gt;5,"ALTO","MEDIO"))," ")</f>
        <v xml:space="preserve"> </v>
      </c>
      <c r="G1018" s="105"/>
      <c r="H1018" s="105"/>
      <c r="I1018" s="105"/>
      <c r="J1018" s="105"/>
      <c r="K1018" s="105"/>
      <c r="L1018" s="105"/>
      <c r="M1018" s="105"/>
      <c r="N1018" s="105"/>
      <c r="O1018" s="104"/>
      <c r="P1018" s="106"/>
      <c r="Q1018" s="107"/>
    </row>
    <row r="1019" spans="1:17" ht="31.5" customHeight="1" x14ac:dyDescent="0.3">
      <c r="A1019" s="21" t="str">
        <f>'Matriz Nº1 Identificación'!A1019</f>
        <v>112. 2</v>
      </c>
      <c r="B1019" s="21" t="str">
        <f>IF('Matriz Nº3 Evaluación'!J1019="Administrar",'Matriz Nº3 Evaluación'!B1019,"No administrar")</f>
        <v>No administrar</v>
      </c>
      <c r="C1019" s="105"/>
      <c r="D1019" s="101"/>
      <c r="E1019" s="101"/>
      <c r="F1019" s="4" t="str">
        <f>IFERROR(+IF((VLOOKUP(D1019,'Tabla 2-3-4-5'!$B$10:$C$12,2,FALSE)*(VLOOKUP(E1019,'Tabla 2-3-4-5'!$B$10:$C$12,2,FALSE)))&lt;3,"BAJO",IF((VLOOKUP(D1019,'Tabla 2-3-4-5'!$B$10:$C$12,2,FALSE)*(VLOOKUP(E1019,'Tabla 2-3-4-5'!$B$10:$C$12,2,FALSE)))&gt;5,"ALTO","MEDIO"))," ")</f>
        <v xml:space="preserve"> </v>
      </c>
      <c r="G1019" s="105"/>
      <c r="H1019" s="105"/>
      <c r="I1019" s="105"/>
      <c r="J1019" s="105"/>
      <c r="K1019" s="105"/>
      <c r="L1019" s="105"/>
      <c r="M1019" s="105"/>
      <c r="N1019" s="105"/>
      <c r="O1019" s="104"/>
      <c r="P1019" s="106"/>
      <c r="Q1019" s="107"/>
    </row>
    <row r="1020" spans="1:17" ht="29.25" customHeight="1" x14ac:dyDescent="0.3">
      <c r="A1020" s="21" t="str">
        <f>'Matriz Nº1 Identificación'!A1020</f>
        <v>112. 3</v>
      </c>
      <c r="B1020" s="21" t="str">
        <f>IF('Matriz Nº3 Evaluación'!J1020="Administrar",'Matriz Nº3 Evaluación'!B1020,"No administrar")</f>
        <v>No administrar</v>
      </c>
      <c r="C1020" s="105"/>
      <c r="D1020" s="101"/>
      <c r="E1020" s="101"/>
      <c r="F1020" s="4" t="str">
        <f>IFERROR(+IF((VLOOKUP(D1020,'Tabla 2-3-4-5'!$B$10:$C$12,2,FALSE)*(VLOOKUP(E1020,'Tabla 2-3-4-5'!$B$10:$C$12,2,FALSE)))&lt;3,"BAJO",IF((VLOOKUP(D1020,'Tabla 2-3-4-5'!$B$10:$C$12,2,FALSE)*(VLOOKUP(E1020,'Tabla 2-3-4-5'!$B$10:$C$12,2,FALSE)))&gt;5,"ALTO","MEDIO"))," ")</f>
        <v xml:space="preserve"> </v>
      </c>
      <c r="G1020" s="105"/>
      <c r="H1020" s="105"/>
      <c r="I1020" s="105"/>
      <c r="J1020" s="105"/>
      <c r="K1020" s="105"/>
      <c r="L1020" s="105"/>
      <c r="M1020" s="105"/>
      <c r="N1020" s="105"/>
      <c r="O1020" s="104"/>
      <c r="P1020" s="106"/>
      <c r="Q1020" s="107"/>
    </row>
    <row r="1021" spans="1:17" ht="35.25" customHeight="1" x14ac:dyDescent="0.3">
      <c r="A1021" s="21" t="str">
        <f>'Matriz Nº1 Identificación'!A1021</f>
        <v>112. 4</v>
      </c>
      <c r="B1021" s="21" t="str">
        <f>IF('Matriz Nº3 Evaluación'!J1021="Administrar",'Matriz Nº3 Evaluación'!B1021,"No administrar")</f>
        <v>No administrar</v>
      </c>
      <c r="C1021" s="105"/>
      <c r="D1021" s="101"/>
      <c r="E1021" s="101"/>
      <c r="F1021" s="4" t="str">
        <f>IFERROR(+IF((VLOOKUP(D1021,'Tabla 2-3-4-5'!$B$10:$C$12,2,FALSE)*(VLOOKUP(E1021,'Tabla 2-3-4-5'!$B$10:$C$12,2,FALSE)))&lt;3,"BAJO",IF((VLOOKUP(D1021,'Tabla 2-3-4-5'!$B$10:$C$12,2,FALSE)*(VLOOKUP(E1021,'Tabla 2-3-4-5'!$B$10:$C$12,2,FALSE)))&gt;5,"ALTO","MEDIO"))," ")</f>
        <v xml:space="preserve"> </v>
      </c>
      <c r="G1021" s="105"/>
      <c r="H1021" s="105"/>
      <c r="I1021" s="105"/>
      <c r="J1021" s="105"/>
      <c r="K1021" s="105"/>
      <c r="L1021" s="105"/>
      <c r="M1021" s="105"/>
      <c r="N1021" s="105"/>
      <c r="O1021" s="104"/>
      <c r="P1021" s="106"/>
      <c r="Q1021" s="107"/>
    </row>
    <row r="1022" spans="1:17" ht="35.25" customHeight="1" x14ac:dyDescent="0.3">
      <c r="A1022" s="21" t="str">
        <f>'Matriz Nº1 Identificación'!A1022</f>
        <v>112. 5</v>
      </c>
      <c r="B1022" s="21" t="str">
        <f>IF('Matriz Nº3 Evaluación'!J1022="Administrar",'Matriz Nº3 Evaluación'!B1022,"No administrar")</f>
        <v>No administrar</v>
      </c>
      <c r="C1022" s="105"/>
      <c r="D1022" s="101"/>
      <c r="E1022" s="101"/>
      <c r="F1022" s="4" t="str">
        <f>IFERROR(+IF((VLOOKUP(D1022,'Tabla 2-3-4-5'!$B$10:$C$12,2,FALSE)*(VLOOKUP(E1022,'Tabla 2-3-4-5'!$B$10:$C$12,2,FALSE)))&lt;3,"BAJO",IF((VLOOKUP(D1022,'Tabla 2-3-4-5'!$B$10:$C$12,2,FALSE)*(VLOOKUP(E1022,'Tabla 2-3-4-5'!$B$10:$C$12,2,FALSE)))&gt;5,"ALTO","MEDIO"))," ")</f>
        <v xml:space="preserve"> </v>
      </c>
      <c r="G1022" s="105"/>
      <c r="H1022" s="105"/>
      <c r="I1022" s="105"/>
      <c r="J1022" s="105"/>
      <c r="K1022" s="105"/>
      <c r="L1022" s="105"/>
      <c r="M1022" s="105"/>
      <c r="N1022" s="105"/>
      <c r="O1022" s="104"/>
      <c r="P1022" s="106"/>
      <c r="Q1022" s="107"/>
    </row>
    <row r="1023" spans="1:17" ht="35.25" customHeight="1" x14ac:dyDescent="0.3">
      <c r="A1023" s="21" t="str">
        <f>'Matriz Nº1 Identificación'!A1023</f>
        <v>112. 6</v>
      </c>
      <c r="B1023" s="21" t="str">
        <f>IF('Matriz Nº3 Evaluación'!J1023="Administrar",'Matriz Nº3 Evaluación'!B1023,"No administrar")</f>
        <v>No administrar</v>
      </c>
      <c r="C1023" s="105"/>
      <c r="D1023" s="101"/>
      <c r="E1023" s="101"/>
      <c r="F1023" s="4" t="str">
        <f>IFERROR(+IF((VLOOKUP(D1023,'Tabla 2-3-4-5'!$B$10:$C$12,2,FALSE)*(VLOOKUP(E1023,'Tabla 2-3-4-5'!$B$10:$C$12,2,FALSE)))&lt;3,"BAJO",IF((VLOOKUP(D1023,'Tabla 2-3-4-5'!$B$10:$C$12,2,FALSE)*(VLOOKUP(E1023,'Tabla 2-3-4-5'!$B$10:$C$12,2,FALSE)))&gt;5,"ALTO","MEDIO"))," ")</f>
        <v xml:space="preserve"> </v>
      </c>
      <c r="G1023" s="105"/>
      <c r="H1023" s="105"/>
      <c r="I1023" s="105"/>
      <c r="J1023" s="105"/>
      <c r="K1023" s="105"/>
      <c r="L1023" s="105"/>
      <c r="M1023" s="105"/>
      <c r="N1023" s="105"/>
      <c r="O1023" s="104"/>
      <c r="P1023" s="106"/>
      <c r="Q1023" s="107"/>
    </row>
    <row r="1024" spans="1:17" ht="35.25" customHeight="1" thickBot="1" x14ac:dyDescent="0.35">
      <c r="A1024" s="21" t="str">
        <f>'Matriz Nº1 Identificación'!A1024</f>
        <v>112. 7</v>
      </c>
      <c r="B1024" s="21" t="str">
        <f>IF('Matriz Nº3 Evaluación'!J1024="Administrar",'Matriz Nº3 Evaluación'!B1024,"No administrar")</f>
        <v>No administrar</v>
      </c>
      <c r="C1024" s="105"/>
      <c r="D1024" s="101"/>
      <c r="E1024" s="101"/>
      <c r="F1024" s="4" t="str">
        <f>IFERROR(+IF((VLOOKUP(D1024,'Tabla 2-3-4-5'!$B$10:$C$12,2,FALSE)*(VLOOKUP(E1024,'Tabla 2-3-4-5'!$B$10:$C$12,2,FALSE)))&lt;3,"BAJO",IF((VLOOKUP(D1024,'Tabla 2-3-4-5'!$B$10:$C$12,2,FALSE)*(VLOOKUP(E1024,'Tabla 2-3-4-5'!$B$10:$C$12,2,FALSE)))&gt;5,"ALTO","MEDIO"))," ")</f>
        <v xml:space="preserve"> </v>
      </c>
      <c r="G1024" s="105"/>
      <c r="H1024" s="105"/>
      <c r="I1024" s="105"/>
      <c r="J1024" s="105"/>
      <c r="K1024" s="105"/>
      <c r="L1024" s="105"/>
      <c r="M1024" s="105"/>
      <c r="N1024" s="105"/>
      <c r="O1024" s="104"/>
      <c r="P1024" s="106"/>
      <c r="Q1024" s="107"/>
    </row>
    <row r="1025" spans="1:17" ht="33" customHeight="1" thickBot="1" x14ac:dyDescent="0.35">
      <c r="A1025" s="73" t="str">
        <f>'Matriz Nº1 Identificación'!A1025</f>
        <v xml:space="preserve">Objetivo Estratégico: </v>
      </c>
      <c r="B1025" s="409">
        <f>'Matriz Nº1 Identificación'!B1025</f>
        <v>0</v>
      </c>
      <c r="C1025" s="410"/>
      <c r="D1025" s="410"/>
      <c r="E1025" s="410"/>
      <c r="F1025" s="410"/>
      <c r="G1025" s="410"/>
      <c r="H1025" s="410"/>
      <c r="I1025" s="410"/>
      <c r="J1025" s="410"/>
      <c r="K1025" s="410"/>
      <c r="L1025" s="410"/>
      <c r="M1025" s="410"/>
      <c r="N1025" s="410"/>
      <c r="O1025" s="410"/>
      <c r="P1025" s="410"/>
      <c r="Q1025" s="411"/>
    </row>
    <row r="1026" spans="1:17" ht="24.75" customHeight="1" x14ac:dyDescent="0.3">
      <c r="A1026" s="76" t="str">
        <f>'Matriz Nº1 Identificación'!A1026</f>
        <v>Objetivo táctico</v>
      </c>
      <c r="B1026" s="447" t="str">
        <f>'Matriz Nº1 Identificación'!B1026</f>
        <v xml:space="preserve">113. </v>
      </c>
      <c r="C1026" s="448"/>
      <c r="D1026" s="448"/>
      <c r="E1026" s="448"/>
      <c r="F1026" s="448"/>
      <c r="G1026" s="448"/>
      <c r="H1026" s="448"/>
      <c r="I1026" s="448"/>
      <c r="J1026" s="448"/>
      <c r="K1026" s="448"/>
      <c r="L1026" s="448"/>
      <c r="M1026" s="448"/>
      <c r="N1026" s="448"/>
      <c r="O1026" s="448"/>
      <c r="P1026" s="448"/>
      <c r="Q1026" s="449"/>
    </row>
    <row r="1027" spans="1:17" ht="27.75" customHeight="1" x14ac:dyDescent="0.3">
      <c r="A1027" s="21" t="str">
        <f>'Matriz Nº1 Identificación'!A1027</f>
        <v>113. 1</v>
      </c>
      <c r="B1027" s="21" t="str">
        <f>IF('Matriz Nº3 Evaluación'!J1027="Administrar",'Matriz Nº3 Evaluación'!B1027,"No administrar")</f>
        <v>No administrar</v>
      </c>
      <c r="C1027" s="105"/>
      <c r="D1027" s="101"/>
      <c r="E1027" s="101"/>
      <c r="F1027" s="4" t="str">
        <f>IFERROR(+IF((VLOOKUP(D1027,'Tabla 2-3-4-5'!$B$10:$C$12,2,FALSE)*(VLOOKUP(E1027,'Tabla 2-3-4-5'!$B$10:$C$12,2,FALSE)))&lt;3,"BAJO",IF((VLOOKUP(D1027,'Tabla 2-3-4-5'!$B$10:$C$12,2,FALSE)*(VLOOKUP(E1027,'Tabla 2-3-4-5'!$B$10:$C$12,2,FALSE)))&gt;5,"ALTO","MEDIO"))," ")</f>
        <v xml:space="preserve"> </v>
      </c>
      <c r="G1027" s="105"/>
      <c r="H1027" s="105"/>
      <c r="I1027" s="105"/>
      <c r="J1027" s="105"/>
      <c r="K1027" s="105"/>
      <c r="L1027" s="105"/>
      <c r="M1027" s="105"/>
      <c r="N1027" s="105"/>
      <c r="O1027" s="104"/>
      <c r="P1027" s="106"/>
      <c r="Q1027" s="107"/>
    </row>
    <row r="1028" spans="1:17" ht="31.5" customHeight="1" x14ac:dyDescent="0.3">
      <c r="A1028" s="21" t="str">
        <f>'Matriz Nº1 Identificación'!A1028</f>
        <v>113. 2</v>
      </c>
      <c r="B1028" s="21" t="str">
        <f>IF('Matriz Nº3 Evaluación'!J1028="Administrar",'Matriz Nº3 Evaluación'!B1028,"No administrar")</f>
        <v>No administrar</v>
      </c>
      <c r="C1028" s="105"/>
      <c r="D1028" s="101"/>
      <c r="E1028" s="101"/>
      <c r="F1028" s="4" t="str">
        <f>IFERROR(+IF((VLOOKUP(D1028,'Tabla 2-3-4-5'!$B$10:$C$12,2,FALSE)*(VLOOKUP(E1028,'Tabla 2-3-4-5'!$B$10:$C$12,2,FALSE)))&lt;3,"BAJO",IF((VLOOKUP(D1028,'Tabla 2-3-4-5'!$B$10:$C$12,2,FALSE)*(VLOOKUP(E1028,'Tabla 2-3-4-5'!$B$10:$C$12,2,FALSE)))&gt;5,"ALTO","MEDIO"))," ")</f>
        <v xml:space="preserve"> </v>
      </c>
      <c r="G1028" s="105"/>
      <c r="H1028" s="105"/>
      <c r="I1028" s="105"/>
      <c r="J1028" s="105"/>
      <c r="K1028" s="105"/>
      <c r="L1028" s="105"/>
      <c r="M1028" s="105"/>
      <c r="N1028" s="105"/>
      <c r="O1028" s="104"/>
      <c r="P1028" s="106"/>
      <c r="Q1028" s="107"/>
    </row>
    <row r="1029" spans="1:17" ht="29.25" customHeight="1" x14ac:dyDescent="0.3">
      <c r="A1029" s="21" t="str">
        <f>'Matriz Nº1 Identificación'!A1029</f>
        <v>113. 3</v>
      </c>
      <c r="B1029" s="21" t="str">
        <f>IF('Matriz Nº3 Evaluación'!J1029="Administrar",'Matriz Nº3 Evaluación'!B1029,"No administrar")</f>
        <v>No administrar</v>
      </c>
      <c r="C1029" s="105"/>
      <c r="D1029" s="101"/>
      <c r="E1029" s="101"/>
      <c r="F1029" s="4" t="str">
        <f>IFERROR(+IF((VLOOKUP(D1029,'Tabla 2-3-4-5'!$B$10:$C$12,2,FALSE)*(VLOOKUP(E1029,'Tabla 2-3-4-5'!$B$10:$C$12,2,FALSE)))&lt;3,"BAJO",IF((VLOOKUP(D1029,'Tabla 2-3-4-5'!$B$10:$C$12,2,FALSE)*(VLOOKUP(E1029,'Tabla 2-3-4-5'!$B$10:$C$12,2,FALSE)))&gt;5,"ALTO","MEDIO"))," ")</f>
        <v xml:space="preserve"> </v>
      </c>
      <c r="G1029" s="105"/>
      <c r="H1029" s="105"/>
      <c r="I1029" s="105"/>
      <c r="J1029" s="105"/>
      <c r="K1029" s="105"/>
      <c r="L1029" s="105"/>
      <c r="M1029" s="105"/>
      <c r="N1029" s="105"/>
      <c r="O1029" s="104"/>
      <c r="P1029" s="106"/>
      <c r="Q1029" s="107"/>
    </row>
    <row r="1030" spans="1:17" ht="35.25" customHeight="1" x14ac:dyDescent="0.3">
      <c r="A1030" s="21" t="str">
        <f>'Matriz Nº1 Identificación'!A1030</f>
        <v>113. 4</v>
      </c>
      <c r="B1030" s="21" t="str">
        <f>IF('Matriz Nº3 Evaluación'!J1030="Administrar",'Matriz Nº3 Evaluación'!B1030,"No administrar")</f>
        <v>No administrar</v>
      </c>
      <c r="C1030" s="105"/>
      <c r="D1030" s="101"/>
      <c r="E1030" s="101"/>
      <c r="F1030" s="4" t="str">
        <f>IFERROR(+IF((VLOOKUP(D1030,'Tabla 2-3-4-5'!$B$10:$C$12,2,FALSE)*(VLOOKUP(E1030,'Tabla 2-3-4-5'!$B$10:$C$12,2,FALSE)))&lt;3,"BAJO",IF((VLOOKUP(D1030,'Tabla 2-3-4-5'!$B$10:$C$12,2,FALSE)*(VLOOKUP(E1030,'Tabla 2-3-4-5'!$B$10:$C$12,2,FALSE)))&gt;5,"ALTO","MEDIO"))," ")</f>
        <v xml:space="preserve"> </v>
      </c>
      <c r="G1030" s="105"/>
      <c r="H1030" s="105"/>
      <c r="I1030" s="105"/>
      <c r="J1030" s="105"/>
      <c r="K1030" s="105"/>
      <c r="L1030" s="105"/>
      <c r="M1030" s="105"/>
      <c r="N1030" s="105"/>
      <c r="O1030" s="104"/>
      <c r="P1030" s="106"/>
      <c r="Q1030" s="107"/>
    </row>
    <row r="1031" spans="1:17" ht="35.25" customHeight="1" x14ac:dyDescent="0.3">
      <c r="A1031" s="21" t="str">
        <f>'Matriz Nº1 Identificación'!A1031</f>
        <v>113. 5</v>
      </c>
      <c r="B1031" s="21" t="str">
        <f>IF('Matriz Nº3 Evaluación'!J1031="Administrar",'Matriz Nº3 Evaluación'!B1031,"No administrar")</f>
        <v>No administrar</v>
      </c>
      <c r="C1031" s="105"/>
      <c r="D1031" s="101"/>
      <c r="E1031" s="101"/>
      <c r="F1031" s="4" t="str">
        <f>IFERROR(+IF((VLOOKUP(D1031,'Tabla 2-3-4-5'!$B$10:$C$12,2,FALSE)*(VLOOKUP(E1031,'Tabla 2-3-4-5'!$B$10:$C$12,2,FALSE)))&lt;3,"BAJO",IF((VLOOKUP(D1031,'Tabla 2-3-4-5'!$B$10:$C$12,2,FALSE)*(VLOOKUP(E1031,'Tabla 2-3-4-5'!$B$10:$C$12,2,FALSE)))&gt;5,"ALTO","MEDIO"))," ")</f>
        <v xml:space="preserve"> </v>
      </c>
      <c r="G1031" s="105"/>
      <c r="H1031" s="105"/>
      <c r="I1031" s="105"/>
      <c r="J1031" s="105"/>
      <c r="K1031" s="105"/>
      <c r="L1031" s="105"/>
      <c r="M1031" s="105"/>
      <c r="N1031" s="105"/>
      <c r="O1031" s="104"/>
      <c r="P1031" s="106"/>
      <c r="Q1031" s="107"/>
    </row>
    <row r="1032" spans="1:17" ht="35.25" customHeight="1" x14ac:dyDescent="0.3">
      <c r="A1032" s="21" t="str">
        <f>'Matriz Nº1 Identificación'!A1032</f>
        <v>113. 6</v>
      </c>
      <c r="B1032" s="21" t="str">
        <f>IF('Matriz Nº3 Evaluación'!J1032="Administrar",'Matriz Nº3 Evaluación'!B1032,"No administrar")</f>
        <v>No administrar</v>
      </c>
      <c r="C1032" s="105"/>
      <c r="D1032" s="101"/>
      <c r="E1032" s="101"/>
      <c r="F1032" s="4" t="str">
        <f>IFERROR(+IF((VLOOKUP(D1032,'Tabla 2-3-4-5'!$B$10:$C$12,2,FALSE)*(VLOOKUP(E1032,'Tabla 2-3-4-5'!$B$10:$C$12,2,FALSE)))&lt;3,"BAJO",IF((VLOOKUP(D1032,'Tabla 2-3-4-5'!$B$10:$C$12,2,FALSE)*(VLOOKUP(E1032,'Tabla 2-3-4-5'!$B$10:$C$12,2,FALSE)))&gt;5,"ALTO","MEDIO"))," ")</f>
        <v xml:space="preserve"> </v>
      </c>
      <c r="G1032" s="105"/>
      <c r="H1032" s="105"/>
      <c r="I1032" s="105"/>
      <c r="J1032" s="105"/>
      <c r="K1032" s="105"/>
      <c r="L1032" s="105"/>
      <c r="M1032" s="105"/>
      <c r="N1032" s="105"/>
      <c r="O1032" s="104"/>
      <c r="P1032" s="106"/>
      <c r="Q1032" s="107"/>
    </row>
    <row r="1033" spans="1:17" ht="35.25" customHeight="1" thickBot="1" x14ac:dyDescent="0.35">
      <c r="A1033" s="21" t="str">
        <f>'Matriz Nº1 Identificación'!A1033</f>
        <v>113. 7</v>
      </c>
      <c r="B1033" s="21" t="str">
        <f>IF('Matriz Nº3 Evaluación'!J1033="Administrar",'Matriz Nº3 Evaluación'!B1033,"No administrar")</f>
        <v>No administrar</v>
      </c>
      <c r="C1033" s="105"/>
      <c r="D1033" s="101"/>
      <c r="E1033" s="101"/>
      <c r="F1033" s="4" t="str">
        <f>IFERROR(+IF((VLOOKUP(D1033,'Tabla 2-3-4-5'!$B$10:$C$12,2,FALSE)*(VLOOKUP(E1033,'Tabla 2-3-4-5'!$B$10:$C$12,2,FALSE)))&lt;3,"BAJO",IF((VLOOKUP(D1033,'Tabla 2-3-4-5'!$B$10:$C$12,2,FALSE)*(VLOOKUP(E1033,'Tabla 2-3-4-5'!$B$10:$C$12,2,FALSE)))&gt;5,"ALTO","MEDIO"))," ")</f>
        <v xml:space="preserve"> </v>
      </c>
      <c r="G1033" s="105"/>
      <c r="H1033" s="105"/>
      <c r="I1033" s="105"/>
      <c r="J1033" s="105"/>
      <c r="K1033" s="105"/>
      <c r="L1033" s="105"/>
      <c r="M1033" s="105"/>
      <c r="N1033" s="105"/>
      <c r="O1033" s="104"/>
      <c r="P1033" s="106"/>
      <c r="Q1033" s="107"/>
    </row>
    <row r="1034" spans="1:17" ht="33" customHeight="1" thickBot="1" x14ac:dyDescent="0.35">
      <c r="A1034" s="73" t="str">
        <f>'Matriz Nº1 Identificación'!A1034</f>
        <v xml:space="preserve">Objetivo Estratégico: </v>
      </c>
      <c r="B1034" s="409">
        <f>'Matriz Nº1 Identificación'!B1034</f>
        <v>0</v>
      </c>
      <c r="C1034" s="410"/>
      <c r="D1034" s="410"/>
      <c r="E1034" s="410"/>
      <c r="F1034" s="410"/>
      <c r="G1034" s="410"/>
      <c r="H1034" s="410"/>
      <c r="I1034" s="410"/>
      <c r="J1034" s="410"/>
      <c r="K1034" s="410"/>
      <c r="L1034" s="410"/>
      <c r="M1034" s="410"/>
      <c r="N1034" s="410"/>
      <c r="O1034" s="410"/>
      <c r="P1034" s="410"/>
      <c r="Q1034" s="411"/>
    </row>
    <row r="1035" spans="1:17" ht="24.75" customHeight="1" x14ac:dyDescent="0.3">
      <c r="A1035" s="76" t="str">
        <f>'Matriz Nº1 Identificación'!A1035</f>
        <v>Objetivo táctico</v>
      </c>
      <c r="B1035" s="447" t="str">
        <f>'Matriz Nº1 Identificación'!B1035</f>
        <v xml:space="preserve">114. </v>
      </c>
      <c r="C1035" s="448"/>
      <c r="D1035" s="448"/>
      <c r="E1035" s="448"/>
      <c r="F1035" s="448"/>
      <c r="G1035" s="448"/>
      <c r="H1035" s="448"/>
      <c r="I1035" s="448"/>
      <c r="J1035" s="448"/>
      <c r="K1035" s="448"/>
      <c r="L1035" s="448"/>
      <c r="M1035" s="448"/>
      <c r="N1035" s="448"/>
      <c r="O1035" s="448"/>
      <c r="P1035" s="448"/>
      <c r="Q1035" s="449"/>
    </row>
    <row r="1036" spans="1:17" ht="27.75" customHeight="1" x14ac:dyDescent="0.3">
      <c r="A1036" s="21" t="str">
        <f>'Matriz Nº1 Identificación'!A1036</f>
        <v>114. 1</v>
      </c>
      <c r="B1036" s="21" t="str">
        <f>IF('Matriz Nº3 Evaluación'!J1036="Administrar",'Matriz Nº3 Evaluación'!B1036,"No administrar")</f>
        <v>No administrar</v>
      </c>
      <c r="C1036" s="105"/>
      <c r="D1036" s="101"/>
      <c r="E1036" s="101"/>
      <c r="F1036" s="4" t="str">
        <f>IFERROR(+IF((VLOOKUP(D1036,'Tabla 2-3-4-5'!$B$10:$C$12,2,FALSE)*(VLOOKUP(E1036,'Tabla 2-3-4-5'!$B$10:$C$12,2,FALSE)))&lt;3,"BAJO",IF((VLOOKUP(D1036,'Tabla 2-3-4-5'!$B$10:$C$12,2,FALSE)*(VLOOKUP(E1036,'Tabla 2-3-4-5'!$B$10:$C$12,2,FALSE)))&gt;5,"ALTO","MEDIO"))," ")</f>
        <v xml:space="preserve"> </v>
      </c>
      <c r="G1036" s="105"/>
      <c r="H1036" s="105"/>
      <c r="I1036" s="105"/>
      <c r="J1036" s="105"/>
      <c r="K1036" s="105"/>
      <c r="L1036" s="105"/>
      <c r="M1036" s="105"/>
      <c r="N1036" s="105"/>
      <c r="O1036" s="104"/>
      <c r="P1036" s="106"/>
      <c r="Q1036" s="107"/>
    </row>
    <row r="1037" spans="1:17" ht="31.5" customHeight="1" x14ac:dyDescent="0.3">
      <c r="A1037" s="21" t="str">
        <f>'Matriz Nº1 Identificación'!A1037</f>
        <v>114. 2</v>
      </c>
      <c r="B1037" s="21" t="str">
        <f>IF('Matriz Nº3 Evaluación'!J1037="Administrar",'Matriz Nº3 Evaluación'!B1037,"No administrar")</f>
        <v>No administrar</v>
      </c>
      <c r="C1037" s="105"/>
      <c r="D1037" s="101"/>
      <c r="E1037" s="101"/>
      <c r="F1037" s="4" t="str">
        <f>IFERROR(+IF((VLOOKUP(D1037,'Tabla 2-3-4-5'!$B$10:$C$12,2,FALSE)*(VLOOKUP(E1037,'Tabla 2-3-4-5'!$B$10:$C$12,2,FALSE)))&lt;3,"BAJO",IF((VLOOKUP(D1037,'Tabla 2-3-4-5'!$B$10:$C$12,2,FALSE)*(VLOOKUP(E1037,'Tabla 2-3-4-5'!$B$10:$C$12,2,FALSE)))&gt;5,"ALTO","MEDIO"))," ")</f>
        <v xml:space="preserve"> </v>
      </c>
      <c r="G1037" s="105"/>
      <c r="H1037" s="105"/>
      <c r="I1037" s="105"/>
      <c r="J1037" s="105"/>
      <c r="K1037" s="105"/>
      <c r="L1037" s="105"/>
      <c r="M1037" s="105"/>
      <c r="N1037" s="105"/>
      <c r="O1037" s="104"/>
      <c r="P1037" s="106"/>
      <c r="Q1037" s="107"/>
    </row>
    <row r="1038" spans="1:17" ht="29.25" customHeight="1" x14ac:dyDescent="0.3">
      <c r="A1038" s="21" t="str">
        <f>'Matriz Nº1 Identificación'!A1038</f>
        <v>114. 3</v>
      </c>
      <c r="B1038" s="21" t="str">
        <f>IF('Matriz Nº3 Evaluación'!J1038="Administrar",'Matriz Nº3 Evaluación'!B1038,"No administrar")</f>
        <v>No administrar</v>
      </c>
      <c r="C1038" s="105"/>
      <c r="D1038" s="101"/>
      <c r="E1038" s="101"/>
      <c r="F1038" s="4" t="str">
        <f>IFERROR(+IF((VLOOKUP(D1038,'Tabla 2-3-4-5'!$B$10:$C$12,2,FALSE)*(VLOOKUP(E1038,'Tabla 2-3-4-5'!$B$10:$C$12,2,FALSE)))&lt;3,"BAJO",IF((VLOOKUP(D1038,'Tabla 2-3-4-5'!$B$10:$C$12,2,FALSE)*(VLOOKUP(E1038,'Tabla 2-3-4-5'!$B$10:$C$12,2,FALSE)))&gt;5,"ALTO","MEDIO"))," ")</f>
        <v xml:space="preserve"> </v>
      </c>
      <c r="G1038" s="105"/>
      <c r="H1038" s="105"/>
      <c r="I1038" s="105"/>
      <c r="J1038" s="105"/>
      <c r="K1038" s="105"/>
      <c r="L1038" s="105"/>
      <c r="M1038" s="105"/>
      <c r="N1038" s="105"/>
      <c r="O1038" s="104"/>
      <c r="P1038" s="106"/>
      <c r="Q1038" s="107"/>
    </row>
    <row r="1039" spans="1:17" ht="35.25" customHeight="1" x14ac:dyDescent="0.3">
      <c r="A1039" s="21" t="str">
        <f>'Matriz Nº1 Identificación'!A1039</f>
        <v>114. 4</v>
      </c>
      <c r="B1039" s="21" t="str">
        <f>IF('Matriz Nº3 Evaluación'!J1039="Administrar",'Matriz Nº3 Evaluación'!B1039,"No administrar")</f>
        <v>No administrar</v>
      </c>
      <c r="C1039" s="105"/>
      <c r="D1039" s="101"/>
      <c r="E1039" s="101"/>
      <c r="F1039" s="4" t="str">
        <f>IFERROR(+IF((VLOOKUP(D1039,'Tabla 2-3-4-5'!$B$10:$C$12,2,FALSE)*(VLOOKUP(E1039,'Tabla 2-3-4-5'!$B$10:$C$12,2,FALSE)))&lt;3,"BAJO",IF((VLOOKUP(D1039,'Tabla 2-3-4-5'!$B$10:$C$12,2,FALSE)*(VLOOKUP(E1039,'Tabla 2-3-4-5'!$B$10:$C$12,2,FALSE)))&gt;5,"ALTO","MEDIO"))," ")</f>
        <v xml:space="preserve"> </v>
      </c>
      <c r="G1039" s="105"/>
      <c r="H1039" s="105"/>
      <c r="I1039" s="105"/>
      <c r="J1039" s="105"/>
      <c r="K1039" s="105"/>
      <c r="L1039" s="105"/>
      <c r="M1039" s="105"/>
      <c r="N1039" s="105"/>
      <c r="O1039" s="104"/>
      <c r="P1039" s="106"/>
      <c r="Q1039" s="107"/>
    </row>
    <row r="1040" spans="1:17" ht="35.25" customHeight="1" x14ac:dyDescent="0.3">
      <c r="A1040" s="21" t="str">
        <f>'Matriz Nº1 Identificación'!A1040</f>
        <v>114. 5</v>
      </c>
      <c r="B1040" s="21" t="str">
        <f>IF('Matriz Nº3 Evaluación'!J1040="Administrar",'Matriz Nº3 Evaluación'!B1040,"No administrar")</f>
        <v>No administrar</v>
      </c>
      <c r="C1040" s="105"/>
      <c r="D1040" s="101"/>
      <c r="E1040" s="101"/>
      <c r="F1040" s="4" t="str">
        <f>IFERROR(+IF((VLOOKUP(D1040,'Tabla 2-3-4-5'!$B$10:$C$12,2,FALSE)*(VLOOKUP(E1040,'Tabla 2-3-4-5'!$B$10:$C$12,2,FALSE)))&lt;3,"BAJO",IF((VLOOKUP(D1040,'Tabla 2-3-4-5'!$B$10:$C$12,2,FALSE)*(VLOOKUP(E1040,'Tabla 2-3-4-5'!$B$10:$C$12,2,FALSE)))&gt;5,"ALTO","MEDIO"))," ")</f>
        <v xml:space="preserve"> </v>
      </c>
      <c r="G1040" s="105"/>
      <c r="H1040" s="105"/>
      <c r="I1040" s="105"/>
      <c r="J1040" s="105"/>
      <c r="K1040" s="105"/>
      <c r="L1040" s="105"/>
      <c r="M1040" s="105"/>
      <c r="N1040" s="105"/>
      <c r="O1040" s="104"/>
      <c r="P1040" s="106"/>
      <c r="Q1040" s="107"/>
    </row>
    <row r="1041" spans="1:17" ht="35.25" customHeight="1" x14ac:dyDescent="0.3">
      <c r="A1041" s="21" t="str">
        <f>'Matriz Nº1 Identificación'!A1041</f>
        <v>114. 6</v>
      </c>
      <c r="B1041" s="21" t="str">
        <f>IF('Matriz Nº3 Evaluación'!J1041="Administrar",'Matriz Nº3 Evaluación'!B1041,"No administrar")</f>
        <v>No administrar</v>
      </c>
      <c r="C1041" s="105"/>
      <c r="D1041" s="101"/>
      <c r="E1041" s="101"/>
      <c r="F1041" s="4" t="str">
        <f>IFERROR(+IF((VLOOKUP(D1041,'Tabla 2-3-4-5'!$B$10:$C$12,2,FALSE)*(VLOOKUP(E1041,'Tabla 2-3-4-5'!$B$10:$C$12,2,FALSE)))&lt;3,"BAJO",IF((VLOOKUP(D1041,'Tabla 2-3-4-5'!$B$10:$C$12,2,FALSE)*(VLOOKUP(E1041,'Tabla 2-3-4-5'!$B$10:$C$12,2,FALSE)))&gt;5,"ALTO","MEDIO"))," ")</f>
        <v xml:space="preserve"> </v>
      </c>
      <c r="G1041" s="105"/>
      <c r="H1041" s="105"/>
      <c r="I1041" s="105"/>
      <c r="J1041" s="105"/>
      <c r="K1041" s="105"/>
      <c r="L1041" s="105"/>
      <c r="M1041" s="105"/>
      <c r="N1041" s="105"/>
      <c r="O1041" s="104"/>
      <c r="P1041" s="106"/>
      <c r="Q1041" s="107"/>
    </row>
    <row r="1042" spans="1:17" ht="35.25" customHeight="1" thickBot="1" x14ac:dyDescent="0.35">
      <c r="A1042" s="21" t="str">
        <f>'Matriz Nº1 Identificación'!A1042</f>
        <v>114. 7</v>
      </c>
      <c r="B1042" s="21" t="str">
        <f>IF('Matriz Nº3 Evaluación'!J1042="Administrar",'Matriz Nº3 Evaluación'!B1042,"No administrar")</f>
        <v>No administrar</v>
      </c>
      <c r="C1042" s="105"/>
      <c r="D1042" s="101"/>
      <c r="E1042" s="101"/>
      <c r="F1042" s="4" t="str">
        <f>IFERROR(+IF((VLOOKUP(D1042,'Tabla 2-3-4-5'!$B$10:$C$12,2,FALSE)*(VLOOKUP(E1042,'Tabla 2-3-4-5'!$B$10:$C$12,2,FALSE)))&lt;3,"BAJO",IF((VLOOKUP(D1042,'Tabla 2-3-4-5'!$B$10:$C$12,2,FALSE)*(VLOOKUP(E1042,'Tabla 2-3-4-5'!$B$10:$C$12,2,FALSE)))&gt;5,"ALTO","MEDIO"))," ")</f>
        <v xml:space="preserve"> </v>
      </c>
      <c r="G1042" s="105"/>
      <c r="H1042" s="105"/>
      <c r="I1042" s="105"/>
      <c r="J1042" s="105"/>
      <c r="K1042" s="105"/>
      <c r="L1042" s="105"/>
      <c r="M1042" s="105"/>
      <c r="N1042" s="105"/>
      <c r="O1042" s="104"/>
      <c r="P1042" s="106"/>
      <c r="Q1042" s="107"/>
    </row>
    <row r="1043" spans="1:17" ht="33" customHeight="1" thickBot="1" x14ac:dyDescent="0.35">
      <c r="A1043" s="73" t="str">
        <f>'Matriz Nº1 Identificación'!A1043</f>
        <v xml:space="preserve">Objetivo Estratégico: </v>
      </c>
      <c r="B1043" s="409">
        <f>'Matriz Nº1 Identificación'!B1043</f>
        <v>0</v>
      </c>
      <c r="C1043" s="410"/>
      <c r="D1043" s="410"/>
      <c r="E1043" s="410"/>
      <c r="F1043" s="410"/>
      <c r="G1043" s="410"/>
      <c r="H1043" s="410"/>
      <c r="I1043" s="410"/>
      <c r="J1043" s="410"/>
      <c r="K1043" s="410"/>
      <c r="L1043" s="410"/>
      <c r="M1043" s="410"/>
      <c r="N1043" s="410"/>
      <c r="O1043" s="410"/>
      <c r="P1043" s="410"/>
      <c r="Q1043" s="411"/>
    </row>
    <row r="1044" spans="1:17" ht="24.75" customHeight="1" x14ac:dyDescent="0.3">
      <c r="A1044" s="76" t="str">
        <f>'Matriz Nº1 Identificación'!A1044</f>
        <v>Objetivo táctico</v>
      </c>
      <c r="B1044" s="447" t="str">
        <f>'Matriz Nº1 Identificación'!B1044</f>
        <v xml:space="preserve">115. </v>
      </c>
      <c r="C1044" s="448"/>
      <c r="D1044" s="448"/>
      <c r="E1044" s="448"/>
      <c r="F1044" s="448"/>
      <c r="G1044" s="448"/>
      <c r="H1044" s="448"/>
      <c r="I1044" s="448"/>
      <c r="J1044" s="448"/>
      <c r="K1044" s="448"/>
      <c r="L1044" s="448"/>
      <c r="M1044" s="448"/>
      <c r="N1044" s="448"/>
      <c r="O1044" s="448"/>
      <c r="P1044" s="448"/>
      <c r="Q1044" s="449"/>
    </row>
    <row r="1045" spans="1:17" ht="27.75" customHeight="1" x14ac:dyDescent="0.3">
      <c r="A1045" s="21" t="str">
        <f>'Matriz Nº1 Identificación'!A1045</f>
        <v>115. 1</v>
      </c>
      <c r="B1045" s="21" t="str">
        <f>IF('Matriz Nº3 Evaluación'!J1045="Administrar",'Matriz Nº3 Evaluación'!B1045,"No administrar")</f>
        <v>No administrar</v>
      </c>
      <c r="C1045" s="105"/>
      <c r="D1045" s="101"/>
      <c r="E1045" s="101"/>
      <c r="F1045" s="4" t="str">
        <f>IFERROR(+IF((VLOOKUP(D1045,'Tabla 2-3-4-5'!$B$10:$C$12,2,FALSE)*(VLOOKUP(E1045,'Tabla 2-3-4-5'!$B$10:$C$12,2,FALSE)))&lt;3,"BAJO",IF((VLOOKUP(D1045,'Tabla 2-3-4-5'!$B$10:$C$12,2,FALSE)*(VLOOKUP(E1045,'Tabla 2-3-4-5'!$B$10:$C$12,2,FALSE)))&gt;5,"ALTO","MEDIO"))," ")</f>
        <v xml:space="preserve"> </v>
      </c>
      <c r="G1045" s="105"/>
      <c r="H1045" s="105"/>
      <c r="I1045" s="105"/>
      <c r="J1045" s="105"/>
      <c r="K1045" s="105"/>
      <c r="L1045" s="105"/>
      <c r="M1045" s="105"/>
      <c r="N1045" s="105"/>
      <c r="O1045" s="104"/>
      <c r="P1045" s="106"/>
      <c r="Q1045" s="107"/>
    </row>
    <row r="1046" spans="1:17" ht="31.5" customHeight="1" x14ac:dyDescent="0.3">
      <c r="A1046" s="21" t="str">
        <f>'Matriz Nº1 Identificación'!A1046</f>
        <v>115. 2</v>
      </c>
      <c r="B1046" s="21" t="str">
        <f>IF('Matriz Nº3 Evaluación'!J1046="Administrar",'Matriz Nº3 Evaluación'!B1046,"No administrar")</f>
        <v>No administrar</v>
      </c>
      <c r="C1046" s="105"/>
      <c r="D1046" s="101"/>
      <c r="E1046" s="101"/>
      <c r="F1046" s="4" t="str">
        <f>IFERROR(+IF((VLOOKUP(D1046,'Tabla 2-3-4-5'!$B$10:$C$12,2,FALSE)*(VLOOKUP(E1046,'Tabla 2-3-4-5'!$B$10:$C$12,2,FALSE)))&lt;3,"BAJO",IF((VLOOKUP(D1046,'Tabla 2-3-4-5'!$B$10:$C$12,2,FALSE)*(VLOOKUP(E1046,'Tabla 2-3-4-5'!$B$10:$C$12,2,FALSE)))&gt;5,"ALTO","MEDIO"))," ")</f>
        <v xml:space="preserve"> </v>
      </c>
      <c r="G1046" s="105"/>
      <c r="H1046" s="105"/>
      <c r="I1046" s="105"/>
      <c r="J1046" s="105"/>
      <c r="K1046" s="105"/>
      <c r="L1046" s="105"/>
      <c r="M1046" s="105"/>
      <c r="N1046" s="105"/>
      <c r="O1046" s="104"/>
      <c r="P1046" s="106"/>
      <c r="Q1046" s="107"/>
    </row>
    <row r="1047" spans="1:17" ht="29.25" customHeight="1" x14ac:dyDescent="0.3">
      <c r="A1047" s="21" t="str">
        <f>'Matriz Nº1 Identificación'!A1047</f>
        <v>115. 3</v>
      </c>
      <c r="B1047" s="21" t="str">
        <f>IF('Matriz Nº3 Evaluación'!J1047="Administrar",'Matriz Nº3 Evaluación'!B1047,"No administrar")</f>
        <v>No administrar</v>
      </c>
      <c r="C1047" s="105"/>
      <c r="D1047" s="101"/>
      <c r="E1047" s="101"/>
      <c r="F1047" s="4" t="str">
        <f>IFERROR(+IF((VLOOKUP(D1047,'Tabla 2-3-4-5'!$B$10:$C$12,2,FALSE)*(VLOOKUP(E1047,'Tabla 2-3-4-5'!$B$10:$C$12,2,FALSE)))&lt;3,"BAJO",IF((VLOOKUP(D1047,'Tabla 2-3-4-5'!$B$10:$C$12,2,FALSE)*(VLOOKUP(E1047,'Tabla 2-3-4-5'!$B$10:$C$12,2,FALSE)))&gt;5,"ALTO","MEDIO"))," ")</f>
        <v xml:space="preserve"> </v>
      </c>
      <c r="G1047" s="105"/>
      <c r="H1047" s="105"/>
      <c r="I1047" s="105"/>
      <c r="J1047" s="105"/>
      <c r="K1047" s="105"/>
      <c r="L1047" s="105"/>
      <c r="M1047" s="105"/>
      <c r="N1047" s="105"/>
      <c r="O1047" s="104"/>
      <c r="P1047" s="106"/>
      <c r="Q1047" s="107"/>
    </row>
    <row r="1048" spans="1:17" ht="35.25" customHeight="1" x14ac:dyDescent="0.3">
      <c r="A1048" s="21" t="str">
        <f>'Matriz Nº1 Identificación'!A1048</f>
        <v>115. 4</v>
      </c>
      <c r="B1048" s="21" t="str">
        <f>IF('Matriz Nº3 Evaluación'!J1048="Administrar",'Matriz Nº3 Evaluación'!B1048,"No administrar")</f>
        <v>No administrar</v>
      </c>
      <c r="C1048" s="105"/>
      <c r="D1048" s="101"/>
      <c r="E1048" s="101"/>
      <c r="F1048" s="4" t="str">
        <f>IFERROR(+IF((VLOOKUP(D1048,'Tabla 2-3-4-5'!$B$10:$C$12,2,FALSE)*(VLOOKUP(E1048,'Tabla 2-3-4-5'!$B$10:$C$12,2,FALSE)))&lt;3,"BAJO",IF((VLOOKUP(D1048,'Tabla 2-3-4-5'!$B$10:$C$12,2,FALSE)*(VLOOKUP(E1048,'Tabla 2-3-4-5'!$B$10:$C$12,2,FALSE)))&gt;5,"ALTO","MEDIO"))," ")</f>
        <v xml:space="preserve"> </v>
      </c>
      <c r="G1048" s="105"/>
      <c r="H1048" s="105"/>
      <c r="I1048" s="105"/>
      <c r="J1048" s="105"/>
      <c r="K1048" s="105"/>
      <c r="L1048" s="105"/>
      <c r="M1048" s="105"/>
      <c r="N1048" s="105"/>
      <c r="O1048" s="104"/>
      <c r="P1048" s="106"/>
      <c r="Q1048" s="107"/>
    </row>
    <row r="1049" spans="1:17" ht="35.25" customHeight="1" x14ac:dyDescent="0.3">
      <c r="A1049" s="21" t="str">
        <f>'Matriz Nº1 Identificación'!A1049</f>
        <v>115. 5</v>
      </c>
      <c r="B1049" s="21" t="str">
        <f>IF('Matriz Nº3 Evaluación'!J1049="Administrar",'Matriz Nº3 Evaluación'!B1049,"No administrar")</f>
        <v>No administrar</v>
      </c>
      <c r="C1049" s="105"/>
      <c r="D1049" s="101"/>
      <c r="E1049" s="101"/>
      <c r="F1049" s="4" t="str">
        <f>IFERROR(+IF((VLOOKUP(D1049,'Tabla 2-3-4-5'!$B$10:$C$12,2,FALSE)*(VLOOKUP(E1049,'Tabla 2-3-4-5'!$B$10:$C$12,2,FALSE)))&lt;3,"BAJO",IF((VLOOKUP(D1049,'Tabla 2-3-4-5'!$B$10:$C$12,2,FALSE)*(VLOOKUP(E1049,'Tabla 2-3-4-5'!$B$10:$C$12,2,FALSE)))&gt;5,"ALTO","MEDIO"))," ")</f>
        <v xml:space="preserve"> </v>
      </c>
      <c r="G1049" s="105"/>
      <c r="H1049" s="105"/>
      <c r="I1049" s="105"/>
      <c r="J1049" s="105"/>
      <c r="K1049" s="105"/>
      <c r="L1049" s="105"/>
      <c r="M1049" s="105"/>
      <c r="N1049" s="105"/>
      <c r="O1049" s="104"/>
      <c r="P1049" s="106"/>
      <c r="Q1049" s="107"/>
    </row>
    <row r="1050" spans="1:17" ht="35.25" customHeight="1" x14ac:dyDescent="0.3">
      <c r="A1050" s="21" t="str">
        <f>'Matriz Nº1 Identificación'!A1050</f>
        <v>115. 6</v>
      </c>
      <c r="B1050" s="21" t="str">
        <f>IF('Matriz Nº3 Evaluación'!J1050="Administrar",'Matriz Nº3 Evaluación'!B1050,"No administrar")</f>
        <v>No administrar</v>
      </c>
      <c r="C1050" s="105"/>
      <c r="D1050" s="101"/>
      <c r="E1050" s="101"/>
      <c r="F1050" s="4" t="str">
        <f>IFERROR(+IF((VLOOKUP(D1050,'Tabla 2-3-4-5'!$B$10:$C$12,2,FALSE)*(VLOOKUP(E1050,'Tabla 2-3-4-5'!$B$10:$C$12,2,FALSE)))&lt;3,"BAJO",IF((VLOOKUP(D1050,'Tabla 2-3-4-5'!$B$10:$C$12,2,FALSE)*(VLOOKUP(E1050,'Tabla 2-3-4-5'!$B$10:$C$12,2,FALSE)))&gt;5,"ALTO","MEDIO"))," ")</f>
        <v xml:space="preserve"> </v>
      </c>
      <c r="G1050" s="105"/>
      <c r="H1050" s="105"/>
      <c r="I1050" s="105"/>
      <c r="J1050" s="105"/>
      <c r="K1050" s="105"/>
      <c r="L1050" s="105"/>
      <c r="M1050" s="105"/>
      <c r="N1050" s="105"/>
      <c r="O1050" s="104"/>
      <c r="P1050" s="106"/>
      <c r="Q1050" s="107"/>
    </row>
    <row r="1051" spans="1:17" ht="35.25" customHeight="1" thickBot="1" x14ac:dyDescent="0.35">
      <c r="A1051" s="21" t="str">
        <f>'Matriz Nº1 Identificación'!A1051</f>
        <v>115. 7</v>
      </c>
      <c r="B1051" s="21" t="str">
        <f>IF('Matriz Nº3 Evaluación'!J1051="Administrar",'Matriz Nº3 Evaluación'!B1051,"No administrar")</f>
        <v>No administrar</v>
      </c>
      <c r="C1051" s="105"/>
      <c r="D1051" s="101"/>
      <c r="E1051" s="101"/>
      <c r="F1051" s="4" t="str">
        <f>IFERROR(+IF((VLOOKUP(D1051,'Tabla 2-3-4-5'!$B$10:$C$12,2,FALSE)*(VLOOKUP(E1051,'Tabla 2-3-4-5'!$B$10:$C$12,2,FALSE)))&lt;3,"BAJO",IF((VLOOKUP(D1051,'Tabla 2-3-4-5'!$B$10:$C$12,2,FALSE)*(VLOOKUP(E1051,'Tabla 2-3-4-5'!$B$10:$C$12,2,FALSE)))&gt;5,"ALTO","MEDIO"))," ")</f>
        <v xml:space="preserve"> </v>
      </c>
      <c r="G1051" s="105"/>
      <c r="H1051" s="105"/>
      <c r="I1051" s="105"/>
      <c r="J1051" s="105"/>
      <c r="K1051" s="105"/>
      <c r="L1051" s="105"/>
      <c r="M1051" s="105"/>
      <c r="N1051" s="105"/>
      <c r="O1051" s="104"/>
      <c r="P1051" s="106"/>
      <c r="Q1051" s="107"/>
    </row>
    <row r="1052" spans="1:17" ht="33" customHeight="1" thickBot="1" x14ac:dyDescent="0.35">
      <c r="A1052" s="73" t="str">
        <f>'Matriz Nº1 Identificación'!A1052</f>
        <v xml:space="preserve">Objetivo Estratégico: </v>
      </c>
      <c r="B1052" s="409">
        <f>'Matriz Nº1 Identificación'!B1052</f>
        <v>0</v>
      </c>
      <c r="C1052" s="410"/>
      <c r="D1052" s="410"/>
      <c r="E1052" s="410"/>
      <c r="F1052" s="410"/>
      <c r="G1052" s="410"/>
      <c r="H1052" s="410"/>
      <c r="I1052" s="410"/>
      <c r="J1052" s="410"/>
      <c r="K1052" s="410"/>
      <c r="L1052" s="410"/>
      <c r="M1052" s="410"/>
      <c r="N1052" s="410"/>
      <c r="O1052" s="410"/>
      <c r="P1052" s="410"/>
      <c r="Q1052" s="411"/>
    </row>
    <row r="1053" spans="1:17" ht="24.75" customHeight="1" x14ac:dyDescent="0.3">
      <c r="A1053" s="76" t="str">
        <f>'Matriz Nº1 Identificación'!A1053</f>
        <v>Objetivo táctico</v>
      </c>
      <c r="B1053" s="447" t="str">
        <f>'Matriz Nº1 Identificación'!B1053</f>
        <v xml:space="preserve">116. </v>
      </c>
      <c r="C1053" s="448"/>
      <c r="D1053" s="448"/>
      <c r="E1053" s="448"/>
      <c r="F1053" s="448"/>
      <c r="G1053" s="448"/>
      <c r="H1053" s="448"/>
      <c r="I1053" s="448"/>
      <c r="J1053" s="448"/>
      <c r="K1053" s="448"/>
      <c r="L1053" s="448"/>
      <c r="M1053" s="448"/>
      <c r="N1053" s="448"/>
      <c r="O1053" s="448"/>
      <c r="P1053" s="448"/>
      <c r="Q1053" s="449"/>
    </row>
    <row r="1054" spans="1:17" ht="27.75" customHeight="1" x14ac:dyDescent="0.3">
      <c r="A1054" s="21" t="str">
        <f>'Matriz Nº1 Identificación'!A1054</f>
        <v>116. 1</v>
      </c>
      <c r="B1054" s="21" t="str">
        <f>IF('Matriz Nº3 Evaluación'!J1054="Administrar",'Matriz Nº3 Evaluación'!B1054,"No administrar")</f>
        <v>No administrar</v>
      </c>
      <c r="C1054" s="105"/>
      <c r="D1054" s="101"/>
      <c r="E1054" s="101"/>
      <c r="F1054" s="4" t="str">
        <f>IFERROR(+IF((VLOOKUP(D1054,'Tabla 2-3-4-5'!$B$10:$C$12,2,FALSE)*(VLOOKUP(E1054,'Tabla 2-3-4-5'!$B$10:$C$12,2,FALSE)))&lt;3,"BAJO",IF((VLOOKUP(D1054,'Tabla 2-3-4-5'!$B$10:$C$12,2,FALSE)*(VLOOKUP(E1054,'Tabla 2-3-4-5'!$B$10:$C$12,2,FALSE)))&gt;5,"ALTO","MEDIO"))," ")</f>
        <v xml:space="preserve"> </v>
      </c>
      <c r="G1054" s="105"/>
      <c r="H1054" s="105"/>
      <c r="I1054" s="105"/>
      <c r="J1054" s="105"/>
      <c r="K1054" s="105"/>
      <c r="L1054" s="105"/>
      <c r="M1054" s="105"/>
      <c r="N1054" s="105"/>
      <c r="O1054" s="104"/>
      <c r="P1054" s="106"/>
      <c r="Q1054" s="107"/>
    </row>
    <row r="1055" spans="1:17" ht="31.5" customHeight="1" x14ac:dyDescent="0.3">
      <c r="A1055" s="21" t="str">
        <f>'Matriz Nº1 Identificación'!A1055</f>
        <v>116. 2</v>
      </c>
      <c r="B1055" s="21" t="str">
        <f>IF('Matriz Nº3 Evaluación'!J1055="Administrar",'Matriz Nº3 Evaluación'!B1055,"No administrar")</f>
        <v>No administrar</v>
      </c>
      <c r="C1055" s="105"/>
      <c r="D1055" s="101"/>
      <c r="E1055" s="101"/>
      <c r="F1055" s="4" t="str">
        <f>IFERROR(+IF((VLOOKUP(D1055,'Tabla 2-3-4-5'!$B$10:$C$12,2,FALSE)*(VLOOKUP(E1055,'Tabla 2-3-4-5'!$B$10:$C$12,2,FALSE)))&lt;3,"BAJO",IF((VLOOKUP(D1055,'Tabla 2-3-4-5'!$B$10:$C$12,2,FALSE)*(VLOOKUP(E1055,'Tabla 2-3-4-5'!$B$10:$C$12,2,FALSE)))&gt;5,"ALTO","MEDIO"))," ")</f>
        <v xml:space="preserve"> </v>
      </c>
      <c r="G1055" s="105"/>
      <c r="H1055" s="105"/>
      <c r="I1055" s="105"/>
      <c r="J1055" s="105"/>
      <c r="K1055" s="105"/>
      <c r="L1055" s="105"/>
      <c r="M1055" s="105"/>
      <c r="N1055" s="105"/>
      <c r="O1055" s="104"/>
      <c r="P1055" s="106"/>
      <c r="Q1055" s="107"/>
    </row>
    <row r="1056" spans="1:17" ht="29.25" customHeight="1" x14ac:dyDescent="0.3">
      <c r="A1056" s="21" t="str">
        <f>'Matriz Nº1 Identificación'!A1056</f>
        <v>116. 3</v>
      </c>
      <c r="B1056" s="21" t="str">
        <f>IF('Matriz Nº3 Evaluación'!J1056="Administrar",'Matriz Nº3 Evaluación'!B1056,"No administrar")</f>
        <v>No administrar</v>
      </c>
      <c r="C1056" s="105"/>
      <c r="D1056" s="101"/>
      <c r="E1056" s="101"/>
      <c r="F1056" s="4" t="str">
        <f>IFERROR(+IF((VLOOKUP(D1056,'Tabla 2-3-4-5'!$B$10:$C$12,2,FALSE)*(VLOOKUP(E1056,'Tabla 2-3-4-5'!$B$10:$C$12,2,FALSE)))&lt;3,"BAJO",IF((VLOOKUP(D1056,'Tabla 2-3-4-5'!$B$10:$C$12,2,FALSE)*(VLOOKUP(E1056,'Tabla 2-3-4-5'!$B$10:$C$12,2,FALSE)))&gt;5,"ALTO","MEDIO"))," ")</f>
        <v xml:space="preserve"> </v>
      </c>
      <c r="G1056" s="105"/>
      <c r="H1056" s="105"/>
      <c r="I1056" s="105"/>
      <c r="J1056" s="105"/>
      <c r="K1056" s="105"/>
      <c r="L1056" s="105"/>
      <c r="M1056" s="105"/>
      <c r="N1056" s="105"/>
      <c r="O1056" s="104"/>
      <c r="P1056" s="106"/>
      <c r="Q1056" s="107"/>
    </row>
    <row r="1057" spans="1:17" ht="35.25" customHeight="1" x14ac:dyDescent="0.3">
      <c r="A1057" s="21" t="str">
        <f>'Matriz Nº1 Identificación'!A1057</f>
        <v>116. 4</v>
      </c>
      <c r="B1057" s="21" t="str">
        <f>IF('Matriz Nº3 Evaluación'!J1057="Administrar",'Matriz Nº3 Evaluación'!B1057,"No administrar")</f>
        <v>No administrar</v>
      </c>
      <c r="C1057" s="105"/>
      <c r="D1057" s="101"/>
      <c r="E1057" s="101"/>
      <c r="F1057" s="4" t="str">
        <f>IFERROR(+IF((VLOOKUP(D1057,'Tabla 2-3-4-5'!$B$10:$C$12,2,FALSE)*(VLOOKUP(E1057,'Tabla 2-3-4-5'!$B$10:$C$12,2,FALSE)))&lt;3,"BAJO",IF((VLOOKUP(D1057,'Tabla 2-3-4-5'!$B$10:$C$12,2,FALSE)*(VLOOKUP(E1057,'Tabla 2-3-4-5'!$B$10:$C$12,2,FALSE)))&gt;5,"ALTO","MEDIO"))," ")</f>
        <v xml:space="preserve"> </v>
      </c>
      <c r="G1057" s="105"/>
      <c r="H1057" s="105"/>
      <c r="I1057" s="105"/>
      <c r="J1057" s="105"/>
      <c r="K1057" s="105"/>
      <c r="L1057" s="105"/>
      <c r="M1057" s="105"/>
      <c r="N1057" s="105"/>
      <c r="O1057" s="104"/>
      <c r="P1057" s="106"/>
      <c r="Q1057" s="107"/>
    </row>
    <row r="1058" spans="1:17" ht="35.25" customHeight="1" x14ac:dyDescent="0.3">
      <c r="A1058" s="21" t="str">
        <f>'Matriz Nº1 Identificación'!A1058</f>
        <v>116. 5</v>
      </c>
      <c r="B1058" s="21" t="str">
        <f>IF('Matriz Nº3 Evaluación'!J1058="Administrar",'Matriz Nº3 Evaluación'!B1058,"No administrar")</f>
        <v>No administrar</v>
      </c>
      <c r="C1058" s="105"/>
      <c r="D1058" s="101"/>
      <c r="E1058" s="101"/>
      <c r="F1058" s="4" t="str">
        <f>IFERROR(+IF((VLOOKUP(D1058,'Tabla 2-3-4-5'!$B$10:$C$12,2,FALSE)*(VLOOKUP(E1058,'Tabla 2-3-4-5'!$B$10:$C$12,2,FALSE)))&lt;3,"BAJO",IF((VLOOKUP(D1058,'Tabla 2-3-4-5'!$B$10:$C$12,2,FALSE)*(VLOOKUP(E1058,'Tabla 2-3-4-5'!$B$10:$C$12,2,FALSE)))&gt;5,"ALTO","MEDIO"))," ")</f>
        <v xml:space="preserve"> </v>
      </c>
      <c r="G1058" s="105"/>
      <c r="H1058" s="105"/>
      <c r="I1058" s="105"/>
      <c r="J1058" s="105"/>
      <c r="K1058" s="105"/>
      <c r="L1058" s="105"/>
      <c r="M1058" s="105"/>
      <c r="N1058" s="105"/>
      <c r="O1058" s="104"/>
      <c r="P1058" s="106"/>
      <c r="Q1058" s="107"/>
    </row>
    <row r="1059" spans="1:17" ht="35.25" customHeight="1" x14ac:dyDescent="0.3">
      <c r="A1059" s="21" t="str">
        <f>'Matriz Nº1 Identificación'!A1059</f>
        <v>116. 6</v>
      </c>
      <c r="B1059" s="21" t="str">
        <f>IF('Matriz Nº3 Evaluación'!J1059="Administrar",'Matriz Nº3 Evaluación'!B1059,"No administrar")</f>
        <v>No administrar</v>
      </c>
      <c r="C1059" s="105"/>
      <c r="D1059" s="101"/>
      <c r="E1059" s="101"/>
      <c r="F1059" s="4" t="str">
        <f>IFERROR(+IF((VLOOKUP(D1059,'Tabla 2-3-4-5'!$B$10:$C$12,2,FALSE)*(VLOOKUP(E1059,'Tabla 2-3-4-5'!$B$10:$C$12,2,FALSE)))&lt;3,"BAJO",IF((VLOOKUP(D1059,'Tabla 2-3-4-5'!$B$10:$C$12,2,FALSE)*(VLOOKUP(E1059,'Tabla 2-3-4-5'!$B$10:$C$12,2,FALSE)))&gt;5,"ALTO","MEDIO"))," ")</f>
        <v xml:space="preserve"> </v>
      </c>
      <c r="G1059" s="105"/>
      <c r="H1059" s="105"/>
      <c r="I1059" s="105"/>
      <c r="J1059" s="105"/>
      <c r="K1059" s="105"/>
      <c r="L1059" s="105"/>
      <c r="M1059" s="105"/>
      <c r="N1059" s="105"/>
      <c r="O1059" s="104"/>
      <c r="P1059" s="106"/>
      <c r="Q1059" s="107"/>
    </row>
    <row r="1060" spans="1:17" ht="35.25" customHeight="1" thickBot="1" x14ac:dyDescent="0.35">
      <c r="A1060" s="21" t="str">
        <f>'Matriz Nº1 Identificación'!A1060</f>
        <v>116. 7</v>
      </c>
      <c r="B1060" s="21" t="str">
        <f>IF('Matriz Nº3 Evaluación'!J1060="Administrar",'Matriz Nº3 Evaluación'!B1060,"No administrar")</f>
        <v>No administrar</v>
      </c>
      <c r="C1060" s="105"/>
      <c r="D1060" s="101"/>
      <c r="E1060" s="101"/>
      <c r="F1060" s="4" t="str">
        <f>IFERROR(+IF((VLOOKUP(D1060,'Tabla 2-3-4-5'!$B$10:$C$12,2,FALSE)*(VLOOKUP(E1060,'Tabla 2-3-4-5'!$B$10:$C$12,2,FALSE)))&lt;3,"BAJO",IF((VLOOKUP(D1060,'Tabla 2-3-4-5'!$B$10:$C$12,2,FALSE)*(VLOOKUP(E1060,'Tabla 2-3-4-5'!$B$10:$C$12,2,FALSE)))&gt;5,"ALTO","MEDIO"))," ")</f>
        <v xml:space="preserve"> </v>
      </c>
      <c r="G1060" s="105"/>
      <c r="H1060" s="105"/>
      <c r="I1060" s="105"/>
      <c r="J1060" s="105"/>
      <c r="K1060" s="105"/>
      <c r="L1060" s="105"/>
      <c r="M1060" s="105"/>
      <c r="N1060" s="105"/>
      <c r="O1060" s="104"/>
      <c r="P1060" s="106"/>
      <c r="Q1060" s="107"/>
    </row>
    <row r="1061" spans="1:17" ht="33" customHeight="1" thickBot="1" x14ac:dyDescent="0.35">
      <c r="A1061" s="73" t="str">
        <f>'Matriz Nº1 Identificación'!A1061</f>
        <v xml:space="preserve">Objetivo Estratégico: </v>
      </c>
      <c r="B1061" s="409">
        <f>'Matriz Nº1 Identificación'!B1061</f>
        <v>0</v>
      </c>
      <c r="C1061" s="410"/>
      <c r="D1061" s="410"/>
      <c r="E1061" s="410"/>
      <c r="F1061" s="410"/>
      <c r="G1061" s="410"/>
      <c r="H1061" s="410"/>
      <c r="I1061" s="410"/>
      <c r="J1061" s="410"/>
      <c r="K1061" s="410"/>
      <c r="L1061" s="410"/>
      <c r="M1061" s="410"/>
      <c r="N1061" s="410"/>
      <c r="O1061" s="410"/>
      <c r="P1061" s="410"/>
      <c r="Q1061" s="411"/>
    </row>
    <row r="1062" spans="1:17" ht="24.75" customHeight="1" x14ac:dyDescent="0.3">
      <c r="A1062" s="76" t="str">
        <f>'Matriz Nº1 Identificación'!A1062</f>
        <v>Objetivo táctico</v>
      </c>
      <c r="B1062" s="447" t="str">
        <f>'Matriz Nº1 Identificación'!B1062</f>
        <v xml:space="preserve">117. </v>
      </c>
      <c r="C1062" s="448"/>
      <c r="D1062" s="448"/>
      <c r="E1062" s="448"/>
      <c r="F1062" s="448"/>
      <c r="G1062" s="448"/>
      <c r="H1062" s="448"/>
      <c r="I1062" s="448"/>
      <c r="J1062" s="448"/>
      <c r="K1062" s="448"/>
      <c r="L1062" s="448"/>
      <c r="M1062" s="448"/>
      <c r="N1062" s="448"/>
      <c r="O1062" s="448"/>
      <c r="P1062" s="448"/>
      <c r="Q1062" s="449"/>
    </row>
    <row r="1063" spans="1:17" ht="27.75" customHeight="1" x14ac:dyDescent="0.3">
      <c r="A1063" s="21" t="str">
        <f>'Matriz Nº1 Identificación'!A1063</f>
        <v>117. 1</v>
      </c>
      <c r="B1063" s="21" t="str">
        <f>IF('Matriz Nº3 Evaluación'!J1063="Administrar",'Matriz Nº3 Evaluación'!B1063,"No administrar")</f>
        <v>No administrar</v>
      </c>
      <c r="C1063" s="105"/>
      <c r="D1063" s="101"/>
      <c r="E1063" s="101"/>
      <c r="F1063" s="4" t="str">
        <f>IFERROR(+IF((VLOOKUP(D1063,'Tabla 2-3-4-5'!$B$10:$C$12,2,FALSE)*(VLOOKUP(E1063,'Tabla 2-3-4-5'!$B$10:$C$12,2,FALSE)))&lt;3,"BAJO",IF((VLOOKUP(D1063,'Tabla 2-3-4-5'!$B$10:$C$12,2,FALSE)*(VLOOKUP(E1063,'Tabla 2-3-4-5'!$B$10:$C$12,2,FALSE)))&gt;5,"ALTO","MEDIO"))," ")</f>
        <v xml:space="preserve"> </v>
      </c>
      <c r="G1063" s="105"/>
      <c r="H1063" s="105"/>
      <c r="I1063" s="105"/>
      <c r="J1063" s="105"/>
      <c r="K1063" s="105"/>
      <c r="L1063" s="105"/>
      <c r="M1063" s="105"/>
      <c r="N1063" s="105"/>
      <c r="O1063" s="104"/>
      <c r="P1063" s="106"/>
      <c r="Q1063" s="107"/>
    </row>
    <row r="1064" spans="1:17" ht="31.5" customHeight="1" x14ac:dyDescent="0.3">
      <c r="A1064" s="21" t="str">
        <f>'Matriz Nº1 Identificación'!A1064</f>
        <v>117. 2</v>
      </c>
      <c r="B1064" s="21" t="str">
        <f>IF('Matriz Nº3 Evaluación'!J1064="Administrar",'Matriz Nº3 Evaluación'!B1064,"No administrar")</f>
        <v>No administrar</v>
      </c>
      <c r="C1064" s="105"/>
      <c r="D1064" s="101"/>
      <c r="E1064" s="101"/>
      <c r="F1064" s="4" t="str">
        <f>IFERROR(+IF((VLOOKUP(D1064,'Tabla 2-3-4-5'!$B$10:$C$12,2,FALSE)*(VLOOKUP(E1064,'Tabla 2-3-4-5'!$B$10:$C$12,2,FALSE)))&lt;3,"BAJO",IF((VLOOKUP(D1064,'Tabla 2-3-4-5'!$B$10:$C$12,2,FALSE)*(VLOOKUP(E1064,'Tabla 2-3-4-5'!$B$10:$C$12,2,FALSE)))&gt;5,"ALTO","MEDIO"))," ")</f>
        <v xml:space="preserve"> </v>
      </c>
      <c r="G1064" s="105"/>
      <c r="H1064" s="105"/>
      <c r="I1064" s="105"/>
      <c r="J1064" s="105"/>
      <c r="K1064" s="105"/>
      <c r="L1064" s="105"/>
      <c r="M1064" s="105"/>
      <c r="N1064" s="105"/>
      <c r="O1064" s="104"/>
      <c r="P1064" s="106"/>
      <c r="Q1064" s="107"/>
    </row>
    <row r="1065" spans="1:17" ht="29.25" customHeight="1" x14ac:dyDescent="0.3">
      <c r="A1065" s="21" t="str">
        <f>'Matriz Nº1 Identificación'!A1065</f>
        <v>117. 3</v>
      </c>
      <c r="B1065" s="21" t="str">
        <f>IF('Matriz Nº3 Evaluación'!J1065="Administrar",'Matriz Nº3 Evaluación'!B1065,"No administrar")</f>
        <v>No administrar</v>
      </c>
      <c r="C1065" s="105"/>
      <c r="D1065" s="101"/>
      <c r="E1065" s="101"/>
      <c r="F1065" s="4" t="str">
        <f>IFERROR(+IF((VLOOKUP(D1065,'Tabla 2-3-4-5'!$B$10:$C$12,2,FALSE)*(VLOOKUP(E1065,'Tabla 2-3-4-5'!$B$10:$C$12,2,FALSE)))&lt;3,"BAJO",IF((VLOOKUP(D1065,'Tabla 2-3-4-5'!$B$10:$C$12,2,FALSE)*(VLOOKUP(E1065,'Tabla 2-3-4-5'!$B$10:$C$12,2,FALSE)))&gt;5,"ALTO","MEDIO"))," ")</f>
        <v xml:space="preserve"> </v>
      </c>
      <c r="G1065" s="105"/>
      <c r="H1065" s="105"/>
      <c r="I1065" s="105"/>
      <c r="J1065" s="105"/>
      <c r="K1065" s="105"/>
      <c r="L1065" s="105"/>
      <c r="M1065" s="105"/>
      <c r="N1065" s="105"/>
      <c r="O1065" s="104"/>
      <c r="P1065" s="106"/>
      <c r="Q1065" s="107"/>
    </row>
    <row r="1066" spans="1:17" ht="35.25" customHeight="1" x14ac:dyDescent="0.3">
      <c r="A1066" s="21" t="str">
        <f>'Matriz Nº1 Identificación'!A1066</f>
        <v>117. 4</v>
      </c>
      <c r="B1066" s="21" t="str">
        <f>IF('Matriz Nº3 Evaluación'!J1066="Administrar",'Matriz Nº3 Evaluación'!B1066,"No administrar")</f>
        <v>No administrar</v>
      </c>
      <c r="C1066" s="105"/>
      <c r="D1066" s="101"/>
      <c r="E1066" s="101"/>
      <c r="F1066" s="4" t="str">
        <f>IFERROR(+IF((VLOOKUP(D1066,'Tabla 2-3-4-5'!$B$10:$C$12,2,FALSE)*(VLOOKUP(E1066,'Tabla 2-3-4-5'!$B$10:$C$12,2,FALSE)))&lt;3,"BAJO",IF((VLOOKUP(D1066,'Tabla 2-3-4-5'!$B$10:$C$12,2,FALSE)*(VLOOKUP(E1066,'Tabla 2-3-4-5'!$B$10:$C$12,2,FALSE)))&gt;5,"ALTO","MEDIO"))," ")</f>
        <v xml:space="preserve"> </v>
      </c>
      <c r="G1066" s="105"/>
      <c r="H1066" s="105"/>
      <c r="I1066" s="105"/>
      <c r="J1066" s="105"/>
      <c r="K1066" s="105"/>
      <c r="L1066" s="105"/>
      <c r="M1066" s="105"/>
      <c r="N1066" s="105"/>
      <c r="O1066" s="104"/>
      <c r="P1066" s="106"/>
      <c r="Q1066" s="107"/>
    </row>
    <row r="1067" spans="1:17" ht="35.25" customHeight="1" x14ac:dyDescent="0.3">
      <c r="A1067" s="21" t="str">
        <f>'Matriz Nº1 Identificación'!A1067</f>
        <v>117. 5</v>
      </c>
      <c r="B1067" s="21" t="str">
        <f>IF('Matriz Nº3 Evaluación'!J1067="Administrar",'Matriz Nº3 Evaluación'!B1067,"No administrar")</f>
        <v>No administrar</v>
      </c>
      <c r="C1067" s="105"/>
      <c r="D1067" s="101"/>
      <c r="E1067" s="101"/>
      <c r="F1067" s="4" t="str">
        <f>IFERROR(+IF((VLOOKUP(D1067,'Tabla 2-3-4-5'!$B$10:$C$12,2,FALSE)*(VLOOKUP(E1067,'Tabla 2-3-4-5'!$B$10:$C$12,2,FALSE)))&lt;3,"BAJO",IF((VLOOKUP(D1067,'Tabla 2-3-4-5'!$B$10:$C$12,2,FALSE)*(VLOOKUP(E1067,'Tabla 2-3-4-5'!$B$10:$C$12,2,FALSE)))&gt;5,"ALTO","MEDIO"))," ")</f>
        <v xml:space="preserve"> </v>
      </c>
      <c r="G1067" s="105"/>
      <c r="H1067" s="105"/>
      <c r="I1067" s="105"/>
      <c r="J1067" s="105"/>
      <c r="K1067" s="105"/>
      <c r="L1067" s="105"/>
      <c r="M1067" s="105"/>
      <c r="N1067" s="105"/>
      <c r="O1067" s="104"/>
      <c r="P1067" s="106"/>
      <c r="Q1067" s="107"/>
    </row>
    <row r="1068" spans="1:17" ht="35.25" customHeight="1" x14ac:dyDescent="0.3">
      <c r="A1068" s="21" t="str">
        <f>'Matriz Nº1 Identificación'!A1068</f>
        <v>117. 6</v>
      </c>
      <c r="B1068" s="21" t="str">
        <f>IF('Matriz Nº3 Evaluación'!J1068="Administrar",'Matriz Nº3 Evaluación'!B1068,"No administrar")</f>
        <v>No administrar</v>
      </c>
      <c r="C1068" s="105"/>
      <c r="D1068" s="101"/>
      <c r="E1068" s="101"/>
      <c r="F1068" s="4" t="str">
        <f>IFERROR(+IF((VLOOKUP(D1068,'Tabla 2-3-4-5'!$B$10:$C$12,2,FALSE)*(VLOOKUP(E1068,'Tabla 2-3-4-5'!$B$10:$C$12,2,FALSE)))&lt;3,"BAJO",IF((VLOOKUP(D1068,'Tabla 2-3-4-5'!$B$10:$C$12,2,FALSE)*(VLOOKUP(E1068,'Tabla 2-3-4-5'!$B$10:$C$12,2,FALSE)))&gt;5,"ALTO","MEDIO"))," ")</f>
        <v xml:space="preserve"> </v>
      </c>
      <c r="G1068" s="105"/>
      <c r="H1068" s="105"/>
      <c r="I1068" s="105"/>
      <c r="J1068" s="105"/>
      <c r="K1068" s="105"/>
      <c r="L1068" s="105"/>
      <c r="M1068" s="105"/>
      <c r="N1068" s="105"/>
      <c r="O1068" s="104"/>
      <c r="P1068" s="106"/>
      <c r="Q1068" s="107"/>
    </row>
    <row r="1069" spans="1:17" ht="35.25" customHeight="1" thickBot="1" x14ac:dyDescent="0.35">
      <c r="A1069" s="21" t="str">
        <f>'Matriz Nº1 Identificación'!A1069</f>
        <v>117. 7</v>
      </c>
      <c r="B1069" s="21" t="str">
        <f>IF('Matriz Nº3 Evaluación'!J1069="Administrar",'Matriz Nº3 Evaluación'!B1069,"No administrar")</f>
        <v>No administrar</v>
      </c>
      <c r="C1069" s="105"/>
      <c r="D1069" s="101"/>
      <c r="E1069" s="101"/>
      <c r="F1069" s="4" t="str">
        <f>IFERROR(+IF((VLOOKUP(D1069,'Tabla 2-3-4-5'!$B$10:$C$12,2,FALSE)*(VLOOKUP(E1069,'Tabla 2-3-4-5'!$B$10:$C$12,2,FALSE)))&lt;3,"BAJO",IF((VLOOKUP(D1069,'Tabla 2-3-4-5'!$B$10:$C$12,2,FALSE)*(VLOOKUP(E1069,'Tabla 2-3-4-5'!$B$10:$C$12,2,FALSE)))&gt;5,"ALTO","MEDIO"))," ")</f>
        <v xml:space="preserve"> </v>
      </c>
      <c r="G1069" s="105"/>
      <c r="H1069" s="105"/>
      <c r="I1069" s="105"/>
      <c r="J1069" s="105"/>
      <c r="K1069" s="105"/>
      <c r="L1069" s="105"/>
      <c r="M1069" s="105"/>
      <c r="N1069" s="105"/>
      <c r="O1069" s="104"/>
      <c r="P1069" s="106"/>
      <c r="Q1069" s="107"/>
    </row>
    <row r="1070" spans="1:17" ht="33" customHeight="1" thickBot="1" x14ac:dyDescent="0.35">
      <c r="A1070" s="73" t="str">
        <f>'Matriz Nº1 Identificación'!A1070</f>
        <v xml:space="preserve">Objetivo Estratégico: </v>
      </c>
      <c r="B1070" s="409">
        <f>'Matriz Nº1 Identificación'!B1070</f>
        <v>0</v>
      </c>
      <c r="C1070" s="410"/>
      <c r="D1070" s="410"/>
      <c r="E1070" s="410"/>
      <c r="F1070" s="410"/>
      <c r="G1070" s="410"/>
      <c r="H1070" s="410"/>
      <c r="I1070" s="410"/>
      <c r="J1070" s="410"/>
      <c r="K1070" s="410"/>
      <c r="L1070" s="410"/>
      <c r="M1070" s="410"/>
      <c r="N1070" s="410"/>
      <c r="O1070" s="410"/>
      <c r="P1070" s="410"/>
      <c r="Q1070" s="411"/>
    </row>
    <row r="1071" spans="1:17" ht="24.75" customHeight="1" x14ac:dyDescent="0.3">
      <c r="A1071" s="76" t="str">
        <f>'Matriz Nº1 Identificación'!A1071</f>
        <v>Objetivo táctico</v>
      </c>
      <c r="B1071" s="447" t="str">
        <f>'Matriz Nº1 Identificación'!B1071</f>
        <v xml:space="preserve">118. </v>
      </c>
      <c r="C1071" s="448"/>
      <c r="D1071" s="448"/>
      <c r="E1071" s="448"/>
      <c r="F1071" s="448"/>
      <c r="G1071" s="448"/>
      <c r="H1071" s="448"/>
      <c r="I1071" s="448"/>
      <c r="J1071" s="448"/>
      <c r="K1071" s="448"/>
      <c r="L1071" s="448"/>
      <c r="M1071" s="448"/>
      <c r="N1071" s="448"/>
      <c r="O1071" s="448"/>
      <c r="P1071" s="448"/>
      <c r="Q1071" s="449"/>
    </row>
    <row r="1072" spans="1:17" ht="27.75" customHeight="1" x14ac:dyDescent="0.3">
      <c r="A1072" s="21" t="str">
        <f>'Matriz Nº1 Identificación'!A1072</f>
        <v>118. 1</v>
      </c>
      <c r="B1072" s="21" t="str">
        <f>IF('Matriz Nº3 Evaluación'!J1072="Administrar",'Matriz Nº3 Evaluación'!B1072,"No administrar")</f>
        <v>No administrar</v>
      </c>
      <c r="C1072" s="105"/>
      <c r="D1072" s="101"/>
      <c r="E1072" s="101"/>
      <c r="F1072" s="4" t="str">
        <f>IFERROR(+IF((VLOOKUP(D1072,'Tabla 2-3-4-5'!$B$10:$C$12,2,FALSE)*(VLOOKUP(E1072,'Tabla 2-3-4-5'!$B$10:$C$12,2,FALSE)))&lt;3,"BAJO",IF((VLOOKUP(D1072,'Tabla 2-3-4-5'!$B$10:$C$12,2,FALSE)*(VLOOKUP(E1072,'Tabla 2-3-4-5'!$B$10:$C$12,2,FALSE)))&gt;5,"ALTO","MEDIO"))," ")</f>
        <v xml:space="preserve"> </v>
      </c>
      <c r="G1072" s="105"/>
      <c r="H1072" s="105"/>
      <c r="I1072" s="105"/>
      <c r="J1072" s="105"/>
      <c r="K1072" s="105"/>
      <c r="L1072" s="105"/>
      <c r="M1072" s="105"/>
      <c r="N1072" s="105"/>
      <c r="O1072" s="104"/>
      <c r="P1072" s="106"/>
      <c r="Q1072" s="107"/>
    </row>
    <row r="1073" spans="1:17" ht="31.5" customHeight="1" x14ac:dyDescent="0.3">
      <c r="A1073" s="21" t="str">
        <f>'Matriz Nº1 Identificación'!A1073</f>
        <v>118. 2</v>
      </c>
      <c r="B1073" s="21" t="str">
        <f>IF('Matriz Nº3 Evaluación'!J1073="Administrar",'Matriz Nº3 Evaluación'!B1073,"No administrar")</f>
        <v>No administrar</v>
      </c>
      <c r="C1073" s="105"/>
      <c r="D1073" s="101"/>
      <c r="E1073" s="101"/>
      <c r="F1073" s="4" t="str">
        <f>IFERROR(+IF((VLOOKUP(D1073,'Tabla 2-3-4-5'!$B$10:$C$12,2,FALSE)*(VLOOKUP(E1073,'Tabla 2-3-4-5'!$B$10:$C$12,2,FALSE)))&lt;3,"BAJO",IF((VLOOKUP(D1073,'Tabla 2-3-4-5'!$B$10:$C$12,2,FALSE)*(VLOOKUP(E1073,'Tabla 2-3-4-5'!$B$10:$C$12,2,FALSE)))&gt;5,"ALTO","MEDIO"))," ")</f>
        <v xml:space="preserve"> </v>
      </c>
      <c r="G1073" s="105"/>
      <c r="H1073" s="105"/>
      <c r="I1073" s="105"/>
      <c r="J1073" s="105"/>
      <c r="K1073" s="105"/>
      <c r="L1073" s="105"/>
      <c r="M1073" s="105"/>
      <c r="N1073" s="105"/>
      <c r="O1073" s="104"/>
      <c r="P1073" s="106"/>
      <c r="Q1073" s="107"/>
    </row>
    <row r="1074" spans="1:17" ht="29.25" customHeight="1" x14ac:dyDescent="0.3">
      <c r="A1074" s="21" t="str">
        <f>'Matriz Nº1 Identificación'!A1074</f>
        <v>118. 3</v>
      </c>
      <c r="B1074" s="21" t="str">
        <f>IF('Matriz Nº3 Evaluación'!J1074="Administrar",'Matriz Nº3 Evaluación'!B1074,"No administrar")</f>
        <v>No administrar</v>
      </c>
      <c r="C1074" s="105"/>
      <c r="D1074" s="101"/>
      <c r="E1074" s="101"/>
      <c r="F1074" s="4" t="str">
        <f>IFERROR(+IF((VLOOKUP(D1074,'Tabla 2-3-4-5'!$B$10:$C$12,2,FALSE)*(VLOOKUP(E1074,'Tabla 2-3-4-5'!$B$10:$C$12,2,FALSE)))&lt;3,"BAJO",IF((VLOOKUP(D1074,'Tabla 2-3-4-5'!$B$10:$C$12,2,FALSE)*(VLOOKUP(E1074,'Tabla 2-3-4-5'!$B$10:$C$12,2,FALSE)))&gt;5,"ALTO","MEDIO"))," ")</f>
        <v xml:space="preserve"> </v>
      </c>
      <c r="G1074" s="105"/>
      <c r="H1074" s="105"/>
      <c r="I1074" s="105"/>
      <c r="J1074" s="105"/>
      <c r="K1074" s="105"/>
      <c r="L1074" s="105"/>
      <c r="M1074" s="105"/>
      <c r="N1074" s="105"/>
      <c r="O1074" s="104"/>
      <c r="P1074" s="106"/>
      <c r="Q1074" s="107"/>
    </row>
    <row r="1075" spans="1:17" ht="35.25" customHeight="1" x14ac:dyDescent="0.3">
      <c r="A1075" s="21" t="str">
        <f>'Matriz Nº1 Identificación'!A1075</f>
        <v>118. 4</v>
      </c>
      <c r="B1075" s="21" t="str">
        <f>IF('Matriz Nº3 Evaluación'!J1075="Administrar",'Matriz Nº3 Evaluación'!B1075,"No administrar")</f>
        <v>No administrar</v>
      </c>
      <c r="C1075" s="105"/>
      <c r="D1075" s="101"/>
      <c r="E1075" s="101"/>
      <c r="F1075" s="4" t="str">
        <f>IFERROR(+IF((VLOOKUP(D1075,'Tabla 2-3-4-5'!$B$10:$C$12,2,FALSE)*(VLOOKUP(E1075,'Tabla 2-3-4-5'!$B$10:$C$12,2,FALSE)))&lt;3,"BAJO",IF((VLOOKUP(D1075,'Tabla 2-3-4-5'!$B$10:$C$12,2,FALSE)*(VLOOKUP(E1075,'Tabla 2-3-4-5'!$B$10:$C$12,2,FALSE)))&gt;5,"ALTO","MEDIO"))," ")</f>
        <v xml:space="preserve"> </v>
      </c>
      <c r="G1075" s="105"/>
      <c r="H1075" s="105"/>
      <c r="I1075" s="105"/>
      <c r="J1075" s="105"/>
      <c r="K1075" s="105"/>
      <c r="L1075" s="105"/>
      <c r="M1075" s="105"/>
      <c r="N1075" s="105"/>
      <c r="O1075" s="104"/>
      <c r="P1075" s="106"/>
      <c r="Q1075" s="107"/>
    </row>
    <row r="1076" spans="1:17" ht="35.25" customHeight="1" x14ac:dyDescent="0.3">
      <c r="A1076" s="21" t="str">
        <f>'Matriz Nº1 Identificación'!A1076</f>
        <v>118. 5</v>
      </c>
      <c r="B1076" s="21" t="str">
        <f>IF('Matriz Nº3 Evaluación'!J1076="Administrar",'Matriz Nº3 Evaluación'!B1076,"No administrar")</f>
        <v>No administrar</v>
      </c>
      <c r="C1076" s="105"/>
      <c r="D1076" s="101"/>
      <c r="E1076" s="101"/>
      <c r="F1076" s="4" t="str">
        <f>IFERROR(+IF((VLOOKUP(D1076,'Tabla 2-3-4-5'!$B$10:$C$12,2,FALSE)*(VLOOKUP(E1076,'Tabla 2-3-4-5'!$B$10:$C$12,2,FALSE)))&lt;3,"BAJO",IF((VLOOKUP(D1076,'Tabla 2-3-4-5'!$B$10:$C$12,2,FALSE)*(VLOOKUP(E1076,'Tabla 2-3-4-5'!$B$10:$C$12,2,FALSE)))&gt;5,"ALTO","MEDIO"))," ")</f>
        <v xml:space="preserve"> </v>
      </c>
      <c r="G1076" s="105"/>
      <c r="H1076" s="105"/>
      <c r="I1076" s="105"/>
      <c r="J1076" s="105"/>
      <c r="K1076" s="105"/>
      <c r="L1076" s="105"/>
      <c r="M1076" s="105"/>
      <c r="N1076" s="105"/>
      <c r="O1076" s="104"/>
      <c r="P1076" s="106"/>
      <c r="Q1076" s="107"/>
    </row>
    <row r="1077" spans="1:17" ht="35.25" customHeight="1" x14ac:dyDescent="0.3">
      <c r="A1077" s="21" t="str">
        <f>'Matriz Nº1 Identificación'!A1077</f>
        <v>118. 6</v>
      </c>
      <c r="B1077" s="21" t="str">
        <f>IF('Matriz Nº3 Evaluación'!J1077="Administrar",'Matriz Nº3 Evaluación'!B1077,"No administrar")</f>
        <v>No administrar</v>
      </c>
      <c r="C1077" s="105"/>
      <c r="D1077" s="101"/>
      <c r="E1077" s="101"/>
      <c r="F1077" s="4" t="str">
        <f>IFERROR(+IF((VLOOKUP(D1077,'Tabla 2-3-4-5'!$B$10:$C$12,2,FALSE)*(VLOOKUP(E1077,'Tabla 2-3-4-5'!$B$10:$C$12,2,FALSE)))&lt;3,"BAJO",IF((VLOOKUP(D1077,'Tabla 2-3-4-5'!$B$10:$C$12,2,FALSE)*(VLOOKUP(E1077,'Tabla 2-3-4-5'!$B$10:$C$12,2,FALSE)))&gt;5,"ALTO","MEDIO"))," ")</f>
        <v xml:space="preserve"> </v>
      </c>
      <c r="G1077" s="105"/>
      <c r="H1077" s="105"/>
      <c r="I1077" s="105"/>
      <c r="J1077" s="105"/>
      <c r="K1077" s="105"/>
      <c r="L1077" s="105"/>
      <c r="M1077" s="105"/>
      <c r="N1077" s="105"/>
      <c r="O1077" s="104"/>
      <c r="P1077" s="106"/>
      <c r="Q1077" s="107"/>
    </row>
    <row r="1078" spans="1:17" ht="35.25" customHeight="1" thickBot="1" x14ac:dyDescent="0.35">
      <c r="A1078" s="21" t="str">
        <f>'Matriz Nº1 Identificación'!A1078</f>
        <v>118. 7</v>
      </c>
      <c r="B1078" s="21" t="str">
        <f>IF('Matriz Nº3 Evaluación'!J1078="Administrar",'Matriz Nº3 Evaluación'!B1078,"No administrar")</f>
        <v>No administrar</v>
      </c>
      <c r="C1078" s="105"/>
      <c r="D1078" s="101"/>
      <c r="E1078" s="101"/>
      <c r="F1078" s="4" t="str">
        <f>IFERROR(+IF((VLOOKUP(D1078,'Tabla 2-3-4-5'!$B$10:$C$12,2,FALSE)*(VLOOKUP(E1078,'Tabla 2-3-4-5'!$B$10:$C$12,2,FALSE)))&lt;3,"BAJO",IF((VLOOKUP(D1078,'Tabla 2-3-4-5'!$B$10:$C$12,2,FALSE)*(VLOOKUP(E1078,'Tabla 2-3-4-5'!$B$10:$C$12,2,FALSE)))&gt;5,"ALTO","MEDIO"))," ")</f>
        <v xml:space="preserve"> </v>
      </c>
      <c r="G1078" s="105"/>
      <c r="H1078" s="105"/>
      <c r="I1078" s="105"/>
      <c r="J1078" s="105"/>
      <c r="K1078" s="105"/>
      <c r="L1078" s="105"/>
      <c r="M1078" s="105"/>
      <c r="N1078" s="105"/>
      <c r="O1078" s="104"/>
      <c r="P1078" s="106"/>
      <c r="Q1078" s="107"/>
    </row>
    <row r="1079" spans="1:17" ht="33" customHeight="1" thickBot="1" x14ac:dyDescent="0.35">
      <c r="A1079" s="73" t="str">
        <f>'Matriz Nº1 Identificación'!A1079</f>
        <v xml:space="preserve">Objetivo Estratégico: </v>
      </c>
      <c r="B1079" s="409">
        <f>'Matriz Nº1 Identificación'!B1079</f>
        <v>0</v>
      </c>
      <c r="C1079" s="410"/>
      <c r="D1079" s="410"/>
      <c r="E1079" s="410"/>
      <c r="F1079" s="410"/>
      <c r="G1079" s="410"/>
      <c r="H1079" s="410"/>
      <c r="I1079" s="410"/>
      <c r="J1079" s="410"/>
      <c r="K1079" s="410"/>
      <c r="L1079" s="410"/>
      <c r="M1079" s="410"/>
      <c r="N1079" s="410"/>
      <c r="O1079" s="410"/>
      <c r="P1079" s="410"/>
      <c r="Q1079" s="411"/>
    </row>
    <row r="1080" spans="1:17" ht="24.75" customHeight="1" x14ac:dyDescent="0.3">
      <c r="A1080" s="76" t="str">
        <f>'Matriz Nº1 Identificación'!A1080</f>
        <v>Objetivo táctico</v>
      </c>
      <c r="B1080" s="447" t="str">
        <f>'Matriz Nº1 Identificación'!B1080</f>
        <v xml:space="preserve">119. </v>
      </c>
      <c r="C1080" s="448"/>
      <c r="D1080" s="448"/>
      <c r="E1080" s="448"/>
      <c r="F1080" s="448"/>
      <c r="G1080" s="448"/>
      <c r="H1080" s="448"/>
      <c r="I1080" s="448"/>
      <c r="J1080" s="448"/>
      <c r="K1080" s="448"/>
      <c r="L1080" s="448"/>
      <c r="M1080" s="448"/>
      <c r="N1080" s="448"/>
      <c r="O1080" s="448"/>
      <c r="P1080" s="448"/>
      <c r="Q1080" s="449"/>
    </row>
    <row r="1081" spans="1:17" ht="27.75" customHeight="1" x14ac:dyDescent="0.3">
      <c r="A1081" s="21" t="str">
        <f>'Matriz Nº1 Identificación'!A1081</f>
        <v>119. 1</v>
      </c>
      <c r="B1081" s="21" t="str">
        <f>IF('Matriz Nº3 Evaluación'!J1081="Administrar",'Matriz Nº3 Evaluación'!B1081,"No administrar")</f>
        <v>No administrar</v>
      </c>
      <c r="C1081" s="105"/>
      <c r="D1081" s="101"/>
      <c r="E1081" s="101"/>
      <c r="F1081" s="4" t="str">
        <f>IFERROR(+IF((VLOOKUP(D1081,'Tabla 2-3-4-5'!$B$10:$C$12,2,FALSE)*(VLOOKUP(E1081,'Tabla 2-3-4-5'!$B$10:$C$12,2,FALSE)))&lt;3,"BAJO",IF((VLOOKUP(D1081,'Tabla 2-3-4-5'!$B$10:$C$12,2,FALSE)*(VLOOKUP(E1081,'Tabla 2-3-4-5'!$B$10:$C$12,2,FALSE)))&gt;5,"ALTO","MEDIO"))," ")</f>
        <v xml:space="preserve"> </v>
      </c>
      <c r="G1081" s="105"/>
      <c r="H1081" s="105"/>
      <c r="I1081" s="105"/>
      <c r="J1081" s="105"/>
      <c r="K1081" s="105"/>
      <c r="L1081" s="105"/>
      <c r="M1081" s="105"/>
      <c r="N1081" s="105"/>
      <c r="O1081" s="104"/>
      <c r="P1081" s="106"/>
      <c r="Q1081" s="107"/>
    </row>
    <row r="1082" spans="1:17" ht="31.5" customHeight="1" x14ac:dyDescent="0.3">
      <c r="A1082" s="21" t="str">
        <f>'Matriz Nº1 Identificación'!A1082</f>
        <v>119. 2</v>
      </c>
      <c r="B1082" s="21" t="str">
        <f>IF('Matriz Nº3 Evaluación'!J1082="Administrar",'Matriz Nº3 Evaluación'!B1082,"No administrar")</f>
        <v>No administrar</v>
      </c>
      <c r="C1082" s="105"/>
      <c r="D1082" s="101"/>
      <c r="E1082" s="101"/>
      <c r="F1082" s="4" t="str">
        <f>IFERROR(+IF((VLOOKUP(D1082,'Tabla 2-3-4-5'!$B$10:$C$12,2,FALSE)*(VLOOKUP(E1082,'Tabla 2-3-4-5'!$B$10:$C$12,2,FALSE)))&lt;3,"BAJO",IF((VLOOKUP(D1082,'Tabla 2-3-4-5'!$B$10:$C$12,2,FALSE)*(VLOOKUP(E1082,'Tabla 2-3-4-5'!$B$10:$C$12,2,FALSE)))&gt;5,"ALTO","MEDIO"))," ")</f>
        <v xml:space="preserve"> </v>
      </c>
      <c r="G1082" s="105"/>
      <c r="H1082" s="105"/>
      <c r="I1082" s="105"/>
      <c r="J1082" s="105"/>
      <c r="K1082" s="105"/>
      <c r="L1082" s="105"/>
      <c r="M1082" s="105"/>
      <c r="N1082" s="105"/>
      <c r="O1082" s="104"/>
      <c r="P1082" s="106"/>
      <c r="Q1082" s="107"/>
    </row>
    <row r="1083" spans="1:17" ht="29.25" customHeight="1" x14ac:dyDescent="0.3">
      <c r="A1083" s="21" t="str">
        <f>'Matriz Nº1 Identificación'!A1083</f>
        <v>119. 3</v>
      </c>
      <c r="B1083" s="21" t="str">
        <f>IF('Matriz Nº3 Evaluación'!J1083="Administrar",'Matriz Nº3 Evaluación'!B1083,"No administrar")</f>
        <v>No administrar</v>
      </c>
      <c r="C1083" s="105"/>
      <c r="D1083" s="101"/>
      <c r="E1083" s="101"/>
      <c r="F1083" s="4" t="str">
        <f>IFERROR(+IF((VLOOKUP(D1083,'Tabla 2-3-4-5'!$B$10:$C$12,2,FALSE)*(VLOOKUP(E1083,'Tabla 2-3-4-5'!$B$10:$C$12,2,FALSE)))&lt;3,"BAJO",IF((VLOOKUP(D1083,'Tabla 2-3-4-5'!$B$10:$C$12,2,FALSE)*(VLOOKUP(E1083,'Tabla 2-3-4-5'!$B$10:$C$12,2,FALSE)))&gt;5,"ALTO","MEDIO"))," ")</f>
        <v xml:space="preserve"> </v>
      </c>
      <c r="G1083" s="105"/>
      <c r="H1083" s="105"/>
      <c r="I1083" s="105"/>
      <c r="J1083" s="105"/>
      <c r="K1083" s="105"/>
      <c r="L1083" s="105"/>
      <c r="M1083" s="105"/>
      <c r="N1083" s="105"/>
      <c r="O1083" s="104"/>
      <c r="P1083" s="106"/>
      <c r="Q1083" s="107"/>
    </row>
    <row r="1084" spans="1:17" ht="35.25" customHeight="1" x14ac:dyDescent="0.3">
      <c r="A1084" s="21" t="str">
        <f>'Matriz Nº1 Identificación'!A1084</f>
        <v>119. 4</v>
      </c>
      <c r="B1084" s="21" t="str">
        <f>IF('Matriz Nº3 Evaluación'!J1084="Administrar",'Matriz Nº3 Evaluación'!B1084,"No administrar")</f>
        <v>No administrar</v>
      </c>
      <c r="C1084" s="105"/>
      <c r="D1084" s="101"/>
      <c r="E1084" s="101"/>
      <c r="F1084" s="4" t="str">
        <f>IFERROR(+IF((VLOOKUP(D1084,'Tabla 2-3-4-5'!$B$10:$C$12,2,FALSE)*(VLOOKUP(E1084,'Tabla 2-3-4-5'!$B$10:$C$12,2,FALSE)))&lt;3,"BAJO",IF((VLOOKUP(D1084,'Tabla 2-3-4-5'!$B$10:$C$12,2,FALSE)*(VLOOKUP(E1084,'Tabla 2-3-4-5'!$B$10:$C$12,2,FALSE)))&gt;5,"ALTO","MEDIO"))," ")</f>
        <v xml:space="preserve"> </v>
      </c>
      <c r="G1084" s="105"/>
      <c r="H1084" s="105"/>
      <c r="I1084" s="105"/>
      <c r="J1084" s="105"/>
      <c r="K1084" s="105"/>
      <c r="L1084" s="105"/>
      <c r="M1084" s="105"/>
      <c r="N1084" s="105"/>
      <c r="O1084" s="104"/>
      <c r="P1084" s="106"/>
      <c r="Q1084" s="107"/>
    </row>
    <row r="1085" spans="1:17" ht="35.25" customHeight="1" x14ac:dyDescent="0.3">
      <c r="A1085" s="21" t="str">
        <f>'Matriz Nº1 Identificación'!A1085</f>
        <v>119. 5</v>
      </c>
      <c r="B1085" s="21" t="str">
        <f>IF('Matriz Nº3 Evaluación'!J1085="Administrar",'Matriz Nº3 Evaluación'!B1085,"No administrar")</f>
        <v>No administrar</v>
      </c>
      <c r="C1085" s="105"/>
      <c r="D1085" s="101"/>
      <c r="E1085" s="101"/>
      <c r="F1085" s="4" t="str">
        <f>IFERROR(+IF((VLOOKUP(D1085,'Tabla 2-3-4-5'!$B$10:$C$12,2,FALSE)*(VLOOKUP(E1085,'Tabla 2-3-4-5'!$B$10:$C$12,2,FALSE)))&lt;3,"BAJO",IF((VLOOKUP(D1085,'Tabla 2-3-4-5'!$B$10:$C$12,2,FALSE)*(VLOOKUP(E1085,'Tabla 2-3-4-5'!$B$10:$C$12,2,FALSE)))&gt;5,"ALTO","MEDIO"))," ")</f>
        <v xml:space="preserve"> </v>
      </c>
      <c r="G1085" s="105"/>
      <c r="H1085" s="105"/>
      <c r="I1085" s="105"/>
      <c r="J1085" s="105"/>
      <c r="K1085" s="105"/>
      <c r="L1085" s="105"/>
      <c r="M1085" s="105"/>
      <c r="N1085" s="105"/>
      <c r="O1085" s="104"/>
      <c r="P1085" s="106"/>
      <c r="Q1085" s="107"/>
    </row>
    <row r="1086" spans="1:17" ht="35.25" customHeight="1" x14ac:dyDescent="0.3">
      <c r="A1086" s="21" t="str">
        <f>'Matriz Nº1 Identificación'!A1086</f>
        <v>119. 6</v>
      </c>
      <c r="B1086" s="21" t="str">
        <f>IF('Matriz Nº3 Evaluación'!J1086="Administrar",'Matriz Nº3 Evaluación'!B1086,"No administrar")</f>
        <v>No administrar</v>
      </c>
      <c r="C1086" s="105"/>
      <c r="D1086" s="101"/>
      <c r="E1086" s="101"/>
      <c r="F1086" s="4" t="str">
        <f>IFERROR(+IF((VLOOKUP(D1086,'Tabla 2-3-4-5'!$B$10:$C$12,2,FALSE)*(VLOOKUP(E1086,'Tabla 2-3-4-5'!$B$10:$C$12,2,FALSE)))&lt;3,"BAJO",IF((VLOOKUP(D1086,'Tabla 2-3-4-5'!$B$10:$C$12,2,FALSE)*(VLOOKUP(E1086,'Tabla 2-3-4-5'!$B$10:$C$12,2,FALSE)))&gt;5,"ALTO","MEDIO"))," ")</f>
        <v xml:space="preserve"> </v>
      </c>
      <c r="G1086" s="105"/>
      <c r="H1086" s="105"/>
      <c r="I1086" s="105"/>
      <c r="J1086" s="105"/>
      <c r="K1086" s="105"/>
      <c r="L1086" s="105"/>
      <c r="M1086" s="105"/>
      <c r="N1086" s="105"/>
      <c r="O1086" s="104"/>
      <c r="P1086" s="106"/>
      <c r="Q1086" s="107"/>
    </row>
    <row r="1087" spans="1:17" ht="35.25" customHeight="1" x14ac:dyDescent="0.3">
      <c r="A1087" s="21" t="str">
        <f>'Matriz Nº1 Identificación'!A1087</f>
        <v>119. 7</v>
      </c>
      <c r="B1087" s="21" t="str">
        <f>IF('Matriz Nº3 Evaluación'!J1087="Administrar",'Matriz Nº3 Evaluación'!B1087,"No administrar")</f>
        <v>No administrar</v>
      </c>
      <c r="C1087" s="105"/>
      <c r="D1087" s="101"/>
      <c r="E1087" s="101"/>
      <c r="F1087" s="4" t="str">
        <f>IFERROR(+IF((VLOOKUP(D1087,'Tabla 2-3-4-5'!$B$10:$C$12,2,FALSE)*(VLOOKUP(E1087,'Tabla 2-3-4-5'!$B$10:$C$12,2,FALSE)))&lt;3,"BAJO",IF((VLOOKUP(D1087,'Tabla 2-3-4-5'!$B$10:$C$12,2,FALSE)*(VLOOKUP(E1087,'Tabla 2-3-4-5'!$B$10:$C$12,2,FALSE)))&gt;5,"ALTO","MEDIO"))," ")</f>
        <v xml:space="preserve"> </v>
      </c>
      <c r="G1087" s="105"/>
      <c r="H1087" s="105"/>
      <c r="I1087" s="105"/>
      <c r="J1087" s="105"/>
      <c r="K1087" s="105"/>
      <c r="L1087" s="105"/>
      <c r="M1087" s="105"/>
      <c r="N1087" s="105"/>
      <c r="O1087" s="104"/>
      <c r="P1087" s="106"/>
      <c r="Q1087" s="107"/>
    </row>
    <row r="1088" spans="1:17" ht="15.75" customHeight="1" x14ac:dyDescent="0.3">
      <c r="A1088" s="90"/>
      <c r="B1088" s="90"/>
      <c r="C1088" s="90"/>
      <c r="D1088" s="90"/>
      <c r="E1088" s="90"/>
      <c r="F1088" s="90"/>
      <c r="G1088" s="90"/>
      <c r="H1088" s="90"/>
      <c r="I1088" s="90"/>
      <c r="J1088" s="90"/>
      <c r="K1088" s="90"/>
      <c r="L1088" s="90"/>
      <c r="M1088" s="90"/>
      <c r="N1088" s="90"/>
      <c r="O1088" s="90"/>
      <c r="P1088" s="90"/>
      <c r="Q1088" s="90"/>
    </row>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row r="2026" ht="15.75" customHeight="1" x14ac:dyDescent="0.3"/>
    <row r="2027" ht="15.75" customHeight="1" x14ac:dyDescent="0.3"/>
    <row r="2028" ht="15.75" customHeight="1" x14ac:dyDescent="0.3"/>
    <row r="2029" ht="15.75" customHeight="1" x14ac:dyDescent="0.3"/>
    <row r="2030" ht="15.75" customHeight="1" x14ac:dyDescent="0.3"/>
    <row r="2031" ht="15.75" customHeight="1" x14ac:dyDescent="0.3"/>
    <row r="2032" ht="15.75" customHeight="1" x14ac:dyDescent="0.3"/>
    <row r="2033" ht="15.75" customHeight="1" x14ac:dyDescent="0.3"/>
    <row r="2034" ht="15.75" customHeight="1" x14ac:dyDescent="0.3"/>
    <row r="2035" ht="15.75" customHeight="1" x14ac:dyDescent="0.3"/>
  </sheetData>
  <mergeCells count="256">
    <mergeCell ref="A1:Q1"/>
    <mergeCell ref="A2:Q2"/>
    <mergeCell ref="A3:Q3"/>
    <mergeCell ref="A4:Q4"/>
    <mergeCell ref="A5:Q5"/>
    <mergeCell ref="Q6:Q7"/>
    <mergeCell ref="H6:H7"/>
    <mergeCell ref="I6:I7"/>
    <mergeCell ref="B9:Q9"/>
    <mergeCell ref="B8:Q8"/>
    <mergeCell ref="K6:M6"/>
    <mergeCell ref="N6:O6"/>
    <mergeCell ref="P6:P7"/>
    <mergeCell ref="B27:Q27"/>
    <mergeCell ref="B17:Q17"/>
    <mergeCell ref="B26:Q26"/>
    <mergeCell ref="B35:Q35"/>
    <mergeCell ref="A6:A7"/>
    <mergeCell ref="B6:B7"/>
    <mergeCell ref="C6:F6"/>
    <mergeCell ref="G6:G7"/>
    <mergeCell ref="J6:J7"/>
    <mergeCell ref="B18:Q18"/>
    <mergeCell ref="B62:Q62"/>
    <mergeCell ref="B63:Q63"/>
    <mergeCell ref="B71:Q71"/>
    <mergeCell ref="B72:Q72"/>
    <mergeCell ref="B80:Q80"/>
    <mergeCell ref="B36:Q36"/>
    <mergeCell ref="B44:Q44"/>
    <mergeCell ref="B45:Q45"/>
    <mergeCell ref="B53:Q53"/>
    <mergeCell ref="B54:Q54"/>
    <mergeCell ref="B107:Q107"/>
    <mergeCell ref="B108:Q108"/>
    <mergeCell ref="B116:Q116"/>
    <mergeCell ref="B117:Q117"/>
    <mergeCell ref="B125:Q125"/>
    <mergeCell ref="B81:Q81"/>
    <mergeCell ref="B89:Q89"/>
    <mergeCell ref="B90:Q90"/>
    <mergeCell ref="B98:Q98"/>
    <mergeCell ref="B99:Q99"/>
    <mergeCell ref="B152:Q152"/>
    <mergeCell ref="B153:Q153"/>
    <mergeCell ref="B161:Q161"/>
    <mergeCell ref="B162:Q162"/>
    <mergeCell ref="B170:Q170"/>
    <mergeCell ref="B126:Q126"/>
    <mergeCell ref="B134:Q134"/>
    <mergeCell ref="B135:Q135"/>
    <mergeCell ref="B143:Q143"/>
    <mergeCell ref="B144:Q144"/>
    <mergeCell ref="B197:Q197"/>
    <mergeCell ref="B198:Q198"/>
    <mergeCell ref="B206:Q206"/>
    <mergeCell ref="B207:Q207"/>
    <mergeCell ref="B215:Q215"/>
    <mergeCell ref="B171:Q171"/>
    <mergeCell ref="B179:Q179"/>
    <mergeCell ref="B180:Q180"/>
    <mergeCell ref="B188:Q188"/>
    <mergeCell ref="B189:Q189"/>
    <mergeCell ref="B242:Q242"/>
    <mergeCell ref="B243:Q243"/>
    <mergeCell ref="B251:Q251"/>
    <mergeCell ref="B252:Q252"/>
    <mergeCell ref="B260:Q260"/>
    <mergeCell ref="B216:Q216"/>
    <mergeCell ref="B224:Q224"/>
    <mergeCell ref="B225:Q225"/>
    <mergeCell ref="B233:Q233"/>
    <mergeCell ref="B234:Q234"/>
    <mergeCell ref="B287:Q287"/>
    <mergeCell ref="B288:Q288"/>
    <mergeCell ref="B296:Q296"/>
    <mergeCell ref="B297:Q297"/>
    <mergeCell ref="B305:Q305"/>
    <mergeCell ref="B261:Q261"/>
    <mergeCell ref="B269:Q269"/>
    <mergeCell ref="B270:Q270"/>
    <mergeCell ref="B278:Q278"/>
    <mergeCell ref="B279:Q279"/>
    <mergeCell ref="B332:Q332"/>
    <mergeCell ref="B333:Q333"/>
    <mergeCell ref="B341:Q341"/>
    <mergeCell ref="B342:Q342"/>
    <mergeCell ref="B350:Q350"/>
    <mergeCell ref="B306:Q306"/>
    <mergeCell ref="B314:Q314"/>
    <mergeCell ref="B315:Q315"/>
    <mergeCell ref="B323:Q323"/>
    <mergeCell ref="B324:Q324"/>
    <mergeCell ref="B377:Q377"/>
    <mergeCell ref="B378:Q378"/>
    <mergeCell ref="B386:Q386"/>
    <mergeCell ref="B387:Q387"/>
    <mergeCell ref="B395:Q395"/>
    <mergeCell ref="B351:Q351"/>
    <mergeCell ref="B359:Q359"/>
    <mergeCell ref="B360:Q360"/>
    <mergeCell ref="B368:Q368"/>
    <mergeCell ref="B369:Q369"/>
    <mergeCell ref="B422:Q422"/>
    <mergeCell ref="B423:Q423"/>
    <mergeCell ref="B431:Q431"/>
    <mergeCell ref="B432:Q432"/>
    <mergeCell ref="B440:Q440"/>
    <mergeCell ref="B396:Q396"/>
    <mergeCell ref="B404:Q404"/>
    <mergeCell ref="B405:Q405"/>
    <mergeCell ref="B413:Q413"/>
    <mergeCell ref="B414:Q414"/>
    <mergeCell ref="B467:Q467"/>
    <mergeCell ref="B468:Q468"/>
    <mergeCell ref="B476:Q476"/>
    <mergeCell ref="B477:Q477"/>
    <mergeCell ref="B485:Q485"/>
    <mergeCell ref="B441:Q441"/>
    <mergeCell ref="B449:Q449"/>
    <mergeCell ref="B450:Q450"/>
    <mergeCell ref="B458:Q458"/>
    <mergeCell ref="B459:Q459"/>
    <mergeCell ref="B512:Q512"/>
    <mergeCell ref="B513:Q513"/>
    <mergeCell ref="B521:Q521"/>
    <mergeCell ref="B522:Q522"/>
    <mergeCell ref="B530:Q530"/>
    <mergeCell ref="B486:Q486"/>
    <mergeCell ref="B494:Q494"/>
    <mergeCell ref="B495:Q495"/>
    <mergeCell ref="B503:Q503"/>
    <mergeCell ref="B504:Q504"/>
    <mergeCell ref="B557:Q557"/>
    <mergeCell ref="B558:Q558"/>
    <mergeCell ref="B566:Q566"/>
    <mergeCell ref="B567:Q567"/>
    <mergeCell ref="B575:Q575"/>
    <mergeCell ref="B531:Q531"/>
    <mergeCell ref="B539:Q539"/>
    <mergeCell ref="B540:Q540"/>
    <mergeCell ref="B548:Q548"/>
    <mergeCell ref="B549:Q549"/>
    <mergeCell ref="B602:Q602"/>
    <mergeCell ref="B603:Q603"/>
    <mergeCell ref="B611:Q611"/>
    <mergeCell ref="B612:Q612"/>
    <mergeCell ref="B620:Q620"/>
    <mergeCell ref="B576:Q576"/>
    <mergeCell ref="B584:Q584"/>
    <mergeCell ref="B585:Q585"/>
    <mergeCell ref="B593:Q593"/>
    <mergeCell ref="B594:Q594"/>
    <mergeCell ref="B647:Q647"/>
    <mergeCell ref="B648:Q648"/>
    <mergeCell ref="B656:Q656"/>
    <mergeCell ref="B657:Q657"/>
    <mergeCell ref="B665:Q665"/>
    <mergeCell ref="B621:Q621"/>
    <mergeCell ref="B629:Q629"/>
    <mergeCell ref="B630:Q630"/>
    <mergeCell ref="B638:Q638"/>
    <mergeCell ref="B639:Q639"/>
    <mergeCell ref="B692:Q692"/>
    <mergeCell ref="B693:Q693"/>
    <mergeCell ref="B701:Q701"/>
    <mergeCell ref="B702:Q702"/>
    <mergeCell ref="B710:Q710"/>
    <mergeCell ref="B666:Q666"/>
    <mergeCell ref="B674:Q674"/>
    <mergeCell ref="B675:Q675"/>
    <mergeCell ref="B683:Q683"/>
    <mergeCell ref="B684:Q684"/>
    <mergeCell ref="B737:Q737"/>
    <mergeCell ref="B738:Q738"/>
    <mergeCell ref="B746:Q746"/>
    <mergeCell ref="B747:Q747"/>
    <mergeCell ref="B755:Q755"/>
    <mergeCell ref="B711:Q711"/>
    <mergeCell ref="B719:Q719"/>
    <mergeCell ref="B720:Q720"/>
    <mergeCell ref="B728:Q728"/>
    <mergeCell ref="B729:Q729"/>
    <mergeCell ref="B782:Q782"/>
    <mergeCell ref="B783:Q783"/>
    <mergeCell ref="B791:Q791"/>
    <mergeCell ref="B792:Q792"/>
    <mergeCell ref="B800:Q800"/>
    <mergeCell ref="B756:Q756"/>
    <mergeCell ref="B764:Q764"/>
    <mergeCell ref="B765:Q765"/>
    <mergeCell ref="B773:Q773"/>
    <mergeCell ref="B774:Q774"/>
    <mergeCell ref="B827:Q827"/>
    <mergeCell ref="B828:Q828"/>
    <mergeCell ref="B836:Q836"/>
    <mergeCell ref="B837:Q837"/>
    <mergeCell ref="B845:Q845"/>
    <mergeCell ref="B801:Q801"/>
    <mergeCell ref="B809:Q809"/>
    <mergeCell ref="B810:Q810"/>
    <mergeCell ref="B818:Q818"/>
    <mergeCell ref="B819:Q819"/>
    <mergeCell ref="B872:Q872"/>
    <mergeCell ref="B873:Q873"/>
    <mergeCell ref="B881:Q881"/>
    <mergeCell ref="B882:Q882"/>
    <mergeCell ref="B890:Q890"/>
    <mergeCell ref="B846:Q846"/>
    <mergeCell ref="B854:Q854"/>
    <mergeCell ref="B855:Q855"/>
    <mergeCell ref="B863:Q863"/>
    <mergeCell ref="B864:Q864"/>
    <mergeCell ref="B917:Q917"/>
    <mergeCell ref="B918:Q918"/>
    <mergeCell ref="B926:Q926"/>
    <mergeCell ref="B927:Q927"/>
    <mergeCell ref="B935:Q935"/>
    <mergeCell ref="B891:Q891"/>
    <mergeCell ref="B899:Q899"/>
    <mergeCell ref="B900:Q900"/>
    <mergeCell ref="B908:Q908"/>
    <mergeCell ref="B909:Q909"/>
    <mergeCell ref="B962:Q962"/>
    <mergeCell ref="B963:Q963"/>
    <mergeCell ref="B971:Q971"/>
    <mergeCell ref="B972:Q972"/>
    <mergeCell ref="B980:Q980"/>
    <mergeCell ref="B936:Q936"/>
    <mergeCell ref="B944:Q944"/>
    <mergeCell ref="B945:Q945"/>
    <mergeCell ref="B953:Q953"/>
    <mergeCell ref="B954:Q954"/>
    <mergeCell ref="B1007:Q1007"/>
    <mergeCell ref="B1008:Q1008"/>
    <mergeCell ref="B1016:Q1016"/>
    <mergeCell ref="B1017:Q1017"/>
    <mergeCell ref="B1025:Q1025"/>
    <mergeCell ref="B981:Q981"/>
    <mergeCell ref="B989:Q989"/>
    <mergeCell ref="B990:Q990"/>
    <mergeCell ref="B998:Q998"/>
    <mergeCell ref="B999:Q999"/>
    <mergeCell ref="B1071:Q1071"/>
    <mergeCell ref="B1079:Q1079"/>
    <mergeCell ref="B1080:Q1080"/>
    <mergeCell ref="B1052:Q1052"/>
    <mergeCell ref="B1053:Q1053"/>
    <mergeCell ref="B1061:Q1061"/>
    <mergeCell ref="B1062:Q1062"/>
    <mergeCell ref="B1070:Q1070"/>
    <mergeCell ref="B1026:Q1026"/>
    <mergeCell ref="B1034:Q1034"/>
    <mergeCell ref="B1035:Q1035"/>
    <mergeCell ref="B1043:Q1043"/>
    <mergeCell ref="B1044:Q1044"/>
  </mergeCells>
  <conditionalFormatting sqref="F10:F12 F15:F16">
    <cfRule type="containsText" dxfId="2161" priority="2923" operator="containsText" text="BAJO">
      <formula>NOT(ISERROR(SEARCH(("BAJO"),(F10))))</formula>
    </cfRule>
  </conditionalFormatting>
  <conditionalFormatting sqref="F10:F12 F15:F16">
    <cfRule type="containsText" dxfId="2160" priority="2924" operator="containsText" text="MEDIO">
      <formula>NOT(ISERROR(SEARCH(("MEDIO"),(F10))))</formula>
    </cfRule>
  </conditionalFormatting>
  <conditionalFormatting sqref="F10:F12 F15:F16">
    <cfRule type="containsText" dxfId="2159" priority="2925" operator="containsText" text="ALTO">
      <formula>NOT(ISERROR(SEARCH(("ALTO"),(F10))))</formula>
    </cfRule>
  </conditionalFormatting>
  <conditionalFormatting sqref="F10:F12 F15:F16">
    <cfRule type="cellIs" dxfId="2158" priority="2926" operator="between">
      <formula>5</formula>
      <formula>9</formula>
    </cfRule>
  </conditionalFormatting>
  <conditionalFormatting sqref="F10:F12 F15:F16">
    <cfRule type="cellIs" dxfId="2157" priority="2927" operator="between">
      <formula>3</formula>
      <formula>4</formula>
    </cfRule>
  </conditionalFormatting>
  <conditionalFormatting sqref="F10:F12 F15:F16">
    <cfRule type="cellIs" dxfId="2156" priority="2928" operator="between">
      <formula>1</formula>
      <formula>2</formula>
    </cfRule>
  </conditionalFormatting>
  <conditionalFormatting sqref="F14">
    <cfRule type="containsText" dxfId="2155" priority="2149" operator="containsText" text="BAJO">
      <formula>NOT(ISERROR(SEARCH(("BAJO"),(F14))))</formula>
    </cfRule>
  </conditionalFormatting>
  <conditionalFormatting sqref="F14">
    <cfRule type="containsText" dxfId="2154" priority="2150" operator="containsText" text="MEDIO">
      <formula>NOT(ISERROR(SEARCH(("MEDIO"),(F14))))</formula>
    </cfRule>
  </conditionalFormatting>
  <conditionalFormatting sqref="F14">
    <cfRule type="containsText" dxfId="2153" priority="2151" operator="containsText" text="ALTO">
      <formula>NOT(ISERROR(SEARCH(("ALTO"),(F14))))</formula>
    </cfRule>
  </conditionalFormatting>
  <conditionalFormatting sqref="F14">
    <cfRule type="cellIs" dxfId="2152" priority="2152" operator="between">
      <formula>5</formula>
      <formula>9</formula>
    </cfRule>
  </conditionalFormatting>
  <conditionalFormatting sqref="F14">
    <cfRule type="cellIs" dxfId="2151" priority="2153" operator="between">
      <formula>3</formula>
      <formula>4</formula>
    </cfRule>
  </conditionalFormatting>
  <conditionalFormatting sqref="F14">
    <cfRule type="cellIs" dxfId="2150" priority="2154" operator="between">
      <formula>1</formula>
      <formula>2</formula>
    </cfRule>
  </conditionalFormatting>
  <conditionalFormatting sqref="F13">
    <cfRule type="containsText" dxfId="2149" priority="2143" operator="containsText" text="BAJO">
      <formula>NOT(ISERROR(SEARCH(("BAJO"),(F13))))</formula>
    </cfRule>
  </conditionalFormatting>
  <conditionalFormatting sqref="F13">
    <cfRule type="containsText" dxfId="2148" priority="2144" operator="containsText" text="MEDIO">
      <formula>NOT(ISERROR(SEARCH(("MEDIO"),(F13))))</formula>
    </cfRule>
  </conditionalFormatting>
  <conditionalFormatting sqref="F13">
    <cfRule type="containsText" dxfId="2147" priority="2145" operator="containsText" text="ALTO">
      <formula>NOT(ISERROR(SEARCH(("ALTO"),(F13))))</formula>
    </cfRule>
  </conditionalFormatting>
  <conditionalFormatting sqref="F13">
    <cfRule type="cellIs" dxfId="2146" priority="2146" operator="between">
      <formula>5</formula>
      <formula>9</formula>
    </cfRule>
  </conditionalFormatting>
  <conditionalFormatting sqref="F13">
    <cfRule type="cellIs" dxfId="2145" priority="2147" operator="between">
      <formula>3</formula>
      <formula>4</formula>
    </cfRule>
  </conditionalFormatting>
  <conditionalFormatting sqref="F13">
    <cfRule type="cellIs" dxfId="2144" priority="2148" operator="between">
      <formula>1</formula>
      <formula>2</formula>
    </cfRule>
  </conditionalFormatting>
  <conditionalFormatting sqref="F19:F21 F24:F25">
    <cfRule type="containsText" dxfId="2143" priority="2137" operator="containsText" text="BAJO">
      <formula>NOT(ISERROR(SEARCH(("BAJO"),(F19))))</formula>
    </cfRule>
  </conditionalFormatting>
  <conditionalFormatting sqref="F19:F21 F24:F25">
    <cfRule type="containsText" dxfId="2142" priority="2138" operator="containsText" text="MEDIO">
      <formula>NOT(ISERROR(SEARCH(("MEDIO"),(F19))))</formula>
    </cfRule>
  </conditionalFormatting>
  <conditionalFormatting sqref="F19:F21 F24:F25">
    <cfRule type="containsText" dxfId="2141" priority="2139" operator="containsText" text="ALTO">
      <formula>NOT(ISERROR(SEARCH(("ALTO"),(F19))))</formula>
    </cfRule>
  </conditionalFormatting>
  <conditionalFormatting sqref="F19:F21 F24:F25">
    <cfRule type="cellIs" dxfId="2140" priority="2140" operator="between">
      <formula>5</formula>
      <formula>9</formula>
    </cfRule>
  </conditionalFormatting>
  <conditionalFormatting sqref="F19:F21 F24:F25">
    <cfRule type="cellIs" dxfId="2139" priority="2141" operator="between">
      <formula>3</formula>
      <formula>4</formula>
    </cfRule>
  </conditionalFormatting>
  <conditionalFormatting sqref="F19:F21 F24:F25">
    <cfRule type="cellIs" dxfId="2138" priority="2142" operator="between">
      <formula>1</formula>
      <formula>2</formula>
    </cfRule>
  </conditionalFormatting>
  <conditionalFormatting sqref="F23">
    <cfRule type="containsText" dxfId="2137" priority="2131" operator="containsText" text="BAJO">
      <formula>NOT(ISERROR(SEARCH(("BAJO"),(F23))))</formula>
    </cfRule>
  </conditionalFormatting>
  <conditionalFormatting sqref="F23">
    <cfRule type="containsText" dxfId="2136" priority="2132" operator="containsText" text="MEDIO">
      <formula>NOT(ISERROR(SEARCH(("MEDIO"),(F23))))</formula>
    </cfRule>
  </conditionalFormatting>
  <conditionalFormatting sqref="F23">
    <cfRule type="containsText" dxfId="2135" priority="2133" operator="containsText" text="ALTO">
      <formula>NOT(ISERROR(SEARCH(("ALTO"),(F23))))</formula>
    </cfRule>
  </conditionalFormatting>
  <conditionalFormatting sqref="F23">
    <cfRule type="cellIs" dxfId="2134" priority="2134" operator="between">
      <formula>5</formula>
      <formula>9</formula>
    </cfRule>
  </conditionalFormatting>
  <conditionalFormatting sqref="F23">
    <cfRule type="cellIs" dxfId="2133" priority="2135" operator="between">
      <formula>3</formula>
      <formula>4</formula>
    </cfRule>
  </conditionalFormatting>
  <conditionalFormatting sqref="F23">
    <cfRule type="cellIs" dxfId="2132" priority="2136" operator="between">
      <formula>1</formula>
      <formula>2</formula>
    </cfRule>
  </conditionalFormatting>
  <conditionalFormatting sqref="F22">
    <cfRule type="containsText" dxfId="2131" priority="2125" operator="containsText" text="BAJO">
      <formula>NOT(ISERROR(SEARCH(("BAJO"),(F22))))</formula>
    </cfRule>
  </conditionalFormatting>
  <conditionalFormatting sqref="F22">
    <cfRule type="containsText" dxfId="2130" priority="2126" operator="containsText" text="MEDIO">
      <formula>NOT(ISERROR(SEARCH(("MEDIO"),(F22))))</formula>
    </cfRule>
  </conditionalFormatting>
  <conditionalFormatting sqref="F22">
    <cfRule type="containsText" dxfId="2129" priority="2127" operator="containsText" text="ALTO">
      <formula>NOT(ISERROR(SEARCH(("ALTO"),(F22))))</formula>
    </cfRule>
  </conditionalFormatting>
  <conditionalFormatting sqref="F22">
    <cfRule type="cellIs" dxfId="2128" priority="2128" operator="between">
      <formula>5</formula>
      <formula>9</formula>
    </cfRule>
  </conditionalFormatting>
  <conditionalFormatting sqref="F22">
    <cfRule type="cellIs" dxfId="2127" priority="2129" operator="between">
      <formula>3</formula>
      <formula>4</formula>
    </cfRule>
  </conditionalFormatting>
  <conditionalFormatting sqref="F22">
    <cfRule type="cellIs" dxfId="2126" priority="2130" operator="between">
      <formula>1</formula>
      <formula>2</formula>
    </cfRule>
  </conditionalFormatting>
  <conditionalFormatting sqref="F28:F30 F33:F34">
    <cfRule type="containsText" dxfId="2125" priority="2119" operator="containsText" text="BAJO">
      <formula>NOT(ISERROR(SEARCH(("BAJO"),(F28))))</formula>
    </cfRule>
  </conditionalFormatting>
  <conditionalFormatting sqref="F28:F30 F33:F34">
    <cfRule type="containsText" dxfId="2124" priority="2120" operator="containsText" text="MEDIO">
      <formula>NOT(ISERROR(SEARCH(("MEDIO"),(F28))))</formula>
    </cfRule>
  </conditionalFormatting>
  <conditionalFormatting sqref="F28:F30 F33:F34">
    <cfRule type="containsText" dxfId="2123" priority="2121" operator="containsText" text="ALTO">
      <formula>NOT(ISERROR(SEARCH(("ALTO"),(F28))))</formula>
    </cfRule>
  </conditionalFormatting>
  <conditionalFormatting sqref="F28:F30 F33:F34">
    <cfRule type="cellIs" dxfId="2122" priority="2122" operator="between">
      <formula>5</formula>
      <formula>9</formula>
    </cfRule>
  </conditionalFormatting>
  <conditionalFormatting sqref="F28:F30 F33:F34">
    <cfRule type="cellIs" dxfId="2121" priority="2123" operator="between">
      <formula>3</formula>
      <formula>4</formula>
    </cfRule>
  </conditionalFormatting>
  <conditionalFormatting sqref="F28:F30 F33:F34">
    <cfRule type="cellIs" dxfId="2120" priority="2124" operator="between">
      <formula>1</formula>
      <formula>2</formula>
    </cfRule>
  </conditionalFormatting>
  <conditionalFormatting sqref="F32">
    <cfRule type="containsText" dxfId="2119" priority="2113" operator="containsText" text="BAJO">
      <formula>NOT(ISERROR(SEARCH(("BAJO"),(F32))))</formula>
    </cfRule>
  </conditionalFormatting>
  <conditionalFormatting sqref="F32">
    <cfRule type="containsText" dxfId="2118" priority="2114" operator="containsText" text="MEDIO">
      <formula>NOT(ISERROR(SEARCH(("MEDIO"),(F32))))</formula>
    </cfRule>
  </conditionalFormatting>
  <conditionalFormatting sqref="F32">
    <cfRule type="containsText" dxfId="2117" priority="2115" operator="containsText" text="ALTO">
      <formula>NOT(ISERROR(SEARCH(("ALTO"),(F32))))</formula>
    </cfRule>
  </conditionalFormatting>
  <conditionalFormatting sqref="F32">
    <cfRule type="cellIs" dxfId="2116" priority="2116" operator="between">
      <formula>5</formula>
      <formula>9</formula>
    </cfRule>
  </conditionalFormatting>
  <conditionalFormatting sqref="F32">
    <cfRule type="cellIs" dxfId="2115" priority="2117" operator="between">
      <formula>3</formula>
      <formula>4</formula>
    </cfRule>
  </conditionalFormatting>
  <conditionalFormatting sqref="F32">
    <cfRule type="cellIs" dxfId="2114" priority="2118" operator="between">
      <formula>1</formula>
      <formula>2</formula>
    </cfRule>
  </conditionalFormatting>
  <conditionalFormatting sqref="F31">
    <cfRule type="containsText" dxfId="2113" priority="2107" operator="containsText" text="BAJO">
      <formula>NOT(ISERROR(SEARCH(("BAJO"),(F31))))</formula>
    </cfRule>
  </conditionalFormatting>
  <conditionalFormatting sqref="F31">
    <cfRule type="containsText" dxfId="2112" priority="2108" operator="containsText" text="MEDIO">
      <formula>NOT(ISERROR(SEARCH(("MEDIO"),(F31))))</formula>
    </cfRule>
  </conditionalFormatting>
  <conditionalFormatting sqref="F31">
    <cfRule type="containsText" dxfId="2111" priority="2109" operator="containsText" text="ALTO">
      <formula>NOT(ISERROR(SEARCH(("ALTO"),(F31))))</formula>
    </cfRule>
  </conditionalFormatting>
  <conditionalFormatting sqref="F31">
    <cfRule type="cellIs" dxfId="2110" priority="2110" operator="between">
      <formula>5</formula>
      <formula>9</formula>
    </cfRule>
  </conditionalFormatting>
  <conditionalFormatting sqref="F31">
    <cfRule type="cellIs" dxfId="2109" priority="2111" operator="between">
      <formula>3</formula>
      <formula>4</formula>
    </cfRule>
  </conditionalFormatting>
  <conditionalFormatting sqref="F31">
    <cfRule type="cellIs" dxfId="2108" priority="2112" operator="between">
      <formula>1</formula>
      <formula>2</formula>
    </cfRule>
  </conditionalFormatting>
  <conditionalFormatting sqref="F37:F39 F42:F43">
    <cfRule type="containsText" dxfId="2107" priority="2101" operator="containsText" text="BAJO">
      <formula>NOT(ISERROR(SEARCH(("BAJO"),(F37))))</formula>
    </cfRule>
  </conditionalFormatting>
  <conditionalFormatting sqref="F37:F39 F42:F43">
    <cfRule type="containsText" dxfId="2106" priority="2102" operator="containsText" text="MEDIO">
      <formula>NOT(ISERROR(SEARCH(("MEDIO"),(F37))))</formula>
    </cfRule>
  </conditionalFormatting>
  <conditionalFormatting sqref="F37:F39 F42:F43">
    <cfRule type="containsText" dxfId="2105" priority="2103" operator="containsText" text="ALTO">
      <formula>NOT(ISERROR(SEARCH(("ALTO"),(F37))))</formula>
    </cfRule>
  </conditionalFormatting>
  <conditionalFormatting sqref="F37:F39 F42:F43">
    <cfRule type="cellIs" dxfId="2104" priority="2104" operator="between">
      <formula>5</formula>
      <formula>9</formula>
    </cfRule>
  </conditionalFormatting>
  <conditionalFormatting sqref="F37:F39 F42:F43">
    <cfRule type="cellIs" dxfId="2103" priority="2105" operator="between">
      <formula>3</formula>
      <formula>4</formula>
    </cfRule>
  </conditionalFormatting>
  <conditionalFormatting sqref="F37:F39 F42:F43">
    <cfRule type="cellIs" dxfId="2102" priority="2106" operator="between">
      <formula>1</formula>
      <formula>2</formula>
    </cfRule>
  </conditionalFormatting>
  <conditionalFormatting sqref="F41">
    <cfRule type="containsText" dxfId="2101" priority="2095" operator="containsText" text="BAJO">
      <formula>NOT(ISERROR(SEARCH(("BAJO"),(F41))))</formula>
    </cfRule>
  </conditionalFormatting>
  <conditionalFormatting sqref="F41">
    <cfRule type="containsText" dxfId="2100" priority="2096" operator="containsText" text="MEDIO">
      <formula>NOT(ISERROR(SEARCH(("MEDIO"),(F41))))</formula>
    </cfRule>
  </conditionalFormatting>
  <conditionalFormatting sqref="F41">
    <cfRule type="containsText" dxfId="2099" priority="2097" operator="containsText" text="ALTO">
      <formula>NOT(ISERROR(SEARCH(("ALTO"),(F41))))</formula>
    </cfRule>
  </conditionalFormatting>
  <conditionalFormatting sqref="F41">
    <cfRule type="cellIs" dxfId="2098" priority="2098" operator="between">
      <formula>5</formula>
      <formula>9</formula>
    </cfRule>
  </conditionalFormatting>
  <conditionalFormatting sqref="F41">
    <cfRule type="cellIs" dxfId="2097" priority="2099" operator="between">
      <formula>3</formula>
      <formula>4</formula>
    </cfRule>
  </conditionalFormatting>
  <conditionalFormatting sqref="F41">
    <cfRule type="cellIs" dxfId="2096" priority="2100" operator="between">
      <formula>1</formula>
      <formula>2</formula>
    </cfRule>
  </conditionalFormatting>
  <conditionalFormatting sqref="F40">
    <cfRule type="containsText" dxfId="2095" priority="2089" operator="containsText" text="BAJO">
      <formula>NOT(ISERROR(SEARCH(("BAJO"),(F40))))</formula>
    </cfRule>
  </conditionalFormatting>
  <conditionalFormatting sqref="F40">
    <cfRule type="containsText" dxfId="2094" priority="2090" operator="containsText" text="MEDIO">
      <formula>NOT(ISERROR(SEARCH(("MEDIO"),(F40))))</formula>
    </cfRule>
  </conditionalFormatting>
  <conditionalFormatting sqref="F40">
    <cfRule type="containsText" dxfId="2093" priority="2091" operator="containsText" text="ALTO">
      <formula>NOT(ISERROR(SEARCH(("ALTO"),(F40))))</formula>
    </cfRule>
  </conditionalFormatting>
  <conditionalFormatting sqref="F40">
    <cfRule type="cellIs" dxfId="2092" priority="2092" operator="between">
      <formula>5</formula>
      <formula>9</formula>
    </cfRule>
  </conditionalFormatting>
  <conditionalFormatting sqref="F40">
    <cfRule type="cellIs" dxfId="2091" priority="2093" operator="between">
      <formula>3</formula>
      <formula>4</formula>
    </cfRule>
  </conditionalFormatting>
  <conditionalFormatting sqref="F40">
    <cfRule type="cellIs" dxfId="2090" priority="2094" operator="between">
      <formula>1</formula>
      <formula>2</formula>
    </cfRule>
  </conditionalFormatting>
  <conditionalFormatting sqref="F46:F48 F51:F52">
    <cfRule type="containsText" dxfId="2089" priority="2083" operator="containsText" text="BAJO">
      <formula>NOT(ISERROR(SEARCH(("BAJO"),(F46))))</formula>
    </cfRule>
  </conditionalFormatting>
  <conditionalFormatting sqref="F46:F48 F51:F52">
    <cfRule type="containsText" dxfId="2088" priority="2084" operator="containsText" text="MEDIO">
      <formula>NOT(ISERROR(SEARCH(("MEDIO"),(F46))))</formula>
    </cfRule>
  </conditionalFormatting>
  <conditionalFormatting sqref="F46:F48 F51:F52">
    <cfRule type="containsText" dxfId="2087" priority="2085" operator="containsText" text="ALTO">
      <formula>NOT(ISERROR(SEARCH(("ALTO"),(F46))))</formula>
    </cfRule>
  </conditionalFormatting>
  <conditionalFormatting sqref="F46:F48 F51:F52">
    <cfRule type="cellIs" dxfId="2086" priority="2086" operator="between">
      <formula>5</formula>
      <formula>9</formula>
    </cfRule>
  </conditionalFormatting>
  <conditionalFormatting sqref="F46:F48 F51:F52">
    <cfRule type="cellIs" dxfId="2085" priority="2087" operator="between">
      <formula>3</formula>
      <formula>4</formula>
    </cfRule>
  </conditionalFormatting>
  <conditionalFormatting sqref="F46:F48 F51:F52">
    <cfRule type="cellIs" dxfId="2084" priority="2088" operator="between">
      <formula>1</formula>
      <formula>2</formula>
    </cfRule>
  </conditionalFormatting>
  <conditionalFormatting sqref="F50">
    <cfRule type="containsText" dxfId="2083" priority="2077" operator="containsText" text="BAJO">
      <formula>NOT(ISERROR(SEARCH(("BAJO"),(F50))))</formula>
    </cfRule>
  </conditionalFormatting>
  <conditionalFormatting sqref="F50">
    <cfRule type="containsText" dxfId="2082" priority="2078" operator="containsText" text="MEDIO">
      <formula>NOT(ISERROR(SEARCH(("MEDIO"),(F50))))</formula>
    </cfRule>
  </conditionalFormatting>
  <conditionalFormatting sqref="F50">
    <cfRule type="containsText" dxfId="2081" priority="2079" operator="containsText" text="ALTO">
      <formula>NOT(ISERROR(SEARCH(("ALTO"),(F50))))</formula>
    </cfRule>
  </conditionalFormatting>
  <conditionalFormatting sqref="F50">
    <cfRule type="cellIs" dxfId="2080" priority="2080" operator="between">
      <formula>5</formula>
      <formula>9</formula>
    </cfRule>
  </conditionalFormatting>
  <conditionalFormatting sqref="F50">
    <cfRule type="cellIs" dxfId="2079" priority="2081" operator="between">
      <formula>3</formula>
      <formula>4</formula>
    </cfRule>
  </conditionalFormatting>
  <conditionalFormatting sqref="F50">
    <cfRule type="cellIs" dxfId="2078" priority="2082" operator="between">
      <formula>1</formula>
      <formula>2</formula>
    </cfRule>
  </conditionalFormatting>
  <conditionalFormatting sqref="F49">
    <cfRule type="containsText" dxfId="2077" priority="2071" operator="containsText" text="BAJO">
      <formula>NOT(ISERROR(SEARCH(("BAJO"),(F49))))</formula>
    </cfRule>
  </conditionalFormatting>
  <conditionalFormatting sqref="F49">
    <cfRule type="containsText" dxfId="2076" priority="2072" operator="containsText" text="MEDIO">
      <formula>NOT(ISERROR(SEARCH(("MEDIO"),(F49))))</formula>
    </cfRule>
  </conditionalFormatting>
  <conditionalFormatting sqref="F49">
    <cfRule type="containsText" dxfId="2075" priority="2073" operator="containsText" text="ALTO">
      <formula>NOT(ISERROR(SEARCH(("ALTO"),(F49))))</formula>
    </cfRule>
  </conditionalFormatting>
  <conditionalFormatting sqref="F49">
    <cfRule type="cellIs" dxfId="2074" priority="2074" operator="between">
      <formula>5</formula>
      <formula>9</formula>
    </cfRule>
  </conditionalFormatting>
  <conditionalFormatting sqref="F49">
    <cfRule type="cellIs" dxfId="2073" priority="2075" operator="between">
      <formula>3</formula>
      <formula>4</formula>
    </cfRule>
  </conditionalFormatting>
  <conditionalFormatting sqref="F49">
    <cfRule type="cellIs" dxfId="2072" priority="2076" operator="between">
      <formula>1</formula>
      <formula>2</formula>
    </cfRule>
  </conditionalFormatting>
  <conditionalFormatting sqref="F55:F57 F60:F61">
    <cfRule type="containsText" dxfId="2071" priority="2065" operator="containsText" text="BAJO">
      <formula>NOT(ISERROR(SEARCH(("BAJO"),(F55))))</formula>
    </cfRule>
  </conditionalFormatting>
  <conditionalFormatting sqref="F55:F57 F60:F61">
    <cfRule type="containsText" dxfId="2070" priority="2066" operator="containsText" text="MEDIO">
      <formula>NOT(ISERROR(SEARCH(("MEDIO"),(F55))))</formula>
    </cfRule>
  </conditionalFormatting>
  <conditionalFormatting sqref="F55:F57 F60:F61">
    <cfRule type="containsText" dxfId="2069" priority="2067" operator="containsText" text="ALTO">
      <formula>NOT(ISERROR(SEARCH(("ALTO"),(F55))))</formula>
    </cfRule>
  </conditionalFormatting>
  <conditionalFormatting sqref="F55:F57 F60:F61">
    <cfRule type="cellIs" dxfId="2068" priority="2068" operator="between">
      <formula>5</formula>
      <formula>9</formula>
    </cfRule>
  </conditionalFormatting>
  <conditionalFormatting sqref="F55:F57 F60:F61">
    <cfRule type="cellIs" dxfId="2067" priority="2069" operator="between">
      <formula>3</formula>
      <formula>4</formula>
    </cfRule>
  </conditionalFormatting>
  <conditionalFormatting sqref="F55:F57 F60:F61">
    <cfRule type="cellIs" dxfId="2066" priority="2070" operator="between">
      <formula>1</formula>
      <formula>2</formula>
    </cfRule>
  </conditionalFormatting>
  <conditionalFormatting sqref="F59">
    <cfRule type="containsText" dxfId="2065" priority="2059" operator="containsText" text="BAJO">
      <formula>NOT(ISERROR(SEARCH(("BAJO"),(F59))))</formula>
    </cfRule>
  </conditionalFormatting>
  <conditionalFormatting sqref="F59">
    <cfRule type="containsText" dxfId="2064" priority="2060" operator="containsText" text="MEDIO">
      <formula>NOT(ISERROR(SEARCH(("MEDIO"),(F59))))</formula>
    </cfRule>
  </conditionalFormatting>
  <conditionalFormatting sqref="F59">
    <cfRule type="containsText" dxfId="2063" priority="2061" operator="containsText" text="ALTO">
      <formula>NOT(ISERROR(SEARCH(("ALTO"),(F59))))</formula>
    </cfRule>
  </conditionalFormatting>
  <conditionalFormatting sqref="F59">
    <cfRule type="cellIs" dxfId="2062" priority="2062" operator="between">
      <formula>5</formula>
      <formula>9</formula>
    </cfRule>
  </conditionalFormatting>
  <conditionalFormatting sqref="F59">
    <cfRule type="cellIs" dxfId="2061" priority="2063" operator="between">
      <formula>3</formula>
      <formula>4</formula>
    </cfRule>
  </conditionalFormatting>
  <conditionalFormatting sqref="F59">
    <cfRule type="cellIs" dxfId="2060" priority="2064" operator="between">
      <formula>1</formula>
      <formula>2</formula>
    </cfRule>
  </conditionalFormatting>
  <conditionalFormatting sqref="F58">
    <cfRule type="containsText" dxfId="2059" priority="2053" operator="containsText" text="BAJO">
      <formula>NOT(ISERROR(SEARCH(("BAJO"),(F58))))</formula>
    </cfRule>
  </conditionalFormatting>
  <conditionalFormatting sqref="F58">
    <cfRule type="containsText" dxfId="2058" priority="2054" operator="containsText" text="MEDIO">
      <formula>NOT(ISERROR(SEARCH(("MEDIO"),(F58))))</formula>
    </cfRule>
  </conditionalFormatting>
  <conditionalFormatting sqref="F58">
    <cfRule type="containsText" dxfId="2057" priority="2055" operator="containsText" text="ALTO">
      <formula>NOT(ISERROR(SEARCH(("ALTO"),(F58))))</formula>
    </cfRule>
  </conditionalFormatting>
  <conditionalFormatting sqref="F58">
    <cfRule type="cellIs" dxfId="2056" priority="2056" operator="between">
      <formula>5</formula>
      <formula>9</formula>
    </cfRule>
  </conditionalFormatting>
  <conditionalFormatting sqref="F58">
    <cfRule type="cellIs" dxfId="2055" priority="2057" operator="between">
      <formula>3</formula>
      <formula>4</formula>
    </cfRule>
  </conditionalFormatting>
  <conditionalFormatting sqref="F58">
    <cfRule type="cellIs" dxfId="2054" priority="2058" operator="between">
      <formula>1</formula>
      <formula>2</formula>
    </cfRule>
  </conditionalFormatting>
  <conditionalFormatting sqref="F64:F66 F69:F70">
    <cfRule type="containsText" dxfId="2053" priority="2047" operator="containsText" text="BAJO">
      <formula>NOT(ISERROR(SEARCH(("BAJO"),(F64))))</formula>
    </cfRule>
  </conditionalFormatting>
  <conditionalFormatting sqref="F64:F66 F69:F70">
    <cfRule type="containsText" dxfId="2052" priority="2048" operator="containsText" text="MEDIO">
      <formula>NOT(ISERROR(SEARCH(("MEDIO"),(F64))))</formula>
    </cfRule>
  </conditionalFormatting>
  <conditionalFormatting sqref="F64:F66 F69:F70">
    <cfRule type="containsText" dxfId="2051" priority="2049" operator="containsText" text="ALTO">
      <formula>NOT(ISERROR(SEARCH(("ALTO"),(F64))))</formula>
    </cfRule>
  </conditionalFormatting>
  <conditionalFormatting sqref="F64:F66 F69:F70">
    <cfRule type="cellIs" dxfId="2050" priority="2050" operator="between">
      <formula>5</formula>
      <formula>9</formula>
    </cfRule>
  </conditionalFormatting>
  <conditionalFormatting sqref="F64:F66 F69:F70">
    <cfRule type="cellIs" dxfId="2049" priority="2051" operator="between">
      <formula>3</formula>
      <formula>4</formula>
    </cfRule>
  </conditionalFormatting>
  <conditionalFormatting sqref="F64:F66 F69:F70">
    <cfRule type="cellIs" dxfId="2048" priority="2052" operator="between">
      <formula>1</formula>
      <formula>2</formula>
    </cfRule>
  </conditionalFormatting>
  <conditionalFormatting sqref="F68">
    <cfRule type="containsText" dxfId="2047" priority="2041" operator="containsText" text="BAJO">
      <formula>NOT(ISERROR(SEARCH(("BAJO"),(F68))))</formula>
    </cfRule>
  </conditionalFormatting>
  <conditionalFormatting sqref="F68">
    <cfRule type="containsText" dxfId="2046" priority="2042" operator="containsText" text="MEDIO">
      <formula>NOT(ISERROR(SEARCH(("MEDIO"),(F68))))</formula>
    </cfRule>
  </conditionalFormatting>
  <conditionalFormatting sqref="F68">
    <cfRule type="containsText" dxfId="2045" priority="2043" operator="containsText" text="ALTO">
      <formula>NOT(ISERROR(SEARCH(("ALTO"),(F68))))</formula>
    </cfRule>
  </conditionalFormatting>
  <conditionalFormatting sqref="F68">
    <cfRule type="cellIs" dxfId="2044" priority="2044" operator="between">
      <formula>5</formula>
      <formula>9</formula>
    </cfRule>
  </conditionalFormatting>
  <conditionalFormatting sqref="F68">
    <cfRule type="cellIs" dxfId="2043" priority="2045" operator="between">
      <formula>3</formula>
      <formula>4</formula>
    </cfRule>
  </conditionalFormatting>
  <conditionalFormatting sqref="F68">
    <cfRule type="cellIs" dxfId="2042" priority="2046" operator="between">
      <formula>1</formula>
      <formula>2</formula>
    </cfRule>
  </conditionalFormatting>
  <conditionalFormatting sqref="F67">
    <cfRule type="containsText" dxfId="2041" priority="2035" operator="containsText" text="BAJO">
      <formula>NOT(ISERROR(SEARCH(("BAJO"),(F67))))</formula>
    </cfRule>
  </conditionalFormatting>
  <conditionalFormatting sqref="F67">
    <cfRule type="containsText" dxfId="2040" priority="2036" operator="containsText" text="MEDIO">
      <formula>NOT(ISERROR(SEARCH(("MEDIO"),(F67))))</formula>
    </cfRule>
  </conditionalFormatting>
  <conditionalFormatting sqref="F67">
    <cfRule type="containsText" dxfId="2039" priority="2037" operator="containsText" text="ALTO">
      <formula>NOT(ISERROR(SEARCH(("ALTO"),(F67))))</formula>
    </cfRule>
  </conditionalFormatting>
  <conditionalFormatting sqref="F67">
    <cfRule type="cellIs" dxfId="2038" priority="2038" operator="between">
      <formula>5</formula>
      <formula>9</formula>
    </cfRule>
  </conditionalFormatting>
  <conditionalFormatting sqref="F67">
    <cfRule type="cellIs" dxfId="2037" priority="2039" operator="between">
      <formula>3</formula>
      <formula>4</formula>
    </cfRule>
  </conditionalFormatting>
  <conditionalFormatting sqref="F67">
    <cfRule type="cellIs" dxfId="2036" priority="2040" operator="between">
      <formula>1</formula>
      <formula>2</formula>
    </cfRule>
  </conditionalFormatting>
  <conditionalFormatting sqref="F73:F75 F78:F79">
    <cfRule type="containsText" dxfId="2035" priority="2029" operator="containsText" text="BAJO">
      <formula>NOT(ISERROR(SEARCH(("BAJO"),(F73))))</formula>
    </cfRule>
  </conditionalFormatting>
  <conditionalFormatting sqref="F73:F75 F78:F79">
    <cfRule type="containsText" dxfId="2034" priority="2030" operator="containsText" text="MEDIO">
      <formula>NOT(ISERROR(SEARCH(("MEDIO"),(F73))))</formula>
    </cfRule>
  </conditionalFormatting>
  <conditionalFormatting sqref="F73:F75 F78:F79">
    <cfRule type="containsText" dxfId="2033" priority="2031" operator="containsText" text="ALTO">
      <formula>NOT(ISERROR(SEARCH(("ALTO"),(F73))))</formula>
    </cfRule>
  </conditionalFormatting>
  <conditionalFormatting sqref="F73:F75 F78:F79">
    <cfRule type="cellIs" dxfId="2032" priority="2032" operator="between">
      <formula>5</formula>
      <formula>9</formula>
    </cfRule>
  </conditionalFormatting>
  <conditionalFormatting sqref="F73:F75 F78:F79">
    <cfRule type="cellIs" dxfId="2031" priority="2033" operator="between">
      <formula>3</formula>
      <formula>4</formula>
    </cfRule>
  </conditionalFormatting>
  <conditionalFormatting sqref="F73:F75 F78:F79">
    <cfRule type="cellIs" dxfId="2030" priority="2034" operator="between">
      <formula>1</formula>
      <formula>2</formula>
    </cfRule>
  </conditionalFormatting>
  <conditionalFormatting sqref="F77">
    <cfRule type="containsText" dxfId="2029" priority="2023" operator="containsText" text="BAJO">
      <formula>NOT(ISERROR(SEARCH(("BAJO"),(F77))))</formula>
    </cfRule>
  </conditionalFormatting>
  <conditionalFormatting sqref="F77">
    <cfRule type="containsText" dxfId="2028" priority="2024" operator="containsText" text="MEDIO">
      <formula>NOT(ISERROR(SEARCH(("MEDIO"),(F77))))</formula>
    </cfRule>
  </conditionalFormatting>
  <conditionalFormatting sqref="F77">
    <cfRule type="containsText" dxfId="2027" priority="2025" operator="containsText" text="ALTO">
      <formula>NOT(ISERROR(SEARCH(("ALTO"),(F77))))</formula>
    </cfRule>
  </conditionalFormatting>
  <conditionalFormatting sqref="F77">
    <cfRule type="cellIs" dxfId="2026" priority="2026" operator="between">
      <formula>5</formula>
      <formula>9</formula>
    </cfRule>
  </conditionalFormatting>
  <conditionalFormatting sqref="F77">
    <cfRule type="cellIs" dxfId="2025" priority="2027" operator="between">
      <formula>3</formula>
      <formula>4</formula>
    </cfRule>
  </conditionalFormatting>
  <conditionalFormatting sqref="F77">
    <cfRule type="cellIs" dxfId="2024" priority="2028" operator="between">
      <formula>1</formula>
      <formula>2</formula>
    </cfRule>
  </conditionalFormatting>
  <conditionalFormatting sqref="F76">
    <cfRule type="containsText" dxfId="2023" priority="2017" operator="containsText" text="BAJO">
      <formula>NOT(ISERROR(SEARCH(("BAJO"),(F76))))</formula>
    </cfRule>
  </conditionalFormatting>
  <conditionalFormatting sqref="F76">
    <cfRule type="containsText" dxfId="2022" priority="2018" operator="containsText" text="MEDIO">
      <formula>NOT(ISERROR(SEARCH(("MEDIO"),(F76))))</formula>
    </cfRule>
  </conditionalFormatting>
  <conditionalFormatting sqref="F76">
    <cfRule type="containsText" dxfId="2021" priority="2019" operator="containsText" text="ALTO">
      <formula>NOT(ISERROR(SEARCH(("ALTO"),(F76))))</formula>
    </cfRule>
  </conditionalFormatting>
  <conditionalFormatting sqref="F76">
    <cfRule type="cellIs" dxfId="2020" priority="2020" operator="between">
      <formula>5</formula>
      <formula>9</formula>
    </cfRule>
  </conditionalFormatting>
  <conditionalFormatting sqref="F76">
    <cfRule type="cellIs" dxfId="2019" priority="2021" operator="between">
      <formula>3</formula>
      <formula>4</formula>
    </cfRule>
  </conditionalFormatting>
  <conditionalFormatting sqref="F76">
    <cfRule type="cellIs" dxfId="2018" priority="2022" operator="between">
      <formula>1</formula>
      <formula>2</formula>
    </cfRule>
  </conditionalFormatting>
  <conditionalFormatting sqref="F82:F84 F87:F88">
    <cfRule type="containsText" dxfId="2017" priority="2011" operator="containsText" text="BAJO">
      <formula>NOT(ISERROR(SEARCH(("BAJO"),(F82))))</formula>
    </cfRule>
  </conditionalFormatting>
  <conditionalFormatting sqref="F82:F84 F87:F88">
    <cfRule type="containsText" dxfId="2016" priority="2012" operator="containsText" text="MEDIO">
      <formula>NOT(ISERROR(SEARCH(("MEDIO"),(F82))))</formula>
    </cfRule>
  </conditionalFormatting>
  <conditionalFormatting sqref="F82:F84 F87:F88">
    <cfRule type="containsText" dxfId="2015" priority="2013" operator="containsText" text="ALTO">
      <formula>NOT(ISERROR(SEARCH(("ALTO"),(F82))))</formula>
    </cfRule>
  </conditionalFormatting>
  <conditionalFormatting sqref="F82:F84 F87:F88">
    <cfRule type="cellIs" dxfId="2014" priority="2014" operator="between">
      <formula>5</formula>
      <formula>9</formula>
    </cfRule>
  </conditionalFormatting>
  <conditionalFormatting sqref="F82:F84 F87:F88">
    <cfRule type="cellIs" dxfId="2013" priority="2015" operator="between">
      <formula>3</formula>
      <formula>4</formula>
    </cfRule>
  </conditionalFormatting>
  <conditionalFormatting sqref="F82:F84 F87:F88">
    <cfRule type="cellIs" dxfId="2012" priority="2016" operator="between">
      <formula>1</formula>
      <formula>2</formula>
    </cfRule>
  </conditionalFormatting>
  <conditionalFormatting sqref="F86">
    <cfRule type="containsText" dxfId="2011" priority="2005" operator="containsText" text="BAJO">
      <formula>NOT(ISERROR(SEARCH(("BAJO"),(F86))))</formula>
    </cfRule>
  </conditionalFormatting>
  <conditionalFormatting sqref="F86">
    <cfRule type="containsText" dxfId="2010" priority="2006" operator="containsText" text="MEDIO">
      <formula>NOT(ISERROR(SEARCH(("MEDIO"),(F86))))</formula>
    </cfRule>
  </conditionalFormatting>
  <conditionalFormatting sqref="F86">
    <cfRule type="containsText" dxfId="2009" priority="2007" operator="containsText" text="ALTO">
      <formula>NOT(ISERROR(SEARCH(("ALTO"),(F86))))</formula>
    </cfRule>
  </conditionalFormatting>
  <conditionalFormatting sqref="F86">
    <cfRule type="cellIs" dxfId="2008" priority="2008" operator="between">
      <formula>5</formula>
      <formula>9</formula>
    </cfRule>
  </conditionalFormatting>
  <conditionalFormatting sqref="F86">
    <cfRule type="cellIs" dxfId="2007" priority="2009" operator="between">
      <formula>3</formula>
      <formula>4</formula>
    </cfRule>
  </conditionalFormatting>
  <conditionalFormatting sqref="F86">
    <cfRule type="cellIs" dxfId="2006" priority="2010" operator="between">
      <formula>1</formula>
      <formula>2</formula>
    </cfRule>
  </conditionalFormatting>
  <conditionalFormatting sqref="F85">
    <cfRule type="containsText" dxfId="2005" priority="1999" operator="containsText" text="BAJO">
      <formula>NOT(ISERROR(SEARCH(("BAJO"),(F85))))</formula>
    </cfRule>
  </conditionalFormatting>
  <conditionalFormatting sqref="F85">
    <cfRule type="containsText" dxfId="2004" priority="2000" operator="containsText" text="MEDIO">
      <formula>NOT(ISERROR(SEARCH(("MEDIO"),(F85))))</formula>
    </cfRule>
  </conditionalFormatting>
  <conditionalFormatting sqref="F85">
    <cfRule type="containsText" dxfId="2003" priority="2001" operator="containsText" text="ALTO">
      <formula>NOT(ISERROR(SEARCH(("ALTO"),(F85))))</formula>
    </cfRule>
  </conditionalFormatting>
  <conditionalFormatting sqref="F85">
    <cfRule type="cellIs" dxfId="2002" priority="2002" operator="between">
      <formula>5</formula>
      <formula>9</formula>
    </cfRule>
  </conditionalFormatting>
  <conditionalFormatting sqref="F85">
    <cfRule type="cellIs" dxfId="2001" priority="2003" operator="between">
      <formula>3</formula>
      <formula>4</formula>
    </cfRule>
  </conditionalFormatting>
  <conditionalFormatting sqref="F85">
    <cfRule type="cellIs" dxfId="2000" priority="2004" operator="between">
      <formula>1</formula>
      <formula>2</formula>
    </cfRule>
  </conditionalFormatting>
  <conditionalFormatting sqref="F91:F93 F96:F97">
    <cfRule type="containsText" dxfId="1999" priority="1993" operator="containsText" text="BAJO">
      <formula>NOT(ISERROR(SEARCH(("BAJO"),(F91))))</formula>
    </cfRule>
  </conditionalFormatting>
  <conditionalFormatting sqref="F91:F93 F96:F97">
    <cfRule type="containsText" dxfId="1998" priority="1994" operator="containsText" text="MEDIO">
      <formula>NOT(ISERROR(SEARCH(("MEDIO"),(F91))))</formula>
    </cfRule>
  </conditionalFormatting>
  <conditionalFormatting sqref="F91:F93 F96:F97">
    <cfRule type="containsText" dxfId="1997" priority="1995" operator="containsText" text="ALTO">
      <formula>NOT(ISERROR(SEARCH(("ALTO"),(F91))))</formula>
    </cfRule>
  </conditionalFormatting>
  <conditionalFormatting sqref="F91:F93 F96:F97">
    <cfRule type="cellIs" dxfId="1996" priority="1996" operator="between">
      <formula>5</formula>
      <formula>9</formula>
    </cfRule>
  </conditionalFormatting>
  <conditionalFormatting sqref="F91:F93 F96:F97">
    <cfRule type="cellIs" dxfId="1995" priority="1997" operator="between">
      <formula>3</formula>
      <formula>4</formula>
    </cfRule>
  </conditionalFormatting>
  <conditionalFormatting sqref="F91:F93 F96:F97">
    <cfRule type="cellIs" dxfId="1994" priority="1998" operator="between">
      <formula>1</formula>
      <formula>2</formula>
    </cfRule>
  </conditionalFormatting>
  <conditionalFormatting sqref="F95">
    <cfRule type="containsText" dxfId="1993" priority="1987" operator="containsText" text="BAJO">
      <formula>NOT(ISERROR(SEARCH(("BAJO"),(F95))))</formula>
    </cfRule>
  </conditionalFormatting>
  <conditionalFormatting sqref="F95">
    <cfRule type="containsText" dxfId="1992" priority="1988" operator="containsText" text="MEDIO">
      <formula>NOT(ISERROR(SEARCH(("MEDIO"),(F95))))</formula>
    </cfRule>
  </conditionalFormatting>
  <conditionalFormatting sqref="F95">
    <cfRule type="containsText" dxfId="1991" priority="1989" operator="containsText" text="ALTO">
      <formula>NOT(ISERROR(SEARCH(("ALTO"),(F95))))</formula>
    </cfRule>
  </conditionalFormatting>
  <conditionalFormatting sqref="F95">
    <cfRule type="cellIs" dxfId="1990" priority="1990" operator="between">
      <formula>5</formula>
      <formula>9</formula>
    </cfRule>
  </conditionalFormatting>
  <conditionalFormatting sqref="F95">
    <cfRule type="cellIs" dxfId="1989" priority="1991" operator="between">
      <formula>3</formula>
      <formula>4</formula>
    </cfRule>
  </conditionalFormatting>
  <conditionalFormatting sqref="F95">
    <cfRule type="cellIs" dxfId="1988" priority="1992" operator="between">
      <formula>1</formula>
      <formula>2</formula>
    </cfRule>
  </conditionalFormatting>
  <conditionalFormatting sqref="F94">
    <cfRule type="containsText" dxfId="1987" priority="1981" operator="containsText" text="BAJO">
      <formula>NOT(ISERROR(SEARCH(("BAJO"),(F94))))</formula>
    </cfRule>
  </conditionalFormatting>
  <conditionalFormatting sqref="F94">
    <cfRule type="containsText" dxfId="1986" priority="1982" operator="containsText" text="MEDIO">
      <formula>NOT(ISERROR(SEARCH(("MEDIO"),(F94))))</formula>
    </cfRule>
  </conditionalFormatting>
  <conditionalFormatting sqref="F94">
    <cfRule type="containsText" dxfId="1985" priority="1983" operator="containsText" text="ALTO">
      <formula>NOT(ISERROR(SEARCH(("ALTO"),(F94))))</formula>
    </cfRule>
  </conditionalFormatting>
  <conditionalFormatting sqref="F94">
    <cfRule type="cellIs" dxfId="1984" priority="1984" operator="between">
      <formula>5</formula>
      <formula>9</formula>
    </cfRule>
  </conditionalFormatting>
  <conditionalFormatting sqref="F94">
    <cfRule type="cellIs" dxfId="1983" priority="1985" operator="between">
      <formula>3</formula>
      <formula>4</formula>
    </cfRule>
  </conditionalFormatting>
  <conditionalFormatting sqref="F94">
    <cfRule type="cellIs" dxfId="1982" priority="1986" operator="between">
      <formula>1</formula>
      <formula>2</formula>
    </cfRule>
  </conditionalFormatting>
  <conditionalFormatting sqref="F100:F102 F105:F106">
    <cfRule type="containsText" dxfId="1981" priority="1975" operator="containsText" text="BAJO">
      <formula>NOT(ISERROR(SEARCH(("BAJO"),(F100))))</formula>
    </cfRule>
  </conditionalFormatting>
  <conditionalFormatting sqref="F100:F102 F105:F106">
    <cfRule type="containsText" dxfId="1980" priority="1976" operator="containsText" text="MEDIO">
      <formula>NOT(ISERROR(SEARCH(("MEDIO"),(F100))))</formula>
    </cfRule>
  </conditionalFormatting>
  <conditionalFormatting sqref="F100:F102 F105:F106">
    <cfRule type="containsText" dxfId="1979" priority="1977" operator="containsText" text="ALTO">
      <formula>NOT(ISERROR(SEARCH(("ALTO"),(F100))))</formula>
    </cfRule>
  </conditionalFormatting>
  <conditionalFormatting sqref="F100:F102 F105:F106">
    <cfRule type="cellIs" dxfId="1978" priority="1978" operator="between">
      <formula>5</formula>
      <formula>9</formula>
    </cfRule>
  </conditionalFormatting>
  <conditionalFormatting sqref="F100:F102 F105:F106">
    <cfRule type="cellIs" dxfId="1977" priority="1979" operator="between">
      <formula>3</formula>
      <formula>4</formula>
    </cfRule>
  </conditionalFormatting>
  <conditionalFormatting sqref="F100:F102 F105:F106">
    <cfRule type="cellIs" dxfId="1976" priority="1980" operator="between">
      <formula>1</formula>
      <formula>2</formula>
    </cfRule>
  </conditionalFormatting>
  <conditionalFormatting sqref="F104">
    <cfRule type="containsText" dxfId="1975" priority="1969" operator="containsText" text="BAJO">
      <formula>NOT(ISERROR(SEARCH(("BAJO"),(F104))))</formula>
    </cfRule>
  </conditionalFormatting>
  <conditionalFormatting sqref="F104">
    <cfRule type="containsText" dxfId="1974" priority="1970" operator="containsText" text="MEDIO">
      <formula>NOT(ISERROR(SEARCH(("MEDIO"),(F104))))</formula>
    </cfRule>
  </conditionalFormatting>
  <conditionalFormatting sqref="F104">
    <cfRule type="containsText" dxfId="1973" priority="1971" operator="containsText" text="ALTO">
      <formula>NOT(ISERROR(SEARCH(("ALTO"),(F104))))</formula>
    </cfRule>
  </conditionalFormatting>
  <conditionalFormatting sqref="F104">
    <cfRule type="cellIs" dxfId="1972" priority="1972" operator="between">
      <formula>5</formula>
      <formula>9</formula>
    </cfRule>
  </conditionalFormatting>
  <conditionalFormatting sqref="F104">
    <cfRule type="cellIs" dxfId="1971" priority="1973" operator="between">
      <formula>3</formula>
      <formula>4</formula>
    </cfRule>
  </conditionalFormatting>
  <conditionalFormatting sqref="F104">
    <cfRule type="cellIs" dxfId="1970" priority="1974" operator="between">
      <formula>1</formula>
      <formula>2</formula>
    </cfRule>
  </conditionalFormatting>
  <conditionalFormatting sqref="F103">
    <cfRule type="containsText" dxfId="1969" priority="1963" operator="containsText" text="BAJO">
      <formula>NOT(ISERROR(SEARCH(("BAJO"),(F103))))</formula>
    </cfRule>
  </conditionalFormatting>
  <conditionalFormatting sqref="F103">
    <cfRule type="containsText" dxfId="1968" priority="1964" operator="containsText" text="MEDIO">
      <formula>NOT(ISERROR(SEARCH(("MEDIO"),(F103))))</formula>
    </cfRule>
  </conditionalFormatting>
  <conditionalFormatting sqref="F103">
    <cfRule type="containsText" dxfId="1967" priority="1965" operator="containsText" text="ALTO">
      <formula>NOT(ISERROR(SEARCH(("ALTO"),(F103))))</formula>
    </cfRule>
  </conditionalFormatting>
  <conditionalFormatting sqref="F103">
    <cfRule type="cellIs" dxfId="1966" priority="1966" operator="between">
      <formula>5</formula>
      <formula>9</formula>
    </cfRule>
  </conditionalFormatting>
  <conditionalFormatting sqref="F103">
    <cfRule type="cellIs" dxfId="1965" priority="1967" operator="between">
      <formula>3</formula>
      <formula>4</formula>
    </cfRule>
  </conditionalFormatting>
  <conditionalFormatting sqref="F103">
    <cfRule type="cellIs" dxfId="1964" priority="1968" operator="between">
      <formula>1</formula>
      <formula>2</formula>
    </cfRule>
  </conditionalFormatting>
  <conditionalFormatting sqref="F109:F111 F114:F115">
    <cfRule type="containsText" dxfId="1963" priority="1957" operator="containsText" text="BAJO">
      <formula>NOT(ISERROR(SEARCH(("BAJO"),(F109))))</formula>
    </cfRule>
  </conditionalFormatting>
  <conditionalFormatting sqref="F109:F111 F114:F115">
    <cfRule type="containsText" dxfId="1962" priority="1958" operator="containsText" text="MEDIO">
      <formula>NOT(ISERROR(SEARCH(("MEDIO"),(F109))))</formula>
    </cfRule>
  </conditionalFormatting>
  <conditionalFormatting sqref="F109:F111 F114:F115">
    <cfRule type="containsText" dxfId="1961" priority="1959" operator="containsText" text="ALTO">
      <formula>NOT(ISERROR(SEARCH(("ALTO"),(F109))))</formula>
    </cfRule>
  </conditionalFormatting>
  <conditionalFormatting sqref="F109:F111 F114:F115">
    <cfRule type="cellIs" dxfId="1960" priority="1960" operator="between">
      <formula>5</formula>
      <formula>9</formula>
    </cfRule>
  </conditionalFormatting>
  <conditionalFormatting sqref="F109:F111 F114:F115">
    <cfRule type="cellIs" dxfId="1959" priority="1961" operator="between">
      <formula>3</formula>
      <formula>4</formula>
    </cfRule>
  </conditionalFormatting>
  <conditionalFormatting sqref="F109:F111 F114:F115">
    <cfRule type="cellIs" dxfId="1958" priority="1962" operator="between">
      <formula>1</formula>
      <formula>2</formula>
    </cfRule>
  </conditionalFormatting>
  <conditionalFormatting sqref="F113">
    <cfRule type="containsText" dxfId="1957" priority="1951" operator="containsText" text="BAJO">
      <formula>NOT(ISERROR(SEARCH(("BAJO"),(F113))))</formula>
    </cfRule>
  </conditionalFormatting>
  <conditionalFormatting sqref="F113">
    <cfRule type="containsText" dxfId="1956" priority="1952" operator="containsText" text="MEDIO">
      <formula>NOT(ISERROR(SEARCH(("MEDIO"),(F113))))</formula>
    </cfRule>
  </conditionalFormatting>
  <conditionalFormatting sqref="F113">
    <cfRule type="containsText" dxfId="1955" priority="1953" operator="containsText" text="ALTO">
      <formula>NOT(ISERROR(SEARCH(("ALTO"),(F113))))</formula>
    </cfRule>
  </conditionalFormatting>
  <conditionalFormatting sqref="F113">
    <cfRule type="cellIs" dxfId="1954" priority="1954" operator="between">
      <formula>5</formula>
      <formula>9</formula>
    </cfRule>
  </conditionalFormatting>
  <conditionalFormatting sqref="F113">
    <cfRule type="cellIs" dxfId="1953" priority="1955" operator="between">
      <formula>3</formula>
      <formula>4</formula>
    </cfRule>
  </conditionalFormatting>
  <conditionalFormatting sqref="F113">
    <cfRule type="cellIs" dxfId="1952" priority="1956" operator="between">
      <formula>1</formula>
      <formula>2</formula>
    </cfRule>
  </conditionalFormatting>
  <conditionalFormatting sqref="F112">
    <cfRule type="containsText" dxfId="1951" priority="1945" operator="containsText" text="BAJO">
      <formula>NOT(ISERROR(SEARCH(("BAJO"),(F112))))</formula>
    </cfRule>
  </conditionalFormatting>
  <conditionalFormatting sqref="F112">
    <cfRule type="containsText" dxfId="1950" priority="1946" operator="containsText" text="MEDIO">
      <formula>NOT(ISERROR(SEARCH(("MEDIO"),(F112))))</formula>
    </cfRule>
  </conditionalFormatting>
  <conditionalFormatting sqref="F112">
    <cfRule type="containsText" dxfId="1949" priority="1947" operator="containsText" text="ALTO">
      <formula>NOT(ISERROR(SEARCH(("ALTO"),(F112))))</formula>
    </cfRule>
  </conditionalFormatting>
  <conditionalFormatting sqref="F112">
    <cfRule type="cellIs" dxfId="1948" priority="1948" operator="between">
      <formula>5</formula>
      <formula>9</formula>
    </cfRule>
  </conditionalFormatting>
  <conditionalFormatting sqref="F112">
    <cfRule type="cellIs" dxfId="1947" priority="1949" operator="between">
      <formula>3</formula>
      <formula>4</formula>
    </cfRule>
  </conditionalFormatting>
  <conditionalFormatting sqref="F112">
    <cfRule type="cellIs" dxfId="1946" priority="1950" operator="between">
      <formula>1</formula>
      <formula>2</formula>
    </cfRule>
  </conditionalFormatting>
  <conditionalFormatting sqref="F118:F120 F123:F124">
    <cfRule type="containsText" dxfId="1945" priority="1939" operator="containsText" text="BAJO">
      <formula>NOT(ISERROR(SEARCH(("BAJO"),(F118))))</formula>
    </cfRule>
  </conditionalFormatting>
  <conditionalFormatting sqref="F118:F120 F123:F124">
    <cfRule type="containsText" dxfId="1944" priority="1940" operator="containsText" text="MEDIO">
      <formula>NOT(ISERROR(SEARCH(("MEDIO"),(F118))))</formula>
    </cfRule>
  </conditionalFormatting>
  <conditionalFormatting sqref="F118:F120 F123:F124">
    <cfRule type="containsText" dxfId="1943" priority="1941" operator="containsText" text="ALTO">
      <formula>NOT(ISERROR(SEARCH(("ALTO"),(F118))))</formula>
    </cfRule>
  </conditionalFormatting>
  <conditionalFormatting sqref="F118:F120 F123:F124">
    <cfRule type="cellIs" dxfId="1942" priority="1942" operator="between">
      <formula>5</formula>
      <formula>9</formula>
    </cfRule>
  </conditionalFormatting>
  <conditionalFormatting sqref="F118:F120 F123:F124">
    <cfRule type="cellIs" dxfId="1941" priority="1943" operator="between">
      <formula>3</formula>
      <formula>4</formula>
    </cfRule>
  </conditionalFormatting>
  <conditionalFormatting sqref="F118:F120 F123:F124">
    <cfRule type="cellIs" dxfId="1940" priority="1944" operator="between">
      <formula>1</formula>
      <formula>2</formula>
    </cfRule>
  </conditionalFormatting>
  <conditionalFormatting sqref="F122">
    <cfRule type="containsText" dxfId="1939" priority="1933" operator="containsText" text="BAJO">
      <formula>NOT(ISERROR(SEARCH(("BAJO"),(F122))))</formula>
    </cfRule>
  </conditionalFormatting>
  <conditionalFormatting sqref="F122">
    <cfRule type="containsText" dxfId="1938" priority="1934" operator="containsText" text="MEDIO">
      <formula>NOT(ISERROR(SEARCH(("MEDIO"),(F122))))</formula>
    </cfRule>
  </conditionalFormatting>
  <conditionalFormatting sqref="F122">
    <cfRule type="containsText" dxfId="1937" priority="1935" operator="containsText" text="ALTO">
      <formula>NOT(ISERROR(SEARCH(("ALTO"),(F122))))</formula>
    </cfRule>
  </conditionalFormatting>
  <conditionalFormatting sqref="F122">
    <cfRule type="cellIs" dxfId="1936" priority="1936" operator="between">
      <formula>5</formula>
      <formula>9</formula>
    </cfRule>
  </conditionalFormatting>
  <conditionalFormatting sqref="F122">
    <cfRule type="cellIs" dxfId="1935" priority="1937" operator="between">
      <formula>3</formula>
      <formula>4</formula>
    </cfRule>
  </conditionalFormatting>
  <conditionalFormatting sqref="F122">
    <cfRule type="cellIs" dxfId="1934" priority="1938" operator="between">
      <formula>1</formula>
      <formula>2</formula>
    </cfRule>
  </conditionalFormatting>
  <conditionalFormatting sqref="F121">
    <cfRule type="containsText" dxfId="1933" priority="1927" operator="containsText" text="BAJO">
      <formula>NOT(ISERROR(SEARCH(("BAJO"),(F121))))</formula>
    </cfRule>
  </conditionalFormatting>
  <conditionalFormatting sqref="F121">
    <cfRule type="containsText" dxfId="1932" priority="1928" operator="containsText" text="MEDIO">
      <formula>NOT(ISERROR(SEARCH(("MEDIO"),(F121))))</formula>
    </cfRule>
  </conditionalFormatting>
  <conditionalFormatting sqref="F121">
    <cfRule type="containsText" dxfId="1931" priority="1929" operator="containsText" text="ALTO">
      <formula>NOT(ISERROR(SEARCH(("ALTO"),(F121))))</formula>
    </cfRule>
  </conditionalFormatting>
  <conditionalFormatting sqref="F121">
    <cfRule type="cellIs" dxfId="1930" priority="1930" operator="between">
      <formula>5</formula>
      <formula>9</formula>
    </cfRule>
  </conditionalFormatting>
  <conditionalFormatting sqref="F121">
    <cfRule type="cellIs" dxfId="1929" priority="1931" operator="between">
      <formula>3</formula>
      <formula>4</formula>
    </cfRule>
  </conditionalFormatting>
  <conditionalFormatting sqref="F121">
    <cfRule type="cellIs" dxfId="1928" priority="1932" operator="between">
      <formula>1</formula>
      <formula>2</formula>
    </cfRule>
  </conditionalFormatting>
  <conditionalFormatting sqref="F127:F129 F132:F133">
    <cfRule type="containsText" dxfId="1927" priority="1921" operator="containsText" text="BAJO">
      <formula>NOT(ISERROR(SEARCH(("BAJO"),(F127))))</formula>
    </cfRule>
  </conditionalFormatting>
  <conditionalFormatting sqref="F127:F129 F132:F133">
    <cfRule type="containsText" dxfId="1926" priority="1922" operator="containsText" text="MEDIO">
      <formula>NOT(ISERROR(SEARCH(("MEDIO"),(F127))))</formula>
    </cfRule>
  </conditionalFormatting>
  <conditionalFormatting sqref="F127:F129 F132:F133">
    <cfRule type="containsText" dxfId="1925" priority="1923" operator="containsText" text="ALTO">
      <formula>NOT(ISERROR(SEARCH(("ALTO"),(F127))))</formula>
    </cfRule>
  </conditionalFormatting>
  <conditionalFormatting sqref="F127:F129 F132:F133">
    <cfRule type="cellIs" dxfId="1924" priority="1924" operator="between">
      <formula>5</formula>
      <formula>9</formula>
    </cfRule>
  </conditionalFormatting>
  <conditionalFormatting sqref="F127:F129 F132:F133">
    <cfRule type="cellIs" dxfId="1923" priority="1925" operator="between">
      <formula>3</formula>
      <formula>4</formula>
    </cfRule>
  </conditionalFormatting>
  <conditionalFormatting sqref="F127:F129 F132:F133">
    <cfRule type="cellIs" dxfId="1922" priority="1926" operator="between">
      <formula>1</formula>
      <formula>2</formula>
    </cfRule>
  </conditionalFormatting>
  <conditionalFormatting sqref="F131">
    <cfRule type="containsText" dxfId="1921" priority="1915" operator="containsText" text="BAJO">
      <formula>NOT(ISERROR(SEARCH(("BAJO"),(F131))))</formula>
    </cfRule>
  </conditionalFormatting>
  <conditionalFormatting sqref="F131">
    <cfRule type="containsText" dxfId="1920" priority="1916" operator="containsText" text="MEDIO">
      <formula>NOT(ISERROR(SEARCH(("MEDIO"),(F131))))</formula>
    </cfRule>
  </conditionalFormatting>
  <conditionalFormatting sqref="F131">
    <cfRule type="containsText" dxfId="1919" priority="1917" operator="containsText" text="ALTO">
      <formula>NOT(ISERROR(SEARCH(("ALTO"),(F131))))</formula>
    </cfRule>
  </conditionalFormatting>
  <conditionalFormatting sqref="F131">
    <cfRule type="cellIs" dxfId="1918" priority="1918" operator="between">
      <formula>5</formula>
      <formula>9</formula>
    </cfRule>
  </conditionalFormatting>
  <conditionalFormatting sqref="F131">
    <cfRule type="cellIs" dxfId="1917" priority="1919" operator="between">
      <formula>3</formula>
      <formula>4</formula>
    </cfRule>
  </conditionalFormatting>
  <conditionalFormatting sqref="F131">
    <cfRule type="cellIs" dxfId="1916" priority="1920" operator="between">
      <formula>1</formula>
      <formula>2</formula>
    </cfRule>
  </conditionalFormatting>
  <conditionalFormatting sqref="F130">
    <cfRule type="containsText" dxfId="1915" priority="1909" operator="containsText" text="BAJO">
      <formula>NOT(ISERROR(SEARCH(("BAJO"),(F130))))</formula>
    </cfRule>
  </conditionalFormatting>
  <conditionalFormatting sqref="F130">
    <cfRule type="containsText" dxfId="1914" priority="1910" operator="containsText" text="MEDIO">
      <formula>NOT(ISERROR(SEARCH(("MEDIO"),(F130))))</formula>
    </cfRule>
  </conditionalFormatting>
  <conditionalFormatting sqref="F130">
    <cfRule type="containsText" dxfId="1913" priority="1911" operator="containsText" text="ALTO">
      <formula>NOT(ISERROR(SEARCH(("ALTO"),(F130))))</formula>
    </cfRule>
  </conditionalFormatting>
  <conditionalFormatting sqref="F130">
    <cfRule type="cellIs" dxfId="1912" priority="1912" operator="between">
      <formula>5</formula>
      <formula>9</formula>
    </cfRule>
  </conditionalFormatting>
  <conditionalFormatting sqref="F130">
    <cfRule type="cellIs" dxfId="1911" priority="1913" operator="between">
      <formula>3</formula>
      <formula>4</formula>
    </cfRule>
  </conditionalFormatting>
  <conditionalFormatting sqref="F130">
    <cfRule type="cellIs" dxfId="1910" priority="1914" operator="between">
      <formula>1</formula>
      <formula>2</formula>
    </cfRule>
  </conditionalFormatting>
  <conditionalFormatting sqref="F136:F138 F141:F142">
    <cfRule type="containsText" dxfId="1909" priority="1903" operator="containsText" text="BAJO">
      <formula>NOT(ISERROR(SEARCH(("BAJO"),(F136))))</formula>
    </cfRule>
  </conditionalFormatting>
  <conditionalFormatting sqref="F136:F138 F141:F142">
    <cfRule type="containsText" dxfId="1908" priority="1904" operator="containsText" text="MEDIO">
      <formula>NOT(ISERROR(SEARCH(("MEDIO"),(F136))))</formula>
    </cfRule>
  </conditionalFormatting>
  <conditionalFormatting sqref="F136:F138 F141:F142">
    <cfRule type="containsText" dxfId="1907" priority="1905" operator="containsText" text="ALTO">
      <formula>NOT(ISERROR(SEARCH(("ALTO"),(F136))))</formula>
    </cfRule>
  </conditionalFormatting>
  <conditionalFormatting sqref="F136:F138 F141:F142">
    <cfRule type="cellIs" dxfId="1906" priority="1906" operator="between">
      <formula>5</formula>
      <formula>9</formula>
    </cfRule>
  </conditionalFormatting>
  <conditionalFormatting sqref="F136:F138 F141:F142">
    <cfRule type="cellIs" dxfId="1905" priority="1907" operator="between">
      <formula>3</formula>
      <formula>4</formula>
    </cfRule>
  </conditionalFormatting>
  <conditionalFormatting sqref="F136:F138 F141:F142">
    <cfRule type="cellIs" dxfId="1904" priority="1908" operator="between">
      <formula>1</formula>
      <formula>2</formula>
    </cfRule>
  </conditionalFormatting>
  <conditionalFormatting sqref="F140">
    <cfRule type="containsText" dxfId="1903" priority="1897" operator="containsText" text="BAJO">
      <formula>NOT(ISERROR(SEARCH(("BAJO"),(F140))))</formula>
    </cfRule>
  </conditionalFormatting>
  <conditionalFormatting sqref="F140">
    <cfRule type="containsText" dxfId="1902" priority="1898" operator="containsText" text="MEDIO">
      <formula>NOT(ISERROR(SEARCH(("MEDIO"),(F140))))</formula>
    </cfRule>
  </conditionalFormatting>
  <conditionalFormatting sqref="F140">
    <cfRule type="containsText" dxfId="1901" priority="1899" operator="containsText" text="ALTO">
      <formula>NOT(ISERROR(SEARCH(("ALTO"),(F140))))</formula>
    </cfRule>
  </conditionalFormatting>
  <conditionalFormatting sqref="F140">
    <cfRule type="cellIs" dxfId="1900" priority="1900" operator="between">
      <formula>5</formula>
      <formula>9</formula>
    </cfRule>
  </conditionalFormatting>
  <conditionalFormatting sqref="F140">
    <cfRule type="cellIs" dxfId="1899" priority="1901" operator="between">
      <formula>3</formula>
      <formula>4</formula>
    </cfRule>
  </conditionalFormatting>
  <conditionalFormatting sqref="F140">
    <cfRule type="cellIs" dxfId="1898" priority="1902" operator="between">
      <formula>1</formula>
      <formula>2</formula>
    </cfRule>
  </conditionalFormatting>
  <conditionalFormatting sqref="F139">
    <cfRule type="containsText" dxfId="1897" priority="1891" operator="containsText" text="BAJO">
      <formula>NOT(ISERROR(SEARCH(("BAJO"),(F139))))</formula>
    </cfRule>
  </conditionalFormatting>
  <conditionalFormatting sqref="F139">
    <cfRule type="containsText" dxfId="1896" priority="1892" operator="containsText" text="MEDIO">
      <formula>NOT(ISERROR(SEARCH(("MEDIO"),(F139))))</formula>
    </cfRule>
  </conditionalFormatting>
  <conditionalFormatting sqref="F139">
    <cfRule type="containsText" dxfId="1895" priority="1893" operator="containsText" text="ALTO">
      <formula>NOT(ISERROR(SEARCH(("ALTO"),(F139))))</formula>
    </cfRule>
  </conditionalFormatting>
  <conditionalFormatting sqref="F139">
    <cfRule type="cellIs" dxfId="1894" priority="1894" operator="between">
      <formula>5</formula>
      <formula>9</formula>
    </cfRule>
  </conditionalFormatting>
  <conditionalFormatting sqref="F139">
    <cfRule type="cellIs" dxfId="1893" priority="1895" operator="between">
      <formula>3</formula>
      <formula>4</formula>
    </cfRule>
  </conditionalFormatting>
  <conditionalFormatting sqref="F139">
    <cfRule type="cellIs" dxfId="1892" priority="1896" operator="between">
      <formula>1</formula>
      <formula>2</formula>
    </cfRule>
  </conditionalFormatting>
  <conditionalFormatting sqref="F145:F147 F150:F151">
    <cfRule type="containsText" dxfId="1891" priority="1885" operator="containsText" text="BAJO">
      <formula>NOT(ISERROR(SEARCH(("BAJO"),(F145))))</formula>
    </cfRule>
  </conditionalFormatting>
  <conditionalFormatting sqref="F145:F147 F150:F151">
    <cfRule type="containsText" dxfId="1890" priority="1886" operator="containsText" text="MEDIO">
      <formula>NOT(ISERROR(SEARCH(("MEDIO"),(F145))))</formula>
    </cfRule>
  </conditionalFormatting>
  <conditionalFormatting sqref="F145:F147 F150:F151">
    <cfRule type="containsText" dxfId="1889" priority="1887" operator="containsText" text="ALTO">
      <formula>NOT(ISERROR(SEARCH(("ALTO"),(F145))))</formula>
    </cfRule>
  </conditionalFormatting>
  <conditionalFormatting sqref="F145:F147 F150:F151">
    <cfRule type="cellIs" dxfId="1888" priority="1888" operator="between">
      <formula>5</formula>
      <formula>9</formula>
    </cfRule>
  </conditionalFormatting>
  <conditionalFormatting sqref="F145:F147 F150:F151">
    <cfRule type="cellIs" dxfId="1887" priority="1889" operator="between">
      <formula>3</formula>
      <formula>4</formula>
    </cfRule>
  </conditionalFormatting>
  <conditionalFormatting sqref="F145:F147 F150:F151">
    <cfRule type="cellIs" dxfId="1886" priority="1890" operator="between">
      <formula>1</formula>
      <formula>2</formula>
    </cfRule>
  </conditionalFormatting>
  <conditionalFormatting sqref="F149">
    <cfRule type="containsText" dxfId="1885" priority="1879" operator="containsText" text="BAJO">
      <formula>NOT(ISERROR(SEARCH(("BAJO"),(F149))))</formula>
    </cfRule>
  </conditionalFormatting>
  <conditionalFormatting sqref="F149">
    <cfRule type="containsText" dxfId="1884" priority="1880" operator="containsText" text="MEDIO">
      <formula>NOT(ISERROR(SEARCH(("MEDIO"),(F149))))</formula>
    </cfRule>
  </conditionalFormatting>
  <conditionalFormatting sqref="F149">
    <cfRule type="containsText" dxfId="1883" priority="1881" operator="containsText" text="ALTO">
      <formula>NOT(ISERROR(SEARCH(("ALTO"),(F149))))</formula>
    </cfRule>
  </conditionalFormatting>
  <conditionalFormatting sqref="F149">
    <cfRule type="cellIs" dxfId="1882" priority="1882" operator="between">
      <formula>5</formula>
      <formula>9</formula>
    </cfRule>
  </conditionalFormatting>
  <conditionalFormatting sqref="F149">
    <cfRule type="cellIs" dxfId="1881" priority="1883" operator="between">
      <formula>3</formula>
      <formula>4</formula>
    </cfRule>
  </conditionalFormatting>
  <conditionalFormatting sqref="F149">
    <cfRule type="cellIs" dxfId="1880" priority="1884" operator="between">
      <formula>1</formula>
      <formula>2</formula>
    </cfRule>
  </conditionalFormatting>
  <conditionalFormatting sqref="F148">
    <cfRule type="containsText" dxfId="1879" priority="1873" operator="containsText" text="BAJO">
      <formula>NOT(ISERROR(SEARCH(("BAJO"),(F148))))</formula>
    </cfRule>
  </conditionalFormatting>
  <conditionalFormatting sqref="F148">
    <cfRule type="containsText" dxfId="1878" priority="1874" operator="containsText" text="MEDIO">
      <formula>NOT(ISERROR(SEARCH(("MEDIO"),(F148))))</formula>
    </cfRule>
  </conditionalFormatting>
  <conditionalFormatting sqref="F148">
    <cfRule type="containsText" dxfId="1877" priority="1875" operator="containsText" text="ALTO">
      <formula>NOT(ISERROR(SEARCH(("ALTO"),(F148))))</formula>
    </cfRule>
  </conditionalFormatting>
  <conditionalFormatting sqref="F148">
    <cfRule type="cellIs" dxfId="1876" priority="1876" operator="between">
      <formula>5</formula>
      <formula>9</formula>
    </cfRule>
  </conditionalFormatting>
  <conditionalFormatting sqref="F148">
    <cfRule type="cellIs" dxfId="1875" priority="1877" operator="between">
      <formula>3</formula>
      <formula>4</formula>
    </cfRule>
  </conditionalFormatting>
  <conditionalFormatting sqref="F148">
    <cfRule type="cellIs" dxfId="1874" priority="1878" operator="between">
      <formula>1</formula>
      <formula>2</formula>
    </cfRule>
  </conditionalFormatting>
  <conditionalFormatting sqref="F154:F156 F159:F160">
    <cfRule type="containsText" dxfId="1873" priority="1867" operator="containsText" text="BAJO">
      <formula>NOT(ISERROR(SEARCH(("BAJO"),(F154))))</formula>
    </cfRule>
  </conditionalFormatting>
  <conditionalFormatting sqref="F154:F156 F159:F160">
    <cfRule type="containsText" dxfId="1872" priority="1868" operator="containsText" text="MEDIO">
      <formula>NOT(ISERROR(SEARCH(("MEDIO"),(F154))))</formula>
    </cfRule>
  </conditionalFormatting>
  <conditionalFormatting sqref="F154:F156 F159:F160">
    <cfRule type="containsText" dxfId="1871" priority="1869" operator="containsText" text="ALTO">
      <formula>NOT(ISERROR(SEARCH(("ALTO"),(F154))))</formula>
    </cfRule>
  </conditionalFormatting>
  <conditionalFormatting sqref="F154:F156 F159:F160">
    <cfRule type="cellIs" dxfId="1870" priority="1870" operator="between">
      <formula>5</formula>
      <formula>9</formula>
    </cfRule>
  </conditionalFormatting>
  <conditionalFormatting sqref="F154:F156 F159:F160">
    <cfRule type="cellIs" dxfId="1869" priority="1871" operator="between">
      <formula>3</formula>
      <formula>4</formula>
    </cfRule>
  </conditionalFormatting>
  <conditionalFormatting sqref="F154:F156 F159:F160">
    <cfRule type="cellIs" dxfId="1868" priority="1872" operator="between">
      <formula>1</formula>
      <formula>2</formula>
    </cfRule>
  </conditionalFormatting>
  <conditionalFormatting sqref="F158">
    <cfRule type="containsText" dxfId="1867" priority="1861" operator="containsText" text="BAJO">
      <formula>NOT(ISERROR(SEARCH(("BAJO"),(F158))))</formula>
    </cfRule>
  </conditionalFormatting>
  <conditionalFormatting sqref="F158">
    <cfRule type="containsText" dxfId="1866" priority="1862" operator="containsText" text="MEDIO">
      <formula>NOT(ISERROR(SEARCH(("MEDIO"),(F158))))</formula>
    </cfRule>
  </conditionalFormatting>
  <conditionalFormatting sqref="F158">
    <cfRule type="containsText" dxfId="1865" priority="1863" operator="containsText" text="ALTO">
      <formula>NOT(ISERROR(SEARCH(("ALTO"),(F158))))</formula>
    </cfRule>
  </conditionalFormatting>
  <conditionalFormatting sqref="F158">
    <cfRule type="cellIs" dxfId="1864" priority="1864" operator="between">
      <formula>5</formula>
      <formula>9</formula>
    </cfRule>
  </conditionalFormatting>
  <conditionalFormatting sqref="F158">
    <cfRule type="cellIs" dxfId="1863" priority="1865" operator="between">
      <formula>3</formula>
      <formula>4</formula>
    </cfRule>
  </conditionalFormatting>
  <conditionalFormatting sqref="F158">
    <cfRule type="cellIs" dxfId="1862" priority="1866" operator="between">
      <formula>1</formula>
      <formula>2</formula>
    </cfRule>
  </conditionalFormatting>
  <conditionalFormatting sqref="F157">
    <cfRule type="containsText" dxfId="1861" priority="1855" operator="containsText" text="BAJO">
      <formula>NOT(ISERROR(SEARCH(("BAJO"),(F157))))</formula>
    </cfRule>
  </conditionalFormatting>
  <conditionalFormatting sqref="F157">
    <cfRule type="containsText" dxfId="1860" priority="1856" operator="containsText" text="MEDIO">
      <formula>NOT(ISERROR(SEARCH(("MEDIO"),(F157))))</formula>
    </cfRule>
  </conditionalFormatting>
  <conditionalFormatting sqref="F157">
    <cfRule type="containsText" dxfId="1859" priority="1857" operator="containsText" text="ALTO">
      <formula>NOT(ISERROR(SEARCH(("ALTO"),(F157))))</formula>
    </cfRule>
  </conditionalFormatting>
  <conditionalFormatting sqref="F157">
    <cfRule type="cellIs" dxfId="1858" priority="1858" operator="between">
      <formula>5</formula>
      <formula>9</formula>
    </cfRule>
  </conditionalFormatting>
  <conditionalFormatting sqref="F157">
    <cfRule type="cellIs" dxfId="1857" priority="1859" operator="between">
      <formula>3</formula>
      <formula>4</formula>
    </cfRule>
  </conditionalFormatting>
  <conditionalFormatting sqref="F157">
    <cfRule type="cellIs" dxfId="1856" priority="1860" operator="between">
      <formula>1</formula>
      <formula>2</formula>
    </cfRule>
  </conditionalFormatting>
  <conditionalFormatting sqref="F163:F165 F168:F169">
    <cfRule type="containsText" dxfId="1855" priority="1849" operator="containsText" text="BAJO">
      <formula>NOT(ISERROR(SEARCH(("BAJO"),(F163))))</formula>
    </cfRule>
  </conditionalFormatting>
  <conditionalFormatting sqref="F163:F165 F168:F169">
    <cfRule type="containsText" dxfId="1854" priority="1850" operator="containsText" text="MEDIO">
      <formula>NOT(ISERROR(SEARCH(("MEDIO"),(F163))))</formula>
    </cfRule>
  </conditionalFormatting>
  <conditionalFormatting sqref="F163:F165 F168:F169">
    <cfRule type="containsText" dxfId="1853" priority="1851" operator="containsText" text="ALTO">
      <formula>NOT(ISERROR(SEARCH(("ALTO"),(F163))))</formula>
    </cfRule>
  </conditionalFormatting>
  <conditionalFormatting sqref="F163:F165 F168:F169">
    <cfRule type="cellIs" dxfId="1852" priority="1852" operator="between">
      <formula>5</formula>
      <formula>9</formula>
    </cfRule>
  </conditionalFormatting>
  <conditionalFormatting sqref="F163:F165 F168:F169">
    <cfRule type="cellIs" dxfId="1851" priority="1853" operator="between">
      <formula>3</formula>
      <formula>4</formula>
    </cfRule>
  </conditionalFormatting>
  <conditionalFormatting sqref="F163:F165 F168:F169">
    <cfRule type="cellIs" dxfId="1850" priority="1854" operator="between">
      <formula>1</formula>
      <formula>2</formula>
    </cfRule>
  </conditionalFormatting>
  <conditionalFormatting sqref="F167">
    <cfRule type="containsText" dxfId="1849" priority="1843" operator="containsText" text="BAJO">
      <formula>NOT(ISERROR(SEARCH(("BAJO"),(F167))))</formula>
    </cfRule>
  </conditionalFormatting>
  <conditionalFormatting sqref="F167">
    <cfRule type="containsText" dxfId="1848" priority="1844" operator="containsText" text="MEDIO">
      <formula>NOT(ISERROR(SEARCH(("MEDIO"),(F167))))</formula>
    </cfRule>
  </conditionalFormatting>
  <conditionalFormatting sqref="F167">
    <cfRule type="containsText" dxfId="1847" priority="1845" operator="containsText" text="ALTO">
      <formula>NOT(ISERROR(SEARCH(("ALTO"),(F167))))</formula>
    </cfRule>
  </conditionalFormatting>
  <conditionalFormatting sqref="F167">
    <cfRule type="cellIs" dxfId="1846" priority="1846" operator="between">
      <formula>5</formula>
      <formula>9</formula>
    </cfRule>
  </conditionalFormatting>
  <conditionalFormatting sqref="F167">
    <cfRule type="cellIs" dxfId="1845" priority="1847" operator="between">
      <formula>3</formula>
      <formula>4</formula>
    </cfRule>
  </conditionalFormatting>
  <conditionalFormatting sqref="F167">
    <cfRule type="cellIs" dxfId="1844" priority="1848" operator="between">
      <formula>1</formula>
      <formula>2</formula>
    </cfRule>
  </conditionalFormatting>
  <conditionalFormatting sqref="F166">
    <cfRule type="containsText" dxfId="1843" priority="1837" operator="containsText" text="BAJO">
      <formula>NOT(ISERROR(SEARCH(("BAJO"),(F166))))</formula>
    </cfRule>
  </conditionalFormatting>
  <conditionalFormatting sqref="F166">
    <cfRule type="containsText" dxfId="1842" priority="1838" operator="containsText" text="MEDIO">
      <formula>NOT(ISERROR(SEARCH(("MEDIO"),(F166))))</formula>
    </cfRule>
  </conditionalFormatting>
  <conditionalFormatting sqref="F166">
    <cfRule type="containsText" dxfId="1841" priority="1839" operator="containsText" text="ALTO">
      <formula>NOT(ISERROR(SEARCH(("ALTO"),(F166))))</formula>
    </cfRule>
  </conditionalFormatting>
  <conditionalFormatting sqref="F166">
    <cfRule type="cellIs" dxfId="1840" priority="1840" operator="between">
      <formula>5</formula>
      <formula>9</formula>
    </cfRule>
  </conditionalFormatting>
  <conditionalFormatting sqref="F166">
    <cfRule type="cellIs" dxfId="1839" priority="1841" operator="between">
      <formula>3</formula>
      <formula>4</formula>
    </cfRule>
  </conditionalFormatting>
  <conditionalFormatting sqref="F166">
    <cfRule type="cellIs" dxfId="1838" priority="1842" operator="between">
      <formula>1</formula>
      <formula>2</formula>
    </cfRule>
  </conditionalFormatting>
  <conditionalFormatting sqref="F172:F174 F177:F178">
    <cfRule type="containsText" dxfId="1837" priority="1831" operator="containsText" text="BAJO">
      <formula>NOT(ISERROR(SEARCH(("BAJO"),(F172))))</formula>
    </cfRule>
  </conditionalFormatting>
  <conditionalFormatting sqref="F172:F174 F177:F178">
    <cfRule type="containsText" dxfId="1836" priority="1832" operator="containsText" text="MEDIO">
      <formula>NOT(ISERROR(SEARCH(("MEDIO"),(F172))))</formula>
    </cfRule>
  </conditionalFormatting>
  <conditionalFormatting sqref="F172:F174 F177:F178">
    <cfRule type="containsText" dxfId="1835" priority="1833" operator="containsText" text="ALTO">
      <formula>NOT(ISERROR(SEARCH(("ALTO"),(F172))))</formula>
    </cfRule>
  </conditionalFormatting>
  <conditionalFormatting sqref="F172:F174 F177:F178">
    <cfRule type="cellIs" dxfId="1834" priority="1834" operator="between">
      <formula>5</formula>
      <formula>9</formula>
    </cfRule>
  </conditionalFormatting>
  <conditionalFormatting sqref="F172:F174 F177:F178">
    <cfRule type="cellIs" dxfId="1833" priority="1835" operator="between">
      <formula>3</formula>
      <formula>4</formula>
    </cfRule>
  </conditionalFormatting>
  <conditionalFormatting sqref="F172:F174 F177:F178">
    <cfRule type="cellIs" dxfId="1832" priority="1836" operator="between">
      <formula>1</formula>
      <formula>2</formula>
    </cfRule>
  </conditionalFormatting>
  <conditionalFormatting sqref="F176">
    <cfRule type="containsText" dxfId="1831" priority="1825" operator="containsText" text="BAJO">
      <formula>NOT(ISERROR(SEARCH(("BAJO"),(F176))))</formula>
    </cfRule>
  </conditionalFormatting>
  <conditionalFormatting sqref="F176">
    <cfRule type="containsText" dxfId="1830" priority="1826" operator="containsText" text="MEDIO">
      <formula>NOT(ISERROR(SEARCH(("MEDIO"),(F176))))</formula>
    </cfRule>
  </conditionalFormatting>
  <conditionalFormatting sqref="F176">
    <cfRule type="containsText" dxfId="1829" priority="1827" operator="containsText" text="ALTO">
      <formula>NOT(ISERROR(SEARCH(("ALTO"),(F176))))</formula>
    </cfRule>
  </conditionalFormatting>
  <conditionalFormatting sqref="F176">
    <cfRule type="cellIs" dxfId="1828" priority="1828" operator="between">
      <formula>5</formula>
      <formula>9</formula>
    </cfRule>
  </conditionalFormatting>
  <conditionalFormatting sqref="F176">
    <cfRule type="cellIs" dxfId="1827" priority="1829" operator="between">
      <formula>3</formula>
      <formula>4</formula>
    </cfRule>
  </conditionalFormatting>
  <conditionalFormatting sqref="F176">
    <cfRule type="cellIs" dxfId="1826" priority="1830" operator="between">
      <formula>1</formula>
      <formula>2</formula>
    </cfRule>
  </conditionalFormatting>
  <conditionalFormatting sqref="F175">
    <cfRule type="containsText" dxfId="1825" priority="1819" operator="containsText" text="BAJO">
      <formula>NOT(ISERROR(SEARCH(("BAJO"),(F175))))</formula>
    </cfRule>
  </conditionalFormatting>
  <conditionalFormatting sqref="F175">
    <cfRule type="containsText" dxfId="1824" priority="1820" operator="containsText" text="MEDIO">
      <formula>NOT(ISERROR(SEARCH(("MEDIO"),(F175))))</formula>
    </cfRule>
  </conditionalFormatting>
  <conditionalFormatting sqref="F175">
    <cfRule type="containsText" dxfId="1823" priority="1821" operator="containsText" text="ALTO">
      <formula>NOT(ISERROR(SEARCH(("ALTO"),(F175))))</formula>
    </cfRule>
  </conditionalFormatting>
  <conditionalFormatting sqref="F175">
    <cfRule type="cellIs" dxfId="1822" priority="1822" operator="between">
      <formula>5</formula>
      <formula>9</formula>
    </cfRule>
  </conditionalFormatting>
  <conditionalFormatting sqref="F175">
    <cfRule type="cellIs" dxfId="1821" priority="1823" operator="between">
      <formula>3</formula>
      <formula>4</formula>
    </cfRule>
  </conditionalFormatting>
  <conditionalFormatting sqref="F175">
    <cfRule type="cellIs" dxfId="1820" priority="1824" operator="between">
      <formula>1</formula>
      <formula>2</formula>
    </cfRule>
  </conditionalFormatting>
  <conditionalFormatting sqref="F181:F183 F186:F187">
    <cfRule type="containsText" dxfId="1819" priority="1813" operator="containsText" text="BAJO">
      <formula>NOT(ISERROR(SEARCH(("BAJO"),(F181))))</formula>
    </cfRule>
  </conditionalFormatting>
  <conditionalFormatting sqref="F181:F183 F186:F187">
    <cfRule type="containsText" dxfId="1818" priority="1814" operator="containsText" text="MEDIO">
      <formula>NOT(ISERROR(SEARCH(("MEDIO"),(F181))))</formula>
    </cfRule>
  </conditionalFormatting>
  <conditionalFormatting sqref="F181:F183 F186:F187">
    <cfRule type="containsText" dxfId="1817" priority="1815" operator="containsText" text="ALTO">
      <formula>NOT(ISERROR(SEARCH(("ALTO"),(F181))))</formula>
    </cfRule>
  </conditionalFormatting>
  <conditionalFormatting sqref="F181:F183 F186:F187">
    <cfRule type="cellIs" dxfId="1816" priority="1816" operator="between">
      <formula>5</formula>
      <formula>9</formula>
    </cfRule>
  </conditionalFormatting>
  <conditionalFormatting sqref="F181:F183 F186:F187">
    <cfRule type="cellIs" dxfId="1815" priority="1817" operator="between">
      <formula>3</formula>
      <formula>4</formula>
    </cfRule>
  </conditionalFormatting>
  <conditionalFormatting sqref="F181:F183 F186:F187">
    <cfRule type="cellIs" dxfId="1814" priority="1818" operator="between">
      <formula>1</formula>
      <formula>2</formula>
    </cfRule>
  </conditionalFormatting>
  <conditionalFormatting sqref="F185">
    <cfRule type="containsText" dxfId="1813" priority="1807" operator="containsText" text="BAJO">
      <formula>NOT(ISERROR(SEARCH(("BAJO"),(F185))))</formula>
    </cfRule>
  </conditionalFormatting>
  <conditionalFormatting sqref="F185">
    <cfRule type="containsText" dxfId="1812" priority="1808" operator="containsText" text="MEDIO">
      <formula>NOT(ISERROR(SEARCH(("MEDIO"),(F185))))</formula>
    </cfRule>
  </conditionalFormatting>
  <conditionalFormatting sqref="F185">
    <cfRule type="containsText" dxfId="1811" priority="1809" operator="containsText" text="ALTO">
      <formula>NOT(ISERROR(SEARCH(("ALTO"),(F185))))</formula>
    </cfRule>
  </conditionalFormatting>
  <conditionalFormatting sqref="F185">
    <cfRule type="cellIs" dxfId="1810" priority="1810" operator="between">
      <formula>5</formula>
      <formula>9</formula>
    </cfRule>
  </conditionalFormatting>
  <conditionalFormatting sqref="F185">
    <cfRule type="cellIs" dxfId="1809" priority="1811" operator="between">
      <formula>3</formula>
      <formula>4</formula>
    </cfRule>
  </conditionalFormatting>
  <conditionalFormatting sqref="F185">
    <cfRule type="cellIs" dxfId="1808" priority="1812" operator="between">
      <formula>1</formula>
      <formula>2</formula>
    </cfRule>
  </conditionalFormatting>
  <conditionalFormatting sqref="F184">
    <cfRule type="containsText" dxfId="1807" priority="1801" operator="containsText" text="BAJO">
      <formula>NOT(ISERROR(SEARCH(("BAJO"),(F184))))</formula>
    </cfRule>
  </conditionalFormatting>
  <conditionalFormatting sqref="F184">
    <cfRule type="containsText" dxfId="1806" priority="1802" operator="containsText" text="MEDIO">
      <formula>NOT(ISERROR(SEARCH(("MEDIO"),(F184))))</formula>
    </cfRule>
  </conditionalFormatting>
  <conditionalFormatting sqref="F184">
    <cfRule type="containsText" dxfId="1805" priority="1803" operator="containsText" text="ALTO">
      <formula>NOT(ISERROR(SEARCH(("ALTO"),(F184))))</formula>
    </cfRule>
  </conditionalFormatting>
  <conditionalFormatting sqref="F184">
    <cfRule type="cellIs" dxfId="1804" priority="1804" operator="between">
      <formula>5</formula>
      <formula>9</formula>
    </cfRule>
  </conditionalFormatting>
  <conditionalFormatting sqref="F184">
    <cfRule type="cellIs" dxfId="1803" priority="1805" operator="between">
      <formula>3</formula>
      <formula>4</formula>
    </cfRule>
  </conditionalFormatting>
  <conditionalFormatting sqref="F184">
    <cfRule type="cellIs" dxfId="1802" priority="1806" operator="between">
      <formula>1</formula>
      <formula>2</formula>
    </cfRule>
  </conditionalFormatting>
  <conditionalFormatting sqref="F190:F192 F195:F196">
    <cfRule type="containsText" dxfId="1801" priority="1795" operator="containsText" text="BAJO">
      <formula>NOT(ISERROR(SEARCH(("BAJO"),(F190))))</formula>
    </cfRule>
  </conditionalFormatting>
  <conditionalFormatting sqref="F190:F192 F195:F196">
    <cfRule type="containsText" dxfId="1800" priority="1796" operator="containsText" text="MEDIO">
      <formula>NOT(ISERROR(SEARCH(("MEDIO"),(F190))))</formula>
    </cfRule>
  </conditionalFormatting>
  <conditionalFormatting sqref="F190:F192 F195:F196">
    <cfRule type="containsText" dxfId="1799" priority="1797" operator="containsText" text="ALTO">
      <formula>NOT(ISERROR(SEARCH(("ALTO"),(F190))))</formula>
    </cfRule>
  </conditionalFormatting>
  <conditionalFormatting sqref="F190:F192 F195:F196">
    <cfRule type="cellIs" dxfId="1798" priority="1798" operator="between">
      <formula>5</formula>
      <formula>9</formula>
    </cfRule>
  </conditionalFormatting>
  <conditionalFormatting sqref="F190:F192 F195:F196">
    <cfRule type="cellIs" dxfId="1797" priority="1799" operator="between">
      <formula>3</formula>
      <formula>4</formula>
    </cfRule>
  </conditionalFormatting>
  <conditionalFormatting sqref="F190:F192 F195:F196">
    <cfRule type="cellIs" dxfId="1796" priority="1800" operator="between">
      <formula>1</formula>
      <formula>2</formula>
    </cfRule>
  </conditionalFormatting>
  <conditionalFormatting sqref="F194">
    <cfRule type="containsText" dxfId="1795" priority="1789" operator="containsText" text="BAJO">
      <formula>NOT(ISERROR(SEARCH(("BAJO"),(F194))))</formula>
    </cfRule>
  </conditionalFormatting>
  <conditionalFormatting sqref="F194">
    <cfRule type="containsText" dxfId="1794" priority="1790" operator="containsText" text="MEDIO">
      <formula>NOT(ISERROR(SEARCH(("MEDIO"),(F194))))</formula>
    </cfRule>
  </conditionalFormatting>
  <conditionalFormatting sqref="F194">
    <cfRule type="containsText" dxfId="1793" priority="1791" operator="containsText" text="ALTO">
      <formula>NOT(ISERROR(SEARCH(("ALTO"),(F194))))</formula>
    </cfRule>
  </conditionalFormatting>
  <conditionalFormatting sqref="F194">
    <cfRule type="cellIs" dxfId="1792" priority="1792" operator="between">
      <formula>5</formula>
      <formula>9</formula>
    </cfRule>
  </conditionalFormatting>
  <conditionalFormatting sqref="F194">
    <cfRule type="cellIs" dxfId="1791" priority="1793" operator="between">
      <formula>3</formula>
      <formula>4</formula>
    </cfRule>
  </conditionalFormatting>
  <conditionalFormatting sqref="F194">
    <cfRule type="cellIs" dxfId="1790" priority="1794" operator="between">
      <formula>1</formula>
      <formula>2</formula>
    </cfRule>
  </conditionalFormatting>
  <conditionalFormatting sqref="F193">
    <cfRule type="containsText" dxfId="1789" priority="1783" operator="containsText" text="BAJO">
      <formula>NOT(ISERROR(SEARCH(("BAJO"),(F193))))</formula>
    </cfRule>
  </conditionalFormatting>
  <conditionalFormatting sqref="F193">
    <cfRule type="containsText" dxfId="1788" priority="1784" operator="containsText" text="MEDIO">
      <formula>NOT(ISERROR(SEARCH(("MEDIO"),(F193))))</formula>
    </cfRule>
  </conditionalFormatting>
  <conditionalFormatting sqref="F193">
    <cfRule type="containsText" dxfId="1787" priority="1785" operator="containsText" text="ALTO">
      <formula>NOT(ISERROR(SEARCH(("ALTO"),(F193))))</formula>
    </cfRule>
  </conditionalFormatting>
  <conditionalFormatting sqref="F193">
    <cfRule type="cellIs" dxfId="1786" priority="1786" operator="between">
      <formula>5</formula>
      <formula>9</formula>
    </cfRule>
  </conditionalFormatting>
  <conditionalFormatting sqref="F193">
    <cfRule type="cellIs" dxfId="1785" priority="1787" operator="between">
      <formula>3</formula>
      <formula>4</formula>
    </cfRule>
  </conditionalFormatting>
  <conditionalFormatting sqref="F193">
    <cfRule type="cellIs" dxfId="1784" priority="1788" operator="between">
      <formula>1</formula>
      <formula>2</formula>
    </cfRule>
  </conditionalFormatting>
  <conditionalFormatting sqref="F199:F201 F204:F205">
    <cfRule type="containsText" dxfId="1783" priority="1777" operator="containsText" text="BAJO">
      <formula>NOT(ISERROR(SEARCH(("BAJO"),(F199))))</formula>
    </cfRule>
  </conditionalFormatting>
  <conditionalFormatting sqref="F199:F201 F204:F205">
    <cfRule type="containsText" dxfId="1782" priority="1778" operator="containsText" text="MEDIO">
      <formula>NOT(ISERROR(SEARCH(("MEDIO"),(F199))))</formula>
    </cfRule>
  </conditionalFormatting>
  <conditionalFormatting sqref="F199:F201 F204:F205">
    <cfRule type="containsText" dxfId="1781" priority="1779" operator="containsText" text="ALTO">
      <formula>NOT(ISERROR(SEARCH(("ALTO"),(F199))))</formula>
    </cfRule>
  </conditionalFormatting>
  <conditionalFormatting sqref="F199:F201 F204:F205">
    <cfRule type="cellIs" dxfId="1780" priority="1780" operator="between">
      <formula>5</formula>
      <formula>9</formula>
    </cfRule>
  </conditionalFormatting>
  <conditionalFormatting sqref="F199:F201 F204:F205">
    <cfRule type="cellIs" dxfId="1779" priority="1781" operator="between">
      <formula>3</formula>
      <formula>4</formula>
    </cfRule>
  </conditionalFormatting>
  <conditionalFormatting sqref="F199:F201 F204:F205">
    <cfRule type="cellIs" dxfId="1778" priority="1782" operator="between">
      <formula>1</formula>
      <formula>2</formula>
    </cfRule>
  </conditionalFormatting>
  <conditionalFormatting sqref="F203">
    <cfRule type="containsText" dxfId="1777" priority="1771" operator="containsText" text="BAJO">
      <formula>NOT(ISERROR(SEARCH(("BAJO"),(F203))))</formula>
    </cfRule>
  </conditionalFormatting>
  <conditionalFormatting sqref="F203">
    <cfRule type="containsText" dxfId="1776" priority="1772" operator="containsText" text="MEDIO">
      <formula>NOT(ISERROR(SEARCH(("MEDIO"),(F203))))</formula>
    </cfRule>
  </conditionalFormatting>
  <conditionalFormatting sqref="F203">
    <cfRule type="containsText" dxfId="1775" priority="1773" operator="containsText" text="ALTO">
      <formula>NOT(ISERROR(SEARCH(("ALTO"),(F203))))</formula>
    </cfRule>
  </conditionalFormatting>
  <conditionalFormatting sqref="F203">
    <cfRule type="cellIs" dxfId="1774" priority="1774" operator="between">
      <formula>5</formula>
      <formula>9</formula>
    </cfRule>
  </conditionalFormatting>
  <conditionalFormatting sqref="F203">
    <cfRule type="cellIs" dxfId="1773" priority="1775" operator="between">
      <formula>3</formula>
      <formula>4</formula>
    </cfRule>
  </conditionalFormatting>
  <conditionalFormatting sqref="F203">
    <cfRule type="cellIs" dxfId="1772" priority="1776" operator="between">
      <formula>1</formula>
      <formula>2</formula>
    </cfRule>
  </conditionalFormatting>
  <conditionalFormatting sqref="F202">
    <cfRule type="containsText" dxfId="1771" priority="1765" operator="containsText" text="BAJO">
      <formula>NOT(ISERROR(SEARCH(("BAJO"),(F202))))</formula>
    </cfRule>
  </conditionalFormatting>
  <conditionalFormatting sqref="F202">
    <cfRule type="containsText" dxfId="1770" priority="1766" operator="containsText" text="MEDIO">
      <formula>NOT(ISERROR(SEARCH(("MEDIO"),(F202))))</formula>
    </cfRule>
  </conditionalFormatting>
  <conditionalFormatting sqref="F202">
    <cfRule type="containsText" dxfId="1769" priority="1767" operator="containsText" text="ALTO">
      <formula>NOT(ISERROR(SEARCH(("ALTO"),(F202))))</formula>
    </cfRule>
  </conditionalFormatting>
  <conditionalFormatting sqref="F202">
    <cfRule type="cellIs" dxfId="1768" priority="1768" operator="between">
      <formula>5</formula>
      <formula>9</formula>
    </cfRule>
  </conditionalFormatting>
  <conditionalFormatting sqref="F202">
    <cfRule type="cellIs" dxfId="1767" priority="1769" operator="between">
      <formula>3</formula>
      <formula>4</formula>
    </cfRule>
  </conditionalFormatting>
  <conditionalFormatting sqref="F202">
    <cfRule type="cellIs" dxfId="1766" priority="1770" operator="between">
      <formula>1</formula>
      <formula>2</formula>
    </cfRule>
  </conditionalFormatting>
  <conditionalFormatting sqref="F208:F210 F213:F214">
    <cfRule type="containsText" dxfId="1765" priority="1759" operator="containsText" text="BAJO">
      <formula>NOT(ISERROR(SEARCH(("BAJO"),(F208))))</formula>
    </cfRule>
  </conditionalFormatting>
  <conditionalFormatting sqref="F208:F210 F213:F214">
    <cfRule type="containsText" dxfId="1764" priority="1760" operator="containsText" text="MEDIO">
      <formula>NOT(ISERROR(SEARCH(("MEDIO"),(F208))))</formula>
    </cfRule>
  </conditionalFormatting>
  <conditionalFormatting sqref="F208:F210 F213:F214">
    <cfRule type="containsText" dxfId="1763" priority="1761" operator="containsText" text="ALTO">
      <formula>NOT(ISERROR(SEARCH(("ALTO"),(F208))))</formula>
    </cfRule>
  </conditionalFormatting>
  <conditionalFormatting sqref="F208:F210 F213:F214">
    <cfRule type="cellIs" dxfId="1762" priority="1762" operator="between">
      <formula>5</formula>
      <formula>9</formula>
    </cfRule>
  </conditionalFormatting>
  <conditionalFormatting sqref="F208:F210 F213:F214">
    <cfRule type="cellIs" dxfId="1761" priority="1763" operator="between">
      <formula>3</formula>
      <formula>4</formula>
    </cfRule>
  </conditionalFormatting>
  <conditionalFormatting sqref="F208:F210 F213:F214">
    <cfRule type="cellIs" dxfId="1760" priority="1764" operator="between">
      <formula>1</formula>
      <formula>2</formula>
    </cfRule>
  </conditionalFormatting>
  <conditionalFormatting sqref="F212">
    <cfRule type="containsText" dxfId="1759" priority="1753" operator="containsText" text="BAJO">
      <formula>NOT(ISERROR(SEARCH(("BAJO"),(F212))))</formula>
    </cfRule>
  </conditionalFormatting>
  <conditionalFormatting sqref="F212">
    <cfRule type="containsText" dxfId="1758" priority="1754" operator="containsText" text="MEDIO">
      <formula>NOT(ISERROR(SEARCH(("MEDIO"),(F212))))</formula>
    </cfRule>
  </conditionalFormatting>
  <conditionalFormatting sqref="F212">
    <cfRule type="containsText" dxfId="1757" priority="1755" operator="containsText" text="ALTO">
      <formula>NOT(ISERROR(SEARCH(("ALTO"),(F212))))</formula>
    </cfRule>
  </conditionalFormatting>
  <conditionalFormatting sqref="F212">
    <cfRule type="cellIs" dxfId="1756" priority="1756" operator="between">
      <formula>5</formula>
      <formula>9</formula>
    </cfRule>
  </conditionalFormatting>
  <conditionalFormatting sqref="F212">
    <cfRule type="cellIs" dxfId="1755" priority="1757" operator="between">
      <formula>3</formula>
      <formula>4</formula>
    </cfRule>
  </conditionalFormatting>
  <conditionalFormatting sqref="F212">
    <cfRule type="cellIs" dxfId="1754" priority="1758" operator="between">
      <formula>1</formula>
      <formula>2</formula>
    </cfRule>
  </conditionalFormatting>
  <conditionalFormatting sqref="F211">
    <cfRule type="containsText" dxfId="1753" priority="1747" operator="containsText" text="BAJO">
      <formula>NOT(ISERROR(SEARCH(("BAJO"),(F211))))</formula>
    </cfRule>
  </conditionalFormatting>
  <conditionalFormatting sqref="F211">
    <cfRule type="containsText" dxfId="1752" priority="1748" operator="containsText" text="MEDIO">
      <formula>NOT(ISERROR(SEARCH(("MEDIO"),(F211))))</formula>
    </cfRule>
  </conditionalFormatting>
  <conditionalFormatting sqref="F211">
    <cfRule type="containsText" dxfId="1751" priority="1749" operator="containsText" text="ALTO">
      <formula>NOT(ISERROR(SEARCH(("ALTO"),(F211))))</formula>
    </cfRule>
  </conditionalFormatting>
  <conditionalFormatting sqref="F211">
    <cfRule type="cellIs" dxfId="1750" priority="1750" operator="between">
      <formula>5</formula>
      <formula>9</formula>
    </cfRule>
  </conditionalFormatting>
  <conditionalFormatting sqref="F211">
    <cfRule type="cellIs" dxfId="1749" priority="1751" operator="between">
      <formula>3</formula>
      <formula>4</formula>
    </cfRule>
  </conditionalFormatting>
  <conditionalFormatting sqref="F211">
    <cfRule type="cellIs" dxfId="1748" priority="1752" operator="between">
      <formula>1</formula>
      <formula>2</formula>
    </cfRule>
  </conditionalFormatting>
  <conditionalFormatting sqref="F217:F219 F222:F223">
    <cfRule type="containsText" dxfId="1747" priority="1741" operator="containsText" text="BAJO">
      <formula>NOT(ISERROR(SEARCH(("BAJO"),(F217))))</formula>
    </cfRule>
  </conditionalFormatting>
  <conditionalFormatting sqref="F217:F219 F222:F223">
    <cfRule type="containsText" dxfId="1746" priority="1742" operator="containsText" text="MEDIO">
      <formula>NOT(ISERROR(SEARCH(("MEDIO"),(F217))))</formula>
    </cfRule>
  </conditionalFormatting>
  <conditionalFormatting sqref="F217:F219 F222:F223">
    <cfRule type="containsText" dxfId="1745" priority="1743" operator="containsText" text="ALTO">
      <formula>NOT(ISERROR(SEARCH(("ALTO"),(F217))))</formula>
    </cfRule>
  </conditionalFormatting>
  <conditionalFormatting sqref="F217:F219 F222:F223">
    <cfRule type="cellIs" dxfId="1744" priority="1744" operator="between">
      <formula>5</formula>
      <formula>9</formula>
    </cfRule>
  </conditionalFormatting>
  <conditionalFormatting sqref="F217:F219 F222:F223">
    <cfRule type="cellIs" dxfId="1743" priority="1745" operator="between">
      <formula>3</formula>
      <formula>4</formula>
    </cfRule>
  </conditionalFormatting>
  <conditionalFormatting sqref="F217:F219 F222:F223">
    <cfRule type="cellIs" dxfId="1742" priority="1746" operator="between">
      <formula>1</formula>
      <formula>2</formula>
    </cfRule>
  </conditionalFormatting>
  <conditionalFormatting sqref="F221">
    <cfRule type="containsText" dxfId="1741" priority="1735" operator="containsText" text="BAJO">
      <formula>NOT(ISERROR(SEARCH(("BAJO"),(F221))))</formula>
    </cfRule>
  </conditionalFormatting>
  <conditionalFormatting sqref="F221">
    <cfRule type="containsText" dxfId="1740" priority="1736" operator="containsText" text="MEDIO">
      <formula>NOT(ISERROR(SEARCH(("MEDIO"),(F221))))</formula>
    </cfRule>
  </conditionalFormatting>
  <conditionalFormatting sqref="F221">
    <cfRule type="containsText" dxfId="1739" priority="1737" operator="containsText" text="ALTO">
      <formula>NOT(ISERROR(SEARCH(("ALTO"),(F221))))</formula>
    </cfRule>
  </conditionalFormatting>
  <conditionalFormatting sqref="F221">
    <cfRule type="cellIs" dxfId="1738" priority="1738" operator="between">
      <formula>5</formula>
      <formula>9</formula>
    </cfRule>
  </conditionalFormatting>
  <conditionalFormatting sqref="F221">
    <cfRule type="cellIs" dxfId="1737" priority="1739" operator="between">
      <formula>3</formula>
      <formula>4</formula>
    </cfRule>
  </conditionalFormatting>
  <conditionalFormatting sqref="F221">
    <cfRule type="cellIs" dxfId="1736" priority="1740" operator="between">
      <formula>1</formula>
      <formula>2</formula>
    </cfRule>
  </conditionalFormatting>
  <conditionalFormatting sqref="F220">
    <cfRule type="containsText" dxfId="1735" priority="1729" operator="containsText" text="BAJO">
      <formula>NOT(ISERROR(SEARCH(("BAJO"),(F220))))</formula>
    </cfRule>
  </conditionalFormatting>
  <conditionalFormatting sqref="F220">
    <cfRule type="containsText" dxfId="1734" priority="1730" operator="containsText" text="MEDIO">
      <formula>NOT(ISERROR(SEARCH(("MEDIO"),(F220))))</formula>
    </cfRule>
  </conditionalFormatting>
  <conditionalFormatting sqref="F220">
    <cfRule type="containsText" dxfId="1733" priority="1731" operator="containsText" text="ALTO">
      <formula>NOT(ISERROR(SEARCH(("ALTO"),(F220))))</formula>
    </cfRule>
  </conditionalFormatting>
  <conditionalFormatting sqref="F220">
    <cfRule type="cellIs" dxfId="1732" priority="1732" operator="between">
      <formula>5</formula>
      <formula>9</formula>
    </cfRule>
  </conditionalFormatting>
  <conditionalFormatting sqref="F220">
    <cfRule type="cellIs" dxfId="1731" priority="1733" operator="between">
      <formula>3</formula>
      <formula>4</formula>
    </cfRule>
  </conditionalFormatting>
  <conditionalFormatting sqref="F220">
    <cfRule type="cellIs" dxfId="1730" priority="1734" operator="between">
      <formula>1</formula>
      <formula>2</formula>
    </cfRule>
  </conditionalFormatting>
  <conditionalFormatting sqref="F226:F228 F231:F232">
    <cfRule type="containsText" dxfId="1729" priority="1723" operator="containsText" text="BAJO">
      <formula>NOT(ISERROR(SEARCH(("BAJO"),(F226))))</formula>
    </cfRule>
  </conditionalFormatting>
  <conditionalFormatting sqref="F226:F228 F231:F232">
    <cfRule type="containsText" dxfId="1728" priority="1724" operator="containsText" text="MEDIO">
      <formula>NOT(ISERROR(SEARCH(("MEDIO"),(F226))))</formula>
    </cfRule>
  </conditionalFormatting>
  <conditionalFormatting sqref="F226:F228 F231:F232">
    <cfRule type="containsText" dxfId="1727" priority="1725" operator="containsText" text="ALTO">
      <formula>NOT(ISERROR(SEARCH(("ALTO"),(F226))))</formula>
    </cfRule>
  </conditionalFormatting>
  <conditionalFormatting sqref="F226:F228 F231:F232">
    <cfRule type="cellIs" dxfId="1726" priority="1726" operator="between">
      <formula>5</formula>
      <formula>9</formula>
    </cfRule>
  </conditionalFormatting>
  <conditionalFormatting sqref="F226:F228 F231:F232">
    <cfRule type="cellIs" dxfId="1725" priority="1727" operator="between">
      <formula>3</formula>
      <formula>4</formula>
    </cfRule>
  </conditionalFormatting>
  <conditionalFormatting sqref="F226:F228 F231:F232">
    <cfRule type="cellIs" dxfId="1724" priority="1728" operator="between">
      <formula>1</formula>
      <formula>2</formula>
    </cfRule>
  </conditionalFormatting>
  <conditionalFormatting sqref="F230">
    <cfRule type="containsText" dxfId="1723" priority="1717" operator="containsText" text="BAJO">
      <formula>NOT(ISERROR(SEARCH(("BAJO"),(F230))))</formula>
    </cfRule>
  </conditionalFormatting>
  <conditionalFormatting sqref="F230">
    <cfRule type="containsText" dxfId="1722" priority="1718" operator="containsText" text="MEDIO">
      <formula>NOT(ISERROR(SEARCH(("MEDIO"),(F230))))</formula>
    </cfRule>
  </conditionalFormatting>
  <conditionalFormatting sqref="F230">
    <cfRule type="containsText" dxfId="1721" priority="1719" operator="containsText" text="ALTO">
      <formula>NOT(ISERROR(SEARCH(("ALTO"),(F230))))</formula>
    </cfRule>
  </conditionalFormatting>
  <conditionalFormatting sqref="F230">
    <cfRule type="cellIs" dxfId="1720" priority="1720" operator="between">
      <formula>5</formula>
      <formula>9</formula>
    </cfRule>
  </conditionalFormatting>
  <conditionalFormatting sqref="F230">
    <cfRule type="cellIs" dxfId="1719" priority="1721" operator="between">
      <formula>3</formula>
      <formula>4</formula>
    </cfRule>
  </conditionalFormatting>
  <conditionalFormatting sqref="F230">
    <cfRule type="cellIs" dxfId="1718" priority="1722" operator="between">
      <formula>1</formula>
      <formula>2</formula>
    </cfRule>
  </conditionalFormatting>
  <conditionalFormatting sqref="F229">
    <cfRule type="containsText" dxfId="1717" priority="1711" operator="containsText" text="BAJO">
      <formula>NOT(ISERROR(SEARCH(("BAJO"),(F229))))</formula>
    </cfRule>
  </conditionalFormatting>
  <conditionalFormatting sqref="F229">
    <cfRule type="containsText" dxfId="1716" priority="1712" operator="containsText" text="MEDIO">
      <formula>NOT(ISERROR(SEARCH(("MEDIO"),(F229))))</formula>
    </cfRule>
  </conditionalFormatting>
  <conditionalFormatting sqref="F229">
    <cfRule type="containsText" dxfId="1715" priority="1713" operator="containsText" text="ALTO">
      <formula>NOT(ISERROR(SEARCH(("ALTO"),(F229))))</formula>
    </cfRule>
  </conditionalFormatting>
  <conditionalFormatting sqref="F229">
    <cfRule type="cellIs" dxfId="1714" priority="1714" operator="between">
      <formula>5</formula>
      <formula>9</formula>
    </cfRule>
  </conditionalFormatting>
  <conditionalFormatting sqref="F229">
    <cfRule type="cellIs" dxfId="1713" priority="1715" operator="between">
      <formula>3</formula>
      <formula>4</formula>
    </cfRule>
  </conditionalFormatting>
  <conditionalFormatting sqref="F229">
    <cfRule type="cellIs" dxfId="1712" priority="1716" operator="between">
      <formula>1</formula>
      <formula>2</formula>
    </cfRule>
  </conditionalFormatting>
  <conditionalFormatting sqref="F235:F237 F240:F241">
    <cfRule type="containsText" dxfId="1711" priority="1705" operator="containsText" text="BAJO">
      <formula>NOT(ISERROR(SEARCH(("BAJO"),(F235))))</formula>
    </cfRule>
  </conditionalFormatting>
  <conditionalFormatting sqref="F235:F237 F240:F241">
    <cfRule type="containsText" dxfId="1710" priority="1706" operator="containsText" text="MEDIO">
      <formula>NOT(ISERROR(SEARCH(("MEDIO"),(F235))))</formula>
    </cfRule>
  </conditionalFormatting>
  <conditionalFormatting sqref="F235:F237 F240:F241">
    <cfRule type="containsText" dxfId="1709" priority="1707" operator="containsText" text="ALTO">
      <formula>NOT(ISERROR(SEARCH(("ALTO"),(F235))))</formula>
    </cfRule>
  </conditionalFormatting>
  <conditionalFormatting sqref="F235:F237 F240:F241">
    <cfRule type="cellIs" dxfId="1708" priority="1708" operator="between">
      <formula>5</formula>
      <formula>9</formula>
    </cfRule>
  </conditionalFormatting>
  <conditionalFormatting sqref="F235:F237 F240:F241">
    <cfRule type="cellIs" dxfId="1707" priority="1709" operator="between">
      <formula>3</formula>
      <formula>4</formula>
    </cfRule>
  </conditionalFormatting>
  <conditionalFormatting sqref="F235:F237 F240:F241">
    <cfRule type="cellIs" dxfId="1706" priority="1710" operator="between">
      <formula>1</formula>
      <formula>2</formula>
    </cfRule>
  </conditionalFormatting>
  <conditionalFormatting sqref="F239">
    <cfRule type="containsText" dxfId="1705" priority="1699" operator="containsText" text="BAJO">
      <formula>NOT(ISERROR(SEARCH(("BAJO"),(F239))))</formula>
    </cfRule>
  </conditionalFormatting>
  <conditionalFormatting sqref="F239">
    <cfRule type="containsText" dxfId="1704" priority="1700" operator="containsText" text="MEDIO">
      <formula>NOT(ISERROR(SEARCH(("MEDIO"),(F239))))</formula>
    </cfRule>
  </conditionalFormatting>
  <conditionalFormatting sqref="F239">
    <cfRule type="containsText" dxfId="1703" priority="1701" operator="containsText" text="ALTO">
      <formula>NOT(ISERROR(SEARCH(("ALTO"),(F239))))</formula>
    </cfRule>
  </conditionalFormatting>
  <conditionalFormatting sqref="F239">
    <cfRule type="cellIs" dxfId="1702" priority="1702" operator="between">
      <formula>5</formula>
      <formula>9</formula>
    </cfRule>
  </conditionalFormatting>
  <conditionalFormatting sqref="F239">
    <cfRule type="cellIs" dxfId="1701" priority="1703" operator="between">
      <formula>3</formula>
      <formula>4</formula>
    </cfRule>
  </conditionalFormatting>
  <conditionalFormatting sqref="F239">
    <cfRule type="cellIs" dxfId="1700" priority="1704" operator="between">
      <formula>1</formula>
      <formula>2</formula>
    </cfRule>
  </conditionalFormatting>
  <conditionalFormatting sqref="F238">
    <cfRule type="containsText" dxfId="1699" priority="1693" operator="containsText" text="BAJO">
      <formula>NOT(ISERROR(SEARCH(("BAJO"),(F238))))</formula>
    </cfRule>
  </conditionalFormatting>
  <conditionalFormatting sqref="F238">
    <cfRule type="containsText" dxfId="1698" priority="1694" operator="containsText" text="MEDIO">
      <formula>NOT(ISERROR(SEARCH(("MEDIO"),(F238))))</formula>
    </cfRule>
  </conditionalFormatting>
  <conditionalFormatting sqref="F238">
    <cfRule type="containsText" dxfId="1697" priority="1695" operator="containsText" text="ALTO">
      <formula>NOT(ISERROR(SEARCH(("ALTO"),(F238))))</formula>
    </cfRule>
  </conditionalFormatting>
  <conditionalFormatting sqref="F238">
    <cfRule type="cellIs" dxfId="1696" priority="1696" operator="between">
      <formula>5</formula>
      <formula>9</formula>
    </cfRule>
  </conditionalFormatting>
  <conditionalFormatting sqref="F238">
    <cfRule type="cellIs" dxfId="1695" priority="1697" operator="between">
      <formula>3</formula>
      <formula>4</formula>
    </cfRule>
  </conditionalFormatting>
  <conditionalFormatting sqref="F238">
    <cfRule type="cellIs" dxfId="1694" priority="1698" operator="between">
      <formula>1</formula>
      <formula>2</formula>
    </cfRule>
  </conditionalFormatting>
  <conditionalFormatting sqref="F244:F246 F249:F250">
    <cfRule type="containsText" dxfId="1693" priority="1687" operator="containsText" text="BAJO">
      <formula>NOT(ISERROR(SEARCH(("BAJO"),(F244))))</formula>
    </cfRule>
  </conditionalFormatting>
  <conditionalFormatting sqref="F244:F246 F249:F250">
    <cfRule type="containsText" dxfId="1692" priority="1688" operator="containsText" text="MEDIO">
      <formula>NOT(ISERROR(SEARCH(("MEDIO"),(F244))))</formula>
    </cfRule>
  </conditionalFormatting>
  <conditionalFormatting sqref="F244:F246 F249:F250">
    <cfRule type="containsText" dxfId="1691" priority="1689" operator="containsText" text="ALTO">
      <formula>NOT(ISERROR(SEARCH(("ALTO"),(F244))))</formula>
    </cfRule>
  </conditionalFormatting>
  <conditionalFormatting sqref="F244:F246 F249:F250">
    <cfRule type="cellIs" dxfId="1690" priority="1690" operator="between">
      <formula>5</formula>
      <formula>9</formula>
    </cfRule>
  </conditionalFormatting>
  <conditionalFormatting sqref="F244:F246 F249:F250">
    <cfRule type="cellIs" dxfId="1689" priority="1691" operator="between">
      <formula>3</formula>
      <formula>4</formula>
    </cfRule>
  </conditionalFormatting>
  <conditionalFormatting sqref="F244:F246 F249:F250">
    <cfRule type="cellIs" dxfId="1688" priority="1692" operator="between">
      <formula>1</formula>
      <formula>2</formula>
    </cfRule>
  </conditionalFormatting>
  <conditionalFormatting sqref="F248">
    <cfRule type="containsText" dxfId="1687" priority="1681" operator="containsText" text="BAJO">
      <formula>NOT(ISERROR(SEARCH(("BAJO"),(F248))))</formula>
    </cfRule>
  </conditionalFormatting>
  <conditionalFormatting sqref="F248">
    <cfRule type="containsText" dxfId="1686" priority="1682" operator="containsText" text="MEDIO">
      <formula>NOT(ISERROR(SEARCH(("MEDIO"),(F248))))</formula>
    </cfRule>
  </conditionalFormatting>
  <conditionalFormatting sqref="F248">
    <cfRule type="containsText" dxfId="1685" priority="1683" operator="containsText" text="ALTO">
      <formula>NOT(ISERROR(SEARCH(("ALTO"),(F248))))</formula>
    </cfRule>
  </conditionalFormatting>
  <conditionalFormatting sqref="F248">
    <cfRule type="cellIs" dxfId="1684" priority="1684" operator="between">
      <formula>5</formula>
      <formula>9</formula>
    </cfRule>
  </conditionalFormatting>
  <conditionalFormatting sqref="F248">
    <cfRule type="cellIs" dxfId="1683" priority="1685" operator="between">
      <formula>3</formula>
      <formula>4</formula>
    </cfRule>
  </conditionalFormatting>
  <conditionalFormatting sqref="F248">
    <cfRule type="cellIs" dxfId="1682" priority="1686" operator="between">
      <formula>1</formula>
      <formula>2</formula>
    </cfRule>
  </conditionalFormatting>
  <conditionalFormatting sqref="F247">
    <cfRule type="containsText" dxfId="1681" priority="1675" operator="containsText" text="BAJO">
      <formula>NOT(ISERROR(SEARCH(("BAJO"),(F247))))</formula>
    </cfRule>
  </conditionalFormatting>
  <conditionalFormatting sqref="F247">
    <cfRule type="containsText" dxfId="1680" priority="1676" operator="containsText" text="MEDIO">
      <formula>NOT(ISERROR(SEARCH(("MEDIO"),(F247))))</formula>
    </cfRule>
  </conditionalFormatting>
  <conditionalFormatting sqref="F247">
    <cfRule type="containsText" dxfId="1679" priority="1677" operator="containsText" text="ALTO">
      <formula>NOT(ISERROR(SEARCH(("ALTO"),(F247))))</formula>
    </cfRule>
  </conditionalFormatting>
  <conditionalFormatting sqref="F247">
    <cfRule type="cellIs" dxfId="1678" priority="1678" operator="between">
      <formula>5</formula>
      <formula>9</formula>
    </cfRule>
  </conditionalFormatting>
  <conditionalFormatting sqref="F247">
    <cfRule type="cellIs" dxfId="1677" priority="1679" operator="between">
      <formula>3</formula>
      <formula>4</formula>
    </cfRule>
  </conditionalFormatting>
  <conditionalFormatting sqref="F247">
    <cfRule type="cellIs" dxfId="1676" priority="1680" operator="between">
      <formula>1</formula>
      <formula>2</formula>
    </cfRule>
  </conditionalFormatting>
  <conditionalFormatting sqref="F253:F255 F258:F259">
    <cfRule type="containsText" dxfId="1675" priority="1669" operator="containsText" text="BAJO">
      <formula>NOT(ISERROR(SEARCH(("BAJO"),(F253))))</formula>
    </cfRule>
  </conditionalFormatting>
  <conditionalFormatting sqref="F253:F255 F258:F259">
    <cfRule type="containsText" dxfId="1674" priority="1670" operator="containsText" text="MEDIO">
      <formula>NOT(ISERROR(SEARCH(("MEDIO"),(F253))))</formula>
    </cfRule>
  </conditionalFormatting>
  <conditionalFormatting sqref="F253:F255 F258:F259">
    <cfRule type="containsText" dxfId="1673" priority="1671" operator="containsText" text="ALTO">
      <formula>NOT(ISERROR(SEARCH(("ALTO"),(F253))))</formula>
    </cfRule>
  </conditionalFormatting>
  <conditionalFormatting sqref="F253:F255 F258:F259">
    <cfRule type="cellIs" dxfId="1672" priority="1672" operator="between">
      <formula>5</formula>
      <formula>9</formula>
    </cfRule>
  </conditionalFormatting>
  <conditionalFormatting sqref="F253:F255 F258:F259">
    <cfRule type="cellIs" dxfId="1671" priority="1673" operator="between">
      <formula>3</formula>
      <formula>4</formula>
    </cfRule>
  </conditionalFormatting>
  <conditionalFormatting sqref="F253:F255 F258:F259">
    <cfRule type="cellIs" dxfId="1670" priority="1674" operator="between">
      <formula>1</formula>
      <formula>2</formula>
    </cfRule>
  </conditionalFormatting>
  <conditionalFormatting sqref="F257">
    <cfRule type="containsText" dxfId="1669" priority="1663" operator="containsText" text="BAJO">
      <formula>NOT(ISERROR(SEARCH(("BAJO"),(F257))))</formula>
    </cfRule>
  </conditionalFormatting>
  <conditionalFormatting sqref="F257">
    <cfRule type="containsText" dxfId="1668" priority="1664" operator="containsText" text="MEDIO">
      <formula>NOT(ISERROR(SEARCH(("MEDIO"),(F257))))</formula>
    </cfRule>
  </conditionalFormatting>
  <conditionalFormatting sqref="F257">
    <cfRule type="containsText" dxfId="1667" priority="1665" operator="containsText" text="ALTO">
      <formula>NOT(ISERROR(SEARCH(("ALTO"),(F257))))</formula>
    </cfRule>
  </conditionalFormatting>
  <conditionalFormatting sqref="F257">
    <cfRule type="cellIs" dxfId="1666" priority="1666" operator="between">
      <formula>5</formula>
      <formula>9</formula>
    </cfRule>
  </conditionalFormatting>
  <conditionalFormatting sqref="F257">
    <cfRule type="cellIs" dxfId="1665" priority="1667" operator="between">
      <formula>3</formula>
      <formula>4</formula>
    </cfRule>
  </conditionalFormatting>
  <conditionalFormatting sqref="F257">
    <cfRule type="cellIs" dxfId="1664" priority="1668" operator="between">
      <formula>1</formula>
      <formula>2</formula>
    </cfRule>
  </conditionalFormatting>
  <conditionalFormatting sqref="F256">
    <cfRule type="containsText" dxfId="1663" priority="1657" operator="containsText" text="BAJO">
      <formula>NOT(ISERROR(SEARCH(("BAJO"),(F256))))</formula>
    </cfRule>
  </conditionalFormatting>
  <conditionalFormatting sqref="F256">
    <cfRule type="containsText" dxfId="1662" priority="1658" operator="containsText" text="MEDIO">
      <formula>NOT(ISERROR(SEARCH(("MEDIO"),(F256))))</formula>
    </cfRule>
  </conditionalFormatting>
  <conditionalFormatting sqref="F256">
    <cfRule type="containsText" dxfId="1661" priority="1659" operator="containsText" text="ALTO">
      <formula>NOT(ISERROR(SEARCH(("ALTO"),(F256))))</formula>
    </cfRule>
  </conditionalFormatting>
  <conditionalFormatting sqref="F256">
    <cfRule type="cellIs" dxfId="1660" priority="1660" operator="between">
      <formula>5</formula>
      <formula>9</formula>
    </cfRule>
  </conditionalFormatting>
  <conditionalFormatting sqref="F256">
    <cfRule type="cellIs" dxfId="1659" priority="1661" operator="between">
      <formula>3</formula>
      <formula>4</formula>
    </cfRule>
  </conditionalFormatting>
  <conditionalFormatting sqref="F256">
    <cfRule type="cellIs" dxfId="1658" priority="1662" operator="between">
      <formula>1</formula>
      <formula>2</formula>
    </cfRule>
  </conditionalFormatting>
  <conditionalFormatting sqref="F262:F264 F267:F268">
    <cfRule type="containsText" dxfId="1657" priority="1651" operator="containsText" text="BAJO">
      <formula>NOT(ISERROR(SEARCH(("BAJO"),(F262))))</formula>
    </cfRule>
  </conditionalFormatting>
  <conditionalFormatting sqref="F262:F264 F267:F268">
    <cfRule type="containsText" dxfId="1656" priority="1652" operator="containsText" text="MEDIO">
      <formula>NOT(ISERROR(SEARCH(("MEDIO"),(F262))))</formula>
    </cfRule>
  </conditionalFormatting>
  <conditionalFormatting sqref="F262:F264 F267:F268">
    <cfRule type="containsText" dxfId="1655" priority="1653" operator="containsText" text="ALTO">
      <formula>NOT(ISERROR(SEARCH(("ALTO"),(F262))))</formula>
    </cfRule>
  </conditionalFormatting>
  <conditionalFormatting sqref="F262:F264 F267:F268">
    <cfRule type="cellIs" dxfId="1654" priority="1654" operator="between">
      <formula>5</formula>
      <formula>9</formula>
    </cfRule>
  </conditionalFormatting>
  <conditionalFormatting sqref="F262:F264 F267:F268">
    <cfRule type="cellIs" dxfId="1653" priority="1655" operator="between">
      <formula>3</formula>
      <formula>4</formula>
    </cfRule>
  </conditionalFormatting>
  <conditionalFormatting sqref="F262:F264 F267:F268">
    <cfRule type="cellIs" dxfId="1652" priority="1656" operator="between">
      <formula>1</formula>
      <formula>2</formula>
    </cfRule>
  </conditionalFormatting>
  <conditionalFormatting sqref="F266">
    <cfRule type="containsText" dxfId="1651" priority="1645" operator="containsText" text="BAJO">
      <formula>NOT(ISERROR(SEARCH(("BAJO"),(F266))))</formula>
    </cfRule>
  </conditionalFormatting>
  <conditionalFormatting sqref="F266">
    <cfRule type="containsText" dxfId="1650" priority="1646" operator="containsText" text="MEDIO">
      <formula>NOT(ISERROR(SEARCH(("MEDIO"),(F266))))</formula>
    </cfRule>
  </conditionalFormatting>
  <conditionalFormatting sqref="F266">
    <cfRule type="containsText" dxfId="1649" priority="1647" operator="containsText" text="ALTO">
      <formula>NOT(ISERROR(SEARCH(("ALTO"),(F266))))</formula>
    </cfRule>
  </conditionalFormatting>
  <conditionalFormatting sqref="F266">
    <cfRule type="cellIs" dxfId="1648" priority="1648" operator="between">
      <formula>5</formula>
      <formula>9</formula>
    </cfRule>
  </conditionalFormatting>
  <conditionalFormatting sqref="F266">
    <cfRule type="cellIs" dxfId="1647" priority="1649" operator="between">
      <formula>3</formula>
      <formula>4</formula>
    </cfRule>
  </conditionalFormatting>
  <conditionalFormatting sqref="F266">
    <cfRule type="cellIs" dxfId="1646" priority="1650" operator="between">
      <formula>1</formula>
      <formula>2</formula>
    </cfRule>
  </conditionalFormatting>
  <conditionalFormatting sqref="F265">
    <cfRule type="containsText" dxfId="1645" priority="1639" operator="containsText" text="BAJO">
      <formula>NOT(ISERROR(SEARCH(("BAJO"),(F265))))</formula>
    </cfRule>
  </conditionalFormatting>
  <conditionalFormatting sqref="F265">
    <cfRule type="containsText" dxfId="1644" priority="1640" operator="containsText" text="MEDIO">
      <formula>NOT(ISERROR(SEARCH(("MEDIO"),(F265))))</formula>
    </cfRule>
  </conditionalFormatting>
  <conditionalFormatting sqref="F265">
    <cfRule type="containsText" dxfId="1643" priority="1641" operator="containsText" text="ALTO">
      <formula>NOT(ISERROR(SEARCH(("ALTO"),(F265))))</formula>
    </cfRule>
  </conditionalFormatting>
  <conditionalFormatting sqref="F265">
    <cfRule type="cellIs" dxfId="1642" priority="1642" operator="between">
      <formula>5</formula>
      <formula>9</formula>
    </cfRule>
  </conditionalFormatting>
  <conditionalFormatting sqref="F265">
    <cfRule type="cellIs" dxfId="1641" priority="1643" operator="between">
      <formula>3</formula>
      <formula>4</formula>
    </cfRule>
  </conditionalFormatting>
  <conditionalFormatting sqref="F265">
    <cfRule type="cellIs" dxfId="1640" priority="1644" operator="between">
      <formula>1</formula>
      <formula>2</formula>
    </cfRule>
  </conditionalFormatting>
  <conditionalFormatting sqref="F271:F273 F276:F277">
    <cfRule type="containsText" dxfId="1639" priority="1633" operator="containsText" text="BAJO">
      <formula>NOT(ISERROR(SEARCH(("BAJO"),(F271))))</formula>
    </cfRule>
  </conditionalFormatting>
  <conditionalFormatting sqref="F271:F273 F276:F277">
    <cfRule type="containsText" dxfId="1638" priority="1634" operator="containsText" text="MEDIO">
      <formula>NOT(ISERROR(SEARCH(("MEDIO"),(F271))))</formula>
    </cfRule>
  </conditionalFormatting>
  <conditionalFormatting sqref="F271:F273 F276:F277">
    <cfRule type="containsText" dxfId="1637" priority="1635" operator="containsText" text="ALTO">
      <formula>NOT(ISERROR(SEARCH(("ALTO"),(F271))))</formula>
    </cfRule>
  </conditionalFormatting>
  <conditionalFormatting sqref="F271:F273 F276:F277">
    <cfRule type="cellIs" dxfId="1636" priority="1636" operator="between">
      <formula>5</formula>
      <formula>9</formula>
    </cfRule>
  </conditionalFormatting>
  <conditionalFormatting sqref="F271:F273 F276:F277">
    <cfRule type="cellIs" dxfId="1635" priority="1637" operator="between">
      <formula>3</formula>
      <formula>4</formula>
    </cfRule>
  </conditionalFormatting>
  <conditionalFormatting sqref="F271:F273 F276:F277">
    <cfRule type="cellIs" dxfId="1634" priority="1638" operator="between">
      <formula>1</formula>
      <formula>2</formula>
    </cfRule>
  </conditionalFormatting>
  <conditionalFormatting sqref="F275">
    <cfRule type="containsText" dxfId="1633" priority="1627" operator="containsText" text="BAJO">
      <formula>NOT(ISERROR(SEARCH(("BAJO"),(F275))))</formula>
    </cfRule>
  </conditionalFormatting>
  <conditionalFormatting sqref="F275">
    <cfRule type="containsText" dxfId="1632" priority="1628" operator="containsText" text="MEDIO">
      <formula>NOT(ISERROR(SEARCH(("MEDIO"),(F275))))</formula>
    </cfRule>
  </conditionalFormatting>
  <conditionalFormatting sqref="F275">
    <cfRule type="containsText" dxfId="1631" priority="1629" operator="containsText" text="ALTO">
      <formula>NOT(ISERROR(SEARCH(("ALTO"),(F275))))</formula>
    </cfRule>
  </conditionalFormatting>
  <conditionalFormatting sqref="F275">
    <cfRule type="cellIs" dxfId="1630" priority="1630" operator="between">
      <formula>5</formula>
      <formula>9</formula>
    </cfRule>
  </conditionalFormatting>
  <conditionalFormatting sqref="F275">
    <cfRule type="cellIs" dxfId="1629" priority="1631" operator="between">
      <formula>3</formula>
      <formula>4</formula>
    </cfRule>
  </conditionalFormatting>
  <conditionalFormatting sqref="F275">
    <cfRule type="cellIs" dxfId="1628" priority="1632" operator="between">
      <formula>1</formula>
      <formula>2</formula>
    </cfRule>
  </conditionalFormatting>
  <conditionalFormatting sqref="F274">
    <cfRule type="containsText" dxfId="1627" priority="1621" operator="containsText" text="BAJO">
      <formula>NOT(ISERROR(SEARCH(("BAJO"),(F274))))</formula>
    </cfRule>
  </conditionalFormatting>
  <conditionalFormatting sqref="F274">
    <cfRule type="containsText" dxfId="1626" priority="1622" operator="containsText" text="MEDIO">
      <formula>NOT(ISERROR(SEARCH(("MEDIO"),(F274))))</formula>
    </cfRule>
  </conditionalFormatting>
  <conditionalFormatting sqref="F274">
    <cfRule type="containsText" dxfId="1625" priority="1623" operator="containsText" text="ALTO">
      <formula>NOT(ISERROR(SEARCH(("ALTO"),(F274))))</formula>
    </cfRule>
  </conditionalFormatting>
  <conditionalFormatting sqref="F274">
    <cfRule type="cellIs" dxfId="1624" priority="1624" operator="between">
      <formula>5</formula>
      <formula>9</formula>
    </cfRule>
  </conditionalFormatting>
  <conditionalFormatting sqref="F274">
    <cfRule type="cellIs" dxfId="1623" priority="1625" operator="between">
      <formula>3</formula>
      <formula>4</formula>
    </cfRule>
  </conditionalFormatting>
  <conditionalFormatting sqref="F274">
    <cfRule type="cellIs" dxfId="1622" priority="1626" operator="between">
      <formula>1</formula>
      <formula>2</formula>
    </cfRule>
  </conditionalFormatting>
  <conditionalFormatting sqref="F280:F282 F285:F286">
    <cfRule type="containsText" dxfId="1621" priority="1615" operator="containsText" text="BAJO">
      <formula>NOT(ISERROR(SEARCH(("BAJO"),(F280))))</formula>
    </cfRule>
  </conditionalFormatting>
  <conditionalFormatting sqref="F280:F282 F285:F286">
    <cfRule type="containsText" dxfId="1620" priority="1616" operator="containsText" text="MEDIO">
      <formula>NOT(ISERROR(SEARCH(("MEDIO"),(F280))))</formula>
    </cfRule>
  </conditionalFormatting>
  <conditionalFormatting sqref="F280:F282 F285:F286">
    <cfRule type="containsText" dxfId="1619" priority="1617" operator="containsText" text="ALTO">
      <formula>NOT(ISERROR(SEARCH(("ALTO"),(F280))))</formula>
    </cfRule>
  </conditionalFormatting>
  <conditionalFormatting sqref="F280:F282 F285:F286">
    <cfRule type="cellIs" dxfId="1618" priority="1618" operator="between">
      <formula>5</formula>
      <formula>9</formula>
    </cfRule>
  </conditionalFormatting>
  <conditionalFormatting sqref="F280:F282 F285:F286">
    <cfRule type="cellIs" dxfId="1617" priority="1619" operator="between">
      <formula>3</formula>
      <formula>4</formula>
    </cfRule>
  </conditionalFormatting>
  <conditionalFormatting sqref="F280:F282 F285:F286">
    <cfRule type="cellIs" dxfId="1616" priority="1620" operator="between">
      <formula>1</formula>
      <formula>2</formula>
    </cfRule>
  </conditionalFormatting>
  <conditionalFormatting sqref="F284">
    <cfRule type="containsText" dxfId="1615" priority="1609" operator="containsText" text="BAJO">
      <formula>NOT(ISERROR(SEARCH(("BAJO"),(F284))))</formula>
    </cfRule>
  </conditionalFormatting>
  <conditionalFormatting sqref="F284">
    <cfRule type="containsText" dxfId="1614" priority="1610" operator="containsText" text="MEDIO">
      <formula>NOT(ISERROR(SEARCH(("MEDIO"),(F284))))</formula>
    </cfRule>
  </conditionalFormatting>
  <conditionalFormatting sqref="F284">
    <cfRule type="containsText" dxfId="1613" priority="1611" operator="containsText" text="ALTO">
      <formula>NOT(ISERROR(SEARCH(("ALTO"),(F284))))</formula>
    </cfRule>
  </conditionalFormatting>
  <conditionalFormatting sqref="F284">
    <cfRule type="cellIs" dxfId="1612" priority="1612" operator="between">
      <formula>5</formula>
      <formula>9</formula>
    </cfRule>
  </conditionalFormatting>
  <conditionalFormatting sqref="F284">
    <cfRule type="cellIs" dxfId="1611" priority="1613" operator="between">
      <formula>3</formula>
      <formula>4</formula>
    </cfRule>
  </conditionalFormatting>
  <conditionalFormatting sqref="F284">
    <cfRule type="cellIs" dxfId="1610" priority="1614" operator="between">
      <formula>1</formula>
      <formula>2</formula>
    </cfRule>
  </conditionalFormatting>
  <conditionalFormatting sqref="F283">
    <cfRule type="containsText" dxfId="1609" priority="1603" operator="containsText" text="BAJO">
      <formula>NOT(ISERROR(SEARCH(("BAJO"),(F283))))</formula>
    </cfRule>
  </conditionalFormatting>
  <conditionalFormatting sqref="F283">
    <cfRule type="containsText" dxfId="1608" priority="1604" operator="containsText" text="MEDIO">
      <formula>NOT(ISERROR(SEARCH(("MEDIO"),(F283))))</formula>
    </cfRule>
  </conditionalFormatting>
  <conditionalFormatting sqref="F283">
    <cfRule type="containsText" dxfId="1607" priority="1605" operator="containsText" text="ALTO">
      <formula>NOT(ISERROR(SEARCH(("ALTO"),(F283))))</formula>
    </cfRule>
  </conditionalFormatting>
  <conditionalFormatting sqref="F283">
    <cfRule type="cellIs" dxfId="1606" priority="1606" operator="between">
      <formula>5</formula>
      <formula>9</formula>
    </cfRule>
  </conditionalFormatting>
  <conditionalFormatting sqref="F283">
    <cfRule type="cellIs" dxfId="1605" priority="1607" operator="between">
      <formula>3</formula>
      <formula>4</formula>
    </cfRule>
  </conditionalFormatting>
  <conditionalFormatting sqref="F283">
    <cfRule type="cellIs" dxfId="1604" priority="1608" operator="between">
      <formula>1</formula>
      <formula>2</formula>
    </cfRule>
  </conditionalFormatting>
  <conditionalFormatting sqref="F289:F291 F294:F295">
    <cfRule type="containsText" dxfId="1603" priority="1597" operator="containsText" text="BAJO">
      <formula>NOT(ISERROR(SEARCH(("BAJO"),(F289))))</formula>
    </cfRule>
  </conditionalFormatting>
  <conditionalFormatting sqref="F289:F291 F294:F295">
    <cfRule type="containsText" dxfId="1602" priority="1598" operator="containsText" text="MEDIO">
      <formula>NOT(ISERROR(SEARCH(("MEDIO"),(F289))))</formula>
    </cfRule>
  </conditionalFormatting>
  <conditionalFormatting sqref="F289:F291 F294:F295">
    <cfRule type="containsText" dxfId="1601" priority="1599" operator="containsText" text="ALTO">
      <formula>NOT(ISERROR(SEARCH(("ALTO"),(F289))))</formula>
    </cfRule>
  </conditionalFormatting>
  <conditionalFormatting sqref="F289:F291 F294:F295">
    <cfRule type="cellIs" dxfId="1600" priority="1600" operator="between">
      <formula>5</formula>
      <formula>9</formula>
    </cfRule>
  </conditionalFormatting>
  <conditionalFormatting sqref="F289:F291 F294:F295">
    <cfRule type="cellIs" dxfId="1599" priority="1601" operator="between">
      <formula>3</formula>
      <formula>4</formula>
    </cfRule>
  </conditionalFormatting>
  <conditionalFormatting sqref="F289:F291 F294:F295">
    <cfRule type="cellIs" dxfId="1598" priority="1602" operator="between">
      <formula>1</formula>
      <formula>2</formula>
    </cfRule>
  </conditionalFormatting>
  <conditionalFormatting sqref="F293">
    <cfRule type="containsText" dxfId="1597" priority="1591" operator="containsText" text="BAJO">
      <formula>NOT(ISERROR(SEARCH(("BAJO"),(F293))))</formula>
    </cfRule>
  </conditionalFormatting>
  <conditionalFormatting sqref="F293">
    <cfRule type="containsText" dxfId="1596" priority="1592" operator="containsText" text="MEDIO">
      <formula>NOT(ISERROR(SEARCH(("MEDIO"),(F293))))</formula>
    </cfRule>
  </conditionalFormatting>
  <conditionalFormatting sqref="F293">
    <cfRule type="containsText" dxfId="1595" priority="1593" operator="containsText" text="ALTO">
      <formula>NOT(ISERROR(SEARCH(("ALTO"),(F293))))</formula>
    </cfRule>
  </conditionalFormatting>
  <conditionalFormatting sqref="F293">
    <cfRule type="cellIs" dxfId="1594" priority="1594" operator="between">
      <formula>5</formula>
      <formula>9</formula>
    </cfRule>
  </conditionalFormatting>
  <conditionalFormatting sqref="F293">
    <cfRule type="cellIs" dxfId="1593" priority="1595" operator="between">
      <formula>3</formula>
      <formula>4</formula>
    </cfRule>
  </conditionalFormatting>
  <conditionalFormatting sqref="F293">
    <cfRule type="cellIs" dxfId="1592" priority="1596" operator="between">
      <formula>1</formula>
      <formula>2</formula>
    </cfRule>
  </conditionalFormatting>
  <conditionalFormatting sqref="F292">
    <cfRule type="containsText" dxfId="1591" priority="1585" operator="containsText" text="BAJO">
      <formula>NOT(ISERROR(SEARCH(("BAJO"),(F292))))</formula>
    </cfRule>
  </conditionalFormatting>
  <conditionalFormatting sqref="F292">
    <cfRule type="containsText" dxfId="1590" priority="1586" operator="containsText" text="MEDIO">
      <formula>NOT(ISERROR(SEARCH(("MEDIO"),(F292))))</formula>
    </cfRule>
  </conditionalFormatting>
  <conditionalFormatting sqref="F292">
    <cfRule type="containsText" dxfId="1589" priority="1587" operator="containsText" text="ALTO">
      <formula>NOT(ISERROR(SEARCH(("ALTO"),(F292))))</formula>
    </cfRule>
  </conditionalFormatting>
  <conditionalFormatting sqref="F292">
    <cfRule type="cellIs" dxfId="1588" priority="1588" operator="between">
      <formula>5</formula>
      <formula>9</formula>
    </cfRule>
  </conditionalFormatting>
  <conditionalFormatting sqref="F292">
    <cfRule type="cellIs" dxfId="1587" priority="1589" operator="between">
      <formula>3</formula>
      <formula>4</formula>
    </cfRule>
  </conditionalFormatting>
  <conditionalFormatting sqref="F292">
    <cfRule type="cellIs" dxfId="1586" priority="1590" operator="between">
      <formula>1</formula>
      <formula>2</formula>
    </cfRule>
  </conditionalFormatting>
  <conditionalFormatting sqref="F298:F300 F303:F304">
    <cfRule type="containsText" dxfId="1585" priority="1579" operator="containsText" text="BAJO">
      <formula>NOT(ISERROR(SEARCH(("BAJO"),(F298))))</formula>
    </cfRule>
  </conditionalFormatting>
  <conditionalFormatting sqref="F298:F300 F303:F304">
    <cfRule type="containsText" dxfId="1584" priority="1580" operator="containsText" text="MEDIO">
      <formula>NOT(ISERROR(SEARCH(("MEDIO"),(F298))))</formula>
    </cfRule>
  </conditionalFormatting>
  <conditionalFormatting sqref="F298:F300 F303:F304">
    <cfRule type="containsText" dxfId="1583" priority="1581" operator="containsText" text="ALTO">
      <formula>NOT(ISERROR(SEARCH(("ALTO"),(F298))))</formula>
    </cfRule>
  </conditionalFormatting>
  <conditionalFormatting sqref="F298:F300 F303:F304">
    <cfRule type="cellIs" dxfId="1582" priority="1582" operator="between">
      <formula>5</formula>
      <formula>9</formula>
    </cfRule>
  </conditionalFormatting>
  <conditionalFormatting sqref="F298:F300 F303:F304">
    <cfRule type="cellIs" dxfId="1581" priority="1583" operator="between">
      <formula>3</formula>
      <formula>4</formula>
    </cfRule>
  </conditionalFormatting>
  <conditionalFormatting sqref="F298:F300 F303:F304">
    <cfRule type="cellIs" dxfId="1580" priority="1584" operator="between">
      <formula>1</formula>
      <formula>2</formula>
    </cfRule>
  </conditionalFormatting>
  <conditionalFormatting sqref="F302">
    <cfRule type="containsText" dxfId="1579" priority="1573" operator="containsText" text="BAJO">
      <formula>NOT(ISERROR(SEARCH(("BAJO"),(F302))))</formula>
    </cfRule>
  </conditionalFormatting>
  <conditionalFormatting sqref="F302">
    <cfRule type="containsText" dxfId="1578" priority="1574" operator="containsText" text="MEDIO">
      <formula>NOT(ISERROR(SEARCH(("MEDIO"),(F302))))</formula>
    </cfRule>
  </conditionalFormatting>
  <conditionalFormatting sqref="F302">
    <cfRule type="containsText" dxfId="1577" priority="1575" operator="containsText" text="ALTO">
      <formula>NOT(ISERROR(SEARCH(("ALTO"),(F302))))</formula>
    </cfRule>
  </conditionalFormatting>
  <conditionalFormatting sqref="F302">
    <cfRule type="cellIs" dxfId="1576" priority="1576" operator="between">
      <formula>5</formula>
      <formula>9</formula>
    </cfRule>
  </conditionalFormatting>
  <conditionalFormatting sqref="F302">
    <cfRule type="cellIs" dxfId="1575" priority="1577" operator="between">
      <formula>3</formula>
      <formula>4</formula>
    </cfRule>
  </conditionalFormatting>
  <conditionalFormatting sqref="F302">
    <cfRule type="cellIs" dxfId="1574" priority="1578" operator="between">
      <formula>1</formula>
      <formula>2</formula>
    </cfRule>
  </conditionalFormatting>
  <conditionalFormatting sqref="F301">
    <cfRule type="containsText" dxfId="1573" priority="1567" operator="containsText" text="BAJO">
      <formula>NOT(ISERROR(SEARCH(("BAJO"),(F301))))</formula>
    </cfRule>
  </conditionalFormatting>
  <conditionalFormatting sqref="F301">
    <cfRule type="containsText" dxfId="1572" priority="1568" operator="containsText" text="MEDIO">
      <formula>NOT(ISERROR(SEARCH(("MEDIO"),(F301))))</formula>
    </cfRule>
  </conditionalFormatting>
  <conditionalFormatting sqref="F301">
    <cfRule type="containsText" dxfId="1571" priority="1569" operator="containsText" text="ALTO">
      <formula>NOT(ISERROR(SEARCH(("ALTO"),(F301))))</formula>
    </cfRule>
  </conditionalFormatting>
  <conditionalFormatting sqref="F301">
    <cfRule type="cellIs" dxfId="1570" priority="1570" operator="between">
      <formula>5</formula>
      <formula>9</formula>
    </cfRule>
  </conditionalFormatting>
  <conditionalFormatting sqref="F301">
    <cfRule type="cellIs" dxfId="1569" priority="1571" operator="between">
      <formula>3</formula>
      <formula>4</formula>
    </cfRule>
  </conditionalFormatting>
  <conditionalFormatting sqref="F301">
    <cfRule type="cellIs" dxfId="1568" priority="1572" operator="between">
      <formula>1</formula>
      <formula>2</formula>
    </cfRule>
  </conditionalFormatting>
  <conditionalFormatting sqref="F307:F309 F312:F313">
    <cfRule type="containsText" dxfId="1567" priority="1561" operator="containsText" text="BAJO">
      <formula>NOT(ISERROR(SEARCH(("BAJO"),(F307))))</formula>
    </cfRule>
  </conditionalFormatting>
  <conditionalFormatting sqref="F307:F309 F312:F313">
    <cfRule type="containsText" dxfId="1566" priority="1562" operator="containsText" text="MEDIO">
      <formula>NOT(ISERROR(SEARCH(("MEDIO"),(F307))))</formula>
    </cfRule>
  </conditionalFormatting>
  <conditionalFormatting sqref="F307:F309 F312:F313">
    <cfRule type="containsText" dxfId="1565" priority="1563" operator="containsText" text="ALTO">
      <formula>NOT(ISERROR(SEARCH(("ALTO"),(F307))))</formula>
    </cfRule>
  </conditionalFormatting>
  <conditionalFormatting sqref="F307:F309 F312:F313">
    <cfRule type="cellIs" dxfId="1564" priority="1564" operator="between">
      <formula>5</formula>
      <formula>9</formula>
    </cfRule>
  </conditionalFormatting>
  <conditionalFormatting sqref="F307:F309 F312:F313">
    <cfRule type="cellIs" dxfId="1563" priority="1565" operator="between">
      <formula>3</formula>
      <formula>4</formula>
    </cfRule>
  </conditionalFormatting>
  <conditionalFormatting sqref="F307:F309 F312:F313">
    <cfRule type="cellIs" dxfId="1562" priority="1566" operator="between">
      <formula>1</formula>
      <formula>2</formula>
    </cfRule>
  </conditionalFormatting>
  <conditionalFormatting sqref="F311">
    <cfRule type="containsText" dxfId="1561" priority="1555" operator="containsText" text="BAJO">
      <formula>NOT(ISERROR(SEARCH(("BAJO"),(F311))))</formula>
    </cfRule>
  </conditionalFormatting>
  <conditionalFormatting sqref="F311">
    <cfRule type="containsText" dxfId="1560" priority="1556" operator="containsText" text="MEDIO">
      <formula>NOT(ISERROR(SEARCH(("MEDIO"),(F311))))</formula>
    </cfRule>
  </conditionalFormatting>
  <conditionalFormatting sqref="F311">
    <cfRule type="containsText" dxfId="1559" priority="1557" operator="containsText" text="ALTO">
      <formula>NOT(ISERROR(SEARCH(("ALTO"),(F311))))</formula>
    </cfRule>
  </conditionalFormatting>
  <conditionalFormatting sqref="F311">
    <cfRule type="cellIs" dxfId="1558" priority="1558" operator="between">
      <formula>5</formula>
      <formula>9</formula>
    </cfRule>
  </conditionalFormatting>
  <conditionalFormatting sqref="F311">
    <cfRule type="cellIs" dxfId="1557" priority="1559" operator="between">
      <formula>3</formula>
      <formula>4</formula>
    </cfRule>
  </conditionalFormatting>
  <conditionalFormatting sqref="F311">
    <cfRule type="cellIs" dxfId="1556" priority="1560" operator="between">
      <formula>1</formula>
      <formula>2</formula>
    </cfRule>
  </conditionalFormatting>
  <conditionalFormatting sqref="F310">
    <cfRule type="containsText" dxfId="1555" priority="1549" operator="containsText" text="BAJO">
      <formula>NOT(ISERROR(SEARCH(("BAJO"),(F310))))</formula>
    </cfRule>
  </conditionalFormatting>
  <conditionalFormatting sqref="F310">
    <cfRule type="containsText" dxfId="1554" priority="1550" operator="containsText" text="MEDIO">
      <formula>NOT(ISERROR(SEARCH(("MEDIO"),(F310))))</formula>
    </cfRule>
  </conditionalFormatting>
  <conditionalFormatting sqref="F310">
    <cfRule type="containsText" dxfId="1553" priority="1551" operator="containsText" text="ALTO">
      <formula>NOT(ISERROR(SEARCH(("ALTO"),(F310))))</formula>
    </cfRule>
  </conditionalFormatting>
  <conditionalFormatting sqref="F310">
    <cfRule type="cellIs" dxfId="1552" priority="1552" operator="between">
      <formula>5</formula>
      <formula>9</formula>
    </cfRule>
  </conditionalFormatting>
  <conditionalFormatting sqref="F310">
    <cfRule type="cellIs" dxfId="1551" priority="1553" operator="between">
      <formula>3</formula>
      <formula>4</formula>
    </cfRule>
  </conditionalFormatting>
  <conditionalFormatting sqref="F310">
    <cfRule type="cellIs" dxfId="1550" priority="1554" operator="between">
      <formula>1</formula>
      <formula>2</formula>
    </cfRule>
  </conditionalFormatting>
  <conditionalFormatting sqref="F316:F318 F321:F322">
    <cfRule type="containsText" dxfId="1549" priority="1543" operator="containsText" text="BAJO">
      <formula>NOT(ISERROR(SEARCH(("BAJO"),(F316))))</formula>
    </cfRule>
  </conditionalFormatting>
  <conditionalFormatting sqref="F316:F318 F321:F322">
    <cfRule type="containsText" dxfId="1548" priority="1544" operator="containsText" text="MEDIO">
      <formula>NOT(ISERROR(SEARCH(("MEDIO"),(F316))))</formula>
    </cfRule>
  </conditionalFormatting>
  <conditionalFormatting sqref="F316:F318 F321:F322">
    <cfRule type="containsText" dxfId="1547" priority="1545" operator="containsText" text="ALTO">
      <formula>NOT(ISERROR(SEARCH(("ALTO"),(F316))))</formula>
    </cfRule>
  </conditionalFormatting>
  <conditionalFormatting sqref="F316:F318 F321:F322">
    <cfRule type="cellIs" dxfId="1546" priority="1546" operator="between">
      <formula>5</formula>
      <formula>9</formula>
    </cfRule>
  </conditionalFormatting>
  <conditionalFormatting sqref="F316:F318 F321:F322">
    <cfRule type="cellIs" dxfId="1545" priority="1547" operator="between">
      <formula>3</formula>
      <formula>4</formula>
    </cfRule>
  </conditionalFormatting>
  <conditionalFormatting sqref="F316:F318 F321:F322">
    <cfRule type="cellIs" dxfId="1544" priority="1548" operator="between">
      <formula>1</formula>
      <formula>2</formula>
    </cfRule>
  </conditionalFormatting>
  <conditionalFormatting sqref="F320">
    <cfRule type="containsText" dxfId="1543" priority="1537" operator="containsText" text="BAJO">
      <formula>NOT(ISERROR(SEARCH(("BAJO"),(F320))))</formula>
    </cfRule>
  </conditionalFormatting>
  <conditionalFormatting sqref="F320">
    <cfRule type="containsText" dxfId="1542" priority="1538" operator="containsText" text="MEDIO">
      <formula>NOT(ISERROR(SEARCH(("MEDIO"),(F320))))</formula>
    </cfRule>
  </conditionalFormatting>
  <conditionalFormatting sqref="F320">
    <cfRule type="containsText" dxfId="1541" priority="1539" operator="containsText" text="ALTO">
      <formula>NOT(ISERROR(SEARCH(("ALTO"),(F320))))</formula>
    </cfRule>
  </conditionalFormatting>
  <conditionalFormatting sqref="F320">
    <cfRule type="cellIs" dxfId="1540" priority="1540" operator="between">
      <formula>5</formula>
      <formula>9</formula>
    </cfRule>
  </conditionalFormatting>
  <conditionalFormatting sqref="F320">
    <cfRule type="cellIs" dxfId="1539" priority="1541" operator="between">
      <formula>3</formula>
      <formula>4</formula>
    </cfRule>
  </conditionalFormatting>
  <conditionalFormatting sqref="F320">
    <cfRule type="cellIs" dxfId="1538" priority="1542" operator="between">
      <formula>1</formula>
      <formula>2</formula>
    </cfRule>
  </conditionalFormatting>
  <conditionalFormatting sqref="F319">
    <cfRule type="containsText" dxfId="1537" priority="1531" operator="containsText" text="BAJO">
      <formula>NOT(ISERROR(SEARCH(("BAJO"),(F319))))</formula>
    </cfRule>
  </conditionalFormatting>
  <conditionalFormatting sqref="F319">
    <cfRule type="containsText" dxfId="1536" priority="1532" operator="containsText" text="MEDIO">
      <formula>NOT(ISERROR(SEARCH(("MEDIO"),(F319))))</formula>
    </cfRule>
  </conditionalFormatting>
  <conditionalFormatting sqref="F319">
    <cfRule type="containsText" dxfId="1535" priority="1533" operator="containsText" text="ALTO">
      <formula>NOT(ISERROR(SEARCH(("ALTO"),(F319))))</formula>
    </cfRule>
  </conditionalFormatting>
  <conditionalFormatting sqref="F319">
    <cfRule type="cellIs" dxfId="1534" priority="1534" operator="between">
      <formula>5</formula>
      <formula>9</formula>
    </cfRule>
  </conditionalFormatting>
  <conditionalFormatting sqref="F319">
    <cfRule type="cellIs" dxfId="1533" priority="1535" operator="between">
      <formula>3</formula>
      <formula>4</formula>
    </cfRule>
  </conditionalFormatting>
  <conditionalFormatting sqref="F319">
    <cfRule type="cellIs" dxfId="1532" priority="1536" operator="between">
      <formula>1</formula>
      <formula>2</formula>
    </cfRule>
  </conditionalFormatting>
  <conditionalFormatting sqref="F325:F327 F330:F331">
    <cfRule type="containsText" dxfId="1531" priority="1525" operator="containsText" text="BAJO">
      <formula>NOT(ISERROR(SEARCH(("BAJO"),(F325))))</formula>
    </cfRule>
  </conditionalFormatting>
  <conditionalFormatting sqref="F325:F327 F330:F331">
    <cfRule type="containsText" dxfId="1530" priority="1526" operator="containsText" text="MEDIO">
      <formula>NOT(ISERROR(SEARCH(("MEDIO"),(F325))))</formula>
    </cfRule>
  </conditionalFormatting>
  <conditionalFormatting sqref="F325:F327 F330:F331">
    <cfRule type="containsText" dxfId="1529" priority="1527" operator="containsText" text="ALTO">
      <formula>NOT(ISERROR(SEARCH(("ALTO"),(F325))))</formula>
    </cfRule>
  </conditionalFormatting>
  <conditionalFormatting sqref="F325:F327 F330:F331">
    <cfRule type="cellIs" dxfId="1528" priority="1528" operator="between">
      <formula>5</formula>
      <formula>9</formula>
    </cfRule>
  </conditionalFormatting>
  <conditionalFormatting sqref="F325:F327 F330:F331">
    <cfRule type="cellIs" dxfId="1527" priority="1529" operator="between">
      <formula>3</formula>
      <formula>4</formula>
    </cfRule>
  </conditionalFormatting>
  <conditionalFormatting sqref="F325:F327 F330:F331">
    <cfRule type="cellIs" dxfId="1526" priority="1530" operator="between">
      <formula>1</formula>
      <formula>2</formula>
    </cfRule>
  </conditionalFormatting>
  <conditionalFormatting sqref="F329">
    <cfRule type="containsText" dxfId="1525" priority="1519" operator="containsText" text="BAJO">
      <formula>NOT(ISERROR(SEARCH(("BAJO"),(F329))))</formula>
    </cfRule>
  </conditionalFormatting>
  <conditionalFormatting sqref="F329">
    <cfRule type="containsText" dxfId="1524" priority="1520" operator="containsText" text="MEDIO">
      <formula>NOT(ISERROR(SEARCH(("MEDIO"),(F329))))</formula>
    </cfRule>
  </conditionalFormatting>
  <conditionalFormatting sqref="F329">
    <cfRule type="containsText" dxfId="1523" priority="1521" operator="containsText" text="ALTO">
      <formula>NOT(ISERROR(SEARCH(("ALTO"),(F329))))</formula>
    </cfRule>
  </conditionalFormatting>
  <conditionalFormatting sqref="F329">
    <cfRule type="cellIs" dxfId="1522" priority="1522" operator="between">
      <formula>5</formula>
      <formula>9</formula>
    </cfRule>
  </conditionalFormatting>
  <conditionalFormatting sqref="F329">
    <cfRule type="cellIs" dxfId="1521" priority="1523" operator="between">
      <formula>3</formula>
      <formula>4</formula>
    </cfRule>
  </conditionalFormatting>
  <conditionalFormatting sqref="F329">
    <cfRule type="cellIs" dxfId="1520" priority="1524" operator="between">
      <formula>1</formula>
      <formula>2</formula>
    </cfRule>
  </conditionalFormatting>
  <conditionalFormatting sqref="F328">
    <cfRule type="containsText" dxfId="1519" priority="1513" operator="containsText" text="BAJO">
      <formula>NOT(ISERROR(SEARCH(("BAJO"),(F328))))</formula>
    </cfRule>
  </conditionalFormatting>
  <conditionalFormatting sqref="F328">
    <cfRule type="containsText" dxfId="1518" priority="1514" operator="containsText" text="MEDIO">
      <formula>NOT(ISERROR(SEARCH(("MEDIO"),(F328))))</formula>
    </cfRule>
  </conditionalFormatting>
  <conditionalFormatting sqref="F328">
    <cfRule type="containsText" dxfId="1517" priority="1515" operator="containsText" text="ALTO">
      <formula>NOT(ISERROR(SEARCH(("ALTO"),(F328))))</formula>
    </cfRule>
  </conditionalFormatting>
  <conditionalFormatting sqref="F328">
    <cfRule type="cellIs" dxfId="1516" priority="1516" operator="between">
      <formula>5</formula>
      <formula>9</formula>
    </cfRule>
  </conditionalFormatting>
  <conditionalFormatting sqref="F328">
    <cfRule type="cellIs" dxfId="1515" priority="1517" operator="between">
      <formula>3</formula>
      <formula>4</formula>
    </cfRule>
  </conditionalFormatting>
  <conditionalFormatting sqref="F328">
    <cfRule type="cellIs" dxfId="1514" priority="1518" operator="between">
      <formula>1</formula>
      <formula>2</formula>
    </cfRule>
  </conditionalFormatting>
  <conditionalFormatting sqref="F334:F336 F339:F340">
    <cfRule type="containsText" dxfId="1513" priority="1507" operator="containsText" text="BAJO">
      <formula>NOT(ISERROR(SEARCH(("BAJO"),(F334))))</formula>
    </cfRule>
  </conditionalFormatting>
  <conditionalFormatting sqref="F334:F336 F339:F340">
    <cfRule type="containsText" dxfId="1512" priority="1508" operator="containsText" text="MEDIO">
      <formula>NOT(ISERROR(SEARCH(("MEDIO"),(F334))))</formula>
    </cfRule>
  </conditionalFormatting>
  <conditionalFormatting sqref="F334:F336 F339:F340">
    <cfRule type="containsText" dxfId="1511" priority="1509" operator="containsText" text="ALTO">
      <formula>NOT(ISERROR(SEARCH(("ALTO"),(F334))))</formula>
    </cfRule>
  </conditionalFormatting>
  <conditionalFormatting sqref="F334:F336 F339:F340">
    <cfRule type="cellIs" dxfId="1510" priority="1510" operator="between">
      <formula>5</formula>
      <formula>9</formula>
    </cfRule>
  </conditionalFormatting>
  <conditionalFormatting sqref="F334:F336 F339:F340">
    <cfRule type="cellIs" dxfId="1509" priority="1511" operator="between">
      <formula>3</formula>
      <formula>4</formula>
    </cfRule>
  </conditionalFormatting>
  <conditionalFormatting sqref="F334:F336 F339:F340">
    <cfRule type="cellIs" dxfId="1508" priority="1512" operator="between">
      <formula>1</formula>
      <formula>2</formula>
    </cfRule>
  </conditionalFormatting>
  <conditionalFormatting sqref="F338">
    <cfRule type="containsText" dxfId="1507" priority="1501" operator="containsText" text="BAJO">
      <formula>NOT(ISERROR(SEARCH(("BAJO"),(F338))))</formula>
    </cfRule>
  </conditionalFormatting>
  <conditionalFormatting sqref="F338">
    <cfRule type="containsText" dxfId="1506" priority="1502" operator="containsText" text="MEDIO">
      <formula>NOT(ISERROR(SEARCH(("MEDIO"),(F338))))</formula>
    </cfRule>
  </conditionalFormatting>
  <conditionalFormatting sqref="F338">
    <cfRule type="containsText" dxfId="1505" priority="1503" operator="containsText" text="ALTO">
      <formula>NOT(ISERROR(SEARCH(("ALTO"),(F338))))</formula>
    </cfRule>
  </conditionalFormatting>
  <conditionalFormatting sqref="F338">
    <cfRule type="cellIs" dxfId="1504" priority="1504" operator="between">
      <formula>5</formula>
      <formula>9</formula>
    </cfRule>
  </conditionalFormatting>
  <conditionalFormatting sqref="F338">
    <cfRule type="cellIs" dxfId="1503" priority="1505" operator="between">
      <formula>3</formula>
      <formula>4</formula>
    </cfRule>
  </conditionalFormatting>
  <conditionalFormatting sqref="F338">
    <cfRule type="cellIs" dxfId="1502" priority="1506" operator="between">
      <formula>1</formula>
      <formula>2</formula>
    </cfRule>
  </conditionalFormatting>
  <conditionalFormatting sqref="F337">
    <cfRule type="containsText" dxfId="1501" priority="1495" operator="containsText" text="BAJO">
      <formula>NOT(ISERROR(SEARCH(("BAJO"),(F337))))</formula>
    </cfRule>
  </conditionalFormatting>
  <conditionalFormatting sqref="F337">
    <cfRule type="containsText" dxfId="1500" priority="1496" operator="containsText" text="MEDIO">
      <formula>NOT(ISERROR(SEARCH(("MEDIO"),(F337))))</formula>
    </cfRule>
  </conditionalFormatting>
  <conditionalFormatting sqref="F337">
    <cfRule type="containsText" dxfId="1499" priority="1497" operator="containsText" text="ALTO">
      <formula>NOT(ISERROR(SEARCH(("ALTO"),(F337))))</formula>
    </cfRule>
  </conditionalFormatting>
  <conditionalFormatting sqref="F337">
    <cfRule type="cellIs" dxfId="1498" priority="1498" operator="between">
      <formula>5</formula>
      <formula>9</formula>
    </cfRule>
  </conditionalFormatting>
  <conditionalFormatting sqref="F337">
    <cfRule type="cellIs" dxfId="1497" priority="1499" operator="between">
      <formula>3</formula>
      <formula>4</formula>
    </cfRule>
  </conditionalFormatting>
  <conditionalFormatting sqref="F337">
    <cfRule type="cellIs" dxfId="1496" priority="1500" operator="between">
      <formula>1</formula>
      <formula>2</formula>
    </cfRule>
  </conditionalFormatting>
  <conditionalFormatting sqref="F343:F345 F348:F349">
    <cfRule type="containsText" dxfId="1495" priority="1489" operator="containsText" text="BAJO">
      <formula>NOT(ISERROR(SEARCH(("BAJO"),(F343))))</formula>
    </cfRule>
  </conditionalFormatting>
  <conditionalFormatting sqref="F343:F345 F348:F349">
    <cfRule type="containsText" dxfId="1494" priority="1490" operator="containsText" text="MEDIO">
      <formula>NOT(ISERROR(SEARCH(("MEDIO"),(F343))))</formula>
    </cfRule>
  </conditionalFormatting>
  <conditionalFormatting sqref="F343:F345 F348:F349">
    <cfRule type="containsText" dxfId="1493" priority="1491" operator="containsText" text="ALTO">
      <formula>NOT(ISERROR(SEARCH(("ALTO"),(F343))))</formula>
    </cfRule>
  </conditionalFormatting>
  <conditionalFormatting sqref="F343:F345 F348:F349">
    <cfRule type="cellIs" dxfId="1492" priority="1492" operator="between">
      <formula>5</formula>
      <formula>9</formula>
    </cfRule>
  </conditionalFormatting>
  <conditionalFormatting sqref="F343:F345 F348:F349">
    <cfRule type="cellIs" dxfId="1491" priority="1493" operator="between">
      <formula>3</formula>
      <formula>4</formula>
    </cfRule>
  </conditionalFormatting>
  <conditionalFormatting sqref="F343:F345 F348:F349">
    <cfRule type="cellIs" dxfId="1490" priority="1494" operator="between">
      <formula>1</formula>
      <formula>2</formula>
    </cfRule>
  </conditionalFormatting>
  <conditionalFormatting sqref="F347">
    <cfRule type="containsText" dxfId="1489" priority="1483" operator="containsText" text="BAJO">
      <formula>NOT(ISERROR(SEARCH(("BAJO"),(F347))))</formula>
    </cfRule>
  </conditionalFormatting>
  <conditionalFormatting sqref="F347">
    <cfRule type="containsText" dxfId="1488" priority="1484" operator="containsText" text="MEDIO">
      <formula>NOT(ISERROR(SEARCH(("MEDIO"),(F347))))</formula>
    </cfRule>
  </conditionalFormatting>
  <conditionalFormatting sqref="F347">
    <cfRule type="containsText" dxfId="1487" priority="1485" operator="containsText" text="ALTO">
      <formula>NOT(ISERROR(SEARCH(("ALTO"),(F347))))</formula>
    </cfRule>
  </conditionalFormatting>
  <conditionalFormatting sqref="F347">
    <cfRule type="cellIs" dxfId="1486" priority="1486" operator="between">
      <formula>5</formula>
      <formula>9</formula>
    </cfRule>
  </conditionalFormatting>
  <conditionalFormatting sqref="F347">
    <cfRule type="cellIs" dxfId="1485" priority="1487" operator="between">
      <formula>3</formula>
      <formula>4</formula>
    </cfRule>
  </conditionalFormatting>
  <conditionalFormatting sqref="F347">
    <cfRule type="cellIs" dxfId="1484" priority="1488" operator="between">
      <formula>1</formula>
      <formula>2</formula>
    </cfRule>
  </conditionalFormatting>
  <conditionalFormatting sqref="F346">
    <cfRule type="containsText" dxfId="1483" priority="1477" operator="containsText" text="BAJO">
      <formula>NOT(ISERROR(SEARCH(("BAJO"),(F346))))</formula>
    </cfRule>
  </conditionalFormatting>
  <conditionalFormatting sqref="F346">
    <cfRule type="containsText" dxfId="1482" priority="1478" operator="containsText" text="MEDIO">
      <formula>NOT(ISERROR(SEARCH(("MEDIO"),(F346))))</formula>
    </cfRule>
  </conditionalFormatting>
  <conditionalFormatting sqref="F346">
    <cfRule type="containsText" dxfId="1481" priority="1479" operator="containsText" text="ALTO">
      <formula>NOT(ISERROR(SEARCH(("ALTO"),(F346))))</formula>
    </cfRule>
  </conditionalFormatting>
  <conditionalFormatting sqref="F346">
    <cfRule type="cellIs" dxfId="1480" priority="1480" operator="between">
      <formula>5</formula>
      <formula>9</formula>
    </cfRule>
  </conditionalFormatting>
  <conditionalFormatting sqref="F346">
    <cfRule type="cellIs" dxfId="1479" priority="1481" operator="between">
      <formula>3</formula>
      <formula>4</formula>
    </cfRule>
  </conditionalFormatting>
  <conditionalFormatting sqref="F346">
    <cfRule type="cellIs" dxfId="1478" priority="1482" operator="between">
      <formula>1</formula>
      <formula>2</formula>
    </cfRule>
  </conditionalFormatting>
  <conditionalFormatting sqref="F352:F354 F357:F358">
    <cfRule type="containsText" dxfId="1477" priority="1471" operator="containsText" text="BAJO">
      <formula>NOT(ISERROR(SEARCH(("BAJO"),(F352))))</formula>
    </cfRule>
  </conditionalFormatting>
  <conditionalFormatting sqref="F352:F354 F357:F358">
    <cfRule type="containsText" dxfId="1476" priority="1472" operator="containsText" text="MEDIO">
      <formula>NOT(ISERROR(SEARCH(("MEDIO"),(F352))))</formula>
    </cfRule>
  </conditionalFormatting>
  <conditionalFormatting sqref="F352:F354 F357:F358">
    <cfRule type="containsText" dxfId="1475" priority="1473" operator="containsText" text="ALTO">
      <formula>NOT(ISERROR(SEARCH(("ALTO"),(F352))))</formula>
    </cfRule>
  </conditionalFormatting>
  <conditionalFormatting sqref="F352:F354 F357:F358">
    <cfRule type="cellIs" dxfId="1474" priority="1474" operator="between">
      <formula>5</formula>
      <formula>9</formula>
    </cfRule>
  </conditionalFormatting>
  <conditionalFormatting sqref="F352:F354 F357:F358">
    <cfRule type="cellIs" dxfId="1473" priority="1475" operator="between">
      <formula>3</formula>
      <formula>4</formula>
    </cfRule>
  </conditionalFormatting>
  <conditionalFormatting sqref="F352:F354 F357:F358">
    <cfRule type="cellIs" dxfId="1472" priority="1476" operator="between">
      <formula>1</formula>
      <formula>2</formula>
    </cfRule>
  </conditionalFormatting>
  <conditionalFormatting sqref="F356">
    <cfRule type="containsText" dxfId="1471" priority="1465" operator="containsText" text="BAJO">
      <formula>NOT(ISERROR(SEARCH(("BAJO"),(F356))))</formula>
    </cfRule>
  </conditionalFormatting>
  <conditionalFormatting sqref="F356">
    <cfRule type="containsText" dxfId="1470" priority="1466" operator="containsText" text="MEDIO">
      <formula>NOT(ISERROR(SEARCH(("MEDIO"),(F356))))</formula>
    </cfRule>
  </conditionalFormatting>
  <conditionalFormatting sqref="F356">
    <cfRule type="containsText" dxfId="1469" priority="1467" operator="containsText" text="ALTO">
      <formula>NOT(ISERROR(SEARCH(("ALTO"),(F356))))</formula>
    </cfRule>
  </conditionalFormatting>
  <conditionalFormatting sqref="F356">
    <cfRule type="cellIs" dxfId="1468" priority="1468" operator="between">
      <formula>5</formula>
      <formula>9</formula>
    </cfRule>
  </conditionalFormatting>
  <conditionalFormatting sqref="F356">
    <cfRule type="cellIs" dxfId="1467" priority="1469" operator="between">
      <formula>3</formula>
      <formula>4</formula>
    </cfRule>
  </conditionalFormatting>
  <conditionalFormatting sqref="F356">
    <cfRule type="cellIs" dxfId="1466" priority="1470" operator="between">
      <formula>1</formula>
      <formula>2</formula>
    </cfRule>
  </conditionalFormatting>
  <conditionalFormatting sqref="F355">
    <cfRule type="containsText" dxfId="1465" priority="1459" operator="containsText" text="BAJO">
      <formula>NOT(ISERROR(SEARCH(("BAJO"),(F355))))</formula>
    </cfRule>
  </conditionalFormatting>
  <conditionalFormatting sqref="F355">
    <cfRule type="containsText" dxfId="1464" priority="1460" operator="containsText" text="MEDIO">
      <formula>NOT(ISERROR(SEARCH(("MEDIO"),(F355))))</formula>
    </cfRule>
  </conditionalFormatting>
  <conditionalFormatting sqref="F355">
    <cfRule type="containsText" dxfId="1463" priority="1461" operator="containsText" text="ALTO">
      <formula>NOT(ISERROR(SEARCH(("ALTO"),(F355))))</formula>
    </cfRule>
  </conditionalFormatting>
  <conditionalFormatting sqref="F355">
    <cfRule type="cellIs" dxfId="1462" priority="1462" operator="between">
      <formula>5</formula>
      <formula>9</formula>
    </cfRule>
  </conditionalFormatting>
  <conditionalFormatting sqref="F355">
    <cfRule type="cellIs" dxfId="1461" priority="1463" operator="between">
      <formula>3</formula>
      <formula>4</formula>
    </cfRule>
  </conditionalFormatting>
  <conditionalFormatting sqref="F355">
    <cfRule type="cellIs" dxfId="1460" priority="1464" operator="between">
      <formula>1</formula>
      <formula>2</formula>
    </cfRule>
  </conditionalFormatting>
  <conditionalFormatting sqref="F361:F363 F366:F367">
    <cfRule type="containsText" dxfId="1459" priority="1453" operator="containsText" text="BAJO">
      <formula>NOT(ISERROR(SEARCH(("BAJO"),(F361))))</formula>
    </cfRule>
  </conditionalFormatting>
  <conditionalFormatting sqref="F361:F363 F366:F367">
    <cfRule type="containsText" dxfId="1458" priority="1454" operator="containsText" text="MEDIO">
      <formula>NOT(ISERROR(SEARCH(("MEDIO"),(F361))))</formula>
    </cfRule>
  </conditionalFormatting>
  <conditionalFormatting sqref="F361:F363 F366:F367">
    <cfRule type="containsText" dxfId="1457" priority="1455" operator="containsText" text="ALTO">
      <formula>NOT(ISERROR(SEARCH(("ALTO"),(F361))))</formula>
    </cfRule>
  </conditionalFormatting>
  <conditionalFormatting sqref="F361:F363 F366:F367">
    <cfRule type="cellIs" dxfId="1456" priority="1456" operator="between">
      <formula>5</formula>
      <formula>9</formula>
    </cfRule>
  </conditionalFormatting>
  <conditionalFormatting sqref="F361:F363 F366:F367">
    <cfRule type="cellIs" dxfId="1455" priority="1457" operator="between">
      <formula>3</formula>
      <formula>4</formula>
    </cfRule>
  </conditionalFormatting>
  <conditionalFormatting sqref="F361:F363 F366:F367">
    <cfRule type="cellIs" dxfId="1454" priority="1458" operator="between">
      <formula>1</formula>
      <formula>2</formula>
    </cfRule>
  </conditionalFormatting>
  <conditionalFormatting sqref="F365">
    <cfRule type="containsText" dxfId="1453" priority="1447" operator="containsText" text="BAJO">
      <formula>NOT(ISERROR(SEARCH(("BAJO"),(F365))))</formula>
    </cfRule>
  </conditionalFormatting>
  <conditionalFormatting sqref="F365">
    <cfRule type="containsText" dxfId="1452" priority="1448" operator="containsText" text="MEDIO">
      <formula>NOT(ISERROR(SEARCH(("MEDIO"),(F365))))</formula>
    </cfRule>
  </conditionalFormatting>
  <conditionalFormatting sqref="F365">
    <cfRule type="containsText" dxfId="1451" priority="1449" operator="containsText" text="ALTO">
      <formula>NOT(ISERROR(SEARCH(("ALTO"),(F365))))</formula>
    </cfRule>
  </conditionalFormatting>
  <conditionalFormatting sqref="F365">
    <cfRule type="cellIs" dxfId="1450" priority="1450" operator="between">
      <formula>5</formula>
      <formula>9</formula>
    </cfRule>
  </conditionalFormatting>
  <conditionalFormatting sqref="F365">
    <cfRule type="cellIs" dxfId="1449" priority="1451" operator="between">
      <formula>3</formula>
      <formula>4</formula>
    </cfRule>
  </conditionalFormatting>
  <conditionalFormatting sqref="F365">
    <cfRule type="cellIs" dxfId="1448" priority="1452" operator="between">
      <formula>1</formula>
      <formula>2</formula>
    </cfRule>
  </conditionalFormatting>
  <conditionalFormatting sqref="F364">
    <cfRule type="containsText" dxfId="1447" priority="1441" operator="containsText" text="BAJO">
      <formula>NOT(ISERROR(SEARCH(("BAJO"),(F364))))</formula>
    </cfRule>
  </conditionalFormatting>
  <conditionalFormatting sqref="F364">
    <cfRule type="containsText" dxfId="1446" priority="1442" operator="containsText" text="MEDIO">
      <formula>NOT(ISERROR(SEARCH(("MEDIO"),(F364))))</formula>
    </cfRule>
  </conditionalFormatting>
  <conditionalFormatting sqref="F364">
    <cfRule type="containsText" dxfId="1445" priority="1443" operator="containsText" text="ALTO">
      <formula>NOT(ISERROR(SEARCH(("ALTO"),(F364))))</formula>
    </cfRule>
  </conditionalFormatting>
  <conditionalFormatting sqref="F364">
    <cfRule type="cellIs" dxfId="1444" priority="1444" operator="between">
      <formula>5</formula>
      <formula>9</formula>
    </cfRule>
  </conditionalFormatting>
  <conditionalFormatting sqref="F364">
    <cfRule type="cellIs" dxfId="1443" priority="1445" operator="between">
      <formula>3</formula>
      <formula>4</formula>
    </cfRule>
  </conditionalFormatting>
  <conditionalFormatting sqref="F364">
    <cfRule type="cellIs" dxfId="1442" priority="1446" operator="between">
      <formula>1</formula>
      <formula>2</formula>
    </cfRule>
  </conditionalFormatting>
  <conditionalFormatting sqref="F370:F372 F375:F376">
    <cfRule type="containsText" dxfId="1441" priority="1435" operator="containsText" text="BAJO">
      <formula>NOT(ISERROR(SEARCH(("BAJO"),(F370))))</formula>
    </cfRule>
  </conditionalFormatting>
  <conditionalFormatting sqref="F370:F372 F375:F376">
    <cfRule type="containsText" dxfId="1440" priority="1436" operator="containsText" text="MEDIO">
      <formula>NOT(ISERROR(SEARCH(("MEDIO"),(F370))))</formula>
    </cfRule>
  </conditionalFormatting>
  <conditionalFormatting sqref="F370:F372 F375:F376">
    <cfRule type="containsText" dxfId="1439" priority="1437" operator="containsText" text="ALTO">
      <formula>NOT(ISERROR(SEARCH(("ALTO"),(F370))))</formula>
    </cfRule>
  </conditionalFormatting>
  <conditionalFormatting sqref="F370:F372 F375:F376">
    <cfRule type="cellIs" dxfId="1438" priority="1438" operator="between">
      <formula>5</formula>
      <formula>9</formula>
    </cfRule>
  </conditionalFormatting>
  <conditionalFormatting sqref="F370:F372 F375:F376">
    <cfRule type="cellIs" dxfId="1437" priority="1439" operator="between">
      <formula>3</formula>
      <formula>4</formula>
    </cfRule>
  </conditionalFormatting>
  <conditionalFormatting sqref="F370:F372 F375:F376">
    <cfRule type="cellIs" dxfId="1436" priority="1440" operator="between">
      <formula>1</formula>
      <formula>2</formula>
    </cfRule>
  </conditionalFormatting>
  <conditionalFormatting sqref="F374">
    <cfRule type="containsText" dxfId="1435" priority="1429" operator="containsText" text="BAJO">
      <formula>NOT(ISERROR(SEARCH(("BAJO"),(F374))))</formula>
    </cfRule>
  </conditionalFormatting>
  <conditionalFormatting sqref="F374">
    <cfRule type="containsText" dxfId="1434" priority="1430" operator="containsText" text="MEDIO">
      <formula>NOT(ISERROR(SEARCH(("MEDIO"),(F374))))</formula>
    </cfRule>
  </conditionalFormatting>
  <conditionalFormatting sqref="F374">
    <cfRule type="containsText" dxfId="1433" priority="1431" operator="containsText" text="ALTO">
      <formula>NOT(ISERROR(SEARCH(("ALTO"),(F374))))</formula>
    </cfRule>
  </conditionalFormatting>
  <conditionalFormatting sqref="F374">
    <cfRule type="cellIs" dxfId="1432" priority="1432" operator="between">
      <formula>5</formula>
      <formula>9</formula>
    </cfRule>
  </conditionalFormatting>
  <conditionalFormatting sqref="F374">
    <cfRule type="cellIs" dxfId="1431" priority="1433" operator="between">
      <formula>3</formula>
      <formula>4</formula>
    </cfRule>
  </conditionalFormatting>
  <conditionalFormatting sqref="F374">
    <cfRule type="cellIs" dxfId="1430" priority="1434" operator="between">
      <formula>1</formula>
      <formula>2</formula>
    </cfRule>
  </conditionalFormatting>
  <conditionalFormatting sqref="F373">
    <cfRule type="containsText" dxfId="1429" priority="1423" operator="containsText" text="BAJO">
      <formula>NOT(ISERROR(SEARCH(("BAJO"),(F373))))</formula>
    </cfRule>
  </conditionalFormatting>
  <conditionalFormatting sqref="F373">
    <cfRule type="containsText" dxfId="1428" priority="1424" operator="containsText" text="MEDIO">
      <formula>NOT(ISERROR(SEARCH(("MEDIO"),(F373))))</formula>
    </cfRule>
  </conditionalFormatting>
  <conditionalFormatting sqref="F373">
    <cfRule type="containsText" dxfId="1427" priority="1425" operator="containsText" text="ALTO">
      <formula>NOT(ISERROR(SEARCH(("ALTO"),(F373))))</formula>
    </cfRule>
  </conditionalFormatting>
  <conditionalFormatting sqref="F373">
    <cfRule type="cellIs" dxfId="1426" priority="1426" operator="between">
      <formula>5</formula>
      <formula>9</formula>
    </cfRule>
  </conditionalFormatting>
  <conditionalFormatting sqref="F373">
    <cfRule type="cellIs" dxfId="1425" priority="1427" operator="between">
      <formula>3</formula>
      <formula>4</formula>
    </cfRule>
  </conditionalFormatting>
  <conditionalFormatting sqref="F373">
    <cfRule type="cellIs" dxfId="1424" priority="1428" operator="between">
      <formula>1</formula>
      <formula>2</formula>
    </cfRule>
  </conditionalFormatting>
  <conditionalFormatting sqref="F379:F381 F384:F385">
    <cfRule type="containsText" dxfId="1423" priority="1417" operator="containsText" text="BAJO">
      <formula>NOT(ISERROR(SEARCH(("BAJO"),(F379))))</formula>
    </cfRule>
  </conditionalFormatting>
  <conditionalFormatting sqref="F379:F381 F384:F385">
    <cfRule type="containsText" dxfId="1422" priority="1418" operator="containsText" text="MEDIO">
      <formula>NOT(ISERROR(SEARCH(("MEDIO"),(F379))))</formula>
    </cfRule>
  </conditionalFormatting>
  <conditionalFormatting sqref="F379:F381 F384:F385">
    <cfRule type="containsText" dxfId="1421" priority="1419" operator="containsText" text="ALTO">
      <formula>NOT(ISERROR(SEARCH(("ALTO"),(F379))))</formula>
    </cfRule>
  </conditionalFormatting>
  <conditionalFormatting sqref="F379:F381 F384:F385">
    <cfRule type="cellIs" dxfId="1420" priority="1420" operator="between">
      <formula>5</formula>
      <formula>9</formula>
    </cfRule>
  </conditionalFormatting>
  <conditionalFormatting sqref="F379:F381 F384:F385">
    <cfRule type="cellIs" dxfId="1419" priority="1421" operator="between">
      <formula>3</formula>
      <formula>4</formula>
    </cfRule>
  </conditionalFormatting>
  <conditionalFormatting sqref="F379:F381 F384:F385">
    <cfRule type="cellIs" dxfId="1418" priority="1422" operator="between">
      <formula>1</formula>
      <formula>2</formula>
    </cfRule>
  </conditionalFormatting>
  <conditionalFormatting sqref="F383">
    <cfRule type="containsText" dxfId="1417" priority="1411" operator="containsText" text="BAJO">
      <formula>NOT(ISERROR(SEARCH(("BAJO"),(F383))))</formula>
    </cfRule>
  </conditionalFormatting>
  <conditionalFormatting sqref="F383">
    <cfRule type="containsText" dxfId="1416" priority="1412" operator="containsText" text="MEDIO">
      <formula>NOT(ISERROR(SEARCH(("MEDIO"),(F383))))</formula>
    </cfRule>
  </conditionalFormatting>
  <conditionalFormatting sqref="F383">
    <cfRule type="containsText" dxfId="1415" priority="1413" operator="containsText" text="ALTO">
      <formula>NOT(ISERROR(SEARCH(("ALTO"),(F383))))</formula>
    </cfRule>
  </conditionalFormatting>
  <conditionalFormatting sqref="F383">
    <cfRule type="cellIs" dxfId="1414" priority="1414" operator="between">
      <formula>5</formula>
      <formula>9</formula>
    </cfRule>
  </conditionalFormatting>
  <conditionalFormatting sqref="F383">
    <cfRule type="cellIs" dxfId="1413" priority="1415" operator="between">
      <formula>3</formula>
      <formula>4</formula>
    </cfRule>
  </conditionalFormatting>
  <conditionalFormatting sqref="F383">
    <cfRule type="cellIs" dxfId="1412" priority="1416" operator="between">
      <formula>1</formula>
      <formula>2</formula>
    </cfRule>
  </conditionalFormatting>
  <conditionalFormatting sqref="F382">
    <cfRule type="containsText" dxfId="1411" priority="1405" operator="containsText" text="BAJO">
      <formula>NOT(ISERROR(SEARCH(("BAJO"),(F382))))</formula>
    </cfRule>
  </conditionalFormatting>
  <conditionalFormatting sqref="F382">
    <cfRule type="containsText" dxfId="1410" priority="1406" operator="containsText" text="MEDIO">
      <formula>NOT(ISERROR(SEARCH(("MEDIO"),(F382))))</formula>
    </cfRule>
  </conditionalFormatting>
  <conditionalFormatting sqref="F382">
    <cfRule type="containsText" dxfId="1409" priority="1407" operator="containsText" text="ALTO">
      <formula>NOT(ISERROR(SEARCH(("ALTO"),(F382))))</formula>
    </cfRule>
  </conditionalFormatting>
  <conditionalFormatting sqref="F382">
    <cfRule type="cellIs" dxfId="1408" priority="1408" operator="between">
      <formula>5</formula>
      <formula>9</formula>
    </cfRule>
  </conditionalFormatting>
  <conditionalFormatting sqref="F382">
    <cfRule type="cellIs" dxfId="1407" priority="1409" operator="between">
      <formula>3</formula>
      <formula>4</formula>
    </cfRule>
  </conditionalFormatting>
  <conditionalFormatting sqref="F382">
    <cfRule type="cellIs" dxfId="1406" priority="1410" operator="between">
      <formula>1</formula>
      <formula>2</formula>
    </cfRule>
  </conditionalFormatting>
  <conditionalFormatting sqref="F388:F390 F393:F394">
    <cfRule type="containsText" dxfId="1405" priority="1399" operator="containsText" text="BAJO">
      <formula>NOT(ISERROR(SEARCH(("BAJO"),(F388))))</formula>
    </cfRule>
  </conditionalFormatting>
  <conditionalFormatting sqref="F388:F390 F393:F394">
    <cfRule type="containsText" dxfId="1404" priority="1400" operator="containsText" text="MEDIO">
      <formula>NOT(ISERROR(SEARCH(("MEDIO"),(F388))))</formula>
    </cfRule>
  </conditionalFormatting>
  <conditionalFormatting sqref="F388:F390 F393:F394">
    <cfRule type="containsText" dxfId="1403" priority="1401" operator="containsText" text="ALTO">
      <formula>NOT(ISERROR(SEARCH(("ALTO"),(F388))))</formula>
    </cfRule>
  </conditionalFormatting>
  <conditionalFormatting sqref="F388:F390 F393:F394">
    <cfRule type="cellIs" dxfId="1402" priority="1402" operator="between">
      <formula>5</formula>
      <formula>9</formula>
    </cfRule>
  </conditionalFormatting>
  <conditionalFormatting sqref="F388:F390 F393:F394">
    <cfRule type="cellIs" dxfId="1401" priority="1403" operator="between">
      <formula>3</formula>
      <formula>4</formula>
    </cfRule>
  </conditionalFormatting>
  <conditionalFormatting sqref="F388:F390 F393:F394">
    <cfRule type="cellIs" dxfId="1400" priority="1404" operator="between">
      <formula>1</formula>
      <formula>2</formula>
    </cfRule>
  </conditionalFormatting>
  <conditionalFormatting sqref="F392">
    <cfRule type="containsText" dxfId="1399" priority="1393" operator="containsText" text="BAJO">
      <formula>NOT(ISERROR(SEARCH(("BAJO"),(F392))))</formula>
    </cfRule>
  </conditionalFormatting>
  <conditionalFormatting sqref="F392">
    <cfRule type="containsText" dxfId="1398" priority="1394" operator="containsText" text="MEDIO">
      <formula>NOT(ISERROR(SEARCH(("MEDIO"),(F392))))</formula>
    </cfRule>
  </conditionalFormatting>
  <conditionalFormatting sqref="F392">
    <cfRule type="containsText" dxfId="1397" priority="1395" operator="containsText" text="ALTO">
      <formula>NOT(ISERROR(SEARCH(("ALTO"),(F392))))</formula>
    </cfRule>
  </conditionalFormatting>
  <conditionalFormatting sqref="F392">
    <cfRule type="cellIs" dxfId="1396" priority="1396" operator="between">
      <formula>5</formula>
      <formula>9</formula>
    </cfRule>
  </conditionalFormatting>
  <conditionalFormatting sqref="F392">
    <cfRule type="cellIs" dxfId="1395" priority="1397" operator="between">
      <formula>3</formula>
      <formula>4</formula>
    </cfRule>
  </conditionalFormatting>
  <conditionalFormatting sqref="F392">
    <cfRule type="cellIs" dxfId="1394" priority="1398" operator="between">
      <formula>1</formula>
      <formula>2</formula>
    </cfRule>
  </conditionalFormatting>
  <conditionalFormatting sqref="F391">
    <cfRule type="containsText" dxfId="1393" priority="1387" operator="containsText" text="BAJO">
      <formula>NOT(ISERROR(SEARCH(("BAJO"),(F391))))</formula>
    </cfRule>
  </conditionalFormatting>
  <conditionalFormatting sqref="F391">
    <cfRule type="containsText" dxfId="1392" priority="1388" operator="containsText" text="MEDIO">
      <formula>NOT(ISERROR(SEARCH(("MEDIO"),(F391))))</formula>
    </cfRule>
  </conditionalFormatting>
  <conditionalFormatting sqref="F391">
    <cfRule type="containsText" dxfId="1391" priority="1389" operator="containsText" text="ALTO">
      <formula>NOT(ISERROR(SEARCH(("ALTO"),(F391))))</formula>
    </cfRule>
  </conditionalFormatting>
  <conditionalFormatting sqref="F391">
    <cfRule type="cellIs" dxfId="1390" priority="1390" operator="between">
      <formula>5</formula>
      <formula>9</formula>
    </cfRule>
  </conditionalFormatting>
  <conditionalFormatting sqref="F391">
    <cfRule type="cellIs" dxfId="1389" priority="1391" operator="between">
      <formula>3</formula>
      <formula>4</formula>
    </cfRule>
  </conditionalFormatting>
  <conditionalFormatting sqref="F391">
    <cfRule type="cellIs" dxfId="1388" priority="1392" operator="between">
      <formula>1</formula>
      <formula>2</formula>
    </cfRule>
  </conditionalFormatting>
  <conditionalFormatting sqref="F397:F399 F402:F403">
    <cfRule type="containsText" dxfId="1387" priority="1381" operator="containsText" text="BAJO">
      <formula>NOT(ISERROR(SEARCH(("BAJO"),(F397))))</formula>
    </cfRule>
  </conditionalFormatting>
  <conditionalFormatting sqref="F397:F399 F402:F403">
    <cfRule type="containsText" dxfId="1386" priority="1382" operator="containsText" text="MEDIO">
      <formula>NOT(ISERROR(SEARCH(("MEDIO"),(F397))))</formula>
    </cfRule>
  </conditionalFormatting>
  <conditionalFormatting sqref="F397:F399 F402:F403">
    <cfRule type="containsText" dxfId="1385" priority="1383" operator="containsText" text="ALTO">
      <formula>NOT(ISERROR(SEARCH(("ALTO"),(F397))))</formula>
    </cfRule>
  </conditionalFormatting>
  <conditionalFormatting sqref="F397:F399 F402:F403">
    <cfRule type="cellIs" dxfId="1384" priority="1384" operator="between">
      <formula>5</formula>
      <formula>9</formula>
    </cfRule>
  </conditionalFormatting>
  <conditionalFormatting sqref="F397:F399 F402:F403">
    <cfRule type="cellIs" dxfId="1383" priority="1385" operator="between">
      <formula>3</formula>
      <formula>4</formula>
    </cfRule>
  </conditionalFormatting>
  <conditionalFormatting sqref="F397:F399 F402:F403">
    <cfRule type="cellIs" dxfId="1382" priority="1386" operator="between">
      <formula>1</formula>
      <formula>2</formula>
    </cfRule>
  </conditionalFormatting>
  <conditionalFormatting sqref="F401">
    <cfRule type="containsText" dxfId="1381" priority="1375" operator="containsText" text="BAJO">
      <formula>NOT(ISERROR(SEARCH(("BAJO"),(F401))))</formula>
    </cfRule>
  </conditionalFormatting>
  <conditionalFormatting sqref="F401">
    <cfRule type="containsText" dxfId="1380" priority="1376" operator="containsText" text="MEDIO">
      <formula>NOT(ISERROR(SEARCH(("MEDIO"),(F401))))</formula>
    </cfRule>
  </conditionalFormatting>
  <conditionalFormatting sqref="F401">
    <cfRule type="containsText" dxfId="1379" priority="1377" operator="containsText" text="ALTO">
      <formula>NOT(ISERROR(SEARCH(("ALTO"),(F401))))</formula>
    </cfRule>
  </conditionalFormatting>
  <conditionalFormatting sqref="F401">
    <cfRule type="cellIs" dxfId="1378" priority="1378" operator="between">
      <formula>5</formula>
      <formula>9</formula>
    </cfRule>
  </conditionalFormatting>
  <conditionalFormatting sqref="F401">
    <cfRule type="cellIs" dxfId="1377" priority="1379" operator="between">
      <formula>3</formula>
      <formula>4</formula>
    </cfRule>
  </conditionalFormatting>
  <conditionalFormatting sqref="F401">
    <cfRule type="cellIs" dxfId="1376" priority="1380" operator="between">
      <formula>1</formula>
      <formula>2</formula>
    </cfRule>
  </conditionalFormatting>
  <conditionalFormatting sqref="F400">
    <cfRule type="containsText" dxfId="1375" priority="1369" operator="containsText" text="BAJO">
      <formula>NOT(ISERROR(SEARCH(("BAJO"),(F400))))</formula>
    </cfRule>
  </conditionalFormatting>
  <conditionalFormatting sqref="F400">
    <cfRule type="containsText" dxfId="1374" priority="1370" operator="containsText" text="MEDIO">
      <formula>NOT(ISERROR(SEARCH(("MEDIO"),(F400))))</formula>
    </cfRule>
  </conditionalFormatting>
  <conditionalFormatting sqref="F400">
    <cfRule type="containsText" dxfId="1373" priority="1371" operator="containsText" text="ALTO">
      <formula>NOT(ISERROR(SEARCH(("ALTO"),(F400))))</formula>
    </cfRule>
  </conditionalFormatting>
  <conditionalFormatting sqref="F400">
    <cfRule type="cellIs" dxfId="1372" priority="1372" operator="between">
      <formula>5</formula>
      <formula>9</formula>
    </cfRule>
  </conditionalFormatting>
  <conditionalFormatting sqref="F400">
    <cfRule type="cellIs" dxfId="1371" priority="1373" operator="between">
      <formula>3</formula>
      <formula>4</formula>
    </cfRule>
  </conditionalFormatting>
  <conditionalFormatting sqref="F400">
    <cfRule type="cellIs" dxfId="1370" priority="1374" operator="between">
      <formula>1</formula>
      <formula>2</formula>
    </cfRule>
  </conditionalFormatting>
  <conditionalFormatting sqref="F406:F408 F411:F412">
    <cfRule type="containsText" dxfId="1369" priority="1363" operator="containsText" text="BAJO">
      <formula>NOT(ISERROR(SEARCH(("BAJO"),(F406))))</formula>
    </cfRule>
  </conditionalFormatting>
  <conditionalFormatting sqref="F406:F408 F411:F412">
    <cfRule type="containsText" dxfId="1368" priority="1364" operator="containsText" text="MEDIO">
      <formula>NOT(ISERROR(SEARCH(("MEDIO"),(F406))))</formula>
    </cfRule>
  </conditionalFormatting>
  <conditionalFormatting sqref="F406:F408 F411:F412">
    <cfRule type="containsText" dxfId="1367" priority="1365" operator="containsText" text="ALTO">
      <formula>NOT(ISERROR(SEARCH(("ALTO"),(F406))))</formula>
    </cfRule>
  </conditionalFormatting>
  <conditionalFormatting sqref="F406:F408 F411:F412">
    <cfRule type="cellIs" dxfId="1366" priority="1366" operator="between">
      <formula>5</formula>
      <formula>9</formula>
    </cfRule>
  </conditionalFormatting>
  <conditionalFormatting sqref="F406:F408 F411:F412">
    <cfRule type="cellIs" dxfId="1365" priority="1367" operator="between">
      <formula>3</formula>
      <formula>4</formula>
    </cfRule>
  </conditionalFormatting>
  <conditionalFormatting sqref="F406:F408 F411:F412">
    <cfRule type="cellIs" dxfId="1364" priority="1368" operator="between">
      <formula>1</formula>
      <formula>2</formula>
    </cfRule>
  </conditionalFormatting>
  <conditionalFormatting sqref="F410">
    <cfRule type="containsText" dxfId="1363" priority="1357" operator="containsText" text="BAJO">
      <formula>NOT(ISERROR(SEARCH(("BAJO"),(F410))))</formula>
    </cfRule>
  </conditionalFormatting>
  <conditionalFormatting sqref="F410">
    <cfRule type="containsText" dxfId="1362" priority="1358" operator="containsText" text="MEDIO">
      <formula>NOT(ISERROR(SEARCH(("MEDIO"),(F410))))</formula>
    </cfRule>
  </conditionalFormatting>
  <conditionalFormatting sqref="F410">
    <cfRule type="containsText" dxfId="1361" priority="1359" operator="containsText" text="ALTO">
      <formula>NOT(ISERROR(SEARCH(("ALTO"),(F410))))</formula>
    </cfRule>
  </conditionalFormatting>
  <conditionalFormatting sqref="F410">
    <cfRule type="cellIs" dxfId="1360" priority="1360" operator="between">
      <formula>5</formula>
      <formula>9</formula>
    </cfRule>
  </conditionalFormatting>
  <conditionalFormatting sqref="F410">
    <cfRule type="cellIs" dxfId="1359" priority="1361" operator="between">
      <formula>3</formula>
      <formula>4</formula>
    </cfRule>
  </conditionalFormatting>
  <conditionalFormatting sqref="F410">
    <cfRule type="cellIs" dxfId="1358" priority="1362" operator="between">
      <formula>1</formula>
      <formula>2</formula>
    </cfRule>
  </conditionalFormatting>
  <conditionalFormatting sqref="F409">
    <cfRule type="containsText" dxfId="1357" priority="1351" operator="containsText" text="BAJO">
      <formula>NOT(ISERROR(SEARCH(("BAJO"),(F409))))</formula>
    </cfRule>
  </conditionalFormatting>
  <conditionalFormatting sqref="F409">
    <cfRule type="containsText" dxfId="1356" priority="1352" operator="containsText" text="MEDIO">
      <formula>NOT(ISERROR(SEARCH(("MEDIO"),(F409))))</formula>
    </cfRule>
  </conditionalFormatting>
  <conditionalFormatting sqref="F409">
    <cfRule type="containsText" dxfId="1355" priority="1353" operator="containsText" text="ALTO">
      <formula>NOT(ISERROR(SEARCH(("ALTO"),(F409))))</formula>
    </cfRule>
  </conditionalFormatting>
  <conditionalFormatting sqref="F409">
    <cfRule type="cellIs" dxfId="1354" priority="1354" operator="between">
      <formula>5</formula>
      <formula>9</formula>
    </cfRule>
  </conditionalFormatting>
  <conditionalFormatting sqref="F409">
    <cfRule type="cellIs" dxfId="1353" priority="1355" operator="between">
      <formula>3</formula>
      <formula>4</formula>
    </cfRule>
  </conditionalFormatting>
  <conditionalFormatting sqref="F409">
    <cfRule type="cellIs" dxfId="1352" priority="1356" operator="between">
      <formula>1</formula>
      <formula>2</formula>
    </cfRule>
  </conditionalFormatting>
  <conditionalFormatting sqref="F415:F417 F420:F421">
    <cfRule type="containsText" dxfId="1351" priority="1345" operator="containsText" text="BAJO">
      <formula>NOT(ISERROR(SEARCH(("BAJO"),(F415))))</formula>
    </cfRule>
  </conditionalFormatting>
  <conditionalFormatting sqref="F415:F417 F420:F421">
    <cfRule type="containsText" dxfId="1350" priority="1346" operator="containsText" text="MEDIO">
      <formula>NOT(ISERROR(SEARCH(("MEDIO"),(F415))))</formula>
    </cfRule>
  </conditionalFormatting>
  <conditionalFormatting sqref="F415:F417 F420:F421">
    <cfRule type="containsText" dxfId="1349" priority="1347" operator="containsText" text="ALTO">
      <formula>NOT(ISERROR(SEARCH(("ALTO"),(F415))))</formula>
    </cfRule>
  </conditionalFormatting>
  <conditionalFormatting sqref="F415:F417 F420:F421">
    <cfRule type="cellIs" dxfId="1348" priority="1348" operator="between">
      <formula>5</formula>
      <formula>9</formula>
    </cfRule>
  </conditionalFormatting>
  <conditionalFormatting sqref="F415:F417 F420:F421">
    <cfRule type="cellIs" dxfId="1347" priority="1349" operator="between">
      <formula>3</formula>
      <formula>4</formula>
    </cfRule>
  </conditionalFormatting>
  <conditionalFormatting sqref="F415:F417 F420:F421">
    <cfRule type="cellIs" dxfId="1346" priority="1350" operator="between">
      <formula>1</formula>
      <formula>2</formula>
    </cfRule>
  </conditionalFormatting>
  <conditionalFormatting sqref="F419">
    <cfRule type="containsText" dxfId="1345" priority="1339" operator="containsText" text="BAJO">
      <formula>NOT(ISERROR(SEARCH(("BAJO"),(F419))))</formula>
    </cfRule>
  </conditionalFormatting>
  <conditionalFormatting sqref="F419">
    <cfRule type="containsText" dxfId="1344" priority="1340" operator="containsText" text="MEDIO">
      <formula>NOT(ISERROR(SEARCH(("MEDIO"),(F419))))</formula>
    </cfRule>
  </conditionalFormatting>
  <conditionalFormatting sqref="F419">
    <cfRule type="containsText" dxfId="1343" priority="1341" operator="containsText" text="ALTO">
      <formula>NOT(ISERROR(SEARCH(("ALTO"),(F419))))</formula>
    </cfRule>
  </conditionalFormatting>
  <conditionalFormatting sqref="F419">
    <cfRule type="cellIs" dxfId="1342" priority="1342" operator="between">
      <formula>5</formula>
      <formula>9</formula>
    </cfRule>
  </conditionalFormatting>
  <conditionalFormatting sqref="F419">
    <cfRule type="cellIs" dxfId="1341" priority="1343" operator="between">
      <formula>3</formula>
      <formula>4</formula>
    </cfRule>
  </conditionalFormatting>
  <conditionalFormatting sqref="F419">
    <cfRule type="cellIs" dxfId="1340" priority="1344" operator="between">
      <formula>1</formula>
      <formula>2</formula>
    </cfRule>
  </conditionalFormatting>
  <conditionalFormatting sqref="F418">
    <cfRule type="containsText" dxfId="1339" priority="1333" operator="containsText" text="BAJO">
      <formula>NOT(ISERROR(SEARCH(("BAJO"),(F418))))</formula>
    </cfRule>
  </conditionalFormatting>
  <conditionalFormatting sqref="F418">
    <cfRule type="containsText" dxfId="1338" priority="1334" operator="containsText" text="MEDIO">
      <formula>NOT(ISERROR(SEARCH(("MEDIO"),(F418))))</formula>
    </cfRule>
  </conditionalFormatting>
  <conditionalFormatting sqref="F418">
    <cfRule type="containsText" dxfId="1337" priority="1335" operator="containsText" text="ALTO">
      <formula>NOT(ISERROR(SEARCH(("ALTO"),(F418))))</formula>
    </cfRule>
  </conditionalFormatting>
  <conditionalFormatting sqref="F418">
    <cfRule type="cellIs" dxfId="1336" priority="1336" operator="between">
      <formula>5</formula>
      <formula>9</formula>
    </cfRule>
  </conditionalFormatting>
  <conditionalFormatting sqref="F418">
    <cfRule type="cellIs" dxfId="1335" priority="1337" operator="between">
      <formula>3</formula>
      <formula>4</formula>
    </cfRule>
  </conditionalFormatting>
  <conditionalFormatting sqref="F418">
    <cfRule type="cellIs" dxfId="1334" priority="1338" operator="between">
      <formula>1</formula>
      <formula>2</formula>
    </cfRule>
  </conditionalFormatting>
  <conditionalFormatting sqref="F424:F426 F429:F430">
    <cfRule type="containsText" dxfId="1333" priority="1327" operator="containsText" text="BAJO">
      <formula>NOT(ISERROR(SEARCH(("BAJO"),(F424))))</formula>
    </cfRule>
  </conditionalFormatting>
  <conditionalFormatting sqref="F424:F426 F429:F430">
    <cfRule type="containsText" dxfId="1332" priority="1328" operator="containsText" text="MEDIO">
      <formula>NOT(ISERROR(SEARCH(("MEDIO"),(F424))))</formula>
    </cfRule>
  </conditionalFormatting>
  <conditionalFormatting sqref="F424:F426 F429:F430">
    <cfRule type="containsText" dxfId="1331" priority="1329" operator="containsText" text="ALTO">
      <formula>NOT(ISERROR(SEARCH(("ALTO"),(F424))))</formula>
    </cfRule>
  </conditionalFormatting>
  <conditionalFormatting sqref="F424:F426 F429:F430">
    <cfRule type="cellIs" dxfId="1330" priority="1330" operator="between">
      <formula>5</formula>
      <formula>9</formula>
    </cfRule>
  </conditionalFormatting>
  <conditionalFormatting sqref="F424:F426 F429:F430">
    <cfRule type="cellIs" dxfId="1329" priority="1331" operator="between">
      <formula>3</formula>
      <formula>4</formula>
    </cfRule>
  </conditionalFormatting>
  <conditionalFormatting sqref="F424:F426 F429:F430">
    <cfRule type="cellIs" dxfId="1328" priority="1332" operator="between">
      <formula>1</formula>
      <formula>2</formula>
    </cfRule>
  </conditionalFormatting>
  <conditionalFormatting sqref="F428">
    <cfRule type="containsText" dxfId="1327" priority="1321" operator="containsText" text="BAJO">
      <formula>NOT(ISERROR(SEARCH(("BAJO"),(F428))))</formula>
    </cfRule>
  </conditionalFormatting>
  <conditionalFormatting sqref="F428">
    <cfRule type="containsText" dxfId="1326" priority="1322" operator="containsText" text="MEDIO">
      <formula>NOT(ISERROR(SEARCH(("MEDIO"),(F428))))</formula>
    </cfRule>
  </conditionalFormatting>
  <conditionalFormatting sqref="F428">
    <cfRule type="containsText" dxfId="1325" priority="1323" operator="containsText" text="ALTO">
      <formula>NOT(ISERROR(SEARCH(("ALTO"),(F428))))</formula>
    </cfRule>
  </conditionalFormatting>
  <conditionalFormatting sqref="F428">
    <cfRule type="cellIs" dxfId="1324" priority="1324" operator="between">
      <formula>5</formula>
      <formula>9</formula>
    </cfRule>
  </conditionalFormatting>
  <conditionalFormatting sqref="F428">
    <cfRule type="cellIs" dxfId="1323" priority="1325" operator="between">
      <formula>3</formula>
      <formula>4</formula>
    </cfRule>
  </conditionalFormatting>
  <conditionalFormatting sqref="F428">
    <cfRule type="cellIs" dxfId="1322" priority="1326" operator="between">
      <formula>1</formula>
      <formula>2</formula>
    </cfRule>
  </conditionalFormatting>
  <conditionalFormatting sqref="F427">
    <cfRule type="containsText" dxfId="1321" priority="1315" operator="containsText" text="BAJO">
      <formula>NOT(ISERROR(SEARCH(("BAJO"),(F427))))</formula>
    </cfRule>
  </conditionalFormatting>
  <conditionalFormatting sqref="F427">
    <cfRule type="containsText" dxfId="1320" priority="1316" operator="containsText" text="MEDIO">
      <formula>NOT(ISERROR(SEARCH(("MEDIO"),(F427))))</formula>
    </cfRule>
  </conditionalFormatting>
  <conditionalFormatting sqref="F427">
    <cfRule type="containsText" dxfId="1319" priority="1317" operator="containsText" text="ALTO">
      <formula>NOT(ISERROR(SEARCH(("ALTO"),(F427))))</formula>
    </cfRule>
  </conditionalFormatting>
  <conditionalFormatting sqref="F427">
    <cfRule type="cellIs" dxfId="1318" priority="1318" operator="between">
      <formula>5</formula>
      <formula>9</formula>
    </cfRule>
  </conditionalFormatting>
  <conditionalFormatting sqref="F427">
    <cfRule type="cellIs" dxfId="1317" priority="1319" operator="between">
      <formula>3</formula>
      <formula>4</formula>
    </cfRule>
  </conditionalFormatting>
  <conditionalFormatting sqref="F427">
    <cfRule type="cellIs" dxfId="1316" priority="1320" operator="between">
      <formula>1</formula>
      <formula>2</formula>
    </cfRule>
  </conditionalFormatting>
  <conditionalFormatting sqref="F433:F435 F438:F439">
    <cfRule type="containsText" dxfId="1315" priority="1309" operator="containsText" text="BAJO">
      <formula>NOT(ISERROR(SEARCH(("BAJO"),(F433))))</formula>
    </cfRule>
  </conditionalFormatting>
  <conditionalFormatting sqref="F433:F435 F438:F439">
    <cfRule type="containsText" dxfId="1314" priority="1310" operator="containsText" text="MEDIO">
      <formula>NOT(ISERROR(SEARCH(("MEDIO"),(F433))))</formula>
    </cfRule>
  </conditionalFormatting>
  <conditionalFormatting sqref="F433:F435 F438:F439">
    <cfRule type="containsText" dxfId="1313" priority="1311" operator="containsText" text="ALTO">
      <formula>NOT(ISERROR(SEARCH(("ALTO"),(F433))))</formula>
    </cfRule>
  </conditionalFormatting>
  <conditionalFormatting sqref="F433:F435 F438:F439">
    <cfRule type="cellIs" dxfId="1312" priority="1312" operator="between">
      <formula>5</formula>
      <formula>9</formula>
    </cfRule>
  </conditionalFormatting>
  <conditionalFormatting sqref="F433:F435 F438:F439">
    <cfRule type="cellIs" dxfId="1311" priority="1313" operator="between">
      <formula>3</formula>
      <formula>4</formula>
    </cfRule>
  </conditionalFormatting>
  <conditionalFormatting sqref="F433:F435 F438:F439">
    <cfRule type="cellIs" dxfId="1310" priority="1314" operator="between">
      <formula>1</formula>
      <formula>2</formula>
    </cfRule>
  </conditionalFormatting>
  <conditionalFormatting sqref="F437">
    <cfRule type="containsText" dxfId="1309" priority="1303" operator="containsText" text="BAJO">
      <formula>NOT(ISERROR(SEARCH(("BAJO"),(F437))))</formula>
    </cfRule>
  </conditionalFormatting>
  <conditionalFormatting sqref="F437">
    <cfRule type="containsText" dxfId="1308" priority="1304" operator="containsText" text="MEDIO">
      <formula>NOT(ISERROR(SEARCH(("MEDIO"),(F437))))</formula>
    </cfRule>
  </conditionalFormatting>
  <conditionalFormatting sqref="F437">
    <cfRule type="containsText" dxfId="1307" priority="1305" operator="containsText" text="ALTO">
      <formula>NOT(ISERROR(SEARCH(("ALTO"),(F437))))</formula>
    </cfRule>
  </conditionalFormatting>
  <conditionalFormatting sqref="F437">
    <cfRule type="cellIs" dxfId="1306" priority="1306" operator="between">
      <formula>5</formula>
      <formula>9</formula>
    </cfRule>
  </conditionalFormatting>
  <conditionalFormatting sqref="F437">
    <cfRule type="cellIs" dxfId="1305" priority="1307" operator="between">
      <formula>3</formula>
      <formula>4</formula>
    </cfRule>
  </conditionalFormatting>
  <conditionalFormatting sqref="F437">
    <cfRule type="cellIs" dxfId="1304" priority="1308" operator="between">
      <formula>1</formula>
      <formula>2</formula>
    </cfRule>
  </conditionalFormatting>
  <conditionalFormatting sqref="F436">
    <cfRule type="containsText" dxfId="1303" priority="1297" operator="containsText" text="BAJO">
      <formula>NOT(ISERROR(SEARCH(("BAJO"),(F436))))</formula>
    </cfRule>
  </conditionalFormatting>
  <conditionalFormatting sqref="F436">
    <cfRule type="containsText" dxfId="1302" priority="1298" operator="containsText" text="MEDIO">
      <formula>NOT(ISERROR(SEARCH(("MEDIO"),(F436))))</formula>
    </cfRule>
  </conditionalFormatting>
  <conditionalFormatting sqref="F436">
    <cfRule type="containsText" dxfId="1301" priority="1299" operator="containsText" text="ALTO">
      <formula>NOT(ISERROR(SEARCH(("ALTO"),(F436))))</formula>
    </cfRule>
  </conditionalFormatting>
  <conditionalFormatting sqref="F436">
    <cfRule type="cellIs" dxfId="1300" priority="1300" operator="between">
      <formula>5</formula>
      <formula>9</formula>
    </cfRule>
  </conditionalFormatting>
  <conditionalFormatting sqref="F436">
    <cfRule type="cellIs" dxfId="1299" priority="1301" operator="between">
      <formula>3</formula>
      <formula>4</formula>
    </cfRule>
  </conditionalFormatting>
  <conditionalFormatting sqref="F436">
    <cfRule type="cellIs" dxfId="1298" priority="1302" operator="between">
      <formula>1</formula>
      <formula>2</formula>
    </cfRule>
  </conditionalFormatting>
  <conditionalFormatting sqref="F442:F444 F447:F448">
    <cfRule type="containsText" dxfId="1297" priority="1291" operator="containsText" text="BAJO">
      <formula>NOT(ISERROR(SEARCH(("BAJO"),(F442))))</formula>
    </cfRule>
  </conditionalFormatting>
  <conditionalFormatting sqref="F442:F444 F447:F448">
    <cfRule type="containsText" dxfId="1296" priority="1292" operator="containsText" text="MEDIO">
      <formula>NOT(ISERROR(SEARCH(("MEDIO"),(F442))))</formula>
    </cfRule>
  </conditionalFormatting>
  <conditionalFormatting sqref="F442:F444 F447:F448">
    <cfRule type="containsText" dxfId="1295" priority="1293" operator="containsText" text="ALTO">
      <formula>NOT(ISERROR(SEARCH(("ALTO"),(F442))))</formula>
    </cfRule>
  </conditionalFormatting>
  <conditionalFormatting sqref="F442:F444 F447:F448">
    <cfRule type="cellIs" dxfId="1294" priority="1294" operator="between">
      <formula>5</formula>
      <formula>9</formula>
    </cfRule>
  </conditionalFormatting>
  <conditionalFormatting sqref="F442:F444 F447:F448">
    <cfRule type="cellIs" dxfId="1293" priority="1295" operator="between">
      <formula>3</formula>
      <formula>4</formula>
    </cfRule>
  </conditionalFormatting>
  <conditionalFormatting sqref="F442:F444 F447:F448">
    <cfRule type="cellIs" dxfId="1292" priority="1296" operator="between">
      <formula>1</formula>
      <formula>2</formula>
    </cfRule>
  </conditionalFormatting>
  <conditionalFormatting sqref="F446">
    <cfRule type="containsText" dxfId="1291" priority="1285" operator="containsText" text="BAJO">
      <formula>NOT(ISERROR(SEARCH(("BAJO"),(F446))))</formula>
    </cfRule>
  </conditionalFormatting>
  <conditionalFormatting sqref="F446">
    <cfRule type="containsText" dxfId="1290" priority="1286" operator="containsText" text="MEDIO">
      <formula>NOT(ISERROR(SEARCH(("MEDIO"),(F446))))</formula>
    </cfRule>
  </conditionalFormatting>
  <conditionalFormatting sqref="F446">
    <cfRule type="containsText" dxfId="1289" priority="1287" operator="containsText" text="ALTO">
      <formula>NOT(ISERROR(SEARCH(("ALTO"),(F446))))</formula>
    </cfRule>
  </conditionalFormatting>
  <conditionalFormatting sqref="F446">
    <cfRule type="cellIs" dxfId="1288" priority="1288" operator="between">
      <formula>5</formula>
      <formula>9</formula>
    </cfRule>
  </conditionalFormatting>
  <conditionalFormatting sqref="F446">
    <cfRule type="cellIs" dxfId="1287" priority="1289" operator="between">
      <formula>3</formula>
      <formula>4</formula>
    </cfRule>
  </conditionalFormatting>
  <conditionalFormatting sqref="F446">
    <cfRule type="cellIs" dxfId="1286" priority="1290" operator="between">
      <formula>1</formula>
      <formula>2</formula>
    </cfRule>
  </conditionalFormatting>
  <conditionalFormatting sqref="F445">
    <cfRule type="containsText" dxfId="1285" priority="1279" operator="containsText" text="BAJO">
      <formula>NOT(ISERROR(SEARCH(("BAJO"),(F445))))</formula>
    </cfRule>
  </conditionalFormatting>
  <conditionalFormatting sqref="F445">
    <cfRule type="containsText" dxfId="1284" priority="1280" operator="containsText" text="MEDIO">
      <formula>NOT(ISERROR(SEARCH(("MEDIO"),(F445))))</formula>
    </cfRule>
  </conditionalFormatting>
  <conditionalFormatting sqref="F445">
    <cfRule type="containsText" dxfId="1283" priority="1281" operator="containsText" text="ALTO">
      <formula>NOT(ISERROR(SEARCH(("ALTO"),(F445))))</formula>
    </cfRule>
  </conditionalFormatting>
  <conditionalFormatting sqref="F445">
    <cfRule type="cellIs" dxfId="1282" priority="1282" operator="between">
      <formula>5</formula>
      <formula>9</formula>
    </cfRule>
  </conditionalFormatting>
  <conditionalFormatting sqref="F445">
    <cfRule type="cellIs" dxfId="1281" priority="1283" operator="between">
      <formula>3</formula>
      <formula>4</formula>
    </cfRule>
  </conditionalFormatting>
  <conditionalFormatting sqref="F445">
    <cfRule type="cellIs" dxfId="1280" priority="1284" operator="between">
      <formula>1</formula>
      <formula>2</formula>
    </cfRule>
  </conditionalFormatting>
  <conditionalFormatting sqref="F451:F453 F456:F457">
    <cfRule type="containsText" dxfId="1279" priority="1273" operator="containsText" text="BAJO">
      <formula>NOT(ISERROR(SEARCH(("BAJO"),(F451))))</formula>
    </cfRule>
  </conditionalFormatting>
  <conditionalFormatting sqref="F451:F453 F456:F457">
    <cfRule type="containsText" dxfId="1278" priority="1274" operator="containsText" text="MEDIO">
      <formula>NOT(ISERROR(SEARCH(("MEDIO"),(F451))))</formula>
    </cfRule>
  </conditionalFormatting>
  <conditionalFormatting sqref="F451:F453 F456:F457">
    <cfRule type="containsText" dxfId="1277" priority="1275" operator="containsText" text="ALTO">
      <formula>NOT(ISERROR(SEARCH(("ALTO"),(F451))))</formula>
    </cfRule>
  </conditionalFormatting>
  <conditionalFormatting sqref="F451:F453 F456:F457">
    <cfRule type="cellIs" dxfId="1276" priority="1276" operator="between">
      <formula>5</formula>
      <formula>9</formula>
    </cfRule>
  </conditionalFormatting>
  <conditionalFormatting sqref="F451:F453 F456:F457">
    <cfRule type="cellIs" dxfId="1275" priority="1277" operator="between">
      <formula>3</formula>
      <formula>4</formula>
    </cfRule>
  </conditionalFormatting>
  <conditionalFormatting sqref="F451:F453 F456:F457">
    <cfRule type="cellIs" dxfId="1274" priority="1278" operator="between">
      <formula>1</formula>
      <formula>2</formula>
    </cfRule>
  </conditionalFormatting>
  <conditionalFormatting sqref="F455">
    <cfRule type="containsText" dxfId="1273" priority="1267" operator="containsText" text="BAJO">
      <formula>NOT(ISERROR(SEARCH(("BAJO"),(F455))))</formula>
    </cfRule>
  </conditionalFormatting>
  <conditionalFormatting sqref="F455">
    <cfRule type="containsText" dxfId="1272" priority="1268" operator="containsText" text="MEDIO">
      <formula>NOT(ISERROR(SEARCH(("MEDIO"),(F455))))</formula>
    </cfRule>
  </conditionalFormatting>
  <conditionalFormatting sqref="F455">
    <cfRule type="containsText" dxfId="1271" priority="1269" operator="containsText" text="ALTO">
      <formula>NOT(ISERROR(SEARCH(("ALTO"),(F455))))</formula>
    </cfRule>
  </conditionalFormatting>
  <conditionalFormatting sqref="F455">
    <cfRule type="cellIs" dxfId="1270" priority="1270" operator="between">
      <formula>5</formula>
      <formula>9</formula>
    </cfRule>
  </conditionalFormatting>
  <conditionalFormatting sqref="F455">
    <cfRule type="cellIs" dxfId="1269" priority="1271" operator="between">
      <formula>3</formula>
      <formula>4</formula>
    </cfRule>
  </conditionalFormatting>
  <conditionalFormatting sqref="F455">
    <cfRule type="cellIs" dxfId="1268" priority="1272" operator="between">
      <formula>1</formula>
      <formula>2</formula>
    </cfRule>
  </conditionalFormatting>
  <conditionalFormatting sqref="F454">
    <cfRule type="containsText" dxfId="1267" priority="1261" operator="containsText" text="BAJO">
      <formula>NOT(ISERROR(SEARCH(("BAJO"),(F454))))</formula>
    </cfRule>
  </conditionalFormatting>
  <conditionalFormatting sqref="F454">
    <cfRule type="containsText" dxfId="1266" priority="1262" operator="containsText" text="MEDIO">
      <formula>NOT(ISERROR(SEARCH(("MEDIO"),(F454))))</formula>
    </cfRule>
  </conditionalFormatting>
  <conditionalFormatting sqref="F454">
    <cfRule type="containsText" dxfId="1265" priority="1263" operator="containsText" text="ALTO">
      <formula>NOT(ISERROR(SEARCH(("ALTO"),(F454))))</formula>
    </cfRule>
  </conditionalFormatting>
  <conditionalFormatting sqref="F454">
    <cfRule type="cellIs" dxfId="1264" priority="1264" operator="between">
      <formula>5</formula>
      <formula>9</formula>
    </cfRule>
  </conditionalFormatting>
  <conditionalFormatting sqref="F454">
    <cfRule type="cellIs" dxfId="1263" priority="1265" operator="between">
      <formula>3</formula>
      <formula>4</formula>
    </cfRule>
  </conditionalFormatting>
  <conditionalFormatting sqref="F454">
    <cfRule type="cellIs" dxfId="1262" priority="1266" operator="between">
      <formula>1</formula>
      <formula>2</formula>
    </cfRule>
  </conditionalFormatting>
  <conditionalFormatting sqref="F460:F462 F465:F466">
    <cfRule type="containsText" dxfId="1261" priority="1255" operator="containsText" text="BAJO">
      <formula>NOT(ISERROR(SEARCH(("BAJO"),(F460))))</formula>
    </cfRule>
  </conditionalFormatting>
  <conditionalFormatting sqref="F460:F462 F465:F466">
    <cfRule type="containsText" dxfId="1260" priority="1256" operator="containsText" text="MEDIO">
      <formula>NOT(ISERROR(SEARCH(("MEDIO"),(F460))))</formula>
    </cfRule>
  </conditionalFormatting>
  <conditionalFormatting sqref="F460:F462 F465:F466">
    <cfRule type="containsText" dxfId="1259" priority="1257" operator="containsText" text="ALTO">
      <formula>NOT(ISERROR(SEARCH(("ALTO"),(F460))))</formula>
    </cfRule>
  </conditionalFormatting>
  <conditionalFormatting sqref="F460:F462 F465:F466">
    <cfRule type="cellIs" dxfId="1258" priority="1258" operator="between">
      <formula>5</formula>
      <formula>9</formula>
    </cfRule>
  </conditionalFormatting>
  <conditionalFormatting sqref="F460:F462 F465:F466">
    <cfRule type="cellIs" dxfId="1257" priority="1259" operator="between">
      <formula>3</formula>
      <formula>4</formula>
    </cfRule>
  </conditionalFormatting>
  <conditionalFormatting sqref="F460:F462 F465:F466">
    <cfRule type="cellIs" dxfId="1256" priority="1260" operator="between">
      <formula>1</formula>
      <formula>2</formula>
    </cfRule>
  </conditionalFormatting>
  <conditionalFormatting sqref="F464">
    <cfRule type="containsText" dxfId="1255" priority="1249" operator="containsText" text="BAJO">
      <formula>NOT(ISERROR(SEARCH(("BAJO"),(F464))))</formula>
    </cfRule>
  </conditionalFormatting>
  <conditionalFormatting sqref="F464">
    <cfRule type="containsText" dxfId="1254" priority="1250" operator="containsText" text="MEDIO">
      <formula>NOT(ISERROR(SEARCH(("MEDIO"),(F464))))</formula>
    </cfRule>
  </conditionalFormatting>
  <conditionalFormatting sqref="F464">
    <cfRule type="containsText" dxfId="1253" priority="1251" operator="containsText" text="ALTO">
      <formula>NOT(ISERROR(SEARCH(("ALTO"),(F464))))</formula>
    </cfRule>
  </conditionalFormatting>
  <conditionalFormatting sqref="F464">
    <cfRule type="cellIs" dxfId="1252" priority="1252" operator="between">
      <formula>5</formula>
      <formula>9</formula>
    </cfRule>
  </conditionalFormatting>
  <conditionalFormatting sqref="F464">
    <cfRule type="cellIs" dxfId="1251" priority="1253" operator="between">
      <formula>3</formula>
      <formula>4</formula>
    </cfRule>
  </conditionalFormatting>
  <conditionalFormatting sqref="F464">
    <cfRule type="cellIs" dxfId="1250" priority="1254" operator="between">
      <formula>1</formula>
      <formula>2</formula>
    </cfRule>
  </conditionalFormatting>
  <conditionalFormatting sqref="F463">
    <cfRule type="containsText" dxfId="1249" priority="1243" operator="containsText" text="BAJO">
      <formula>NOT(ISERROR(SEARCH(("BAJO"),(F463))))</formula>
    </cfRule>
  </conditionalFormatting>
  <conditionalFormatting sqref="F463">
    <cfRule type="containsText" dxfId="1248" priority="1244" operator="containsText" text="MEDIO">
      <formula>NOT(ISERROR(SEARCH(("MEDIO"),(F463))))</formula>
    </cfRule>
  </conditionalFormatting>
  <conditionalFormatting sqref="F463">
    <cfRule type="containsText" dxfId="1247" priority="1245" operator="containsText" text="ALTO">
      <formula>NOT(ISERROR(SEARCH(("ALTO"),(F463))))</formula>
    </cfRule>
  </conditionalFormatting>
  <conditionalFormatting sqref="F463">
    <cfRule type="cellIs" dxfId="1246" priority="1246" operator="between">
      <formula>5</formula>
      <formula>9</formula>
    </cfRule>
  </conditionalFormatting>
  <conditionalFormatting sqref="F463">
    <cfRule type="cellIs" dxfId="1245" priority="1247" operator="between">
      <formula>3</formula>
      <formula>4</formula>
    </cfRule>
  </conditionalFormatting>
  <conditionalFormatting sqref="F463">
    <cfRule type="cellIs" dxfId="1244" priority="1248" operator="between">
      <formula>1</formula>
      <formula>2</formula>
    </cfRule>
  </conditionalFormatting>
  <conditionalFormatting sqref="F469:F471 F474:F475">
    <cfRule type="containsText" dxfId="1243" priority="1237" operator="containsText" text="BAJO">
      <formula>NOT(ISERROR(SEARCH(("BAJO"),(F469))))</formula>
    </cfRule>
  </conditionalFormatting>
  <conditionalFormatting sqref="F469:F471 F474:F475">
    <cfRule type="containsText" dxfId="1242" priority="1238" operator="containsText" text="MEDIO">
      <formula>NOT(ISERROR(SEARCH(("MEDIO"),(F469))))</formula>
    </cfRule>
  </conditionalFormatting>
  <conditionalFormatting sqref="F469:F471 F474:F475">
    <cfRule type="containsText" dxfId="1241" priority="1239" operator="containsText" text="ALTO">
      <formula>NOT(ISERROR(SEARCH(("ALTO"),(F469))))</formula>
    </cfRule>
  </conditionalFormatting>
  <conditionalFormatting sqref="F469:F471 F474:F475">
    <cfRule type="cellIs" dxfId="1240" priority="1240" operator="between">
      <formula>5</formula>
      <formula>9</formula>
    </cfRule>
  </conditionalFormatting>
  <conditionalFormatting sqref="F469:F471 F474:F475">
    <cfRule type="cellIs" dxfId="1239" priority="1241" operator="between">
      <formula>3</formula>
      <formula>4</formula>
    </cfRule>
  </conditionalFormatting>
  <conditionalFormatting sqref="F469:F471 F474:F475">
    <cfRule type="cellIs" dxfId="1238" priority="1242" operator="between">
      <formula>1</formula>
      <formula>2</formula>
    </cfRule>
  </conditionalFormatting>
  <conditionalFormatting sqref="F473">
    <cfRule type="containsText" dxfId="1237" priority="1231" operator="containsText" text="BAJO">
      <formula>NOT(ISERROR(SEARCH(("BAJO"),(F473))))</formula>
    </cfRule>
  </conditionalFormatting>
  <conditionalFormatting sqref="F473">
    <cfRule type="containsText" dxfId="1236" priority="1232" operator="containsText" text="MEDIO">
      <formula>NOT(ISERROR(SEARCH(("MEDIO"),(F473))))</formula>
    </cfRule>
  </conditionalFormatting>
  <conditionalFormatting sqref="F473">
    <cfRule type="containsText" dxfId="1235" priority="1233" operator="containsText" text="ALTO">
      <formula>NOT(ISERROR(SEARCH(("ALTO"),(F473))))</formula>
    </cfRule>
  </conditionalFormatting>
  <conditionalFormatting sqref="F473">
    <cfRule type="cellIs" dxfId="1234" priority="1234" operator="between">
      <formula>5</formula>
      <formula>9</formula>
    </cfRule>
  </conditionalFormatting>
  <conditionalFormatting sqref="F473">
    <cfRule type="cellIs" dxfId="1233" priority="1235" operator="between">
      <formula>3</formula>
      <formula>4</formula>
    </cfRule>
  </conditionalFormatting>
  <conditionalFormatting sqref="F473">
    <cfRule type="cellIs" dxfId="1232" priority="1236" operator="between">
      <formula>1</formula>
      <formula>2</formula>
    </cfRule>
  </conditionalFormatting>
  <conditionalFormatting sqref="F472">
    <cfRule type="containsText" dxfId="1231" priority="1225" operator="containsText" text="BAJO">
      <formula>NOT(ISERROR(SEARCH(("BAJO"),(F472))))</formula>
    </cfRule>
  </conditionalFormatting>
  <conditionalFormatting sqref="F472">
    <cfRule type="containsText" dxfId="1230" priority="1226" operator="containsText" text="MEDIO">
      <formula>NOT(ISERROR(SEARCH(("MEDIO"),(F472))))</formula>
    </cfRule>
  </conditionalFormatting>
  <conditionalFormatting sqref="F472">
    <cfRule type="containsText" dxfId="1229" priority="1227" operator="containsText" text="ALTO">
      <formula>NOT(ISERROR(SEARCH(("ALTO"),(F472))))</formula>
    </cfRule>
  </conditionalFormatting>
  <conditionalFormatting sqref="F472">
    <cfRule type="cellIs" dxfId="1228" priority="1228" operator="between">
      <formula>5</formula>
      <formula>9</formula>
    </cfRule>
  </conditionalFormatting>
  <conditionalFormatting sqref="F472">
    <cfRule type="cellIs" dxfId="1227" priority="1229" operator="between">
      <formula>3</formula>
      <formula>4</formula>
    </cfRule>
  </conditionalFormatting>
  <conditionalFormatting sqref="F472">
    <cfRule type="cellIs" dxfId="1226" priority="1230" operator="between">
      <formula>1</formula>
      <formula>2</formula>
    </cfRule>
  </conditionalFormatting>
  <conditionalFormatting sqref="F478:F480 F483:F484">
    <cfRule type="containsText" dxfId="1225" priority="1219" operator="containsText" text="BAJO">
      <formula>NOT(ISERROR(SEARCH(("BAJO"),(F478))))</formula>
    </cfRule>
  </conditionalFormatting>
  <conditionalFormatting sqref="F478:F480 F483:F484">
    <cfRule type="containsText" dxfId="1224" priority="1220" operator="containsText" text="MEDIO">
      <formula>NOT(ISERROR(SEARCH(("MEDIO"),(F478))))</formula>
    </cfRule>
  </conditionalFormatting>
  <conditionalFormatting sqref="F478:F480 F483:F484">
    <cfRule type="containsText" dxfId="1223" priority="1221" operator="containsText" text="ALTO">
      <formula>NOT(ISERROR(SEARCH(("ALTO"),(F478))))</formula>
    </cfRule>
  </conditionalFormatting>
  <conditionalFormatting sqref="F478:F480 F483:F484">
    <cfRule type="cellIs" dxfId="1222" priority="1222" operator="between">
      <formula>5</formula>
      <formula>9</formula>
    </cfRule>
  </conditionalFormatting>
  <conditionalFormatting sqref="F478:F480 F483:F484">
    <cfRule type="cellIs" dxfId="1221" priority="1223" operator="between">
      <formula>3</formula>
      <formula>4</formula>
    </cfRule>
  </conditionalFormatting>
  <conditionalFormatting sqref="F478:F480 F483:F484">
    <cfRule type="cellIs" dxfId="1220" priority="1224" operator="between">
      <formula>1</formula>
      <formula>2</formula>
    </cfRule>
  </conditionalFormatting>
  <conditionalFormatting sqref="F482">
    <cfRule type="containsText" dxfId="1219" priority="1213" operator="containsText" text="BAJO">
      <formula>NOT(ISERROR(SEARCH(("BAJO"),(F482))))</formula>
    </cfRule>
  </conditionalFormatting>
  <conditionalFormatting sqref="F482">
    <cfRule type="containsText" dxfId="1218" priority="1214" operator="containsText" text="MEDIO">
      <formula>NOT(ISERROR(SEARCH(("MEDIO"),(F482))))</formula>
    </cfRule>
  </conditionalFormatting>
  <conditionalFormatting sqref="F482">
    <cfRule type="containsText" dxfId="1217" priority="1215" operator="containsText" text="ALTO">
      <formula>NOT(ISERROR(SEARCH(("ALTO"),(F482))))</formula>
    </cfRule>
  </conditionalFormatting>
  <conditionalFormatting sqref="F482">
    <cfRule type="cellIs" dxfId="1216" priority="1216" operator="between">
      <formula>5</formula>
      <formula>9</formula>
    </cfRule>
  </conditionalFormatting>
  <conditionalFormatting sqref="F482">
    <cfRule type="cellIs" dxfId="1215" priority="1217" operator="between">
      <formula>3</formula>
      <formula>4</formula>
    </cfRule>
  </conditionalFormatting>
  <conditionalFormatting sqref="F482">
    <cfRule type="cellIs" dxfId="1214" priority="1218" operator="between">
      <formula>1</formula>
      <formula>2</formula>
    </cfRule>
  </conditionalFormatting>
  <conditionalFormatting sqref="F481">
    <cfRule type="containsText" dxfId="1213" priority="1207" operator="containsText" text="BAJO">
      <formula>NOT(ISERROR(SEARCH(("BAJO"),(F481))))</formula>
    </cfRule>
  </conditionalFormatting>
  <conditionalFormatting sqref="F481">
    <cfRule type="containsText" dxfId="1212" priority="1208" operator="containsText" text="MEDIO">
      <formula>NOT(ISERROR(SEARCH(("MEDIO"),(F481))))</formula>
    </cfRule>
  </conditionalFormatting>
  <conditionalFormatting sqref="F481">
    <cfRule type="containsText" dxfId="1211" priority="1209" operator="containsText" text="ALTO">
      <formula>NOT(ISERROR(SEARCH(("ALTO"),(F481))))</formula>
    </cfRule>
  </conditionalFormatting>
  <conditionalFormatting sqref="F481">
    <cfRule type="cellIs" dxfId="1210" priority="1210" operator="between">
      <formula>5</formula>
      <formula>9</formula>
    </cfRule>
  </conditionalFormatting>
  <conditionalFormatting sqref="F481">
    <cfRule type="cellIs" dxfId="1209" priority="1211" operator="between">
      <formula>3</formula>
      <formula>4</formula>
    </cfRule>
  </conditionalFormatting>
  <conditionalFormatting sqref="F481">
    <cfRule type="cellIs" dxfId="1208" priority="1212" operator="between">
      <formula>1</formula>
      <formula>2</formula>
    </cfRule>
  </conditionalFormatting>
  <conditionalFormatting sqref="F487:F489 F492:F493">
    <cfRule type="containsText" dxfId="1207" priority="1201" operator="containsText" text="BAJO">
      <formula>NOT(ISERROR(SEARCH(("BAJO"),(F487))))</formula>
    </cfRule>
  </conditionalFormatting>
  <conditionalFormatting sqref="F487:F489 F492:F493">
    <cfRule type="containsText" dxfId="1206" priority="1202" operator="containsText" text="MEDIO">
      <formula>NOT(ISERROR(SEARCH(("MEDIO"),(F487))))</formula>
    </cfRule>
  </conditionalFormatting>
  <conditionalFormatting sqref="F487:F489 F492:F493">
    <cfRule type="containsText" dxfId="1205" priority="1203" operator="containsText" text="ALTO">
      <formula>NOT(ISERROR(SEARCH(("ALTO"),(F487))))</formula>
    </cfRule>
  </conditionalFormatting>
  <conditionalFormatting sqref="F487:F489 F492:F493">
    <cfRule type="cellIs" dxfId="1204" priority="1204" operator="between">
      <formula>5</formula>
      <formula>9</formula>
    </cfRule>
  </conditionalFormatting>
  <conditionalFormatting sqref="F487:F489 F492:F493">
    <cfRule type="cellIs" dxfId="1203" priority="1205" operator="between">
      <formula>3</formula>
      <formula>4</formula>
    </cfRule>
  </conditionalFormatting>
  <conditionalFormatting sqref="F487:F489 F492:F493">
    <cfRule type="cellIs" dxfId="1202" priority="1206" operator="between">
      <formula>1</formula>
      <formula>2</formula>
    </cfRule>
  </conditionalFormatting>
  <conditionalFormatting sqref="F491">
    <cfRule type="containsText" dxfId="1201" priority="1195" operator="containsText" text="BAJO">
      <formula>NOT(ISERROR(SEARCH(("BAJO"),(F491))))</formula>
    </cfRule>
  </conditionalFormatting>
  <conditionalFormatting sqref="F491">
    <cfRule type="containsText" dxfId="1200" priority="1196" operator="containsText" text="MEDIO">
      <formula>NOT(ISERROR(SEARCH(("MEDIO"),(F491))))</formula>
    </cfRule>
  </conditionalFormatting>
  <conditionalFormatting sqref="F491">
    <cfRule type="containsText" dxfId="1199" priority="1197" operator="containsText" text="ALTO">
      <formula>NOT(ISERROR(SEARCH(("ALTO"),(F491))))</formula>
    </cfRule>
  </conditionalFormatting>
  <conditionalFormatting sqref="F491">
    <cfRule type="cellIs" dxfId="1198" priority="1198" operator="between">
      <formula>5</formula>
      <formula>9</formula>
    </cfRule>
  </conditionalFormatting>
  <conditionalFormatting sqref="F491">
    <cfRule type="cellIs" dxfId="1197" priority="1199" operator="between">
      <formula>3</formula>
      <formula>4</formula>
    </cfRule>
  </conditionalFormatting>
  <conditionalFormatting sqref="F491">
    <cfRule type="cellIs" dxfId="1196" priority="1200" operator="between">
      <formula>1</formula>
      <formula>2</formula>
    </cfRule>
  </conditionalFormatting>
  <conditionalFormatting sqref="F490">
    <cfRule type="containsText" dxfId="1195" priority="1189" operator="containsText" text="BAJO">
      <formula>NOT(ISERROR(SEARCH(("BAJO"),(F490))))</formula>
    </cfRule>
  </conditionalFormatting>
  <conditionalFormatting sqref="F490">
    <cfRule type="containsText" dxfId="1194" priority="1190" operator="containsText" text="MEDIO">
      <formula>NOT(ISERROR(SEARCH(("MEDIO"),(F490))))</formula>
    </cfRule>
  </conditionalFormatting>
  <conditionalFormatting sqref="F490">
    <cfRule type="containsText" dxfId="1193" priority="1191" operator="containsText" text="ALTO">
      <formula>NOT(ISERROR(SEARCH(("ALTO"),(F490))))</formula>
    </cfRule>
  </conditionalFormatting>
  <conditionalFormatting sqref="F490">
    <cfRule type="cellIs" dxfId="1192" priority="1192" operator="between">
      <formula>5</formula>
      <formula>9</formula>
    </cfRule>
  </conditionalFormatting>
  <conditionalFormatting sqref="F490">
    <cfRule type="cellIs" dxfId="1191" priority="1193" operator="between">
      <formula>3</formula>
      <formula>4</formula>
    </cfRule>
  </conditionalFormatting>
  <conditionalFormatting sqref="F490">
    <cfRule type="cellIs" dxfId="1190" priority="1194" operator="between">
      <formula>1</formula>
      <formula>2</formula>
    </cfRule>
  </conditionalFormatting>
  <conditionalFormatting sqref="F496:F498 F501:F502">
    <cfRule type="containsText" dxfId="1189" priority="1183" operator="containsText" text="BAJO">
      <formula>NOT(ISERROR(SEARCH(("BAJO"),(F496))))</formula>
    </cfRule>
  </conditionalFormatting>
  <conditionalFormatting sqref="F496:F498 F501:F502">
    <cfRule type="containsText" dxfId="1188" priority="1184" operator="containsText" text="MEDIO">
      <formula>NOT(ISERROR(SEARCH(("MEDIO"),(F496))))</formula>
    </cfRule>
  </conditionalFormatting>
  <conditionalFormatting sqref="F496:F498 F501:F502">
    <cfRule type="containsText" dxfId="1187" priority="1185" operator="containsText" text="ALTO">
      <formula>NOT(ISERROR(SEARCH(("ALTO"),(F496))))</formula>
    </cfRule>
  </conditionalFormatting>
  <conditionalFormatting sqref="F496:F498 F501:F502">
    <cfRule type="cellIs" dxfId="1186" priority="1186" operator="between">
      <formula>5</formula>
      <formula>9</formula>
    </cfRule>
  </conditionalFormatting>
  <conditionalFormatting sqref="F496:F498 F501:F502">
    <cfRule type="cellIs" dxfId="1185" priority="1187" operator="between">
      <formula>3</formula>
      <formula>4</formula>
    </cfRule>
  </conditionalFormatting>
  <conditionalFormatting sqref="F496:F498 F501:F502">
    <cfRule type="cellIs" dxfId="1184" priority="1188" operator="between">
      <formula>1</formula>
      <formula>2</formula>
    </cfRule>
  </conditionalFormatting>
  <conditionalFormatting sqref="F500">
    <cfRule type="containsText" dxfId="1183" priority="1177" operator="containsText" text="BAJO">
      <formula>NOT(ISERROR(SEARCH(("BAJO"),(F500))))</formula>
    </cfRule>
  </conditionalFormatting>
  <conditionalFormatting sqref="F500">
    <cfRule type="containsText" dxfId="1182" priority="1178" operator="containsText" text="MEDIO">
      <formula>NOT(ISERROR(SEARCH(("MEDIO"),(F500))))</formula>
    </cfRule>
  </conditionalFormatting>
  <conditionalFormatting sqref="F500">
    <cfRule type="containsText" dxfId="1181" priority="1179" operator="containsText" text="ALTO">
      <formula>NOT(ISERROR(SEARCH(("ALTO"),(F500))))</formula>
    </cfRule>
  </conditionalFormatting>
  <conditionalFormatting sqref="F500">
    <cfRule type="cellIs" dxfId="1180" priority="1180" operator="between">
      <formula>5</formula>
      <formula>9</formula>
    </cfRule>
  </conditionalFormatting>
  <conditionalFormatting sqref="F500">
    <cfRule type="cellIs" dxfId="1179" priority="1181" operator="between">
      <formula>3</formula>
      <formula>4</formula>
    </cfRule>
  </conditionalFormatting>
  <conditionalFormatting sqref="F500">
    <cfRule type="cellIs" dxfId="1178" priority="1182" operator="between">
      <formula>1</formula>
      <formula>2</formula>
    </cfRule>
  </conditionalFormatting>
  <conditionalFormatting sqref="F499">
    <cfRule type="containsText" dxfId="1177" priority="1171" operator="containsText" text="BAJO">
      <formula>NOT(ISERROR(SEARCH(("BAJO"),(F499))))</formula>
    </cfRule>
  </conditionalFormatting>
  <conditionalFormatting sqref="F499">
    <cfRule type="containsText" dxfId="1176" priority="1172" operator="containsText" text="MEDIO">
      <formula>NOT(ISERROR(SEARCH(("MEDIO"),(F499))))</formula>
    </cfRule>
  </conditionalFormatting>
  <conditionalFormatting sqref="F499">
    <cfRule type="containsText" dxfId="1175" priority="1173" operator="containsText" text="ALTO">
      <formula>NOT(ISERROR(SEARCH(("ALTO"),(F499))))</formula>
    </cfRule>
  </conditionalFormatting>
  <conditionalFormatting sqref="F499">
    <cfRule type="cellIs" dxfId="1174" priority="1174" operator="between">
      <formula>5</formula>
      <formula>9</formula>
    </cfRule>
  </conditionalFormatting>
  <conditionalFormatting sqref="F499">
    <cfRule type="cellIs" dxfId="1173" priority="1175" operator="between">
      <formula>3</formula>
      <formula>4</formula>
    </cfRule>
  </conditionalFormatting>
  <conditionalFormatting sqref="F499">
    <cfRule type="cellIs" dxfId="1172" priority="1176" operator="between">
      <formula>1</formula>
      <formula>2</formula>
    </cfRule>
  </conditionalFormatting>
  <conditionalFormatting sqref="F505:F507 F510:F511">
    <cfRule type="containsText" dxfId="1171" priority="1165" operator="containsText" text="BAJO">
      <formula>NOT(ISERROR(SEARCH(("BAJO"),(F505))))</formula>
    </cfRule>
  </conditionalFormatting>
  <conditionalFormatting sqref="F505:F507 F510:F511">
    <cfRule type="containsText" dxfId="1170" priority="1166" operator="containsText" text="MEDIO">
      <formula>NOT(ISERROR(SEARCH(("MEDIO"),(F505))))</formula>
    </cfRule>
  </conditionalFormatting>
  <conditionalFormatting sqref="F505:F507 F510:F511">
    <cfRule type="containsText" dxfId="1169" priority="1167" operator="containsText" text="ALTO">
      <formula>NOT(ISERROR(SEARCH(("ALTO"),(F505))))</formula>
    </cfRule>
  </conditionalFormatting>
  <conditionalFormatting sqref="F505:F507 F510:F511">
    <cfRule type="cellIs" dxfId="1168" priority="1168" operator="between">
      <formula>5</formula>
      <formula>9</formula>
    </cfRule>
  </conditionalFormatting>
  <conditionalFormatting sqref="F505:F507 F510:F511">
    <cfRule type="cellIs" dxfId="1167" priority="1169" operator="between">
      <formula>3</formula>
      <formula>4</formula>
    </cfRule>
  </conditionalFormatting>
  <conditionalFormatting sqref="F505:F507 F510:F511">
    <cfRule type="cellIs" dxfId="1166" priority="1170" operator="between">
      <formula>1</formula>
      <formula>2</formula>
    </cfRule>
  </conditionalFormatting>
  <conditionalFormatting sqref="F509">
    <cfRule type="containsText" dxfId="1165" priority="1159" operator="containsText" text="BAJO">
      <formula>NOT(ISERROR(SEARCH(("BAJO"),(F509))))</formula>
    </cfRule>
  </conditionalFormatting>
  <conditionalFormatting sqref="F509">
    <cfRule type="containsText" dxfId="1164" priority="1160" operator="containsText" text="MEDIO">
      <formula>NOT(ISERROR(SEARCH(("MEDIO"),(F509))))</formula>
    </cfRule>
  </conditionalFormatting>
  <conditionalFormatting sqref="F509">
    <cfRule type="containsText" dxfId="1163" priority="1161" operator="containsText" text="ALTO">
      <formula>NOT(ISERROR(SEARCH(("ALTO"),(F509))))</formula>
    </cfRule>
  </conditionalFormatting>
  <conditionalFormatting sqref="F509">
    <cfRule type="cellIs" dxfId="1162" priority="1162" operator="between">
      <formula>5</formula>
      <formula>9</formula>
    </cfRule>
  </conditionalFormatting>
  <conditionalFormatting sqref="F509">
    <cfRule type="cellIs" dxfId="1161" priority="1163" operator="between">
      <formula>3</formula>
      <formula>4</formula>
    </cfRule>
  </conditionalFormatting>
  <conditionalFormatting sqref="F509">
    <cfRule type="cellIs" dxfId="1160" priority="1164" operator="between">
      <formula>1</formula>
      <formula>2</formula>
    </cfRule>
  </conditionalFormatting>
  <conditionalFormatting sqref="F508">
    <cfRule type="containsText" dxfId="1159" priority="1153" operator="containsText" text="BAJO">
      <formula>NOT(ISERROR(SEARCH(("BAJO"),(F508))))</formula>
    </cfRule>
  </conditionalFormatting>
  <conditionalFormatting sqref="F508">
    <cfRule type="containsText" dxfId="1158" priority="1154" operator="containsText" text="MEDIO">
      <formula>NOT(ISERROR(SEARCH(("MEDIO"),(F508))))</formula>
    </cfRule>
  </conditionalFormatting>
  <conditionalFormatting sqref="F508">
    <cfRule type="containsText" dxfId="1157" priority="1155" operator="containsText" text="ALTO">
      <formula>NOT(ISERROR(SEARCH(("ALTO"),(F508))))</formula>
    </cfRule>
  </conditionalFormatting>
  <conditionalFormatting sqref="F508">
    <cfRule type="cellIs" dxfId="1156" priority="1156" operator="between">
      <formula>5</formula>
      <formula>9</formula>
    </cfRule>
  </conditionalFormatting>
  <conditionalFormatting sqref="F508">
    <cfRule type="cellIs" dxfId="1155" priority="1157" operator="between">
      <formula>3</formula>
      <formula>4</formula>
    </cfRule>
  </conditionalFormatting>
  <conditionalFormatting sqref="F508">
    <cfRule type="cellIs" dxfId="1154" priority="1158" operator="between">
      <formula>1</formula>
      <formula>2</formula>
    </cfRule>
  </conditionalFormatting>
  <conditionalFormatting sqref="F514:F516 F519:F520">
    <cfRule type="containsText" dxfId="1153" priority="1147" operator="containsText" text="BAJO">
      <formula>NOT(ISERROR(SEARCH(("BAJO"),(F514))))</formula>
    </cfRule>
  </conditionalFormatting>
  <conditionalFormatting sqref="F514:F516 F519:F520">
    <cfRule type="containsText" dxfId="1152" priority="1148" operator="containsText" text="MEDIO">
      <formula>NOT(ISERROR(SEARCH(("MEDIO"),(F514))))</formula>
    </cfRule>
  </conditionalFormatting>
  <conditionalFormatting sqref="F514:F516 F519:F520">
    <cfRule type="containsText" dxfId="1151" priority="1149" operator="containsText" text="ALTO">
      <formula>NOT(ISERROR(SEARCH(("ALTO"),(F514))))</formula>
    </cfRule>
  </conditionalFormatting>
  <conditionalFormatting sqref="F514:F516 F519:F520">
    <cfRule type="cellIs" dxfId="1150" priority="1150" operator="between">
      <formula>5</formula>
      <formula>9</formula>
    </cfRule>
  </conditionalFormatting>
  <conditionalFormatting sqref="F514:F516 F519:F520">
    <cfRule type="cellIs" dxfId="1149" priority="1151" operator="between">
      <formula>3</formula>
      <formula>4</formula>
    </cfRule>
  </conditionalFormatting>
  <conditionalFormatting sqref="F514:F516 F519:F520">
    <cfRule type="cellIs" dxfId="1148" priority="1152" operator="between">
      <formula>1</formula>
      <formula>2</formula>
    </cfRule>
  </conditionalFormatting>
  <conditionalFormatting sqref="F518">
    <cfRule type="containsText" dxfId="1147" priority="1141" operator="containsText" text="BAJO">
      <formula>NOT(ISERROR(SEARCH(("BAJO"),(F518))))</formula>
    </cfRule>
  </conditionalFormatting>
  <conditionalFormatting sqref="F518">
    <cfRule type="containsText" dxfId="1146" priority="1142" operator="containsText" text="MEDIO">
      <formula>NOT(ISERROR(SEARCH(("MEDIO"),(F518))))</formula>
    </cfRule>
  </conditionalFormatting>
  <conditionalFormatting sqref="F518">
    <cfRule type="containsText" dxfId="1145" priority="1143" operator="containsText" text="ALTO">
      <formula>NOT(ISERROR(SEARCH(("ALTO"),(F518))))</formula>
    </cfRule>
  </conditionalFormatting>
  <conditionalFormatting sqref="F518">
    <cfRule type="cellIs" dxfId="1144" priority="1144" operator="between">
      <formula>5</formula>
      <formula>9</formula>
    </cfRule>
  </conditionalFormatting>
  <conditionalFormatting sqref="F518">
    <cfRule type="cellIs" dxfId="1143" priority="1145" operator="between">
      <formula>3</formula>
      <formula>4</formula>
    </cfRule>
  </conditionalFormatting>
  <conditionalFormatting sqref="F518">
    <cfRule type="cellIs" dxfId="1142" priority="1146" operator="between">
      <formula>1</formula>
      <formula>2</formula>
    </cfRule>
  </conditionalFormatting>
  <conditionalFormatting sqref="F517">
    <cfRule type="containsText" dxfId="1141" priority="1135" operator="containsText" text="BAJO">
      <formula>NOT(ISERROR(SEARCH(("BAJO"),(F517))))</formula>
    </cfRule>
  </conditionalFormatting>
  <conditionalFormatting sqref="F517">
    <cfRule type="containsText" dxfId="1140" priority="1136" operator="containsText" text="MEDIO">
      <formula>NOT(ISERROR(SEARCH(("MEDIO"),(F517))))</formula>
    </cfRule>
  </conditionalFormatting>
  <conditionalFormatting sqref="F517">
    <cfRule type="containsText" dxfId="1139" priority="1137" operator="containsText" text="ALTO">
      <formula>NOT(ISERROR(SEARCH(("ALTO"),(F517))))</formula>
    </cfRule>
  </conditionalFormatting>
  <conditionalFormatting sqref="F517">
    <cfRule type="cellIs" dxfId="1138" priority="1138" operator="between">
      <formula>5</formula>
      <formula>9</formula>
    </cfRule>
  </conditionalFormatting>
  <conditionalFormatting sqref="F517">
    <cfRule type="cellIs" dxfId="1137" priority="1139" operator="between">
      <formula>3</formula>
      <formula>4</formula>
    </cfRule>
  </conditionalFormatting>
  <conditionalFormatting sqref="F517">
    <cfRule type="cellIs" dxfId="1136" priority="1140" operator="between">
      <formula>1</formula>
      <formula>2</formula>
    </cfRule>
  </conditionalFormatting>
  <conditionalFormatting sqref="F523:F525 F528:F529">
    <cfRule type="containsText" dxfId="1135" priority="1129" operator="containsText" text="BAJO">
      <formula>NOT(ISERROR(SEARCH(("BAJO"),(F523))))</formula>
    </cfRule>
  </conditionalFormatting>
  <conditionalFormatting sqref="F523:F525 F528:F529">
    <cfRule type="containsText" dxfId="1134" priority="1130" operator="containsText" text="MEDIO">
      <formula>NOT(ISERROR(SEARCH(("MEDIO"),(F523))))</formula>
    </cfRule>
  </conditionalFormatting>
  <conditionalFormatting sqref="F523:F525 F528:F529">
    <cfRule type="containsText" dxfId="1133" priority="1131" operator="containsText" text="ALTO">
      <formula>NOT(ISERROR(SEARCH(("ALTO"),(F523))))</formula>
    </cfRule>
  </conditionalFormatting>
  <conditionalFormatting sqref="F523:F525 F528:F529">
    <cfRule type="cellIs" dxfId="1132" priority="1132" operator="between">
      <formula>5</formula>
      <formula>9</formula>
    </cfRule>
  </conditionalFormatting>
  <conditionalFormatting sqref="F523:F525 F528:F529">
    <cfRule type="cellIs" dxfId="1131" priority="1133" operator="between">
      <formula>3</formula>
      <formula>4</formula>
    </cfRule>
  </conditionalFormatting>
  <conditionalFormatting sqref="F523:F525 F528:F529">
    <cfRule type="cellIs" dxfId="1130" priority="1134" operator="between">
      <formula>1</formula>
      <formula>2</formula>
    </cfRule>
  </conditionalFormatting>
  <conditionalFormatting sqref="F527">
    <cfRule type="containsText" dxfId="1129" priority="1123" operator="containsText" text="BAJO">
      <formula>NOT(ISERROR(SEARCH(("BAJO"),(F527))))</formula>
    </cfRule>
  </conditionalFormatting>
  <conditionalFormatting sqref="F527">
    <cfRule type="containsText" dxfId="1128" priority="1124" operator="containsText" text="MEDIO">
      <formula>NOT(ISERROR(SEARCH(("MEDIO"),(F527))))</formula>
    </cfRule>
  </conditionalFormatting>
  <conditionalFormatting sqref="F527">
    <cfRule type="containsText" dxfId="1127" priority="1125" operator="containsText" text="ALTO">
      <formula>NOT(ISERROR(SEARCH(("ALTO"),(F527))))</formula>
    </cfRule>
  </conditionalFormatting>
  <conditionalFormatting sqref="F527">
    <cfRule type="cellIs" dxfId="1126" priority="1126" operator="between">
      <formula>5</formula>
      <formula>9</formula>
    </cfRule>
  </conditionalFormatting>
  <conditionalFormatting sqref="F527">
    <cfRule type="cellIs" dxfId="1125" priority="1127" operator="between">
      <formula>3</formula>
      <formula>4</formula>
    </cfRule>
  </conditionalFormatting>
  <conditionalFormatting sqref="F527">
    <cfRule type="cellIs" dxfId="1124" priority="1128" operator="between">
      <formula>1</formula>
      <formula>2</formula>
    </cfRule>
  </conditionalFormatting>
  <conditionalFormatting sqref="F526">
    <cfRule type="containsText" dxfId="1123" priority="1117" operator="containsText" text="BAJO">
      <formula>NOT(ISERROR(SEARCH(("BAJO"),(F526))))</formula>
    </cfRule>
  </conditionalFormatting>
  <conditionalFormatting sqref="F526">
    <cfRule type="containsText" dxfId="1122" priority="1118" operator="containsText" text="MEDIO">
      <formula>NOT(ISERROR(SEARCH(("MEDIO"),(F526))))</formula>
    </cfRule>
  </conditionalFormatting>
  <conditionalFormatting sqref="F526">
    <cfRule type="containsText" dxfId="1121" priority="1119" operator="containsText" text="ALTO">
      <formula>NOT(ISERROR(SEARCH(("ALTO"),(F526))))</formula>
    </cfRule>
  </conditionalFormatting>
  <conditionalFormatting sqref="F526">
    <cfRule type="cellIs" dxfId="1120" priority="1120" operator="between">
      <formula>5</formula>
      <formula>9</formula>
    </cfRule>
  </conditionalFormatting>
  <conditionalFormatting sqref="F526">
    <cfRule type="cellIs" dxfId="1119" priority="1121" operator="between">
      <formula>3</formula>
      <formula>4</formula>
    </cfRule>
  </conditionalFormatting>
  <conditionalFormatting sqref="F526">
    <cfRule type="cellIs" dxfId="1118" priority="1122" operator="between">
      <formula>1</formula>
      <formula>2</formula>
    </cfRule>
  </conditionalFormatting>
  <conditionalFormatting sqref="F532:F534 F537:F538">
    <cfRule type="containsText" dxfId="1117" priority="1111" operator="containsText" text="BAJO">
      <formula>NOT(ISERROR(SEARCH(("BAJO"),(F532))))</formula>
    </cfRule>
  </conditionalFormatting>
  <conditionalFormatting sqref="F532:F534 F537:F538">
    <cfRule type="containsText" dxfId="1116" priority="1112" operator="containsText" text="MEDIO">
      <formula>NOT(ISERROR(SEARCH(("MEDIO"),(F532))))</formula>
    </cfRule>
  </conditionalFormatting>
  <conditionalFormatting sqref="F532:F534 F537:F538">
    <cfRule type="containsText" dxfId="1115" priority="1113" operator="containsText" text="ALTO">
      <formula>NOT(ISERROR(SEARCH(("ALTO"),(F532))))</formula>
    </cfRule>
  </conditionalFormatting>
  <conditionalFormatting sqref="F532:F534 F537:F538">
    <cfRule type="cellIs" dxfId="1114" priority="1114" operator="between">
      <formula>5</formula>
      <formula>9</formula>
    </cfRule>
  </conditionalFormatting>
  <conditionalFormatting sqref="F532:F534 F537:F538">
    <cfRule type="cellIs" dxfId="1113" priority="1115" operator="between">
      <formula>3</formula>
      <formula>4</formula>
    </cfRule>
  </conditionalFormatting>
  <conditionalFormatting sqref="F532:F534 F537:F538">
    <cfRule type="cellIs" dxfId="1112" priority="1116" operator="between">
      <formula>1</formula>
      <formula>2</formula>
    </cfRule>
  </conditionalFormatting>
  <conditionalFormatting sqref="F536">
    <cfRule type="containsText" dxfId="1111" priority="1105" operator="containsText" text="BAJO">
      <formula>NOT(ISERROR(SEARCH(("BAJO"),(F536))))</formula>
    </cfRule>
  </conditionalFormatting>
  <conditionalFormatting sqref="F536">
    <cfRule type="containsText" dxfId="1110" priority="1106" operator="containsText" text="MEDIO">
      <formula>NOT(ISERROR(SEARCH(("MEDIO"),(F536))))</formula>
    </cfRule>
  </conditionalFormatting>
  <conditionalFormatting sqref="F536">
    <cfRule type="containsText" dxfId="1109" priority="1107" operator="containsText" text="ALTO">
      <formula>NOT(ISERROR(SEARCH(("ALTO"),(F536))))</formula>
    </cfRule>
  </conditionalFormatting>
  <conditionalFormatting sqref="F536">
    <cfRule type="cellIs" dxfId="1108" priority="1108" operator="between">
      <formula>5</formula>
      <formula>9</formula>
    </cfRule>
  </conditionalFormatting>
  <conditionalFormatting sqref="F536">
    <cfRule type="cellIs" dxfId="1107" priority="1109" operator="between">
      <formula>3</formula>
      <formula>4</formula>
    </cfRule>
  </conditionalFormatting>
  <conditionalFormatting sqref="F536">
    <cfRule type="cellIs" dxfId="1106" priority="1110" operator="between">
      <formula>1</formula>
      <formula>2</formula>
    </cfRule>
  </conditionalFormatting>
  <conditionalFormatting sqref="F535">
    <cfRule type="containsText" dxfId="1105" priority="1099" operator="containsText" text="BAJO">
      <formula>NOT(ISERROR(SEARCH(("BAJO"),(F535))))</formula>
    </cfRule>
  </conditionalFormatting>
  <conditionalFormatting sqref="F535">
    <cfRule type="containsText" dxfId="1104" priority="1100" operator="containsText" text="MEDIO">
      <formula>NOT(ISERROR(SEARCH(("MEDIO"),(F535))))</formula>
    </cfRule>
  </conditionalFormatting>
  <conditionalFormatting sqref="F535">
    <cfRule type="containsText" dxfId="1103" priority="1101" operator="containsText" text="ALTO">
      <formula>NOT(ISERROR(SEARCH(("ALTO"),(F535))))</formula>
    </cfRule>
  </conditionalFormatting>
  <conditionalFormatting sqref="F535">
    <cfRule type="cellIs" dxfId="1102" priority="1102" operator="between">
      <formula>5</formula>
      <formula>9</formula>
    </cfRule>
  </conditionalFormatting>
  <conditionalFormatting sqref="F535">
    <cfRule type="cellIs" dxfId="1101" priority="1103" operator="between">
      <formula>3</formula>
      <formula>4</formula>
    </cfRule>
  </conditionalFormatting>
  <conditionalFormatting sqref="F535">
    <cfRule type="cellIs" dxfId="1100" priority="1104" operator="between">
      <formula>1</formula>
      <formula>2</formula>
    </cfRule>
  </conditionalFormatting>
  <conditionalFormatting sqref="F541:F543 F546:F547">
    <cfRule type="containsText" dxfId="1099" priority="1093" operator="containsText" text="BAJO">
      <formula>NOT(ISERROR(SEARCH(("BAJO"),(F541))))</formula>
    </cfRule>
  </conditionalFormatting>
  <conditionalFormatting sqref="F541:F543 F546:F547">
    <cfRule type="containsText" dxfId="1098" priority="1094" operator="containsText" text="MEDIO">
      <formula>NOT(ISERROR(SEARCH(("MEDIO"),(F541))))</formula>
    </cfRule>
  </conditionalFormatting>
  <conditionalFormatting sqref="F541:F543 F546:F547">
    <cfRule type="containsText" dxfId="1097" priority="1095" operator="containsText" text="ALTO">
      <formula>NOT(ISERROR(SEARCH(("ALTO"),(F541))))</formula>
    </cfRule>
  </conditionalFormatting>
  <conditionalFormatting sqref="F541:F543 F546:F547">
    <cfRule type="cellIs" dxfId="1096" priority="1096" operator="between">
      <formula>5</formula>
      <formula>9</formula>
    </cfRule>
  </conditionalFormatting>
  <conditionalFormatting sqref="F541:F543 F546:F547">
    <cfRule type="cellIs" dxfId="1095" priority="1097" operator="between">
      <formula>3</formula>
      <formula>4</formula>
    </cfRule>
  </conditionalFormatting>
  <conditionalFormatting sqref="F541:F543 F546:F547">
    <cfRule type="cellIs" dxfId="1094" priority="1098" operator="between">
      <formula>1</formula>
      <formula>2</formula>
    </cfRule>
  </conditionalFormatting>
  <conditionalFormatting sqref="F545">
    <cfRule type="containsText" dxfId="1093" priority="1087" operator="containsText" text="BAJO">
      <formula>NOT(ISERROR(SEARCH(("BAJO"),(F545))))</formula>
    </cfRule>
  </conditionalFormatting>
  <conditionalFormatting sqref="F545">
    <cfRule type="containsText" dxfId="1092" priority="1088" operator="containsText" text="MEDIO">
      <formula>NOT(ISERROR(SEARCH(("MEDIO"),(F545))))</formula>
    </cfRule>
  </conditionalFormatting>
  <conditionalFormatting sqref="F545">
    <cfRule type="containsText" dxfId="1091" priority="1089" operator="containsText" text="ALTO">
      <formula>NOT(ISERROR(SEARCH(("ALTO"),(F545))))</formula>
    </cfRule>
  </conditionalFormatting>
  <conditionalFormatting sqref="F545">
    <cfRule type="cellIs" dxfId="1090" priority="1090" operator="between">
      <formula>5</formula>
      <formula>9</formula>
    </cfRule>
  </conditionalFormatting>
  <conditionalFormatting sqref="F545">
    <cfRule type="cellIs" dxfId="1089" priority="1091" operator="between">
      <formula>3</formula>
      <formula>4</formula>
    </cfRule>
  </conditionalFormatting>
  <conditionalFormatting sqref="F545">
    <cfRule type="cellIs" dxfId="1088" priority="1092" operator="between">
      <formula>1</formula>
      <formula>2</formula>
    </cfRule>
  </conditionalFormatting>
  <conditionalFormatting sqref="F544">
    <cfRule type="containsText" dxfId="1087" priority="1081" operator="containsText" text="BAJO">
      <formula>NOT(ISERROR(SEARCH(("BAJO"),(F544))))</formula>
    </cfRule>
  </conditionalFormatting>
  <conditionalFormatting sqref="F544">
    <cfRule type="containsText" dxfId="1086" priority="1082" operator="containsText" text="MEDIO">
      <formula>NOT(ISERROR(SEARCH(("MEDIO"),(F544))))</formula>
    </cfRule>
  </conditionalFormatting>
  <conditionalFormatting sqref="F544">
    <cfRule type="containsText" dxfId="1085" priority="1083" operator="containsText" text="ALTO">
      <formula>NOT(ISERROR(SEARCH(("ALTO"),(F544))))</formula>
    </cfRule>
  </conditionalFormatting>
  <conditionalFormatting sqref="F544">
    <cfRule type="cellIs" dxfId="1084" priority="1084" operator="between">
      <formula>5</formula>
      <formula>9</formula>
    </cfRule>
  </conditionalFormatting>
  <conditionalFormatting sqref="F544">
    <cfRule type="cellIs" dxfId="1083" priority="1085" operator="between">
      <formula>3</formula>
      <formula>4</formula>
    </cfRule>
  </conditionalFormatting>
  <conditionalFormatting sqref="F544">
    <cfRule type="cellIs" dxfId="1082" priority="1086" operator="between">
      <formula>1</formula>
      <formula>2</formula>
    </cfRule>
  </conditionalFormatting>
  <conditionalFormatting sqref="F550:F552 F555:F556">
    <cfRule type="containsText" dxfId="1081" priority="1075" operator="containsText" text="BAJO">
      <formula>NOT(ISERROR(SEARCH(("BAJO"),(F550))))</formula>
    </cfRule>
  </conditionalFormatting>
  <conditionalFormatting sqref="F550:F552 F555:F556">
    <cfRule type="containsText" dxfId="1080" priority="1076" operator="containsText" text="MEDIO">
      <formula>NOT(ISERROR(SEARCH(("MEDIO"),(F550))))</formula>
    </cfRule>
  </conditionalFormatting>
  <conditionalFormatting sqref="F550:F552 F555:F556">
    <cfRule type="containsText" dxfId="1079" priority="1077" operator="containsText" text="ALTO">
      <formula>NOT(ISERROR(SEARCH(("ALTO"),(F550))))</formula>
    </cfRule>
  </conditionalFormatting>
  <conditionalFormatting sqref="F550:F552 F555:F556">
    <cfRule type="cellIs" dxfId="1078" priority="1078" operator="between">
      <formula>5</formula>
      <formula>9</formula>
    </cfRule>
  </conditionalFormatting>
  <conditionalFormatting sqref="F550:F552 F555:F556">
    <cfRule type="cellIs" dxfId="1077" priority="1079" operator="between">
      <formula>3</formula>
      <formula>4</formula>
    </cfRule>
  </conditionalFormatting>
  <conditionalFormatting sqref="F550:F552 F555:F556">
    <cfRule type="cellIs" dxfId="1076" priority="1080" operator="between">
      <formula>1</formula>
      <formula>2</formula>
    </cfRule>
  </conditionalFormatting>
  <conditionalFormatting sqref="F554">
    <cfRule type="containsText" dxfId="1075" priority="1069" operator="containsText" text="BAJO">
      <formula>NOT(ISERROR(SEARCH(("BAJO"),(F554))))</formula>
    </cfRule>
  </conditionalFormatting>
  <conditionalFormatting sqref="F554">
    <cfRule type="containsText" dxfId="1074" priority="1070" operator="containsText" text="MEDIO">
      <formula>NOT(ISERROR(SEARCH(("MEDIO"),(F554))))</formula>
    </cfRule>
  </conditionalFormatting>
  <conditionalFormatting sqref="F554">
    <cfRule type="containsText" dxfId="1073" priority="1071" operator="containsText" text="ALTO">
      <formula>NOT(ISERROR(SEARCH(("ALTO"),(F554))))</formula>
    </cfRule>
  </conditionalFormatting>
  <conditionalFormatting sqref="F554">
    <cfRule type="cellIs" dxfId="1072" priority="1072" operator="between">
      <formula>5</formula>
      <formula>9</formula>
    </cfRule>
  </conditionalFormatting>
  <conditionalFormatting sqref="F554">
    <cfRule type="cellIs" dxfId="1071" priority="1073" operator="between">
      <formula>3</formula>
      <formula>4</formula>
    </cfRule>
  </conditionalFormatting>
  <conditionalFormatting sqref="F554">
    <cfRule type="cellIs" dxfId="1070" priority="1074" operator="between">
      <formula>1</formula>
      <formula>2</formula>
    </cfRule>
  </conditionalFormatting>
  <conditionalFormatting sqref="F553">
    <cfRule type="containsText" dxfId="1069" priority="1063" operator="containsText" text="BAJO">
      <formula>NOT(ISERROR(SEARCH(("BAJO"),(F553))))</formula>
    </cfRule>
  </conditionalFormatting>
  <conditionalFormatting sqref="F553">
    <cfRule type="containsText" dxfId="1068" priority="1064" operator="containsText" text="MEDIO">
      <formula>NOT(ISERROR(SEARCH(("MEDIO"),(F553))))</formula>
    </cfRule>
  </conditionalFormatting>
  <conditionalFormatting sqref="F553">
    <cfRule type="containsText" dxfId="1067" priority="1065" operator="containsText" text="ALTO">
      <formula>NOT(ISERROR(SEARCH(("ALTO"),(F553))))</formula>
    </cfRule>
  </conditionalFormatting>
  <conditionalFormatting sqref="F553">
    <cfRule type="cellIs" dxfId="1066" priority="1066" operator="between">
      <formula>5</formula>
      <formula>9</formula>
    </cfRule>
  </conditionalFormatting>
  <conditionalFormatting sqref="F553">
    <cfRule type="cellIs" dxfId="1065" priority="1067" operator="between">
      <formula>3</formula>
      <formula>4</formula>
    </cfRule>
  </conditionalFormatting>
  <conditionalFormatting sqref="F553">
    <cfRule type="cellIs" dxfId="1064" priority="1068" operator="between">
      <formula>1</formula>
      <formula>2</formula>
    </cfRule>
  </conditionalFormatting>
  <conditionalFormatting sqref="F559:F561 F564:F565">
    <cfRule type="containsText" dxfId="1063" priority="1057" operator="containsText" text="BAJO">
      <formula>NOT(ISERROR(SEARCH(("BAJO"),(F559))))</formula>
    </cfRule>
  </conditionalFormatting>
  <conditionalFormatting sqref="F559:F561 F564:F565">
    <cfRule type="containsText" dxfId="1062" priority="1058" operator="containsText" text="MEDIO">
      <formula>NOT(ISERROR(SEARCH(("MEDIO"),(F559))))</formula>
    </cfRule>
  </conditionalFormatting>
  <conditionalFormatting sqref="F559:F561 F564:F565">
    <cfRule type="containsText" dxfId="1061" priority="1059" operator="containsText" text="ALTO">
      <formula>NOT(ISERROR(SEARCH(("ALTO"),(F559))))</formula>
    </cfRule>
  </conditionalFormatting>
  <conditionalFormatting sqref="F559:F561 F564:F565">
    <cfRule type="cellIs" dxfId="1060" priority="1060" operator="between">
      <formula>5</formula>
      <formula>9</formula>
    </cfRule>
  </conditionalFormatting>
  <conditionalFormatting sqref="F559:F561 F564:F565">
    <cfRule type="cellIs" dxfId="1059" priority="1061" operator="between">
      <formula>3</formula>
      <formula>4</formula>
    </cfRule>
  </conditionalFormatting>
  <conditionalFormatting sqref="F559:F561 F564:F565">
    <cfRule type="cellIs" dxfId="1058" priority="1062" operator="between">
      <formula>1</formula>
      <formula>2</formula>
    </cfRule>
  </conditionalFormatting>
  <conditionalFormatting sqref="F563">
    <cfRule type="containsText" dxfId="1057" priority="1051" operator="containsText" text="BAJO">
      <formula>NOT(ISERROR(SEARCH(("BAJO"),(F563))))</formula>
    </cfRule>
  </conditionalFormatting>
  <conditionalFormatting sqref="F563">
    <cfRule type="containsText" dxfId="1056" priority="1052" operator="containsText" text="MEDIO">
      <formula>NOT(ISERROR(SEARCH(("MEDIO"),(F563))))</formula>
    </cfRule>
  </conditionalFormatting>
  <conditionalFormatting sqref="F563">
    <cfRule type="containsText" dxfId="1055" priority="1053" operator="containsText" text="ALTO">
      <formula>NOT(ISERROR(SEARCH(("ALTO"),(F563))))</formula>
    </cfRule>
  </conditionalFormatting>
  <conditionalFormatting sqref="F563">
    <cfRule type="cellIs" dxfId="1054" priority="1054" operator="between">
      <formula>5</formula>
      <formula>9</formula>
    </cfRule>
  </conditionalFormatting>
  <conditionalFormatting sqref="F563">
    <cfRule type="cellIs" dxfId="1053" priority="1055" operator="between">
      <formula>3</formula>
      <formula>4</formula>
    </cfRule>
  </conditionalFormatting>
  <conditionalFormatting sqref="F563">
    <cfRule type="cellIs" dxfId="1052" priority="1056" operator="between">
      <formula>1</formula>
      <formula>2</formula>
    </cfRule>
  </conditionalFormatting>
  <conditionalFormatting sqref="F562">
    <cfRule type="containsText" dxfId="1051" priority="1045" operator="containsText" text="BAJO">
      <formula>NOT(ISERROR(SEARCH(("BAJO"),(F562))))</formula>
    </cfRule>
  </conditionalFormatting>
  <conditionalFormatting sqref="F562">
    <cfRule type="containsText" dxfId="1050" priority="1046" operator="containsText" text="MEDIO">
      <formula>NOT(ISERROR(SEARCH(("MEDIO"),(F562))))</formula>
    </cfRule>
  </conditionalFormatting>
  <conditionalFormatting sqref="F562">
    <cfRule type="containsText" dxfId="1049" priority="1047" operator="containsText" text="ALTO">
      <formula>NOT(ISERROR(SEARCH(("ALTO"),(F562))))</formula>
    </cfRule>
  </conditionalFormatting>
  <conditionalFormatting sqref="F562">
    <cfRule type="cellIs" dxfId="1048" priority="1048" operator="between">
      <formula>5</formula>
      <formula>9</formula>
    </cfRule>
  </conditionalFormatting>
  <conditionalFormatting sqref="F562">
    <cfRule type="cellIs" dxfId="1047" priority="1049" operator="between">
      <formula>3</formula>
      <formula>4</formula>
    </cfRule>
  </conditionalFormatting>
  <conditionalFormatting sqref="F562">
    <cfRule type="cellIs" dxfId="1046" priority="1050" operator="between">
      <formula>1</formula>
      <formula>2</formula>
    </cfRule>
  </conditionalFormatting>
  <conditionalFormatting sqref="F568:F570 F573:F574">
    <cfRule type="containsText" dxfId="1045" priority="1039" operator="containsText" text="BAJO">
      <formula>NOT(ISERROR(SEARCH(("BAJO"),(F568))))</formula>
    </cfRule>
  </conditionalFormatting>
  <conditionalFormatting sqref="F568:F570 F573:F574">
    <cfRule type="containsText" dxfId="1044" priority="1040" operator="containsText" text="MEDIO">
      <formula>NOT(ISERROR(SEARCH(("MEDIO"),(F568))))</formula>
    </cfRule>
  </conditionalFormatting>
  <conditionalFormatting sqref="F568:F570 F573:F574">
    <cfRule type="containsText" dxfId="1043" priority="1041" operator="containsText" text="ALTO">
      <formula>NOT(ISERROR(SEARCH(("ALTO"),(F568))))</formula>
    </cfRule>
  </conditionalFormatting>
  <conditionalFormatting sqref="F568:F570 F573:F574">
    <cfRule type="cellIs" dxfId="1042" priority="1042" operator="between">
      <formula>5</formula>
      <formula>9</formula>
    </cfRule>
  </conditionalFormatting>
  <conditionalFormatting sqref="F568:F570 F573:F574">
    <cfRule type="cellIs" dxfId="1041" priority="1043" operator="between">
      <formula>3</formula>
      <formula>4</formula>
    </cfRule>
  </conditionalFormatting>
  <conditionalFormatting sqref="F568:F570 F573:F574">
    <cfRule type="cellIs" dxfId="1040" priority="1044" operator="between">
      <formula>1</formula>
      <formula>2</formula>
    </cfRule>
  </conditionalFormatting>
  <conditionalFormatting sqref="F572">
    <cfRule type="containsText" dxfId="1039" priority="1033" operator="containsText" text="BAJO">
      <formula>NOT(ISERROR(SEARCH(("BAJO"),(F572))))</formula>
    </cfRule>
  </conditionalFormatting>
  <conditionalFormatting sqref="F572">
    <cfRule type="containsText" dxfId="1038" priority="1034" operator="containsText" text="MEDIO">
      <formula>NOT(ISERROR(SEARCH(("MEDIO"),(F572))))</formula>
    </cfRule>
  </conditionalFormatting>
  <conditionalFormatting sqref="F572">
    <cfRule type="containsText" dxfId="1037" priority="1035" operator="containsText" text="ALTO">
      <formula>NOT(ISERROR(SEARCH(("ALTO"),(F572))))</formula>
    </cfRule>
  </conditionalFormatting>
  <conditionalFormatting sqref="F572">
    <cfRule type="cellIs" dxfId="1036" priority="1036" operator="between">
      <formula>5</formula>
      <formula>9</formula>
    </cfRule>
  </conditionalFormatting>
  <conditionalFormatting sqref="F572">
    <cfRule type="cellIs" dxfId="1035" priority="1037" operator="between">
      <formula>3</formula>
      <formula>4</formula>
    </cfRule>
  </conditionalFormatting>
  <conditionalFormatting sqref="F572">
    <cfRule type="cellIs" dxfId="1034" priority="1038" operator="between">
      <formula>1</formula>
      <formula>2</formula>
    </cfRule>
  </conditionalFormatting>
  <conditionalFormatting sqref="F571">
    <cfRule type="containsText" dxfId="1033" priority="1027" operator="containsText" text="BAJO">
      <formula>NOT(ISERROR(SEARCH(("BAJO"),(F571))))</formula>
    </cfRule>
  </conditionalFormatting>
  <conditionalFormatting sqref="F571">
    <cfRule type="containsText" dxfId="1032" priority="1028" operator="containsText" text="MEDIO">
      <formula>NOT(ISERROR(SEARCH(("MEDIO"),(F571))))</formula>
    </cfRule>
  </conditionalFormatting>
  <conditionalFormatting sqref="F571">
    <cfRule type="containsText" dxfId="1031" priority="1029" operator="containsText" text="ALTO">
      <formula>NOT(ISERROR(SEARCH(("ALTO"),(F571))))</formula>
    </cfRule>
  </conditionalFormatting>
  <conditionalFormatting sqref="F571">
    <cfRule type="cellIs" dxfId="1030" priority="1030" operator="between">
      <formula>5</formula>
      <formula>9</formula>
    </cfRule>
  </conditionalFormatting>
  <conditionalFormatting sqref="F571">
    <cfRule type="cellIs" dxfId="1029" priority="1031" operator="between">
      <formula>3</formula>
      <formula>4</formula>
    </cfRule>
  </conditionalFormatting>
  <conditionalFormatting sqref="F571">
    <cfRule type="cellIs" dxfId="1028" priority="1032" operator="between">
      <formula>1</formula>
      <formula>2</formula>
    </cfRule>
  </conditionalFormatting>
  <conditionalFormatting sqref="F577:F579 F582:F583">
    <cfRule type="containsText" dxfId="1027" priority="1021" operator="containsText" text="BAJO">
      <formula>NOT(ISERROR(SEARCH(("BAJO"),(F577))))</formula>
    </cfRule>
  </conditionalFormatting>
  <conditionalFormatting sqref="F577:F579 F582:F583">
    <cfRule type="containsText" dxfId="1026" priority="1022" operator="containsText" text="MEDIO">
      <formula>NOT(ISERROR(SEARCH(("MEDIO"),(F577))))</formula>
    </cfRule>
  </conditionalFormatting>
  <conditionalFormatting sqref="F577:F579 F582:F583">
    <cfRule type="containsText" dxfId="1025" priority="1023" operator="containsText" text="ALTO">
      <formula>NOT(ISERROR(SEARCH(("ALTO"),(F577))))</formula>
    </cfRule>
  </conditionalFormatting>
  <conditionalFormatting sqref="F577:F579 F582:F583">
    <cfRule type="cellIs" dxfId="1024" priority="1024" operator="between">
      <formula>5</formula>
      <formula>9</formula>
    </cfRule>
  </conditionalFormatting>
  <conditionalFormatting sqref="F577:F579 F582:F583">
    <cfRule type="cellIs" dxfId="1023" priority="1025" operator="between">
      <formula>3</formula>
      <formula>4</formula>
    </cfRule>
  </conditionalFormatting>
  <conditionalFormatting sqref="F577:F579 F582:F583">
    <cfRule type="cellIs" dxfId="1022" priority="1026" operator="between">
      <formula>1</formula>
      <formula>2</formula>
    </cfRule>
  </conditionalFormatting>
  <conditionalFormatting sqref="F581">
    <cfRule type="containsText" dxfId="1021" priority="1015" operator="containsText" text="BAJO">
      <formula>NOT(ISERROR(SEARCH(("BAJO"),(F581))))</formula>
    </cfRule>
  </conditionalFormatting>
  <conditionalFormatting sqref="F581">
    <cfRule type="containsText" dxfId="1020" priority="1016" operator="containsText" text="MEDIO">
      <formula>NOT(ISERROR(SEARCH(("MEDIO"),(F581))))</formula>
    </cfRule>
  </conditionalFormatting>
  <conditionalFormatting sqref="F581">
    <cfRule type="containsText" dxfId="1019" priority="1017" operator="containsText" text="ALTO">
      <formula>NOT(ISERROR(SEARCH(("ALTO"),(F581))))</formula>
    </cfRule>
  </conditionalFormatting>
  <conditionalFormatting sqref="F581">
    <cfRule type="cellIs" dxfId="1018" priority="1018" operator="between">
      <formula>5</formula>
      <formula>9</formula>
    </cfRule>
  </conditionalFormatting>
  <conditionalFormatting sqref="F581">
    <cfRule type="cellIs" dxfId="1017" priority="1019" operator="between">
      <formula>3</formula>
      <formula>4</formula>
    </cfRule>
  </conditionalFormatting>
  <conditionalFormatting sqref="F581">
    <cfRule type="cellIs" dxfId="1016" priority="1020" operator="between">
      <formula>1</formula>
      <formula>2</formula>
    </cfRule>
  </conditionalFormatting>
  <conditionalFormatting sqref="F580">
    <cfRule type="containsText" dxfId="1015" priority="1009" operator="containsText" text="BAJO">
      <formula>NOT(ISERROR(SEARCH(("BAJO"),(F580))))</formula>
    </cfRule>
  </conditionalFormatting>
  <conditionalFormatting sqref="F580">
    <cfRule type="containsText" dxfId="1014" priority="1010" operator="containsText" text="MEDIO">
      <formula>NOT(ISERROR(SEARCH(("MEDIO"),(F580))))</formula>
    </cfRule>
  </conditionalFormatting>
  <conditionalFormatting sqref="F580">
    <cfRule type="containsText" dxfId="1013" priority="1011" operator="containsText" text="ALTO">
      <formula>NOT(ISERROR(SEARCH(("ALTO"),(F580))))</formula>
    </cfRule>
  </conditionalFormatting>
  <conditionalFormatting sqref="F580">
    <cfRule type="cellIs" dxfId="1012" priority="1012" operator="between">
      <formula>5</formula>
      <formula>9</formula>
    </cfRule>
  </conditionalFormatting>
  <conditionalFormatting sqref="F580">
    <cfRule type="cellIs" dxfId="1011" priority="1013" operator="between">
      <formula>3</formula>
      <formula>4</formula>
    </cfRule>
  </conditionalFormatting>
  <conditionalFormatting sqref="F580">
    <cfRule type="cellIs" dxfId="1010" priority="1014" operator="between">
      <formula>1</formula>
      <formula>2</formula>
    </cfRule>
  </conditionalFormatting>
  <conditionalFormatting sqref="F586:F588 F591:F592">
    <cfRule type="containsText" dxfId="1009" priority="1003" operator="containsText" text="BAJO">
      <formula>NOT(ISERROR(SEARCH(("BAJO"),(F586))))</formula>
    </cfRule>
  </conditionalFormatting>
  <conditionalFormatting sqref="F586:F588 F591:F592">
    <cfRule type="containsText" dxfId="1008" priority="1004" operator="containsText" text="MEDIO">
      <formula>NOT(ISERROR(SEARCH(("MEDIO"),(F586))))</formula>
    </cfRule>
  </conditionalFormatting>
  <conditionalFormatting sqref="F586:F588 F591:F592">
    <cfRule type="containsText" dxfId="1007" priority="1005" operator="containsText" text="ALTO">
      <formula>NOT(ISERROR(SEARCH(("ALTO"),(F586))))</formula>
    </cfRule>
  </conditionalFormatting>
  <conditionalFormatting sqref="F586:F588 F591:F592">
    <cfRule type="cellIs" dxfId="1006" priority="1006" operator="between">
      <formula>5</formula>
      <formula>9</formula>
    </cfRule>
  </conditionalFormatting>
  <conditionalFormatting sqref="F586:F588 F591:F592">
    <cfRule type="cellIs" dxfId="1005" priority="1007" operator="between">
      <formula>3</formula>
      <formula>4</formula>
    </cfRule>
  </conditionalFormatting>
  <conditionalFormatting sqref="F586:F588 F591:F592">
    <cfRule type="cellIs" dxfId="1004" priority="1008" operator="between">
      <formula>1</formula>
      <formula>2</formula>
    </cfRule>
  </conditionalFormatting>
  <conditionalFormatting sqref="F590">
    <cfRule type="containsText" dxfId="1003" priority="997" operator="containsText" text="BAJO">
      <formula>NOT(ISERROR(SEARCH(("BAJO"),(F590))))</formula>
    </cfRule>
  </conditionalFormatting>
  <conditionalFormatting sqref="F590">
    <cfRule type="containsText" dxfId="1002" priority="998" operator="containsText" text="MEDIO">
      <formula>NOT(ISERROR(SEARCH(("MEDIO"),(F590))))</formula>
    </cfRule>
  </conditionalFormatting>
  <conditionalFormatting sqref="F590">
    <cfRule type="containsText" dxfId="1001" priority="999" operator="containsText" text="ALTO">
      <formula>NOT(ISERROR(SEARCH(("ALTO"),(F590))))</formula>
    </cfRule>
  </conditionalFormatting>
  <conditionalFormatting sqref="F590">
    <cfRule type="cellIs" dxfId="1000" priority="1000" operator="between">
      <formula>5</formula>
      <formula>9</formula>
    </cfRule>
  </conditionalFormatting>
  <conditionalFormatting sqref="F590">
    <cfRule type="cellIs" dxfId="999" priority="1001" operator="between">
      <formula>3</formula>
      <formula>4</formula>
    </cfRule>
  </conditionalFormatting>
  <conditionalFormatting sqref="F590">
    <cfRule type="cellIs" dxfId="998" priority="1002" operator="between">
      <formula>1</formula>
      <formula>2</formula>
    </cfRule>
  </conditionalFormatting>
  <conditionalFormatting sqref="F589">
    <cfRule type="containsText" dxfId="997" priority="991" operator="containsText" text="BAJO">
      <formula>NOT(ISERROR(SEARCH(("BAJO"),(F589))))</formula>
    </cfRule>
  </conditionalFormatting>
  <conditionalFormatting sqref="F589">
    <cfRule type="containsText" dxfId="996" priority="992" operator="containsText" text="MEDIO">
      <formula>NOT(ISERROR(SEARCH(("MEDIO"),(F589))))</formula>
    </cfRule>
  </conditionalFormatting>
  <conditionalFormatting sqref="F589">
    <cfRule type="containsText" dxfId="995" priority="993" operator="containsText" text="ALTO">
      <formula>NOT(ISERROR(SEARCH(("ALTO"),(F589))))</formula>
    </cfRule>
  </conditionalFormatting>
  <conditionalFormatting sqref="F589">
    <cfRule type="cellIs" dxfId="994" priority="994" operator="between">
      <formula>5</formula>
      <formula>9</formula>
    </cfRule>
  </conditionalFormatting>
  <conditionalFormatting sqref="F589">
    <cfRule type="cellIs" dxfId="993" priority="995" operator="between">
      <formula>3</formula>
      <formula>4</formula>
    </cfRule>
  </conditionalFormatting>
  <conditionalFormatting sqref="F589">
    <cfRule type="cellIs" dxfId="992" priority="996" operator="between">
      <formula>1</formula>
      <formula>2</formula>
    </cfRule>
  </conditionalFormatting>
  <conditionalFormatting sqref="F595:F597 F600:F601">
    <cfRule type="containsText" dxfId="991" priority="985" operator="containsText" text="BAJO">
      <formula>NOT(ISERROR(SEARCH(("BAJO"),(F595))))</formula>
    </cfRule>
  </conditionalFormatting>
  <conditionalFormatting sqref="F595:F597 F600:F601">
    <cfRule type="containsText" dxfId="990" priority="986" operator="containsText" text="MEDIO">
      <formula>NOT(ISERROR(SEARCH(("MEDIO"),(F595))))</formula>
    </cfRule>
  </conditionalFormatting>
  <conditionalFormatting sqref="F595:F597 F600:F601">
    <cfRule type="containsText" dxfId="989" priority="987" operator="containsText" text="ALTO">
      <formula>NOT(ISERROR(SEARCH(("ALTO"),(F595))))</formula>
    </cfRule>
  </conditionalFormatting>
  <conditionalFormatting sqref="F595:F597 F600:F601">
    <cfRule type="cellIs" dxfId="988" priority="988" operator="between">
      <formula>5</formula>
      <formula>9</formula>
    </cfRule>
  </conditionalFormatting>
  <conditionalFormatting sqref="F595:F597 F600:F601">
    <cfRule type="cellIs" dxfId="987" priority="989" operator="between">
      <formula>3</formula>
      <formula>4</formula>
    </cfRule>
  </conditionalFormatting>
  <conditionalFormatting sqref="F595:F597 F600:F601">
    <cfRule type="cellIs" dxfId="986" priority="990" operator="between">
      <formula>1</formula>
      <formula>2</formula>
    </cfRule>
  </conditionalFormatting>
  <conditionalFormatting sqref="F599">
    <cfRule type="containsText" dxfId="985" priority="979" operator="containsText" text="BAJO">
      <formula>NOT(ISERROR(SEARCH(("BAJO"),(F599))))</formula>
    </cfRule>
  </conditionalFormatting>
  <conditionalFormatting sqref="F599">
    <cfRule type="containsText" dxfId="984" priority="980" operator="containsText" text="MEDIO">
      <formula>NOT(ISERROR(SEARCH(("MEDIO"),(F599))))</formula>
    </cfRule>
  </conditionalFormatting>
  <conditionalFormatting sqref="F599">
    <cfRule type="containsText" dxfId="983" priority="981" operator="containsText" text="ALTO">
      <formula>NOT(ISERROR(SEARCH(("ALTO"),(F599))))</formula>
    </cfRule>
  </conditionalFormatting>
  <conditionalFormatting sqref="F599">
    <cfRule type="cellIs" dxfId="982" priority="982" operator="between">
      <formula>5</formula>
      <formula>9</formula>
    </cfRule>
  </conditionalFormatting>
  <conditionalFormatting sqref="F599">
    <cfRule type="cellIs" dxfId="981" priority="983" operator="between">
      <formula>3</formula>
      <formula>4</formula>
    </cfRule>
  </conditionalFormatting>
  <conditionalFormatting sqref="F599">
    <cfRule type="cellIs" dxfId="980" priority="984" operator="between">
      <formula>1</formula>
      <formula>2</formula>
    </cfRule>
  </conditionalFormatting>
  <conditionalFormatting sqref="F598">
    <cfRule type="containsText" dxfId="979" priority="973" operator="containsText" text="BAJO">
      <formula>NOT(ISERROR(SEARCH(("BAJO"),(F598))))</formula>
    </cfRule>
  </conditionalFormatting>
  <conditionalFormatting sqref="F598">
    <cfRule type="containsText" dxfId="978" priority="974" operator="containsText" text="MEDIO">
      <formula>NOT(ISERROR(SEARCH(("MEDIO"),(F598))))</formula>
    </cfRule>
  </conditionalFormatting>
  <conditionalFormatting sqref="F598">
    <cfRule type="containsText" dxfId="977" priority="975" operator="containsText" text="ALTO">
      <formula>NOT(ISERROR(SEARCH(("ALTO"),(F598))))</formula>
    </cfRule>
  </conditionalFormatting>
  <conditionalFormatting sqref="F598">
    <cfRule type="cellIs" dxfId="976" priority="976" operator="between">
      <formula>5</formula>
      <formula>9</formula>
    </cfRule>
  </conditionalFormatting>
  <conditionalFormatting sqref="F598">
    <cfRule type="cellIs" dxfId="975" priority="977" operator="between">
      <formula>3</formula>
      <formula>4</formula>
    </cfRule>
  </conditionalFormatting>
  <conditionalFormatting sqref="F598">
    <cfRule type="cellIs" dxfId="974" priority="978" operator="between">
      <formula>1</formula>
      <formula>2</formula>
    </cfRule>
  </conditionalFormatting>
  <conditionalFormatting sqref="F604:F606 F609:F610">
    <cfRule type="containsText" dxfId="973" priority="967" operator="containsText" text="BAJO">
      <formula>NOT(ISERROR(SEARCH(("BAJO"),(F604))))</formula>
    </cfRule>
  </conditionalFormatting>
  <conditionalFormatting sqref="F604:F606 F609:F610">
    <cfRule type="containsText" dxfId="972" priority="968" operator="containsText" text="MEDIO">
      <formula>NOT(ISERROR(SEARCH(("MEDIO"),(F604))))</formula>
    </cfRule>
  </conditionalFormatting>
  <conditionalFormatting sqref="F604:F606 F609:F610">
    <cfRule type="containsText" dxfId="971" priority="969" operator="containsText" text="ALTO">
      <formula>NOT(ISERROR(SEARCH(("ALTO"),(F604))))</formula>
    </cfRule>
  </conditionalFormatting>
  <conditionalFormatting sqref="F604:F606 F609:F610">
    <cfRule type="cellIs" dxfId="970" priority="970" operator="between">
      <formula>5</formula>
      <formula>9</formula>
    </cfRule>
  </conditionalFormatting>
  <conditionalFormatting sqref="F604:F606 F609:F610">
    <cfRule type="cellIs" dxfId="969" priority="971" operator="between">
      <formula>3</formula>
      <formula>4</formula>
    </cfRule>
  </conditionalFormatting>
  <conditionalFormatting sqref="F604:F606 F609:F610">
    <cfRule type="cellIs" dxfId="968" priority="972" operator="between">
      <formula>1</formula>
      <formula>2</formula>
    </cfRule>
  </conditionalFormatting>
  <conditionalFormatting sqref="F608">
    <cfRule type="containsText" dxfId="967" priority="961" operator="containsText" text="BAJO">
      <formula>NOT(ISERROR(SEARCH(("BAJO"),(F608))))</formula>
    </cfRule>
  </conditionalFormatting>
  <conditionalFormatting sqref="F608">
    <cfRule type="containsText" dxfId="966" priority="962" operator="containsText" text="MEDIO">
      <formula>NOT(ISERROR(SEARCH(("MEDIO"),(F608))))</formula>
    </cfRule>
  </conditionalFormatting>
  <conditionalFormatting sqref="F608">
    <cfRule type="containsText" dxfId="965" priority="963" operator="containsText" text="ALTO">
      <formula>NOT(ISERROR(SEARCH(("ALTO"),(F608))))</formula>
    </cfRule>
  </conditionalFormatting>
  <conditionalFormatting sqref="F608">
    <cfRule type="cellIs" dxfId="964" priority="964" operator="between">
      <formula>5</formula>
      <formula>9</formula>
    </cfRule>
  </conditionalFormatting>
  <conditionalFormatting sqref="F608">
    <cfRule type="cellIs" dxfId="963" priority="965" operator="between">
      <formula>3</formula>
      <formula>4</formula>
    </cfRule>
  </conditionalFormatting>
  <conditionalFormatting sqref="F608">
    <cfRule type="cellIs" dxfId="962" priority="966" operator="between">
      <formula>1</formula>
      <formula>2</formula>
    </cfRule>
  </conditionalFormatting>
  <conditionalFormatting sqref="F607">
    <cfRule type="containsText" dxfId="961" priority="955" operator="containsText" text="BAJO">
      <formula>NOT(ISERROR(SEARCH(("BAJO"),(F607))))</formula>
    </cfRule>
  </conditionalFormatting>
  <conditionalFormatting sqref="F607">
    <cfRule type="containsText" dxfId="960" priority="956" operator="containsText" text="MEDIO">
      <formula>NOT(ISERROR(SEARCH(("MEDIO"),(F607))))</formula>
    </cfRule>
  </conditionalFormatting>
  <conditionalFormatting sqref="F607">
    <cfRule type="containsText" dxfId="959" priority="957" operator="containsText" text="ALTO">
      <formula>NOT(ISERROR(SEARCH(("ALTO"),(F607))))</formula>
    </cfRule>
  </conditionalFormatting>
  <conditionalFormatting sqref="F607">
    <cfRule type="cellIs" dxfId="958" priority="958" operator="between">
      <formula>5</formula>
      <formula>9</formula>
    </cfRule>
  </conditionalFormatting>
  <conditionalFormatting sqref="F607">
    <cfRule type="cellIs" dxfId="957" priority="959" operator="between">
      <formula>3</formula>
      <formula>4</formula>
    </cfRule>
  </conditionalFormatting>
  <conditionalFormatting sqref="F607">
    <cfRule type="cellIs" dxfId="956" priority="960" operator="between">
      <formula>1</formula>
      <formula>2</formula>
    </cfRule>
  </conditionalFormatting>
  <conditionalFormatting sqref="F613:F615 F618:F619">
    <cfRule type="containsText" dxfId="955" priority="949" operator="containsText" text="BAJO">
      <formula>NOT(ISERROR(SEARCH(("BAJO"),(F613))))</formula>
    </cfRule>
  </conditionalFormatting>
  <conditionalFormatting sqref="F613:F615 F618:F619">
    <cfRule type="containsText" dxfId="954" priority="950" operator="containsText" text="MEDIO">
      <formula>NOT(ISERROR(SEARCH(("MEDIO"),(F613))))</formula>
    </cfRule>
  </conditionalFormatting>
  <conditionalFormatting sqref="F613:F615 F618:F619">
    <cfRule type="containsText" dxfId="953" priority="951" operator="containsText" text="ALTO">
      <formula>NOT(ISERROR(SEARCH(("ALTO"),(F613))))</formula>
    </cfRule>
  </conditionalFormatting>
  <conditionalFormatting sqref="F613:F615 F618:F619">
    <cfRule type="cellIs" dxfId="952" priority="952" operator="between">
      <formula>5</formula>
      <formula>9</formula>
    </cfRule>
  </conditionalFormatting>
  <conditionalFormatting sqref="F613:F615 F618:F619">
    <cfRule type="cellIs" dxfId="951" priority="953" operator="between">
      <formula>3</formula>
      <formula>4</formula>
    </cfRule>
  </conditionalFormatting>
  <conditionalFormatting sqref="F613:F615 F618:F619">
    <cfRule type="cellIs" dxfId="950" priority="954" operator="between">
      <formula>1</formula>
      <formula>2</formula>
    </cfRule>
  </conditionalFormatting>
  <conditionalFormatting sqref="F617">
    <cfRule type="containsText" dxfId="949" priority="943" operator="containsText" text="BAJO">
      <formula>NOT(ISERROR(SEARCH(("BAJO"),(F617))))</formula>
    </cfRule>
  </conditionalFormatting>
  <conditionalFormatting sqref="F617">
    <cfRule type="containsText" dxfId="948" priority="944" operator="containsText" text="MEDIO">
      <formula>NOT(ISERROR(SEARCH(("MEDIO"),(F617))))</formula>
    </cfRule>
  </conditionalFormatting>
  <conditionalFormatting sqref="F617">
    <cfRule type="containsText" dxfId="947" priority="945" operator="containsText" text="ALTO">
      <formula>NOT(ISERROR(SEARCH(("ALTO"),(F617))))</formula>
    </cfRule>
  </conditionalFormatting>
  <conditionalFormatting sqref="F617">
    <cfRule type="cellIs" dxfId="946" priority="946" operator="between">
      <formula>5</formula>
      <formula>9</formula>
    </cfRule>
  </conditionalFormatting>
  <conditionalFormatting sqref="F617">
    <cfRule type="cellIs" dxfId="945" priority="947" operator="between">
      <formula>3</formula>
      <formula>4</formula>
    </cfRule>
  </conditionalFormatting>
  <conditionalFormatting sqref="F617">
    <cfRule type="cellIs" dxfId="944" priority="948" operator="between">
      <formula>1</formula>
      <formula>2</formula>
    </cfRule>
  </conditionalFormatting>
  <conditionalFormatting sqref="F616">
    <cfRule type="containsText" dxfId="943" priority="937" operator="containsText" text="BAJO">
      <formula>NOT(ISERROR(SEARCH(("BAJO"),(F616))))</formula>
    </cfRule>
  </conditionalFormatting>
  <conditionalFormatting sqref="F616">
    <cfRule type="containsText" dxfId="942" priority="938" operator="containsText" text="MEDIO">
      <formula>NOT(ISERROR(SEARCH(("MEDIO"),(F616))))</formula>
    </cfRule>
  </conditionalFormatting>
  <conditionalFormatting sqref="F616">
    <cfRule type="containsText" dxfId="941" priority="939" operator="containsText" text="ALTO">
      <formula>NOT(ISERROR(SEARCH(("ALTO"),(F616))))</formula>
    </cfRule>
  </conditionalFormatting>
  <conditionalFormatting sqref="F616">
    <cfRule type="cellIs" dxfId="940" priority="940" operator="between">
      <formula>5</formula>
      <formula>9</formula>
    </cfRule>
  </conditionalFormatting>
  <conditionalFormatting sqref="F616">
    <cfRule type="cellIs" dxfId="939" priority="941" operator="between">
      <formula>3</formula>
      <formula>4</formula>
    </cfRule>
  </conditionalFormatting>
  <conditionalFormatting sqref="F616">
    <cfRule type="cellIs" dxfId="938" priority="942" operator="between">
      <formula>1</formula>
      <formula>2</formula>
    </cfRule>
  </conditionalFormatting>
  <conditionalFormatting sqref="F622:F624 F627:F628">
    <cfRule type="containsText" dxfId="937" priority="931" operator="containsText" text="BAJO">
      <formula>NOT(ISERROR(SEARCH(("BAJO"),(F622))))</formula>
    </cfRule>
  </conditionalFormatting>
  <conditionalFormatting sqref="F622:F624 F627:F628">
    <cfRule type="containsText" dxfId="936" priority="932" operator="containsText" text="MEDIO">
      <formula>NOT(ISERROR(SEARCH(("MEDIO"),(F622))))</formula>
    </cfRule>
  </conditionalFormatting>
  <conditionalFormatting sqref="F622:F624 F627:F628">
    <cfRule type="containsText" dxfId="935" priority="933" operator="containsText" text="ALTO">
      <formula>NOT(ISERROR(SEARCH(("ALTO"),(F622))))</formula>
    </cfRule>
  </conditionalFormatting>
  <conditionalFormatting sqref="F622:F624 F627:F628">
    <cfRule type="cellIs" dxfId="934" priority="934" operator="between">
      <formula>5</formula>
      <formula>9</formula>
    </cfRule>
  </conditionalFormatting>
  <conditionalFormatting sqref="F622:F624 F627:F628">
    <cfRule type="cellIs" dxfId="933" priority="935" operator="between">
      <formula>3</formula>
      <formula>4</formula>
    </cfRule>
  </conditionalFormatting>
  <conditionalFormatting sqref="F622:F624 F627:F628">
    <cfRule type="cellIs" dxfId="932" priority="936" operator="between">
      <formula>1</formula>
      <formula>2</formula>
    </cfRule>
  </conditionalFormatting>
  <conditionalFormatting sqref="F626">
    <cfRule type="containsText" dxfId="931" priority="925" operator="containsText" text="BAJO">
      <formula>NOT(ISERROR(SEARCH(("BAJO"),(F626))))</formula>
    </cfRule>
  </conditionalFormatting>
  <conditionalFormatting sqref="F626">
    <cfRule type="containsText" dxfId="930" priority="926" operator="containsText" text="MEDIO">
      <formula>NOT(ISERROR(SEARCH(("MEDIO"),(F626))))</formula>
    </cfRule>
  </conditionalFormatting>
  <conditionalFormatting sqref="F626">
    <cfRule type="containsText" dxfId="929" priority="927" operator="containsText" text="ALTO">
      <formula>NOT(ISERROR(SEARCH(("ALTO"),(F626))))</formula>
    </cfRule>
  </conditionalFormatting>
  <conditionalFormatting sqref="F626">
    <cfRule type="cellIs" dxfId="928" priority="928" operator="between">
      <formula>5</formula>
      <formula>9</formula>
    </cfRule>
  </conditionalFormatting>
  <conditionalFormatting sqref="F626">
    <cfRule type="cellIs" dxfId="927" priority="929" operator="between">
      <formula>3</formula>
      <formula>4</formula>
    </cfRule>
  </conditionalFormatting>
  <conditionalFormatting sqref="F626">
    <cfRule type="cellIs" dxfId="926" priority="930" operator="between">
      <formula>1</formula>
      <formula>2</formula>
    </cfRule>
  </conditionalFormatting>
  <conditionalFormatting sqref="F625">
    <cfRule type="containsText" dxfId="925" priority="919" operator="containsText" text="BAJO">
      <formula>NOT(ISERROR(SEARCH(("BAJO"),(F625))))</formula>
    </cfRule>
  </conditionalFormatting>
  <conditionalFormatting sqref="F625">
    <cfRule type="containsText" dxfId="924" priority="920" operator="containsText" text="MEDIO">
      <formula>NOT(ISERROR(SEARCH(("MEDIO"),(F625))))</formula>
    </cfRule>
  </conditionalFormatting>
  <conditionalFormatting sqref="F625">
    <cfRule type="containsText" dxfId="923" priority="921" operator="containsText" text="ALTO">
      <formula>NOT(ISERROR(SEARCH(("ALTO"),(F625))))</formula>
    </cfRule>
  </conditionalFormatting>
  <conditionalFormatting sqref="F625">
    <cfRule type="cellIs" dxfId="922" priority="922" operator="between">
      <formula>5</formula>
      <formula>9</formula>
    </cfRule>
  </conditionalFormatting>
  <conditionalFormatting sqref="F625">
    <cfRule type="cellIs" dxfId="921" priority="923" operator="between">
      <formula>3</formula>
      <formula>4</formula>
    </cfRule>
  </conditionalFormatting>
  <conditionalFormatting sqref="F625">
    <cfRule type="cellIs" dxfId="920" priority="924" operator="between">
      <formula>1</formula>
      <formula>2</formula>
    </cfRule>
  </conditionalFormatting>
  <conditionalFormatting sqref="F631:F633 F636:F637">
    <cfRule type="containsText" dxfId="919" priority="913" operator="containsText" text="BAJO">
      <formula>NOT(ISERROR(SEARCH(("BAJO"),(F631))))</formula>
    </cfRule>
  </conditionalFormatting>
  <conditionalFormatting sqref="F631:F633 F636:F637">
    <cfRule type="containsText" dxfId="918" priority="914" operator="containsText" text="MEDIO">
      <formula>NOT(ISERROR(SEARCH(("MEDIO"),(F631))))</formula>
    </cfRule>
  </conditionalFormatting>
  <conditionalFormatting sqref="F631:F633 F636:F637">
    <cfRule type="containsText" dxfId="917" priority="915" operator="containsText" text="ALTO">
      <formula>NOT(ISERROR(SEARCH(("ALTO"),(F631))))</formula>
    </cfRule>
  </conditionalFormatting>
  <conditionalFormatting sqref="F631:F633 F636:F637">
    <cfRule type="cellIs" dxfId="916" priority="916" operator="between">
      <formula>5</formula>
      <formula>9</formula>
    </cfRule>
  </conditionalFormatting>
  <conditionalFormatting sqref="F631:F633 F636:F637">
    <cfRule type="cellIs" dxfId="915" priority="917" operator="between">
      <formula>3</formula>
      <formula>4</formula>
    </cfRule>
  </conditionalFormatting>
  <conditionalFormatting sqref="F631:F633 F636:F637">
    <cfRule type="cellIs" dxfId="914" priority="918" operator="between">
      <formula>1</formula>
      <formula>2</formula>
    </cfRule>
  </conditionalFormatting>
  <conditionalFormatting sqref="F635">
    <cfRule type="containsText" dxfId="913" priority="907" operator="containsText" text="BAJO">
      <formula>NOT(ISERROR(SEARCH(("BAJO"),(F635))))</formula>
    </cfRule>
  </conditionalFormatting>
  <conditionalFormatting sqref="F635">
    <cfRule type="containsText" dxfId="912" priority="908" operator="containsText" text="MEDIO">
      <formula>NOT(ISERROR(SEARCH(("MEDIO"),(F635))))</formula>
    </cfRule>
  </conditionalFormatting>
  <conditionalFormatting sqref="F635">
    <cfRule type="containsText" dxfId="911" priority="909" operator="containsText" text="ALTO">
      <formula>NOT(ISERROR(SEARCH(("ALTO"),(F635))))</formula>
    </cfRule>
  </conditionalFormatting>
  <conditionalFormatting sqref="F635">
    <cfRule type="cellIs" dxfId="910" priority="910" operator="between">
      <formula>5</formula>
      <formula>9</formula>
    </cfRule>
  </conditionalFormatting>
  <conditionalFormatting sqref="F635">
    <cfRule type="cellIs" dxfId="909" priority="911" operator="between">
      <formula>3</formula>
      <formula>4</formula>
    </cfRule>
  </conditionalFormatting>
  <conditionalFormatting sqref="F635">
    <cfRule type="cellIs" dxfId="908" priority="912" operator="between">
      <formula>1</formula>
      <formula>2</formula>
    </cfRule>
  </conditionalFormatting>
  <conditionalFormatting sqref="F634">
    <cfRule type="containsText" dxfId="907" priority="901" operator="containsText" text="BAJO">
      <formula>NOT(ISERROR(SEARCH(("BAJO"),(F634))))</formula>
    </cfRule>
  </conditionalFormatting>
  <conditionalFormatting sqref="F634">
    <cfRule type="containsText" dxfId="906" priority="902" operator="containsText" text="MEDIO">
      <formula>NOT(ISERROR(SEARCH(("MEDIO"),(F634))))</formula>
    </cfRule>
  </conditionalFormatting>
  <conditionalFormatting sqref="F634">
    <cfRule type="containsText" dxfId="905" priority="903" operator="containsText" text="ALTO">
      <formula>NOT(ISERROR(SEARCH(("ALTO"),(F634))))</formula>
    </cfRule>
  </conditionalFormatting>
  <conditionalFormatting sqref="F634">
    <cfRule type="cellIs" dxfId="904" priority="904" operator="between">
      <formula>5</formula>
      <formula>9</formula>
    </cfRule>
  </conditionalFormatting>
  <conditionalFormatting sqref="F634">
    <cfRule type="cellIs" dxfId="903" priority="905" operator="between">
      <formula>3</formula>
      <formula>4</formula>
    </cfRule>
  </conditionalFormatting>
  <conditionalFormatting sqref="F634">
    <cfRule type="cellIs" dxfId="902" priority="906" operator="between">
      <formula>1</formula>
      <formula>2</formula>
    </cfRule>
  </conditionalFormatting>
  <conditionalFormatting sqref="F640:F642 F645:F646">
    <cfRule type="containsText" dxfId="901" priority="895" operator="containsText" text="BAJO">
      <formula>NOT(ISERROR(SEARCH(("BAJO"),(F640))))</formula>
    </cfRule>
  </conditionalFormatting>
  <conditionalFormatting sqref="F640:F642 F645:F646">
    <cfRule type="containsText" dxfId="900" priority="896" operator="containsText" text="MEDIO">
      <formula>NOT(ISERROR(SEARCH(("MEDIO"),(F640))))</formula>
    </cfRule>
  </conditionalFormatting>
  <conditionalFormatting sqref="F640:F642 F645:F646">
    <cfRule type="containsText" dxfId="899" priority="897" operator="containsText" text="ALTO">
      <formula>NOT(ISERROR(SEARCH(("ALTO"),(F640))))</formula>
    </cfRule>
  </conditionalFormatting>
  <conditionalFormatting sqref="F640:F642 F645:F646">
    <cfRule type="cellIs" dxfId="898" priority="898" operator="between">
      <formula>5</formula>
      <formula>9</formula>
    </cfRule>
  </conditionalFormatting>
  <conditionalFormatting sqref="F640:F642 F645:F646">
    <cfRule type="cellIs" dxfId="897" priority="899" operator="between">
      <formula>3</formula>
      <formula>4</formula>
    </cfRule>
  </conditionalFormatting>
  <conditionalFormatting sqref="F640:F642 F645:F646">
    <cfRule type="cellIs" dxfId="896" priority="900" operator="between">
      <formula>1</formula>
      <formula>2</formula>
    </cfRule>
  </conditionalFormatting>
  <conditionalFormatting sqref="F644">
    <cfRule type="containsText" dxfId="895" priority="889" operator="containsText" text="BAJO">
      <formula>NOT(ISERROR(SEARCH(("BAJO"),(F644))))</formula>
    </cfRule>
  </conditionalFormatting>
  <conditionalFormatting sqref="F644">
    <cfRule type="containsText" dxfId="894" priority="890" operator="containsText" text="MEDIO">
      <formula>NOT(ISERROR(SEARCH(("MEDIO"),(F644))))</formula>
    </cfRule>
  </conditionalFormatting>
  <conditionalFormatting sqref="F644">
    <cfRule type="containsText" dxfId="893" priority="891" operator="containsText" text="ALTO">
      <formula>NOT(ISERROR(SEARCH(("ALTO"),(F644))))</formula>
    </cfRule>
  </conditionalFormatting>
  <conditionalFormatting sqref="F644">
    <cfRule type="cellIs" dxfId="892" priority="892" operator="between">
      <formula>5</formula>
      <formula>9</formula>
    </cfRule>
  </conditionalFormatting>
  <conditionalFormatting sqref="F644">
    <cfRule type="cellIs" dxfId="891" priority="893" operator="between">
      <formula>3</formula>
      <formula>4</formula>
    </cfRule>
  </conditionalFormatting>
  <conditionalFormatting sqref="F644">
    <cfRule type="cellIs" dxfId="890" priority="894" operator="between">
      <formula>1</formula>
      <formula>2</formula>
    </cfRule>
  </conditionalFormatting>
  <conditionalFormatting sqref="F643">
    <cfRule type="containsText" dxfId="889" priority="883" operator="containsText" text="BAJO">
      <formula>NOT(ISERROR(SEARCH(("BAJO"),(F643))))</formula>
    </cfRule>
  </conditionalFormatting>
  <conditionalFormatting sqref="F643">
    <cfRule type="containsText" dxfId="888" priority="884" operator="containsText" text="MEDIO">
      <formula>NOT(ISERROR(SEARCH(("MEDIO"),(F643))))</formula>
    </cfRule>
  </conditionalFormatting>
  <conditionalFormatting sqref="F643">
    <cfRule type="containsText" dxfId="887" priority="885" operator="containsText" text="ALTO">
      <formula>NOT(ISERROR(SEARCH(("ALTO"),(F643))))</formula>
    </cfRule>
  </conditionalFormatting>
  <conditionalFormatting sqref="F643">
    <cfRule type="cellIs" dxfId="886" priority="886" operator="between">
      <formula>5</formula>
      <formula>9</formula>
    </cfRule>
  </conditionalFormatting>
  <conditionalFormatting sqref="F643">
    <cfRule type="cellIs" dxfId="885" priority="887" operator="between">
      <formula>3</formula>
      <formula>4</formula>
    </cfRule>
  </conditionalFormatting>
  <conditionalFormatting sqref="F643">
    <cfRule type="cellIs" dxfId="884" priority="888" operator="between">
      <formula>1</formula>
      <formula>2</formula>
    </cfRule>
  </conditionalFormatting>
  <conditionalFormatting sqref="F649:F651 F654:F655">
    <cfRule type="containsText" dxfId="883" priority="877" operator="containsText" text="BAJO">
      <formula>NOT(ISERROR(SEARCH(("BAJO"),(F649))))</formula>
    </cfRule>
  </conditionalFormatting>
  <conditionalFormatting sqref="F649:F651 F654:F655">
    <cfRule type="containsText" dxfId="882" priority="878" operator="containsText" text="MEDIO">
      <formula>NOT(ISERROR(SEARCH(("MEDIO"),(F649))))</formula>
    </cfRule>
  </conditionalFormatting>
  <conditionalFormatting sqref="F649:F651 F654:F655">
    <cfRule type="containsText" dxfId="881" priority="879" operator="containsText" text="ALTO">
      <formula>NOT(ISERROR(SEARCH(("ALTO"),(F649))))</formula>
    </cfRule>
  </conditionalFormatting>
  <conditionalFormatting sqref="F649:F651 F654:F655">
    <cfRule type="cellIs" dxfId="880" priority="880" operator="between">
      <formula>5</formula>
      <formula>9</formula>
    </cfRule>
  </conditionalFormatting>
  <conditionalFormatting sqref="F649:F651 F654:F655">
    <cfRule type="cellIs" dxfId="879" priority="881" operator="between">
      <formula>3</formula>
      <formula>4</formula>
    </cfRule>
  </conditionalFormatting>
  <conditionalFormatting sqref="F649:F651 F654:F655">
    <cfRule type="cellIs" dxfId="878" priority="882" operator="between">
      <formula>1</formula>
      <formula>2</formula>
    </cfRule>
  </conditionalFormatting>
  <conditionalFormatting sqref="F653">
    <cfRule type="containsText" dxfId="877" priority="871" operator="containsText" text="BAJO">
      <formula>NOT(ISERROR(SEARCH(("BAJO"),(F653))))</formula>
    </cfRule>
  </conditionalFormatting>
  <conditionalFormatting sqref="F653">
    <cfRule type="containsText" dxfId="876" priority="872" operator="containsText" text="MEDIO">
      <formula>NOT(ISERROR(SEARCH(("MEDIO"),(F653))))</formula>
    </cfRule>
  </conditionalFormatting>
  <conditionalFormatting sqref="F653">
    <cfRule type="containsText" dxfId="875" priority="873" operator="containsText" text="ALTO">
      <formula>NOT(ISERROR(SEARCH(("ALTO"),(F653))))</formula>
    </cfRule>
  </conditionalFormatting>
  <conditionalFormatting sqref="F653">
    <cfRule type="cellIs" dxfId="874" priority="874" operator="between">
      <formula>5</formula>
      <formula>9</formula>
    </cfRule>
  </conditionalFormatting>
  <conditionalFormatting sqref="F653">
    <cfRule type="cellIs" dxfId="873" priority="875" operator="between">
      <formula>3</formula>
      <formula>4</formula>
    </cfRule>
  </conditionalFormatting>
  <conditionalFormatting sqref="F653">
    <cfRule type="cellIs" dxfId="872" priority="876" operator="between">
      <formula>1</formula>
      <formula>2</formula>
    </cfRule>
  </conditionalFormatting>
  <conditionalFormatting sqref="F652">
    <cfRule type="containsText" dxfId="871" priority="865" operator="containsText" text="BAJO">
      <formula>NOT(ISERROR(SEARCH(("BAJO"),(F652))))</formula>
    </cfRule>
  </conditionalFormatting>
  <conditionalFormatting sqref="F652">
    <cfRule type="containsText" dxfId="870" priority="866" operator="containsText" text="MEDIO">
      <formula>NOT(ISERROR(SEARCH(("MEDIO"),(F652))))</formula>
    </cfRule>
  </conditionalFormatting>
  <conditionalFormatting sqref="F652">
    <cfRule type="containsText" dxfId="869" priority="867" operator="containsText" text="ALTO">
      <formula>NOT(ISERROR(SEARCH(("ALTO"),(F652))))</formula>
    </cfRule>
  </conditionalFormatting>
  <conditionalFormatting sqref="F652">
    <cfRule type="cellIs" dxfId="868" priority="868" operator="between">
      <formula>5</formula>
      <formula>9</formula>
    </cfRule>
  </conditionalFormatting>
  <conditionalFormatting sqref="F652">
    <cfRule type="cellIs" dxfId="867" priority="869" operator="between">
      <formula>3</formula>
      <formula>4</formula>
    </cfRule>
  </conditionalFormatting>
  <conditionalFormatting sqref="F652">
    <cfRule type="cellIs" dxfId="866" priority="870" operator="between">
      <formula>1</formula>
      <formula>2</formula>
    </cfRule>
  </conditionalFormatting>
  <conditionalFormatting sqref="F658:F660 F663:F664">
    <cfRule type="containsText" dxfId="865" priority="859" operator="containsText" text="BAJO">
      <formula>NOT(ISERROR(SEARCH(("BAJO"),(F658))))</formula>
    </cfRule>
  </conditionalFormatting>
  <conditionalFormatting sqref="F658:F660 F663:F664">
    <cfRule type="containsText" dxfId="864" priority="860" operator="containsText" text="MEDIO">
      <formula>NOT(ISERROR(SEARCH(("MEDIO"),(F658))))</formula>
    </cfRule>
  </conditionalFormatting>
  <conditionalFormatting sqref="F658:F660 F663:F664">
    <cfRule type="containsText" dxfId="863" priority="861" operator="containsText" text="ALTO">
      <formula>NOT(ISERROR(SEARCH(("ALTO"),(F658))))</formula>
    </cfRule>
  </conditionalFormatting>
  <conditionalFormatting sqref="F658:F660 F663:F664">
    <cfRule type="cellIs" dxfId="862" priority="862" operator="between">
      <formula>5</formula>
      <formula>9</formula>
    </cfRule>
  </conditionalFormatting>
  <conditionalFormatting sqref="F658:F660 F663:F664">
    <cfRule type="cellIs" dxfId="861" priority="863" operator="between">
      <formula>3</formula>
      <formula>4</formula>
    </cfRule>
  </conditionalFormatting>
  <conditionalFormatting sqref="F658:F660 F663:F664">
    <cfRule type="cellIs" dxfId="860" priority="864" operator="between">
      <formula>1</formula>
      <formula>2</formula>
    </cfRule>
  </conditionalFormatting>
  <conditionalFormatting sqref="F662">
    <cfRule type="containsText" dxfId="859" priority="853" operator="containsText" text="BAJO">
      <formula>NOT(ISERROR(SEARCH(("BAJO"),(F662))))</formula>
    </cfRule>
  </conditionalFormatting>
  <conditionalFormatting sqref="F662">
    <cfRule type="containsText" dxfId="858" priority="854" operator="containsText" text="MEDIO">
      <formula>NOT(ISERROR(SEARCH(("MEDIO"),(F662))))</formula>
    </cfRule>
  </conditionalFormatting>
  <conditionalFormatting sqref="F662">
    <cfRule type="containsText" dxfId="857" priority="855" operator="containsText" text="ALTO">
      <formula>NOT(ISERROR(SEARCH(("ALTO"),(F662))))</formula>
    </cfRule>
  </conditionalFormatting>
  <conditionalFormatting sqref="F662">
    <cfRule type="cellIs" dxfId="856" priority="856" operator="between">
      <formula>5</formula>
      <formula>9</formula>
    </cfRule>
  </conditionalFormatting>
  <conditionalFormatting sqref="F662">
    <cfRule type="cellIs" dxfId="855" priority="857" operator="between">
      <formula>3</formula>
      <formula>4</formula>
    </cfRule>
  </conditionalFormatting>
  <conditionalFormatting sqref="F662">
    <cfRule type="cellIs" dxfId="854" priority="858" operator="between">
      <formula>1</formula>
      <formula>2</formula>
    </cfRule>
  </conditionalFormatting>
  <conditionalFormatting sqref="F661">
    <cfRule type="containsText" dxfId="853" priority="847" operator="containsText" text="BAJO">
      <formula>NOT(ISERROR(SEARCH(("BAJO"),(F661))))</formula>
    </cfRule>
  </conditionalFormatting>
  <conditionalFormatting sqref="F661">
    <cfRule type="containsText" dxfId="852" priority="848" operator="containsText" text="MEDIO">
      <formula>NOT(ISERROR(SEARCH(("MEDIO"),(F661))))</formula>
    </cfRule>
  </conditionalFormatting>
  <conditionalFormatting sqref="F661">
    <cfRule type="containsText" dxfId="851" priority="849" operator="containsText" text="ALTO">
      <formula>NOT(ISERROR(SEARCH(("ALTO"),(F661))))</formula>
    </cfRule>
  </conditionalFormatting>
  <conditionalFormatting sqref="F661">
    <cfRule type="cellIs" dxfId="850" priority="850" operator="between">
      <formula>5</formula>
      <formula>9</formula>
    </cfRule>
  </conditionalFormatting>
  <conditionalFormatting sqref="F661">
    <cfRule type="cellIs" dxfId="849" priority="851" operator="between">
      <formula>3</formula>
      <formula>4</formula>
    </cfRule>
  </conditionalFormatting>
  <conditionalFormatting sqref="F661">
    <cfRule type="cellIs" dxfId="848" priority="852" operator="between">
      <formula>1</formula>
      <formula>2</formula>
    </cfRule>
  </conditionalFormatting>
  <conditionalFormatting sqref="F667:F669 F672:F673">
    <cfRule type="containsText" dxfId="847" priority="841" operator="containsText" text="BAJO">
      <formula>NOT(ISERROR(SEARCH(("BAJO"),(F667))))</formula>
    </cfRule>
  </conditionalFormatting>
  <conditionalFormatting sqref="F667:F669 F672:F673">
    <cfRule type="containsText" dxfId="846" priority="842" operator="containsText" text="MEDIO">
      <formula>NOT(ISERROR(SEARCH(("MEDIO"),(F667))))</formula>
    </cfRule>
  </conditionalFormatting>
  <conditionalFormatting sqref="F667:F669 F672:F673">
    <cfRule type="containsText" dxfId="845" priority="843" operator="containsText" text="ALTO">
      <formula>NOT(ISERROR(SEARCH(("ALTO"),(F667))))</formula>
    </cfRule>
  </conditionalFormatting>
  <conditionalFormatting sqref="F667:F669 F672:F673">
    <cfRule type="cellIs" dxfId="844" priority="844" operator="between">
      <formula>5</formula>
      <formula>9</formula>
    </cfRule>
  </conditionalFormatting>
  <conditionalFormatting sqref="F667:F669 F672:F673">
    <cfRule type="cellIs" dxfId="843" priority="845" operator="between">
      <formula>3</formula>
      <formula>4</formula>
    </cfRule>
  </conditionalFormatting>
  <conditionalFormatting sqref="F667:F669 F672:F673">
    <cfRule type="cellIs" dxfId="842" priority="846" operator="between">
      <formula>1</formula>
      <formula>2</formula>
    </cfRule>
  </conditionalFormatting>
  <conditionalFormatting sqref="F671">
    <cfRule type="containsText" dxfId="841" priority="835" operator="containsText" text="BAJO">
      <formula>NOT(ISERROR(SEARCH(("BAJO"),(F671))))</formula>
    </cfRule>
  </conditionalFormatting>
  <conditionalFormatting sqref="F671">
    <cfRule type="containsText" dxfId="840" priority="836" operator="containsText" text="MEDIO">
      <formula>NOT(ISERROR(SEARCH(("MEDIO"),(F671))))</formula>
    </cfRule>
  </conditionalFormatting>
  <conditionalFormatting sqref="F671">
    <cfRule type="containsText" dxfId="839" priority="837" operator="containsText" text="ALTO">
      <formula>NOT(ISERROR(SEARCH(("ALTO"),(F671))))</formula>
    </cfRule>
  </conditionalFormatting>
  <conditionalFormatting sqref="F671">
    <cfRule type="cellIs" dxfId="838" priority="838" operator="between">
      <formula>5</formula>
      <formula>9</formula>
    </cfRule>
  </conditionalFormatting>
  <conditionalFormatting sqref="F671">
    <cfRule type="cellIs" dxfId="837" priority="839" operator="between">
      <formula>3</formula>
      <formula>4</formula>
    </cfRule>
  </conditionalFormatting>
  <conditionalFormatting sqref="F671">
    <cfRule type="cellIs" dxfId="836" priority="840" operator="between">
      <formula>1</formula>
      <formula>2</formula>
    </cfRule>
  </conditionalFormatting>
  <conditionalFormatting sqref="F670">
    <cfRule type="containsText" dxfId="835" priority="829" operator="containsText" text="BAJO">
      <formula>NOT(ISERROR(SEARCH(("BAJO"),(F670))))</formula>
    </cfRule>
  </conditionalFormatting>
  <conditionalFormatting sqref="F670">
    <cfRule type="containsText" dxfId="834" priority="830" operator="containsText" text="MEDIO">
      <formula>NOT(ISERROR(SEARCH(("MEDIO"),(F670))))</formula>
    </cfRule>
  </conditionalFormatting>
  <conditionalFormatting sqref="F670">
    <cfRule type="containsText" dxfId="833" priority="831" operator="containsText" text="ALTO">
      <formula>NOT(ISERROR(SEARCH(("ALTO"),(F670))))</formula>
    </cfRule>
  </conditionalFormatting>
  <conditionalFormatting sqref="F670">
    <cfRule type="cellIs" dxfId="832" priority="832" operator="between">
      <formula>5</formula>
      <formula>9</formula>
    </cfRule>
  </conditionalFormatting>
  <conditionalFormatting sqref="F670">
    <cfRule type="cellIs" dxfId="831" priority="833" operator="between">
      <formula>3</formula>
      <formula>4</formula>
    </cfRule>
  </conditionalFormatting>
  <conditionalFormatting sqref="F670">
    <cfRule type="cellIs" dxfId="830" priority="834" operator="between">
      <formula>1</formula>
      <formula>2</formula>
    </cfRule>
  </conditionalFormatting>
  <conditionalFormatting sqref="F676:F678 F681:F682">
    <cfRule type="containsText" dxfId="829" priority="823" operator="containsText" text="BAJO">
      <formula>NOT(ISERROR(SEARCH(("BAJO"),(F676))))</formula>
    </cfRule>
  </conditionalFormatting>
  <conditionalFormatting sqref="F676:F678 F681:F682">
    <cfRule type="containsText" dxfId="828" priority="824" operator="containsText" text="MEDIO">
      <formula>NOT(ISERROR(SEARCH(("MEDIO"),(F676))))</formula>
    </cfRule>
  </conditionalFormatting>
  <conditionalFormatting sqref="F676:F678 F681:F682">
    <cfRule type="containsText" dxfId="827" priority="825" operator="containsText" text="ALTO">
      <formula>NOT(ISERROR(SEARCH(("ALTO"),(F676))))</formula>
    </cfRule>
  </conditionalFormatting>
  <conditionalFormatting sqref="F676:F678 F681:F682">
    <cfRule type="cellIs" dxfId="826" priority="826" operator="between">
      <formula>5</formula>
      <formula>9</formula>
    </cfRule>
  </conditionalFormatting>
  <conditionalFormatting sqref="F676:F678 F681:F682">
    <cfRule type="cellIs" dxfId="825" priority="827" operator="between">
      <formula>3</formula>
      <formula>4</formula>
    </cfRule>
  </conditionalFormatting>
  <conditionalFormatting sqref="F676:F678 F681:F682">
    <cfRule type="cellIs" dxfId="824" priority="828" operator="between">
      <formula>1</formula>
      <formula>2</formula>
    </cfRule>
  </conditionalFormatting>
  <conditionalFormatting sqref="F680">
    <cfRule type="containsText" dxfId="823" priority="817" operator="containsText" text="BAJO">
      <formula>NOT(ISERROR(SEARCH(("BAJO"),(F680))))</formula>
    </cfRule>
  </conditionalFormatting>
  <conditionalFormatting sqref="F680">
    <cfRule type="containsText" dxfId="822" priority="818" operator="containsText" text="MEDIO">
      <formula>NOT(ISERROR(SEARCH(("MEDIO"),(F680))))</formula>
    </cfRule>
  </conditionalFormatting>
  <conditionalFormatting sqref="F680">
    <cfRule type="containsText" dxfId="821" priority="819" operator="containsText" text="ALTO">
      <formula>NOT(ISERROR(SEARCH(("ALTO"),(F680))))</formula>
    </cfRule>
  </conditionalFormatting>
  <conditionalFormatting sqref="F680">
    <cfRule type="cellIs" dxfId="820" priority="820" operator="between">
      <formula>5</formula>
      <formula>9</formula>
    </cfRule>
  </conditionalFormatting>
  <conditionalFormatting sqref="F680">
    <cfRule type="cellIs" dxfId="819" priority="821" operator="between">
      <formula>3</formula>
      <formula>4</formula>
    </cfRule>
  </conditionalFormatting>
  <conditionalFormatting sqref="F680">
    <cfRule type="cellIs" dxfId="818" priority="822" operator="between">
      <formula>1</formula>
      <formula>2</formula>
    </cfRule>
  </conditionalFormatting>
  <conditionalFormatting sqref="F679">
    <cfRule type="containsText" dxfId="817" priority="811" operator="containsText" text="BAJO">
      <formula>NOT(ISERROR(SEARCH(("BAJO"),(F679))))</formula>
    </cfRule>
  </conditionalFormatting>
  <conditionalFormatting sqref="F679">
    <cfRule type="containsText" dxfId="816" priority="812" operator="containsText" text="MEDIO">
      <formula>NOT(ISERROR(SEARCH(("MEDIO"),(F679))))</formula>
    </cfRule>
  </conditionalFormatting>
  <conditionalFormatting sqref="F679">
    <cfRule type="containsText" dxfId="815" priority="813" operator="containsText" text="ALTO">
      <formula>NOT(ISERROR(SEARCH(("ALTO"),(F679))))</formula>
    </cfRule>
  </conditionalFormatting>
  <conditionalFormatting sqref="F679">
    <cfRule type="cellIs" dxfId="814" priority="814" operator="between">
      <formula>5</formula>
      <formula>9</formula>
    </cfRule>
  </conditionalFormatting>
  <conditionalFormatting sqref="F679">
    <cfRule type="cellIs" dxfId="813" priority="815" operator="between">
      <formula>3</formula>
      <formula>4</formula>
    </cfRule>
  </conditionalFormatting>
  <conditionalFormatting sqref="F679">
    <cfRule type="cellIs" dxfId="812" priority="816" operator="between">
      <formula>1</formula>
      <formula>2</formula>
    </cfRule>
  </conditionalFormatting>
  <conditionalFormatting sqref="F685:F687 F690:F691">
    <cfRule type="containsText" dxfId="811" priority="805" operator="containsText" text="BAJO">
      <formula>NOT(ISERROR(SEARCH(("BAJO"),(F685))))</formula>
    </cfRule>
  </conditionalFormatting>
  <conditionalFormatting sqref="F685:F687 F690:F691">
    <cfRule type="containsText" dxfId="810" priority="806" operator="containsText" text="MEDIO">
      <formula>NOT(ISERROR(SEARCH(("MEDIO"),(F685))))</formula>
    </cfRule>
  </conditionalFormatting>
  <conditionalFormatting sqref="F685:F687 F690:F691">
    <cfRule type="containsText" dxfId="809" priority="807" operator="containsText" text="ALTO">
      <formula>NOT(ISERROR(SEARCH(("ALTO"),(F685))))</formula>
    </cfRule>
  </conditionalFormatting>
  <conditionalFormatting sqref="F685:F687 F690:F691">
    <cfRule type="cellIs" dxfId="808" priority="808" operator="between">
      <formula>5</formula>
      <formula>9</formula>
    </cfRule>
  </conditionalFormatting>
  <conditionalFormatting sqref="F685:F687 F690:F691">
    <cfRule type="cellIs" dxfId="807" priority="809" operator="between">
      <formula>3</formula>
      <formula>4</formula>
    </cfRule>
  </conditionalFormatting>
  <conditionalFormatting sqref="F685:F687 F690:F691">
    <cfRule type="cellIs" dxfId="806" priority="810" operator="between">
      <formula>1</formula>
      <formula>2</formula>
    </cfRule>
  </conditionalFormatting>
  <conditionalFormatting sqref="F689">
    <cfRule type="containsText" dxfId="805" priority="799" operator="containsText" text="BAJO">
      <formula>NOT(ISERROR(SEARCH(("BAJO"),(F689))))</formula>
    </cfRule>
  </conditionalFormatting>
  <conditionalFormatting sqref="F689">
    <cfRule type="containsText" dxfId="804" priority="800" operator="containsText" text="MEDIO">
      <formula>NOT(ISERROR(SEARCH(("MEDIO"),(F689))))</formula>
    </cfRule>
  </conditionalFormatting>
  <conditionalFormatting sqref="F689">
    <cfRule type="containsText" dxfId="803" priority="801" operator="containsText" text="ALTO">
      <formula>NOT(ISERROR(SEARCH(("ALTO"),(F689))))</formula>
    </cfRule>
  </conditionalFormatting>
  <conditionalFormatting sqref="F689">
    <cfRule type="cellIs" dxfId="802" priority="802" operator="between">
      <formula>5</formula>
      <formula>9</formula>
    </cfRule>
  </conditionalFormatting>
  <conditionalFormatting sqref="F689">
    <cfRule type="cellIs" dxfId="801" priority="803" operator="between">
      <formula>3</formula>
      <formula>4</formula>
    </cfRule>
  </conditionalFormatting>
  <conditionalFormatting sqref="F689">
    <cfRule type="cellIs" dxfId="800" priority="804" operator="between">
      <formula>1</formula>
      <formula>2</formula>
    </cfRule>
  </conditionalFormatting>
  <conditionalFormatting sqref="F688">
    <cfRule type="containsText" dxfId="799" priority="793" operator="containsText" text="BAJO">
      <formula>NOT(ISERROR(SEARCH(("BAJO"),(F688))))</formula>
    </cfRule>
  </conditionalFormatting>
  <conditionalFormatting sqref="F688">
    <cfRule type="containsText" dxfId="798" priority="794" operator="containsText" text="MEDIO">
      <formula>NOT(ISERROR(SEARCH(("MEDIO"),(F688))))</formula>
    </cfRule>
  </conditionalFormatting>
  <conditionalFormatting sqref="F688">
    <cfRule type="containsText" dxfId="797" priority="795" operator="containsText" text="ALTO">
      <formula>NOT(ISERROR(SEARCH(("ALTO"),(F688))))</formula>
    </cfRule>
  </conditionalFormatting>
  <conditionalFormatting sqref="F688">
    <cfRule type="cellIs" dxfId="796" priority="796" operator="between">
      <formula>5</formula>
      <formula>9</formula>
    </cfRule>
  </conditionalFormatting>
  <conditionalFormatting sqref="F688">
    <cfRule type="cellIs" dxfId="795" priority="797" operator="between">
      <formula>3</formula>
      <formula>4</formula>
    </cfRule>
  </conditionalFormatting>
  <conditionalFormatting sqref="F688">
    <cfRule type="cellIs" dxfId="794" priority="798" operator="between">
      <formula>1</formula>
      <formula>2</formula>
    </cfRule>
  </conditionalFormatting>
  <conditionalFormatting sqref="F694:F696 F699:F700">
    <cfRule type="containsText" dxfId="793" priority="787" operator="containsText" text="BAJO">
      <formula>NOT(ISERROR(SEARCH(("BAJO"),(F694))))</formula>
    </cfRule>
  </conditionalFormatting>
  <conditionalFormatting sqref="F694:F696 F699:F700">
    <cfRule type="containsText" dxfId="792" priority="788" operator="containsText" text="MEDIO">
      <formula>NOT(ISERROR(SEARCH(("MEDIO"),(F694))))</formula>
    </cfRule>
  </conditionalFormatting>
  <conditionalFormatting sqref="F694:F696 F699:F700">
    <cfRule type="containsText" dxfId="791" priority="789" operator="containsText" text="ALTO">
      <formula>NOT(ISERROR(SEARCH(("ALTO"),(F694))))</formula>
    </cfRule>
  </conditionalFormatting>
  <conditionalFormatting sqref="F694:F696 F699:F700">
    <cfRule type="cellIs" dxfId="790" priority="790" operator="between">
      <formula>5</formula>
      <formula>9</formula>
    </cfRule>
  </conditionalFormatting>
  <conditionalFormatting sqref="F694:F696 F699:F700">
    <cfRule type="cellIs" dxfId="789" priority="791" operator="between">
      <formula>3</formula>
      <formula>4</formula>
    </cfRule>
  </conditionalFormatting>
  <conditionalFormatting sqref="F694:F696 F699:F700">
    <cfRule type="cellIs" dxfId="788" priority="792" operator="between">
      <formula>1</formula>
      <formula>2</formula>
    </cfRule>
  </conditionalFormatting>
  <conditionalFormatting sqref="F698">
    <cfRule type="containsText" dxfId="787" priority="781" operator="containsText" text="BAJO">
      <formula>NOT(ISERROR(SEARCH(("BAJO"),(F698))))</formula>
    </cfRule>
  </conditionalFormatting>
  <conditionalFormatting sqref="F698">
    <cfRule type="containsText" dxfId="786" priority="782" operator="containsText" text="MEDIO">
      <formula>NOT(ISERROR(SEARCH(("MEDIO"),(F698))))</formula>
    </cfRule>
  </conditionalFormatting>
  <conditionalFormatting sqref="F698">
    <cfRule type="containsText" dxfId="785" priority="783" operator="containsText" text="ALTO">
      <formula>NOT(ISERROR(SEARCH(("ALTO"),(F698))))</formula>
    </cfRule>
  </conditionalFormatting>
  <conditionalFormatting sqref="F698">
    <cfRule type="cellIs" dxfId="784" priority="784" operator="between">
      <formula>5</formula>
      <formula>9</formula>
    </cfRule>
  </conditionalFormatting>
  <conditionalFormatting sqref="F698">
    <cfRule type="cellIs" dxfId="783" priority="785" operator="between">
      <formula>3</formula>
      <formula>4</formula>
    </cfRule>
  </conditionalFormatting>
  <conditionalFormatting sqref="F698">
    <cfRule type="cellIs" dxfId="782" priority="786" operator="between">
      <formula>1</formula>
      <formula>2</formula>
    </cfRule>
  </conditionalFormatting>
  <conditionalFormatting sqref="F697">
    <cfRule type="containsText" dxfId="781" priority="775" operator="containsText" text="BAJO">
      <formula>NOT(ISERROR(SEARCH(("BAJO"),(F697))))</formula>
    </cfRule>
  </conditionalFormatting>
  <conditionalFormatting sqref="F697">
    <cfRule type="containsText" dxfId="780" priority="776" operator="containsText" text="MEDIO">
      <formula>NOT(ISERROR(SEARCH(("MEDIO"),(F697))))</formula>
    </cfRule>
  </conditionalFormatting>
  <conditionalFormatting sqref="F697">
    <cfRule type="containsText" dxfId="779" priority="777" operator="containsText" text="ALTO">
      <formula>NOT(ISERROR(SEARCH(("ALTO"),(F697))))</formula>
    </cfRule>
  </conditionalFormatting>
  <conditionalFormatting sqref="F697">
    <cfRule type="cellIs" dxfId="778" priority="778" operator="between">
      <formula>5</formula>
      <formula>9</formula>
    </cfRule>
  </conditionalFormatting>
  <conditionalFormatting sqref="F697">
    <cfRule type="cellIs" dxfId="777" priority="779" operator="between">
      <formula>3</formula>
      <formula>4</formula>
    </cfRule>
  </conditionalFormatting>
  <conditionalFormatting sqref="F697">
    <cfRule type="cellIs" dxfId="776" priority="780" operator="between">
      <formula>1</formula>
      <formula>2</formula>
    </cfRule>
  </conditionalFormatting>
  <conditionalFormatting sqref="F703:F705 F708:F709">
    <cfRule type="containsText" dxfId="775" priority="769" operator="containsText" text="BAJO">
      <formula>NOT(ISERROR(SEARCH(("BAJO"),(F703))))</formula>
    </cfRule>
  </conditionalFormatting>
  <conditionalFormatting sqref="F703:F705 F708:F709">
    <cfRule type="containsText" dxfId="774" priority="770" operator="containsText" text="MEDIO">
      <formula>NOT(ISERROR(SEARCH(("MEDIO"),(F703))))</formula>
    </cfRule>
  </conditionalFormatting>
  <conditionalFormatting sqref="F703:F705 F708:F709">
    <cfRule type="containsText" dxfId="773" priority="771" operator="containsText" text="ALTO">
      <formula>NOT(ISERROR(SEARCH(("ALTO"),(F703))))</formula>
    </cfRule>
  </conditionalFormatting>
  <conditionalFormatting sqref="F703:F705 F708:F709">
    <cfRule type="cellIs" dxfId="772" priority="772" operator="between">
      <formula>5</formula>
      <formula>9</formula>
    </cfRule>
  </conditionalFormatting>
  <conditionalFormatting sqref="F703:F705 F708:F709">
    <cfRule type="cellIs" dxfId="771" priority="773" operator="between">
      <formula>3</formula>
      <formula>4</formula>
    </cfRule>
  </conditionalFormatting>
  <conditionalFormatting sqref="F703:F705 F708:F709">
    <cfRule type="cellIs" dxfId="770" priority="774" operator="between">
      <formula>1</formula>
      <formula>2</formula>
    </cfRule>
  </conditionalFormatting>
  <conditionalFormatting sqref="F707">
    <cfRule type="containsText" dxfId="769" priority="763" operator="containsText" text="BAJO">
      <formula>NOT(ISERROR(SEARCH(("BAJO"),(F707))))</formula>
    </cfRule>
  </conditionalFormatting>
  <conditionalFormatting sqref="F707">
    <cfRule type="containsText" dxfId="768" priority="764" operator="containsText" text="MEDIO">
      <formula>NOT(ISERROR(SEARCH(("MEDIO"),(F707))))</formula>
    </cfRule>
  </conditionalFormatting>
  <conditionalFormatting sqref="F707">
    <cfRule type="containsText" dxfId="767" priority="765" operator="containsText" text="ALTO">
      <formula>NOT(ISERROR(SEARCH(("ALTO"),(F707))))</formula>
    </cfRule>
  </conditionalFormatting>
  <conditionalFormatting sqref="F707">
    <cfRule type="cellIs" dxfId="766" priority="766" operator="between">
      <formula>5</formula>
      <formula>9</formula>
    </cfRule>
  </conditionalFormatting>
  <conditionalFormatting sqref="F707">
    <cfRule type="cellIs" dxfId="765" priority="767" operator="between">
      <formula>3</formula>
      <formula>4</formula>
    </cfRule>
  </conditionalFormatting>
  <conditionalFormatting sqref="F707">
    <cfRule type="cellIs" dxfId="764" priority="768" operator="between">
      <formula>1</formula>
      <formula>2</formula>
    </cfRule>
  </conditionalFormatting>
  <conditionalFormatting sqref="F706">
    <cfRule type="containsText" dxfId="763" priority="757" operator="containsText" text="BAJO">
      <formula>NOT(ISERROR(SEARCH(("BAJO"),(F706))))</formula>
    </cfRule>
  </conditionalFormatting>
  <conditionalFormatting sqref="F706">
    <cfRule type="containsText" dxfId="762" priority="758" operator="containsText" text="MEDIO">
      <formula>NOT(ISERROR(SEARCH(("MEDIO"),(F706))))</formula>
    </cfRule>
  </conditionalFormatting>
  <conditionalFormatting sqref="F706">
    <cfRule type="containsText" dxfId="761" priority="759" operator="containsText" text="ALTO">
      <formula>NOT(ISERROR(SEARCH(("ALTO"),(F706))))</formula>
    </cfRule>
  </conditionalFormatting>
  <conditionalFormatting sqref="F706">
    <cfRule type="cellIs" dxfId="760" priority="760" operator="between">
      <formula>5</formula>
      <formula>9</formula>
    </cfRule>
  </conditionalFormatting>
  <conditionalFormatting sqref="F706">
    <cfRule type="cellIs" dxfId="759" priority="761" operator="between">
      <formula>3</formula>
      <formula>4</formula>
    </cfRule>
  </conditionalFormatting>
  <conditionalFormatting sqref="F706">
    <cfRule type="cellIs" dxfId="758" priority="762" operator="between">
      <formula>1</formula>
      <formula>2</formula>
    </cfRule>
  </conditionalFormatting>
  <conditionalFormatting sqref="F712:F714 F717:F718">
    <cfRule type="containsText" dxfId="757" priority="751" operator="containsText" text="BAJO">
      <formula>NOT(ISERROR(SEARCH(("BAJO"),(F712))))</formula>
    </cfRule>
  </conditionalFormatting>
  <conditionalFormatting sqref="F712:F714 F717:F718">
    <cfRule type="containsText" dxfId="756" priority="752" operator="containsText" text="MEDIO">
      <formula>NOT(ISERROR(SEARCH(("MEDIO"),(F712))))</formula>
    </cfRule>
  </conditionalFormatting>
  <conditionalFormatting sqref="F712:F714 F717:F718">
    <cfRule type="containsText" dxfId="755" priority="753" operator="containsText" text="ALTO">
      <formula>NOT(ISERROR(SEARCH(("ALTO"),(F712))))</formula>
    </cfRule>
  </conditionalFormatting>
  <conditionalFormatting sqref="F712:F714 F717:F718">
    <cfRule type="cellIs" dxfId="754" priority="754" operator="between">
      <formula>5</formula>
      <formula>9</formula>
    </cfRule>
  </conditionalFormatting>
  <conditionalFormatting sqref="F712:F714 F717:F718">
    <cfRule type="cellIs" dxfId="753" priority="755" operator="between">
      <formula>3</formula>
      <formula>4</formula>
    </cfRule>
  </conditionalFormatting>
  <conditionalFormatting sqref="F712:F714 F717:F718">
    <cfRule type="cellIs" dxfId="752" priority="756" operator="between">
      <formula>1</formula>
      <formula>2</formula>
    </cfRule>
  </conditionalFormatting>
  <conditionalFormatting sqref="F716">
    <cfRule type="containsText" dxfId="751" priority="745" operator="containsText" text="BAJO">
      <formula>NOT(ISERROR(SEARCH(("BAJO"),(F716))))</formula>
    </cfRule>
  </conditionalFormatting>
  <conditionalFormatting sqref="F716">
    <cfRule type="containsText" dxfId="750" priority="746" operator="containsText" text="MEDIO">
      <formula>NOT(ISERROR(SEARCH(("MEDIO"),(F716))))</formula>
    </cfRule>
  </conditionalFormatting>
  <conditionalFormatting sqref="F716">
    <cfRule type="containsText" dxfId="749" priority="747" operator="containsText" text="ALTO">
      <formula>NOT(ISERROR(SEARCH(("ALTO"),(F716))))</formula>
    </cfRule>
  </conditionalFormatting>
  <conditionalFormatting sqref="F716">
    <cfRule type="cellIs" dxfId="748" priority="748" operator="between">
      <formula>5</formula>
      <formula>9</formula>
    </cfRule>
  </conditionalFormatting>
  <conditionalFormatting sqref="F716">
    <cfRule type="cellIs" dxfId="747" priority="749" operator="between">
      <formula>3</formula>
      <formula>4</formula>
    </cfRule>
  </conditionalFormatting>
  <conditionalFormatting sqref="F716">
    <cfRule type="cellIs" dxfId="746" priority="750" operator="between">
      <formula>1</formula>
      <formula>2</formula>
    </cfRule>
  </conditionalFormatting>
  <conditionalFormatting sqref="F715">
    <cfRule type="containsText" dxfId="745" priority="739" operator="containsText" text="BAJO">
      <formula>NOT(ISERROR(SEARCH(("BAJO"),(F715))))</formula>
    </cfRule>
  </conditionalFormatting>
  <conditionalFormatting sqref="F715">
    <cfRule type="containsText" dxfId="744" priority="740" operator="containsText" text="MEDIO">
      <formula>NOT(ISERROR(SEARCH(("MEDIO"),(F715))))</formula>
    </cfRule>
  </conditionalFormatting>
  <conditionalFormatting sqref="F715">
    <cfRule type="containsText" dxfId="743" priority="741" operator="containsText" text="ALTO">
      <formula>NOT(ISERROR(SEARCH(("ALTO"),(F715))))</formula>
    </cfRule>
  </conditionalFormatting>
  <conditionalFormatting sqref="F715">
    <cfRule type="cellIs" dxfId="742" priority="742" operator="between">
      <formula>5</formula>
      <formula>9</formula>
    </cfRule>
  </conditionalFormatting>
  <conditionalFormatting sqref="F715">
    <cfRule type="cellIs" dxfId="741" priority="743" operator="between">
      <formula>3</formula>
      <formula>4</formula>
    </cfRule>
  </conditionalFormatting>
  <conditionalFormatting sqref="F715">
    <cfRule type="cellIs" dxfId="740" priority="744" operator="between">
      <formula>1</formula>
      <formula>2</formula>
    </cfRule>
  </conditionalFormatting>
  <conditionalFormatting sqref="F721:F723 F726:F727">
    <cfRule type="containsText" dxfId="739" priority="733" operator="containsText" text="BAJO">
      <formula>NOT(ISERROR(SEARCH(("BAJO"),(F721))))</formula>
    </cfRule>
  </conditionalFormatting>
  <conditionalFormatting sqref="F721:F723 F726:F727">
    <cfRule type="containsText" dxfId="738" priority="734" operator="containsText" text="MEDIO">
      <formula>NOT(ISERROR(SEARCH(("MEDIO"),(F721))))</formula>
    </cfRule>
  </conditionalFormatting>
  <conditionalFormatting sqref="F721:F723 F726:F727">
    <cfRule type="containsText" dxfId="737" priority="735" operator="containsText" text="ALTO">
      <formula>NOT(ISERROR(SEARCH(("ALTO"),(F721))))</formula>
    </cfRule>
  </conditionalFormatting>
  <conditionalFormatting sqref="F721:F723 F726:F727">
    <cfRule type="cellIs" dxfId="736" priority="736" operator="between">
      <formula>5</formula>
      <formula>9</formula>
    </cfRule>
  </conditionalFormatting>
  <conditionalFormatting sqref="F721:F723 F726:F727">
    <cfRule type="cellIs" dxfId="735" priority="737" operator="between">
      <formula>3</formula>
      <formula>4</formula>
    </cfRule>
  </conditionalFormatting>
  <conditionalFormatting sqref="F721:F723 F726:F727">
    <cfRule type="cellIs" dxfId="734" priority="738" operator="between">
      <formula>1</formula>
      <formula>2</formula>
    </cfRule>
  </conditionalFormatting>
  <conditionalFormatting sqref="F725">
    <cfRule type="containsText" dxfId="733" priority="727" operator="containsText" text="BAJO">
      <formula>NOT(ISERROR(SEARCH(("BAJO"),(F725))))</formula>
    </cfRule>
  </conditionalFormatting>
  <conditionalFormatting sqref="F725">
    <cfRule type="containsText" dxfId="732" priority="728" operator="containsText" text="MEDIO">
      <formula>NOT(ISERROR(SEARCH(("MEDIO"),(F725))))</formula>
    </cfRule>
  </conditionalFormatting>
  <conditionalFormatting sqref="F725">
    <cfRule type="containsText" dxfId="731" priority="729" operator="containsText" text="ALTO">
      <formula>NOT(ISERROR(SEARCH(("ALTO"),(F725))))</formula>
    </cfRule>
  </conditionalFormatting>
  <conditionalFormatting sqref="F725">
    <cfRule type="cellIs" dxfId="730" priority="730" operator="between">
      <formula>5</formula>
      <formula>9</formula>
    </cfRule>
  </conditionalFormatting>
  <conditionalFormatting sqref="F725">
    <cfRule type="cellIs" dxfId="729" priority="731" operator="between">
      <formula>3</formula>
      <formula>4</formula>
    </cfRule>
  </conditionalFormatting>
  <conditionalFormatting sqref="F725">
    <cfRule type="cellIs" dxfId="728" priority="732" operator="between">
      <formula>1</formula>
      <formula>2</formula>
    </cfRule>
  </conditionalFormatting>
  <conditionalFormatting sqref="F724">
    <cfRule type="containsText" dxfId="727" priority="721" operator="containsText" text="BAJO">
      <formula>NOT(ISERROR(SEARCH(("BAJO"),(F724))))</formula>
    </cfRule>
  </conditionalFormatting>
  <conditionalFormatting sqref="F724">
    <cfRule type="containsText" dxfId="726" priority="722" operator="containsText" text="MEDIO">
      <formula>NOT(ISERROR(SEARCH(("MEDIO"),(F724))))</formula>
    </cfRule>
  </conditionalFormatting>
  <conditionalFormatting sqref="F724">
    <cfRule type="containsText" dxfId="725" priority="723" operator="containsText" text="ALTO">
      <formula>NOT(ISERROR(SEARCH(("ALTO"),(F724))))</formula>
    </cfRule>
  </conditionalFormatting>
  <conditionalFormatting sqref="F724">
    <cfRule type="cellIs" dxfId="724" priority="724" operator="between">
      <formula>5</formula>
      <formula>9</formula>
    </cfRule>
  </conditionalFormatting>
  <conditionalFormatting sqref="F724">
    <cfRule type="cellIs" dxfId="723" priority="725" operator="between">
      <formula>3</formula>
      <formula>4</formula>
    </cfRule>
  </conditionalFormatting>
  <conditionalFormatting sqref="F724">
    <cfRule type="cellIs" dxfId="722" priority="726" operator="between">
      <formula>1</formula>
      <formula>2</formula>
    </cfRule>
  </conditionalFormatting>
  <conditionalFormatting sqref="F730:F732 F735:F736">
    <cfRule type="containsText" dxfId="721" priority="715" operator="containsText" text="BAJO">
      <formula>NOT(ISERROR(SEARCH(("BAJO"),(F730))))</formula>
    </cfRule>
  </conditionalFormatting>
  <conditionalFormatting sqref="F730:F732 F735:F736">
    <cfRule type="containsText" dxfId="720" priority="716" operator="containsText" text="MEDIO">
      <formula>NOT(ISERROR(SEARCH(("MEDIO"),(F730))))</formula>
    </cfRule>
  </conditionalFormatting>
  <conditionalFormatting sqref="F730:F732 F735:F736">
    <cfRule type="containsText" dxfId="719" priority="717" operator="containsText" text="ALTO">
      <formula>NOT(ISERROR(SEARCH(("ALTO"),(F730))))</formula>
    </cfRule>
  </conditionalFormatting>
  <conditionalFormatting sqref="F730:F732 F735:F736">
    <cfRule type="cellIs" dxfId="718" priority="718" operator="between">
      <formula>5</formula>
      <formula>9</formula>
    </cfRule>
  </conditionalFormatting>
  <conditionalFormatting sqref="F730:F732 F735:F736">
    <cfRule type="cellIs" dxfId="717" priority="719" operator="between">
      <formula>3</formula>
      <formula>4</formula>
    </cfRule>
  </conditionalFormatting>
  <conditionalFormatting sqref="F730:F732 F735:F736">
    <cfRule type="cellIs" dxfId="716" priority="720" operator="between">
      <formula>1</formula>
      <formula>2</formula>
    </cfRule>
  </conditionalFormatting>
  <conditionalFormatting sqref="F734">
    <cfRule type="containsText" dxfId="715" priority="709" operator="containsText" text="BAJO">
      <formula>NOT(ISERROR(SEARCH(("BAJO"),(F734))))</formula>
    </cfRule>
  </conditionalFormatting>
  <conditionalFormatting sqref="F734">
    <cfRule type="containsText" dxfId="714" priority="710" operator="containsText" text="MEDIO">
      <formula>NOT(ISERROR(SEARCH(("MEDIO"),(F734))))</formula>
    </cfRule>
  </conditionalFormatting>
  <conditionalFormatting sqref="F734">
    <cfRule type="containsText" dxfId="713" priority="711" operator="containsText" text="ALTO">
      <formula>NOT(ISERROR(SEARCH(("ALTO"),(F734))))</formula>
    </cfRule>
  </conditionalFormatting>
  <conditionalFormatting sqref="F734">
    <cfRule type="cellIs" dxfId="712" priority="712" operator="between">
      <formula>5</formula>
      <formula>9</formula>
    </cfRule>
  </conditionalFormatting>
  <conditionalFormatting sqref="F734">
    <cfRule type="cellIs" dxfId="711" priority="713" operator="between">
      <formula>3</formula>
      <formula>4</formula>
    </cfRule>
  </conditionalFormatting>
  <conditionalFormatting sqref="F734">
    <cfRule type="cellIs" dxfId="710" priority="714" operator="between">
      <formula>1</formula>
      <formula>2</formula>
    </cfRule>
  </conditionalFormatting>
  <conditionalFormatting sqref="F733">
    <cfRule type="containsText" dxfId="709" priority="703" operator="containsText" text="BAJO">
      <formula>NOT(ISERROR(SEARCH(("BAJO"),(F733))))</formula>
    </cfRule>
  </conditionalFormatting>
  <conditionalFormatting sqref="F733">
    <cfRule type="containsText" dxfId="708" priority="704" operator="containsText" text="MEDIO">
      <formula>NOT(ISERROR(SEARCH(("MEDIO"),(F733))))</formula>
    </cfRule>
  </conditionalFormatting>
  <conditionalFormatting sqref="F733">
    <cfRule type="containsText" dxfId="707" priority="705" operator="containsText" text="ALTO">
      <formula>NOT(ISERROR(SEARCH(("ALTO"),(F733))))</formula>
    </cfRule>
  </conditionalFormatting>
  <conditionalFormatting sqref="F733">
    <cfRule type="cellIs" dxfId="706" priority="706" operator="between">
      <formula>5</formula>
      <formula>9</formula>
    </cfRule>
  </conditionalFormatting>
  <conditionalFormatting sqref="F733">
    <cfRule type="cellIs" dxfId="705" priority="707" operator="between">
      <formula>3</formula>
      <formula>4</formula>
    </cfRule>
  </conditionalFormatting>
  <conditionalFormatting sqref="F733">
    <cfRule type="cellIs" dxfId="704" priority="708" operator="between">
      <formula>1</formula>
      <formula>2</formula>
    </cfRule>
  </conditionalFormatting>
  <conditionalFormatting sqref="F739:F741 F744:F745">
    <cfRule type="containsText" dxfId="703" priority="697" operator="containsText" text="BAJO">
      <formula>NOT(ISERROR(SEARCH(("BAJO"),(F739))))</formula>
    </cfRule>
  </conditionalFormatting>
  <conditionalFormatting sqref="F739:F741 F744:F745">
    <cfRule type="containsText" dxfId="702" priority="698" operator="containsText" text="MEDIO">
      <formula>NOT(ISERROR(SEARCH(("MEDIO"),(F739))))</formula>
    </cfRule>
  </conditionalFormatting>
  <conditionalFormatting sqref="F739:F741 F744:F745">
    <cfRule type="containsText" dxfId="701" priority="699" operator="containsText" text="ALTO">
      <formula>NOT(ISERROR(SEARCH(("ALTO"),(F739))))</formula>
    </cfRule>
  </conditionalFormatting>
  <conditionalFormatting sqref="F739:F741 F744:F745">
    <cfRule type="cellIs" dxfId="700" priority="700" operator="between">
      <formula>5</formula>
      <formula>9</formula>
    </cfRule>
  </conditionalFormatting>
  <conditionalFormatting sqref="F739:F741 F744:F745">
    <cfRule type="cellIs" dxfId="699" priority="701" operator="between">
      <formula>3</formula>
      <formula>4</formula>
    </cfRule>
  </conditionalFormatting>
  <conditionalFormatting sqref="F739:F741 F744:F745">
    <cfRule type="cellIs" dxfId="698" priority="702" operator="between">
      <formula>1</formula>
      <formula>2</formula>
    </cfRule>
  </conditionalFormatting>
  <conditionalFormatting sqref="F743">
    <cfRule type="containsText" dxfId="697" priority="691" operator="containsText" text="BAJO">
      <formula>NOT(ISERROR(SEARCH(("BAJO"),(F743))))</formula>
    </cfRule>
  </conditionalFormatting>
  <conditionalFormatting sqref="F743">
    <cfRule type="containsText" dxfId="696" priority="692" operator="containsText" text="MEDIO">
      <formula>NOT(ISERROR(SEARCH(("MEDIO"),(F743))))</formula>
    </cfRule>
  </conditionalFormatting>
  <conditionalFormatting sqref="F743">
    <cfRule type="containsText" dxfId="695" priority="693" operator="containsText" text="ALTO">
      <formula>NOT(ISERROR(SEARCH(("ALTO"),(F743))))</formula>
    </cfRule>
  </conditionalFormatting>
  <conditionalFormatting sqref="F743">
    <cfRule type="cellIs" dxfId="694" priority="694" operator="between">
      <formula>5</formula>
      <formula>9</formula>
    </cfRule>
  </conditionalFormatting>
  <conditionalFormatting sqref="F743">
    <cfRule type="cellIs" dxfId="693" priority="695" operator="between">
      <formula>3</formula>
      <formula>4</formula>
    </cfRule>
  </conditionalFormatting>
  <conditionalFormatting sqref="F743">
    <cfRule type="cellIs" dxfId="692" priority="696" operator="between">
      <formula>1</formula>
      <formula>2</formula>
    </cfRule>
  </conditionalFormatting>
  <conditionalFormatting sqref="F742">
    <cfRule type="containsText" dxfId="691" priority="685" operator="containsText" text="BAJO">
      <formula>NOT(ISERROR(SEARCH(("BAJO"),(F742))))</formula>
    </cfRule>
  </conditionalFormatting>
  <conditionalFormatting sqref="F742">
    <cfRule type="containsText" dxfId="690" priority="686" operator="containsText" text="MEDIO">
      <formula>NOT(ISERROR(SEARCH(("MEDIO"),(F742))))</formula>
    </cfRule>
  </conditionalFormatting>
  <conditionalFormatting sqref="F742">
    <cfRule type="containsText" dxfId="689" priority="687" operator="containsText" text="ALTO">
      <formula>NOT(ISERROR(SEARCH(("ALTO"),(F742))))</formula>
    </cfRule>
  </conditionalFormatting>
  <conditionalFormatting sqref="F742">
    <cfRule type="cellIs" dxfId="688" priority="688" operator="between">
      <formula>5</formula>
      <formula>9</formula>
    </cfRule>
  </conditionalFormatting>
  <conditionalFormatting sqref="F742">
    <cfRule type="cellIs" dxfId="687" priority="689" operator="between">
      <formula>3</formula>
      <formula>4</formula>
    </cfRule>
  </conditionalFormatting>
  <conditionalFormatting sqref="F742">
    <cfRule type="cellIs" dxfId="686" priority="690" operator="between">
      <formula>1</formula>
      <formula>2</formula>
    </cfRule>
  </conditionalFormatting>
  <conditionalFormatting sqref="F748:F750 F753:F754">
    <cfRule type="containsText" dxfId="685" priority="679" operator="containsText" text="BAJO">
      <formula>NOT(ISERROR(SEARCH(("BAJO"),(F748))))</formula>
    </cfRule>
  </conditionalFormatting>
  <conditionalFormatting sqref="F748:F750 F753:F754">
    <cfRule type="containsText" dxfId="684" priority="680" operator="containsText" text="MEDIO">
      <formula>NOT(ISERROR(SEARCH(("MEDIO"),(F748))))</formula>
    </cfRule>
  </conditionalFormatting>
  <conditionalFormatting sqref="F748:F750 F753:F754">
    <cfRule type="containsText" dxfId="683" priority="681" operator="containsText" text="ALTO">
      <formula>NOT(ISERROR(SEARCH(("ALTO"),(F748))))</formula>
    </cfRule>
  </conditionalFormatting>
  <conditionalFormatting sqref="F748:F750 F753:F754">
    <cfRule type="cellIs" dxfId="682" priority="682" operator="between">
      <formula>5</formula>
      <formula>9</formula>
    </cfRule>
  </conditionalFormatting>
  <conditionalFormatting sqref="F748:F750 F753:F754">
    <cfRule type="cellIs" dxfId="681" priority="683" operator="between">
      <formula>3</formula>
      <formula>4</formula>
    </cfRule>
  </conditionalFormatting>
  <conditionalFormatting sqref="F748:F750 F753:F754">
    <cfRule type="cellIs" dxfId="680" priority="684" operator="between">
      <formula>1</formula>
      <formula>2</formula>
    </cfRule>
  </conditionalFormatting>
  <conditionalFormatting sqref="F752">
    <cfRule type="containsText" dxfId="679" priority="673" operator="containsText" text="BAJO">
      <formula>NOT(ISERROR(SEARCH(("BAJO"),(F752))))</formula>
    </cfRule>
  </conditionalFormatting>
  <conditionalFormatting sqref="F752">
    <cfRule type="containsText" dxfId="678" priority="674" operator="containsText" text="MEDIO">
      <formula>NOT(ISERROR(SEARCH(("MEDIO"),(F752))))</formula>
    </cfRule>
  </conditionalFormatting>
  <conditionalFormatting sqref="F752">
    <cfRule type="containsText" dxfId="677" priority="675" operator="containsText" text="ALTO">
      <formula>NOT(ISERROR(SEARCH(("ALTO"),(F752))))</formula>
    </cfRule>
  </conditionalFormatting>
  <conditionalFormatting sqref="F752">
    <cfRule type="cellIs" dxfId="676" priority="676" operator="between">
      <formula>5</formula>
      <formula>9</formula>
    </cfRule>
  </conditionalFormatting>
  <conditionalFormatting sqref="F752">
    <cfRule type="cellIs" dxfId="675" priority="677" operator="between">
      <formula>3</formula>
      <formula>4</formula>
    </cfRule>
  </conditionalFormatting>
  <conditionalFormatting sqref="F752">
    <cfRule type="cellIs" dxfId="674" priority="678" operator="between">
      <formula>1</formula>
      <formula>2</formula>
    </cfRule>
  </conditionalFormatting>
  <conditionalFormatting sqref="F751">
    <cfRule type="containsText" dxfId="673" priority="667" operator="containsText" text="BAJO">
      <formula>NOT(ISERROR(SEARCH(("BAJO"),(F751))))</formula>
    </cfRule>
  </conditionalFormatting>
  <conditionalFormatting sqref="F751">
    <cfRule type="containsText" dxfId="672" priority="668" operator="containsText" text="MEDIO">
      <formula>NOT(ISERROR(SEARCH(("MEDIO"),(F751))))</formula>
    </cfRule>
  </conditionalFormatting>
  <conditionalFormatting sqref="F751">
    <cfRule type="containsText" dxfId="671" priority="669" operator="containsText" text="ALTO">
      <formula>NOT(ISERROR(SEARCH(("ALTO"),(F751))))</formula>
    </cfRule>
  </conditionalFormatting>
  <conditionalFormatting sqref="F751">
    <cfRule type="cellIs" dxfId="670" priority="670" operator="between">
      <formula>5</formula>
      <formula>9</formula>
    </cfRule>
  </conditionalFormatting>
  <conditionalFormatting sqref="F751">
    <cfRule type="cellIs" dxfId="669" priority="671" operator="between">
      <formula>3</formula>
      <formula>4</formula>
    </cfRule>
  </conditionalFormatting>
  <conditionalFormatting sqref="F751">
    <cfRule type="cellIs" dxfId="668" priority="672" operator="between">
      <formula>1</formula>
      <formula>2</formula>
    </cfRule>
  </conditionalFormatting>
  <conditionalFormatting sqref="F757:F759 F762:F763">
    <cfRule type="containsText" dxfId="667" priority="661" operator="containsText" text="BAJO">
      <formula>NOT(ISERROR(SEARCH(("BAJO"),(F757))))</formula>
    </cfRule>
  </conditionalFormatting>
  <conditionalFormatting sqref="F757:F759 F762:F763">
    <cfRule type="containsText" dxfId="666" priority="662" operator="containsText" text="MEDIO">
      <formula>NOT(ISERROR(SEARCH(("MEDIO"),(F757))))</formula>
    </cfRule>
  </conditionalFormatting>
  <conditionalFormatting sqref="F757:F759 F762:F763">
    <cfRule type="containsText" dxfId="665" priority="663" operator="containsText" text="ALTO">
      <formula>NOT(ISERROR(SEARCH(("ALTO"),(F757))))</formula>
    </cfRule>
  </conditionalFormatting>
  <conditionalFormatting sqref="F757:F759 F762:F763">
    <cfRule type="cellIs" dxfId="664" priority="664" operator="between">
      <formula>5</formula>
      <formula>9</formula>
    </cfRule>
  </conditionalFormatting>
  <conditionalFormatting sqref="F757:F759 F762:F763">
    <cfRule type="cellIs" dxfId="663" priority="665" operator="between">
      <formula>3</formula>
      <formula>4</formula>
    </cfRule>
  </conditionalFormatting>
  <conditionalFormatting sqref="F757:F759 F762:F763">
    <cfRule type="cellIs" dxfId="662" priority="666" operator="between">
      <formula>1</formula>
      <formula>2</formula>
    </cfRule>
  </conditionalFormatting>
  <conditionalFormatting sqref="F761">
    <cfRule type="containsText" dxfId="661" priority="655" operator="containsText" text="BAJO">
      <formula>NOT(ISERROR(SEARCH(("BAJO"),(F761))))</formula>
    </cfRule>
  </conditionalFormatting>
  <conditionalFormatting sqref="F761">
    <cfRule type="containsText" dxfId="660" priority="656" operator="containsText" text="MEDIO">
      <formula>NOT(ISERROR(SEARCH(("MEDIO"),(F761))))</formula>
    </cfRule>
  </conditionalFormatting>
  <conditionalFormatting sqref="F761">
    <cfRule type="containsText" dxfId="659" priority="657" operator="containsText" text="ALTO">
      <formula>NOT(ISERROR(SEARCH(("ALTO"),(F761))))</formula>
    </cfRule>
  </conditionalFormatting>
  <conditionalFormatting sqref="F761">
    <cfRule type="cellIs" dxfId="658" priority="658" operator="between">
      <formula>5</formula>
      <formula>9</formula>
    </cfRule>
  </conditionalFormatting>
  <conditionalFormatting sqref="F761">
    <cfRule type="cellIs" dxfId="657" priority="659" operator="between">
      <formula>3</formula>
      <formula>4</formula>
    </cfRule>
  </conditionalFormatting>
  <conditionalFormatting sqref="F761">
    <cfRule type="cellIs" dxfId="656" priority="660" operator="between">
      <formula>1</formula>
      <formula>2</formula>
    </cfRule>
  </conditionalFormatting>
  <conditionalFormatting sqref="F760">
    <cfRule type="containsText" dxfId="655" priority="649" operator="containsText" text="BAJO">
      <formula>NOT(ISERROR(SEARCH(("BAJO"),(F760))))</formula>
    </cfRule>
  </conditionalFormatting>
  <conditionalFormatting sqref="F760">
    <cfRule type="containsText" dxfId="654" priority="650" operator="containsText" text="MEDIO">
      <formula>NOT(ISERROR(SEARCH(("MEDIO"),(F760))))</formula>
    </cfRule>
  </conditionalFormatting>
  <conditionalFormatting sqref="F760">
    <cfRule type="containsText" dxfId="653" priority="651" operator="containsText" text="ALTO">
      <formula>NOT(ISERROR(SEARCH(("ALTO"),(F760))))</formula>
    </cfRule>
  </conditionalFormatting>
  <conditionalFormatting sqref="F760">
    <cfRule type="cellIs" dxfId="652" priority="652" operator="between">
      <formula>5</formula>
      <formula>9</formula>
    </cfRule>
  </conditionalFormatting>
  <conditionalFormatting sqref="F760">
    <cfRule type="cellIs" dxfId="651" priority="653" operator="between">
      <formula>3</formula>
      <formula>4</formula>
    </cfRule>
  </conditionalFormatting>
  <conditionalFormatting sqref="F760">
    <cfRule type="cellIs" dxfId="650" priority="654" operator="between">
      <formula>1</formula>
      <formula>2</formula>
    </cfRule>
  </conditionalFormatting>
  <conditionalFormatting sqref="F766:F768 F771:F772">
    <cfRule type="containsText" dxfId="649" priority="643" operator="containsText" text="BAJO">
      <formula>NOT(ISERROR(SEARCH(("BAJO"),(F766))))</formula>
    </cfRule>
  </conditionalFormatting>
  <conditionalFormatting sqref="F766:F768 F771:F772">
    <cfRule type="containsText" dxfId="648" priority="644" operator="containsText" text="MEDIO">
      <formula>NOT(ISERROR(SEARCH(("MEDIO"),(F766))))</formula>
    </cfRule>
  </conditionalFormatting>
  <conditionalFormatting sqref="F766:F768 F771:F772">
    <cfRule type="containsText" dxfId="647" priority="645" operator="containsText" text="ALTO">
      <formula>NOT(ISERROR(SEARCH(("ALTO"),(F766))))</formula>
    </cfRule>
  </conditionalFormatting>
  <conditionalFormatting sqref="F766:F768 F771:F772">
    <cfRule type="cellIs" dxfId="646" priority="646" operator="between">
      <formula>5</formula>
      <formula>9</formula>
    </cfRule>
  </conditionalFormatting>
  <conditionalFormatting sqref="F766:F768 F771:F772">
    <cfRule type="cellIs" dxfId="645" priority="647" operator="between">
      <formula>3</formula>
      <formula>4</formula>
    </cfRule>
  </conditionalFormatting>
  <conditionalFormatting sqref="F766:F768 F771:F772">
    <cfRule type="cellIs" dxfId="644" priority="648" operator="between">
      <formula>1</formula>
      <formula>2</formula>
    </cfRule>
  </conditionalFormatting>
  <conditionalFormatting sqref="F770">
    <cfRule type="containsText" dxfId="643" priority="637" operator="containsText" text="BAJO">
      <formula>NOT(ISERROR(SEARCH(("BAJO"),(F770))))</formula>
    </cfRule>
  </conditionalFormatting>
  <conditionalFormatting sqref="F770">
    <cfRule type="containsText" dxfId="642" priority="638" operator="containsText" text="MEDIO">
      <formula>NOT(ISERROR(SEARCH(("MEDIO"),(F770))))</formula>
    </cfRule>
  </conditionalFormatting>
  <conditionalFormatting sqref="F770">
    <cfRule type="containsText" dxfId="641" priority="639" operator="containsText" text="ALTO">
      <formula>NOT(ISERROR(SEARCH(("ALTO"),(F770))))</formula>
    </cfRule>
  </conditionalFormatting>
  <conditionalFormatting sqref="F770">
    <cfRule type="cellIs" dxfId="640" priority="640" operator="between">
      <formula>5</formula>
      <formula>9</formula>
    </cfRule>
  </conditionalFormatting>
  <conditionalFormatting sqref="F770">
    <cfRule type="cellIs" dxfId="639" priority="641" operator="between">
      <formula>3</formula>
      <formula>4</formula>
    </cfRule>
  </conditionalFormatting>
  <conditionalFormatting sqref="F770">
    <cfRule type="cellIs" dxfId="638" priority="642" operator="between">
      <formula>1</formula>
      <formula>2</formula>
    </cfRule>
  </conditionalFormatting>
  <conditionalFormatting sqref="F769">
    <cfRule type="containsText" dxfId="637" priority="631" operator="containsText" text="BAJO">
      <formula>NOT(ISERROR(SEARCH(("BAJO"),(F769))))</formula>
    </cfRule>
  </conditionalFormatting>
  <conditionalFormatting sqref="F769">
    <cfRule type="containsText" dxfId="636" priority="632" operator="containsText" text="MEDIO">
      <formula>NOT(ISERROR(SEARCH(("MEDIO"),(F769))))</formula>
    </cfRule>
  </conditionalFormatting>
  <conditionalFormatting sqref="F769">
    <cfRule type="containsText" dxfId="635" priority="633" operator="containsText" text="ALTO">
      <formula>NOT(ISERROR(SEARCH(("ALTO"),(F769))))</formula>
    </cfRule>
  </conditionalFormatting>
  <conditionalFormatting sqref="F769">
    <cfRule type="cellIs" dxfId="634" priority="634" operator="between">
      <formula>5</formula>
      <formula>9</formula>
    </cfRule>
  </conditionalFormatting>
  <conditionalFormatting sqref="F769">
    <cfRule type="cellIs" dxfId="633" priority="635" operator="between">
      <formula>3</formula>
      <formula>4</formula>
    </cfRule>
  </conditionalFormatting>
  <conditionalFormatting sqref="F769">
    <cfRule type="cellIs" dxfId="632" priority="636" operator="between">
      <formula>1</formula>
      <formula>2</formula>
    </cfRule>
  </conditionalFormatting>
  <conditionalFormatting sqref="F775:F777 F780:F781">
    <cfRule type="containsText" dxfId="631" priority="625" operator="containsText" text="BAJO">
      <formula>NOT(ISERROR(SEARCH(("BAJO"),(F775))))</formula>
    </cfRule>
  </conditionalFormatting>
  <conditionalFormatting sqref="F775:F777 F780:F781">
    <cfRule type="containsText" dxfId="630" priority="626" operator="containsText" text="MEDIO">
      <formula>NOT(ISERROR(SEARCH(("MEDIO"),(F775))))</formula>
    </cfRule>
  </conditionalFormatting>
  <conditionalFormatting sqref="F775:F777 F780:F781">
    <cfRule type="containsText" dxfId="629" priority="627" operator="containsText" text="ALTO">
      <formula>NOT(ISERROR(SEARCH(("ALTO"),(F775))))</formula>
    </cfRule>
  </conditionalFormatting>
  <conditionalFormatting sqref="F775:F777 F780:F781">
    <cfRule type="cellIs" dxfId="628" priority="628" operator="between">
      <formula>5</formula>
      <formula>9</formula>
    </cfRule>
  </conditionalFormatting>
  <conditionalFormatting sqref="F775:F777 F780:F781">
    <cfRule type="cellIs" dxfId="627" priority="629" operator="between">
      <formula>3</formula>
      <formula>4</formula>
    </cfRule>
  </conditionalFormatting>
  <conditionalFormatting sqref="F775:F777 F780:F781">
    <cfRule type="cellIs" dxfId="626" priority="630" operator="between">
      <formula>1</formula>
      <formula>2</formula>
    </cfRule>
  </conditionalFormatting>
  <conditionalFormatting sqref="F779">
    <cfRule type="containsText" dxfId="625" priority="619" operator="containsText" text="BAJO">
      <formula>NOT(ISERROR(SEARCH(("BAJO"),(F779))))</formula>
    </cfRule>
  </conditionalFormatting>
  <conditionalFormatting sqref="F779">
    <cfRule type="containsText" dxfId="624" priority="620" operator="containsText" text="MEDIO">
      <formula>NOT(ISERROR(SEARCH(("MEDIO"),(F779))))</formula>
    </cfRule>
  </conditionalFormatting>
  <conditionalFormatting sqref="F779">
    <cfRule type="containsText" dxfId="623" priority="621" operator="containsText" text="ALTO">
      <formula>NOT(ISERROR(SEARCH(("ALTO"),(F779))))</formula>
    </cfRule>
  </conditionalFormatting>
  <conditionalFormatting sqref="F779">
    <cfRule type="cellIs" dxfId="622" priority="622" operator="between">
      <formula>5</formula>
      <formula>9</formula>
    </cfRule>
  </conditionalFormatting>
  <conditionalFormatting sqref="F779">
    <cfRule type="cellIs" dxfId="621" priority="623" operator="between">
      <formula>3</formula>
      <formula>4</formula>
    </cfRule>
  </conditionalFormatting>
  <conditionalFormatting sqref="F779">
    <cfRule type="cellIs" dxfId="620" priority="624" operator="between">
      <formula>1</formula>
      <formula>2</formula>
    </cfRule>
  </conditionalFormatting>
  <conditionalFormatting sqref="F778">
    <cfRule type="containsText" dxfId="619" priority="613" operator="containsText" text="BAJO">
      <formula>NOT(ISERROR(SEARCH(("BAJO"),(F778))))</formula>
    </cfRule>
  </conditionalFormatting>
  <conditionalFormatting sqref="F778">
    <cfRule type="containsText" dxfId="618" priority="614" operator="containsText" text="MEDIO">
      <formula>NOT(ISERROR(SEARCH(("MEDIO"),(F778))))</formula>
    </cfRule>
  </conditionalFormatting>
  <conditionalFormatting sqref="F778">
    <cfRule type="containsText" dxfId="617" priority="615" operator="containsText" text="ALTO">
      <formula>NOT(ISERROR(SEARCH(("ALTO"),(F778))))</formula>
    </cfRule>
  </conditionalFormatting>
  <conditionalFormatting sqref="F778">
    <cfRule type="cellIs" dxfId="616" priority="616" operator="between">
      <formula>5</formula>
      <formula>9</formula>
    </cfRule>
  </conditionalFormatting>
  <conditionalFormatting sqref="F778">
    <cfRule type="cellIs" dxfId="615" priority="617" operator="between">
      <formula>3</formula>
      <formula>4</formula>
    </cfRule>
  </conditionalFormatting>
  <conditionalFormatting sqref="F778">
    <cfRule type="cellIs" dxfId="614" priority="618" operator="between">
      <formula>1</formula>
      <formula>2</formula>
    </cfRule>
  </conditionalFormatting>
  <conditionalFormatting sqref="F784:F786 F789:F790">
    <cfRule type="containsText" dxfId="613" priority="607" operator="containsText" text="BAJO">
      <formula>NOT(ISERROR(SEARCH(("BAJO"),(F784))))</formula>
    </cfRule>
  </conditionalFormatting>
  <conditionalFormatting sqref="F784:F786 F789:F790">
    <cfRule type="containsText" dxfId="612" priority="608" operator="containsText" text="MEDIO">
      <formula>NOT(ISERROR(SEARCH(("MEDIO"),(F784))))</formula>
    </cfRule>
  </conditionalFormatting>
  <conditionalFormatting sqref="F784:F786 F789:F790">
    <cfRule type="containsText" dxfId="611" priority="609" operator="containsText" text="ALTO">
      <formula>NOT(ISERROR(SEARCH(("ALTO"),(F784))))</formula>
    </cfRule>
  </conditionalFormatting>
  <conditionalFormatting sqref="F784:F786 F789:F790">
    <cfRule type="cellIs" dxfId="610" priority="610" operator="between">
      <formula>5</formula>
      <formula>9</formula>
    </cfRule>
  </conditionalFormatting>
  <conditionalFormatting sqref="F784:F786 F789:F790">
    <cfRule type="cellIs" dxfId="609" priority="611" operator="between">
      <formula>3</formula>
      <formula>4</formula>
    </cfRule>
  </conditionalFormatting>
  <conditionalFormatting sqref="F784:F786 F789:F790">
    <cfRule type="cellIs" dxfId="608" priority="612" operator="between">
      <formula>1</formula>
      <formula>2</formula>
    </cfRule>
  </conditionalFormatting>
  <conditionalFormatting sqref="F788">
    <cfRule type="containsText" dxfId="607" priority="601" operator="containsText" text="BAJO">
      <formula>NOT(ISERROR(SEARCH(("BAJO"),(F788))))</formula>
    </cfRule>
  </conditionalFormatting>
  <conditionalFormatting sqref="F788">
    <cfRule type="containsText" dxfId="606" priority="602" operator="containsText" text="MEDIO">
      <formula>NOT(ISERROR(SEARCH(("MEDIO"),(F788))))</formula>
    </cfRule>
  </conditionalFormatting>
  <conditionalFormatting sqref="F788">
    <cfRule type="containsText" dxfId="605" priority="603" operator="containsText" text="ALTO">
      <formula>NOT(ISERROR(SEARCH(("ALTO"),(F788))))</formula>
    </cfRule>
  </conditionalFormatting>
  <conditionalFormatting sqref="F788">
    <cfRule type="cellIs" dxfId="604" priority="604" operator="between">
      <formula>5</formula>
      <formula>9</formula>
    </cfRule>
  </conditionalFormatting>
  <conditionalFormatting sqref="F788">
    <cfRule type="cellIs" dxfId="603" priority="605" operator="between">
      <formula>3</formula>
      <formula>4</formula>
    </cfRule>
  </conditionalFormatting>
  <conditionalFormatting sqref="F788">
    <cfRule type="cellIs" dxfId="602" priority="606" operator="between">
      <formula>1</formula>
      <formula>2</formula>
    </cfRule>
  </conditionalFormatting>
  <conditionalFormatting sqref="F787">
    <cfRule type="containsText" dxfId="601" priority="595" operator="containsText" text="BAJO">
      <formula>NOT(ISERROR(SEARCH(("BAJO"),(F787))))</formula>
    </cfRule>
  </conditionalFormatting>
  <conditionalFormatting sqref="F787">
    <cfRule type="containsText" dxfId="600" priority="596" operator="containsText" text="MEDIO">
      <formula>NOT(ISERROR(SEARCH(("MEDIO"),(F787))))</formula>
    </cfRule>
  </conditionalFormatting>
  <conditionalFormatting sqref="F787">
    <cfRule type="containsText" dxfId="599" priority="597" operator="containsText" text="ALTO">
      <formula>NOT(ISERROR(SEARCH(("ALTO"),(F787))))</formula>
    </cfRule>
  </conditionalFormatting>
  <conditionalFormatting sqref="F787">
    <cfRule type="cellIs" dxfId="598" priority="598" operator="between">
      <formula>5</formula>
      <formula>9</formula>
    </cfRule>
  </conditionalFormatting>
  <conditionalFormatting sqref="F787">
    <cfRule type="cellIs" dxfId="597" priority="599" operator="between">
      <formula>3</formula>
      <formula>4</formula>
    </cfRule>
  </conditionalFormatting>
  <conditionalFormatting sqref="F787">
    <cfRule type="cellIs" dxfId="596" priority="600" operator="between">
      <formula>1</formula>
      <formula>2</formula>
    </cfRule>
  </conditionalFormatting>
  <conditionalFormatting sqref="F793:F795 F798:F799">
    <cfRule type="containsText" dxfId="595" priority="589" operator="containsText" text="BAJO">
      <formula>NOT(ISERROR(SEARCH(("BAJO"),(F793))))</formula>
    </cfRule>
  </conditionalFormatting>
  <conditionalFormatting sqref="F793:F795 F798:F799">
    <cfRule type="containsText" dxfId="594" priority="590" operator="containsText" text="MEDIO">
      <formula>NOT(ISERROR(SEARCH(("MEDIO"),(F793))))</formula>
    </cfRule>
  </conditionalFormatting>
  <conditionalFormatting sqref="F793:F795 F798:F799">
    <cfRule type="containsText" dxfId="593" priority="591" operator="containsText" text="ALTO">
      <formula>NOT(ISERROR(SEARCH(("ALTO"),(F793))))</formula>
    </cfRule>
  </conditionalFormatting>
  <conditionalFormatting sqref="F793:F795 F798:F799">
    <cfRule type="cellIs" dxfId="592" priority="592" operator="between">
      <formula>5</formula>
      <formula>9</formula>
    </cfRule>
  </conditionalFormatting>
  <conditionalFormatting sqref="F793:F795 F798:F799">
    <cfRule type="cellIs" dxfId="591" priority="593" operator="between">
      <formula>3</formula>
      <formula>4</formula>
    </cfRule>
  </conditionalFormatting>
  <conditionalFormatting sqref="F793:F795 F798:F799">
    <cfRule type="cellIs" dxfId="590" priority="594" operator="between">
      <formula>1</formula>
      <formula>2</formula>
    </cfRule>
  </conditionalFormatting>
  <conditionalFormatting sqref="F797">
    <cfRule type="containsText" dxfId="589" priority="583" operator="containsText" text="BAJO">
      <formula>NOT(ISERROR(SEARCH(("BAJO"),(F797))))</formula>
    </cfRule>
  </conditionalFormatting>
  <conditionalFormatting sqref="F797">
    <cfRule type="containsText" dxfId="588" priority="584" operator="containsText" text="MEDIO">
      <formula>NOT(ISERROR(SEARCH(("MEDIO"),(F797))))</formula>
    </cfRule>
  </conditionalFormatting>
  <conditionalFormatting sqref="F797">
    <cfRule type="containsText" dxfId="587" priority="585" operator="containsText" text="ALTO">
      <formula>NOT(ISERROR(SEARCH(("ALTO"),(F797))))</formula>
    </cfRule>
  </conditionalFormatting>
  <conditionalFormatting sqref="F797">
    <cfRule type="cellIs" dxfId="586" priority="586" operator="between">
      <formula>5</formula>
      <formula>9</formula>
    </cfRule>
  </conditionalFormatting>
  <conditionalFormatting sqref="F797">
    <cfRule type="cellIs" dxfId="585" priority="587" operator="between">
      <formula>3</formula>
      <formula>4</formula>
    </cfRule>
  </conditionalFormatting>
  <conditionalFormatting sqref="F797">
    <cfRule type="cellIs" dxfId="584" priority="588" operator="between">
      <formula>1</formula>
      <formula>2</formula>
    </cfRule>
  </conditionalFormatting>
  <conditionalFormatting sqref="F796">
    <cfRule type="containsText" dxfId="583" priority="577" operator="containsText" text="BAJO">
      <formula>NOT(ISERROR(SEARCH(("BAJO"),(F796))))</formula>
    </cfRule>
  </conditionalFormatting>
  <conditionalFormatting sqref="F796">
    <cfRule type="containsText" dxfId="582" priority="578" operator="containsText" text="MEDIO">
      <formula>NOT(ISERROR(SEARCH(("MEDIO"),(F796))))</formula>
    </cfRule>
  </conditionalFormatting>
  <conditionalFormatting sqref="F796">
    <cfRule type="containsText" dxfId="581" priority="579" operator="containsText" text="ALTO">
      <formula>NOT(ISERROR(SEARCH(("ALTO"),(F796))))</formula>
    </cfRule>
  </conditionalFormatting>
  <conditionalFormatting sqref="F796">
    <cfRule type="cellIs" dxfId="580" priority="580" operator="between">
      <formula>5</formula>
      <formula>9</formula>
    </cfRule>
  </conditionalFormatting>
  <conditionalFormatting sqref="F796">
    <cfRule type="cellIs" dxfId="579" priority="581" operator="between">
      <formula>3</formula>
      <formula>4</formula>
    </cfRule>
  </conditionalFormatting>
  <conditionalFormatting sqref="F796">
    <cfRule type="cellIs" dxfId="578" priority="582" operator="between">
      <formula>1</formula>
      <formula>2</formula>
    </cfRule>
  </conditionalFormatting>
  <conditionalFormatting sqref="F802:F804 F807:F808">
    <cfRule type="containsText" dxfId="577" priority="571" operator="containsText" text="BAJO">
      <formula>NOT(ISERROR(SEARCH(("BAJO"),(F802))))</formula>
    </cfRule>
  </conditionalFormatting>
  <conditionalFormatting sqref="F802:F804 F807:F808">
    <cfRule type="containsText" dxfId="576" priority="572" operator="containsText" text="MEDIO">
      <formula>NOT(ISERROR(SEARCH(("MEDIO"),(F802))))</formula>
    </cfRule>
  </conditionalFormatting>
  <conditionalFormatting sqref="F802:F804 F807:F808">
    <cfRule type="containsText" dxfId="575" priority="573" operator="containsText" text="ALTO">
      <formula>NOT(ISERROR(SEARCH(("ALTO"),(F802))))</formula>
    </cfRule>
  </conditionalFormatting>
  <conditionalFormatting sqref="F802:F804 F807:F808">
    <cfRule type="cellIs" dxfId="574" priority="574" operator="between">
      <formula>5</formula>
      <formula>9</formula>
    </cfRule>
  </conditionalFormatting>
  <conditionalFormatting sqref="F802:F804 F807:F808">
    <cfRule type="cellIs" dxfId="573" priority="575" operator="between">
      <formula>3</formula>
      <formula>4</formula>
    </cfRule>
  </conditionalFormatting>
  <conditionalFormatting sqref="F802:F804 F807:F808">
    <cfRule type="cellIs" dxfId="572" priority="576" operator="between">
      <formula>1</formula>
      <formula>2</formula>
    </cfRule>
  </conditionalFormatting>
  <conditionalFormatting sqref="F806">
    <cfRule type="containsText" dxfId="571" priority="565" operator="containsText" text="BAJO">
      <formula>NOT(ISERROR(SEARCH(("BAJO"),(F806))))</formula>
    </cfRule>
  </conditionalFormatting>
  <conditionalFormatting sqref="F806">
    <cfRule type="containsText" dxfId="570" priority="566" operator="containsText" text="MEDIO">
      <formula>NOT(ISERROR(SEARCH(("MEDIO"),(F806))))</formula>
    </cfRule>
  </conditionalFormatting>
  <conditionalFormatting sqref="F806">
    <cfRule type="containsText" dxfId="569" priority="567" operator="containsText" text="ALTO">
      <formula>NOT(ISERROR(SEARCH(("ALTO"),(F806))))</formula>
    </cfRule>
  </conditionalFormatting>
  <conditionalFormatting sqref="F806">
    <cfRule type="cellIs" dxfId="568" priority="568" operator="between">
      <formula>5</formula>
      <formula>9</formula>
    </cfRule>
  </conditionalFormatting>
  <conditionalFormatting sqref="F806">
    <cfRule type="cellIs" dxfId="567" priority="569" operator="between">
      <formula>3</formula>
      <formula>4</formula>
    </cfRule>
  </conditionalFormatting>
  <conditionalFormatting sqref="F806">
    <cfRule type="cellIs" dxfId="566" priority="570" operator="between">
      <formula>1</formula>
      <formula>2</formula>
    </cfRule>
  </conditionalFormatting>
  <conditionalFormatting sqref="F805">
    <cfRule type="containsText" dxfId="565" priority="559" operator="containsText" text="BAJO">
      <formula>NOT(ISERROR(SEARCH(("BAJO"),(F805))))</formula>
    </cfRule>
  </conditionalFormatting>
  <conditionalFormatting sqref="F805">
    <cfRule type="containsText" dxfId="564" priority="560" operator="containsText" text="MEDIO">
      <formula>NOT(ISERROR(SEARCH(("MEDIO"),(F805))))</formula>
    </cfRule>
  </conditionalFormatting>
  <conditionalFormatting sqref="F805">
    <cfRule type="containsText" dxfId="563" priority="561" operator="containsText" text="ALTO">
      <formula>NOT(ISERROR(SEARCH(("ALTO"),(F805))))</formula>
    </cfRule>
  </conditionalFormatting>
  <conditionalFormatting sqref="F805">
    <cfRule type="cellIs" dxfId="562" priority="562" operator="between">
      <formula>5</formula>
      <formula>9</formula>
    </cfRule>
  </conditionalFormatting>
  <conditionalFormatting sqref="F805">
    <cfRule type="cellIs" dxfId="561" priority="563" operator="between">
      <formula>3</formula>
      <formula>4</formula>
    </cfRule>
  </conditionalFormatting>
  <conditionalFormatting sqref="F805">
    <cfRule type="cellIs" dxfId="560" priority="564" operator="between">
      <formula>1</formula>
      <formula>2</formula>
    </cfRule>
  </conditionalFormatting>
  <conditionalFormatting sqref="F811:F813 F816:F817">
    <cfRule type="containsText" dxfId="559" priority="553" operator="containsText" text="BAJO">
      <formula>NOT(ISERROR(SEARCH(("BAJO"),(F811))))</formula>
    </cfRule>
  </conditionalFormatting>
  <conditionalFormatting sqref="F811:F813 F816:F817">
    <cfRule type="containsText" dxfId="558" priority="554" operator="containsText" text="MEDIO">
      <formula>NOT(ISERROR(SEARCH(("MEDIO"),(F811))))</formula>
    </cfRule>
  </conditionalFormatting>
  <conditionalFormatting sqref="F811:F813 F816:F817">
    <cfRule type="containsText" dxfId="557" priority="555" operator="containsText" text="ALTO">
      <formula>NOT(ISERROR(SEARCH(("ALTO"),(F811))))</formula>
    </cfRule>
  </conditionalFormatting>
  <conditionalFormatting sqref="F811:F813 F816:F817">
    <cfRule type="cellIs" dxfId="556" priority="556" operator="between">
      <formula>5</formula>
      <formula>9</formula>
    </cfRule>
  </conditionalFormatting>
  <conditionalFormatting sqref="F811:F813 F816:F817">
    <cfRule type="cellIs" dxfId="555" priority="557" operator="between">
      <formula>3</formula>
      <formula>4</formula>
    </cfRule>
  </conditionalFormatting>
  <conditionalFormatting sqref="F811:F813 F816:F817">
    <cfRule type="cellIs" dxfId="554" priority="558" operator="between">
      <formula>1</formula>
      <formula>2</formula>
    </cfRule>
  </conditionalFormatting>
  <conditionalFormatting sqref="F815">
    <cfRule type="containsText" dxfId="553" priority="547" operator="containsText" text="BAJO">
      <formula>NOT(ISERROR(SEARCH(("BAJO"),(F815))))</formula>
    </cfRule>
  </conditionalFormatting>
  <conditionalFormatting sqref="F815">
    <cfRule type="containsText" dxfId="552" priority="548" operator="containsText" text="MEDIO">
      <formula>NOT(ISERROR(SEARCH(("MEDIO"),(F815))))</formula>
    </cfRule>
  </conditionalFormatting>
  <conditionalFormatting sqref="F815">
    <cfRule type="containsText" dxfId="551" priority="549" operator="containsText" text="ALTO">
      <formula>NOT(ISERROR(SEARCH(("ALTO"),(F815))))</formula>
    </cfRule>
  </conditionalFormatting>
  <conditionalFormatting sqref="F815">
    <cfRule type="cellIs" dxfId="550" priority="550" operator="between">
      <formula>5</formula>
      <formula>9</formula>
    </cfRule>
  </conditionalFormatting>
  <conditionalFormatting sqref="F815">
    <cfRule type="cellIs" dxfId="549" priority="551" operator="between">
      <formula>3</formula>
      <formula>4</formula>
    </cfRule>
  </conditionalFormatting>
  <conditionalFormatting sqref="F815">
    <cfRule type="cellIs" dxfId="548" priority="552" operator="between">
      <formula>1</formula>
      <formula>2</formula>
    </cfRule>
  </conditionalFormatting>
  <conditionalFormatting sqref="F814">
    <cfRule type="containsText" dxfId="547" priority="541" operator="containsText" text="BAJO">
      <formula>NOT(ISERROR(SEARCH(("BAJO"),(F814))))</formula>
    </cfRule>
  </conditionalFormatting>
  <conditionalFormatting sqref="F814">
    <cfRule type="containsText" dxfId="546" priority="542" operator="containsText" text="MEDIO">
      <formula>NOT(ISERROR(SEARCH(("MEDIO"),(F814))))</formula>
    </cfRule>
  </conditionalFormatting>
  <conditionalFormatting sqref="F814">
    <cfRule type="containsText" dxfId="545" priority="543" operator="containsText" text="ALTO">
      <formula>NOT(ISERROR(SEARCH(("ALTO"),(F814))))</formula>
    </cfRule>
  </conditionalFormatting>
  <conditionalFormatting sqref="F814">
    <cfRule type="cellIs" dxfId="544" priority="544" operator="between">
      <formula>5</formula>
      <formula>9</formula>
    </cfRule>
  </conditionalFormatting>
  <conditionalFormatting sqref="F814">
    <cfRule type="cellIs" dxfId="543" priority="545" operator="between">
      <formula>3</formula>
      <formula>4</formula>
    </cfRule>
  </conditionalFormatting>
  <conditionalFormatting sqref="F814">
    <cfRule type="cellIs" dxfId="542" priority="546" operator="between">
      <formula>1</formula>
      <formula>2</formula>
    </cfRule>
  </conditionalFormatting>
  <conditionalFormatting sqref="F820:F822 F825:F826">
    <cfRule type="containsText" dxfId="541" priority="535" operator="containsText" text="BAJO">
      <formula>NOT(ISERROR(SEARCH(("BAJO"),(F820))))</formula>
    </cfRule>
  </conditionalFormatting>
  <conditionalFormatting sqref="F820:F822 F825:F826">
    <cfRule type="containsText" dxfId="540" priority="536" operator="containsText" text="MEDIO">
      <formula>NOT(ISERROR(SEARCH(("MEDIO"),(F820))))</formula>
    </cfRule>
  </conditionalFormatting>
  <conditionalFormatting sqref="F820:F822 F825:F826">
    <cfRule type="containsText" dxfId="539" priority="537" operator="containsText" text="ALTO">
      <formula>NOT(ISERROR(SEARCH(("ALTO"),(F820))))</formula>
    </cfRule>
  </conditionalFormatting>
  <conditionalFormatting sqref="F820:F822 F825:F826">
    <cfRule type="cellIs" dxfId="538" priority="538" operator="between">
      <formula>5</formula>
      <formula>9</formula>
    </cfRule>
  </conditionalFormatting>
  <conditionalFormatting sqref="F820:F822 F825:F826">
    <cfRule type="cellIs" dxfId="537" priority="539" operator="between">
      <formula>3</formula>
      <formula>4</formula>
    </cfRule>
  </conditionalFormatting>
  <conditionalFormatting sqref="F820:F822 F825:F826">
    <cfRule type="cellIs" dxfId="536" priority="540" operator="between">
      <formula>1</formula>
      <formula>2</formula>
    </cfRule>
  </conditionalFormatting>
  <conditionalFormatting sqref="F824">
    <cfRule type="containsText" dxfId="535" priority="529" operator="containsText" text="BAJO">
      <formula>NOT(ISERROR(SEARCH(("BAJO"),(F824))))</formula>
    </cfRule>
  </conditionalFormatting>
  <conditionalFormatting sqref="F824">
    <cfRule type="containsText" dxfId="534" priority="530" operator="containsText" text="MEDIO">
      <formula>NOT(ISERROR(SEARCH(("MEDIO"),(F824))))</formula>
    </cfRule>
  </conditionalFormatting>
  <conditionalFormatting sqref="F824">
    <cfRule type="containsText" dxfId="533" priority="531" operator="containsText" text="ALTO">
      <formula>NOT(ISERROR(SEARCH(("ALTO"),(F824))))</formula>
    </cfRule>
  </conditionalFormatting>
  <conditionalFormatting sqref="F824">
    <cfRule type="cellIs" dxfId="532" priority="532" operator="between">
      <formula>5</formula>
      <formula>9</formula>
    </cfRule>
  </conditionalFormatting>
  <conditionalFormatting sqref="F824">
    <cfRule type="cellIs" dxfId="531" priority="533" operator="between">
      <formula>3</formula>
      <formula>4</formula>
    </cfRule>
  </conditionalFormatting>
  <conditionalFormatting sqref="F824">
    <cfRule type="cellIs" dxfId="530" priority="534" operator="between">
      <formula>1</formula>
      <formula>2</formula>
    </cfRule>
  </conditionalFormatting>
  <conditionalFormatting sqref="F823">
    <cfRule type="containsText" dxfId="529" priority="523" operator="containsText" text="BAJO">
      <formula>NOT(ISERROR(SEARCH(("BAJO"),(F823))))</formula>
    </cfRule>
  </conditionalFormatting>
  <conditionalFormatting sqref="F823">
    <cfRule type="containsText" dxfId="528" priority="524" operator="containsText" text="MEDIO">
      <formula>NOT(ISERROR(SEARCH(("MEDIO"),(F823))))</formula>
    </cfRule>
  </conditionalFormatting>
  <conditionalFormatting sqref="F823">
    <cfRule type="containsText" dxfId="527" priority="525" operator="containsText" text="ALTO">
      <formula>NOT(ISERROR(SEARCH(("ALTO"),(F823))))</formula>
    </cfRule>
  </conditionalFormatting>
  <conditionalFormatting sqref="F823">
    <cfRule type="cellIs" dxfId="526" priority="526" operator="between">
      <formula>5</formula>
      <formula>9</formula>
    </cfRule>
  </conditionalFormatting>
  <conditionalFormatting sqref="F823">
    <cfRule type="cellIs" dxfId="525" priority="527" operator="between">
      <formula>3</formula>
      <formula>4</formula>
    </cfRule>
  </conditionalFormatting>
  <conditionalFormatting sqref="F823">
    <cfRule type="cellIs" dxfId="524" priority="528" operator="between">
      <formula>1</formula>
      <formula>2</formula>
    </cfRule>
  </conditionalFormatting>
  <conditionalFormatting sqref="F829:F831 F834:F835">
    <cfRule type="containsText" dxfId="523" priority="517" operator="containsText" text="BAJO">
      <formula>NOT(ISERROR(SEARCH(("BAJO"),(F829))))</formula>
    </cfRule>
  </conditionalFormatting>
  <conditionalFormatting sqref="F829:F831 F834:F835">
    <cfRule type="containsText" dxfId="522" priority="518" operator="containsText" text="MEDIO">
      <formula>NOT(ISERROR(SEARCH(("MEDIO"),(F829))))</formula>
    </cfRule>
  </conditionalFormatting>
  <conditionalFormatting sqref="F829:F831 F834:F835">
    <cfRule type="containsText" dxfId="521" priority="519" operator="containsText" text="ALTO">
      <formula>NOT(ISERROR(SEARCH(("ALTO"),(F829))))</formula>
    </cfRule>
  </conditionalFormatting>
  <conditionalFormatting sqref="F829:F831 F834:F835">
    <cfRule type="cellIs" dxfId="520" priority="520" operator="between">
      <formula>5</formula>
      <formula>9</formula>
    </cfRule>
  </conditionalFormatting>
  <conditionalFormatting sqref="F829:F831 F834:F835">
    <cfRule type="cellIs" dxfId="519" priority="521" operator="between">
      <formula>3</formula>
      <formula>4</formula>
    </cfRule>
  </conditionalFormatting>
  <conditionalFormatting sqref="F829:F831 F834:F835">
    <cfRule type="cellIs" dxfId="518" priority="522" operator="between">
      <formula>1</formula>
      <formula>2</formula>
    </cfRule>
  </conditionalFormatting>
  <conditionalFormatting sqref="F833">
    <cfRule type="containsText" dxfId="517" priority="511" operator="containsText" text="BAJO">
      <formula>NOT(ISERROR(SEARCH(("BAJO"),(F833))))</formula>
    </cfRule>
  </conditionalFormatting>
  <conditionalFormatting sqref="F833">
    <cfRule type="containsText" dxfId="516" priority="512" operator="containsText" text="MEDIO">
      <formula>NOT(ISERROR(SEARCH(("MEDIO"),(F833))))</formula>
    </cfRule>
  </conditionalFormatting>
  <conditionalFormatting sqref="F833">
    <cfRule type="containsText" dxfId="515" priority="513" operator="containsText" text="ALTO">
      <formula>NOT(ISERROR(SEARCH(("ALTO"),(F833))))</formula>
    </cfRule>
  </conditionalFormatting>
  <conditionalFormatting sqref="F833">
    <cfRule type="cellIs" dxfId="514" priority="514" operator="between">
      <formula>5</formula>
      <formula>9</formula>
    </cfRule>
  </conditionalFormatting>
  <conditionalFormatting sqref="F833">
    <cfRule type="cellIs" dxfId="513" priority="515" operator="between">
      <formula>3</formula>
      <formula>4</formula>
    </cfRule>
  </conditionalFormatting>
  <conditionalFormatting sqref="F833">
    <cfRule type="cellIs" dxfId="512" priority="516" operator="between">
      <formula>1</formula>
      <formula>2</formula>
    </cfRule>
  </conditionalFormatting>
  <conditionalFormatting sqref="F832">
    <cfRule type="containsText" dxfId="511" priority="505" operator="containsText" text="BAJO">
      <formula>NOT(ISERROR(SEARCH(("BAJO"),(F832))))</formula>
    </cfRule>
  </conditionalFormatting>
  <conditionalFormatting sqref="F832">
    <cfRule type="containsText" dxfId="510" priority="506" operator="containsText" text="MEDIO">
      <formula>NOT(ISERROR(SEARCH(("MEDIO"),(F832))))</formula>
    </cfRule>
  </conditionalFormatting>
  <conditionalFormatting sqref="F832">
    <cfRule type="containsText" dxfId="509" priority="507" operator="containsText" text="ALTO">
      <formula>NOT(ISERROR(SEARCH(("ALTO"),(F832))))</formula>
    </cfRule>
  </conditionalFormatting>
  <conditionalFormatting sqref="F832">
    <cfRule type="cellIs" dxfId="508" priority="508" operator="between">
      <formula>5</formula>
      <formula>9</formula>
    </cfRule>
  </conditionalFormatting>
  <conditionalFormatting sqref="F832">
    <cfRule type="cellIs" dxfId="507" priority="509" operator="between">
      <formula>3</formula>
      <formula>4</formula>
    </cfRule>
  </conditionalFormatting>
  <conditionalFormatting sqref="F832">
    <cfRule type="cellIs" dxfId="506" priority="510" operator="between">
      <formula>1</formula>
      <formula>2</formula>
    </cfRule>
  </conditionalFormatting>
  <conditionalFormatting sqref="F838:F840 F843:F844">
    <cfRule type="containsText" dxfId="505" priority="499" operator="containsText" text="BAJO">
      <formula>NOT(ISERROR(SEARCH(("BAJO"),(F838))))</formula>
    </cfRule>
  </conditionalFormatting>
  <conditionalFormatting sqref="F838:F840 F843:F844">
    <cfRule type="containsText" dxfId="504" priority="500" operator="containsText" text="MEDIO">
      <formula>NOT(ISERROR(SEARCH(("MEDIO"),(F838))))</formula>
    </cfRule>
  </conditionalFormatting>
  <conditionalFormatting sqref="F838:F840 F843:F844">
    <cfRule type="containsText" dxfId="503" priority="501" operator="containsText" text="ALTO">
      <formula>NOT(ISERROR(SEARCH(("ALTO"),(F838))))</formula>
    </cfRule>
  </conditionalFormatting>
  <conditionalFormatting sqref="F838:F840 F843:F844">
    <cfRule type="cellIs" dxfId="502" priority="502" operator="between">
      <formula>5</formula>
      <formula>9</formula>
    </cfRule>
  </conditionalFormatting>
  <conditionalFormatting sqref="F838:F840 F843:F844">
    <cfRule type="cellIs" dxfId="501" priority="503" operator="between">
      <formula>3</formula>
      <formula>4</formula>
    </cfRule>
  </conditionalFormatting>
  <conditionalFormatting sqref="F838:F840 F843:F844">
    <cfRule type="cellIs" dxfId="500" priority="504" operator="between">
      <formula>1</formula>
      <formula>2</formula>
    </cfRule>
  </conditionalFormatting>
  <conditionalFormatting sqref="F842">
    <cfRule type="containsText" dxfId="499" priority="493" operator="containsText" text="BAJO">
      <formula>NOT(ISERROR(SEARCH(("BAJO"),(F842))))</formula>
    </cfRule>
  </conditionalFormatting>
  <conditionalFormatting sqref="F842">
    <cfRule type="containsText" dxfId="498" priority="494" operator="containsText" text="MEDIO">
      <formula>NOT(ISERROR(SEARCH(("MEDIO"),(F842))))</formula>
    </cfRule>
  </conditionalFormatting>
  <conditionalFormatting sqref="F842">
    <cfRule type="containsText" dxfId="497" priority="495" operator="containsText" text="ALTO">
      <formula>NOT(ISERROR(SEARCH(("ALTO"),(F842))))</formula>
    </cfRule>
  </conditionalFormatting>
  <conditionalFormatting sqref="F842">
    <cfRule type="cellIs" dxfId="496" priority="496" operator="between">
      <formula>5</formula>
      <formula>9</formula>
    </cfRule>
  </conditionalFormatting>
  <conditionalFormatting sqref="F842">
    <cfRule type="cellIs" dxfId="495" priority="497" operator="between">
      <formula>3</formula>
      <formula>4</formula>
    </cfRule>
  </conditionalFormatting>
  <conditionalFormatting sqref="F842">
    <cfRule type="cellIs" dxfId="494" priority="498" operator="between">
      <formula>1</formula>
      <formula>2</formula>
    </cfRule>
  </conditionalFormatting>
  <conditionalFormatting sqref="F841">
    <cfRule type="containsText" dxfId="493" priority="487" operator="containsText" text="BAJO">
      <formula>NOT(ISERROR(SEARCH(("BAJO"),(F841))))</formula>
    </cfRule>
  </conditionalFormatting>
  <conditionalFormatting sqref="F841">
    <cfRule type="containsText" dxfId="492" priority="488" operator="containsText" text="MEDIO">
      <formula>NOT(ISERROR(SEARCH(("MEDIO"),(F841))))</formula>
    </cfRule>
  </conditionalFormatting>
  <conditionalFormatting sqref="F841">
    <cfRule type="containsText" dxfId="491" priority="489" operator="containsText" text="ALTO">
      <formula>NOT(ISERROR(SEARCH(("ALTO"),(F841))))</formula>
    </cfRule>
  </conditionalFormatting>
  <conditionalFormatting sqref="F841">
    <cfRule type="cellIs" dxfId="490" priority="490" operator="between">
      <formula>5</formula>
      <formula>9</formula>
    </cfRule>
  </conditionalFormatting>
  <conditionalFormatting sqref="F841">
    <cfRule type="cellIs" dxfId="489" priority="491" operator="between">
      <formula>3</formula>
      <formula>4</formula>
    </cfRule>
  </conditionalFormatting>
  <conditionalFormatting sqref="F841">
    <cfRule type="cellIs" dxfId="488" priority="492" operator="between">
      <formula>1</formula>
      <formula>2</formula>
    </cfRule>
  </conditionalFormatting>
  <conditionalFormatting sqref="F847:F849 F852:F853">
    <cfRule type="containsText" dxfId="487" priority="481" operator="containsText" text="BAJO">
      <formula>NOT(ISERROR(SEARCH(("BAJO"),(F847))))</formula>
    </cfRule>
  </conditionalFormatting>
  <conditionalFormatting sqref="F847:F849 F852:F853">
    <cfRule type="containsText" dxfId="486" priority="482" operator="containsText" text="MEDIO">
      <formula>NOT(ISERROR(SEARCH(("MEDIO"),(F847))))</formula>
    </cfRule>
  </conditionalFormatting>
  <conditionalFormatting sqref="F847:F849 F852:F853">
    <cfRule type="containsText" dxfId="485" priority="483" operator="containsText" text="ALTO">
      <formula>NOT(ISERROR(SEARCH(("ALTO"),(F847))))</formula>
    </cfRule>
  </conditionalFormatting>
  <conditionalFormatting sqref="F847:F849 F852:F853">
    <cfRule type="cellIs" dxfId="484" priority="484" operator="between">
      <formula>5</formula>
      <formula>9</formula>
    </cfRule>
  </conditionalFormatting>
  <conditionalFormatting sqref="F847:F849 F852:F853">
    <cfRule type="cellIs" dxfId="483" priority="485" operator="between">
      <formula>3</formula>
      <formula>4</formula>
    </cfRule>
  </conditionalFormatting>
  <conditionalFormatting sqref="F847:F849 F852:F853">
    <cfRule type="cellIs" dxfId="482" priority="486" operator="between">
      <formula>1</formula>
      <formula>2</formula>
    </cfRule>
  </conditionalFormatting>
  <conditionalFormatting sqref="F851">
    <cfRule type="containsText" dxfId="481" priority="475" operator="containsText" text="BAJO">
      <formula>NOT(ISERROR(SEARCH(("BAJO"),(F851))))</formula>
    </cfRule>
  </conditionalFormatting>
  <conditionalFormatting sqref="F851">
    <cfRule type="containsText" dxfId="480" priority="476" operator="containsText" text="MEDIO">
      <formula>NOT(ISERROR(SEARCH(("MEDIO"),(F851))))</formula>
    </cfRule>
  </conditionalFormatting>
  <conditionalFormatting sqref="F851">
    <cfRule type="containsText" dxfId="479" priority="477" operator="containsText" text="ALTO">
      <formula>NOT(ISERROR(SEARCH(("ALTO"),(F851))))</formula>
    </cfRule>
  </conditionalFormatting>
  <conditionalFormatting sqref="F851">
    <cfRule type="cellIs" dxfId="478" priority="478" operator="between">
      <formula>5</formula>
      <formula>9</formula>
    </cfRule>
  </conditionalFormatting>
  <conditionalFormatting sqref="F851">
    <cfRule type="cellIs" dxfId="477" priority="479" operator="between">
      <formula>3</formula>
      <formula>4</formula>
    </cfRule>
  </conditionalFormatting>
  <conditionalFormatting sqref="F851">
    <cfRule type="cellIs" dxfId="476" priority="480" operator="between">
      <formula>1</formula>
      <formula>2</formula>
    </cfRule>
  </conditionalFormatting>
  <conditionalFormatting sqref="F850">
    <cfRule type="containsText" dxfId="475" priority="469" operator="containsText" text="BAJO">
      <formula>NOT(ISERROR(SEARCH(("BAJO"),(F850))))</formula>
    </cfRule>
  </conditionalFormatting>
  <conditionalFormatting sqref="F850">
    <cfRule type="containsText" dxfId="474" priority="470" operator="containsText" text="MEDIO">
      <formula>NOT(ISERROR(SEARCH(("MEDIO"),(F850))))</formula>
    </cfRule>
  </conditionalFormatting>
  <conditionalFormatting sqref="F850">
    <cfRule type="containsText" dxfId="473" priority="471" operator="containsText" text="ALTO">
      <formula>NOT(ISERROR(SEARCH(("ALTO"),(F850))))</formula>
    </cfRule>
  </conditionalFormatting>
  <conditionalFormatting sqref="F850">
    <cfRule type="cellIs" dxfId="472" priority="472" operator="between">
      <formula>5</formula>
      <formula>9</formula>
    </cfRule>
  </conditionalFormatting>
  <conditionalFormatting sqref="F850">
    <cfRule type="cellIs" dxfId="471" priority="473" operator="between">
      <formula>3</formula>
      <formula>4</formula>
    </cfRule>
  </conditionalFormatting>
  <conditionalFormatting sqref="F850">
    <cfRule type="cellIs" dxfId="470" priority="474" operator="between">
      <formula>1</formula>
      <formula>2</formula>
    </cfRule>
  </conditionalFormatting>
  <conditionalFormatting sqref="F856:F858 F861:F862">
    <cfRule type="containsText" dxfId="469" priority="463" operator="containsText" text="BAJO">
      <formula>NOT(ISERROR(SEARCH(("BAJO"),(F856))))</formula>
    </cfRule>
  </conditionalFormatting>
  <conditionalFormatting sqref="F856:F858 F861:F862">
    <cfRule type="containsText" dxfId="468" priority="464" operator="containsText" text="MEDIO">
      <formula>NOT(ISERROR(SEARCH(("MEDIO"),(F856))))</formula>
    </cfRule>
  </conditionalFormatting>
  <conditionalFormatting sqref="F856:F858 F861:F862">
    <cfRule type="containsText" dxfId="467" priority="465" operator="containsText" text="ALTO">
      <formula>NOT(ISERROR(SEARCH(("ALTO"),(F856))))</formula>
    </cfRule>
  </conditionalFormatting>
  <conditionalFormatting sqref="F856:F858 F861:F862">
    <cfRule type="cellIs" dxfId="466" priority="466" operator="between">
      <formula>5</formula>
      <formula>9</formula>
    </cfRule>
  </conditionalFormatting>
  <conditionalFormatting sqref="F856:F858 F861:F862">
    <cfRule type="cellIs" dxfId="465" priority="467" operator="between">
      <formula>3</formula>
      <formula>4</formula>
    </cfRule>
  </conditionalFormatting>
  <conditionalFormatting sqref="F856:F858 F861:F862">
    <cfRule type="cellIs" dxfId="464" priority="468" operator="between">
      <formula>1</formula>
      <formula>2</formula>
    </cfRule>
  </conditionalFormatting>
  <conditionalFormatting sqref="F860">
    <cfRule type="containsText" dxfId="463" priority="457" operator="containsText" text="BAJO">
      <formula>NOT(ISERROR(SEARCH(("BAJO"),(F860))))</formula>
    </cfRule>
  </conditionalFormatting>
  <conditionalFormatting sqref="F860">
    <cfRule type="containsText" dxfId="462" priority="458" operator="containsText" text="MEDIO">
      <formula>NOT(ISERROR(SEARCH(("MEDIO"),(F860))))</formula>
    </cfRule>
  </conditionalFormatting>
  <conditionalFormatting sqref="F860">
    <cfRule type="containsText" dxfId="461" priority="459" operator="containsText" text="ALTO">
      <formula>NOT(ISERROR(SEARCH(("ALTO"),(F860))))</formula>
    </cfRule>
  </conditionalFormatting>
  <conditionalFormatting sqref="F860">
    <cfRule type="cellIs" dxfId="460" priority="460" operator="between">
      <formula>5</formula>
      <formula>9</formula>
    </cfRule>
  </conditionalFormatting>
  <conditionalFormatting sqref="F860">
    <cfRule type="cellIs" dxfId="459" priority="461" operator="between">
      <formula>3</formula>
      <formula>4</formula>
    </cfRule>
  </conditionalFormatting>
  <conditionalFormatting sqref="F860">
    <cfRule type="cellIs" dxfId="458" priority="462" operator="between">
      <formula>1</formula>
      <formula>2</formula>
    </cfRule>
  </conditionalFormatting>
  <conditionalFormatting sqref="F859">
    <cfRule type="containsText" dxfId="457" priority="451" operator="containsText" text="BAJO">
      <formula>NOT(ISERROR(SEARCH(("BAJO"),(F859))))</formula>
    </cfRule>
  </conditionalFormatting>
  <conditionalFormatting sqref="F859">
    <cfRule type="containsText" dxfId="456" priority="452" operator="containsText" text="MEDIO">
      <formula>NOT(ISERROR(SEARCH(("MEDIO"),(F859))))</formula>
    </cfRule>
  </conditionalFormatting>
  <conditionalFormatting sqref="F859">
    <cfRule type="containsText" dxfId="455" priority="453" operator="containsText" text="ALTO">
      <formula>NOT(ISERROR(SEARCH(("ALTO"),(F859))))</formula>
    </cfRule>
  </conditionalFormatting>
  <conditionalFormatting sqref="F859">
    <cfRule type="cellIs" dxfId="454" priority="454" operator="between">
      <formula>5</formula>
      <formula>9</formula>
    </cfRule>
  </conditionalFormatting>
  <conditionalFormatting sqref="F859">
    <cfRule type="cellIs" dxfId="453" priority="455" operator="between">
      <formula>3</formula>
      <formula>4</formula>
    </cfRule>
  </conditionalFormatting>
  <conditionalFormatting sqref="F859">
    <cfRule type="cellIs" dxfId="452" priority="456" operator="between">
      <formula>1</formula>
      <formula>2</formula>
    </cfRule>
  </conditionalFormatting>
  <conditionalFormatting sqref="F865:F867 F870:F871">
    <cfRule type="containsText" dxfId="451" priority="445" operator="containsText" text="BAJO">
      <formula>NOT(ISERROR(SEARCH(("BAJO"),(F865))))</formula>
    </cfRule>
  </conditionalFormatting>
  <conditionalFormatting sqref="F865:F867 F870:F871">
    <cfRule type="containsText" dxfId="450" priority="446" operator="containsText" text="MEDIO">
      <formula>NOT(ISERROR(SEARCH(("MEDIO"),(F865))))</formula>
    </cfRule>
  </conditionalFormatting>
  <conditionalFormatting sqref="F865:F867 F870:F871">
    <cfRule type="containsText" dxfId="449" priority="447" operator="containsText" text="ALTO">
      <formula>NOT(ISERROR(SEARCH(("ALTO"),(F865))))</formula>
    </cfRule>
  </conditionalFormatting>
  <conditionalFormatting sqref="F865:F867 F870:F871">
    <cfRule type="cellIs" dxfId="448" priority="448" operator="between">
      <formula>5</formula>
      <formula>9</formula>
    </cfRule>
  </conditionalFormatting>
  <conditionalFormatting sqref="F865:F867 F870:F871">
    <cfRule type="cellIs" dxfId="447" priority="449" operator="between">
      <formula>3</formula>
      <formula>4</formula>
    </cfRule>
  </conditionalFormatting>
  <conditionalFormatting sqref="F865:F867 F870:F871">
    <cfRule type="cellIs" dxfId="446" priority="450" operator="between">
      <formula>1</formula>
      <formula>2</formula>
    </cfRule>
  </conditionalFormatting>
  <conditionalFormatting sqref="F869">
    <cfRule type="containsText" dxfId="445" priority="439" operator="containsText" text="BAJO">
      <formula>NOT(ISERROR(SEARCH(("BAJO"),(F869))))</formula>
    </cfRule>
  </conditionalFormatting>
  <conditionalFormatting sqref="F869">
    <cfRule type="containsText" dxfId="444" priority="440" operator="containsText" text="MEDIO">
      <formula>NOT(ISERROR(SEARCH(("MEDIO"),(F869))))</formula>
    </cfRule>
  </conditionalFormatting>
  <conditionalFormatting sqref="F869">
    <cfRule type="containsText" dxfId="443" priority="441" operator="containsText" text="ALTO">
      <formula>NOT(ISERROR(SEARCH(("ALTO"),(F869))))</formula>
    </cfRule>
  </conditionalFormatting>
  <conditionalFormatting sqref="F869">
    <cfRule type="cellIs" dxfId="442" priority="442" operator="between">
      <formula>5</formula>
      <formula>9</formula>
    </cfRule>
  </conditionalFormatting>
  <conditionalFormatting sqref="F869">
    <cfRule type="cellIs" dxfId="441" priority="443" operator="between">
      <formula>3</formula>
      <formula>4</formula>
    </cfRule>
  </conditionalFormatting>
  <conditionalFormatting sqref="F869">
    <cfRule type="cellIs" dxfId="440" priority="444" operator="between">
      <formula>1</formula>
      <formula>2</formula>
    </cfRule>
  </conditionalFormatting>
  <conditionalFormatting sqref="F868">
    <cfRule type="containsText" dxfId="439" priority="433" operator="containsText" text="BAJO">
      <formula>NOT(ISERROR(SEARCH(("BAJO"),(F868))))</formula>
    </cfRule>
  </conditionalFormatting>
  <conditionalFormatting sqref="F868">
    <cfRule type="containsText" dxfId="438" priority="434" operator="containsText" text="MEDIO">
      <formula>NOT(ISERROR(SEARCH(("MEDIO"),(F868))))</formula>
    </cfRule>
  </conditionalFormatting>
  <conditionalFormatting sqref="F868">
    <cfRule type="containsText" dxfId="437" priority="435" operator="containsText" text="ALTO">
      <formula>NOT(ISERROR(SEARCH(("ALTO"),(F868))))</formula>
    </cfRule>
  </conditionalFormatting>
  <conditionalFormatting sqref="F868">
    <cfRule type="cellIs" dxfId="436" priority="436" operator="between">
      <formula>5</formula>
      <formula>9</formula>
    </cfRule>
  </conditionalFormatting>
  <conditionalFormatting sqref="F868">
    <cfRule type="cellIs" dxfId="435" priority="437" operator="between">
      <formula>3</formula>
      <formula>4</formula>
    </cfRule>
  </conditionalFormatting>
  <conditionalFormatting sqref="F868">
    <cfRule type="cellIs" dxfId="434" priority="438" operator="between">
      <formula>1</formula>
      <formula>2</formula>
    </cfRule>
  </conditionalFormatting>
  <conditionalFormatting sqref="F874:F876 F879:F880">
    <cfRule type="containsText" dxfId="433" priority="427" operator="containsText" text="BAJO">
      <formula>NOT(ISERROR(SEARCH(("BAJO"),(F874))))</formula>
    </cfRule>
  </conditionalFormatting>
  <conditionalFormatting sqref="F874:F876 F879:F880">
    <cfRule type="containsText" dxfId="432" priority="428" operator="containsText" text="MEDIO">
      <formula>NOT(ISERROR(SEARCH(("MEDIO"),(F874))))</formula>
    </cfRule>
  </conditionalFormatting>
  <conditionalFormatting sqref="F874:F876 F879:F880">
    <cfRule type="containsText" dxfId="431" priority="429" operator="containsText" text="ALTO">
      <formula>NOT(ISERROR(SEARCH(("ALTO"),(F874))))</formula>
    </cfRule>
  </conditionalFormatting>
  <conditionalFormatting sqref="F874:F876 F879:F880">
    <cfRule type="cellIs" dxfId="430" priority="430" operator="between">
      <formula>5</formula>
      <formula>9</formula>
    </cfRule>
  </conditionalFormatting>
  <conditionalFormatting sqref="F874:F876 F879:F880">
    <cfRule type="cellIs" dxfId="429" priority="431" operator="between">
      <formula>3</formula>
      <formula>4</formula>
    </cfRule>
  </conditionalFormatting>
  <conditionalFormatting sqref="F874:F876 F879:F880">
    <cfRule type="cellIs" dxfId="428" priority="432" operator="between">
      <formula>1</formula>
      <formula>2</formula>
    </cfRule>
  </conditionalFormatting>
  <conditionalFormatting sqref="F878">
    <cfRule type="containsText" dxfId="427" priority="421" operator="containsText" text="BAJO">
      <formula>NOT(ISERROR(SEARCH(("BAJO"),(F878))))</formula>
    </cfRule>
  </conditionalFormatting>
  <conditionalFormatting sqref="F878">
    <cfRule type="containsText" dxfId="426" priority="422" operator="containsText" text="MEDIO">
      <formula>NOT(ISERROR(SEARCH(("MEDIO"),(F878))))</formula>
    </cfRule>
  </conditionalFormatting>
  <conditionalFormatting sqref="F878">
    <cfRule type="containsText" dxfId="425" priority="423" operator="containsText" text="ALTO">
      <formula>NOT(ISERROR(SEARCH(("ALTO"),(F878))))</formula>
    </cfRule>
  </conditionalFormatting>
  <conditionalFormatting sqref="F878">
    <cfRule type="cellIs" dxfId="424" priority="424" operator="between">
      <formula>5</formula>
      <formula>9</formula>
    </cfRule>
  </conditionalFormatting>
  <conditionalFormatting sqref="F878">
    <cfRule type="cellIs" dxfId="423" priority="425" operator="between">
      <formula>3</formula>
      <formula>4</formula>
    </cfRule>
  </conditionalFormatting>
  <conditionalFormatting sqref="F878">
    <cfRule type="cellIs" dxfId="422" priority="426" operator="between">
      <formula>1</formula>
      <formula>2</formula>
    </cfRule>
  </conditionalFormatting>
  <conditionalFormatting sqref="F877">
    <cfRule type="containsText" dxfId="421" priority="415" operator="containsText" text="BAJO">
      <formula>NOT(ISERROR(SEARCH(("BAJO"),(F877))))</formula>
    </cfRule>
  </conditionalFormatting>
  <conditionalFormatting sqref="F877">
    <cfRule type="containsText" dxfId="420" priority="416" operator="containsText" text="MEDIO">
      <formula>NOT(ISERROR(SEARCH(("MEDIO"),(F877))))</formula>
    </cfRule>
  </conditionalFormatting>
  <conditionalFormatting sqref="F877">
    <cfRule type="containsText" dxfId="419" priority="417" operator="containsText" text="ALTO">
      <formula>NOT(ISERROR(SEARCH(("ALTO"),(F877))))</formula>
    </cfRule>
  </conditionalFormatting>
  <conditionalFormatting sqref="F877">
    <cfRule type="cellIs" dxfId="418" priority="418" operator="between">
      <formula>5</formula>
      <formula>9</formula>
    </cfRule>
  </conditionalFormatting>
  <conditionalFormatting sqref="F877">
    <cfRule type="cellIs" dxfId="417" priority="419" operator="between">
      <formula>3</formula>
      <formula>4</formula>
    </cfRule>
  </conditionalFormatting>
  <conditionalFormatting sqref="F877">
    <cfRule type="cellIs" dxfId="416" priority="420" operator="between">
      <formula>1</formula>
      <formula>2</formula>
    </cfRule>
  </conditionalFormatting>
  <conditionalFormatting sqref="F883:F885 F888:F889">
    <cfRule type="containsText" dxfId="415" priority="409" operator="containsText" text="BAJO">
      <formula>NOT(ISERROR(SEARCH(("BAJO"),(F883))))</formula>
    </cfRule>
  </conditionalFormatting>
  <conditionalFormatting sqref="F883:F885 F888:F889">
    <cfRule type="containsText" dxfId="414" priority="410" operator="containsText" text="MEDIO">
      <formula>NOT(ISERROR(SEARCH(("MEDIO"),(F883))))</formula>
    </cfRule>
  </conditionalFormatting>
  <conditionalFormatting sqref="F883:F885 F888:F889">
    <cfRule type="containsText" dxfId="413" priority="411" operator="containsText" text="ALTO">
      <formula>NOT(ISERROR(SEARCH(("ALTO"),(F883))))</formula>
    </cfRule>
  </conditionalFormatting>
  <conditionalFormatting sqref="F883:F885 F888:F889">
    <cfRule type="cellIs" dxfId="412" priority="412" operator="between">
      <formula>5</formula>
      <formula>9</formula>
    </cfRule>
  </conditionalFormatting>
  <conditionalFormatting sqref="F883:F885 F888:F889">
    <cfRule type="cellIs" dxfId="411" priority="413" operator="between">
      <formula>3</formula>
      <formula>4</formula>
    </cfRule>
  </conditionalFormatting>
  <conditionalFormatting sqref="F883:F885 F888:F889">
    <cfRule type="cellIs" dxfId="410" priority="414" operator="between">
      <formula>1</formula>
      <formula>2</formula>
    </cfRule>
  </conditionalFormatting>
  <conditionalFormatting sqref="F887">
    <cfRule type="containsText" dxfId="409" priority="403" operator="containsText" text="BAJO">
      <formula>NOT(ISERROR(SEARCH(("BAJO"),(F887))))</formula>
    </cfRule>
  </conditionalFormatting>
  <conditionalFormatting sqref="F887">
    <cfRule type="containsText" dxfId="408" priority="404" operator="containsText" text="MEDIO">
      <formula>NOT(ISERROR(SEARCH(("MEDIO"),(F887))))</formula>
    </cfRule>
  </conditionalFormatting>
  <conditionalFormatting sqref="F887">
    <cfRule type="containsText" dxfId="407" priority="405" operator="containsText" text="ALTO">
      <formula>NOT(ISERROR(SEARCH(("ALTO"),(F887))))</formula>
    </cfRule>
  </conditionalFormatting>
  <conditionalFormatting sqref="F887">
    <cfRule type="cellIs" dxfId="406" priority="406" operator="between">
      <formula>5</formula>
      <formula>9</formula>
    </cfRule>
  </conditionalFormatting>
  <conditionalFormatting sqref="F887">
    <cfRule type="cellIs" dxfId="405" priority="407" operator="between">
      <formula>3</formula>
      <formula>4</formula>
    </cfRule>
  </conditionalFormatting>
  <conditionalFormatting sqref="F887">
    <cfRule type="cellIs" dxfId="404" priority="408" operator="between">
      <formula>1</formula>
      <formula>2</formula>
    </cfRule>
  </conditionalFormatting>
  <conditionalFormatting sqref="F886">
    <cfRule type="containsText" dxfId="403" priority="397" operator="containsText" text="BAJO">
      <formula>NOT(ISERROR(SEARCH(("BAJO"),(F886))))</formula>
    </cfRule>
  </conditionalFormatting>
  <conditionalFormatting sqref="F886">
    <cfRule type="containsText" dxfId="402" priority="398" operator="containsText" text="MEDIO">
      <formula>NOT(ISERROR(SEARCH(("MEDIO"),(F886))))</formula>
    </cfRule>
  </conditionalFormatting>
  <conditionalFormatting sqref="F886">
    <cfRule type="containsText" dxfId="401" priority="399" operator="containsText" text="ALTO">
      <formula>NOT(ISERROR(SEARCH(("ALTO"),(F886))))</formula>
    </cfRule>
  </conditionalFormatting>
  <conditionalFormatting sqref="F886">
    <cfRule type="cellIs" dxfId="400" priority="400" operator="between">
      <formula>5</formula>
      <formula>9</formula>
    </cfRule>
  </conditionalFormatting>
  <conditionalFormatting sqref="F886">
    <cfRule type="cellIs" dxfId="399" priority="401" operator="between">
      <formula>3</formula>
      <formula>4</formula>
    </cfRule>
  </conditionalFormatting>
  <conditionalFormatting sqref="F886">
    <cfRule type="cellIs" dxfId="398" priority="402" operator="between">
      <formula>1</formula>
      <formula>2</formula>
    </cfRule>
  </conditionalFormatting>
  <conditionalFormatting sqref="F892:F894 F897:F898">
    <cfRule type="containsText" dxfId="397" priority="391" operator="containsText" text="BAJO">
      <formula>NOT(ISERROR(SEARCH(("BAJO"),(F892))))</formula>
    </cfRule>
  </conditionalFormatting>
  <conditionalFormatting sqref="F892:F894 F897:F898">
    <cfRule type="containsText" dxfId="396" priority="392" operator="containsText" text="MEDIO">
      <formula>NOT(ISERROR(SEARCH(("MEDIO"),(F892))))</formula>
    </cfRule>
  </conditionalFormatting>
  <conditionalFormatting sqref="F892:F894 F897:F898">
    <cfRule type="containsText" dxfId="395" priority="393" operator="containsText" text="ALTO">
      <formula>NOT(ISERROR(SEARCH(("ALTO"),(F892))))</formula>
    </cfRule>
  </conditionalFormatting>
  <conditionalFormatting sqref="F892:F894 F897:F898">
    <cfRule type="cellIs" dxfId="394" priority="394" operator="between">
      <formula>5</formula>
      <formula>9</formula>
    </cfRule>
  </conditionalFormatting>
  <conditionalFormatting sqref="F892:F894 F897:F898">
    <cfRule type="cellIs" dxfId="393" priority="395" operator="between">
      <formula>3</formula>
      <formula>4</formula>
    </cfRule>
  </conditionalFormatting>
  <conditionalFormatting sqref="F892:F894 F897:F898">
    <cfRule type="cellIs" dxfId="392" priority="396" operator="between">
      <formula>1</formula>
      <formula>2</formula>
    </cfRule>
  </conditionalFormatting>
  <conditionalFormatting sqref="F896">
    <cfRule type="containsText" dxfId="391" priority="385" operator="containsText" text="BAJO">
      <formula>NOT(ISERROR(SEARCH(("BAJO"),(F896))))</formula>
    </cfRule>
  </conditionalFormatting>
  <conditionalFormatting sqref="F896">
    <cfRule type="containsText" dxfId="390" priority="386" operator="containsText" text="MEDIO">
      <formula>NOT(ISERROR(SEARCH(("MEDIO"),(F896))))</formula>
    </cfRule>
  </conditionalFormatting>
  <conditionalFormatting sqref="F896">
    <cfRule type="containsText" dxfId="389" priority="387" operator="containsText" text="ALTO">
      <formula>NOT(ISERROR(SEARCH(("ALTO"),(F896))))</formula>
    </cfRule>
  </conditionalFormatting>
  <conditionalFormatting sqref="F896">
    <cfRule type="cellIs" dxfId="388" priority="388" operator="between">
      <formula>5</formula>
      <formula>9</formula>
    </cfRule>
  </conditionalFormatting>
  <conditionalFormatting sqref="F896">
    <cfRule type="cellIs" dxfId="387" priority="389" operator="between">
      <formula>3</formula>
      <formula>4</formula>
    </cfRule>
  </conditionalFormatting>
  <conditionalFormatting sqref="F896">
    <cfRule type="cellIs" dxfId="386" priority="390" operator="between">
      <formula>1</formula>
      <formula>2</formula>
    </cfRule>
  </conditionalFormatting>
  <conditionalFormatting sqref="F895">
    <cfRule type="containsText" dxfId="385" priority="379" operator="containsText" text="BAJO">
      <formula>NOT(ISERROR(SEARCH(("BAJO"),(F895))))</formula>
    </cfRule>
  </conditionalFormatting>
  <conditionalFormatting sqref="F895">
    <cfRule type="containsText" dxfId="384" priority="380" operator="containsText" text="MEDIO">
      <formula>NOT(ISERROR(SEARCH(("MEDIO"),(F895))))</formula>
    </cfRule>
  </conditionalFormatting>
  <conditionalFormatting sqref="F895">
    <cfRule type="containsText" dxfId="383" priority="381" operator="containsText" text="ALTO">
      <formula>NOT(ISERROR(SEARCH(("ALTO"),(F895))))</formula>
    </cfRule>
  </conditionalFormatting>
  <conditionalFormatting sqref="F895">
    <cfRule type="cellIs" dxfId="382" priority="382" operator="between">
      <formula>5</formula>
      <formula>9</formula>
    </cfRule>
  </conditionalFormatting>
  <conditionalFormatting sqref="F895">
    <cfRule type="cellIs" dxfId="381" priority="383" operator="between">
      <formula>3</formula>
      <formula>4</formula>
    </cfRule>
  </conditionalFormatting>
  <conditionalFormatting sqref="F895">
    <cfRule type="cellIs" dxfId="380" priority="384" operator="between">
      <formula>1</formula>
      <formula>2</formula>
    </cfRule>
  </conditionalFormatting>
  <conditionalFormatting sqref="F901:F903 F906:F907">
    <cfRule type="containsText" dxfId="379" priority="373" operator="containsText" text="BAJO">
      <formula>NOT(ISERROR(SEARCH(("BAJO"),(F901))))</formula>
    </cfRule>
  </conditionalFormatting>
  <conditionalFormatting sqref="F901:F903 F906:F907">
    <cfRule type="containsText" dxfId="378" priority="374" operator="containsText" text="MEDIO">
      <formula>NOT(ISERROR(SEARCH(("MEDIO"),(F901))))</formula>
    </cfRule>
  </conditionalFormatting>
  <conditionalFormatting sqref="F901:F903 F906:F907">
    <cfRule type="containsText" dxfId="377" priority="375" operator="containsText" text="ALTO">
      <formula>NOT(ISERROR(SEARCH(("ALTO"),(F901))))</formula>
    </cfRule>
  </conditionalFormatting>
  <conditionalFormatting sqref="F901:F903 F906:F907">
    <cfRule type="cellIs" dxfId="376" priority="376" operator="between">
      <formula>5</formula>
      <formula>9</formula>
    </cfRule>
  </conditionalFormatting>
  <conditionalFormatting sqref="F901:F903 F906:F907">
    <cfRule type="cellIs" dxfId="375" priority="377" operator="between">
      <formula>3</formula>
      <formula>4</formula>
    </cfRule>
  </conditionalFormatting>
  <conditionalFormatting sqref="F901:F903 F906:F907">
    <cfRule type="cellIs" dxfId="374" priority="378" operator="between">
      <formula>1</formula>
      <formula>2</formula>
    </cfRule>
  </conditionalFormatting>
  <conditionalFormatting sqref="F905">
    <cfRule type="containsText" dxfId="373" priority="367" operator="containsText" text="BAJO">
      <formula>NOT(ISERROR(SEARCH(("BAJO"),(F905))))</formula>
    </cfRule>
  </conditionalFormatting>
  <conditionalFormatting sqref="F905">
    <cfRule type="containsText" dxfId="372" priority="368" operator="containsText" text="MEDIO">
      <formula>NOT(ISERROR(SEARCH(("MEDIO"),(F905))))</formula>
    </cfRule>
  </conditionalFormatting>
  <conditionalFormatting sqref="F905">
    <cfRule type="containsText" dxfId="371" priority="369" operator="containsText" text="ALTO">
      <formula>NOT(ISERROR(SEARCH(("ALTO"),(F905))))</formula>
    </cfRule>
  </conditionalFormatting>
  <conditionalFormatting sqref="F905">
    <cfRule type="cellIs" dxfId="370" priority="370" operator="between">
      <formula>5</formula>
      <formula>9</formula>
    </cfRule>
  </conditionalFormatting>
  <conditionalFormatting sqref="F905">
    <cfRule type="cellIs" dxfId="369" priority="371" operator="between">
      <formula>3</formula>
      <formula>4</formula>
    </cfRule>
  </conditionalFormatting>
  <conditionalFormatting sqref="F905">
    <cfRule type="cellIs" dxfId="368" priority="372" operator="between">
      <formula>1</formula>
      <formula>2</formula>
    </cfRule>
  </conditionalFormatting>
  <conditionalFormatting sqref="F904">
    <cfRule type="containsText" dxfId="367" priority="361" operator="containsText" text="BAJO">
      <formula>NOT(ISERROR(SEARCH(("BAJO"),(F904))))</formula>
    </cfRule>
  </conditionalFormatting>
  <conditionalFormatting sqref="F904">
    <cfRule type="containsText" dxfId="366" priority="362" operator="containsText" text="MEDIO">
      <formula>NOT(ISERROR(SEARCH(("MEDIO"),(F904))))</formula>
    </cfRule>
  </conditionalFormatting>
  <conditionalFormatting sqref="F904">
    <cfRule type="containsText" dxfId="365" priority="363" operator="containsText" text="ALTO">
      <formula>NOT(ISERROR(SEARCH(("ALTO"),(F904))))</formula>
    </cfRule>
  </conditionalFormatting>
  <conditionalFormatting sqref="F904">
    <cfRule type="cellIs" dxfId="364" priority="364" operator="between">
      <formula>5</formula>
      <formula>9</formula>
    </cfRule>
  </conditionalFormatting>
  <conditionalFormatting sqref="F904">
    <cfRule type="cellIs" dxfId="363" priority="365" operator="between">
      <formula>3</formula>
      <formula>4</formula>
    </cfRule>
  </conditionalFormatting>
  <conditionalFormatting sqref="F904">
    <cfRule type="cellIs" dxfId="362" priority="366" operator="between">
      <formula>1</formula>
      <formula>2</formula>
    </cfRule>
  </conditionalFormatting>
  <conditionalFormatting sqref="F910:F912 F915:F916">
    <cfRule type="containsText" dxfId="361" priority="355" operator="containsText" text="BAJO">
      <formula>NOT(ISERROR(SEARCH(("BAJO"),(F910))))</formula>
    </cfRule>
  </conditionalFormatting>
  <conditionalFormatting sqref="F910:F912 F915:F916">
    <cfRule type="containsText" dxfId="360" priority="356" operator="containsText" text="MEDIO">
      <formula>NOT(ISERROR(SEARCH(("MEDIO"),(F910))))</formula>
    </cfRule>
  </conditionalFormatting>
  <conditionalFormatting sqref="F910:F912 F915:F916">
    <cfRule type="containsText" dxfId="359" priority="357" operator="containsText" text="ALTO">
      <formula>NOT(ISERROR(SEARCH(("ALTO"),(F910))))</formula>
    </cfRule>
  </conditionalFormatting>
  <conditionalFormatting sqref="F910:F912 F915:F916">
    <cfRule type="cellIs" dxfId="358" priority="358" operator="between">
      <formula>5</formula>
      <formula>9</formula>
    </cfRule>
  </conditionalFormatting>
  <conditionalFormatting sqref="F910:F912 F915:F916">
    <cfRule type="cellIs" dxfId="357" priority="359" operator="between">
      <formula>3</formula>
      <formula>4</formula>
    </cfRule>
  </conditionalFormatting>
  <conditionalFormatting sqref="F910:F912 F915:F916">
    <cfRule type="cellIs" dxfId="356" priority="360" operator="between">
      <formula>1</formula>
      <formula>2</formula>
    </cfRule>
  </conditionalFormatting>
  <conditionalFormatting sqref="F914">
    <cfRule type="containsText" dxfId="355" priority="349" operator="containsText" text="BAJO">
      <formula>NOT(ISERROR(SEARCH(("BAJO"),(F914))))</formula>
    </cfRule>
  </conditionalFormatting>
  <conditionalFormatting sqref="F914">
    <cfRule type="containsText" dxfId="354" priority="350" operator="containsText" text="MEDIO">
      <formula>NOT(ISERROR(SEARCH(("MEDIO"),(F914))))</formula>
    </cfRule>
  </conditionalFormatting>
  <conditionalFormatting sqref="F914">
    <cfRule type="containsText" dxfId="353" priority="351" operator="containsText" text="ALTO">
      <formula>NOT(ISERROR(SEARCH(("ALTO"),(F914))))</formula>
    </cfRule>
  </conditionalFormatting>
  <conditionalFormatting sqref="F914">
    <cfRule type="cellIs" dxfId="352" priority="352" operator="between">
      <formula>5</formula>
      <formula>9</formula>
    </cfRule>
  </conditionalFormatting>
  <conditionalFormatting sqref="F914">
    <cfRule type="cellIs" dxfId="351" priority="353" operator="between">
      <formula>3</formula>
      <formula>4</formula>
    </cfRule>
  </conditionalFormatting>
  <conditionalFormatting sqref="F914">
    <cfRule type="cellIs" dxfId="350" priority="354" operator="between">
      <formula>1</formula>
      <formula>2</formula>
    </cfRule>
  </conditionalFormatting>
  <conditionalFormatting sqref="F913">
    <cfRule type="containsText" dxfId="349" priority="343" operator="containsText" text="BAJO">
      <formula>NOT(ISERROR(SEARCH(("BAJO"),(F913))))</formula>
    </cfRule>
  </conditionalFormatting>
  <conditionalFormatting sqref="F913">
    <cfRule type="containsText" dxfId="348" priority="344" operator="containsText" text="MEDIO">
      <formula>NOT(ISERROR(SEARCH(("MEDIO"),(F913))))</formula>
    </cfRule>
  </conditionalFormatting>
  <conditionalFormatting sqref="F913">
    <cfRule type="containsText" dxfId="347" priority="345" operator="containsText" text="ALTO">
      <formula>NOT(ISERROR(SEARCH(("ALTO"),(F913))))</formula>
    </cfRule>
  </conditionalFormatting>
  <conditionalFormatting sqref="F913">
    <cfRule type="cellIs" dxfId="346" priority="346" operator="between">
      <formula>5</formula>
      <formula>9</formula>
    </cfRule>
  </conditionalFormatting>
  <conditionalFormatting sqref="F913">
    <cfRule type="cellIs" dxfId="345" priority="347" operator="between">
      <formula>3</formula>
      <formula>4</formula>
    </cfRule>
  </conditionalFormatting>
  <conditionalFormatting sqref="F913">
    <cfRule type="cellIs" dxfId="344" priority="348" operator="between">
      <formula>1</formula>
      <formula>2</formula>
    </cfRule>
  </conditionalFormatting>
  <conditionalFormatting sqref="F919:F921 F924:F925">
    <cfRule type="containsText" dxfId="343" priority="337" operator="containsText" text="BAJO">
      <formula>NOT(ISERROR(SEARCH(("BAJO"),(F919))))</formula>
    </cfRule>
  </conditionalFormatting>
  <conditionalFormatting sqref="F919:F921 F924:F925">
    <cfRule type="containsText" dxfId="342" priority="338" operator="containsText" text="MEDIO">
      <formula>NOT(ISERROR(SEARCH(("MEDIO"),(F919))))</formula>
    </cfRule>
  </conditionalFormatting>
  <conditionalFormatting sqref="F919:F921 F924:F925">
    <cfRule type="containsText" dxfId="341" priority="339" operator="containsText" text="ALTO">
      <formula>NOT(ISERROR(SEARCH(("ALTO"),(F919))))</formula>
    </cfRule>
  </conditionalFormatting>
  <conditionalFormatting sqref="F919:F921 F924:F925">
    <cfRule type="cellIs" dxfId="340" priority="340" operator="between">
      <formula>5</formula>
      <formula>9</formula>
    </cfRule>
  </conditionalFormatting>
  <conditionalFormatting sqref="F919:F921 F924:F925">
    <cfRule type="cellIs" dxfId="339" priority="341" operator="between">
      <formula>3</formula>
      <formula>4</formula>
    </cfRule>
  </conditionalFormatting>
  <conditionalFormatting sqref="F919:F921 F924:F925">
    <cfRule type="cellIs" dxfId="338" priority="342" operator="between">
      <formula>1</formula>
      <formula>2</formula>
    </cfRule>
  </conditionalFormatting>
  <conditionalFormatting sqref="F923">
    <cfRule type="containsText" dxfId="337" priority="331" operator="containsText" text="BAJO">
      <formula>NOT(ISERROR(SEARCH(("BAJO"),(F923))))</formula>
    </cfRule>
  </conditionalFormatting>
  <conditionalFormatting sqref="F923">
    <cfRule type="containsText" dxfId="336" priority="332" operator="containsText" text="MEDIO">
      <formula>NOT(ISERROR(SEARCH(("MEDIO"),(F923))))</formula>
    </cfRule>
  </conditionalFormatting>
  <conditionalFormatting sqref="F923">
    <cfRule type="containsText" dxfId="335" priority="333" operator="containsText" text="ALTO">
      <formula>NOT(ISERROR(SEARCH(("ALTO"),(F923))))</formula>
    </cfRule>
  </conditionalFormatting>
  <conditionalFormatting sqref="F923">
    <cfRule type="cellIs" dxfId="334" priority="334" operator="between">
      <formula>5</formula>
      <formula>9</formula>
    </cfRule>
  </conditionalFormatting>
  <conditionalFormatting sqref="F923">
    <cfRule type="cellIs" dxfId="333" priority="335" operator="between">
      <formula>3</formula>
      <formula>4</formula>
    </cfRule>
  </conditionalFormatting>
  <conditionalFormatting sqref="F923">
    <cfRule type="cellIs" dxfId="332" priority="336" operator="between">
      <formula>1</formula>
      <formula>2</formula>
    </cfRule>
  </conditionalFormatting>
  <conditionalFormatting sqref="F922">
    <cfRule type="containsText" dxfId="331" priority="325" operator="containsText" text="BAJO">
      <formula>NOT(ISERROR(SEARCH(("BAJO"),(F922))))</formula>
    </cfRule>
  </conditionalFormatting>
  <conditionalFormatting sqref="F922">
    <cfRule type="containsText" dxfId="330" priority="326" operator="containsText" text="MEDIO">
      <formula>NOT(ISERROR(SEARCH(("MEDIO"),(F922))))</formula>
    </cfRule>
  </conditionalFormatting>
  <conditionalFormatting sqref="F922">
    <cfRule type="containsText" dxfId="329" priority="327" operator="containsText" text="ALTO">
      <formula>NOT(ISERROR(SEARCH(("ALTO"),(F922))))</formula>
    </cfRule>
  </conditionalFormatting>
  <conditionalFormatting sqref="F922">
    <cfRule type="cellIs" dxfId="328" priority="328" operator="between">
      <formula>5</formula>
      <formula>9</formula>
    </cfRule>
  </conditionalFormatting>
  <conditionalFormatting sqref="F922">
    <cfRule type="cellIs" dxfId="327" priority="329" operator="between">
      <formula>3</formula>
      <formula>4</formula>
    </cfRule>
  </conditionalFormatting>
  <conditionalFormatting sqref="F922">
    <cfRule type="cellIs" dxfId="326" priority="330" operator="between">
      <formula>1</formula>
      <formula>2</formula>
    </cfRule>
  </conditionalFormatting>
  <conditionalFormatting sqref="F928:F930 F933:F934">
    <cfRule type="containsText" dxfId="325" priority="319" operator="containsText" text="BAJO">
      <formula>NOT(ISERROR(SEARCH(("BAJO"),(F928))))</formula>
    </cfRule>
  </conditionalFormatting>
  <conditionalFormatting sqref="F928:F930 F933:F934">
    <cfRule type="containsText" dxfId="324" priority="320" operator="containsText" text="MEDIO">
      <formula>NOT(ISERROR(SEARCH(("MEDIO"),(F928))))</formula>
    </cfRule>
  </conditionalFormatting>
  <conditionalFormatting sqref="F928:F930 F933:F934">
    <cfRule type="containsText" dxfId="323" priority="321" operator="containsText" text="ALTO">
      <formula>NOT(ISERROR(SEARCH(("ALTO"),(F928))))</formula>
    </cfRule>
  </conditionalFormatting>
  <conditionalFormatting sqref="F928:F930 F933:F934">
    <cfRule type="cellIs" dxfId="322" priority="322" operator="between">
      <formula>5</formula>
      <formula>9</formula>
    </cfRule>
  </conditionalFormatting>
  <conditionalFormatting sqref="F928:F930 F933:F934">
    <cfRule type="cellIs" dxfId="321" priority="323" operator="between">
      <formula>3</formula>
      <formula>4</formula>
    </cfRule>
  </conditionalFormatting>
  <conditionalFormatting sqref="F928:F930 F933:F934">
    <cfRule type="cellIs" dxfId="320" priority="324" operator="between">
      <formula>1</formula>
      <formula>2</formula>
    </cfRule>
  </conditionalFormatting>
  <conditionalFormatting sqref="F932">
    <cfRule type="containsText" dxfId="319" priority="313" operator="containsText" text="BAJO">
      <formula>NOT(ISERROR(SEARCH(("BAJO"),(F932))))</formula>
    </cfRule>
  </conditionalFormatting>
  <conditionalFormatting sqref="F932">
    <cfRule type="containsText" dxfId="318" priority="314" operator="containsText" text="MEDIO">
      <formula>NOT(ISERROR(SEARCH(("MEDIO"),(F932))))</formula>
    </cfRule>
  </conditionalFormatting>
  <conditionalFormatting sqref="F932">
    <cfRule type="containsText" dxfId="317" priority="315" operator="containsText" text="ALTO">
      <formula>NOT(ISERROR(SEARCH(("ALTO"),(F932))))</formula>
    </cfRule>
  </conditionalFormatting>
  <conditionalFormatting sqref="F932">
    <cfRule type="cellIs" dxfId="316" priority="316" operator="between">
      <formula>5</formula>
      <formula>9</formula>
    </cfRule>
  </conditionalFormatting>
  <conditionalFormatting sqref="F932">
    <cfRule type="cellIs" dxfId="315" priority="317" operator="between">
      <formula>3</formula>
      <formula>4</formula>
    </cfRule>
  </conditionalFormatting>
  <conditionalFormatting sqref="F932">
    <cfRule type="cellIs" dxfId="314" priority="318" operator="between">
      <formula>1</formula>
      <formula>2</formula>
    </cfRule>
  </conditionalFormatting>
  <conditionalFormatting sqref="F931">
    <cfRule type="containsText" dxfId="313" priority="307" operator="containsText" text="BAJO">
      <formula>NOT(ISERROR(SEARCH(("BAJO"),(F931))))</formula>
    </cfRule>
  </conditionalFormatting>
  <conditionalFormatting sqref="F931">
    <cfRule type="containsText" dxfId="312" priority="308" operator="containsText" text="MEDIO">
      <formula>NOT(ISERROR(SEARCH(("MEDIO"),(F931))))</formula>
    </cfRule>
  </conditionalFormatting>
  <conditionalFormatting sqref="F931">
    <cfRule type="containsText" dxfId="311" priority="309" operator="containsText" text="ALTO">
      <formula>NOT(ISERROR(SEARCH(("ALTO"),(F931))))</formula>
    </cfRule>
  </conditionalFormatting>
  <conditionalFormatting sqref="F931">
    <cfRule type="cellIs" dxfId="310" priority="310" operator="between">
      <formula>5</formula>
      <formula>9</formula>
    </cfRule>
  </conditionalFormatting>
  <conditionalFormatting sqref="F931">
    <cfRule type="cellIs" dxfId="309" priority="311" operator="between">
      <formula>3</formula>
      <formula>4</formula>
    </cfRule>
  </conditionalFormatting>
  <conditionalFormatting sqref="F931">
    <cfRule type="cellIs" dxfId="308" priority="312" operator="between">
      <formula>1</formula>
      <formula>2</formula>
    </cfRule>
  </conditionalFormatting>
  <conditionalFormatting sqref="F937:F939 F942:F943">
    <cfRule type="containsText" dxfId="307" priority="301" operator="containsText" text="BAJO">
      <formula>NOT(ISERROR(SEARCH(("BAJO"),(F937))))</formula>
    </cfRule>
  </conditionalFormatting>
  <conditionalFormatting sqref="F937:F939 F942:F943">
    <cfRule type="containsText" dxfId="306" priority="302" operator="containsText" text="MEDIO">
      <formula>NOT(ISERROR(SEARCH(("MEDIO"),(F937))))</formula>
    </cfRule>
  </conditionalFormatting>
  <conditionalFormatting sqref="F937:F939 F942:F943">
    <cfRule type="containsText" dxfId="305" priority="303" operator="containsText" text="ALTO">
      <formula>NOT(ISERROR(SEARCH(("ALTO"),(F937))))</formula>
    </cfRule>
  </conditionalFormatting>
  <conditionalFormatting sqref="F937:F939 F942:F943">
    <cfRule type="cellIs" dxfId="304" priority="304" operator="between">
      <formula>5</formula>
      <formula>9</formula>
    </cfRule>
  </conditionalFormatting>
  <conditionalFormatting sqref="F937:F939 F942:F943">
    <cfRule type="cellIs" dxfId="303" priority="305" operator="between">
      <formula>3</formula>
      <formula>4</formula>
    </cfRule>
  </conditionalFormatting>
  <conditionalFormatting sqref="F937:F939 F942:F943">
    <cfRule type="cellIs" dxfId="302" priority="306" operator="between">
      <formula>1</formula>
      <formula>2</formula>
    </cfRule>
  </conditionalFormatting>
  <conditionalFormatting sqref="F941">
    <cfRule type="containsText" dxfId="301" priority="295" operator="containsText" text="BAJO">
      <formula>NOT(ISERROR(SEARCH(("BAJO"),(F941))))</formula>
    </cfRule>
  </conditionalFormatting>
  <conditionalFormatting sqref="F941">
    <cfRule type="containsText" dxfId="300" priority="296" operator="containsText" text="MEDIO">
      <formula>NOT(ISERROR(SEARCH(("MEDIO"),(F941))))</formula>
    </cfRule>
  </conditionalFormatting>
  <conditionalFormatting sqref="F941">
    <cfRule type="containsText" dxfId="299" priority="297" operator="containsText" text="ALTO">
      <formula>NOT(ISERROR(SEARCH(("ALTO"),(F941))))</formula>
    </cfRule>
  </conditionalFormatting>
  <conditionalFormatting sqref="F941">
    <cfRule type="cellIs" dxfId="298" priority="298" operator="between">
      <formula>5</formula>
      <formula>9</formula>
    </cfRule>
  </conditionalFormatting>
  <conditionalFormatting sqref="F941">
    <cfRule type="cellIs" dxfId="297" priority="299" operator="between">
      <formula>3</formula>
      <formula>4</formula>
    </cfRule>
  </conditionalFormatting>
  <conditionalFormatting sqref="F941">
    <cfRule type="cellIs" dxfId="296" priority="300" operator="between">
      <formula>1</formula>
      <formula>2</formula>
    </cfRule>
  </conditionalFormatting>
  <conditionalFormatting sqref="F940">
    <cfRule type="containsText" dxfId="295" priority="289" operator="containsText" text="BAJO">
      <formula>NOT(ISERROR(SEARCH(("BAJO"),(F940))))</formula>
    </cfRule>
  </conditionalFormatting>
  <conditionalFormatting sqref="F940">
    <cfRule type="containsText" dxfId="294" priority="290" operator="containsText" text="MEDIO">
      <formula>NOT(ISERROR(SEARCH(("MEDIO"),(F940))))</formula>
    </cfRule>
  </conditionalFormatting>
  <conditionalFormatting sqref="F940">
    <cfRule type="containsText" dxfId="293" priority="291" operator="containsText" text="ALTO">
      <formula>NOT(ISERROR(SEARCH(("ALTO"),(F940))))</formula>
    </cfRule>
  </conditionalFormatting>
  <conditionalFormatting sqref="F940">
    <cfRule type="cellIs" dxfId="292" priority="292" operator="between">
      <formula>5</formula>
      <formula>9</formula>
    </cfRule>
  </conditionalFormatting>
  <conditionalFormatting sqref="F940">
    <cfRule type="cellIs" dxfId="291" priority="293" operator="between">
      <formula>3</formula>
      <formula>4</formula>
    </cfRule>
  </conditionalFormatting>
  <conditionalFormatting sqref="F940">
    <cfRule type="cellIs" dxfId="290" priority="294" operator="between">
      <formula>1</formula>
      <formula>2</formula>
    </cfRule>
  </conditionalFormatting>
  <conditionalFormatting sqref="F946:F948 F951:F952">
    <cfRule type="containsText" dxfId="289" priority="283" operator="containsText" text="BAJO">
      <formula>NOT(ISERROR(SEARCH(("BAJO"),(F946))))</formula>
    </cfRule>
  </conditionalFormatting>
  <conditionalFormatting sqref="F946:F948 F951:F952">
    <cfRule type="containsText" dxfId="288" priority="284" operator="containsText" text="MEDIO">
      <formula>NOT(ISERROR(SEARCH(("MEDIO"),(F946))))</formula>
    </cfRule>
  </conditionalFormatting>
  <conditionalFormatting sqref="F946:F948 F951:F952">
    <cfRule type="containsText" dxfId="287" priority="285" operator="containsText" text="ALTO">
      <formula>NOT(ISERROR(SEARCH(("ALTO"),(F946))))</formula>
    </cfRule>
  </conditionalFormatting>
  <conditionalFormatting sqref="F946:F948 F951:F952">
    <cfRule type="cellIs" dxfId="286" priority="286" operator="between">
      <formula>5</formula>
      <formula>9</formula>
    </cfRule>
  </conditionalFormatting>
  <conditionalFormatting sqref="F946:F948 F951:F952">
    <cfRule type="cellIs" dxfId="285" priority="287" operator="between">
      <formula>3</formula>
      <formula>4</formula>
    </cfRule>
  </conditionalFormatting>
  <conditionalFormatting sqref="F946:F948 F951:F952">
    <cfRule type="cellIs" dxfId="284" priority="288" operator="between">
      <formula>1</formula>
      <formula>2</formula>
    </cfRule>
  </conditionalFormatting>
  <conditionalFormatting sqref="F950">
    <cfRule type="containsText" dxfId="283" priority="277" operator="containsText" text="BAJO">
      <formula>NOT(ISERROR(SEARCH(("BAJO"),(F950))))</formula>
    </cfRule>
  </conditionalFormatting>
  <conditionalFormatting sqref="F950">
    <cfRule type="containsText" dxfId="282" priority="278" operator="containsText" text="MEDIO">
      <formula>NOT(ISERROR(SEARCH(("MEDIO"),(F950))))</formula>
    </cfRule>
  </conditionalFormatting>
  <conditionalFormatting sqref="F950">
    <cfRule type="containsText" dxfId="281" priority="279" operator="containsText" text="ALTO">
      <formula>NOT(ISERROR(SEARCH(("ALTO"),(F950))))</formula>
    </cfRule>
  </conditionalFormatting>
  <conditionalFormatting sqref="F950">
    <cfRule type="cellIs" dxfId="280" priority="280" operator="between">
      <formula>5</formula>
      <formula>9</formula>
    </cfRule>
  </conditionalFormatting>
  <conditionalFormatting sqref="F950">
    <cfRule type="cellIs" dxfId="279" priority="281" operator="between">
      <formula>3</formula>
      <formula>4</formula>
    </cfRule>
  </conditionalFormatting>
  <conditionalFormatting sqref="F950">
    <cfRule type="cellIs" dxfId="278" priority="282" operator="between">
      <formula>1</formula>
      <formula>2</formula>
    </cfRule>
  </conditionalFormatting>
  <conditionalFormatting sqref="F949">
    <cfRule type="containsText" dxfId="277" priority="271" operator="containsText" text="BAJO">
      <formula>NOT(ISERROR(SEARCH(("BAJO"),(F949))))</formula>
    </cfRule>
  </conditionalFormatting>
  <conditionalFormatting sqref="F949">
    <cfRule type="containsText" dxfId="276" priority="272" operator="containsText" text="MEDIO">
      <formula>NOT(ISERROR(SEARCH(("MEDIO"),(F949))))</formula>
    </cfRule>
  </conditionalFormatting>
  <conditionalFormatting sqref="F949">
    <cfRule type="containsText" dxfId="275" priority="273" operator="containsText" text="ALTO">
      <formula>NOT(ISERROR(SEARCH(("ALTO"),(F949))))</formula>
    </cfRule>
  </conditionalFormatting>
  <conditionalFormatting sqref="F949">
    <cfRule type="cellIs" dxfId="274" priority="274" operator="between">
      <formula>5</formula>
      <formula>9</formula>
    </cfRule>
  </conditionalFormatting>
  <conditionalFormatting sqref="F949">
    <cfRule type="cellIs" dxfId="273" priority="275" operator="between">
      <formula>3</formula>
      <formula>4</formula>
    </cfRule>
  </conditionalFormatting>
  <conditionalFormatting sqref="F949">
    <cfRule type="cellIs" dxfId="272" priority="276" operator="between">
      <formula>1</formula>
      <formula>2</formula>
    </cfRule>
  </conditionalFormatting>
  <conditionalFormatting sqref="F955:F957 F960:F961">
    <cfRule type="containsText" dxfId="271" priority="265" operator="containsText" text="BAJO">
      <formula>NOT(ISERROR(SEARCH(("BAJO"),(F955))))</formula>
    </cfRule>
  </conditionalFormatting>
  <conditionalFormatting sqref="F955:F957 F960:F961">
    <cfRule type="containsText" dxfId="270" priority="266" operator="containsText" text="MEDIO">
      <formula>NOT(ISERROR(SEARCH(("MEDIO"),(F955))))</formula>
    </cfRule>
  </conditionalFormatting>
  <conditionalFormatting sqref="F955:F957 F960:F961">
    <cfRule type="containsText" dxfId="269" priority="267" operator="containsText" text="ALTO">
      <formula>NOT(ISERROR(SEARCH(("ALTO"),(F955))))</formula>
    </cfRule>
  </conditionalFormatting>
  <conditionalFormatting sqref="F955:F957 F960:F961">
    <cfRule type="cellIs" dxfId="268" priority="268" operator="between">
      <formula>5</formula>
      <formula>9</formula>
    </cfRule>
  </conditionalFormatting>
  <conditionalFormatting sqref="F955:F957 F960:F961">
    <cfRule type="cellIs" dxfId="267" priority="269" operator="between">
      <formula>3</formula>
      <formula>4</formula>
    </cfRule>
  </conditionalFormatting>
  <conditionalFormatting sqref="F955:F957 F960:F961">
    <cfRule type="cellIs" dxfId="266" priority="270" operator="between">
      <formula>1</formula>
      <formula>2</formula>
    </cfRule>
  </conditionalFormatting>
  <conditionalFormatting sqref="F959">
    <cfRule type="containsText" dxfId="265" priority="259" operator="containsText" text="BAJO">
      <formula>NOT(ISERROR(SEARCH(("BAJO"),(F959))))</formula>
    </cfRule>
  </conditionalFormatting>
  <conditionalFormatting sqref="F959">
    <cfRule type="containsText" dxfId="264" priority="260" operator="containsText" text="MEDIO">
      <formula>NOT(ISERROR(SEARCH(("MEDIO"),(F959))))</formula>
    </cfRule>
  </conditionalFormatting>
  <conditionalFormatting sqref="F959">
    <cfRule type="containsText" dxfId="263" priority="261" operator="containsText" text="ALTO">
      <formula>NOT(ISERROR(SEARCH(("ALTO"),(F959))))</formula>
    </cfRule>
  </conditionalFormatting>
  <conditionalFormatting sqref="F959">
    <cfRule type="cellIs" dxfId="262" priority="262" operator="between">
      <formula>5</formula>
      <formula>9</formula>
    </cfRule>
  </conditionalFormatting>
  <conditionalFormatting sqref="F959">
    <cfRule type="cellIs" dxfId="261" priority="263" operator="between">
      <formula>3</formula>
      <formula>4</formula>
    </cfRule>
  </conditionalFormatting>
  <conditionalFormatting sqref="F959">
    <cfRule type="cellIs" dxfId="260" priority="264" operator="between">
      <formula>1</formula>
      <formula>2</formula>
    </cfRule>
  </conditionalFormatting>
  <conditionalFormatting sqref="F958">
    <cfRule type="containsText" dxfId="259" priority="253" operator="containsText" text="BAJO">
      <formula>NOT(ISERROR(SEARCH(("BAJO"),(F958))))</formula>
    </cfRule>
  </conditionalFormatting>
  <conditionalFormatting sqref="F958">
    <cfRule type="containsText" dxfId="258" priority="254" operator="containsText" text="MEDIO">
      <formula>NOT(ISERROR(SEARCH(("MEDIO"),(F958))))</formula>
    </cfRule>
  </conditionalFormatting>
  <conditionalFormatting sqref="F958">
    <cfRule type="containsText" dxfId="257" priority="255" operator="containsText" text="ALTO">
      <formula>NOT(ISERROR(SEARCH(("ALTO"),(F958))))</formula>
    </cfRule>
  </conditionalFormatting>
  <conditionalFormatting sqref="F958">
    <cfRule type="cellIs" dxfId="256" priority="256" operator="between">
      <formula>5</formula>
      <formula>9</formula>
    </cfRule>
  </conditionalFormatting>
  <conditionalFormatting sqref="F958">
    <cfRule type="cellIs" dxfId="255" priority="257" operator="between">
      <formula>3</formula>
      <formula>4</formula>
    </cfRule>
  </conditionalFormatting>
  <conditionalFormatting sqref="F958">
    <cfRule type="cellIs" dxfId="254" priority="258" operator="between">
      <formula>1</formula>
      <formula>2</formula>
    </cfRule>
  </conditionalFormatting>
  <conditionalFormatting sqref="F964:F966 F969:F970">
    <cfRule type="containsText" dxfId="253" priority="247" operator="containsText" text="BAJO">
      <formula>NOT(ISERROR(SEARCH(("BAJO"),(F964))))</formula>
    </cfRule>
  </conditionalFormatting>
  <conditionalFormatting sqref="F964:F966 F969:F970">
    <cfRule type="containsText" dxfId="252" priority="248" operator="containsText" text="MEDIO">
      <formula>NOT(ISERROR(SEARCH(("MEDIO"),(F964))))</formula>
    </cfRule>
  </conditionalFormatting>
  <conditionalFormatting sqref="F964:F966 F969:F970">
    <cfRule type="containsText" dxfId="251" priority="249" operator="containsText" text="ALTO">
      <formula>NOT(ISERROR(SEARCH(("ALTO"),(F964))))</formula>
    </cfRule>
  </conditionalFormatting>
  <conditionalFormatting sqref="F964:F966 F969:F970">
    <cfRule type="cellIs" dxfId="250" priority="250" operator="between">
      <formula>5</formula>
      <formula>9</formula>
    </cfRule>
  </conditionalFormatting>
  <conditionalFormatting sqref="F964:F966 F969:F970">
    <cfRule type="cellIs" dxfId="249" priority="251" operator="between">
      <formula>3</formula>
      <formula>4</formula>
    </cfRule>
  </conditionalFormatting>
  <conditionalFormatting sqref="F964:F966 F969:F970">
    <cfRule type="cellIs" dxfId="248" priority="252" operator="between">
      <formula>1</formula>
      <formula>2</formula>
    </cfRule>
  </conditionalFormatting>
  <conditionalFormatting sqref="F968">
    <cfRule type="containsText" dxfId="247" priority="241" operator="containsText" text="BAJO">
      <formula>NOT(ISERROR(SEARCH(("BAJO"),(F968))))</formula>
    </cfRule>
  </conditionalFormatting>
  <conditionalFormatting sqref="F968">
    <cfRule type="containsText" dxfId="246" priority="242" operator="containsText" text="MEDIO">
      <formula>NOT(ISERROR(SEARCH(("MEDIO"),(F968))))</formula>
    </cfRule>
  </conditionalFormatting>
  <conditionalFormatting sqref="F968">
    <cfRule type="containsText" dxfId="245" priority="243" operator="containsText" text="ALTO">
      <formula>NOT(ISERROR(SEARCH(("ALTO"),(F968))))</formula>
    </cfRule>
  </conditionalFormatting>
  <conditionalFormatting sqref="F968">
    <cfRule type="cellIs" dxfId="244" priority="244" operator="between">
      <formula>5</formula>
      <formula>9</formula>
    </cfRule>
  </conditionalFormatting>
  <conditionalFormatting sqref="F968">
    <cfRule type="cellIs" dxfId="243" priority="245" operator="between">
      <formula>3</formula>
      <formula>4</formula>
    </cfRule>
  </conditionalFormatting>
  <conditionalFormatting sqref="F968">
    <cfRule type="cellIs" dxfId="242" priority="246" operator="between">
      <formula>1</formula>
      <formula>2</formula>
    </cfRule>
  </conditionalFormatting>
  <conditionalFormatting sqref="F967">
    <cfRule type="containsText" dxfId="241" priority="235" operator="containsText" text="BAJO">
      <formula>NOT(ISERROR(SEARCH(("BAJO"),(F967))))</formula>
    </cfRule>
  </conditionalFormatting>
  <conditionalFormatting sqref="F967">
    <cfRule type="containsText" dxfId="240" priority="236" operator="containsText" text="MEDIO">
      <formula>NOT(ISERROR(SEARCH(("MEDIO"),(F967))))</formula>
    </cfRule>
  </conditionalFormatting>
  <conditionalFormatting sqref="F967">
    <cfRule type="containsText" dxfId="239" priority="237" operator="containsText" text="ALTO">
      <formula>NOT(ISERROR(SEARCH(("ALTO"),(F967))))</formula>
    </cfRule>
  </conditionalFormatting>
  <conditionalFormatting sqref="F967">
    <cfRule type="cellIs" dxfId="238" priority="238" operator="between">
      <formula>5</formula>
      <formula>9</formula>
    </cfRule>
  </conditionalFormatting>
  <conditionalFormatting sqref="F967">
    <cfRule type="cellIs" dxfId="237" priority="239" operator="between">
      <formula>3</formula>
      <formula>4</formula>
    </cfRule>
  </conditionalFormatting>
  <conditionalFormatting sqref="F967">
    <cfRule type="cellIs" dxfId="236" priority="240" operator="between">
      <formula>1</formula>
      <formula>2</formula>
    </cfRule>
  </conditionalFormatting>
  <conditionalFormatting sqref="F973:F975 F978:F979">
    <cfRule type="containsText" dxfId="235" priority="229" operator="containsText" text="BAJO">
      <formula>NOT(ISERROR(SEARCH(("BAJO"),(F973))))</formula>
    </cfRule>
  </conditionalFormatting>
  <conditionalFormatting sqref="F973:F975 F978:F979">
    <cfRule type="containsText" dxfId="234" priority="230" operator="containsText" text="MEDIO">
      <formula>NOT(ISERROR(SEARCH(("MEDIO"),(F973))))</formula>
    </cfRule>
  </conditionalFormatting>
  <conditionalFormatting sqref="F973:F975 F978:F979">
    <cfRule type="containsText" dxfId="233" priority="231" operator="containsText" text="ALTO">
      <formula>NOT(ISERROR(SEARCH(("ALTO"),(F973))))</formula>
    </cfRule>
  </conditionalFormatting>
  <conditionalFormatting sqref="F973:F975 F978:F979">
    <cfRule type="cellIs" dxfId="232" priority="232" operator="between">
      <formula>5</formula>
      <formula>9</formula>
    </cfRule>
  </conditionalFormatting>
  <conditionalFormatting sqref="F973:F975 F978:F979">
    <cfRule type="cellIs" dxfId="231" priority="233" operator="between">
      <formula>3</formula>
      <formula>4</formula>
    </cfRule>
  </conditionalFormatting>
  <conditionalFormatting sqref="F973:F975 F978:F979">
    <cfRule type="cellIs" dxfId="230" priority="234" operator="between">
      <formula>1</formula>
      <formula>2</formula>
    </cfRule>
  </conditionalFormatting>
  <conditionalFormatting sqref="F977">
    <cfRule type="containsText" dxfId="229" priority="223" operator="containsText" text="BAJO">
      <formula>NOT(ISERROR(SEARCH(("BAJO"),(F977))))</formula>
    </cfRule>
  </conditionalFormatting>
  <conditionalFormatting sqref="F977">
    <cfRule type="containsText" dxfId="228" priority="224" operator="containsText" text="MEDIO">
      <formula>NOT(ISERROR(SEARCH(("MEDIO"),(F977))))</formula>
    </cfRule>
  </conditionalFormatting>
  <conditionalFormatting sqref="F977">
    <cfRule type="containsText" dxfId="227" priority="225" operator="containsText" text="ALTO">
      <formula>NOT(ISERROR(SEARCH(("ALTO"),(F977))))</formula>
    </cfRule>
  </conditionalFormatting>
  <conditionalFormatting sqref="F977">
    <cfRule type="cellIs" dxfId="226" priority="226" operator="between">
      <formula>5</formula>
      <formula>9</formula>
    </cfRule>
  </conditionalFormatting>
  <conditionalFormatting sqref="F977">
    <cfRule type="cellIs" dxfId="225" priority="227" operator="between">
      <formula>3</formula>
      <formula>4</formula>
    </cfRule>
  </conditionalFormatting>
  <conditionalFormatting sqref="F977">
    <cfRule type="cellIs" dxfId="224" priority="228" operator="between">
      <formula>1</formula>
      <formula>2</formula>
    </cfRule>
  </conditionalFormatting>
  <conditionalFormatting sqref="F976">
    <cfRule type="containsText" dxfId="223" priority="217" operator="containsText" text="BAJO">
      <formula>NOT(ISERROR(SEARCH(("BAJO"),(F976))))</formula>
    </cfRule>
  </conditionalFormatting>
  <conditionalFormatting sqref="F976">
    <cfRule type="containsText" dxfId="222" priority="218" operator="containsText" text="MEDIO">
      <formula>NOT(ISERROR(SEARCH(("MEDIO"),(F976))))</formula>
    </cfRule>
  </conditionalFormatting>
  <conditionalFormatting sqref="F976">
    <cfRule type="containsText" dxfId="221" priority="219" operator="containsText" text="ALTO">
      <formula>NOT(ISERROR(SEARCH(("ALTO"),(F976))))</formula>
    </cfRule>
  </conditionalFormatting>
  <conditionalFormatting sqref="F976">
    <cfRule type="cellIs" dxfId="220" priority="220" operator="between">
      <formula>5</formula>
      <formula>9</formula>
    </cfRule>
  </conditionalFormatting>
  <conditionalFormatting sqref="F976">
    <cfRule type="cellIs" dxfId="219" priority="221" operator="between">
      <formula>3</formula>
      <formula>4</formula>
    </cfRule>
  </conditionalFormatting>
  <conditionalFormatting sqref="F976">
    <cfRule type="cellIs" dxfId="218" priority="222" operator="between">
      <formula>1</formula>
      <formula>2</formula>
    </cfRule>
  </conditionalFormatting>
  <conditionalFormatting sqref="F982:F984 F987:F988">
    <cfRule type="containsText" dxfId="217" priority="211" operator="containsText" text="BAJO">
      <formula>NOT(ISERROR(SEARCH(("BAJO"),(F982))))</formula>
    </cfRule>
  </conditionalFormatting>
  <conditionalFormatting sqref="F982:F984 F987:F988">
    <cfRule type="containsText" dxfId="216" priority="212" operator="containsText" text="MEDIO">
      <formula>NOT(ISERROR(SEARCH(("MEDIO"),(F982))))</formula>
    </cfRule>
  </conditionalFormatting>
  <conditionalFormatting sqref="F982:F984 F987:F988">
    <cfRule type="containsText" dxfId="215" priority="213" operator="containsText" text="ALTO">
      <formula>NOT(ISERROR(SEARCH(("ALTO"),(F982))))</formula>
    </cfRule>
  </conditionalFormatting>
  <conditionalFormatting sqref="F982:F984 F987:F988">
    <cfRule type="cellIs" dxfId="214" priority="214" operator="between">
      <formula>5</formula>
      <formula>9</formula>
    </cfRule>
  </conditionalFormatting>
  <conditionalFormatting sqref="F982:F984 F987:F988">
    <cfRule type="cellIs" dxfId="213" priority="215" operator="between">
      <formula>3</formula>
      <formula>4</formula>
    </cfRule>
  </conditionalFormatting>
  <conditionalFormatting sqref="F982:F984 F987:F988">
    <cfRule type="cellIs" dxfId="212" priority="216" operator="between">
      <formula>1</formula>
      <formula>2</formula>
    </cfRule>
  </conditionalFormatting>
  <conditionalFormatting sqref="F986">
    <cfRule type="containsText" dxfId="211" priority="205" operator="containsText" text="BAJO">
      <formula>NOT(ISERROR(SEARCH(("BAJO"),(F986))))</formula>
    </cfRule>
  </conditionalFormatting>
  <conditionalFormatting sqref="F986">
    <cfRule type="containsText" dxfId="210" priority="206" operator="containsText" text="MEDIO">
      <formula>NOT(ISERROR(SEARCH(("MEDIO"),(F986))))</formula>
    </cfRule>
  </conditionalFormatting>
  <conditionalFormatting sqref="F986">
    <cfRule type="containsText" dxfId="209" priority="207" operator="containsText" text="ALTO">
      <formula>NOT(ISERROR(SEARCH(("ALTO"),(F986))))</formula>
    </cfRule>
  </conditionalFormatting>
  <conditionalFormatting sqref="F986">
    <cfRule type="cellIs" dxfId="208" priority="208" operator="between">
      <formula>5</formula>
      <formula>9</formula>
    </cfRule>
  </conditionalFormatting>
  <conditionalFormatting sqref="F986">
    <cfRule type="cellIs" dxfId="207" priority="209" operator="between">
      <formula>3</formula>
      <formula>4</formula>
    </cfRule>
  </conditionalFormatting>
  <conditionalFormatting sqref="F986">
    <cfRule type="cellIs" dxfId="206" priority="210" operator="between">
      <formula>1</formula>
      <formula>2</formula>
    </cfRule>
  </conditionalFormatting>
  <conditionalFormatting sqref="F985">
    <cfRule type="containsText" dxfId="205" priority="199" operator="containsText" text="BAJO">
      <formula>NOT(ISERROR(SEARCH(("BAJO"),(F985))))</formula>
    </cfRule>
  </conditionalFormatting>
  <conditionalFormatting sqref="F985">
    <cfRule type="containsText" dxfId="204" priority="200" operator="containsText" text="MEDIO">
      <formula>NOT(ISERROR(SEARCH(("MEDIO"),(F985))))</formula>
    </cfRule>
  </conditionalFormatting>
  <conditionalFormatting sqref="F985">
    <cfRule type="containsText" dxfId="203" priority="201" operator="containsText" text="ALTO">
      <formula>NOT(ISERROR(SEARCH(("ALTO"),(F985))))</formula>
    </cfRule>
  </conditionalFormatting>
  <conditionalFormatting sqref="F985">
    <cfRule type="cellIs" dxfId="202" priority="202" operator="between">
      <formula>5</formula>
      <formula>9</formula>
    </cfRule>
  </conditionalFormatting>
  <conditionalFormatting sqref="F985">
    <cfRule type="cellIs" dxfId="201" priority="203" operator="between">
      <formula>3</formula>
      <formula>4</formula>
    </cfRule>
  </conditionalFormatting>
  <conditionalFormatting sqref="F985">
    <cfRule type="cellIs" dxfId="200" priority="204" operator="between">
      <formula>1</formula>
      <formula>2</formula>
    </cfRule>
  </conditionalFormatting>
  <conditionalFormatting sqref="F991:F993 F996:F997">
    <cfRule type="containsText" dxfId="199" priority="193" operator="containsText" text="BAJO">
      <formula>NOT(ISERROR(SEARCH(("BAJO"),(F991))))</formula>
    </cfRule>
  </conditionalFormatting>
  <conditionalFormatting sqref="F991:F993 F996:F997">
    <cfRule type="containsText" dxfId="198" priority="194" operator="containsText" text="MEDIO">
      <formula>NOT(ISERROR(SEARCH(("MEDIO"),(F991))))</formula>
    </cfRule>
  </conditionalFormatting>
  <conditionalFormatting sqref="F991:F993 F996:F997">
    <cfRule type="containsText" dxfId="197" priority="195" operator="containsText" text="ALTO">
      <formula>NOT(ISERROR(SEARCH(("ALTO"),(F991))))</formula>
    </cfRule>
  </conditionalFormatting>
  <conditionalFormatting sqref="F991:F993 F996:F997">
    <cfRule type="cellIs" dxfId="196" priority="196" operator="between">
      <formula>5</formula>
      <formula>9</formula>
    </cfRule>
  </conditionalFormatting>
  <conditionalFormatting sqref="F991:F993 F996:F997">
    <cfRule type="cellIs" dxfId="195" priority="197" operator="between">
      <formula>3</formula>
      <formula>4</formula>
    </cfRule>
  </conditionalFormatting>
  <conditionalFormatting sqref="F991:F993 F996:F997">
    <cfRule type="cellIs" dxfId="194" priority="198" operator="between">
      <formula>1</formula>
      <formula>2</formula>
    </cfRule>
  </conditionalFormatting>
  <conditionalFormatting sqref="F995">
    <cfRule type="containsText" dxfId="193" priority="187" operator="containsText" text="BAJO">
      <formula>NOT(ISERROR(SEARCH(("BAJO"),(F995))))</formula>
    </cfRule>
  </conditionalFormatting>
  <conditionalFormatting sqref="F995">
    <cfRule type="containsText" dxfId="192" priority="188" operator="containsText" text="MEDIO">
      <formula>NOT(ISERROR(SEARCH(("MEDIO"),(F995))))</formula>
    </cfRule>
  </conditionalFormatting>
  <conditionalFormatting sqref="F995">
    <cfRule type="containsText" dxfId="191" priority="189" operator="containsText" text="ALTO">
      <formula>NOT(ISERROR(SEARCH(("ALTO"),(F995))))</formula>
    </cfRule>
  </conditionalFormatting>
  <conditionalFormatting sqref="F995">
    <cfRule type="cellIs" dxfId="190" priority="190" operator="between">
      <formula>5</formula>
      <formula>9</formula>
    </cfRule>
  </conditionalFormatting>
  <conditionalFormatting sqref="F995">
    <cfRule type="cellIs" dxfId="189" priority="191" operator="between">
      <formula>3</formula>
      <formula>4</formula>
    </cfRule>
  </conditionalFormatting>
  <conditionalFormatting sqref="F995">
    <cfRule type="cellIs" dxfId="188" priority="192" operator="between">
      <formula>1</formula>
      <formula>2</formula>
    </cfRule>
  </conditionalFormatting>
  <conditionalFormatting sqref="F994">
    <cfRule type="containsText" dxfId="187" priority="181" operator="containsText" text="BAJO">
      <formula>NOT(ISERROR(SEARCH(("BAJO"),(F994))))</formula>
    </cfRule>
  </conditionalFormatting>
  <conditionalFormatting sqref="F994">
    <cfRule type="containsText" dxfId="186" priority="182" operator="containsText" text="MEDIO">
      <formula>NOT(ISERROR(SEARCH(("MEDIO"),(F994))))</formula>
    </cfRule>
  </conditionalFormatting>
  <conditionalFormatting sqref="F994">
    <cfRule type="containsText" dxfId="185" priority="183" operator="containsText" text="ALTO">
      <formula>NOT(ISERROR(SEARCH(("ALTO"),(F994))))</formula>
    </cfRule>
  </conditionalFormatting>
  <conditionalFormatting sqref="F994">
    <cfRule type="cellIs" dxfId="184" priority="184" operator="between">
      <formula>5</formula>
      <formula>9</formula>
    </cfRule>
  </conditionalFormatting>
  <conditionalFormatting sqref="F994">
    <cfRule type="cellIs" dxfId="183" priority="185" operator="between">
      <formula>3</formula>
      <formula>4</formula>
    </cfRule>
  </conditionalFormatting>
  <conditionalFormatting sqref="F994">
    <cfRule type="cellIs" dxfId="182" priority="186" operator="between">
      <formula>1</formula>
      <formula>2</formula>
    </cfRule>
  </conditionalFormatting>
  <conditionalFormatting sqref="F1000:F1002 F1005:F1006">
    <cfRule type="containsText" dxfId="181" priority="175" operator="containsText" text="BAJO">
      <formula>NOT(ISERROR(SEARCH(("BAJO"),(F1000))))</formula>
    </cfRule>
  </conditionalFormatting>
  <conditionalFormatting sqref="F1000:F1002 F1005:F1006">
    <cfRule type="containsText" dxfId="180" priority="176" operator="containsText" text="MEDIO">
      <formula>NOT(ISERROR(SEARCH(("MEDIO"),(F1000))))</formula>
    </cfRule>
  </conditionalFormatting>
  <conditionalFormatting sqref="F1000:F1002 F1005:F1006">
    <cfRule type="containsText" dxfId="179" priority="177" operator="containsText" text="ALTO">
      <formula>NOT(ISERROR(SEARCH(("ALTO"),(F1000))))</formula>
    </cfRule>
  </conditionalFormatting>
  <conditionalFormatting sqref="F1000:F1002 F1005:F1006">
    <cfRule type="cellIs" dxfId="178" priority="178" operator="between">
      <formula>5</formula>
      <formula>9</formula>
    </cfRule>
  </conditionalFormatting>
  <conditionalFormatting sqref="F1000:F1002 F1005:F1006">
    <cfRule type="cellIs" dxfId="177" priority="179" operator="between">
      <formula>3</formula>
      <formula>4</formula>
    </cfRule>
  </conditionalFormatting>
  <conditionalFormatting sqref="F1000:F1002 F1005:F1006">
    <cfRule type="cellIs" dxfId="176" priority="180" operator="between">
      <formula>1</formula>
      <formula>2</formula>
    </cfRule>
  </conditionalFormatting>
  <conditionalFormatting sqref="F1004">
    <cfRule type="containsText" dxfId="175" priority="169" operator="containsText" text="BAJO">
      <formula>NOT(ISERROR(SEARCH(("BAJO"),(F1004))))</formula>
    </cfRule>
  </conditionalFormatting>
  <conditionalFormatting sqref="F1004">
    <cfRule type="containsText" dxfId="174" priority="170" operator="containsText" text="MEDIO">
      <formula>NOT(ISERROR(SEARCH(("MEDIO"),(F1004))))</formula>
    </cfRule>
  </conditionalFormatting>
  <conditionalFormatting sqref="F1004">
    <cfRule type="containsText" dxfId="173" priority="171" operator="containsText" text="ALTO">
      <formula>NOT(ISERROR(SEARCH(("ALTO"),(F1004))))</formula>
    </cfRule>
  </conditionalFormatting>
  <conditionalFormatting sqref="F1004">
    <cfRule type="cellIs" dxfId="172" priority="172" operator="between">
      <formula>5</formula>
      <formula>9</formula>
    </cfRule>
  </conditionalFormatting>
  <conditionalFormatting sqref="F1004">
    <cfRule type="cellIs" dxfId="171" priority="173" operator="between">
      <formula>3</formula>
      <formula>4</formula>
    </cfRule>
  </conditionalFormatting>
  <conditionalFormatting sqref="F1004">
    <cfRule type="cellIs" dxfId="170" priority="174" operator="between">
      <formula>1</formula>
      <formula>2</formula>
    </cfRule>
  </conditionalFormatting>
  <conditionalFormatting sqref="F1003">
    <cfRule type="containsText" dxfId="169" priority="163" operator="containsText" text="BAJO">
      <formula>NOT(ISERROR(SEARCH(("BAJO"),(F1003))))</formula>
    </cfRule>
  </conditionalFormatting>
  <conditionalFormatting sqref="F1003">
    <cfRule type="containsText" dxfId="168" priority="164" operator="containsText" text="MEDIO">
      <formula>NOT(ISERROR(SEARCH(("MEDIO"),(F1003))))</formula>
    </cfRule>
  </conditionalFormatting>
  <conditionalFormatting sqref="F1003">
    <cfRule type="containsText" dxfId="167" priority="165" operator="containsText" text="ALTO">
      <formula>NOT(ISERROR(SEARCH(("ALTO"),(F1003))))</formula>
    </cfRule>
  </conditionalFormatting>
  <conditionalFormatting sqref="F1003">
    <cfRule type="cellIs" dxfId="166" priority="166" operator="between">
      <formula>5</formula>
      <formula>9</formula>
    </cfRule>
  </conditionalFormatting>
  <conditionalFormatting sqref="F1003">
    <cfRule type="cellIs" dxfId="165" priority="167" operator="between">
      <formula>3</formula>
      <formula>4</formula>
    </cfRule>
  </conditionalFormatting>
  <conditionalFormatting sqref="F1003">
    <cfRule type="cellIs" dxfId="164" priority="168" operator="between">
      <formula>1</formula>
      <formula>2</formula>
    </cfRule>
  </conditionalFormatting>
  <conditionalFormatting sqref="F1009:F1011 F1014:F1015">
    <cfRule type="containsText" dxfId="163" priority="157" operator="containsText" text="BAJO">
      <formula>NOT(ISERROR(SEARCH(("BAJO"),(F1009))))</formula>
    </cfRule>
  </conditionalFormatting>
  <conditionalFormatting sqref="F1009:F1011 F1014:F1015">
    <cfRule type="containsText" dxfId="162" priority="158" operator="containsText" text="MEDIO">
      <formula>NOT(ISERROR(SEARCH(("MEDIO"),(F1009))))</formula>
    </cfRule>
  </conditionalFormatting>
  <conditionalFormatting sqref="F1009:F1011 F1014:F1015">
    <cfRule type="containsText" dxfId="161" priority="159" operator="containsText" text="ALTO">
      <formula>NOT(ISERROR(SEARCH(("ALTO"),(F1009))))</formula>
    </cfRule>
  </conditionalFormatting>
  <conditionalFormatting sqref="F1009:F1011 F1014:F1015">
    <cfRule type="cellIs" dxfId="160" priority="160" operator="between">
      <formula>5</formula>
      <formula>9</formula>
    </cfRule>
  </conditionalFormatting>
  <conditionalFormatting sqref="F1009:F1011 F1014:F1015">
    <cfRule type="cellIs" dxfId="159" priority="161" operator="between">
      <formula>3</formula>
      <formula>4</formula>
    </cfRule>
  </conditionalFormatting>
  <conditionalFormatting sqref="F1009:F1011 F1014:F1015">
    <cfRule type="cellIs" dxfId="158" priority="162" operator="between">
      <formula>1</formula>
      <formula>2</formula>
    </cfRule>
  </conditionalFormatting>
  <conditionalFormatting sqref="F1013">
    <cfRule type="containsText" dxfId="157" priority="151" operator="containsText" text="BAJO">
      <formula>NOT(ISERROR(SEARCH(("BAJO"),(F1013))))</formula>
    </cfRule>
  </conditionalFormatting>
  <conditionalFormatting sqref="F1013">
    <cfRule type="containsText" dxfId="156" priority="152" operator="containsText" text="MEDIO">
      <formula>NOT(ISERROR(SEARCH(("MEDIO"),(F1013))))</formula>
    </cfRule>
  </conditionalFormatting>
  <conditionalFormatting sqref="F1013">
    <cfRule type="containsText" dxfId="155" priority="153" operator="containsText" text="ALTO">
      <formula>NOT(ISERROR(SEARCH(("ALTO"),(F1013))))</formula>
    </cfRule>
  </conditionalFormatting>
  <conditionalFormatting sqref="F1013">
    <cfRule type="cellIs" dxfId="154" priority="154" operator="between">
      <formula>5</formula>
      <formula>9</formula>
    </cfRule>
  </conditionalFormatting>
  <conditionalFormatting sqref="F1013">
    <cfRule type="cellIs" dxfId="153" priority="155" operator="between">
      <formula>3</formula>
      <formula>4</formula>
    </cfRule>
  </conditionalFormatting>
  <conditionalFormatting sqref="F1013">
    <cfRule type="cellIs" dxfId="152" priority="156" operator="between">
      <formula>1</formula>
      <formula>2</formula>
    </cfRule>
  </conditionalFormatting>
  <conditionalFormatting sqref="F1012">
    <cfRule type="containsText" dxfId="151" priority="145" operator="containsText" text="BAJO">
      <formula>NOT(ISERROR(SEARCH(("BAJO"),(F1012))))</formula>
    </cfRule>
  </conditionalFormatting>
  <conditionalFormatting sqref="F1012">
    <cfRule type="containsText" dxfId="150" priority="146" operator="containsText" text="MEDIO">
      <formula>NOT(ISERROR(SEARCH(("MEDIO"),(F1012))))</formula>
    </cfRule>
  </conditionalFormatting>
  <conditionalFormatting sqref="F1012">
    <cfRule type="containsText" dxfId="149" priority="147" operator="containsText" text="ALTO">
      <formula>NOT(ISERROR(SEARCH(("ALTO"),(F1012))))</formula>
    </cfRule>
  </conditionalFormatting>
  <conditionalFormatting sqref="F1012">
    <cfRule type="cellIs" dxfId="148" priority="148" operator="between">
      <formula>5</formula>
      <formula>9</formula>
    </cfRule>
  </conditionalFormatting>
  <conditionalFormatting sqref="F1012">
    <cfRule type="cellIs" dxfId="147" priority="149" operator="between">
      <formula>3</formula>
      <formula>4</formula>
    </cfRule>
  </conditionalFormatting>
  <conditionalFormatting sqref="F1012">
    <cfRule type="cellIs" dxfId="146" priority="150" operator="between">
      <formula>1</formula>
      <formula>2</formula>
    </cfRule>
  </conditionalFormatting>
  <conditionalFormatting sqref="F1018:F1020 F1023:F1024">
    <cfRule type="containsText" dxfId="145" priority="139" operator="containsText" text="BAJO">
      <formula>NOT(ISERROR(SEARCH(("BAJO"),(F1018))))</formula>
    </cfRule>
  </conditionalFormatting>
  <conditionalFormatting sqref="F1018:F1020 F1023:F1024">
    <cfRule type="containsText" dxfId="144" priority="140" operator="containsText" text="MEDIO">
      <formula>NOT(ISERROR(SEARCH(("MEDIO"),(F1018))))</formula>
    </cfRule>
  </conditionalFormatting>
  <conditionalFormatting sqref="F1018:F1020 F1023:F1024">
    <cfRule type="containsText" dxfId="143" priority="141" operator="containsText" text="ALTO">
      <formula>NOT(ISERROR(SEARCH(("ALTO"),(F1018))))</formula>
    </cfRule>
  </conditionalFormatting>
  <conditionalFormatting sqref="F1018:F1020 F1023:F1024">
    <cfRule type="cellIs" dxfId="142" priority="142" operator="between">
      <formula>5</formula>
      <formula>9</formula>
    </cfRule>
  </conditionalFormatting>
  <conditionalFormatting sqref="F1018:F1020 F1023:F1024">
    <cfRule type="cellIs" dxfId="141" priority="143" operator="between">
      <formula>3</formula>
      <formula>4</formula>
    </cfRule>
  </conditionalFormatting>
  <conditionalFormatting sqref="F1018:F1020 F1023:F1024">
    <cfRule type="cellIs" dxfId="140" priority="144" operator="between">
      <formula>1</formula>
      <formula>2</formula>
    </cfRule>
  </conditionalFormatting>
  <conditionalFormatting sqref="F1022">
    <cfRule type="containsText" dxfId="139" priority="133" operator="containsText" text="BAJO">
      <formula>NOT(ISERROR(SEARCH(("BAJO"),(F1022))))</formula>
    </cfRule>
  </conditionalFormatting>
  <conditionalFormatting sqref="F1022">
    <cfRule type="containsText" dxfId="138" priority="134" operator="containsText" text="MEDIO">
      <formula>NOT(ISERROR(SEARCH(("MEDIO"),(F1022))))</formula>
    </cfRule>
  </conditionalFormatting>
  <conditionalFormatting sqref="F1022">
    <cfRule type="containsText" dxfId="137" priority="135" operator="containsText" text="ALTO">
      <formula>NOT(ISERROR(SEARCH(("ALTO"),(F1022))))</formula>
    </cfRule>
  </conditionalFormatting>
  <conditionalFormatting sqref="F1022">
    <cfRule type="cellIs" dxfId="136" priority="136" operator="between">
      <formula>5</formula>
      <formula>9</formula>
    </cfRule>
  </conditionalFormatting>
  <conditionalFormatting sqref="F1022">
    <cfRule type="cellIs" dxfId="135" priority="137" operator="between">
      <formula>3</formula>
      <formula>4</formula>
    </cfRule>
  </conditionalFormatting>
  <conditionalFormatting sqref="F1022">
    <cfRule type="cellIs" dxfId="134" priority="138" operator="between">
      <formula>1</formula>
      <formula>2</formula>
    </cfRule>
  </conditionalFormatting>
  <conditionalFormatting sqref="F1021">
    <cfRule type="containsText" dxfId="133" priority="127" operator="containsText" text="BAJO">
      <formula>NOT(ISERROR(SEARCH(("BAJO"),(F1021))))</formula>
    </cfRule>
  </conditionalFormatting>
  <conditionalFormatting sqref="F1021">
    <cfRule type="containsText" dxfId="132" priority="128" operator="containsText" text="MEDIO">
      <formula>NOT(ISERROR(SEARCH(("MEDIO"),(F1021))))</formula>
    </cfRule>
  </conditionalFormatting>
  <conditionalFormatting sqref="F1021">
    <cfRule type="containsText" dxfId="131" priority="129" operator="containsText" text="ALTO">
      <formula>NOT(ISERROR(SEARCH(("ALTO"),(F1021))))</formula>
    </cfRule>
  </conditionalFormatting>
  <conditionalFormatting sqref="F1021">
    <cfRule type="cellIs" dxfId="130" priority="130" operator="between">
      <formula>5</formula>
      <formula>9</formula>
    </cfRule>
  </conditionalFormatting>
  <conditionalFormatting sqref="F1021">
    <cfRule type="cellIs" dxfId="129" priority="131" operator="between">
      <formula>3</formula>
      <formula>4</formula>
    </cfRule>
  </conditionalFormatting>
  <conditionalFormatting sqref="F1021">
    <cfRule type="cellIs" dxfId="128" priority="132" operator="between">
      <formula>1</formula>
      <formula>2</formula>
    </cfRule>
  </conditionalFormatting>
  <conditionalFormatting sqref="F1027:F1029 F1032:F1033">
    <cfRule type="containsText" dxfId="127" priority="121" operator="containsText" text="BAJO">
      <formula>NOT(ISERROR(SEARCH(("BAJO"),(F1027))))</formula>
    </cfRule>
  </conditionalFormatting>
  <conditionalFormatting sqref="F1027:F1029 F1032:F1033">
    <cfRule type="containsText" dxfId="126" priority="122" operator="containsText" text="MEDIO">
      <formula>NOT(ISERROR(SEARCH(("MEDIO"),(F1027))))</formula>
    </cfRule>
  </conditionalFormatting>
  <conditionalFormatting sqref="F1027:F1029 F1032:F1033">
    <cfRule type="containsText" dxfId="125" priority="123" operator="containsText" text="ALTO">
      <formula>NOT(ISERROR(SEARCH(("ALTO"),(F1027))))</formula>
    </cfRule>
  </conditionalFormatting>
  <conditionalFormatting sqref="F1027:F1029 F1032:F1033">
    <cfRule type="cellIs" dxfId="124" priority="124" operator="between">
      <formula>5</formula>
      <formula>9</formula>
    </cfRule>
  </conditionalFormatting>
  <conditionalFormatting sqref="F1027:F1029 F1032:F1033">
    <cfRule type="cellIs" dxfId="123" priority="125" operator="between">
      <formula>3</formula>
      <formula>4</formula>
    </cfRule>
  </conditionalFormatting>
  <conditionalFormatting sqref="F1027:F1029 F1032:F1033">
    <cfRule type="cellIs" dxfId="122" priority="126" operator="between">
      <formula>1</formula>
      <formula>2</formula>
    </cfRule>
  </conditionalFormatting>
  <conditionalFormatting sqref="F1031">
    <cfRule type="containsText" dxfId="121" priority="115" operator="containsText" text="BAJO">
      <formula>NOT(ISERROR(SEARCH(("BAJO"),(F1031))))</formula>
    </cfRule>
  </conditionalFormatting>
  <conditionalFormatting sqref="F1031">
    <cfRule type="containsText" dxfId="120" priority="116" operator="containsText" text="MEDIO">
      <formula>NOT(ISERROR(SEARCH(("MEDIO"),(F1031))))</formula>
    </cfRule>
  </conditionalFormatting>
  <conditionalFormatting sqref="F1031">
    <cfRule type="containsText" dxfId="119" priority="117" operator="containsText" text="ALTO">
      <formula>NOT(ISERROR(SEARCH(("ALTO"),(F1031))))</formula>
    </cfRule>
  </conditionalFormatting>
  <conditionalFormatting sqref="F1031">
    <cfRule type="cellIs" dxfId="118" priority="118" operator="between">
      <formula>5</formula>
      <formula>9</formula>
    </cfRule>
  </conditionalFormatting>
  <conditionalFormatting sqref="F1031">
    <cfRule type="cellIs" dxfId="117" priority="119" operator="between">
      <formula>3</formula>
      <formula>4</formula>
    </cfRule>
  </conditionalFormatting>
  <conditionalFormatting sqref="F1031">
    <cfRule type="cellIs" dxfId="116" priority="120" operator="between">
      <formula>1</formula>
      <formula>2</formula>
    </cfRule>
  </conditionalFormatting>
  <conditionalFormatting sqref="F1030">
    <cfRule type="containsText" dxfId="115" priority="109" operator="containsText" text="BAJO">
      <formula>NOT(ISERROR(SEARCH(("BAJO"),(F1030))))</formula>
    </cfRule>
  </conditionalFormatting>
  <conditionalFormatting sqref="F1030">
    <cfRule type="containsText" dxfId="114" priority="110" operator="containsText" text="MEDIO">
      <formula>NOT(ISERROR(SEARCH(("MEDIO"),(F1030))))</formula>
    </cfRule>
  </conditionalFormatting>
  <conditionalFormatting sqref="F1030">
    <cfRule type="containsText" dxfId="113" priority="111" operator="containsText" text="ALTO">
      <formula>NOT(ISERROR(SEARCH(("ALTO"),(F1030))))</formula>
    </cfRule>
  </conditionalFormatting>
  <conditionalFormatting sqref="F1030">
    <cfRule type="cellIs" dxfId="112" priority="112" operator="between">
      <formula>5</formula>
      <formula>9</formula>
    </cfRule>
  </conditionalFormatting>
  <conditionalFormatting sqref="F1030">
    <cfRule type="cellIs" dxfId="111" priority="113" operator="between">
      <formula>3</formula>
      <formula>4</formula>
    </cfRule>
  </conditionalFormatting>
  <conditionalFormatting sqref="F1030">
    <cfRule type="cellIs" dxfId="110" priority="114" operator="between">
      <formula>1</formula>
      <formula>2</formula>
    </cfRule>
  </conditionalFormatting>
  <conditionalFormatting sqref="F1036:F1038 F1041:F1042">
    <cfRule type="containsText" dxfId="109" priority="103" operator="containsText" text="BAJO">
      <formula>NOT(ISERROR(SEARCH(("BAJO"),(F1036))))</formula>
    </cfRule>
  </conditionalFormatting>
  <conditionalFormatting sqref="F1036:F1038 F1041:F1042">
    <cfRule type="containsText" dxfId="108" priority="104" operator="containsText" text="MEDIO">
      <formula>NOT(ISERROR(SEARCH(("MEDIO"),(F1036))))</formula>
    </cfRule>
  </conditionalFormatting>
  <conditionalFormatting sqref="F1036:F1038 F1041:F1042">
    <cfRule type="containsText" dxfId="107" priority="105" operator="containsText" text="ALTO">
      <formula>NOT(ISERROR(SEARCH(("ALTO"),(F1036))))</formula>
    </cfRule>
  </conditionalFormatting>
  <conditionalFormatting sqref="F1036:F1038 F1041:F1042">
    <cfRule type="cellIs" dxfId="106" priority="106" operator="between">
      <formula>5</formula>
      <formula>9</formula>
    </cfRule>
  </conditionalFormatting>
  <conditionalFormatting sqref="F1036:F1038 F1041:F1042">
    <cfRule type="cellIs" dxfId="105" priority="107" operator="between">
      <formula>3</formula>
      <formula>4</formula>
    </cfRule>
  </conditionalFormatting>
  <conditionalFormatting sqref="F1036:F1038 F1041:F1042">
    <cfRule type="cellIs" dxfId="104" priority="108" operator="between">
      <formula>1</formula>
      <formula>2</formula>
    </cfRule>
  </conditionalFormatting>
  <conditionalFormatting sqref="F1040">
    <cfRule type="containsText" dxfId="103" priority="97" operator="containsText" text="BAJO">
      <formula>NOT(ISERROR(SEARCH(("BAJO"),(F1040))))</formula>
    </cfRule>
  </conditionalFormatting>
  <conditionalFormatting sqref="F1040">
    <cfRule type="containsText" dxfId="102" priority="98" operator="containsText" text="MEDIO">
      <formula>NOT(ISERROR(SEARCH(("MEDIO"),(F1040))))</formula>
    </cfRule>
  </conditionalFormatting>
  <conditionalFormatting sqref="F1040">
    <cfRule type="containsText" dxfId="101" priority="99" operator="containsText" text="ALTO">
      <formula>NOT(ISERROR(SEARCH(("ALTO"),(F1040))))</formula>
    </cfRule>
  </conditionalFormatting>
  <conditionalFormatting sqref="F1040">
    <cfRule type="cellIs" dxfId="100" priority="100" operator="between">
      <formula>5</formula>
      <formula>9</formula>
    </cfRule>
  </conditionalFormatting>
  <conditionalFormatting sqref="F1040">
    <cfRule type="cellIs" dxfId="99" priority="101" operator="between">
      <formula>3</formula>
      <formula>4</formula>
    </cfRule>
  </conditionalFormatting>
  <conditionalFormatting sqref="F1040">
    <cfRule type="cellIs" dxfId="98" priority="102" operator="between">
      <formula>1</formula>
      <formula>2</formula>
    </cfRule>
  </conditionalFormatting>
  <conditionalFormatting sqref="F1039">
    <cfRule type="containsText" dxfId="97" priority="91" operator="containsText" text="BAJO">
      <formula>NOT(ISERROR(SEARCH(("BAJO"),(F1039))))</formula>
    </cfRule>
  </conditionalFormatting>
  <conditionalFormatting sqref="F1039">
    <cfRule type="containsText" dxfId="96" priority="92" operator="containsText" text="MEDIO">
      <formula>NOT(ISERROR(SEARCH(("MEDIO"),(F1039))))</formula>
    </cfRule>
  </conditionalFormatting>
  <conditionalFormatting sqref="F1039">
    <cfRule type="containsText" dxfId="95" priority="93" operator="containsText" text="ALTO">
      <formula>NOT(ISERROR(SEARCH(("ALTO"),(F1039))))</formula>
    </cfRule>
  </conditionalFormatting>
  <conditionalFormatting sqref="F1039">
    <cfRule type="cellIs" dxfId="94" priority="94" operator="between">
      <formula>5</formula>
      <formula>9</formula>
    </cfRule>
  </conditionalFormatting>
  <conditionalFormatting sqref="F1039">
    <cfRule type="cellIs" dxfId="93" priority="95" operator="between">
      <formula>3</formula>
      <formula>4</formula>
    </cfRule>
  </conditionalFormatting>
  <conditionalFormatting sqref="F1039">
    <cfRule type="cellIs" dxfId="92" priority="96" operator="between">
      <formula>1</formula>
      <formula>2</formula>
    </cfRule>
  </conditionalFormatting>
  <conditionalFormatting sqref="F1045:F1047 F1050:F1051">
    <cfRule type="containsText" dxfId="91" priority="85" operator="containsText" text="BAJO">
      <formula>NOT(ISERROR(SEARCH(("BAJO"),(F1045))))</formula>
    </cfRule>
  </conditionalFormatting>
  <conditionalFormatting sqref="F1045:F1047 F1050:F1051">
    <cfRule type="containsText" dxfId="90" priority="86" operator="containsText" text="MEDIO">
      <formula>NOT(ISERROR(SEARCH(("MEDIO"),(F1045))))</formula>
    </cfRule>
  </conditionalFormatting>
  <conditionalFormatting sqref="F1045:F1047 F1050:F1051">
    <cfRule type="containsText" dxfId="89" priority="87" operator="containsText" text="ALTO">
      <formula>NOT(ISERROR(SEARCH(("ALTO"),(F1045))))</formula>
    </cfRule>
  </conditionalFormatting>
  <conditionalFormatting sqref="F1045:F1047 F1050:F1051">
    <cfRule type="cellIs" dxfId="88" priority="88" operator="between">
      <formula>5</formula>
      <formula>9</formula>
    </cfRule>
  </conditionalFormatting>
  <conditionalFormatting sqref="F1045:F1047 F1050:F1051">
    <cfRule type="cellIs" dxfId="87" priority="89" operator="between">
      <formula>3</formula>
      <formula>4</formula>
    </cfRule>
  </conditionalFormatting>
  <conditionalFormatting sqref="F1045:F1047 F1050:F1051">
    <cfRule type="cellIs" dxfId="86" priority="90" operator="between">
      <formula>1</formula>
      <formula>2</formula>
    </cfRule>
  </conditionalFormatting>
  <conditionalFormatting sqref="F1049">
    <cfRule type="containsText" dxfId="85" priority="79" operator="containsText" text="BAJO">
      <formula>NOT(ISERROR(SEARCH(("BAJO"),(F1049))))</formula>
    </cfRule>
  </conditionalFormatting>
  <conditionalFormatting sqref="F1049">
    <cfRule type="containsText" dxfId="84" priority="80" operator="containsText" text="MEDIO">
      <formula>NOT(ISERROR(SEARCH(("MEDIO"),(F1049))))</formula>
    </cfRule>
  </conditionalFormatting>
  <conditionalFormatting sqref="F1049">
    <cfRule type="containsText" dxfId="83" priority="81" operator="containsText" text="ALTO">
      <formula>NOT(ISERROR(SEARCH(("ALTO"),(F1049))))</formula>
    </cfRule>
  </conditionalFormatting>
  <conditionalFormatting sqref="F1049">
    <cfRule type="cellIs" dxfId="82" priority="82" operator="between">
      <formula>5</formula>
      <formula>9</formula>
    </cfRule>
  </conditionalFormatting>
  <conditionalFormatting sqref="F1049">
    <cfRule type="cellIs" dxfId="81" priority="83" operator="between">
      <formula>3</formula>
      <formula>4</formula>
    </cfRule>
  </conditionalFormatting>
  <conditionalFormatting sqref="F1049">
    <cfRule type="cellIs" dxfId="80" priority="84" operator="between">
      <formula>1</formula>
      <formula>2</formula>
    </cfRule>
  </conditionalFormatting>
  <conditionalFormatting sqref="F1048">
    <cfRule type="containsText" dxfId="79" priority="73" operator="containsText" text="BAJO">
      <formula>NOT(ISERROR(SEARCH(("BAJO"),(F1048))))</formula>
    </cfRule>
  </conditionalFormatting>
  <conditionalFormatting sqref="F1048">
    <cfRule type="containsText" dxfId="78" priority="74" operator="containsText" text="MEDIO">
      <formula>NOT(ISERROR(SEARCH(("MEDIO"),(F1048))))</formula>
    </cfRule>
  </conditionalFormatting>
  <conditionalFormatting sqref="F1048">
    <cfRule type="containsText" dxfId="77" priority="75" operator="containsText" text="ALTO">
      <formula>NOT(ISERROR(SEARCH(("ALTO"),(F1048))))</formula>
    </cfRule>
  </conditionalFormatting>
  <conditionalFormatting sqref="F1048">
    <cfRule type="cellIs" dxfId="76" priority="76" operator="between">
      <formula>5</formula>
      <formula>9</formula>
    </cfRule>
  </conditionalFormatting>
  <conditionalFormatting sqref="F1048">
    <cfRule type="cellIs" dxfId="75" priority="77" operator="between">
      <formula>3</formula>
      <formula>4</formula>
    </cfRule>
  </conditionalFormatting>
  <conditionalFormatting sqref="F1048">
    <cfRule type="cellIs" dxfId="74" priority="78" operator="between">
      <formula>1</formula>
      <formula>2</formula>
    </cfRule>
  </conditionalFormatting>
  <conditionalFormatting sqref="F1054:F1056 F1059:F1060">
    <cfRule type="containsText" dxfId="73" priority="67" operator="containsText" text="BAJO">
      <formula>NOT(ISERROR(SEARCH(("BAJO"),(F1054))))</formula>
    </cfRule>
  </conditionalFormatting>
  <conditionalFormatting sqref="F1054:F1056 F1059:F1060">
    <cfRule type="containsText" dxfId="72" priority="68" operator="containsText" text="MEDIO">
      <formula>NOT(ISERROR(SEARCH(("MEDIO"),(F1054))))</formula>
    </cfRule>
  </conditionalFormatting>
  <conditionalFormatting sqref="F1054:F1056 F1059:F1060">
    <cfRule type="containsText" dxfId="71" priority="69" operator="containsText" text="ALTO">
      <formula>NOT(ISERROR(SEARCH(("ALTO"),(F1054))))</formula>
    </cfRule>
  </conditionalFormatting>
  <conditionalFormatting sqref="F1054:F1056 F1059:F1060">
    <cfRule type="cellIs" dxfId="70" priority="70" operator="between">
      <formula>5</formula>
      <formula>9</formula>
    </cfRule>
  </conditionalFormatting>
  <conditionalFormatting sqref="F1054:F1056 F1059:F1060">
    <cfRule type="cellIs" dxfId="69" priority="71" operator="between">
      <formula>3</formula>
      <formula>4</formula>
    </cfRule>
  </conditionalFormatting>
  <conditionalFormatting sqref="F1054:F1056 F1059:F1060">
    <cfRule type="cellIs" dxfId="68" priority="72" operator="between">
      <formula>1</formula>
      <formula>2</formula>
    </cfRule>
  </conditionalFormatting>
  <conditionalFormatting sqref="F1058">
    <cfRule type="containsText" dxfId="67" priority="61" operator="containsText" text="BAJO">
      <formula>NOT(ISERROR(SEARCH(("BAJO"),(F1058))))</formula>
    </cfRule>
  </conditionalFormatting>
  <conditionalFormatting sqref="F1058">
    <cfRule type="containsText" dxfId="66" priority="62" operator="containsText" text="MEDIO">
      <formula>NOT(ISERROR(SEARCH(("MEDIO"),(F1058))))</formula>
    </cfRule>
  </conditionalFormatting>
  <conditionalFormatting sqref="F1058">
    <cfRule type="containsText" dxfId="65" priority="63" operator="containsText" text="ALTO">
      <formula>NOT(ISERROR(SEARCH(("ALTO"),(F1058))))</formula>
    </cfRule>
  </conditionalFormatting>
  <conditionalFormatting sqref="F1058">
    <cfRule type="cellIs" dxfId="64" priority="64" operator="between">
      <formula>5</formula>
      <formula>9</formula>
    </cfRule>
  </conditionalFormatting>
  <conditionalFormatting sqref="F1058">
    <cfRule type="cellIs" dxfId="63" priority="65" operator="between">
      <formula>3</formula>
      <formula>4</formula>
    </cfRule>
  </conditionalFormatting>
  <conditionalFormatting sqref="F1058">
    <cfRule type="cellIs" dxfId="62" priority="66" operator="between">
      <formula>1</formula>
      <formula>2</formula>
    </cfRule>
  </conditionalFormatting>
  <conditionalFormatting sqref="F1057">
    <cfRule type="containsText" dxfId="61" priority="55" operator="containsText" text="BAJO">
      <formula>NOT(ISERROR(SEARCH(("BAJO"),(F1057))))</formula>
    </cfRule>
  </conditionalFormatting>
  <conditionalFormatting sqref="F1057">
    <cfRule type="containsText" dxfId="60" priority="56" operator="containsText" text="MEDIO">
      <formula>NOT(ISERROR(SEARCH(("MEDIO"),(F1057))))</formula>
    </cfRule>
  </conditionalFormatting>
  <conditionalFormatting sqref="F1057">
    <cfRule type="containsText" dxfId="59" priority="57" operator="containsText" text="ALTO">
      <formula>NOT(ISERROR(SEARCH(("ALTO"),(F1057))))</formula>
    </cfRule>
  </conditionalFormatting>
  <conditionalFormatting sqref="F1057">
    <cfRule type="cellIs" dxfId="58" priority="58" operator="between">
      <formula>5</formula>
      <formula>9</formula>
    </cfRule>
  </conditionalFormatting>
  <conditionalFormatting sqref="F1057">
    <cfRule type="cellIs" dxfId="57" priority="59" operator="between">
      <formula>3</formula>
      <formula>4</formula>
    </cfRule>
  </conditionalFormatting>
  <conditionalFormatting sqref="F1057">
    <cfRule type="cellIs" dxfId="56" priority="60" operator="between">
      <formula>1</formula>
      <formula>2</formula>
    </cfRule>
  </conditionalFormatting>
  <conditionalFormatting sqref="F1063:F1065 F1068:F1069">
    <cfRule type="containsText" dxfId="55" priority="49" operator="containsText" text="BAJO">
      <formula>NOT(ISERROR(SEARCH(("BAJO"),(F1063))))</formula>
    </cfRule>
  </conditionalFormatting>
  <conditionalFormatting sqref="F1063:F1065 F1068:F1069">
    <cfRule type="containsText" dxfId="54" priority="50" operator="containsText" text="MEDIO">
      <formula>NOT(ISERROR(SEARCH(("MEDIO"),(F1063))))</formula>
    </cfRule>
  </conditionalFormatting>
  <conditionalFormatting sqref="F1063:F1065 F1068:F1069">
    <cfRule type="containsText" dxfId="53" priority="51" operator="containsText" text="ALTO">
      <formula>NOT(ISERROR(SEARCH(("ALTO"),(F1063))))</formula>
    </cfRule>
  </conditionalFormatting>
  <conditionalFormatting sqref="F1063:F1065 F1068:F1069">
    <cfRule type="cellIs" dxfId="52" priority="52" operator="between">
      <formula>5</formula>
      <formula>9</formula>
    </cfRule>
  </conditionalFormatting>
  <conditionalFormatting sqref="F1063:F1065 F1068:F1069">
    <cfRule type="cellIs" dxfId="51" priority="53" operator="between">
      <formula>3</formula>
      <formula>4</formula>
    </cfRule>
  </conditionalFormatting>
  <conditionalFormatting sqref="F1063:F1065 F1068:F1069">
    <cfRule type="cellIs" dxfId="50" priority="54" operator="between">
      <formula>1</formula>
      <formula>2</formula>
    </cfRule>
  </conditionalFormatting>
  <conditionalFormatting sqref="F1067">
    <cfRule type="containsText" dxfId="49" priority="43" operator="containsText" text="BAJO">
      <formula>NOT(ISERROR(SEARCH(("BAJO"),(F1067))))</formula>
    </cfRule>
  </conditionalFormatting>
  <conditionalFormatting sqref="F1067">
    <cfRule type="containsText" dxfId="48" priority="44" operator="containsText" text="MEDIO">
      <formula>NOT(ISERROR(SEARCH(("MEDIO"),(F1067))))</formula>
    </cfRule>
  </conditionalFormatting>
  <conditionalFormatting sqref="F1067">
    <cfRule type="containsText" dxfId="47" priority="45" operator="containsText" text="ALTO">
      <formula>NOT(ISERROR(SEARCH(("ALTO"),(F1067))))</formula>
    </cfRule>
  </conditionalFormatting>
  <conditionalFormatting sqref="F1067">
    <cfRule type="cellIs" dxfId="46" priority="46" operator="between">
      <formula>5</formula>
      <formula>9</formula>
    </cfRule>
  </conditionalFormatting>
  <conditionalFormatting sqref="F1067">
    <cfRule type="cellIs" dxfId="45" priority="47" operator="between">
      <formula>3</formula>
      <formula>4</formula>
    </cfRule>
  </conditionalFormatting>
  <conditionalFormatting sqref="F1067">
    <cfRule type="cellIs" dxfId="44" priority="48" operator="between">
      <formula>1</formula>
      <formula>2</formula>
    </cfRule>
  </conditionalFormatting>
  <conditionalFormatting sqref="F1066">
    <cfRule type="containsText" dxfId="43" priority="37" operator="containsText" text="BAJO">
      <formula>NOT(ISERROR(SEARCH(("BAJO"),(F1066))))</formula>
    </cfRule>
  </conditionalFormatting>
  <conditionalFormatting sqref="F1066">
    <cfRule type="containsText" dxfId="42" priority="38" operator="containsText" text="MEDIO">
      <formula>NOT(ISERROR(SEARCH(("MEDIO"),(F1066))))</formula>
    </cfRule>
  </conditionalFormatting>
  <conditionalFormatting sqref="F1066">
    <cfRule type="containsText" dxfId="41" priority="39" operator="containsText" text="ALTO">
      <formula>NOT(ISERROR(SEARCH(("ALTO"),(F1066))))</formula>
    </cfRule>
  </conditionalFormatting>
  <conditionalFormatting sqref="F1066">
    <cfRule type="cellIs" dxfId="40" priority="40" operator="between">
      <formula>5</formula>
      <formula>9</formula>
    </cfRule>
  </conditionalFormatting>
  <conditionalFormatting sqref="F1066">
    <cfRule type="cellIs" dxfId="39" priority="41" operator="between">
      <formula>3</formula>
      <formula>4</formula>
    </cfRule>
  </conditionalFormatting>
  <conditionalFormatting sqref="F1066">
    <cfRule type="cellIs" dxfId="38" priority="42" operator="between">
      <formula>1</formula>
      <formula>2</formula>
    </cfRule>
  </conditionalFormatting>
  <conditionalFormatting sqref="F1072:F1074 F1077:F1078">
    <cfRule type="containsText" dxfId="37" priority="31" operator="containsText" text="BAJO">
      <formula>NOT(ISERROR(SEARCH(("BAJO"),(F1072))))</formula>
    </cfRule>
  </conditionalFormatting>
  <conditionalFormatting sqref="F1072:F1074 F1077:F1078">
    <cfRule type="containsText" dxfId="36" priority="32" operator="containsText" text="MEDIO">
      <formula>NOT(ISERROR(SEARCH(("MEDIO"),(F1072))))</formula>
    </cfRule>
  </conditionalFormatting>
  <conditionalFormatting sqref="F1072:F1074 F1077:F1078">
    <cfRule type="containsText" dxfId="35" priority="33" operator="containsText" text="ALTO">
      <formula>NOT(ISERROR(SEARCH(("ALTO"),(F1072))))</formula>
    </cfRule>
  </conditionalFormatting>
  <conditionalFormatting sqref="F1072:F1074 F1077:F1078">
    <cfRule type="cellIs" dxfId="34" priority="34" operator="between">
      <formula>5</formula>
      <formula>9</formula>
    </cfRule>
  </conditionalFormatting>
  <conditionalFormatting sqref="F1072:F1074 F1077:F1078">
    <cfRule type="cellIs" dxfId="33" priority="35" operator="between">
      <formula>3</formula>
      <formula>4</formula>
    </cfRule>
  </conditionalFormatting>
  <conditionalFormatting sqref="F1072:F1074 F1077:F1078">
    <cfRule type="cellIs" dxfId="32" priority="36" operator="between">
      <formula>1</formula>
      <formula>2</formula>
    </cfRule>
  </conditionalFormatting>
  <conditionalFormatting sqref="F1076">
    <cfRule type="containsText" dxfId="31" priority="25" operator="containsText" text="BAJO">
      <formula>NOT(ISERROR(SEARCH(("BAJO"),(F1076))))</formula>
    </cfRule>
  </conditionalFormatting>
  <conditionalFormatting sqref="F1076">
    <cfRule type="containsText" dxfId="30" priority="26" operator="containsText" text="MEDIO">
      <formula>NOT(ISERROR(SEARCH(("MEDIO"),(F1076))))</formula>
    </cfRule>
  </conditionalFormatting>
  <conditionalFormatting sqref="F1076">
    <cfRule type="containsText" dxfId="29" priority="27" operator="containsText" text="ALTO">
      <formula>NOT(ISERROR(SEARCH(("ALTO"),(F1076))))</formula>
    </cfRule>
  </conditionalFormatting>
  <conditionalFormatting sqref="F1076">
    <cfRule type="cellIs" dxfId="28" priority="28" operator="between">
      <formula>5</formula>
      <formula>9</formula>
    </cfRule>
  </conditionalFormatting>
  <conditionalFormatting sqref="F1076">
    <cfRule type="cellIs" dxfId="27" priority="29" operator="between">
      <formula>3</formula>
      <formula>4</formula>
    </cfRule>
  </conditionalFormatting>
  <conditionalFormatting sqref="F1076">
    <cfRule type="cellIs" dxfId="26" priority="30" operator="between">
      <formula>1</formula>
      <formula>2</formula>
    </cfRule>
  </conditionalFormatting>
  <conditionalFormatting sqref="F1075">
    <cfRule type="containsText" dxfId="25" priority="19" operator="containsText" text="BAJO">
      <formula>NOT(ISERROR(SEARCH(("BAJO"),(F1075))))</formula>
    </cfRule>
  </conditionalFormatting>
  <conditionalFormatting sqref="F1075">
    <cfRule type="containsText" dxfId="24" priority="20" operator="containsText" text="MEDIO">
      <formula>NOT(ISERROR(SEARCH(("MEDIO"),(F1075))))</formula>
    </cfRule>
  </conditionalFormatting>
  <conditionalFormatting sqref="F1075">
    <cfRule type="containsText" dxfId="23" priority="21" operator="containsText" text="ALTO">
      <formula>NOT(ISERROR(SEARCH(("ALTO"),(F1075))))</formula>
    </cfRule>
  </conditionalFormatting>
  <conditionalFormatting sqref="F1075">
    <cfRule type="cellIs" dxfId="22" priority="22" operator="between">
      <formula>5</formula>
      <formula>9</formula>
    </cfRule>
  </conditionalFormatting>
  <conditionalFormatting sqref="F1075">
    <cfRule type="cellIs" dxfId="21" priority="23" operator="between">
      <formula>3</formula>
      <formula>4</formula>
    </cfRule>
  </conditionalFormatting>
  <conditionalFormatting sqref="F1075">
    <cfRule type="cellIs" dxfId="20" priority="24" operator="between">
      <formula>1</formula>
      <formula>2</formula>
    </cfRule>
  </conditionalFormatting>
  <conditionalFormatting sqref="F1081:F1083 F1086:F1087">
    <cfRule type="containsText" dxfId="19" priority="13" operator="containsText" text="BAJO">
      <formula>NOT(ISERROR(SEARCH(("BAJO"),(F1081))))</formula>
    </cfRule>
  </conditionalFormatting>
  <conditionalFormatting sqref="F1081:F1083 F1086:F1087">
    <cfRule type="containsText" dxfId="18" priority="14" operator="containsText" text="MEDIO">
      <formula>NOT(ISERROR(SEARCH(("MEDIO"),(F1081))))</formula>
    </cfRule>
  </conditionalFormatting>
  <conditionalFormatting sqref="F1081:F1083 F1086:F1087">
    <cfRule type="containsText" dxfId="17" priority="15" operator="containsText" text="ALTO">
      <formula>NOT(ISERROR(SEARCH(("ALTO"),(F1081))))</formula>
    </cfRule>
  </conditionalFormatting>
  <conditionalFormatting sqref="F1081:F1083 F1086:F1087">
    <cfRule type="cellIs" dxfId="16" priority="16" operator="between">
      <formula>5</formula>
      <formula>9</formula>
    </cfRule>
  </conditionalFormatting>
  <conditionalFormatting sqref="F1081:F1083 F1086:F1087">
    <cfRule type="cellIs" dxfId="15" priority="17" operator="between">
      <formula>3</formula>
      <formula>4</formula>
    </cfRule>
  </conditionalFormatting>
  <conditionalFormatting sqref="F1081:F1083 F1086:F1087">
    <cfRule type="cellIs" dxfId="14" priority="18" operator="between">
      <formula>1</formula>
      <formula>2</formula>
    </cfRule>
  </conditionalFormatting>
  <conditionalFormatting sqref="F1085">
    <cfRule type="containsText" dxfId="13" priority="7" operator="containsText" text="BAJO">
      <formula>NOT(ISERROR(SEARCH(("BAJO"),(F1085))))</formula>
    </cfRule>
  </conditionalFormatting>
  <conditionalFormatting sqref="F1085">
    <cfRule type="containsText" dxfId="12" priority="8" operator="containsText" text="MEDIO">
      <formula>NOT(ISERROR(SEARCH(("MEDIO"),(F1085))))</formula>
    </cfRule>
  </conditionalFormatting>
  <conditionalFormatting sqref="F1085">
    <cfRule type="containsText" dxfId="11" priority="9" operator="containsText" text="ALTO">
      <formula>NOT(ISERROR(SEARCH(("ALTO"),(F1085))))</formula>
    </cfRule>
  </conditionalFormatting>
  <conditionalFormatting sqref="F1085">
    <cfRule type="cellIs" dxfId="10" priority="10" operator="between">
      <formula>5</formula>
      <formula>9</formula>
    </cfRule>
  </conditionalFormatting>
  <conditionalFormatting sqref="F1085">
    <cfRule type="cellIs" dxfId="9" priority="11" operator="between">
      <formula>3</formula>
      <formula>4</formula>
    </cfRule>
  </conditionalFormatting>
  <conditionalFormatting sqref="F1085">
    <cfRule type="cellIs" dxfId="8" priority="12" operator="between">
      <formula>1</formula>
      <formula>2</formula>
    </cfRule>
  </conditionalFormatting>
  <conditionalFormatting sqref="F1084">
    <cfRule type="containsText" dxfId="7" priority="1" operator="containsText" text="BAJO">
      <formula>NOT(ISERROR(SEARCH(("BAJO"),(F1084))))</formula>
    </cfRule>
  </conditionalFormatting>
  <conditionalFormatting sqref="F1084">
    <cfRule type="containsText" dxfId="6" priority="2" operator="containsText" text="MEDIO">
      <formula>NOT(ISERROR(SEARCH(("MEDIO"),(F1084))))</formula>
    </cfRule>
  </conditionalFormatting>
  <conditionalFormatting sqref="F1084">
    <cfRule type="containsText" dxfId="5" priority="3" operator="containsText" text="ALTO">
      <formula>NOT(ISERROR(SEARCH(("ALTO"),(F1084))))</formula>
    </cfRule>
  </conditionalFormatting>
  <conditionalFormatting sqref="F1084">
    <cfRule type="cellIs" dxfId="4" priority="4" operator="between">
      <formula>5</formula>
      <formula>9</formula>
    </cfRule>
  </conditionalFormatting>
  <conditionalFormatting sqref="F1084">
    <cfRule type="cellIs" dxfId="3" priority="5" operator="between">
      <formula>3</formula>
      <formula>4</formula>
    </cfRule>
  </conditionalFormatting>
  <conditionalFormatting sqref="F1084">
    <cfRule type="cellIs" dxfId="2" priority="6" operator="between">
      <formula>1</formula>
      <formula>2</formula>
    </cfRule>
  </conditionalFormatting>
  <pageMargins left="0.59055118110236227" right="0.59055118110236227" top="0.74803149606299213" bottom="0.74803149606299213" header="0" footer="0"/>
  <pageSetup fitToHeight="0" orientation="landscape" r:id="rId1"/>
  <headerFooter>
    <oddFooter>&amp;CPágina &amp;P de</oddFooter>
  </headerFooter>
  <extLst>
    <ext xmlns:x14="http://schemas.microsoft.com/office/spreadsheetml/2009/9/main" uri="{CCE6A557-97BC-4b89-ADB6-D9C93CAAB3DF}">
      <x14:dataValidations xmlns:xm="http://schemas.microsoft.com/office/excel/2006/main" count="6">
        <x14:dataValidation type="list" allowBlank="1" showErrorMessage="1" xr:uid="{00000000-0002-0000-0900-000000000000}">
          <x14:formula1>
            <xm:f>'Tablas 8-9-10-11'!$M$4:$M$6</xm:f>
          </x14:formula1>
          <xm:sqref>H10:H16 H19:H25 H28:H34 H37:H43 H46:H52 H55:H61 H64:H70 H73:H79 H82:H88 H91:H97 H100:H106 H109:H115 H118:H124 H127:H133 H136:H142 H145:H151 H154:H160 H163:H169 H172:H178 H181:H187 H190:H196 H199:H205 H208:H214 H217:H223 H226:H232 H235:H241 H244:H250 H253:H259 H262:H268 H271:H277 H280:H286 H289:H295 H298:H304 H307:H313 H316:H322 H325:H331 H334:H340 H343:H349 H352:H358 H361:H367 H370:H376 H379:H385 H388:H394 H397:H403 H406:H412 H415:H421 H424:H430 H433:H439 H442:H448 H451:H457 H460:H466 H469:H475 H478:H484 H487:H493 H496:H502 H505:H511 H514:H520 H523:H529 H532:H538 H541:H547 H550:H556 H559:H565 H568:H574 H577:H583 H586:H592 H595:H601 H604:H610 H613:H619 H622:H628 H631:H637 H640:H646 H649:H655 H658:H664 H667:H673 H676:H682 H685:H691 H694:H700 H703:H709 H712:H718 H721:H727 H730:H736 H739:H745 H748:H754 H757:H763 H766:H772 H775:H781 H784:H790 H793:H799 H802:H808 H811:H817 H820:H826 H829:H835 H838:H844 H847:H853 H856:H862 H865:H871 H874:H880 H883:H889 H892:H898 H901:H907 H910:H916 H919:H925 H928:H934 H937:H943 H946:H952 H955:H961 H964:H970 H973:H979 H982:H988 H991:H997 H1000:H1006 H1009:H1015 H1018:H1024 H1027:H1033 H1036:H1042 H1045:H1051 H1054:H1060 H1063:H1069 H1072:H1078 H1081:H1087</xm:sqref>
        </x14:dataValidation>
        <x14:dataValidation type="list" allowBlank="1" showInputMessage="1" showErrorMessage="1" prompt="Magnitud del riesgo - Selecciones el nivel de magnitud (impacto) en caso de materializarse el riesgo. " xr:uid="{00000000-0002-0000-0900-000001000000}">
          <x14:formula1>
            <xm:f>'Tabla 2-3-4-5'!$G$4:$G$6</xm:f>
          </x14:formula1>
          <xm:sqref>E10:E16 E19:E25 E28:E34 E37:E43 E46:E52 E55:E61 E64:E70 E73:E79 E82:E88 E91:E97 E100:E106 E109:E115 E118:E124 E127:E133 E136:E142 E145:E151 E154:E160 E163:E169 E172:E178 E181:E187 E190:E196 E199:E205 E208:E214 E217:E223 E226:E232 E235:E241 E244:E250 E253:E259 E262:E268 E271:E277 E280:E286 E289:E295 E298:E304 E307:E313 E316:E322 E325:E331 E334:E340 E343:E349 E352:E358 E361:E367 E370:E376 E379:E385 E388:E394 E397:E403 E406:E412 E415:E421 E424:E430 E433:E439 E442:E448 E451:E457 E460:E466 E469:E475 E478:E484 E487:E493 E496:E502 E505:E511 E514:E520 E523:E529 E532:E538 E541:E547 E550:E556 E559:E565 E568:E574 E577:E583 E586:E592 E595:E601 E604:E610 E613:E619 E622:E628 E631:E637 E640:E646 E649:E655 E658:E664 E667:E673 E676:E682 E685:E691 E694:E700 E703:E709 E712:E718 E721:E727 E730:E736 E739:E745 E748:E754 E757:E763 E766:E772 E775:E781 E784:E790 E793:E799 E802:E808 E811:E817 E820:E826 E829:E835 E838:E844 E847:E853 E856:E862 E865:E871 E874:E880 E883:E889 E892:E898 E901:E907 E910:E916 E919:E925 E928:E934 E937:E943 E946:E952 E955:E961 E964:E970 E973:E979 E982:E988 E991:E997 E1000:E1006 E1009:E1015 E1018:E1024 E1027:E1033 E1036:E1042 E1045:E1051 E1054:E1060 E1063:E1069 E1072:E1078 E1081:E1087</xm:sqref>
        </x14:dataValidation>
        <x14:dataValidation type="list" allowBlank="1" showInputMessage="1" showErrorMessage="1" prompt="Probabilidad - Esta es la medida o descripción de la posibilidad de ocurrencia de un evento" xr:uid="{00000000-0002-0000-0900-000002000000}">
          <x14:formula1>
            <xm:f>'Tabla 2-3-4-5'!$B$10:$B$12</xm:f>
          </x14:formula1>
          <xm:sqref>D10:D16 D19:D25 D28:D34 D37:D43 D46:D52 D55:D61 D64:D70 D73:D79 D82:D88 D91:D97 D100:D106 D109:D115 D118:D124 D127:D133 D136:D142 D145:D151 D154:D160 D163:D169 D172:D178 D181:D187 D190:D196 D199:D205 D208:D214 D217:D223 D226:D232 D235:D241 D244:D250 D253:D259 D262:D268 D271:D277 D280:D286 D289:D295 D298:D304 D307:D313 D316:D322 D325:D331 D334:D340 D343:D349 D352:D358 D361:D367 D370:D376 D379:D385 D388:D394 D397:D403 D406:D412 D415:D421 D424:D430 D433:D439 D442:D448 D451:D457 D460:D466 D469:D475 D478:D484 D487:D493 D496:D502 D505:D511 D514:D520 D523:D529 D532:D538 D541:D547 D550:D556 D559:D565 D568:D574 D577:D583 D586:D592 D595:D601 D604:D610 D613:D619 D622:D628 D631:D637 D640:D646 D649:D655 D658:D664 D667:D673 D676:D682 D685:D691 D694:D700 D703:D709 D712:D718 D721:D727 D730:D736 D739:D745 D748:D754 D757:D763 D766:D772 D775:D781 D784:D790 D793:D799 D802:D808 D811:D817 D820:D826 D829:D835 D838:D844 D847:D853 D856:D862 D865:D871 D874:D880 D883:D889 D892:D898 D901:D907 D910:D916 D919:D925 D928:D934 D937:D943 D946:D952 D955:D961 D964:D970 D973:D979 D982:D988 D991:D997 D1000:D1006 D1009:D1015 D1018:D1024 D1027:D1033 D1036:D1042 D1045:D1051 D1054:D1060 D1063:D1069 D1072:D1078 D1081:D1087</xm:sqref>
        </x14:dataValidation>
        <x14:dataValidation type="list" allowBlank="1" showInputMessage="1" showErrorMessage="1" xr:uid="{00000000-0002-0000-0900-000003000000}">
          <x14:formula1>
            <xm:f>'Tablas 8-9-10-11'!$I$4:$I$6</xm:f>
          </x14:formula1>
          <xm:sqref>G10:G16 G19:G25 G28:G34 G37:G43 G46:G52 G55:G61 G64:G70 G73:G79 G82:G88 G91:G97 G100:G106 G109:G115 G118:G124 G127:G133 G136:G142 G145:G151 G154:G160 G163:G169 G172:G178 G181:G187 G190:G196 G199:G205 G208:G214 G217:G223 G226:G232 G235:G241 G244:G250 G253:G259 G262:G268 G271:G277 G280:G286 G289:G295 G298:G304 G307:G313 G316:G322 G325:G331 G334:G340 G343:G349 G352:G358 G361:G367 G370:G376 G379:G385 G388:G394 G397:G403 G406:G412 G415:G421 G424:G430 G433:G439 G442:G448 G451:G457 G460:G466 G469:G475 G478:G484 G487:G493 G496:G502 G505:G511 G514:G520 G523:G529 G532:G538 G541:G547 G550:G556 G559:G565 G568:G574 G577:G583 G586:G592 G595:G601 G604:G610 G613:G619 G622:G628 G631:G637 G640:G646 G649:G655 G658:G664 G667:G673 G676:G682 G685:G691 G694:G700 G703:G709 G712:G718 G721:G727 G730:G736 G739:G745 G748:G754 G757:G763 G766:G772 G775:G781 G784:G790 G793:G799 G802:G808 G811:G817 G820:G826 G829:G835 G838:G844 G847:G853 G856:G862 G865:G871 G874:G880 G883:G889 G892:G898 G901:G907 G910:G916 G919:G925 G928:G934 G937:G943 G946:G952 G955:G961 G964:G970 G973:G979 G982:G988 G991:G997 G1000:G1006 G1009:G1015 G1018:G1024 G1027:G1033 G1036:G1042 G1045:G1051 G1054:G1060 G1063:G1069 G1072:G1078 G1081:G1087</xm:sqref>
        </x14:dataValidation>
        <x14:dataValidation type="list" allowBlank="1" showInputMessage="1" showErrorMessage="1" xr:uid="{00000000-0002-0000-0900-000004000000}">
          <x14:formula1>
            <xm:f>'Tabla 12'!$G$3:$G$7</xm:f>
          </x14:formula1>
          <xm:sqref>O10:O16 O19:O25 O28:O34 O37:O43 O46:O52 O55:O61 O64:O70 O73:O79 O82:O88 O91:O97 O100:O106 O109:O115 O118:O124 O127:O133 O136:O142 O145:O151 O154:O160 O163:O169 O172:O178 O181:O187 O190:O196 O199:O205 O208:O214 O217:O223 O226:O232 O235:O241 O244:O250 O253:O259 O262:O268 O271:O277 O280:O286 O289:O295 O298:O304 O307:O313 O316:O322 O325:O331 O334:O340 O343:O349 O352:O358 O361:O367 O370:O376 O379:O385 O388:O394 O397:O403 O406:O412 O415:O421 O424:O430 O433:O439 O442:O448 O451:O457 O460:O466 O469:O475 O478:O484 O487:O493 O496:O502 O505:O511 O514:O520 O523:O529 O532:O538 O541:O547 O550:O556 O559:O565 O568:O574 O577:O583 O586:O592 O595:O601 O604:O610 O613:O619 O622:O628 O631:O637 O640:O646 O649:O655 O658:O664 O667:O673 O676:O682 O685:O691 O694:O700 O703:O709 O712:O718 O721:O727 O730:O736 O739:O745 O748:O754 O757:O763 O766:O772 O775:O781 O784:O790 O793:O799 O802:O808 O811:O817 O820:O826 O829:O835 O838:O844 O847:O853 O856:O862 O865:O871 O874:O880 O883:O889 O892:O898 O901:O907 O910:O916 O919:O925 O928:O934 O937:O943 O946:O952 O955:O961 O964:O970 O973:O979 O982:O988 O991:O997 O1000:O1006 O1009:O1015 O1018:O1024 O1027:O1033 O1036:O1042 O1045:O1051 O1054:O1060 O1063:O1069 O1072:O1078 O1081:O1087</xm:sqref>
        </x14:dataValidation>
        <x14:dataValidation type="list" allowBlank="1" showInputMessage="1" showErrorMessage="1" xr:uid="{00000000-0002-0000-0900-000005000000}">
          <x14:formula1>
            <xm:f>'Validaciones SEVRI'!$J$2:$J$3</xm:f>
          </x14:formula1>
          <xm:sqref>J10:N16 J19:N25 J28:N34 J37:N43 J46:N52 J55:N61 J64:N70 J73:N79 J82:N88 J91:N97 J100:N106 J109:N115 J118:N124 J127:N133 J136:N142 J145:N151 J154:N160 J163:N169 J172:N178 J181:N187 J190:N196 J199:N205 J208:N214 J217:N223 J226:N232 J235:N241 J244:N250 J253:N259 J262:N268 J271:N277 J280:N286 J289:N295 J298:N304 J307:N313 J316:N322 J325:N331 J334:N340 J343:N349 J352:N358 J361:N367 J370:N376 J379:N385 J388:N394 J397:N403 J406:N412 J415:N421 J424:N430 J433:N439 J442:N448 J451:N457 J460:N466 J469:N475 J478:N484 J487:N493 J496:N502 J505:N511 J514:N520 J523:N529 J532:N538 J541:N547 J550:N556 J559:N565 J568:N574 J577:N583 J586:N592 J595:N601 J604:N610 J613:N619 J622:N628 J631:N637 J640:N646 J649:N655 J658:N664 J667:N673 J676:N682 J685:N691 J694:N700 J703:N709 J712:N718 J721:N727 J730:N736 J739:N745 J748:N754 J757:N763 J766:N772 J775:N781 J784:N790 J793:N799 J802:N808 J811:N817 J820:N826 J829:N835 J838:N844 J847:N853 J856:N862 J865:N871 J874:N880 J883:N889 J892:N898 J901:N907 J910:N916 J919:N925 J928:N934 J937:N943 J946:N952 J955:N961 J964:N970 J973:N979 J982:N988 J991:N997 J1000:N1006 J1009:N1015 J1018:N1024 J1027:N1033 J1036:N1042 J1045:N1051 J1054:N1060 J1063:N1069 J1072:N1078 J1081:N1087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000"/>
  <sheetViews>
    <sheetView workbookViewId="0">
      <selection activeCell="E4" sqref="E4"/>
    </sheetView>
  </sheetViews>
  <sheetFormatPr baseColWidth="10" defaultColWidth="14.44140625" defaultRowHeight="15" customHeight="1" x14ac:dyDescent="0.3"/>
  <cols>
    <col min="1" max="1" width="32.109375" customWidth="1"/>
    <col min="2" max="2" width="37.44140625" customWidth="1"/>
    <col min="3" max="3" width="11.44140625" customWidth="1"/>
    <col min="4" max="4" width="27.88671875" customWidth="1"/>
    <col min="5" max="5" width="15.5546875" customWidth="1"/>
    <col min="6" max="6" width="11.44140625" customWidth="1"/>
  </cols>
  <sheetData>
    <row r="1" spans="1:7" ht="15.6" x14ac:dyDescent="0.3">
      <c r="A1" s="453" t="s">
        <v>204</v>
      </c>
      <c r="B1" s="454"/>
      <c r="C1" s="454"/>
      <c r="D1" s="454"/>
      <c r="E1" s="454"/>
    </row>
    <row r="2" spans="1:7" ht="15.6" x14ac:dyDescent="0.3">
      <c r="A2" s="455" t="s">
        <v>205</v>
      </c>
      <c r="B2" s="419"/>
      <c r="C2" s="419"/>
      <c r="D2" s="419"/>
      <c r="E2" s="419"/>
      <c r="G2" t="s">
        <v>206</v>
      </c>
    </row>
    <row r="3" spans="1:7" ht="47.25" customHeight="1" x14ac:dyDescent="0.3">
      <c r="A3" s="18" t="s">
        <v>207</v>
      </c>
      <c r="B3" s="18" t="s">
        <v>208</v>
      </c>
      <c r="C3" s="15" t="s">
        <v>156</v>
      </c>
      <c r="D3" s="19" t="s">
        <v>209</v>
      </c>
      <c r="E3" s="14" t="s">
        <v>210</v>
      </c>
      <c r="G3" s="19" t="s">
        <v>211</v>
      </c>
    </row>
    <row r="4" spans="1:7" ht="82.5" customHeight="1" x14ac:dyDescent="0.3">
      <c r="A4" s="131" t="s">
        <v>212</v>
      </c>
      <c r="B4" s="132" t="s">
        <v>174</v>
      </c>
      <c r="C4" s="20" t="s">
        <v>213</v>
      </c>
      <c r="D4" s="14" t="s">
        <v>214</v>
      </c>
      <c r="E4" s="14" t="s">
        <v>129</v>
      </c>
      <c r="G4" s="19" t="s">
        <v>215</v>
      </c>
    </row>
    <row r="5" spans="1:7" ht="128.25" customHeight="1" x14ac:dyDescent="0.3">
      <c r="A5" s="131" t="s">
        <v>216</v>
      </c>
      <c r="B5" s="132" t="s">
        <v>168</v>
      </c>
      <c r="C5" s="20" t="s">
        <v>217</v>
      </c>
      <c r="D5" s="14" t="s">
        <v>214</v>
      </c>
      <c r="E5" s="14" t="s">
        <v>129</v>
      </c>
      <c r="G5" s="19" t="s">
        <v>218</v>
      </c>
    </row>
    <row r="6" spans="1:7" ht="60" customHeight="1" x14ac:dyDescent="0.3">
      <c r="A6" s="14" t="s">
        <v>219</v>
      </c>
      <c r="B6" s="14" t="s">
        <v>162</v>
      </c>
      <c r="C6" s="20" t="s">
        <v>220</v>
      </c>
      <c r="D6" s="14" t="s">
        <v>221</v>
      </c>
      <c r="E6" s="14" t="s">
        <v>128</v>
      </c>
      <c r="G6" s="91" t="s">
        <v>222</v>
      </c>
    </row>
    <row r="7" spans="1:7" ht="15" customHeight="1" x14ac:dyDescent="0.3">
      <c r="G7" s="91" t="s">
        <v>223</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
    <mergeCell ref="A1:E1"/>
    <mergeCell ref="A2:E2"/>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2119"/>
  <sheetViews>
    <sheetView showGridLines="0" zoomScale="80" zoomScaleNormal="80" workbookViewId="0">
      <pane ySplit="7" topLeftCell="A8" activePane="bottomLeft" state="frozen"/>
      <selection pane="bottomLeft" activeCell="G10" sqref="G10"/>
    </sheetView>
  </sheetViews>
  <sheetFormatPr baseColWidth="10" defaultColWidth="14.44140625" defaultRowHeight="15" customHeight="1" x14ac:dyDescent="0.3"/>
  <cols>
    <col min="1" max="1" width="12" customWidth="1"/>
    <col min="2" max="2" width="16.109375" customWidth="1"/>
    <col min="3" max="3" width="25.6640625" customWidth="1"/>
    <col min="4" max="4" width="21.44140625" customWidth="1"/>
    <col min="5" max="6" width="17.33203125" customWidth="1"/>
    <col min="7" max="7" width="16.88671875" customWidth="1"/>
    <col min="8" max="8" width="14.6640625" customWidth="1"/>
    <col min="9" max="9" width="9.109375" hidden="1" customWidth="1"/>
    <col min="10" max="10" width="8.44140625" hidden="1" customWidth="1"/>
    <col min="11" max="11" width="22" customWidth="1"/>
    <col min="12" max="12" width="17" customWidth="1"/>
    <col min="13" max="13" width="16.44140625" customWidth="1"/>
    <col min="14" max="26" width="11.44140625" customWidth="1"/>
  </cols>
  <sheetData>
    <row r="1" spans="1:26" ht="12.75" customHeight="1" x14ac:dyDescent="0.3">
      <c r="A1" s="432" t="s">
        <v>26</v>
      </c>
      <c r="B1" s="413"/>
      <c r="C1" s="413"/>
      <c r="D1" s="413"/>
      <c r="E1" s="413"/>
      <c r="F1" s="413"/>
      <c r="G1" s="413"/>
      <c r="H1" s="413"/>
      <c r="I1" s="413"/>
      <c r="J1" s="413"/>
      <c r="K1" s="413"/>
      <c r="L1" s="413"/>
      <c r="M1" s="414"/>
      <c r="N1" s="23"/>
      <c r="O1" s="23"/>
      <c r="P1" s="23"/>
      <c r="Q1" s="23"/>
      <c r="R1" s="23"/>
      <c r="S1" s="23"/>
      <c r="T1" s="23"/>
      <c r="U1" s="23"/>
      <c r="V1" s="23"/>
      <c r="W1" s="23"/>
      <c r="X1" s="23"/>
      <c r="Y1" s="23"/>
      <c r="Z1" s="23"/>
    </row>
    <row r="2" spans="1:26" ht="12.75" customHeight="1" x14ac:dyDescent="0.3">
      <c r="A2" s="398" t="s">
        <v>47</v>
      </c>
      <c r="B2" s="416"/>
      <c r="C2" s="416"/>
      <c r="D2" s="416"/>
      <c r="E2" s="416"/>
      <c r="F2" s="416"/>
      <c r="G2" s="416"/>
      <c r="H2" s="416"/>
      <c r="I2" s="416"/>
      <c r="J2" s="416"/>
      <c r="K2" s="416"/>
      <c r="L2" s="416"/>
      <c r="M2" s="417"/>
      <c r="N2" s="23"/>
      <c r="O2" s="23"/>
      <c r="P2" s="23"/>
      <c r="Q2" s="23"/>
      <c r="R2" s="23"/>
      <c r="S2" s="23"/>
      <c r="T2" s="23"/>
      <c r="U2" s="23"/>
      <c r="V2" s="23"/>
      <c r="W2" s="23"/>
      <c r="X2" s="23"/>
      <c r="Y2" s="23"/>
      <c r="Z2" s="23"/>
    </row>
    <row r="3" spans="1:26" ht="12.75" customHeight="1" x14ac:dyDescent="0.3">
      <c r="A3" s="398" t="str">
        <f>+'Matriz Nº4 Administración'!A3:Q3</f>
        <v>Imprenta Nacional</v>
      </c>
      <c r="B3" s="416"/>
      <c r="C3" s="416"/>
      <c r="D3" s="416"/>
      <c r="E3" s="416"/>
      <c r="F3" s="416"/>
      <c r="G3" s="416"/>
      <c r="H3" s="416"/>
      <c r="I3" s="416"/>
      <c r="J3" s="416"/>
      <c r="K3" s="416"/>
      <c r="L3" s="416"/>
      <c r="M3" s="417"/>
      <c r="N3" s="23"/>
      <c r="O3" s="23"/>
      <c r="P3" s="23"/>
      <c r="Q3" s="23"/>
      <c r="R3" s="23"/>
      <c r="S3" s="23"/>
      <c r="T3" s="23"/>
      <c r="U3" s="23"/>
      <c r="V3" s="23"/>
      <c r="W3" s="23"/>
      <c r="X3" s="23"/>
      <c r="Y3" s="23"/>
      <c r="Z3" s="23"/>
    </row>
    <row r="4" spans="1:26" ht="15.75" customHeight="1" x14ac:dyDescent="0.3">
      <c r="A4" s="398" t="s">
        <v>381</v>
      </c>
      <c r="B4" s="416"/>
      <c r="C4" s="416"/>
      <c r="D4" s="416"/>
      <c r="E4" s="416"/>
      <c r="F4" s="416"/>
      <c r="G4" s="416"/>
      <c r="H4" s="416"/>
      <c r="I4" s="416"/>
      <c r="J4" s="416"/>
      <c r="K4" s="416"/>
      <c r="L4" s="416"/>
      <c r="M4" s="417"/>
      <c r="N4" s="23"/>
      <c r="O4" s="23"/>
      <c r="P4" s="23"/>
      <c r="Q4" s="23"/>
      <c r="R4" s="23"/>
      <c r="S4" s="23"/>
      <c r="T4" s="23"/>
      <c r="U4" s="23"/>
      <c r="V4" s="23"/>
      <c r="W4" s="23"/>
      <c r="X4" s="23"/>
      <c r="Y4" s="23"/>
      <c r="Z4" s="23"/>
    </row>
    <row r="5" spans="1:26" ht="12.75" customHeight="1" thickBot="1" x14ac:dyDescent="0.35">
      <c r="A5" s="452" t="s">
        <v>382</v>
      </c>
      <c r="B5" s="419"/>
      <c r="C5" s="419"/>
      <c r="D5" s="419"/>
      <c r="E5" s="419"/>
      <c r="F5" s="419"/>
      <c r="G5" s="419"/>
      <c r="H5" s="419"/>
      <c r="I5" s="419"/>
      <c r="J5" s="419"/>
      <c r="K5" s="419"/>
      <c r="L5" s="419"/>
      <c r="M5" s="420"/>
      <c r="N5" s="23"/>
      <c r="O5" s="23"/>
      <c r="P5" s="23"/>
      <c r="Q5" s="23"/>
      <c r="R5" s="23"/>
      <c r="S5" s="23"/>
      <c r="T5" s="23"/>
      <c r="U5" s="23"/>
      <c r="V5" s="23"/>
      <c r="W5" s="23"/>
      <c r="X5" s="23"/>
      <c r="Y5" s="23"/>
      <c r="Z5" s="23"/>
    </row>
    <row r="6" spans="1:26" ht="47.25" customHeight="1" x14ac:dyDescent="0.3">
      <c r="A6" s="450" t="s">
        <v>383</v>
      </c>
      <c r="B6" s="450" t="s">
        <v>181</v>
      </c>
      <c r="C6" s="450" t="s">
        <v>384</v>
      </c>
      <c r="D6" s="450" t="s">
        <v>385</v>
      </c>
      <c r="E6" s="450" t="s">
        <v>386</v>
      </c>
      <c r="F6" s="450" t="s">
        <v>387</v>
      </c>
      <c r="G6" s="450" t="s">
        <v>189</v>
      </c>
      <c r="H6" s="464" t="s">
        <v>231</v>
      </c>
      <c r="I6" s="465"/>
      <c r="J6" s="466"/>
      <c r="K6" s="450" t="s">
        <v>388</v>
      </c>
      <c r="L6" s="450" t="s">
        <v>389</v>
      </c>
      <c r="M6" s="450" t="s">
        <v>390</v>
      </c>
      <c r="N6" s="7"/>
      <c r="O6" s="7"/>
      <c r="P6" s="7"/>
      <c r="Q6" s="7"/>
      <c r="R6" s="7"/>
      <c r="S6" s="7"/>
      <c r="T6" s="7"/>
      <c r="U6" s="7"/>
      <c r="V6" s="7"/>
      <c r="W6" s="7"/>
      <c r="X6" s="7"/>
      <c r="Y6" s="7"/>
      <c r="Z6" s="7"/>
    </row>
    <row r="7" spans="1:26" ht="37.5" customHeight="1" thickBot="1" x14ac:dyDescent="0.35">
      <c r="A7" s="444"/>
      <c r="B7" s="444"/>
      <c r="C7" s="444"/>
      <c r="D7" s="444"/>
      <c r="E7" s="444"/>
      <c r="F7" s="444"/>
      <c r="G7" s="444"/>
      <c r="H7" s="421"/>
      <c r="I7" s="467"/>
      <c r="J7" s="468"/>
      <c r="K7" s="444"/>
      <c r="L7" s="444"/>
      <c r="M7" s="444"/>
      <c r="N7" s="7"/>
      <c r="O7" s="7"/>
      <c r="P7" s="7"/>
      <c r="Q7" s="7"/>
      <c r="R7" s="7"/>
      <c r="S7" s="7"/>
      <c r="T7" s="7"/>
      <c r="U7" s="7"/>
      <c r="V7" s="7"/>
      <c r="W7" s="7"/>
      <c r="X7" s="7"/>
      <c r="Y7" s="7"/>
      <c r="Z7" s="7"/>
    </row>
    <row r="8" spans="1:26" ht="16.5" customHeight="1" thickBot="1" x14ac:dyDescent="0.35">
      <c r="A8" s="460" t="str">
        <f>'Matriz Nº4 Administración'!A8</f>
        <v xml:space="preserve">Objetivo Estratégico: </v>
      </c>
      <c r="B8" s="461"/>
      <c r="C8" s="462">
        <f>'Matriz Nº4 Administración'!B8</f>
        <v>0</v>
      </c>
      <c r="D8" s="463"/>
      <c r="E8" s="463"/>
      <c r="F8" s="463"/>
      <c r="G8" s="463"/>
      <c r="H8" s="463"/>
      <c r="I8" s="463"/>
      <c r="J8" s="463"/>
      <c r="K8" s="463"/>
      <c r="L8" s="463"/>
      <c r="M8" s="463"/>
      <c r="N8" s="7"/>
      <c r="O8" s="7"/>
      <c r="P8" s="7"/>
      <c r="Q8" s="7"/>
      <c r="R8" s="7"/>
      <c r="S8" s="7"/>
      <c r="T8" s="7"/>
      <c r="U8" s="7"/>
      <c r="V8" s="7"/>
      <c r="W8" s="7"/>
      <c r="X8" s="7"/>
      <c r="Y8" s="7"/>
      <c r="Z8" s="7"/>
    </row>
    <row r="9" spans="1:26" ht="27" customHeight="1" thickBot="1" x14ac:dyDescent="0.35">
      <c r="A9" s="456" t="str">
        <f>'Matriz Nº4 Administración'!A9</f>
        <v>Objetivo táctico</v>
      </c>
      <c r="B9" s="426"/>
      <c r="C9" s="457" t="str">
        <f>'Matriz Nº4 Administración'!B9</f>
        <v>1. Contar con los recursos que nos permita efectuar el cambio o repración del montacargas en forma expedita cuando este sufra algun tipo de problema que le inpida un normal funcionamiento.</v>
      </c>
      <c r="D9" s="458"/>
      <c r="E9" s="458"/>
      <c r="F9" s="458"/>
      <c r="G9" s="458"/>
      <c r="H9" s="458"/>
      <c r="I9" s="458"/>
      <c r="J9" s="458"/>
      <c r="K9" s="458"/>
      <c r="L9" s="458"/>
      <c r="M9" s="459"/>
      <c r="N9" s="7"/>
      <c r="O9" s="7"/>
      <c r="P9" s="7"/>
      <c r="Q9" s="7"/>
      <c r="R9" s="7"/>
      <c r="S9" s="7"/>
      <c r="T9" s="7"/>
      <c r="U9" s="7"/>
      <c r="V9" s="7"/>
      <c r="W9" s="7"/>
      <c r="X9" s="7"/>
      <c r="Y9" s="7"/>
      <c r="Z9" s="7"/>
    </row>
    <row r="10" spans="1:26" ht="47.25" customHeight="1" x14ac:dyDescent="0.3">
      <c r="A10" s="97" t="str">
        <f>+'Matriz Nº4 Administración'!A10</f>
        <v>1. 1</v>
      </c>
      <c r="B10" s="98" t="str">
        <f>+'Matriz Nº4 Administración'!B10</f>
        <v>No administrar</v>
      </c>
      <c r="C10" s="99" t="str">
        <f>IF(B10&lt;&gt;"No administrar",'Matriz Nº1 Identificación'!B10," ")</f>
        <v xml:space="preserve"> </v>
      </c>
      <c r="D10" s="100" t="str">
        <f>IF(C10&lt;&gt;" ",'Matriz Nº4 Administración'!C10," ")</f>
        <v xml:space="preserve"> </v>
      </c>
      <c r="E10" s="98" t="str">
        <f>IF(B10&lt;&gt;"No administrar",'Matriz Nº4 Administración'!F10," ")</f>
        <v xml:space="preserve"> </v>
      </c>
      <c r="F10" s="98" t="str">
        <f>IF(B10&lt;&gt;"No administrar",'Matriz Nº4 Administración'!G10," ")</f>
        <v xml:space="preserve"> </v>
      </c>
      <c r="G10" s="206"/>
      <c r="H10" s="120"/>
      <c r="I10" s="120"/>
      <c r="J10" s="120"/>
      <c r="K10" s="121"/>
      <c r="L10" s="121"/>
      <c r="M10" s="120"/>
      <c r="N10" s="23"/>
      <c r="O10" s="23"/>
      <c r="P10" s="23"/>
      <c r="Q10" s="23"/>
      <c r="R10" s="23"/>
      <c r="S10" s="23"/>
      <c r="T10" s="23"/>
      <c r="U10" s="23"/>
      <c r="V10" s="23"/>
      <c r="W10" s="23"/>
      <c r="X10" s="23"/>
      <c r="Y10" s="23"/>
      <c r="Z10" s="23"/>
    </row>
    <row r="11" spans="1:26" ht="43.5" customHeight="1" x14ac:dyDescent="0.3">
      <c r="A11" s="97" t="str">
        <f>+'Matriz Nº4 Administración'!A11</f>
        <v>1. 2</v>
      </c>
      <c r="B11" s="98" t="str">
        <f>+'Matriz Nº4 Administración'!B11</f>
        <v>No administrar</v>
      </c>
      <c r="C11" s="99" t="str">
        <f>IF(B11&lt;&gt;"No administrar",'Matriz Nº1 Identificación'!B11," ")</f>
        <v xml:space="preserve"> </v>
      </c>
      <c r="D11" s="100" t="str">
        <f>IF(C11&lt;&gt;" ",'Matriz Nº4 Administración'!C11," ")</f>
        <v xml:space="preserve"> </v>
      </c>
      <c r="E11" s="98" t="str">
        <f>IF(B11&lt;&gt;"No administrar",'Matriz Nº4 Administración'!F11," ")</f>
        <v xml:space="preserve"> </v>
      </c>
      <c r="F11" s="98" t="str">
        <f>IF(B11&lt;&gt;"No administrar",'Matriz Nº4 Administración'!G11," ")</f>
        <v xml:space="preserve"> </v>
      </c>
      <c r="G11" s="120"/>
      <c r="H11" s="120"/>
      <c r="I11" s="120"/>
      <c r="J11" s="120"/>
      <c r="K11" s="121"/>
      <c r="L11" s="121"/>
      <c r="M11" s="120"/>
      <c r="N11" s="23"/>
      <c r="O11" s="23"/>
      <c r="P11" s="23"/>
      <c r="Q11" s="23"/>
      <c r="R11" s="23"/>
      <c r="S11" s="23"/>
      <c r="T11" s="23"/>
      <c r="U11" s="23"/>
      <c r="V11" s="23"/>
      <c r="W11" s="23"/>
      <c r="X11" s="23"/>
      <c r="Y11" s="23"/>
      <c r="Z11" s="23"/>
    </row>
    <row r="12" spans="1:26" ht="40.5" customHeight="1" x14ac:dyDescent="0.3">
      <c r="A12" s="97" t="str">
        <f>+'Matriz Nº4 Administración'!A12</f>
        <v>1. 3</v>
      </c>
      <c r="B12" s="98" t="str">
        <f>+'Matriz Nº4 Administración'!B12</f>
        <v>No administrar</v>
      </c>
      <c r="C12" s="99" t="str">
        <f>IF(B12&lt;&gt;"No administrar",'Matriz Nº1 Identificación'!B12," ")</f>
        <v xml:space="preserve"> </v>
      </c>
      <c r="D12" s="100" t="str">
        <f>IF(C12&lt;&gt;" ",'Matriz Nº4 Administración'!C12," ")</f>
        <v xml:space="preserve"> </v>
      </c>
      <c r="E12" s="98" t="str">
        <f>IF(B12&lt;&gt;"No administrar",'Matriz Nº4 Administración'!F12," ")</f>
        <v xml:space="preserve"> </v>
      </c>
      <c r="F12" s="98" t="str">
        <f>IF(B12&lt;&gt;"No administrar",'Matriz Nº4 Administración'!G12," ")</f>
        <v xml:space="preserve"> </v>
      </c>
      <c r="G12" s="120"/>
      <c r="H12" s="120"/>
      <c r="I12" s="120"/>
      <c r="J12" s="120"/>
      <c r="K12" s="121"/>
      <c r="L12" s="121"/>
      <c r="M12" s="120"/>
      <c r="N12" s="23"/>
      <c r="O12" s="23"/>
      <c r="P12" s="23"/>
      <c r="Q12" s="23"/>
      <c r="R12" s="23"/>
      <c r="S12" s="23"/>
      <c r="T12" s="23"/>
      <c r="U12" s="23"/>
      <c r="V12" s="23"/>
      <c r="W12" s="23"/>
      <c r="X12" s="23"/>
      <c r="Y12" s="23"/>
      <c r="Z12" s="23"/>
    </row>
    <row r="13" spans="1:26" ht="48" customHeight="1" x14ac:dyDescent="0.3">
      <c r="A13" s="97" t="str">
        <f>+'Matriz Nº4 Administración'!A13</f>
        <v>1. 4</v>
      </c>
      <c r="B13" s="98" t="str">
        <f>+'Matriz Nº4 Administración'!B13</f>
        <v>No administrar</v>
      </c>
      <c r="C13" s="99" t="str">
        <f>IF(B13&lt;&gt;"No administrar",'Matriz Nº1 Identificación'!B13," ")</f>
        <v xml:space="preserve"> </v>
      </c>
      <c r="D13" s="100" t="str">
        <f>IF(C13&lt;&gt;" ",'Matriz Nº4 Administración'!C13," ")</f>
        <v xml:space="preserve"> </v>
      </c>
      <c r="E13" s="98" t="str">
        <f>IF(B13&lt;&gt;"No administrar",'Matriz Nº4 Administración'!F13," ")</f>
        <v xml:space="preserve"> </v>
      </c>
      <c r="F13" s="98" t="str">
        <f>IF(B13&lt;&gt;"No administrar",'Matriz Nº4 Administración'!G13," ")</f>
        <v xml:space="preserve"> </v>
      </c>
      <c r="G13" s="120"/>
      <c r="H13" s="120"/>
      <c r="I13" s="120"/>
      <c r="J13" s="120"/>
      <c r="K13" s="121"/>
      <c r="L13" s="121"/>
      <c r="M13" s="120"/>
      <c r="N13" s="23"/>
      <c r="O13" s="23"/>
      <c r="P13" s="23"/>
      <c r="Q13" s="23"/>
      <c r="R13" s="23"/>
      <c r="S13" s="23"/>
      <c r="T13" s="23"/>
      <c r="U13" s="23"/>
      <c r="V13" s="23"/>
      <c r="W13" s="23"/>
      <c r="X13" s="23"/>
      <c r="Y13" s="23"/>
      <c r="Z13" s="23"/>
    </row>
    <row r="14" spans="1:26" ht="42.75" customHeight="1" x14ac:dyDescent="0.3">
      <c r="A14" s="97" t="str">
        <f>+'Matriz Nº4 Administración'!A14</f>
        <v>1. 5</v>
      </c>
      <c r="B14" s="98" t="str">
        <f>+'Matriz Nº4 Administración'!B14</f>
        <v>No administrar</v>
      </c>
      <c r="C14" s="99" t="str">
        <f>IF(B14&lt;&gt;"No administrar",'Matriz Nº1 Identificación'!B14," ")</f>
        <v xml:space="preserve"> </v>
      </c>
      <c r="D14" s="100" t="str">
        <f>IF(C14&lt;&gt;" ",'Matriz Nº4 Administración'!C14," ")</f>
        <v xml:space="preserve"> </v>
      </c>
      <c r="E14" s="98" t="str">
        <f>IF(B14&lt;&gt;"No administrar",'Matriz Nº4 Administración'!F14," ")</f>
        <v xml:space="preserve"> </v>
      </c>
      <c r="F14" s="98" t="str">
        <f>IF(B14&lt;&gt;"No administrar",'Matriz Nº4 Administración'!G14," ")</f>
        <v xml:space="preserve"> </v>
      </c>
      <c r="G14" s="120"/>
      <c r="H14" s="120"/>
      <c r="I14" s="120"/>
      <c r="J14" s="120"/>
      <c r="K14" s="121"/>
      <c r="L14" s="121"/>
      <c r="M14" s="120"/>
      <c r="N14" s="23"/>
      <c r="O14" s="23"/>
      <c r="P14" s="23"/>
      <c r="Q14" s="23"/>
      <c r="R14" s="23"/>
      <c r="S14" s="23"/>
      <c r="T14" s="23"/>
      <c r="U14" s="23"/>
      <c r="V14" s="23"/>
      <c r="W14" s="23"/>
      <c r="X14" s="23"/>
      <c r="Y14" s="23"/>
      <c r="Z14" s="23"/>
    </row>
    <row r="15" spans="1:26" ht="40.5" customHeight="1" x14ac:dyDescent="0.3">
      <c r="A15" s="97" t="str">
        <f>+'Matriz Nº4 Administración'!A15</f>
        <v>1. 6</v>
      </c>
      <c r="B15" s="98" t="str">
        <f>+'Matriz Nº4 Administración'!B15</f>
        <v>No administrar</v>
      </c>
      <c r="C15" s="99" t="str">
        <f>IF(B15&lt;&gt;"No administrar",'Matriz Nº1 Identificación'!B15," ")</f>
        <v xml:space="preserve"> </v>
      </c>
      <c r="D15" s="100" t="str">
        <f>IF(C15&lt;&gt;" ",'Matriz Nº4 Administración'!C15," ")</f>
        <v xml:space="preserve"> </v>
      </c>
      <c r="E15" s="98" t="str">
        <f>IF(B15&lt;&gt;"No administrar",'Matriz Nº4 Administración'!F15," ")</f>
        <v xml:space="preserve"> </v>
      </c>
      <c r="F15" s="98" t="str">
        <f>IF(B15&lt;&gt;"No administrar",'Matriz Nº4 Administración'!G15," ")</f>
        <v xml:space="preserve"> </v>
      </c>
      <c r="G15" s="120"/>
      <c r="H15" s="120"/>
      <c r="I15" s="120"/>
      <c r="J15" s="120"/>
      <c r="K15" s="121"/>
      <c r="L15" s="121"/>
      <c r="M15" s="120"/>
      <c r="N15" s="23"/>
      <c r="O15" s="23"/>
      <c r="P15" s="23"/>
      <c r="Q15" s="23"/>
      <c r="R15" s="23"/>
      <c r="S15" s="23"/>
      <c r="T15" s="23"/>
      <c r="U15" s="23"/>
      <c r="V15" s="23"/>
      <c r="W15" s="23"/>
      <c r="X15" s="23"/>
      <c r="Y15" s="23"/>
      <c r="Z15" s="23"/>
    </row>
    <row r="16" spans="1:26" ht="43.5" customHeight="1" thickBot="1" x14ac:dyDescent="0.35">
      <c r="A16" s="97" t="str">
        <f>+'Matriz Nº4 Administración'!A16</f>
        <v>1. 7</v>
      </c>
      <c r="B16" s="98" t="str">
        <f>+'Matriz Nº4 Administración'!B16</f>
        <v>No administrar</v>
      </c>
      <c r="C16" s="99" t="str">
        <f>IF(B16&lt;&gt;"No administrar",'Matriz Nº1 Identificación'!B16," ")</f>
        <v xml:space="preserve"> </v>
      </c>
      <c r="D16" s="100" t="str">
        <f>IF(C16&lt;&gt;" ",'Matriz Nº4 Administración'!C16," ")</f>
        <v xml:space="preserve"> </v>
      </c>
      <c r="E16" s="98" t="str">
        <f>IF(B16&lt;&gt;"No administrar",'Matriz Nº4 Administración'!F16," ")</f>
        <v xml:space="preserve"> </v>
      </c>
      <c r="F16" s="98" t="str">
        <f>IF(B16&lt;&gt;"No administrar",'Matriz Nº4 Administración'!G16," ")</f>
        <v xml:space="preserve"> </v>
      </c>
      <c r="G16" s="120"/>
      <c r="H16" s="120"/>
      <c r="I16" s="120"/>
      <c r="J16" s="120"/>
      <c r="K16" s="121"/>
      <c r="L16" s="121"/>
      <c r="M16" s="120"/>
      <c r="N16" s="23"/>
      <c r="O16" s="23"/>
      <c r="P16" s="23"/>
      <c r="Q16" s="23"/>
      <c r="R16" s="23"/>
      <c r="S16" s="23"/>
      <c r="T16" s="23"/>
      <c r="U16" s="23"/>
      <c r="V16" s="23"/>
      <c r="W16" s="23"/>
      <c r="X16" s="23"/>
      <c r="Y16" s="23"/>
      <c r="Z16" s="23"/>
    </row>
    <row r="17" spans="1:26" ht="16.5" customHeight="1" thickBot="1" x14ac:dyDescent="0.35">
      <c r="A17" s="460" t="str">
        <f>'Matriz Nº4 Administración'!A17</f>
        <v xml:space="preserve">Objetivo Estratégico: </v>
      </c>
      <c r="B17" s="461"/>
      <c r="C17" s="462">
        <f>'Matriz Nº4 Administración'!B17</f>
        <v>0</v>
      </c>
      <c r="D17" s="463"/>
      <c r="E17" s="463"/>
      <c r="F17" s="463"/>
      <c r="G17" s="463"/>
      <c r="H17" s="463"/>
      <c r="I17" s="463"/>
      <c r="J17" s="463"/>
      <c r="K17" s="463"/>
      <c r="L17" s="463"/>
      <c r="M17" s="463"/>
      <c r="N17" s="7"/>
      <c r="O17" s="7"/>
      <c r="P17" s="7"/>
      <c r="Q17" s="7"/>
      <c r="R17" s="7"/>
      <c r="S17" s="7"/>
      <c r="T17" s="7"/>
      <c r="U17" s="7"/>
      <c r="V17" s="7"/>
      <c r="W17" s="7"/>
      <c r="X17" s="7"/>
      <c r="Y17" s="7"/>
      <c r="Z17" s="7"/>
    </row>
    <row r="18" spans="1:26" ht="27" customHeight="1" thickBot="1" x14ac:dyDescent="0.35">
      <c r="A18" s="456" t="str">
        <f>'Matriz Nº4 Administración'!A18</f>
        <v>Objetivo táctico</v>
      </c>
      <c r="B18" s="426"/>
      <c r="C18" s="457" t="str">
        <f>'Matriz Nº4 Administración'!B18</f>
        <v>2. Cumplimiento del derecho de circulación.</v>
      </c>
      <c r="D18" s="458"/>
      <c r="E18" s="458"/>
      <c r="F18" s="458"/>
      <c r="G18" s="458"/>
      <c r="H18" s="458"/>
      <c r="I18" s="458"/>
      <c r="J18" s="458"/>
      <c r="K18" s="458"/>
      <c r="L18" s="458"/>
      <c r="M18" s="459"/>
      <c r="N18" s="7"/>
      <c r="O18" s="7"/>
      <c r="P18" s="7"/>
      <c r="Q18" s="7"/>
      <c r="R18" s="7"/>
      <c r="S18" s="7"/>
      <c r="T18" s="7"/>
      <c r="U18" s="7"/>
      <c r="V18" s="7"/>
      <c r="W18" s="7"/>
      <c r="X18" s="7"/>
      <c r="Y18" s="7"/>
      <c r="Z18" s="7"/>
    </row>
    <row r="19" spans="1:26" ht="47.25" customHeight="1" x14ac:dyDescent="0.3">
      <c r="A19" s="97" t="str">
        <f>+'Matriz Nº4 Administración'!A19</f>
        <v>2. 1</v>
      </c>
      <c r="B19" s="98" t="str">
        <f>+'Matriz Nº4 Administración'!B19</f>
        <v>No administrar</v>
      </c>
      <c r="C19" s="99" t="str">
        <f>IF(B19&lt;&gt;"No administrar",'Matriz Nº1 Identificación'!B19," ")</f>
        <v xml:space="preserve"> </v>
      </c>
      <c r="D19" s="100" t="str">
        <f>IF(C19&lt;&gt;" ",'Matriz Nº4 Administración'!C19," ")</f>
        <v xml:space="preserve"> </v>
      </c>
      <c r="E19" s="98" t="str">
        <f>IF(B19&lt;&gt;"No administrar",'Matriz Nº4 Administración'!F19," ")</f>
        <v xml:space="preserve"> </v>
      </c>
      <c r="F19" s="98" t="str">
        <f>IF(B19&lt;&gt;"No administrar",'Matriz Nº4 Administración'!G19," ")</f>
        <v xml:space="preserve"> </v>
      </c>
      <c r="G19" s="120"/>
      <c r="H19" s="120"/>
      <c r="I19" s="120"/>
      <c r="J19" s="120"/>
      <c r="K19" s="121"/>
      <c r="L19" s="121"/>
      <c r="M19" s="120"/>
      <c r="N19" s="23"/>
      <c r="O19" s="23"/>
      <c r="P19" s="23"/>
      <c r="Q19" s="23"/>
      <c r="R19" s="23"/>
      <c r="S19" s="23"/>
      <c r="T19" s="23"/>
      <c r="U19" s="23"/>
      <c r="V19" s="23"/>
      <c r="W19" s="23"/>
      <c r="X19" s="23"/>
      <c r="Y19" s="23"/>
      <c r="Z19" s="23"/>
    </row>
    <row r="20" spans="1:26" ht="43.5" customHeight="1" x14ac:dyDescent="0.3">
      <c r="A20" s="97" t="str">
        <f>+'Matriz Nº4 Administración'!A20</f>
        <v>2. 2</v>
      </c>
      <c r="B20" s="98" t="str">
        <f>+'Matriz Nº4 Administración'!B20</f>
        <v>No administrar</v>
      </c>
      <c r="C20" s="99" t="str">
        <f>IF(B20&lt;&gt;"No administrar",'Matriz Nº1 Identificación'!B20," ")</f>
        <v xml:space="preserve"> </v>
      </c>
      <c r="D20" s="100" t="str">
        <f>IF(C20&lt;&gt;" ",'Matriz Nº4 Administración'!C20," ")</f>
        <v xml:space="preserve"> </v>
      </c>
      <c r="E20" s="98" t="str">
        <f>IF(B20&lt;&gt;"No administrar",'Matriz Nº4 Administración'!F20," ")</f>
        <v xml:space="preserve"> </v>
      </c>
      <c r="F20" s="98" t="str">
        <f>IF(B20&lt;&gt;"No administrar",'Matriz Nº4 Administración'!G20," ")</f>
        <v xml:space="preserve"> </v>
      </c>
      <c r="G20" s="120"/>
      <c r="H20" s="120"/>
      <c r="I20" s="120"/>
      <c r="J20" s="120"/>
      <c r="K20" s="121"/>
      <c r="L20" s="121"/>
      <c r="M20" s="120"/>
      <c r="N20" s="23"/>
      <c r="O20" s="23"/>
      <c r="P20" s="23"/>
      <c r="Q20" s="23"/>
      <c r="R20" s="23"/>
      <c r="S20" s="23"/>
      <c r="T20" s="23"/>
      <c r="U20" s="23"/>
      <c r="V20" s="23"/>
      <c r="W20" s="23"/>
      <c r="X20" s="23"/>
      <c r="Y20" s="23"/>
      <c r="Z20" s="23"/>
    </row>
    <row r="21" spans="1:26" ht="40.5" customHeight="1" x14ac:dyDescent="0.3">
      <c r="A21" s="97" t="str">
        <f>+'Matriz Nº4 Administración'!A21</f>
        <v>2. 3</v>
      </c>
      <c r="B21" s="98" t="str">
        <f>+'Matriz Nº4 Administración'!B21</f>
        <v>No administrar</v>
      </c>
      <c r="C21" s="99" t="str">
        <f>IF(B21&lt;&gt;"No administrar",'Matriz Nº1 Identificación'!B21," ")</f>
        <v xml:space="preserve"> </v>
      </c>
      <c r="D21" s="100" t="str">
        <f>IF(C21&lt;&gt;" ",'Matriz Nº4 Administración'!C21," ")</f>
        <v xml:space="preserve"> </v>
      </c>
      <c r="E21" s="98" t="str">
        <f>IF(B21&lt;&gt;"No administrar",'Matriz Nº4 Administración'!F21," ")</f>
        <v xml:space="preserve"> </v>
      </c>
      <c r="F21" s="98" t="str">
        <f>IF(B21&lt;&gt;"No administrar",'Matriz Nº4 Administración'!G21," ")</f>
        <v xml:space="preserve"> </v>
      </c>
      <c r="G21" s="120"/>
      <c r="H21" s="120"/>
      <c r="I21" s="120"/>
      <c r="J21" s="120"/>
      <c r="K21" s="121"/>
      <c r="L21" s="121"/>
      <c r="M21" s="120"/>
      <c r="N21" s="23"/>
      <c r="O21" s="23"/>
      <c r="P21" s="23"/>
      <c r="Q21" s="23"/>
      <c r="R21" s="23"/>
      <c r="S21" s="23"/>
      <c r="T21" s="23"/>
      <c r="U21" s="23"/>
      <c r="V21" s="23"/>
      <c r="W21" s="23"/>
      <c r="X21" s="23"/>
      <c r="Y21" s="23"/>
      <c r="Z21" s="23"/>
    </row>
    <row r="22" spans="1:26" ht="48" customHeight="1" x14ac:dyDescent="0.3">
      <c r="A22" s="97" t="str">
        <f>+'Matriz Nº4 Administración'!A22</f>
        <v>2. 4</v>
      </c>
      <c r="B22" s="98" t="str">
        <f>+'Matriz Nº4 Administración'!B22</f>
        <v>No administrar</v>
      </c>
      <c r="C22" s="99" t="str">
        <f>IF(B22&lt;&gt;"No administrar",'Matriz Nº1 Identificación'!B22," ")</f>
        <v xml:space="preserve"> </v>
      </c>
      <c r="D22" s="100" t="str">
        <f>IF(C22&lt;&gt;" ",'Matriz Nº4 Administración'!C22," ")</f>
        <v xml:space="preserve"> </v>
      </c>
      <c r="E22" s="98" t="str">
        <f>IF(B22&lt;&gt;"No administrar",'Matriz Nº4 Administración'!F22," ")</f>
        <v xml:space="preserve"> </v>
      </c>
      <c r="F22" s="98" t="str">
        <f>IF(B22&lt;&gt;"No administrar",'Matriz Nº4 Administración'!G22," ")</f>
        <v xml:space="preserve"> </v>
      </c>
      <c r="G22" s="120"/>
      <c r="H22" s="120"/>
      <c r="I22" s="120"/>
      <c r="J22" s="120"/>
      <c r="K22" s="121"/>
      <c r="L22" s="121"/>
      <c r="M22" s="120"/>
      <c r="N22" s="23"/>
      <c r="O22" s="23"/>
      <c r="P22" s="23"/>
      <c r="Q22" s="23"/>
      <c r="R22" s="23"/>
      <c r="S22" s="23"/>
      <c r="T22" s="23"/>
      <c r="U22" s="23"/>
      <c r="V22" s="23"/>
      <c r="W22" s="23"/>
      <c r="X22" s="23"/>
      <c r="Y22" s="23"/>
      <c r="Z22" s="23"/>
    </row>
    <row r="23" spans="1:26" ht="42.75" customHeight="1" x14ac:dyDescent="0.3">
      <c r="A23" s="97" t="str">
        <f>+'Matriz Nº4 Administración'!A23</f>
        <v>2. 5</v>
      </c>
      <c r="B23" s="98" t="str">
        <f>+'Matriz Nº4 Administración'!B23</f>
        <v>No administrar</v>
      </c>
      <c r="C23" s="99" t="str">
        <f>IF(B23&lt;&gt;"No administrar",'Matriz Nº1 Identificación'!B23," ")</f>
        <v xml:space="preserve"> </v>
      </c>
      <c r="D23" s="100" t="str">
        <f>IF(C23&lt;&gt;" ",'Matriz Nº4 Administración'!C23," ")</f>
        <v xml:space="preserve"> </v>
      </c>
      <c r="E23" s="98" t="str">
        <f>IF(B23&lt;&gt;"No administrar",'Matriz Nº4 Administración'!F23," ")</f>
        <v xml:space="preserve"> </v>
      </c>
      <c r="F23" s="98" t="str">
        <f>IF(B23&lt;&gt;"No administrar",'Matriz Nº4 Administración'!G23," ")</f>
        <v xml:space="preserve"> </v>
      </c>
      <c r="G23" s="120"/>
      <c r="H23" s="120"/>
      <c r="I23" s="120"/>
      <c r="J23" s="120"/>
      <c r="K23" s="121"/>
      <c r="L23" s="121"/>
      <c r="M23" s="120"/>
      <c r="N23" s="23"/>
      <c r="O23" s="23"/>
      <c r="P23" s="23"/>
      <c r="Q23" s="23"/>
      <c r="R23" s="23"/>
      <c r="S23" s="23"/>
      <c r="T23" s="23"/>
      <c r="U23" s="23"/>
      <c r="V23" s="23"/>
      <c r="W23" s="23"/>
      <c r="X23" s="23"/>
      <c r="Y23" s="23"/>
      <c r="Z23" s="23"/>
    </row>
    <row r="24" spans="1:26" ht="40.5" customHeight="1" x14ac:dyDescent="0.3">
      <c r="A24" s="97" t="str">
        <f>+'Matriz Nº4 Administración'!A24</f>
        <v>2. 6</v>
      </c>
      <c r="B24" s="98" t="str">
        <f>+'Matriz Nº4 Administración'!B24</f>
        <v>No administrar</v>
      </c>
      <c r="C24" s="99" t="str">
        <f>IF(B24&lt;&gt;"No administrar",'Matriz Nº1 Identificación'!B24," ")</f>
        <v xml:space="preserve"> </v>
      </c>
      <c r="D24" s="100" t="str">
        <f>IF(C24&lt;&gt;" ",'Matriz Nº4 Administración'!C24," ")</f>
        <v xml:space="preserve"> </v>
      </c>
      <c r="E24" s="98" t="str">
        <f>IF(B24&lt;&gt;"No administrar",'Matriz Nº4 Administración'!F24," ")</f>
        <v xml:space="preserve"> </v>
      </c>
      <c r="F24" s="98" t="str">
        <f>IF(B24&lt;&gt;"No administrar",'Matriz Nº4 Administración'!G24," ")</f>
        <v xml:space="preserve"> </v>
      </c>
      <c r="G24" s="120"/>
      <c r="H24" s="120"/>
      <c r="I24" s="120"/>
      <c r="J24" s="120"/>
      <c r="K24" s="121"/>
      <c r="L24" s="121"/>
      <c r="M24" s="120"/>
      <c r="N24" s="23"/>
      <c r="O24" s="23"/>
      <c r="P24" s="23"/>
      <c r="Q24" s="23"/>
      <c r="R24" s="23"/>
      <c r="S24" s="23"/>
      <c r="T24" s="23"/>
      <c r="U24" s="23"/>
      <c r="V24" s="23"/>
      <c r="W24" s="23"/>
      <c r="X24" s="23"/>
      <c r="Y24" s="23"/>
      <c r="Z24" s="23"/>
    </row>
    <row r="25" spans="1:26" ht="43.5" customHeight="1" thickBot="1" x14ac:dyDescent="0.35">
      <c r="A25" s="97" t="str">
        <f>+'Matriz Nº4 Administración'!A25</f>
        <v>2. 7</v>
      </c>
      <c r="B25" s="98" t="str">
        <f>+'Matriz Nº4 Administración'!B25</f>
        <v>No administrar</v>
      </c>
      <c r="C25" s="99" t="str">
        <f>IF(B25&lt;&gt;"No administrar",'Matriz Nº1 Identificación'!B25," ")</f>
        <v xml:space="preserve"> </v>
      </c>
      <c r="D25" s="100" t="str">
        <f>IF(C25&lt;&gt;" ",'Matriz Nº4 Administración'!C25," ")</f>
        <v xml:space="preserve"> </v>
      </c>
      <c r="E25" s="98" t="str">
        <f>IF(B25&lt;&gt;"No administrar",'Matriz Nº4 Administración'!F25," ")</f>
        <v xml:space="preserve"> </v>
      </c>
      <c r="F25" s="98" t="str">
        <f>IF(B25&lt;&gt;"No administrar",'Matriz Nº4 Administración'!G25," ")</f>
        <v xml:space="preserve"> </v>
      </c>
      <c r="G25" s="120"/>
      <c r="H25" s="120"/>
      <c r="I25" s="120"/>
      <c r="J25" s="120"/>
      <c r="K25" s="121"/>
      <c r="L25" s="121"/>
      <c r="M25" s="120"/>
      <c r="N25" s="23"/>
      <c r="O25" s="23"/>
      <c r="P25" s="23"/>
      <c r="Q25" s="23"/>
      <c r="R25" s="23"/>
      <c r="S25" s="23"/>
      <c r="T25" s="23"/>
      <c r="U25" s="23"/>
      <c r="V25" s="23"/>
      <c r="W25" s="23"/>
      <c r="X25" s="23"/>
      <c r="Y25" s="23"/>
      <c r="Z25" s="23"/>
    </row>
    <row r="26" spans="1:26" ht="16.5" customHeight="1" thickBot="1" x14ac:dyDescent="0.35">
      <c r="A26" s="460" t="str">
        <f>'Matriz Nº4 Administración'!A26</f>
        <v xml:space="preserve">Objetivo Estratégico: </v>
      </c>
      <c r="B26" s="461"/>
      <c r="C26" s="462">
        <f>'Matriz Nº4 Administración'!B26</f>
        <v>0</v>
      </c>
      <c r="D26" s="463"/>
      <c r="E26" s="463"/>
      <c r="F26" s="463"/>
      <c r="G26" s="463"/>
      <c r="H26" s="463"/>
      <c r="I26" s="463"/>
      <c r="J26" s="463"/>
      <c r="K26" s="463"/>
      <c r="L26" s="463"/>
      <c r="M26" s="463"/>
      <c r="N26" s="7"/>
      <c r="O26" s="7"/>
      <c r="P26" s="7"/>
      <c r="Q26" s="7"/>
      <c r="R26" s="7"/>
      <c r="S26" s="7"/>
      <c r="T26" s="7"/>
      <c r="U26" s="7"/>
      <c r="V26" s="7"/>
      <c r="W26" s="7"/>
      <c r="X26" s="7"/>
      <c r="Y26" s="7"/>
      <c r="Z26" s="7"/>
    </row>
    <row r="27" spans="1:26" ht="27" customHeight="1" thickBot="1" x14ac:dyDescent="0.35">
      <c r="A27" s="456" t="str">
        <f>'Matriz Nº4 Administración'!A27</f>
        <v>Objetivo táctico</v>
      </c>
      <c r="B27" s="426"/>
      <c r="C27" s="457" t="str">
        <f>'Matriz Nº4 Administración'!B27</f>
        <v>3. Garantizar el convivio cultural de los funcionarios de la Imprenta Nacional</v>
      </c>
      <c r="D27" s="458"/>
      <c r="E27" s="458"/>
      <c r="F27" s="458"/>
      <c r="G27" s="458"/>
      <c r="H27" s="458"/>
      <c r="I27" s="458"/>
      <c r="J27" s="458"/>
      <c r="K27" s="458"/>
      <c r="L27" s="458"/>
      <c r="M27" s="459"/>
      <c r="N27" s="7"/>
      <c r="O27" s="7"/>
      <c r="P27" s="7"/>
      <c r="Q27" s="7"/>
      <c r="R27" s="7"/>
      <c r="S27" s="7"/>
      <c r="T27" s="7"/>
      <c r="U27" s="7"/>
      <c r="V27" s="7"/>
      <c r="W27" s="7"/>
      <c r="X27" s="7"/>
      <c r="Y27" s="7"/>
      <c r="Z27" s="7"/>
    </row>
    <row r="28" spans="1:26" ht="47.25" customHeight="1" x14ac:dyDescent="0.3">
      <c r="A28" s="97" t="str">
        <f>+'Matriz Nº4 Administración'!A28</f>
        <v>3. 1</v>
      </c>
      <c r="B28" s="98" t="str">
        <f>+'Matriz Nº4 Administración'!B28</f>
        <v>No administrar</v>
      </c>
      <c r="C28" s="99" t="str">
        <f>IF(B28&lt;&gt;"No administrar",'Matriz Nº1 Identificación'!B28," ")</f>
        <v xml:space="preserve"> </v>
      </c>
      <c r="D28" s="100" t="str">
        <f>IF(C28&lt;&gt;" ",'Matriz Nº4 Administración'!C28," ")</f>
        <v xml:space="preserve"> </v>
      </c>
      <c r="E28" s="98" t="str">
        <f>IF(B28&lt;&gt;"No administrar",'Matriz Nº4 Administración'!F28," ")</f>
        <v xml:space="preserve"> </v>
      </c>
      <c r="F28" s="98" t="str">
        <f>IF(B28&lt;&gt;"No administrar",'Matriz Nº4 Administración'!G28," ")</f>
        <v xml:space="preserve"> </v>
      </c>
      <c r="G28" s="120"/>
      <c r="H28" s="120"/>
      <c r="I28" s="120"/>
      <c r="J28" s="120"/>
      <c r="K28" s="121"/>
      <c r="L28" s="121"/>
      <c r="M28" s="120"/>
      <c r="N28" s="23"/>
      <c r="O28" s="23"/>
      <c r="P28" s="23"/>
      <c r="Q28" s="23"/>
      <c r="R28" s="23"/>
      <c r="S28" s="23"/>
      <c r="T28" s="23"/>
      <c r="U28" s="23"/>
      <c r="V28" s="23"/>
      <c r="W28" s="23"/>
      <c r="X28" s="23"/>
      <c r="Y28" s="23"/>
      <c r="Z28" s="23"/>
    </row>
    <row r="29" spans="1:26" ht="43.5" customHeight="1" x14ac:dyDescent="0.3">
      <c r="A29" s="97" t="str">
        <f>+'Matriz Nº4 Administración'!A29</f>
        <v>3. 2</v>
      </c>
      <c r="B29" s="98" t="str">
        <f>+'Matriz Nº4 Administración'!B29</f>
        <v>No administrar</v>
      </c>
      <c r="C29" s="99" t="str">
        <f>IF(B29&lt;&gt;"No administrar",'Matriz Nº1 Identificación'!B29," ")</f>
        <v xml:space="preserve"> </v>
      </c>
      <c r="D29" s="100" t="str">
        <f>IF(C29&lt;&gt;" ",'Matriz Nº4 Administración'!C29," ")</f>
        <v xml:space="preserve"> </v>
      </c>
      <c r="E29" s="98" t="str">
        <f>IF(B29&lt;&gt;"No administrar",'Matriz Nº4 Administración'!F29," ")</f>
        <v xml:space="preserve"> </v>
      </c>
      <c r="F29" s="98" t="str">
        <f>IF(B29&lt;&gt;"No administrar",'Matriz Nº4 Administración'!G29," ")</f>
        <v xml:space="preserve"> </v>
      </c>
      <c r="G29" s="120"/>
      <c r="H29" s="120"/>
      <c r="I29" s="120"/>
      <c r="J29" s="120"/>
      <c r="K29" s="121"/>
      <c r="L29" s="121"/>
      <c r="M29" s="120"/>
      <c r="N29" s="23"/>
      <c r="O29" s="23"/>
      <c r="P29" s="23"/>
      <c r="Q29" s="23"/>
      <c r="R29" s="23"/>
      <c r="S29" s="23"/>
      <c r="T29" s="23"/>
      <c r="U29" s="23"/>
      <c r="V29" s="23"/>
      <c r="W29" s="23"/>
      <c r="X29" s="23"/>
      <c r="Y29" s="23"/>
      <c r="Z29" s="23"/>
    </row>
    <row r="30" spans="1:26" ht="40.5" customHeight="1" x14ac:dyDescent="0.3">
      <c r="A30" s="97" t="str">
        <f>+'Matriz Nº4 Administración'!A30</f>
        <v>3. 3</v>
      </c>
      <c r="B30" s="98" t="str">
        <f>+'Matriz Nº4 Administración'!B30</f>
        <v>No administrar</v>
      </c>
      <c r="C30" s="99" t="str">
        <f>IF(B30&lt;&gt;"No administrar",'Matriz Nº1 Identificación'!B30," ")</f>
        <v xml:space="preserve"> </v>
      </c>
      <c r="D30" s="100" t="str">
        <f>IF(C30&lt;&gt;" ",'Matriz Nº4 Administración'!C30," ")</f>
        <v xml:space="preserve"> </v>
      </c>
      <c r="E30" s="98" t="str">
        <f>IF(B30&lt;&gt;"No administrar",'Matriz Nº4 Administración'!F30," ")</f>
        <v xml:space="preserve"> </v>
      </c>
      <c r="F30" s="98" t="str">
        <f>IF(B30&lt;&gt;"No administrar",'Matriz Nº4 Administración'!G30," ")</f>
        <v xml:space="preserve"> </v>
      </c>
      <c r="G30" s="120"/>
      <c r="H30" s="120"/>
      <c r="I30" s="120"/>
      <c r="J30" s="120"/>
      <c r="K30" s="121"/>
      <c r="L30" s="121"/>
      <c r="M30" s="120"/>
      <c r="N30" s="23"/>
      <c r="O30" s="23"/>
      <c r="P30" s="23"/>
      <c r="Q30" s="23"/>
      <c r="R30" s="23"/>
      <c r="S30" s="23"/>
      <c r="T30" s="23"/>
      <c r="U30" s="23"/>
      <c r="V30" s="23"/>
      <c r="W30" s="23"/>
      <c r="X30" s="23"/>
      <c r="Y30" s="23"/>
      <c r="Z30" s="23"/>
    </row>
    <row r="31" spans="1:26" ht="48" customHeight="1" x14ac:dyDescent="0.3">
      <c r="A31" s="97" t="str">
        <f>+'Matriz Nº4 Administración'!A31</f>
        <v>3. 4</v>
      </c>
      <c r="B31" s="98" t="str">
        <f>+'Matriz Nº4 Administración'!B31</f>
        <v>No administrar</v>
      </c>
      <c r="C31" s="99" t="str">
        <f>IF(B31&lt;&gt;"No administrar",'Matriz Nº1 Identificación'!B31," ")</f>
        <v xml:space="preserve"> </v>
      </c>
      <c r="D31" s="100" t="str">
        <f>IF(C31&lt;&gt;" ",'Matriz Nº4 Administración'!C31," ")</f>
        <v xml:space="preserve"> </v>
      </c>
      <c r="E31" s="98" t="str">
        <f>IF(B31&lt;&gt;"No administrar",'Matriz Nº4 Administración'!F31," ")</f>
        <v xml:space="preserve"> </v>
      </c>
      <c r="F31" s="98" t="str">
        <f>IF(B31&lt;&gt;"No administrar",'Matriz Nº4 Administración'!G31," ")</f>
        <v xml:space="preserve"> </v>
      </c>
      <c r="G31" s="120"/>
      <c r="H31" s="120"/>
      <c r="I31" s="120"/>
      <c r="J31" s="120"/>
      <c r="K31" s="121"/>
      <c r="L31" s="121"/>
      <c r="M31" s="120"/>
      <c r="N31" s="23"/>
      <c r="O31" s="23"/>
      <c r="P31" s="23"/>
      <c r="Q31" s="23"/>
      <c r="R31" s="23"/>
      <c r="S31" s="23"/>
      <c r="T31" s="23"/>
      <c r="U31" s="23"/>
      <c r="V31" s="23"/>
      <c r="W31" s="23"/>
      <c r="X31" s="23"/>
      <c r="Y31" s="23"/>
      <c r="Z31" s="23"/>
    </row>
    <row r="32" spans="1:26" ht="42.75" customHeight="1" x14ac:dyDescent="0.3">
      <c r="A32" s="97" t="str">
        <f>+'Matriz Nº4 Administración'!A32</f>
        <v>3. 5</v>
      </c>
      <c r="B32" s="98" t="str">
        <f>+'Matriz Nº4 Administración'!B32</f>
        <v>No administrar</v>
      </c>
      <c r="C32" s="99" t="str">
        <f>IF(B32&lt;&gt;"No administrar",'Matriz Nº1 Identificación'!B32," ")</f>
        <v xml:space="preserve"> </v>
      </c>
      <c r="D32" s="100" t="str">
        <f>IF(C32&lt;&gt;" ",'Matriz Nº4 Administración'!C32," ")</f>
        <v xml:space="preserve"> </v>
      </c>
      <c r="E32" s="98" t="str">
        <f>IF(B32&lt;&gt;"No administrar",'Matriz Nº4 Administración'!F32," ")</f>
        <v xml:space="preserve"> </v>
      </c>
      <c r="F32" s="98" t="str">
        <f>IF(B32&lt;&gt;"No administrar",'Matriz Nº4 Administración'!G32," ")</f>
        <v xml:space="preserve"> </v>
      </c>
      <c r="G32" s="120"/>
      <c r="H32" s="120"/>
      <c r="I32" s="120"/>
      <c r="J32" s="120"/>
      <c r="K32" s="121"/>
      <c r="L32" s="121"/>
      <c r="M32" s="120"/>
      <c r="N32" s="23"/>
      <c r="O32" s="23"/>
      <c r="P32" s="23"/>
      <c r="Q32" s="23"/>
      <c r="R32" s="23"/>
      <c r="S32" s="23"/>
      <c r="T32" s="23"/>
      <c r="U32" s="23"/>
      <c r="V32" s="23"/>
      <c r="W32" s="23"/>
      <c r="X32" s="23"/>
      <c r="Y32" s="23"/>
      <c r="Z32" s="23"/>
    </row>
    <row r="33" spans="1:26" ht="40.5" customHeight="1" x14ac:dyDescent="0.3">
      <c r="A33" s="97" t="str">
        <f>+'Matriz Nº4 Administración'!A33</f>
        <v>3. 6</v>
      </c>
      <c r="B33" s="98" t="str">
        <f>+'Matriz Nº4 Administración'!B33</f>
        <v>No administrar</v>
      </c>
      <c r="C33" s="99" t="str">
        <f>IF(B33&lt;&gt;"No administrar",'Matriz Nº1 Identificación'!B33," ")</f>
        <v xml:space="preserve"> </v>
      </c>
      <c r="D33" s="100" t="str">
        <f>IF(C33&lt;&gt;" ",'Matriz Nº4 Administración'!C33," ")</f>
        <v xml:space="preserve"> </v>
      </c>
      <c r="E33" s="98" t="str">
        <f>IF(B33&lt;&gt;"No administrar",'Matriz Nº4 Administración'!F33," ")</f>
        <v xml:space="preserve"> </v>
      </c>
      <c r="F33" s="98" t="str">
        <f>IF(B33&lt;&gt;"No administrar",'Matriz Nº4 Administración'!G33," ")</f>
        <v xml:space="preserve"> </v>
      </c>
      <c r="G33" s="120"/>
      <c r="H33" s="120"/>
      <c r="I33" s="120"/>
      <c r="J33" s="120"/>
      <c r="K33" s="121"/>
      <c r="L33" s="121"/>
      <c r="M33" s="120"/>
      <c r="N33" s="23"/>
      <c r="O33" s="23"/>
      <c r="P33" s="23"/>
      <c r="Q33" s="23"/>
      <c r="R33" s="23"/>
      <c r="S33" s="23"/>
      <c r="T33" s="23"/>
      <c r="U33" s="23"/>
      <c r="V33" s="23"/>
      <c r="W33" s="23"/>
      <c r="X33" s="23"/>
      <c r="Y33" s="23"/>
      <c r="Z33" s="23"/>
    </row>
    <row r="34" spans="1:26" ht="43.5" customHeight="1" thickBot="1" x14ac:dyDescent="0.35">
      <c r="A34" s="97" t="str">
        <f>+'Matriz Nº4 Administración'!A34</f>
        <v>3. 7</v>
      </c>
      <c r="B34" s="98" t="str">
        <f>+'Matriz Nº4 Administración'!B34</f>
        <v>No administrar</v>
      </c>
      <c r="C34" s="99" t="str">
        <f>IF(B34&lt;&gt;"No administrar",'Matriz Nº1 Identificación'!B34," ")</f>
        <v xml:space="preserve"> </v>
      </c>
      <c r="D34" s="100" t="str">
        <f>IF(C34&lt;&gt;" ",'Matriz Nº4 Administración'!C34," ")</f>
        <v xml:space="preserve"> </v>
      </c>
      <c r="E34" s="98" t="str">
        <f>IF(B34&lt;&gt;"No administrar",'Matriz Nº4 Administración'!F34," ")</f>
        <v xml:space="preserve"> </v>
      </c>
      <c r="F34" s="98" t="str">
        <f>IF(B34&lt;&gt;"No administrar",'Matriz Nº4 Administración'!G34," ")</f>
        <v xml:space="preserve"> </v>
      </c>
      <c r="G34" s="120"/>
      <c r="H34" s="120"/>
      <c r="I34" s="120"/>
      <c r="J34" s="120"/>
      <c r="K34" s="121"/>
      <c r="L34" s="121"/>
      <c r="M34" s="120"/>
      <c r="N34" s="23"/>
      <c r="O34" s="23"/>
      <c r="P34" s="23"/>
      <c r="Q34" s="23"/>
      <c r="R34" s="23"/>
      <c r="S34" s="23"/>
      <c r="T34" s="23"/>
      <c r="U34" s="23"/>
      <c r="V34" s="23"/>
      <c r="W34" s="23"/>
      <c r="X34" s="23"/>
      <c r="Y34" s="23"/>
      <c r="Z34" s="23"/>
    </row>
    <row r="35" spans="1:26" ht="16.5" customHeight="1" thickBot="1" x14ac:dyDescent="0.35">
      <c r="A35" s="460" t="str">
        <f>'Matriz Nº4 Administración'!A35</f>
        <v xml:space="preserve">Objetivo Estratégico: </v>
      </c>
      <c r="B35" s="461"/>
      <c r="C35" s="462">
        <f>'Matriz Nº4 Administración'!B35</f>
        <v>0</v>
      </c>
      <c r="D35" s="463"/>
      <c r="E35" s="463"/>
      <c r="F35" s="463"/>
      <c r="G35" s="463"/>
      <c r="H35" s="463"/>
      <c r="I35" s="463"/>
      <c r="J35" s="463"/>
      <c r="K35" s="463"/>
      <c r="L35" s="463"/>
      <c r="M35" s="463"/>
      <c r="N35" s="7"/>
      <c r="O35" s="7"/>
      <c r="P35" s="7"/>
      <c r="Q35" s="7"/>
      <c r="R35" s="7"/>
      <c r="S35" s="7"/>
      <c r="T35" s="7"/>
      <c r="U35" s="7"/>
      <c r="V35" s="7"/>
      <c r="W35" s="7"/>
      <c r="X35" s="7"/>
      <c r="Y35" s="7"/>
      <c r="Z35" s="7"/>
    </row>
    <row r="36" spans="1:26" ht="27" customHeight="1" thickBot="1" x14ac:dyDescent="0.35">
      <c r="A36" s="456" t="str">
        <f>'Matriz Nº4 Administración'!A36</f>
        <v>Objetivo táctico</v>
      </c>
      <c r="B36" s="426"/>
      <c r="C36" s="457" t="str">
        <f>'Matriz Nº4 Administración'!B36</f>
        <v xml:space="preserve">4. Contar con un sistema de producción de Diarios Oficiales que facilite el desarrollo eficiente de los servicios de publicación. </v>
      </c>
      <c r="D36" s="458"/>
      <c r="E36" s="458"/>
      <c r="F36" s="458"/>
      <c r="G36" s="458"/>
      <c r="H36" s="458"/>
      <c r="I36" s="458"/>
      <c r="J36" s="458"/>
      <c r="K36" s="458"/>
      <c r="L36" s="458"/>
      <c r="M36" s="459"/>
      <c r="N36" s="7"/>
      <c r="O36" s="7"/>
      <c r="P36" s="7"/>
      <c r="Q36" s="7"/>
      <c r="R36" s="7"/>
      <c r="S36" s="7"/>
      <c r="T36" s="7"/>
      <c r="U36" s="7"/>
      <c r="V36" s="7"/>
      <c r="W36" s="7"/>
      <c r="X36" s="7"/>
      <c r="Y36" s="7"/>
      <c r="Z36" s="7"/>
    </row>
    <row r="37" spans="1:26" ht="47.25" customHeight="1" x14ac:dyDescent="0.3">
      <c r="A37" s="97" t="str">
        <f>+'Matriz Nº4 Administración'!A37</f>
        <v>4. 1</v>
      </c>
      <c r="B37" s="98" t="str">
        <f>+'Matriz Nº4 Administración'!B37</f>
        <v>No administrar</v>
      </c>
      <c r="C37" s="99" t="str">
        <f>IF(B37&lt;&gt;"No administrar",'Matriz Nº1 Identificación'!B37," ")</f>
        <v xml:space="preserve"> </v>
      </c>
      <c r="D37" s="100" t="str">
        <f>IF(C37&lt;&gt;" ",'Matriz Nº4 Administración'!C37," ")</f>
        <v xml:space="preserve"> </v>
      </c>
      <c r="E37" s="98" t="str">
        <f>IF(B37&lt;&gt;"No administrar",'Matriz Nº4 Administración'!F37," ")</f>
        <v xml:space="preserve"> </v>
      </c>
      <c r="F37" s="98" t="str">
        <f>IF(B37&lt;&gt;"No administrar",'Matriz Nº4 Administración'!G37," ")</f>
        <v xml:space="preserve"> </v>
      </c>
      <c r="G37" s="120"/>
      <c r="H37" s="120"/>
      <c r="I37" s="120"/>
      <c r="J37" s="120"/>
      <c r="K37" s="121"/>
      <c r="L37" s="121"/>
      <c r="M37" s="120"/>
      <c r="N37" s="23"/>
      <c r="O37" s="23"/>
      <c r="P37" s="23"/>
      <c r="Q37" s="23"/>
      <c r="R37" s="23"/>
      <c r="S37" s="23"/>
      <c r="T37" s="23"/>
      <c r="U37" s="23"/>
      <c r="V37" s="23"/>
      <c r="W37" s="23"/>
      <c r="X37" s="23"/>
      <c r="Y37" s="23"/>
      <c r="Z37" s="23"/>
    </row>
    <row r="38" spans="1:26" ht="43.5" customHeight="1" x14ac:dyDescent="0.3">
      <c r="A38" s="97" t="str">
        <f>+'Matriz Nº4 Administración'!A38</f>
        <v>4. 2</v>
      </c>
      <c r="B38" s="98" t="str">
        <f>+'Matriz Nº4 Administración'!B38</f>
        <v>No administrar</v>
      </c>
      <c r="C38" s="99" t="str">
        <f>IF(B38&lt;&gt;"No administrar",'Matriz Nº1 Identificación'!B38," ")</f>
        <v xml:space="preserve"> </v>
      </c>
      <c r="D38" s="100" t="str">
        <f>IF(C38&lt;&gt;" ",'Matriz Nº4 Administración'!C38," ")</f>
        <v xml:space="preserve"> </v>
      </c>
      <c r="E38" s="98" t="str">
        <f>IF(B38&lt;&gt;"No administrar",'Matriz Nº4 Administración'!F38," ")</f>
        <v xml:space="preserve"> </v>
      </c>
      <c r="F38" s="98" t="str">
        <f>IF(B38&lt;&gt;"No administrar",'Matriz Nº4 Administración'!G38," ")</f>
        <v xml:space="preserve"> </v>
      </c>
      <c r="G38" s="120"/>
      <c r="H38" s="120"/>
      <c r="I38" s="120"/>
      <c r="J38" s="120"/>
      <c r="K38" s="121"/>
      <c r="L38" s="121"/>
      <c r="M38" s="120"/>
      <c r="N38" s="23"/>
      <c r="O38" s="23"/>
      <c r="P38" s="23"/>
      <c r="Q38" s="23"/>
      <c r="R38" s="23"/>
      <c r="S38" s="23"/>
      <c r="T38" s="23"/>
      <c r="U38" s="23"/>
      <c r="V38" s="23"/>
      <c r="W38" s="23"/>
      <c r="X38" s="23"/>
      <c r="Y38" s="23"/>
      <c r="Z38" s="23"/>
    </row>
    <row r="39" spans="1:26" ht="40.5" customHeight="1" x14ac:dyDescent="0.3">
      <c r="A39" s="97" t="str">
        <f>+'Matriz Nº4 Administración'!A39</f>
        <v>4. 3</v>
      </c>
      <c r="B39" s="98" t="str">
        <f>+'Matriz Nº4 Administración'!B39</f>
        <v>No administrar</v>
      </c>
      <c r="C39" s="99" t="str">
        <f>IF(B39&lt;&gt;"No administrar",'Matriz Nº1 Identificación'!B39," ")</f>
        <v xml:space="preserve"> </v>
      </c>
      <c r="D39" s="100" t="str">
        <f>IF(C39&lt;&gt;" ",'Matriz Nº4 Administración'!C39," ")</f>
        <v xml:space="preserve"> </v>
      </c>
      <c r="E39" s="98" t="str">
        <f>IF(B39&lt;&gt;"No administrar",'Matriz Nº4 Administración'!F39," ")</f>
        <v xml:space="preserve"> </v>
      </c>
      <c r="F39" s="98" t="str">
        <f>IF(B39&lt;&gt;"No administrar",'Matriz Nº4 Administración'!G39," ")</f>
        <v xml:space="preserve"> </v>
      </c>
      <c r="G39" s="120"/>
      <c r="H39" s="120"/>
      <c r="I39" s="120"/>
      <c r="J39" s="120"/>
      <c r="K39" s="121"/>
      <c r="L39" s="121"/>
      <c r="M39" s="120"/>
      <c r="N39" s="23"/>
      <c r="O39" s="23"/>
      <c r="P39" s="23"/>
      <c r="Q39" s="23"/>
      <c r="R39" s="23"/>
      <c r="S39" s="23"/>
      <c r="T39" s="23"/>
      <c r="U39" s="23"/>
      <c r="V39" s="23"/>
      <c r="W39" s="23"/>
      <c r="X39" s="23"/>
      <c r="Y39" s="23"/>
      <c r="Z39" s="23"/>
    </row>
    <row r="40" spans="1:26" ht="48" customHeight="1" x14ac:dyDescent="0.3">
      <c r="A40" s="97" t="str">
        <f>+'Matriz Nº4 Administración'!A40</f>
        <v>4. 4</v>
      </c>
      <c r="B40" s="98" t="str">
        <f>+'Matriz Nº4 Administración'!B40</f>
        <v>No administrar</v>
      </c>
      <c r="C40" s="99" t="str">
        <f>IF(B40&lt;&gt;"No administrar",'Matriz Nº1 Identificación'!B40," ")</f>
        <v xml:space="preserve"> </v>
      </c>
      <c r="D40" s="100" t="str">
        <f>IF(C40&lt;&gt;" ",'Matriz Nº4 Administración'!C40," ")</f>
        <v xml:space="preserve"> </v>
      </c>
      <c r="E40" s="98" t="str">
        <f>IF(B40&lt;&gt;"No administrar",'Matriz Nº4 Administración'!F40," ")</f>
        <v xml:space="preserve"> </v>
      </c>
      <c r="F40" s="98" t="str">
        <f>IF(B40&lt;&gt;"No administrar",'Matriz Nº4 Administración'!G40," ")</f>
        <v xml:space="preserve"> </v>
      </c>
      <c r="G40" s="120"/>
      <c r="H40" s="120"/>
      <c r="I40" s="120"/>
      <c r="J40" s="120"/>
      <c r="K40" s="121"/>
      <c r="L40" s="121"/>
      <c r="M40" s="120"/>
      <c r="N40" s="23"/>
      <c r="O40" s="23"/>
      <c r="P40" s="23"/>
      <c r="Q40" s="23"/>
      <c r="R40" s="23"/>
      <c r="S40" s="23"/>
      <c r="T40" s="23"/>
      <c r="U40" s="23"/>
      <c r="V40" s="23"/>
      <c r="W40" s="23"/>
      <c r="X40" s="23"/>
      <c r="Y40" s="23"/>
      <c r="Z40" s="23"/>
    </row>
    <row r="41" spans="1:26" ht="42.75" customHeight="1" x14ac:dyDescent="0.3">
      <c r="A41" s="97" t="str">
        <f>+'Matriz Nº4 Administración'!A41</f>
        <v>4. 5</v>
      </c>
      <c r="B41" s="98" t="str">
        <f>+'Matriz Nº4 Administración'!B41</f>
        <v>No administrar</v>
      </c>
      <c r="C41" s="99" t="str">
        <f>IF(B41&lt;&gt;"No administrar",'Matriz Nº1 Identificación'!B41," ")</f>
        <v xml:space="preserve"> </v>
      </c>
      <c r="D41" s="100" t="str">
        <f>IF(C41&lt;&gt;" ",'Matriz Nº4 Administración'!C41," ")</f>
        <v xml:space="preserve"> </v>
      </c>
      <c r="E41" s="98" t="str">
        <f>IF(B41&lt;&gt;"No administrar",'Matriz Nº4 Administración'!F41," ")</f>
        <v xml:space="preserve"> </v>
      </c>
      <c r="F41" s="98" t="str">
        <f>IF(B41&lt;&gt;"No administrar",'Matriz Nº4 Administración'!G41," ")</f>
        <v xml:space="preserve"> </v>
      </c>
      <c r="G41" s="120"/>
      <c r="H41" s="120"/>
      <c r="I41" s="120"/>
      <c r="J41" s="120"/>
      <c r="K41" s="121"/>
      <c r="L41" s="121"/>
      <c r="M41" s="120"/>
      <c r="N41" s="23"/>
      <c r="O41" s="23"/>
      <c r="P41" s="23"/>
      <c r="Q41" s="23"/>
      <c r="R41" s="23"/>
      <c r="S41" s="23"/>
      <c r="T41" s="23"/>
      <c r="U41" s="23"/>
      <c r="V41" s="23"/>
      <c r="W41" s="23"/>
      <c r="X41" s="23"/>
      <c r="Y41" s="23"/>
      <c r="Z41" s="23"/>
    </row>
    <row r="42" spans="1:26" ht="40.5" customHeight="1" x14ac:dyDescent="0.3">
      <c r="A42" s="97" t="str">
        <f>+'Matriz Nº4 Administración'!A42</f>
        <v>4. 6</v>
      </c>
      <c r="B42" s="98" t="str">
        <f>+'Matriz Nº4 Administración'!B42</f>
        <v>No administrar</v>
      </c>
      <c r="C42" s="99" t="str">
        <f>IF(B42&lt;&gt;"No administrar",'Matriz Nº1 Identificación'!B42," ")</f>
        <v xml:space="preserve"> </v>
      </c>
      <c r="D42" s="100" t="str">
        <f>IF(C42&lt;&gt;" ",'Matriz Nº4 Administración'!C42," ")</f>
        <v xml:space="preserve"> </v>
      </c>
      <c r="E42" s="98" t="str">
        <f>IF(B42&lt;&gt;"No administrar",'Matriz Nº4 Administración'!F42," ")</f>
        <v xml:space="preserve"> </v>
      </c>
      <c r="F42" s="98" t="str">
        <f>IF(B42&lt;&gt;"No administrar",'Matriz Nº4 Administración'!G42," ")</f>
        <v xml:space="preserve"> </v>
      </c>
      <c r="G42" s="120"/>
      <c r="H42" s="120"/>
      <c r="I42" s="120"/>
      <c r="J42" s="120"/>
      <c r="K42" s="121"/>
      <c r="L42" s="121"/>
      <c r="M42" s="120"/>
      <c r="N42" s="23"/>
      <c r="O42" s="23"/>
      <c r="P42" s="23"/>
      <c r="Q42" s="23"/>
      <c r="R42" s="23"/>
      <c r="S42" s="23"/>
      <c r="T42" s="23"/>
      <c r="U42" s="23"/>
      <c r="V42" s="23"/>
      <c r="W42" s="23"/>
      <c r="X42" s="23"/>
      <c r="Y42" s="23"/>
      <c r="Z42" s="23"/>
    </row>
    <row r="43" spans="1:26" ht="43.5" customHeight="1" thickBot="1" x14ac:dyDescent="0.35">
      <c r="A43" s="97" t="str">
        <f>+'Matriz Nº4 Administración'!A43</f>
        <v>4. 7</v>
      </c>
      <c r="B43" s="98" t="str">
        <f>+'Matriz Nº4 Administración'!B43</f>
        <v>No administrar</v>
      </c>
      <c r="C43" s="99" t="str">
        <f>IF(B43&lt;&gt;"No administrar",'Matriz Nº1 Identificación'!B43," ")</f>
        <v xml:space="preserve"> </v>
      </c>
      <c r="D43" s="100" t="str">
        <f>IF(C43&lt;&gt;" ",'Matriz Nº4 Administración'!C43," ")</f>
        <v xml:space="preserve"> </v>
      </c>
      <c r="E43" s="98" t="str">
        <f>IF(B43&lt;&gt;"No administrar",'Matriz Nº4 Administración'!F43," ")</f>
        <v xml:space="preserve"> </v>
      </c>
      <c r="F43" s="98" t="str">
        <f>IF(B43&lt;&gt;"No administrar",'Matriz Nº4 Administración'!G43," ")</f>
        <v xml:space="preserve"> </v>
      </c>
      <c r="G43" s="120"/>
      <c r="H43" s="120"/>
      <c r="I43" s="120"/>
      <c r="J43" s="120"/>
      <c r="K43" s="121"/>
      <c r="L43" s="121"/>
      <c r="M43" s="120"/>
      <c r="N43" s="23"/>
      <c r="O43" s="23"/>
      <c r="P43" s="23"/>
      <c r="Q43" s="23"/>
      <c r="R43" s="23"/>
      <c r="S43" s="23"/>
      <c r="T43" s="23"/>
      <c r="U43" s="23"/>
      <c r="V43" s="23"/>
      <c r="W43" s="23"/>
      <c r="X43" s="23"/>
      <c r="Y43" s="23"/>
      <c r="Z43" s="23"/>
    </row>
    <row r="44" spans="1:26" ht="16.5" customHeight="1" thickBot="1" x14ac:dyDescent="0.35">
      <c r="A44" s="460" t="str">
        <f>'Matriz Nº4 Administración'!A44</f>
        <v xml:space="preserve">Objetivo Estratégico: </v>
      </c>
      <c r="B44" s="461"/>
      <c r="C44" s="462">
        <f>'Matriz Nº4 Administración'!B44</f>
        <v>0</v>
      </c>
      <c r="D44" s="463"/>
      <c r="E44" s="463"/>
      <c r="F44" s="463"/>
      <c r="G44" s="463"/>
      <c r="H44" s="463"/>
      <c r="I44" s="463"/>
      <c r="J44" s="463"/>
      <c r="K44" s="463"/>
      <c r="L44" s="463"/>
      <c r="M44" s="463"/>
      <c r="N44" s="7"/>
      <c r="O44" s="7"/>
      <c r="P44" s="7"/>
      <c r="Q44" s="7"/>
      <c r="R44" s="7"/>
      <c r="S44" s="7"/>
      <c r="T44" s="7"/>
      <c r="U44" s="7"/>
      <c r="V44" s="7"/>
      <c r="W44" s="7"/>
      <c r="X44" s="7"/>
      <c r="Y44" s="7"/>
      <c r="Z44" s="7"/>
    </row>
    <row r="45" spans="1:26" ht="27" customHeight="1" thickBot="1" x14ac:dyDescent="0.35">
      <c r="A45" s="456" t="str">
        <f>'Matriz Nº4 Administración'!A45</f>
        <v>Objetivo táctico</v>
      </c>
      <c r="B45" s="426"/>
      <c r="C45" s="457" t="str">
        <f>'Matriz Nº4 Administración'!B45</f>
        <v>5. Fiscalizarlosprocesosmásriesgososdelainstituciónparacontribuirconlaeficiencia,eficaciayeconomicidaddelos procesos.</v>
      </c>
      <c r="D45" s="458"/>
      <c r="E45" s="458"/>
      <c r="F45" s="458"/>
      <c r="G45" s="458"/>
      <c r="H45" s="458"/>
      <c r="I45" s="458"/>
      <c r="J45" s="458"/>
      <c r="K45" s="458"/>
      <c r="L45" s="458"/>
      <c r="M45" s="459"/>
      <c r="N45" s="7"/>
      <c r="O45" s="7"/>
      <c r="P45" s="7"/>
      <c r="Q45" s="7"/>
      <c r="R45" s="7"/>
      <c r="S45" s="7"/>
      <c r="T45" s="7"/>
      <c r="U45" s="7"/>
      <c r="V45" s="7"/>
      <c r="W45" s="7"/>
      <c r="X45" s="7"/>
      <c r="Y45" s="7"/>
      <c r="Z45" s="7"/>
    </row>
    <row r="46" spans="1:26" ht="47.25" customHeight="1" x14ac:dyDescent="0.3">
      <c r="A46" s="97" t="str">
        <f>+'Matriz Nº4 Administración'!A46</f>
        <v>5. 1</v>
      </c>
      <c r="B46" s="98" t="str">
        <f>+'Matriz Nº4 Administración'!B46</f>
        <v>No administrar</v>
      </c>
      <c r="C46" s="99" t="str">
        <f>IF(B46&lt;&gt;"No administrar",'Matriz Nº1 Identificación'!B46," ")</f>
        <v xml:space="preserve"> </v>
      </c>
      <c r="D46" s="100" t="str">
        <f>IF(C46&lt;&gt;" ",'Matriz Nº4 Administración'!C46," ")</f>
        <v xml:space="preserve"> </v>
      </c>
      <c r="E46" s="98" t="str">
        <f>IF(B46&lt;&gt;"No administrar",'Matriz Nº4 Administración'!F46," ")</f>
        <v xml:space="preserve"> </v>
      </c>
      <c r="F46" s="98" t="str">
        <f>IF(B46&lt;&gt;"No administrar",'Matriz Nº4 Administración'!G46," ")</f>
        <v xml:space="preserve"> </v>
      </c>
      <c r="G46" s="120"/>
      <c r="H46" s="120"/>
      <c r="I46" s="120"/>
      <c r="J46" s="120"/>
      <c r="K46" s="121"/>
      <c r="L46" s="121"/>
      <c r="M46" s="120"/>
      <c r="N46" s="23"/>
      <c r="O46" s="23"/>
      <c r="P46" s="23"/>
      <c r="Q46" s="23"/>
      <c r="R46" s="23"/>
      <c r="S46" s="23"/>
      <c r="T46" s="23"/>
      <c r="U46" s="23"/>
      <c r="V46" s="23"/>
      <c r="W46" s="23"/>
      <c r="X46" s="23"/>
      <c r="Y46" s="23"/>
      <c r="Z46" s="23"/>
    </row>
    <row r="47" spans="1:26" ht="43.5" customHeight="1" x14ac:dyDescent="0.3">
      <c r="A47" s="97" t="str">
        <f>+'Matriz Nº4 Administración'!A47</f>
        <v>5. 2</v>
      </c>
      <c r="B47" s="98" t="str">
        <f>+'Matriz Nº4 Administración'!B47</f>
        <v>No administrar</v>
      </c>
      <c r="C47" s="99" t="str">
        <f>IF(B47&lt;&gt;"No administrar",'Matriz Nº1 Identificación'!B47," ")</f>
        <v xml:space="preserve"> </v>
      </c>
      <c r="D47" s="100" t="str">
        <f>IF(C47&lt;&gt;" ",'Matriz Nº4 Administración'!C47," ")</f>
        <v xml:space="preserve"> </v>
      </c>
      <c r="E47" s="98" t="str">
        <f>IF(B47&lt;&gt;"No administrar",'Matriz Nº4 Administración'!F47," ")</f>
        <v xml:space="preserve"> </v>
      </c>
      <c r="F47" s="98" t="str">
        <f>IF(B47&lt;&gt;"No administrar",'Matriz Nº4 Administración'!G47," ")</f>
        <v xml:space="preserve"> </v>
      </c>
      <c r="G47" s="120"/>
      <c r="H47" s="120"/>
      <c r="I47" s="120"/>
      <c r="J47" s="120"/>
      <c r="K47" s="121"/>
      <c r="L47" s="121"/>
      <c r="M47" s="120"/>
      <c r="N47" s="23"/>
      <c r="O47" s="23"/>
      <c r="P47" s="23"/>
      <c r="Q47" s="23"/>
      <c r="R47" s="23"/>
      <c r="S47" s="23"/>
      <c r="T47" s="23"/>
      <c r="U47" s="23"/>
      <c r="V47" s="23"/>
      <c r="W47" s="23"/>
      <c r="X47" s="23"/>
      <c r="Y47" s="23"/>
      <c r="Z47" s="23"/>
    </row>
    <row r="48" spans="1:26" ht="40.5" customHeight="1" x14ac:dyDescent="0.3">
      <c r="A48" s="97" t="str">
        <f>+'Matriz Nº4 Administración'!A48</f>
        <v>5. 3</v>
      </c>
      <c r="B48" s="98" t="str">
        <f>+'Matriz Nº4 Administración'!B48</f>
        <v>No administrar</v>
      </c>
      <c r="C48" s="99" t="str">
        <f>IF(B48&lt;&gt;"No administrar",'Matriz Nº1 Identificación'!B48," ")</f>
        <v xml:space="preserve"> </v>
      </c>
      <c r="D48" s="100" t="str">
        <f>IF(C48&lt;&gt;" ",'Matriz Nº4 Administración'!C48," ")</f>
        <v xml:space="preserve"> </v>
      </c>
      <c r="E48" s="98" t="str">
        <f>IF(B48&lt;&gt;"No administrar",'Matriz Nº4 Administración'!F48," ")</f>
        <v xml:space="preserve"> </v>
      </c>
      <c r="F48" s="98" t="str">
        <f>IF(B48&lt;&gt;"No administrar",'Matriz Nº4 Administración'!G48," ")</f>
        <v xml:space="preserve"> </v>
      </c>
      <c r="G48" s="120"/>
      <c r="H48" s="120"/>
      <c r="I48" s="120"/>
      <c r="J48" s="120"/>
      <c r="K48" s="121"/>
      <c r="L48" s="121"/>
      <c r="M48" s="120"/>
      <c r="N48" s="23"/>
      <c r="O48" s="23"/>
      <c r="P48" s="23"/>
      <c r="Q48" s="23"/>
      <c r="R48" s="23"/>
      <c r="S48" s="23"/>
      <c r="T48" s="23"/>
      <c r="U48" s="23"/>
      <c r="V48" s="23"/>
      <c r="W48" s="23"/>
      <c r="X48" s="23"/>
      <c r="Y48" s="23"/>
      <c r="Z48" s="23"/>
    </row>
    <row r="49" spans="1:26" ht="48" customHeight="1" x14ac:dyDescent="0.3">
      <c r="A49" s="97" t="str">
        <f>+'Matriz Nº4 Administración'!A49</f>
        <v>5. 4</v>
      </c>
      <c r="B49" s="98" t="str">
        <f>+'Matriz Nº4 Administración'!B49</f>
        <v>No administrar</v>
      </c>
      <c r="C49" s="99" t="str">
        <f>IF(B49&lt;&gt;"No administrar",'Matriz Nº1 Identificación'!B49," ")</f>
        <v xml:space="preserve"> </v>
      </c>
      <c r="D49" s="100" t="str">
        <f>IF(C49&lt;&gt;" ",'Matriz Nº4 Administración'!C49," ")</f>
        <v xml:space="preserve"> </v>
      </c>
      <c r="E49" s="98" t="str">
        <f>IF(B49&lt;&gt;"No administrar",'Matriz Nº4 Administración'!F49," ")</f>
        <v xml:space="preserve"> </v>
      </c>
      <c r="F49" s="98" t="str">
        <f>IF(B49&lt;&gt;"No administrar",'Matriz Nº4 Administración'!G49," ")</f>
        <v xml:space="preserve"> </v>
      </c>
      <c r="G49" s="120"/>
      <c r="H49" s="120"/>
      <c r="I49" s="120"/>
      <c r="J49" s="120"/>
      <c r="K49" s="121"/>
      <c r="L49" s="121"/>
      <c r="M49" s="120"/>
      <c r="N49" s="23"/>
      <c r="O49" s="23"/>
      <c r="P49" s="23"/>
      <c r="Q49" s="23"/>
      <c r="R49" s="23"/>
      <c r="S49" s="23"/>
      <c r="T49" s="23"/>
      <c r="U49" s="23"/>
      <c r="V49" s="23"/>
      <c r="W49" s="23"/>
      <c r="X49" s="23"/>
      <c r="Y49" s="23"/>
      <c r="Z49" s="23"/>
    </row>
    <row r="50" spans="1:26" ht="42.75" customHeight="1" x14ac:dyDescent="0.3">
      <c r="A50" s="97" t="str">
        <f>+'Matriz Nº4 Administración'!A50</f>
        <v>5. 5</v>
      </c>
      <c r="B50" s="98" t="str">
        <f>+'Matriz Nº4 Administración'!B50</f>
        <v>No administrar</v>
      </c>
      <c r="C50" s="99" t="str">
        <f>IF(B50&lt;&gt;"No administrar",'Matriz Nº1 Identificación'!B50," ")</f>
        <v xml:space="preserve"> </v>
      </c>
      <c r="D50" s="100" t="str">
        <f>IF(C50&lt;&gt;" ",'Matriz Nº4 Administración'!C50," ")</f>
        <v xml:space="preserve"> </v>
      </c>
      <c r="E50" s="98" t="str">
        <f>IF(B50&lt;&gt;"No administrar",'Matriz Nº4 Administración'!F50," ")</f>
        <v xml:space="preserve"> </v>
      </c>
      <c r="F50" s="98" t="str">
        <f>IF(B50&lt;&gt;"No administrar",'Matriz Nº4 Administración'!G50," ")</f>
        <v xml:space="preserve"> </v>
      </c>
      <c r="G50" s="120"/>
      <c r="H50" s="120"/>
      <c r="I50" s="120"/>
      <c r="J50" s="120"/>
      <c r="K50" s="121"/>
      <c r="L50" s="121"/>
      <c r="M50" s="120"/>
      <c r="N50" s="23"/>
      <c r="O50" s="23"/>
      <c r="P50" s="23"/>
      <c r="Q50" s="23"/>
      <c r="R50" s="23"/>
      <c r="S50" s="23"/>
      <c r="T50" s="23"/>
      <c r="U50" s="23"/>
      <c r="V50" s="23"/>
      <c r="W50" s="23"/>
      <c r="X50" s="23"/>
      <c r="Y50" s="23"/>
      <c r="Z50" s="23"/>
    </row>
    <row r="51" spans="1:26" ht="40.5" customHeight="1" x14ac:dyDescent="0.3">
      <c r="A51" s="97" t="str">
        <f>+'Matriz Nº4 Administración'!A51</f>
        <v>5. 6</v>
      </c>
      <c r="B51" s="98" t="str">
        <f>+'Matriz Nº4 Administración'!B51</f>
        <v>No administrar</v>
      </c>
      <c r="C51" s="99" t="str">
        <f>IF(B51&lt;&gt;"No administrar",'Matriz Nº1 Identificación'!B51," ")</f>
        <v xml:space="preserve"> </v>
      </c>
      <c r="D51" s="100" t="str">
        <f>IF(C51&lt;&gt;" ",'Matriz Nº4 Administración'!C51," ")</f>
        <v xml:space="preserve"> </v>
      </c>
      <c r="E51" s="98" t="str">
        <f>IF(B51&lt;&gt;"No administrar",'Matriz Nº4 Administración'!F51," ")</f>
        <v xml:space="preserve"> </v>
      </c>
      <c r="F51" s="98" t="str">
        <f>IF(B51&lt;&gt;"No administrar",'Matriz Nº4 Administración'!G51," ")</f>
        <v xml:space="preserve"> </v>
      </c>
      <c r="G51" s="120"/>
      <c r="H51" s="120"/>
      <c r="I51" s="120"/>
      <c r="J51" s="120"/>
      <c r="K51" s="121"/>
      <c r="L51" s="121"/>
      <c r="M51" s="120"/>
      <c r="N51" s="23"/>
      <c r="O51" s="23"/>
      <c r="P51" s="23"/>
      <c r="Q51" s="23"/>
      <c r="R51" s="23"/>
      <c r="S51" s="23"/>
      <c r="T51" s="23"/>
      <c r="U51" s="23"/>
      <c r="V51" s="23"/>
      <c r="W51" s="23"/>
      <c r="X51" s="23"/>
      <c r="Y51" s="23"/>
      <c r="Z51" s="23"/>
    </row>
    <row r="52" spans="1:26" ht="43.5" customHeight="1" thickBot="1" x14ac:dyDescent="0.35">
      <c r="A52" s="97" t="str">
        <f>+'Matriz Nº4 Administración'!A52</f>
        <v>5. 7</v>
      </c>
      <c r="B52" s="98" t="str">
        <f>+'Matriz Nº4 Administración'!B52</f>
        <v>No administrar</v>
      </c>
      <c r="C52" s="99" t="str">
        <f>IF(B52&lt;&gt;"No administrar",'Matriz Nº1 Identificación'!B52," ")</f>
        <v xml:space="preserve"> </v>
      </c>
      <c r="D52" s="100" t="str">
        <f>IF(C52&lt;&gt;" ",'Matriz Nº4 Administración'!C52," ")</f>
        <v xml:space="preserve"> </v>
      </c>
      <c r="E52" s="98" t="str">
        <f>IF(B52&lt;&gt;"No administrar",'Matriz Nº4 Administración'!F52," ")</f>
        <v xml:space="preserve"> </v>
      </c>
      <c r="F52" s="98" t="str">
        <f>IF(B52&lt;&gt;"No administrar",'Matriz Nº4 Administración'!G52," ")</f>
        <v xml:space="preserve"> </v>
      </c>
      <c r="G52" s="120"/>
      <c r="H52" s="120"/>
      <c r="I52" s="120"/>
      <c r="J52" s="120"/>
      <c r="K52" s="121"/>
      <c r="L52" s="121"/>
      <c r="M52" s="120"/>
      <c r="N52" s="23"/>
      <c r="O52" s="23"/>
      <c r="P52" s="23"/>
      <c r="Q52" s="23"/>
      <c r="R52" s="23"/>
      <c r="S52" s="23"/>
      <c r="T52" s="23"/>
      <c r="U52" s="23"/>
      <c r="V52" s="23"/>
      <c r="W52" s="23"/>
      <c r="X52" s="23"/>
      <c r="Y52" s="23"/>
      <c r="Z52" s="23"/>
    </row>
    <row r="53" spans="1:26" ht="16.5" customHeight="1" thickBot="1" x14ac:dyDescent="0.35">
      <c r="A53" s="460" t="str">
        <f>'Matriz Nº4 Administración'!A53</f>
        <v xml:space="preserve">Objetivo Estratégico: </v>
      </c>
      <c r="B53" s="461"/>
      <c r="C53" s="462">
        <f>'Matriz Nº4 Administración'!B53</f>
        <v>0</v>
      </c>
      <c r="D53" s="463"/>
      <c r="E53" s="463"/>
      <c r="F53" s="463"/>
      <c r="G53" s="463"/>
      <c r="H53" s="463"/>
      <c r="I53" s="463"/>
      <c r="J53" s="463"/>
      <c r="K53" s="463"/>
      <c r="L53" s="463"/>
      <c r="M53" s="463"/>
      <c r="N53" s="7"/>
      <c r="O53" s="7"/>
      <c r="P53" s="7"/>
      <c r="Q53" s="7"/>
      <c r="R53" s="7"/>
      <c r="S53" s="7"/>
      <c r="T53" s="7"/>
      <c r="U53" s="7"/>
      <c r="V53" s="7"/>
      <c r="W53" s="7"/>
      <c r="X53" s="7"/>
      <c r="Y53" s="7"/>
      <c r="Z53" s="7"/>
    </row>
    <row r="54" spans="1:26" ht="27" customHeight="1" thickBot="1" x14ac:dyDescent="0.35">
      <c r="A54" s="456" t="str">
        <f>'Matriz Nº4 Administración'!A54</f>
        <v>Objetivo táctico</v>
      </c>
      <c r="B54" s="426"/>
      <c r="C54" s="457" t="str">
        <f>'Matriz Nº4 Administración'!B54</f>
        <v>6. Atender las denuncias, las solicitudes de asesoría, realizar advertencias y legalizar los libros legales de la Administración Activa, para coadyuvar en el mejoramiento del control interno institucional.</v>
      </c>
      <c r="D54" s="458"/>
      <c r="E54" s="458"/>
      <c r="F54" s="458"/>
      <c r="G54" s="458"/>
      <c r="H54" s="458"/>
      <c r="I54" s="458"/>
      <c r="J54" s="458"/>
      <c r="K54" s="458"/>
      <c r="L54" s="458"/>
      <c r="M54" s="459"/>
      <c r="N54" s="7"/>
      <c r="O54" s="7"/>
      <c r="P54" s="7"/>
      <c r="Q54" s="7"/>
      <c r="R54" s="7"/>
      <c r="S54" s="7"/>
      <c r="T54" s="7"/>
      <c r="U54" s="7"/>
      <c r="V54" s="7"/>
      <c r="W54" s="7"/>
      <c r="X54" s="7"/>
      <c r="Y54" s="7"/>
      <c r="Z54" s="7"/>
    </row>
    <row r="55" spans="1:26" ht="47.25" customHeight="1" x14ac:dyDescent="0.3">
      <c r="A55" s="97" t="str">
        <f>+'Matriz Nº4 Administración'!A55</f>
        <v>6. 1</v>
      </c>
      <c r="B55" s="98" t="str">
        <f>+'Matriz Nº4 Administración'!B55</f>
        <v>No administrar</v>
      </c>
      <c r="C55" s="99" t="str">
        <f>IF(B55&lt;&gt;"No administrar",'Matriz Nº1 Identificación'!B55," ")</f>
        <v xml:space="preserve"> </v>
      </c>
      <c r="D55" s="100" t="str">
        <f>IF(C55&lt;&gt;" ",'Matriz Nº4 Administración'!C55," ")</f>
        <v xml:space="preserve"> </v>
      </c>
      <c r="E55" s="98" t="str">
        <f>IF(B55&lt;&gt;"No administrar",'Matriz Nº4 Administración'!F55," ")</f>
        <v xml:space="preserve"> </v>
      </c>
      <c r="F55" s="98" t="str">
        <f>IF(B55&lt;&gt;"No administrar",'Matriz Nº4 Administración'!G55," ")</f>
        <v xml:space="preserve"> </v>
      </c>
      <c r="G55" s="120"/>
      <c r="H55" s="120"/>
      <c r="I55" s="120"/>
      <c r="J55" s="120"/>
      <c r="K55" s="121"/>
      <c r="L55" s="121"/>
      <c r="M55" s="120"/>
      <c r="N55" s="23"/>
      <c r="O55" s="23"/>
      <c r="P55" s="23"/>
      <c r="Q55" s="23"/>
      <c r="R55" s="23"/>
      <c r="S55" s="23"/>
      <c r="T55" s="23"/>
      <c r="U55" s="23"/>
      <c r="V55" s="23"/>
      <c r="W55" s="23"/>
      <c r="X55" s="23"/>
      <c r="Y55" s="23"/>
      <c r="Z55" s="23"/>
    </row>
    <row r="56" spans="1:26" ht="43.5" customHeight="1" x14ac:dyDescent="0.3">
      <c r="A56" s="97" t="str">
        <f>+'Matriz Nº4 Administración'!A56</f>
        <v>6. 2</v>
      </c>
      <c r="B56" s="98" t="str">
        <f>+'Matriz Nº4 Administración'!B56</f>
        <v>No administrar</v>
      </c>
      <c r="C56" s="99" t="str">
        <f>IF(B56&lt;&gt;"No administrar",'Matriz Nº1 Identificación'!B56," ")</f>
        <v xml:space="preserve"> </v>
      </c>
      <c r="D56" s="100" t="str">
        <f>IF(C56&lt;&gt;" ",'Matriz Nº4 Administración'!C56," ")</f>
        <v xml:space="preserve"> </v>
      </c>
      <c r="E56" s="98" t="str">
        <f>IF(B56&lt;&gt;"No administrar",'Matriz Nº4 Administración'!F56," ")</f>
        <v xml:space="preserve"> </v>
      </c>
      <c r="F56" s="98" t="str">
        <f>IF(B56&lt;&gt;"No administrar",'Matriz Nº4 Administración'!G56," ")</f>
        <v xml:space="preserve"> </v>
      </c>
      <c r="G56" s="120"/>
      <c r="H56" s="120"/>
      <c r="I56" s="120"/>
      <c r="J56" s="120"/>
      <c r="K56" s="121"/>
      <c r="L56" s="121"/>
      <c r="M56" s="120"/>
      <c r="N56" s="23"/>
      <c r="O56" s="23"/>
      <c r="P56" s="23"/>
      <c r="Q56" s="23"/>
      <c r="R56" s="23"/>
      <c r="S56" s="23"/>
      <c r="T56" s="23"/>
      <c r="U56" s="23"/>
      <c r="V56" s="23"/>
      <c r="W56" s="23"/>
      <c r="X56" s="23"/>
      <c r="Y56" s="23"/>
      <c r="Z56" s="23"/>
    </row>
    <row r="57" spans="1:26" ht="40.5" customHeight="1" x14ac:dyDescent="0.3">
      <c r="A57" s="97" t="str">
        <f>+'Matriz Nº4 Administración'!A57</f>
        <v>6. 3</v>
      </c>
      <c r="B57" s="98" t="str">
        <f>+'Matriz Nº4 Administración'!B57</f>
        <v>No administrar</v>
      </c>
      <c r="C57" s="99" t="str">
        <f>IF(B57&lt;&gt;"No administrar",'Matriz Nº1 Identificación'!B57," ")</f>
        <v xml:space="preserve"> </v>
      </c>
      <c r="D57" s="100" t="str">
        <f>IF(C57&lt;&gt;" ",'Matriz Nº4 Administración'!C57," ")</f>
        <v xml:space="preserve"> </v>
      </c>
      <c r="E57" s="98" t="str">
        <f>IF(B57&lt;&gt;"No administrar",'Matriz Nº4 Administración'!F57," ")</f>
        <v xml:space="preserve"> </v>
      </c>
      <c r="F57" s="98" t="str">
        <f>IF(B57&lt;&gt;"No administrar",'Matriz Nº4 Administración'!G57," ")</f>
        <v xml:space="preserve"> </v>
      </c>
      <c r="G57" s="120"/>
      <c r="H57" s="120"/>
      <c r="I57" s="120"/>
      <c r="J57" s="120"/>
      <c r="K57" s="121"/>
      <c r="L57" s="121"/>
      <c r="M57" s="120"/>
      <c r="N57" s="23"/>
      <c r="O57" s="23"/>
      <c r="P57" s="23"/>
      <c r="Q57" s="23"/>
      <c r="R57" s="23"/>
      <c r="S57" s="23"/>
      <c r="T57" s="23"/>
      <c r="U57" s="23"/>
      <c r="V57" s="23"/>
      <c r="W57" s="23"/>
      <c r="X57" s="23"/>
      <c r="Y57" s="23"/>
      <c r="Z57" s="23"/>
    </row>
    <row r="58" spans="1:26" ht="48" customHeight="1" x14ac:dyDescent="0.3">
      <c r="A58" s="97" t="str">
        <f>+'Matriz Nº4 Administración'!A58</f>
        <v>6. 4</v>
      </c>
      <c r="B58" s="98" t="str">
        <f>+'Matriz Nº4 Administración'!B58</f>
        <v>No administrar</v>
      </c>
      <c r="C58" s="99" t="str">
        <f>IF(B58&lt;&gt;"No administrar",'Matriz Nº1 Identificación'!B58," ")</f>
        <v xml:space="preserve"> </v>
      </c>
      <c r="D58" s="100" t="str">
        <f>IF(C58&lt;&gt;" ",'Matriz Nº4 Administración'!C58," ")</f>
        <v xml:space="preserve"> </v>
      </c>
      <c r="E58" s="98" t="str">
        <f>IF(B58&lt;&gt;"No administrar",'Matriz Nº4 Administración'!F58," ")</f>
        <v xml:space="preserve"> </v>
      </c>
      <c r="F58" s="98" t="str">
        <f>IF(B58&lt;&gt;"No administrar",'Matriz Nº4 Administración'!G58," ")</f>
        <v xml:space="preserve"> </v>
      </c>
      <c r="G58" s="120"/>
      <c r="H58" s="120"/>
      <c r="I58" s="120"/>
      <c r="J58" s="120"/>
      <c r="K58" s="121"/>
      <c r="L58" s="121"/>
      <c r="M58" s="120"/>
      <c r="N58" s="23"/>
      <c r="O58" s="23"/>
      <c r="P58" s="23"/>
      <c r="Q58" s="23"/>
      <c r="R58" s="23"/>
      <c r="S58" s="23"/>
      <c r="T58" s="23"/>
      <c r="U58" s="23"/>
      <c r="V58" s="23"/>
      <c r="W58" s="23"/>
      <c r="X58" s="23"/>
      <c r="Y58" s="23"/>
      <c r="Z58" s="23"/>
    </row>
    <row r="59" spans="1:26" ht="42.75" customHeight="1" x14ac:dyDescent="0.3">
      <c r="A59" s="97" t="str">
        <f>+'Matriz Nº4 Administración'!A59</f>
        <v>6. 5</v>
      </c>
      <c r="B59" s="98" t="str">
        <f>+'Matriz Nº4 Administración'!B59</f>
        <v>No administrar</v>
      </c>
      <c r="C59" s="99" t="str">
        <f>IF(B59&lt;&gt;"No administrar",'Matriz Nº1 Identificación'!B59," ")</f>
        <v xml:space="preserve"> </v>
      </c>
      <c r="D59" s="100" t="str">
        <f>IF(C59&lt;&gt;" ",'Matriz Nº4 Administración'!C59," ")</f>
        <v xml:space="preserve"> </v>
      </c>
      <c r="E59" s="98" t="str">
        <f>IF(B59&lt;&gt;"No administrar",'Matriz Nº4 Administración'!F59," ")</f>
        <v xml:space="preserve"> </v>
      </c>
      <c r="F59" s="98" t="str">
        <f>IF(B59&lt;&gt;"No administrar",'Matriz Nº4 Administración'!G59," ")</f>
        <v xml:space="preserve"> </v>
      </c>
      <c r="G59" s="120"/>
      <c r="H59" s="120"/>
      <c r="I59" s="120"/>
      <c r="J59" s="120"/>
      <c r="K59" s="121"/>
      <c r="L59" s="121"/>
      <c r="M59" s="120"/>
      <c r="N59" s="23"/>
      <c r="O59" s="23"/>
      <c r="P59" s="23"/>
      <c r="Q59" s="23"/>
      <c r="R59" s="23"/>
      <c r="S59" s="23"/>
      <c r="T59" s="23"/>
      <c r="U59" s="23"/>
      <c r="V59" s="23"/>
      <c r="W59" s="23"/>
      <c r="X59" s="23"/>
      <c r="Y59" s="23"/>
      <c r="Z59" s="23"/>
    </row>
    <row r="60" spans="1:26" ht="40.5" customHeight="1" x14ac:dyDescent="0.3">
      <c r="A60" s="97" t="str">
        <f>+'Matriz Nº4 Administración'!A60</f>
        <v>6. 6</v>
      </c>
      <c r="B60" s="98" t="str">
        <f>+'Matriz Nº4 Administración'!B60</f>
        <v>No administrar</v>
      </c>
      <c r="C60" s="99" t="str">
        <f>IF(B60&lt;&gt;"No administrar",'Matriz Nº1 Identificación'!B60," ")</f>
        <v xml:space="preserve"> </v>
      </c>
      <c r="D60" s="100" t="str">
        <f>IF(C60&lt;&gt;" ",'Matriz Nº4 Administración'!C60," ")</f>
        <v xml:space="preserve"> </v>
      </c>
      <c r="E60" s="98" t="str">
        <f>IF(B60&lt;&gt;"No administrar",'Matriz Nº4 Administración'!F60," ")</f>
        <v xml:space="preserve"> </v>
      </c>
      <c r="F60" s="98" t="str">
        <f>IF(B60&lt;&gt;"No administrar",'Matriz Nº4 Administración'!G60," ")</f>
        <v xml:space="preserve"> </v>
      </c>
      <c r="G60" s="120"/>
      <c r="H60" s="120"/>
      <c r="I60" s="120"/>
      <c r="J60" s="120"/>
      <c r="K60" s="121"/>
      <c r="L60" s="121"/>
      <c r="M60" s="120"/>
      <c r="N60" s="23"/>
      <c r="O60" s="23"/>
      <c r="P60" s="23"/>
      <c r="Q60" s="23"/>
      <c r="R60" s="23"/>
      <c r="S60" s="23"/>
      <c r="T60" s="23"/>
      <c r="U60" s="23"/>
      <c r="V60" s="23"/>
      <c r="W60" s="23"/>
      <c r="X60" s="23"/>
      <c r="Y60" s="23"/>
      <c r="Z60" s="23"/>
    </row>
    <row r="61" spans="1:26" ht="43.5" customHeight="1" thickBot="1" x14ac:dyDescent="0.35">
      <c r="A61" s="97" t="str">
        <f>+'Matriz Nº4 Administración'!A61</f>
        <v>6. 7</v>
      </c>
      <c r="B61" s="98" t="str">
        <f>+'Matriz Nº4 Administración'!B61</f>
        <v>No administrar</v>
      </c>
      <c r="C61" s="99" t="str">
        <f>IF(B61&lt;&gt;"No administrar",'Matriz Nº1 Identificación'!B61," ")</f>
        <v xml:space="preserve"> </v>
      </c>
      <c r="D61" s="100" t="str">
        <f>IF(C61&lt;&gt;" ",'Matriz Nº4 Administración'!C61," ")</f>
        <v xml:space="preserve"> </v>
      </c>
      <c r="E61" s="98" t="str">
        <f>IF(B61&lt;&gt;"No administrar",'Matriz Nº4 Administración'!F61," ")</f>
        <v xml:space="preserve"> </v>
      </c>
      <c r="F61" s="98" t="str">
        <f>IF(B61&lt;&gt;"No administrar",'Matriz Nº4 Administración'!G61," ")</f>
        <v xml:space="preserve"> </v>
      </c>
      <c r="G61" s="120"/>
      <c r="H61" s="120"/>
      <c r="I61" s="120"/>
      <c r="J61" s="120"/>
      <c r="K61" s="121"/>
      <c r="L61" s="121"/>
      <c r="M61" s="120"/>
      <c r="N61" s="23"/>
      <c r="O61" s="23"/>
      <c r="P61" s="23"/>
      <c r="Q61" s="23"/>
      <c r="R61" s="23"/>
      <c r="S61" s="23"/>
      <c r="T61" s="23"/>
      <c r="U61" s="23"/>
      <c r="V61" s="23"/>
      <c r="W61" s="23"/>
      <c r="X61" s="23"/>
      <c r="Y61" s="23"/>
      <c r="Z61" s="23"/>
    </row>
    <row r="62" spans="1:26" ht="16.5" customHeight="1" thickBot="1" x14ac:dyDescent="0.35">
      <c r="A62" s="460" t="str">
        <f>'Matriz Nº4 Administración'!A62</f>
        <v xml:space="preserve">Objetivo Estratégico: </v>
      </c>
      <c r="B62" s="461"/>
      <c r="C62" s="462">
        <f>'Matriz Nº4 Administración'!B62</f>
        <v>0</v>
      </c>
      <c r="D62" s="463"/>
      <c r="E62" s="463"/>
      <c r="F62" s="463"/>
      <c r="G62" s="463"/>
      <c r="H62" s="463"/>
      <c r="I62" s="463"/>
      <c r="J62" s="463"/>
      <c r="K62" s="463"/>
      <c r="L62" s="463"/>
      <c r="M62" s="463"/>
      <c r="N62" s="7"/>
      <c r="O62" s="7"/>
      <c r="P62" s="7"/>
      <c r="Q62" s="7"/>
      <c r="R62" s="7"/>
      <c r="S62" s="7"/>
      <c r="T62" s="7"/>
      <c r="U62" s="7"/>
      <c r="V62" s="7"/>
      <c r="W62" s="7"/>
      <c r="X62" s="7"/>
      <c r="Y62" s="7"/>
      <c r="Z62" s="7"/>
    </row>
    <row r="63" spans="1:26" ht="27" customHeight="1" thickBot="1" x14ac:dyDescent="0.35">
      <c r="A63" s="456" t="str">
        <f>'Matriz Nº4 Administración'!A63</f>
        <v>Objetivo táctico</v>
      </c>
      <c r="B63" s="426"/>
      <c r="C63" s="457" t="str">
        <f>'Matriz Nº4 Administración'!B63</f>
        <v>7. Verificar el cumplimiento de recomendaciones dirigidas a la Administración Activa en los plazos acordados, para determinar el porcentaje de cumplimiento y el valor agregado de la Auditoría Interna.</v>
      </c>
      <c r="D63" s="458"/>
      <c r="E63" s="458"/>
      <c r="F63" s="458"/>
      <c r="G63" s="458"/>
      <c r="H63" s="458"/>
      <c r="I63" s="458"/>
      <c r="J63" s="458"/>
      <c r="K63" s="458"/>
      <c r="L63" s="458"/>
      <c r="M63" s="459"/>
      <c r="N63" s="7"/>
      <c r="O63" s="7"/>
      <c r="P63" s="7"/>
      <c r="Q63" s="7"/>
      <c r="R63" s="7"/>
      <c r="S63" s="7"/>
      <c r="T63" s="7"/>
      <c r="U63" s="7"/>
      <c r="V63" s="7"/>
      <c r="W63" s="7"/>
      <c r="X63" s="7"/>
      <c r="Y63" s="7"/>
      <c r="Z63" s="7"/>
    </row>
    <row r="64" spans="1:26" ht="47.25" customHeight="1" x14ac:dyDescent="0.3">
      <c r="A64" s="97" t="str">
        <f>+'Matriz Nº4 Administración'!A64</f>
        <v>7. 1</v>
      </c>
      <c r="B64" s="98" t="str">
        <f>+'Matriz Nº4 Administración'!B64</f>
        <v>No administrar</v>
      </c>
      <c r="C64" s="99" t="str">
        <f>IF(B64&lt;&gt;"No administrar",'Matriz Nº1 Identificación'!B64," ")</f>
        <v xml:space="preserve"> </v>
      </c>
      <c r="D64" s="100" t="str">
        <f>IF(C64&lt;&gt;" ",'Matriz Nº4 Administración'!C64," ")</f>
        <v xml:space="preserve"> </v>
      </c>
      <c r="E64" s="98" t="str">
        <f>IF(B64&lt;&gt;"No administrar",'Matriz Nº4 Administración'!F64," ")</f>
        <v xml:space="preserve"> </v>
      </c>
      <c r="F64" s="98" t="str">
        <f>IF(B64&lt;&gt;"No administrar",'Matriz Nº4 Administración'!G64," ")</f>
        <v xml:space="preserve"> </v>
      </c>
      <c r="G64" s="120"/>
      <c r="H64" s="120"/>
      <c r="I64" s="120"/>
      <c r="J64" s="120"/>
      <c r="K64" s="121"/>
      <c r="L64" s="121"/>
      <c r="M64" s="120"/>
      <c r="N64" s="23"/>
      <c r="O64" s="23"/>
      <c r="P64" s="23"/>
      <c r="Q64" s="23"/>
      <c r="R64" s="23"/>
      <c r="S64" s="23"/>
      <c r="T64" s="23"/>
      <c r="U64" s="23"/>
      <c r="V64" s="23"/>
      <c r="W64" s="23"/>
      <c r="X64" s="23"/>
      <c r="Y64" s="23"/>
      <c r="Z64" s="23"/>
    </row>
    <row r="65" spans="1:26" ht="43.5" customHeight="1" x14ac:dyDescent="0.3">
      <c r="A65" s="97" t="str">
        <f>+'Matriz Nº4 Administración'!A65</f>
        <v>7. 2</v>
      </c>
      <c r="B65" s="98" t="str">
        <f>+'Matriz Nº4 Administración'!B65</f>
        <v>No administrar</v>
      </c>
      <c r="C65" s="99" t="str">
        <f>IF(B65&lt;&gt;"No administrar",'Matriz Nº1 Identificación'!B65," ")</f>
        <v xml:space="preserve"> </v>
      </c>
      <c r="D65" s="100" t="str">
        <f>IF(C65&lt;&gt;" ",'Matriz Nº4 Administración'!C65," ")</f>
        <v xml:space="preserve"> </v>
      </c>
      <c r="E65" s="98" t="str">
        <f>IF(B65&lt;&gt;"No administrar",'Matriz Nº4 Administración'!F65," ")</f>
        <v xml:space="preserve"> </v>
      </c>
      <c r="F65" s="98" t="str">
        <f>IF(B65&lt;&gt;"No administrar",'Matriz Nº4 Administración'!G65," ")</f>
        <v xml:space="preserve"> </v>
      </c>
      <c r="G65" s="120"/>
      <c r="H65" s="120"/>
      <c r="I65" s="120"/>
      <c r="J65" s="120"/>
      <c r="K65" s="121"/>
      <c r="L65" s="121"/>
      <c r="M65" s="120"/>
      <c r="N65" s="23"/>
      <c r="O65" s="23"/>
      <c r="P65" s="23"/>
      <c r="Q65" s="23"/>
      <c r="R65" s="23"/>
      <c r="S65" s="23"/>
      <c r="T65" s="23"/>
      <c r="U65" s="23"/>
      <c r="V65" s="23"/>
      <c r="W65" s="23"/>
      <c r="X65" s="23"/>
      <c r="Y65" s="23"/>
      <c r="Z65" s="23"/>
    </row>
    <row r="66" spans="1:26" ht="40.5" customHeight="1" x14ac:dyDescent="0.3">
      <c r="A66" s="97" t="str">
        <f>+'Matriz Nº4 Administración'!A66</f>
        <v>7. 3</v>
      </c>
      <c r="B66" s="98" t="str">
        <f>+'Matriz Nº4 Administración'!B66</f>
        <v>No administrar</v>
      </c>
      <c r="C66" s="99" t="str">
        <f>IF(B66&lt;&gt;"No administrar",'Matriz Nº1 Identificación'!B66," ")</f>
        <v xml:space="preserve"> </v>
      </c>
      <c r="D66" s="100" t="str">
        <f>IF(C66&lt;&gt;" ",'Matriz Nº4 Administración'!C66," ")</f>
        <v xml:space="preserve"> </v>
      </c>
      <c r="E66" s="98" t="str">
        <f>IF(B66&lt;&gt;"No administrar",'Matriz Nº4 Administración'!F66," ")</f>
        <v xml:space="preserve"> </v>
      </c>
      <c r="F66" s="98" t="str">
        <f>IF(B66&lt;&gt;"No administrar",'Matriz Nº4 Administración'!G66," ")</f>
        <v xml:space="preserve"> </v>
      </c>
      <c r="G66" s="120"/>
      <c r="H66" s="120"/>
      <c r="I66" s="120"/>
      <c r="J66" s="120"/>
      <c r="K66" s="121"/>
      <c r="L66" s="121"/>
      <c r="M66" s="120"/>
      <c r="N66" s="23"/>
      <c r="O66" s="23"/>
      <c r="P66" s="23"/>
      <c r="Q66" s="23"/>
      <c r="R66" s="23"/>
      <c r="S66" s="23"/>
      <c r="T66" s="23"/>
      <c r="U66" s="23"/>
      <c r="V66" s="23"/>
      <c r="W66" s="23"/>
      <c r="X66" s="23"/>
      <c r="Y66" s="23"/>
      <c r="Z66" s="23"/>
    </row>
    <row r="67" spans="1:26" ht="48" customHeight="1" x14ac:dyDescent="0.3">
      <c r="A67" s="97" t="str">
        <f>+'Matriz Nº4 Administración'!A67</f>
        <v>7. 4</v>
      </c>
      <c r="B67" s="98" t="str">
        <f>+'Matriz Nº4 Administración'!B67</f>
        <v>No administrar</v>
      </c>
      <c r="C67" s="99" t="str">
        <f>IF(B67&lt;&gt;"No administrar",'Matriz Nº1 Identificación'!B67," ")</f>
        <v xml:space="preserve"> </v>
      </c>
      <c r="D67" s="100" t="str">
        <f>IF(C67&lt;&gt;" ",'Matriz Nº4 Administración'!C67," ")</f>
        <v xml:space="preserve"> </v>
      </c>
      <c r="E67" s="98" t="str">
        <f>IF(B67&lt;&gt;"No administrar",'Matriz Nº4 Administración'!F67," ")</f>
        <v xml:space="preserve"> </v>
      </c>
      <c r="F67" s="98" t="str">
        <f>IF(B67&lt;&gt;"No administrar",'Matriz Nº4 Administración'!G67," ")</f>
        <v xml:space="preserve"> </v>
      </c>
      <c r="G67" s="120"/>
      <c r="H67" s="120"/>
      <c r="I67" s="120"/>
      <c r="J67" s="120"/>
      <c r="K67" s="121"/>
      <c r="L67" s="121"/>
      <c r="M67" s="120"/>
      <c r="N67" s="23"/>
      <c r="O67" s="23"/>
      <c r="P67" s="23"/>
      <c r="Q67" s="23"/>
      <c r="R67" s="23"/>
      <c r="S67" s="23"/>
      <c r="T67" s="23"/>
      <c r="U67" s="23"/>
      <c r="V67" s="23"/>
      <c r="W67" s="23"/>
      <c r="X67" s="23"/>
      <c r="Y67" s="23"/>
      <c r="Z67" s="23"/>
    </row>
    <row r="68" spans="1:26" ht="42.75" customHeight="1" x14ac:dyDescent="0.3">
      <c r="A68" s="97" t="str">
        <f>+'Matriz Nº4 Administración'!A68</f>
        <v>7. 5</v>
      </c>
      <c r="B68" s="98" t="str">
        <f>+'Matriz Nº4 Administración'!B68</f>
        <v>No administrar</v>
      </c>
      <c r="C68" s="99" t="str">
        <f>IF(B68&lt;&gt;"No administrar",'Matriz Nº1 Identificación'!B68," ")</f>
        <v xml:space="preserve"> </v>
      </c>
      <c r="D68" s="100" t="str">
        <f>IF(C68&lt;&gt;" ",'Matriz Nº4 Administración'!C68," ")</f>
        <v xml:space="preserve"> </v>
      </c>
      <c r="E68" s="98" t="str">
        <f>IF(B68&lt;&gt;"No administrar",'Matriz Nº4 Administración'!F68," ")</f>
        <v xml:space="preserve"> </v>
      </c>
      <c r="F68" s="98" t="str">
        <f>IF(B68&lt;&gt;"No administrar",'Matriz Nº4 Administración'!G68," ")</f>
        <v xml:space="preserve"> </v>
      </c>
      <c r="G68" s="120"/>
      <c r="H68" s="120"/>
      <c r="I68" s="120"/>
      <c r="J68" s="120"/>
      <c r="K68" s="121"/>
      <c r="L68" s="121"/>
      <c r="M68" s="120"/>
      <c r="N68" s="23"/>
      <c r="O68" s="23"/>
      <c r="P68" s="23"/>
      <c r="Q68" s="23"/>
      <c r="R68" s="23"/>
      <c r="S68" s="23"/>
      <c r="T68" s="23"/>
      <c r="U68" s="23"/>
      <c r="V68" s="23"/>
      <c r="W68" s="23"/>
      <c r="X68" s="23"/>
      <c r="Y68" s="23"/>
      <c r="Z68" s="23"/>
    </row>
    <row r="69" spans="1:26" ht="40.5" customHeight="1" x14ac:dyDescent="0.3">
      <c r="A69" s="97" t="str">
        <f>+'Matriz Nº4 Administración'!A69</f>
        <v>7. 6</v>
      </c>
      <c r="B69" s="98" t="str">
        <f>+'Matriz Nº4 Administración'!B69</f>
        <v>No administrar</v>
      </c>
      <c r="C69" s="99" t="str">
        <f>IF(B69&lt;&gt;"No administrar",'Matriz Nº1 Identificación'!B69," ")</f>
        <v xml:space="preserve"> </v>
      </c>
      <c r="D69" s="100" t="str">
        <f>IF(C69&lt;&gt;" ",'Matriz Nº4 Administración'!C69," ")</f>
        <v xml:space="preserve"> </v>
      </c>
      <c r="E69" s="98" t="str">
        <f>IF(B69&lt;&gt;"No administrar",'Matriz Nº4 Administración'!F69," ")</f>
        <v xml:space="preserve"> </v>
      </c>
      <c r="F69" s="98" t="str">
        <f>IF(B69&lt;&gt;"No administrar",'Matriz Nº4 Administración'!G69," ")</f>
        <v xml:space="preserve"> </v>
      </c>
      <c r="G69" s="120"/>
      <c r="H69" s="120"/>
      <c r="I69" s="120"/>
      <c r="J69" s="120"/>
      <c r="K69" s="121"/>
      <c r="L69" s="121"/>
      <c r="M69" s="120"/>
      <c r="N69" s="23"/>
      <c r="O69" s="23"/>
      <c r="P69" s="23"/>
      <c r="Q69" s="23"/>
      <c r="R69" s="23"/>
      <c r="S69" s="23"/>
      <c r="T69" s="23"/>
      <c r="U69" s="23"/>
      <c r="V69" s="23"/>
      <c r="W69" s="23"/>
      <c r="X69" s="23"/>
      <c r="Y69" s="23"/>
      <c r="Z69" s="23"/>
    </row>
    <row r="70" spans="1:26" ht="43.5" customHeight="1" thickBot="1" x14ac:dyDescent="0.35">
      <c r="A70" s="97" t="str">
        <f>+'Matriz Nº4 Administración'!A70</f>
        <v>7. 7</v>
      </c>
      <c r="B70" s="98" t="str">
        <f>+'Matriz Nº4 Administración'!B70</f>
        <v>No administrar</v>
      </c>
      <c r="C70" s="99" t="str">
        <f>IF(B70&lt;&gt;"No administrar",'Matriz Nº1 Identificación'!B70," ")</f>
        <v xml:space="preserve"> </v>
      </c>
      <c r="D70" s="100" t="str">
        <f>IF(C70&lt;&gt;" ",'Matriz Nº4 Administración'!C70," ")</f>
        <v xml:space="preserve"> </v>
      </c>
      <c r="E70" s="98" t="str">
        <f>IF(B70&lt;&gt;"No administrar",'Matriz Nº4 Administración'!F70," ")</f>
        <v xml:space="preserve"> </v>
      </c>
      <c r="F70" s="98" t="str">
        <f>IF(B70&lt;&gt;"No administrar",'Matriz Nº4 Administración'!G70," ")</f>
        <v xml:space="preserve"> </v>
      </c>
      <c r="G70" s="120"/>
      <c r="H70" s="120"/>
      <c r="I70" s="120"/>
      <c r="J70" s="120"/>
      <c r="K70" s="121"/>
      <c r="L70" s="121"/>
      <c r="M70" s="120"/>
      <c r="N70" s="23"/>
      <c r="O70" s="23"/>
      <c r="P70" s="23"/>
      <c r="Q70" s="23"/>
      <c r="R70" s="23"/>
      <c r="S70" s="23"/>
      <c r="T70" s="23"/>
      <c r="U70" s="23"/>
      <c r="V70" s="23"/>
      <c r="W70" s="23"/>
      <c r="X70" s="23"/>
      <c r="Y70" s="23"/>
      <c r="Z70" s="23"/>
    </row>
    <row r="71" spans="1:26" ht="16.5" customHeight="1" thickBot="1" x14ac:dyDescent="0.35">
      <c r="A71" s="460" t="str">
        <f>'Matriz Nº4 Administración'!A71</f>
        <v xml:space="preserve">Objetivo Estratégico: </v>
      </c>
      <c r="B71" s="461"/>
      <c r="C71" s="462">
        <f>'Matriz Nº4 Administración'!B71</f>
        <v>0</v>
      </c>
      <c r="D71" s="463"/>
      <c r="E71" s="463"/>
      <c r="F71" s="463"/>
      <c r="G71" s="463"/>
      <c r="H71" s="463"/>
      <c r="I71" s="463"/>
      <c r="J71" s="463"/>
      <c r="K71" s="463"/>
      <c r="L71" s="463"/>
      <c r="M71" s="463"/>
      <c r="N71" s="7"/>
      <c r="O71" s="7"/>
      <c r="P71" s="7"/>
      <c r="Q71" s="7"/>
      <c r="R71" s="7"/>
      <c r="S71" s="7"/>
      <c r="T71" s="7"/>
      <c r="U71" s="7"/>
      <c r="V71" s="7"/>
      <c r="W71" s="7"/>
      <c r="X71" s="7"/>
      <c r="Y71" s="7"/>
      <c r="Z71" s="7"/>
    </row>
    <row r="72" spans="1:26" ht="27" customHeight="1" thickBot="1" x14ac:dyDescent="0.35">
      <c r="A72" s="456" t="str">
        <f>'Matriz Nº4 Administración'!A72</f>
        <v>Objetivo táctico</v>
      </c>
      <c r="B72" s="426"/>
      <c r="C72" s="457" t="str">
        <f>'Matriz Nº4 Administración'!B72</f>
        <v>8. Fiscalizar áreas obligatorias según Ley8292(LGCI) y otras normativas de la C.G.R, requeridas todos los años, para cumplir con la normativa y no permitir el debilitamiento del contro linterno.</v>
      </c>
      <c r="D72" s="458"/>
      <c r="E72" s="458"/>
      <c r="F72" s="458"/>
      <c r="G72" s="458"/>
      <c r="H72" s="458"/>
      <c r="I72" s="458"/>
      <c r="J72" s="458"/>
      <c r="K72" s="458"/>
      <c r="L72" s="458"/>
      <c r="M72" s="459"/>
      <c r="N72" s="7"/>
      <c r="O72" s="7"/>
      <c r="P72" s="7"/>
      <c r="Q72" s="7"/>
      <c r="R72" s="7"/>
      <c r="S72" s="7"/>
      <c r="T72" s="7"/>
      <c r="U72" s="7"/>
      <c r="V72" s="7"/>
      <c r="W72" s="7"/>
      <c r="X72" s="7"/>
      <c r="Y72" s="7"/>
      <c r="Z72" s="7"/>
    </row>
    <row r="73" spans="1:26" ht="47.25" customHeight="1" x14ac:dyDescent="0.3">
      <c r="A73" s="97" t="str">
        <f>+'Matriz Nº4 Administración'!A73</f>
        <v>8. 1</v>
      </c>
      <c r="B73" s="98" t="str">
        <f>+'Matriz Nº4 Administración'!B73</f>
        <v>No administrar</v>
      </c>
      <c r="C73" s="99" t="str">
        <f>IF(B73&lt;&gt;"No administrar",'Matriz Nº1 Identificación'!B73," ")</f>
        <v xml:space="preserve"> </v>
      </c>
      <c r="D73" s="100" t="str">
        <f>IF(C73&lt;&gt;" ",'Matriz Nº4 Administración'!C73," ")</f>
        <v xml:space="preserve"> </v>
      </c>
      <c r="E73" s="98" t="str">
        <f>IF(B73&lt;&gt;"No administrar",'Matriz Nº4 Administración'!F73," ")</f>
        <v xml:space="preserve"> </v>
      </c>
      <c r="F73" s="98" t="str">
        <f>IF(B73&lt;&gt;"No administrar",'Matriz Nº4 Administración'!G73," ")</f>
        <v xml:space="preserve"> </v>
      </c>
      <c r="G73" s="120"/>
      <c r="H73" s="120"/>
      <c r="I73" s="120"/>
      <c r="J73" s="120"/>
      <c r="K73" s="121"/>
      <c r="L73" s="121"/>
      <c r="M73" s="120"/>
      <c r="N73" s="23"/>
      <c r="O73" s="23"/>
      <c r="P73" s="23"/>
      <c r="Q73" s="23"/>
      <c r="R73" s="23"/>
      <c r="S73" s="23"/>
      <c r="T73" s="23"/>
      <c r="U73" s="23"/>
      <c r="V73" s="23"/>
      <c r="W73" s="23"/>
      <c r="X73" s="23"/>
      <c r="Y73" s="23"/>
      <c r="Z73" s="23"/>
    </row>
    <row r="74" spans="1:26" ht="43.5" customHeight="1" x14ac:dyDescent="0.3">
      <c r="A74" s="97" t="str">
        <f>+'Matriz Nº4 Administración'!A74</f>
        <v>8. 2</v>
      </c>
      <c r="B74" s="98" t="str">
        <f>+'Matriz Nº4 Administración'!B74</f>
        <v>No administrar</v>
      </c>
      <c r="C74" s="99" t="str">
        <f>IF(B74&lt;&gt;"No administrar",'Matriz Nº1 Identificación'!B74," ")</f>
        <v xml:space="preserve"> </v>
      </c>
      <c r="D74" s="100" t="str">
        <f>IF(C74&lt;&gt;" ",'Matriz Nº4 Administración'!C74," ")</f>
        <v xml:space="preserve"> </v>
      </c>
      <c r="E74" s="98" t="str">
        <f>IF(B74&lt;&gt;"No administrar",'Matriz Nº4 Administración'!F74," ")</f>
        <v xml:space="preserve"> </v>
      </c>
      <c r="F74" s="98" t="str">
        <f>IF(B74&lt;&gt;"No administrar",'Matriz Nº4 Administración'!G74," ")</f>
        <v xml:space="preserve"> </v>
      </c>
      <c r="G74" s="120"/>
      <c r="H74" s="120"/>
      <c r="I74" s="120"/>
      <c r="J74" s="120"/>
      <c r="K74" s="121"/>
      <c r="L74" s="121"/>
      <c r="M74" s="120"/>
      <c r="N74" s="23"/>
      <c r="O74" s="23"/>
      <c r="P74" s="23"/>
      <c r="Q74" s="23"/>
      <c r="R74" s="23"/>
      <c r="S74" s="23"/>
      <c r="T74" s="23"/>
      <c r="U74" s="23"/>
      <c r="V74" s="23"/>
      <c r="W74" s="23"/>
      <c r="X74" s="23"/>
      <c r="Y74" s="23"/>
      <c r="Z74" s="23"/>
    </row>
    <row r="75" spans="1:26" ht="40.5" customHeight="1" x14ac:dyDescent="0.3">
      <c r="A75" s="97" t="str">
        <f>+'Matriz Nº4 Administración'!A75</f>
        <v>8. 3</v>
      </c>
      <c r="B75" s="98" t="str">
        <f>+'Matriz Nº4 Administración'!B75</f>
        <v>No administrar</v>
      </c>
      <c r="C75" s="99" t="str">
        <f>IF(B75&lt;&gt;"No administrar",'Matriz Nº1 Identificación'!B75," ")</f>
        <v xml:space="preserve"> </v>
      </c>
      <c r="D75" s="100" t="str">
        <f>IF(C75&lt;&gt;" ",'Matriz Nº4 Administración'!C75," ")</f>
        <v xml:space="preserve"> </v>
      </c>
      <c r="E75" s="98" t="str">
        <f>IF(B75&lt;&gt;"No administrar",'Matriz Nº4 Administración'!F75," ")</f>
        <v xml:space="preserve"> </v>
      </c>
      <c r="F75" s="98" t="str">
        <f>IF(B75&lt;&gt;"No administrar",'Matriz Nº4 Administración'!G75," ")</f>
        <v xml:space="preserve"> </v>
      </c>
      <c r="G75" s="120"/>
      <c r="H75" s="120"/>
      <c r="I75" s="120"/>
      <c r="J75" s="120"/>
      <c r="K75" s="121"/>
      <c r="L75" s="121"/>
      <c r="M75" s="120"/>
      <c r="N75" s="23"/>
      <c r="O75" s="23"/>
      <c r="P75" s="23"/>
      <c r="Q75" s="23"/>
      <c r="R75" s="23"/>
      <c r="S75" s="23"/>
      <c r="T75" s="23"/>
      <c r="U75" s="23"/>
      <c r="V75" s="23"/>
      <c r="W75" s="23"/>
      <c r="X75" s="23"/>
      <c r="Y75" s="23"/>
      <c r="Z75" s="23"/>
    </row>
    <row r="76" spans="1:26" ht="48" customHeight="1" x14ac:dyDescent="0.3">
      <c r="A76" s="97" t="str">
        <f>+'Matriz Nº4 Administración'!A76</f>
        <v>8. 4</v>
      </c>
      <c r="B76" s="98" t="str">
        <f>+'Matriz Nº4 Administración'!B76</f>
        <v>No administrar</v>
      </c>
      <c r="C76" s="99" t="str">
        <f>IF(B76&lt;&gt;"No administrar",'Matriz Nº1 Identificación'!B76," ")</f>
        <v xml:space="preserve"> </v>
      </c>
      <c r="D76" s="100" t="str">
        <f>IF(C76&lt;&gt;" ",'Matriz Nº4 Administración'!C76," ")</f>
        <v xml:space="preserve"> </v>
      </c>
      <c r="E76" s="98" t="str">
        <f>IF(B76&lt;&gt;"No administrar",'Matriz Nº4 Administración'!F76," ")</f>
        <v xml:space="preserve"> </v>
      </c>
      <c r="F76" s="98" t="str">
        <f>IF(B76&lt;&gt;"No administrar",'Matriz Nº4 Administración'!G76," ")</f>
        <v xml:space="preserve"> </v>
      </c>
      <c r="G76" s="120"/>
      <c r="H76" s="120"/>
      <c r="I76" s="120"/>
      <c r="J76" s="120"/>
      <c r="K76" s="121"/>
      <c r="L76" s="121"/>
      <c r="M76" s="120"/>
      <c r="N76" s="23"/>
      <c r="O76" s="23"/>
      <c r="P76" s="23"/>
      <c r="Q76" s="23"/>
      <c r="R76" s="23"/>
      <c r="S76" s="23"/>
      <c r="T76" s="23"/>
      <c r="U76" s="23"/>
      <c r="V76" s="23"/>
      <c r="W76" s="23"/>
      <c r="X76" s="23"/>
      <c r="Y76" s="23"/>
      <c r="Z76" s="23"/>
    </row>
    <row r="77" spans="1:26" ht="42.75" customHeight="1" x14ac:dyDescent="0.3">
      <c r="A77" s="97" t="str">
        <f>+'Matriz Nº4 Administración'!A77</f>
        <v>8. 5</v>
      </c>
      <c r="B77" s="98" t="str">
        <f>+'Matriz Nº4 Administración'!B77</f>
        <v>No administrar</v>
      </c>
      <c r="C77" s="99" t="str">
        <f>IF(B77&lt;&gt;"No administrar",'Matriz Nº1 Identificación'!B77," ")</f>
        <v xml:space="preserve"> </v>
      </c>
      <c r="D77" s="100" t="str">
        <f>IF(C77&lt;&gt;" ",'Matriz Nº4 Administración'!C77," ")</f>
        <v xml:space="preserve"> </v>
      </c>
      <c r="E77" s="98" t="str">
        <f>IF(B77&lt;&gt;"No administrar",'Matriz Nº4 Administración'!F77," ")</f>
        <v xml:space="preserve"> </v>
      </c>
      <c r="F77" s="98" t="str">
        <f>IF(B77&lt;&gt;"No administrar",'Matriz Nº4 Administración'!G77," ")</f>
        <v xml:space="preserve"> </v>
      </c>
      <c r="G77" s="120"/>
      <c r="H77" s="120"/>
      <c r="I77" s="120"/>
      <c r="J77" s="120"/>
      <c r="K77" s="121"/>
      <c r="L77" s="121"/>
      <c r="M77" s="120"/>
      <c r="N77" s="23"/>
      <c r="O77" s="23"/>
      <c r="P77" s="23"/>
      <c r="Q77" s="23"/>
      <c r="R77" s="23"/>
      <c r="S77" s="23"/>
      <c r="T77" s="23"/>
      <c r="U77" s="23"/>
      <c r="V77" s="23"/>
      <c r="W77" s="23"/>
      <c r="X77" s="23"/>
      <c r="Y77" s="23"/>
      <c r="Z77" s="23"/>
    </row>
    <row r="78" spans="1:26" ht="40.5" customHeight="1" x14ac:dyDescent="0.3">
      <c r="A78" s="97" t="str">
        <f>+'Matriz Nº4 Administración'!A78</f>
        <v>8. 6</v>
      </c>
      <c r="B78" s="98" t="str">
        <f>+'Matriz Nº4 Administración'!B78</f>
        <v>No administrar</v>
      </c>
      <c r="C78" s="99" t="str">
        <f>IF(B78&lt;&gt;"No administrar",'Matriz Nº1 Identificación'!B78," ")</f>
        <v xml:space="preserve"> </v>
      </c>
      <c r="D78" s="100" t="str">
        <f>IF(C78&lt;&gt;" ",'Matriz Nº4 Administración'!C78," ")</f>
        <v xml:space="preserve"> </v>
      </c>
      <c r="E78" s="98" t="str">
        <f>IF(B78&lt;&gt;"No administrar",'Matriz Nº4 Administración'!F78," ")</f>
        <v xml:space="preserve"> </v>
      </c>
      <c r="F78" s="98" t="str">
        <f>IF(B78&lt;&gt;"No administrar",'Matriz Nº4 Administración'!G78," ")</f>
        <v xml:space="preserve"> </v>
      </c>
      <c r="G78" s="120"/>
      <c r="H78" s="120"/>
      <c r="I78" s="120"/>
      <c r="J78" s="120"/>
      <c r="K78" s="121"/>
      <c r="L78" s="121"/>
      <c r="M78" s="120"/>
      <c r="N78" s="23"/>
      <c r="O78" s="23"/>
      <c r="P78" s="23"/>
      <c r="Q78" s="23"/>
      <c r="R78" s="23"/>
      <c r="S78" s="23"/>
      <c r="T78" s="23"/>
      <c r="U78" s="23"/>
      <c r="V78" s="23"/>
      <c r="W78" s="23"/>
      <c r="X78" s="23"/>
      <c r="Y78" s="23"/>
      <c r="Z78" s="23"/>
    </row>
    <row r="79" spans="1:26" ht="43.5" customHeight="1" thickBot="1" x14ac:dyDescent="0.35">
      <c r="A79" s="97" t="str">
        <f>+'Matriz Nº4 Administración'!A79</f>
        <v>8. 7</v>
      </c>
      <c r="B79" s="98" t="str">
        <f>+'Matriz Nº4 Administración'!B79</f>
        <v>No administrar</v>
      </c>
      <c r="C79" s="99" t="str">
        <f>IF(B79&lt;&gt;"No administrar",'Matriz Nº1 Identificación'!B79," ")</f>
        <v xml:space="preserve"> </v>
      </c>
      <c r="D79" s="100" t="str">
        <f>IF(C79&lt;&gt;" ",'Matriz Nº4 Administración'!C79," ")</f>
        <v xml:space="preserve"> </v>
      </c>
      <c r="E79" s="98" t="str">
        <f>IF(B79&lt;&gt;"No administrar",'Matriz Nº4 Administración'!F79," ")</f>
        <v xml:space="preserve"> </v>
      </c>
      <c r="F79" s="98" t="str">
        <f>IF(B79&lt;&gt;"No administrar",'Matriz Nº4 Administración'!G79," ")</f>
        <v xml:space="preserve"> </v>
      </c>
      <c r="G79" s="120"/>
      <c r="H79" s="120"/>
      <c r="I79" s="120"/>
      <c r="J79" s="120"/>
      <c r="K79" s="121"/>
      <c r="L79" s="121"/>
      <c r="M79" s="120"/>
      <c r="N79" s="23"/>
      <c r="O79" s="23"/>
      <c r="P79" s="23"/>
      <c r="Q79" s="23"/>
      <c r="R79" s="23"/>
      <c r="S79" s="23"/>
      <c r="T79" s="23"/>
      <c r="U79" s="23"/>
      <c r="V79" s="23"/>
      <c r="W79" s="23"/>
      <c r="X79" s="23"/>
      <c r="Y79" s="23"/>
      <c r="Z79" s="23"/>
    </row>
    <row r="80" spans="1:26" ht="16.5" customHeight="1" thickBot="1" x14ac:dyDescent="0.35">
      <c r="A80" s="460" t="str">
        <f>'Matriz Nº4 Administración'!A80</f>
        <v xml:space="preserve">Objetivo Estratégico: </v>
      </c>
      <c r="B80" s="461"/>
      <c r="C80" s="462">
        <f>'Matriz Nº4 Administración'!B80</f>
        <v>0</v>
      </c>
      <c r="D80" s="463"/>
      <c r="E80" s="463"/>
      <c r="F80" s="463"/>
      <c r="G80" s="463"/>
      <c r="H80" s="463"/>
      <c r="I80" s="463"/>
      <c r="J80" s="463"/>
      <c r="K80" s="463"/>
      <c r="L80" s="463"/>
      <c r="M80" s="463"/>
      <c r="N80" s="7"/>
      <c r="O80" s="7"/>
      <c r="P80" s="7"/>
      <c r="Q80" s="7"/>
      <c r="R80" s="7"/>
      <c r="S80" s="7"/>
      <c r="T80" s="7"/>
      <c r="U80" s="7"/>
      <c r="V80" s="7"/>
      <c r="W80" s="7"/>
      <c r="X80" s="7"/>
      <c r="Y80" s="7"/>
      <c r="Z80" s="7"/>
    </row>
    <row r="81" spans="1:26" ht="27" customHeight="1" thickBot="1" x14ac:dyDescent="0.35">
      <c r="A81" s="456" t="str">
        <f>'Matriz Nº4 Administración'!A81</f>
        <v>Objetivo táctico</v>
      </c>
      <c r="B81" s="426"/>
      <c r="C81" s="457" t="str">
        <f>'Matriz Nº4 Administración'!B81</f>
        <v>9. Compra de muestras de producto terminado para revisión del procesos de producción</v>
      </c>
      <c r="D81" s="458"/>
      <c r="E81" s="458"/>
      <c r="F81" s="458"/>
      <c r="G81" s="458"/>
      <c r="H81" s="458"/>
      <c r="I81" s="458"/>
      <c r="J81" s="458"/>
      <c r="K81" s="458"/>
      <c r="L81" s="458"/>
      <c r="M81" s="459"/>
      <c r="N81" s="7"/>
      <c r="O81" s="7"/>
      <c r="P81" s="7"/>
      <c r="Q81" s="7"/>
      <c r="R81" s="7"/>
      <c r="S81" s="7"/>
      <c r="T81" s="7"/>
      <c r="U81" s="7"/>
      <c r="V81" s="7"/>
      <c r="W81" s="7"/>
      <c r="X81" s="7"/>
      <c r="Y81" s="7"/>
      <c r="Z81" s="7"/>
    </row>
    <row r="82" spans="1:26" ht="47.25" customHeight="1" x14ac:dyDescent="0.3">
      <c r="A82" s="97" t="str">
        <f>+'Matriz Nº4 Administración'!A82</f>
        <v>9. 1</v>
      </c>
      <c r="B82" s="98" t="str">
        <f>+'Matriz Nº4 Administración'!B82</f>
        <v>No administrar</v>
      </c>
      <c r="C82" s="99" t="str">
        <f>IF(B82&lt;&gt;"No administrar",'Matriz Nº1 Identificación'!B82," ")</f>
        <v xml:space="preserve"> </v>
      </c>
      <c r="D82" s="100" t="str">
        <f>IF(C82&lt;&gt;" ",'Matriz Nº4 Administración'!C82," ")</f>
        <v xml:space="preserve"> </v>
      </c>
      <c r="E82" s="98" t="str">
        <f>IF(B82&lt;&gt;"No administrar",'Matriz Nº4 Administración'!F82," ")</f>
        <v xml:space="preserve"> </v>
      </c>
      <c r="F82" s="98" t="str">
        <f>IF(B82&lt;&gt;"No administrar",'Matriz Nº4 Administración'!G82," ")</f>
        <v xml:space="preserve"> </v>
      </c>
      <c r="G82" s="120"/>
      <c r="H82" s="120"/>
      <c r="I82" s="120"/>
      <c r="J82" s="120"/>
      <c r="K82" s="121"/>
      <c r="L82" s="121"/>
      <c r="M82" s="120"/>
      <c r="N82" s="23"/>
      <c r="O82" s="23"/>
      <c r="P82" s="23"/>
      <c r="Q82" s="23"/>
      <c r="R82" s="23"/>
      <c r="S82" s="23"/>
      <c r="T82" s="23"/>
      <c r="U82" s="23"/>
      <c r="V82" s="23"/>
      <c r="W82" s="23"/>
      <c r="X82" s="23"/>
      <c r="Y82" s="23"/>
      <c r="Z82" s="23"/>
    </row>
    <row r="83" spans="1:26" ht="43.5" customHeight="1" x14ac:dyDescent="0.3">
      <c r="A83" s="97" t="str">
        <f>+'Matriz Nº4 Administración'!A83</f>
        <v>9. 2</v>
      </c>
      <c r="B83" s="98" t="str">
        <f>+'Matriz Nº4 Administración'!B83</f>
        <v>No administrar</v>
      </c>
      <c r="C83" s="99" t="str">
        <f>IF(B83&lt;&gt;"No administrar",'Matriz Nº1 Identificación'!B83," ")</f>
        <v xml:space="preserve"> </v>
      </c>
      <c r="D83" s="100" t="str">
        <f>IF(C83&lt;&gt;" ",'Matriz Nº4 Administración'!C83," ")</f>
        <v xml:space="preserve"> </v>
      </c>
      <c r="E83" s="98" t="str">
        <f>IF(B83&lt;&gt;"No administrar",'Matriz Nº4 Administración'!F83," ")</f>
        <v xml:space="preserve"> </v>
      </c>
      <c r="F83" s="98" t="str">
        <f>IF(B83&lt;&gt;"No administrar",'Matriz Nº4 Administración'!G83," ")</f>
        <v xml:space="preserve"> </v>
      </c>
      <c r="G83" s="120"/>
      <c r="H83" s="120"/>
      <c r="I83" s="120"/>
      <c r="J83" s="120"/>
      <c r="K83" s="121"/>
      <c r="L83" s="121"/>
      <c r="M83" s="120"/>
      <c r="N83" s="23"/>
      <c r="O83" s="23"/>
      <c r="P83" s="23"/>
      <c r="Q83" s="23"/>
      <c r="R83" s="23"/>
      <c r="S83" s="23"/>
      <c r="T83" s="23"/>
      <c r="U83" s="23"/>
      <c r="V83" s="23"/>
      <c r="W83" s="23"/>
      <c r="X83" s="23"/>
      <c r="Y83" s="23"/>
      <c r="Z83" s="23"/>
    </row>
    <row r="84" spans="1:26" ht="40.5" customHeight="1" x14ac:dyDescent="0.3">
      <c r="A84" s="97" t="str">
        <f>+'Matriz Nº4 Administración'!A84</f>
        <v>9. 3</v>
      </c>
      <c r="B84" s="98" t="str">
        <f>+'Matriz Nº4 Administración'!B84</f>
        <v>No administrar</v>
      </c>
      <c r="C84" s="99" t="str">
        <f>IF(B84&lt;&gt;"No administrar",'Matriz Nº1 Identificación'!B84," ")</f>
        <v xml:space="preserve"> </v>
      </c>
      <c r="D84" s="100" t="str">
        <f>IF(C84&lt;&gt;" ",'Matriz Nº4 Administración'!C84," ")</f>
        <v xml:space="preserve"> </v>
      </c>
      <c r="E84" s="98" t="str">
        <f>IF(B84&lt;&gt;"No administrar",'Matriz Nº4 Administración'!F84," ")</f>
        <v xml:space="preserve"> </v>
      </c>
      <c r="F84" s="98" t="str">
        <f>IF(B84&lt;&gt;"No administrar",'Matriz Nº4 Administración'!G84," ")</f>
        <v xml:space="preserve"> </v>
      </c>
      <c r="G84" s="120"/>
      <c r="H84" s="120"/>
      <c r="I84" s="120"/>
      <c r="J84" s="120"/>
      <c r="K84" s="121"/>
      <c r="L84" s="121"/>
      <c r="M84" s="120"/>
      <c r="N84" s="23"/>
      <c r="O84" s="23"/>
      <c r="P84" s="23"/>
      <c r="Q84" s="23"/>
      <c r="R84" s="23"/>
      <c r="S84" s="23"/>
      <c r="T84" s="23"/>
      <c r="U84" s="23"/>
      <c r="V84" s="23"/>
      <c r="W84" s="23"/>
      <c r="X84" s="23"/>
      <c r="Y84" s="23"/>
      <c r="Z84" s="23"/>
    </row>
    <row r="85" spans="1:26" ht="48" customHeight="1" x14ac:dyDescent="0.3">
      <c r="A85" s="97" t="str">
        <f>+'Matriz Nº4 Administración'!A85</f>
        <v>9. 4</v>
      </c>
      <c r="B85" s="98" t="str">
        <f>+'Matriz Nº4 Administración'!B85</f>
        <v>No administrar</v>
      </c>
      <c r="C85" s="99" t="str">
        <f>IF(B85&lt;&gt;"No administrar",'Matriz Nº1 Identificación'!B85," ")</f>
        <v xml:space="preserve"> </v>
      </c>
      <c r="D85" s="100" t="str">
        <f>IF(C85&lt;&gt;" ",'Matriz Nº4 Administración'!C85," ")</f>
        <v xml:space="preserve"> </v>
      </c>
      <c r="E85" s="98" t="str">
        <f>IF(B85&lt;&gt;"No administrar",'Matriz Nº4 Administración'!F85," ")</f>
        <v xml:space="preserve"> </v>
      </c>
      <c r="F85" s="98" t="str">
        <f>IF(B85&lt;&gt;"No administrar",'Matriz Nº4 Administración'!G85," ")</f>
        <v xml:space="preserve"> </v>
      </c>
      <c r="G85" s="120"/>
      <c r="H85" s="120"/>
      <c r="I85" s="120"/>
      <c r="J85" s="120"/>
      <c r="K85" s="121"/>
      <c r="L85" s="121"/>
      <c r="M85" s="120"/>
      <c r="N85" s="23"/>
      <c r="O85" s="23"/>
      <c r="P85" s="23"/>
      <c r="Q85" s="23"/>
      <c r="R85" s="23"/>
      <c r="S85" s="23"/>
      <c r="T85" s="23"/>
      <c r="U85" s="23"/>
      <c r="V85" s="23"/>
      <c r="W85" s="23"/>
      <c r="X85" s="23"/>
      <c r="Y85" s="23"/>
      <c r="Z85" s="23"/>
    </row>
    <row r="86" spans="1:26" ht="42.75" customHeight="1" x14ac:dyDescent="0.3">
      <c r="A86" s="97" t="str">
        <f>+'Matriz Nº4 Administración'!A86</f>
        <v>9. 5</v>
      </c>
      <c r="B86" s="98" t="str">
        <f>+'Matriz Nº4 Administración'!B86</f>
        <v>No administrar</v>
      </c>
      <c r="C86" s="99" t="str">
        <f>IF(B86&lt;&gt;"No administrar",'Matriz Nº1 Identificación'!B86," ")</f>
        <v xml:space="preserve"> </v>
      </c>
      <c r="D86" s="100" t="str">
        <f>IF(C86&lt;&gt;" ",'Matriz Nº4 Administración'!C86," ")</f>
        <v xml:space="preserve"> </v>
      </c>
      <c r="E86" s="98" t="str">
        <f>IF(B86&lt;&gt;"No administrar",'Matriz Nº4 Administración'!F86," ")</f>
        <v xml:space="preserve"> </v>
      </c>
      <c r="F86" s="98" t="str">
        <f>IF(B86&lt;&gt;"No administrar",'Matriz Nº4 Administración'!G86," ")</f>
        <v xml:space="preserve"> </v>
      </c>
      <c r="G86" s="120"/>
      <c r="H86" s="120"/>
      <c r="I86" s="120"/>
      <c r="J86" s="120"/>
      <c r="K86" s="121"/>
      <c r="L86" s="121"/>
      <c r="M86" s="120"/>
      <c r="N86" s="23"/>
      <c r="O86" s="23"/>
      <c r="P86" s="23"/>
      <c r="Q86" s="23"/>
      <c r="R86" s="23"/>
      <c r="S86" s="23"/>
      <c r="T86" s="23"/>
      <c r="U86" s="23"/>
      <c r="V86" s="23"/>
      <c r="W86" s="23"/>
      <c r="X86" s="23"/>
      <c r="Y86" s="23"/>
      <c r="Z86" s="23"/>
    </row>
    <row r="87" spans="1:26" ht="40.5" customHeight="1" x14ac:dyDescent="0.3">
      <c r="A87" s="97" t="str">
        <f>+'Matriz Nº4 Administración'!A87</f>
        <v>9. 6</v>
      </c>
      <c r="B87" s="98" t="str">
        <f>+'Matriz Nº4 Administración'!B87</f>
        <v>No administrar</v>
      </c>
      <c r="C87" s="99" t="str">
        <f>IF(B87&lt;&gt;"No administrar",'Matriz Nº1 Identificación'!B87," ")</f>
        <v xml:space="preserve"> </v>
      </c>
      <c r="D87" s="100" t="str">
        <f>IF(C87&lt;&gt;" ",'Matriz Nº4 Administración'!C87," ")</f>
        <v xml:space="preserve"> </v>
      </c>
      <c r="E87" s="98" t="str">
        <f>IF(B87&lt;&gt;"No administrar",'Matriz Nº4 Administración'!F87," ")</f>
        <v xml:space="preserve"> </v>
      </c>
      <c r="F87" s="98" t="str">
        <f>IF(B87&lt;&gt;"No administrar",'Matriz Nº4 Administración'!G87," ")</f>
        <v xml:space="preserve"> </v>
      </c>
      <c r="G87" s="120"/>
      <c r="H87" s="120"/>
      <c r="I87" s="120"/>
      <c r="J87" s="120"/>
      <c r="K87" s="121"/>
      <c r="L87" s="121"/>
      <c r="M87" s="120"/>
      <c r="N87" s="23"/>
      <c r="O87" s="23"/>
      <c r="P87" s="23"/>
      <c r="Q87" s="23"/>
      <c r="R87" s="23"/>
      <c r="S87" s="23"/>
      <c r="T87" s="23"/>
      <c r="U87" s="23"/>
      <c r="V87" s="23"/>
      <c r="W87" s="23"/>
      <c r="X87" s="23"/>
      <c r="Y87" s="23"/>
      <c r="Z87" s="23"/>
    </row>
    <row r="88" spans="1:26" ht="43.5" customHeight="1" thickBot="1" x14ac:dyDescent="0.35">
      <c r="A88" s="97" t="str">
        <f>+'Matriz Nº4 Administración'!A88</f>
        <v>9. 7</v>
      </c>
      <c r="B88" s="98" t="str">
        <f>+'Matriz Nº4 Administración'!B88</f>
        <v>No administrar</v>
      </c>
      <c r="C88" s="99" t="str">
        <f>IF(B88&lt;&gt;"No administrar",'Matriz Nº1 Identificación'!B88," ")</f>
        <v xml:space="preserve"> </v>
      </c>
      <c r="D88" s="100" t="str">
        <f>IF(C88&lt;&gt;" ",'Matriz Nº4 Administración'!C88," ")</f>
        <v xml:space="preserve"> </v>
      </c>
      <c r="E88" s="98" t="str">
        <f>IF(B88&lt;&gt;"No administrar",'Matriz Nº4 Administración'!F88," ")</f>
        <v xml:space="preserve"> </v>
      </c>
      <c r="F88" s="98" t="str">
        <f>IF(B88&lt;&gt;"No administrar",'Matriz Nº4 Administración'!G88," ")</f>
        <v xml:space="preserve"> </v>
      </c>
      <c r="G88" s="120"/>
      <c r="H88" s="120"/>
      <c r="I88" s="120"/>
      <c r="J88" s="120"/>
      <c r="K88" s="121"/>
      <c r="L88" s="121"/>
      <c r="M88" s="120"/>
      <c r="N88" s="23"/>
      <c r="O88" s="23"/>
      <c r="P88" s="23"/>
      <c r="Q88" s="23"/>
      <c r="R88" s="23"/>
      <c r="S88" s="23"/>
      <c r="T88" s="23"/>
      <c r="U88" s="23"/>
      <c r="V88" s="23"/>
      <c r="W88" s="23"/>
      <c r="X88" s="23"/>
      <c r="Y88" s="23"/>
      <c r="Z88" s="23"/>
    </row>
    <row r="89" spans="1:26" ht="16.5" customHeight="1" thickBot="1" x14ac:dyDescent="0.35">
      <c r="A89" s="460" t="str">
        <f>'Matriz Nº4 Administración'!A89</f>
        <v xml:space="preserve">Objetivo Estratégico: </v>
      </c>
      <c r="B89" s="461"/>
      <c r="C89" s="462">
        <f>'Matriz Nº4 Administración'!B89</f>
        <v>0</v>
      </c>
      <c r="D89" s="463"/>
      <c r="E89" s="463"/>
      <c r="F89" s="463"/>
      <c r="G89" s="463"/>
      <c r="H89" s="463"/>
      <c r="I89" s="463"/>
      <c r="J89" s="463"/>
      <c r="K89" s="463"/>
      <c r="L89" s="463"/>
      <c r="M89" s="463"/>
      <c r="N89" s="7"/>
      <c r="O89" s="7"/>
      <c r="P89" s="7"/>
      <c r="Q89" s="7"/>
      <c r="R89" s="7"/>
      <c r="S89" s="7"/>
      <c r="T89" s="7"/>
      <c r="U89" s="7"/>
      <c r="V89" s="7"/>
      <c r="W89" s="7"/>
      <c r="X89" s="7"/>
      <c r="Y89" s="7"/>
      <c r="Z89" s="7"/>
    </row>
    <row r="90" spans="1:26" ht="27" customHeight="1" thickBot="1" x14ac:dyDescent="0.35">
      <c r="A90" s="456" t="str">
        <f>'Matriz Nº4 Administración'!A90</f>
        <v>Objetivo táctico</v>
      </c>
      <c r="B90" s="426"/>
      <c r="C90" s="457" t="str">
        <f>'Matriz Nº4 Administración'!B90</f>
        <v xml:space="preserve">10. Adquisición de distintos papeles y cartulinas para la producción de las impresos comerciales. </v>
      </c>
      <c r="D90" s="458"/>
      <c r="E90" s="458"/>
      <c r="F90" s="458"/>
      <c r="G90" s="458"/>
      <c r="H90" s="458"/>
      <c r="I90" s="458"/>
      <c r="J90" s="458"/>
      <c r="K90" s="458"/>
      <c r="L90" s="458"/>
      <c r="M90" s="459"/>
      <c r="N90" s="7"/>
      <c r="O90" s="7"/>
      <c r="P90" s="7"/>
      <c r="Q90" s="7"/>
      <c r="R90" s="7"/>
      <c r="S90" s="7"/>
      <c r="T90" s="7"/>
      <c r="U90" s="7"/>
      <c r="V90" s="7"/>
      <c r="W90" s="7"/>
      <c r="X90" s="7"/>
      <c r="Y90" s="7"/>
      <c r="Z90" s="7"/>
    </row>
    <row r="91" spans="1:26" ht="47.25" customHeight="1" x14ac:dyDescent="0.3">
      <c r="A91" s="97" t="str">
        <f>+'Matriz Nº4 Administración'!A91</f>
        <v>10. 1</v>
      </c>
      <c r="B91" s="98" t="str">
        <f>+'Matriz Nº4 Administración'!B91</f>
        <v>No administrar</v>
      </c>
      <c r="C91" s="99" t="str">
        <f>IF(B91&lt;&gt;"No administrar",'Matriz Nº1 Identificación'!B91," ")</f>
        <v xml:space="preserve"> </v>
      </c>
      <c r="D91" s="100" t="str">
        <f>IF(C91&lt;&gt;" ",'Matriz Nº4 Administración'!C91," ")</f>
        <v xml:space="preserve"> </v>
      </c>
      <c r="E91" s="98" t="str">
        <f>IF(B91&lt;&gt;"No administrar",'Matriz Nº4 Administración'!F91," ")</f>
        <v xml:space="preserve"> </v>
      </c>
      <c r="F91" s="98" t="str">
        <f>IF(B91&lt;&gt;"No administrar",'Matriz Nº4 Administración'!G91," ")</f>
        <v xml:space="preserve"> </v>
      </c>
      <c r="G91" s="120"/>
      <c r="H91" s="120"/>
      <c r="I91" s="120"/>
      <c r="J91" s="120"/>
      <c r="K91" s="121"/>
      <c r="L91" s="121"/>
      <c r="M91" s="120"/>
      <c r="N91" s="23"/>
      <c r="O91" s="23"/>
      <c r="P91" s="23"/>
      <c r="Q91" s="23"/>
      <c r="R91" s="23"/>
      <c r="S91" s="23"/>
      <c r="T91" s="23"/>
      <c r="U91" s="23"/>
      <c r="V91" s="23"/>
      <c r="W91" s="23"/>
      <c r="X91" s="23"/>
      <c r="Y91" s="23"/>
      <c r="Z91" s="23"/>
    </row>
    <row r="92" spans="1:26" ht="43.5" customHeight="1" x14ac:dyDescent="0.3">
      <c r="A92" s="97" t="str">
        <f>+'Matriz Nº4 Administración'!A92</f>
        <v>10. 2</v>
      </c>
      <c r="B92" s="98" t="str">
        <f>+'Matriz Nº4 Administración'!B92</f>
        <v>No administrar</v>
      </c>
      <c r="C92" s="99" t="str">
        <f>IF(B92&lt;&gt;"No administrar",'Matriz Nº1 Identificación'!B92," ")</f>
        <v xml:space="preserve"> </v>
      </c>
      <c r="D92" s="100" t="str">
        <f>IF(C92&lt;&gt;" ",'Matriz Nº4 Administración'!C92," ")</f>
        <v xml:space="preserve"> </v>
      </c>
      <c r="E92" s="98" t="str">
        <f>IF(B92&lt;&gt;"No administrar",'Matriz Nº4 Administración'!F92," ")</f>
        <v xml:space="preserve"> </v>
      </c>
      <c r="F92" s="98" t="str">
        <f>IF(B92&lt;&gt;"No administrar",'Matriz Nº4 Administración'!G92," ")</f>
        <v xml:space="preserve"> </v>
      </c>
      <c r="G92" s="120"/>
      <c r="H92" s="120"/>
      <c r="I92" s="120"/>
      <c r="J92" s="120"/>
      <c r="K92" s="121"/>
      <c r="L92" s="121"/>
      <c r="M92" s="120"/>
      <c r="N92" s="23"/>
      <c r="O92" s="23"/>
      <c r="P92" s="23"/>
      <c r="Q92" s="23"/>
      <c r="R92" s="23"/>
      <c r="S92" s="23"/>
      <c r="T92" s="23"/>
      <c r="U92" s="23"/>
      <c r="V92" s="23"/>
      <c r="W92" s="23"/>
      <c r="X92" s="23"/>
      <c r="Y92" s="23"/>
      <c r="Z92" s="23"/>
    </row>
    <row r="93" spans="1:26" ht="40.5" customHeight="1" x14ac:dyDescent="0.3">
      <c r="A93" s="97" t="str">
        <f>+'Matriz Nº4 Administración'!A93</f>
        <v>10. 3</v>
      </c>
      <c r="B93" s="98" t="str">
        <f>+'Matriz Nº4 Administración'!B93</f>
        <v>No administrar</v>
      </c>
      <c r="C93" s="99" t="str">
        <f>IF(B93&lt;&gt;"No administrar",'Matriz Nº1 Identificación'!B93," ")</f>
        <v xml:space="preserve"> </v>
      </c>
      <c r="D93" s="100" t="str">
        <f>IF(C93&lt;&gt;" ",'Matriz Nº4 Administración'!C93," ")</f>
        <v xml:space="preserve"> </v>
      </c>
      <c r="E93" s="98" t="str">
        <f>IF(B93&lt;&gt;"No administrar",'Matriz Nº4 Administración'!F93," ")</f>
        <v xml:space="preserve"> </v>
      </c>
      <c r="F93" s="98" t="str">
        <f>IF(B93&lt;&gt;"No administrar",'Matriz Nº4 Administración'!G93," ")</f>
        <v xml:space="preserve"> </v>
      </c>
      <c r="G93" s="120"/>
      <c r="H93" s="120"/>
      <c r="I93" s="120"/>
      <c r="J93" s="120"/>
      <c r="K93" s="121"/>
      <c r="L93" s="121"/>
      <c r="M93" s="120"/>
      <c r="N93" s="23"/>
      <c r="O93" s="23"/>
      <c r="P93" s="23"/>
      <c r="Q93" s="23"/>
      <c r="R93" s="23"/>
      <c r="S93" s="23"/>
      <c r="T93" s="23"/>
      <c r="U93" s="23"/>
      <c r="V93" s="23"/>
      <c r="W93" s="23"/>
      <c r="X93" s="23"/>
      <c r="Y93" s="23"/>
      <c r="Z93" s="23"/>
    </row>
    <row r="94" spans="1:26" ht="48" customHeight="1" x14ac:dyDescent="0.3">
      <c r="A94" s="97" t="str">
        <f>+'Matriz Nº4 Administración'!A94</f>
        <v>10. 4</v>
      </c>
      <c r="B94" s="98" t="str">
        <f>+'Matriz Nº4 Administración'!B94</f>
        <v>No administrar</v>
      </c>
      <c r="C94" s="99" t="str">
        <f>IF(B94&lt;&gt;"No administrar",'Matriz Nº1 Identificación'!B94," ")</f>
        <v xml:space="preserve"> </v>
      </c>
      <c r="D94" s="100" t="str">
        <f>IF(C94&lt;&gt;" ",'Matriz Nº4 Administración'!C94," ")</f>
        <v xml:space="preserve"> </v>
      </c>
      <c r="E94" s="98" t="str">
        <f>IF(B94&lt;&gt;"No administrar",'Matriz Nº4 Administración'!F94," ")</f>
        <v xml:space="preserve"> </v>
      </c>
      <c r="F94" s="98" t="str">
        <f>IF(B94&lt;&gt;"No administrar",'Matriz Nº4 Administración'!G94," ")</f>
        <v xml:space="preserve"> </v>
      </c>
      <c r="G94" s="120"/>
      <c r="H94" s="120"/>
      <c r="I94" s="120"/>
      <c r="J94" s="120"/>
      <c r="K94" s="121"/>
      <c r="L94" s="121"/>
      <c r="M94" s="120"/>
      <c r="N94" s="23"/>
      <c r="O94" s="23"/>
      <c r="P94" s="23"/>
      <c r="Q94" s="23"/>
      <c r="R94" s="23"/>
      <c r="S94" s="23"/>
      <c r="T94" s="23"/>
      <c r="U94" s="23"/>
      <c r="V94" s="23"/>
      <c r="W94" s="23"/>
      <c r="X94" s="23"/>
      <c r="Y94" s="23"/>
      <c r="Z94" s="23"/>
    </row>
    <row r="95" spans="1:26" ht="42.75" customHeight="1" x14ac:dyDescent="0.3">
      <c r="A95" s="97" t="str">
        <f>+'Matriz Nº4 Administración'!A95</f>
        <v>10. 5</v>
      </c>
      <c r="B95" s="98" t="str">
        <f>+'Matriz Nº4 Administración'!B95</f>
        <v>No administrar</v>
      </c>
      <c r="C95" s="99" t="str">
        <f>IF(B95&lt;&gt;"No administrar",'Matriz Nº1 Identificación'!B95," ")</f>
        <v xml:space="preserve"> </v>
      </c>
      <c r="D95" s="100" t="str">
        <f>IF(C95&lt;&gt;" ",'Matriz Nº4 Administración'!C95," ")</f>
        <v xml:space="preserve"> </v>
      </c>
      <c r="E95" s="98" t="str">
        <f>IF(B95&lt;&gt;"No administrar",'Matriz Nº4 Administración'!F95," ")</f>
        <v xml:space="preserve"> </v>
      </c>
      <c r="F95" s="98" t="str">
        <f>IF(B95&lt;&gt;"No administrar",'Matriz Nº4 Administración'!G95," ")</f>
        <v xml:space="preserve"> </v>
      </c>
      <c r="G95" s="120"/>
      <c r="H95" s="120"/>
      <c r="I95" s="120"/>
      <c r="J95" s="120"/>
      <c r="K95" s="121"/>
      <c r="L95" s="121"/>
      <c r="M95" s="120"/>
      <c r="N95" s="23"/>
      <c r="O95" s="23"/>
      <c r="P95" s="23"/>
      <c r="Q95" s="23"/>
      <c r="R95" s="23"/>
      <c r="S95" s="23"/>
      <c r="T95" s="23"/>
      <c r="U95" s="23"/>
      <c r="V95" s="23"/>
      <c r="W95" s="23"/>
      <c r="X95" s="23"/>
      <c r="Y95" s="23"/>
      <c r="Z95" s="23"/>
    </row>
    <row r="96" spans="1:26" ht="40.5" customHeight="1" x14ac:dyDescent="0.3">
      <c r="A96" s="97" t="str">
        <f>+'Matriz Nº4 Administración'!A96</f>
        <v>10. 6</v>
      </c>
      <c r="B96" s="98" t="str">
        <f>+'Matriz Nº4 Administración'!B96</f>
        <v>No administrar</v>
      </c>
      <c r="C96" s="99" t="str">
        <f>IF(B96&lt;&gt;"No administrar",'Matriz Nº1 Identificación'!B96," ")</f>
        <v xml:space="preserve"> </v>
      </c>
      <c r="D96" s="100" t="str">
        <f>IF(C96&lt;&gt;" ",'Matriz Nº4 Administración'!C96," ")</f>
        <v xml:space="preserve"> </v>
      </c>
      <c r="E96" s="98" t="str">
        <f>IF(B96&lt;&gt;"No administrar",'Matriz Nº4 Administración'!F96," ")</f>
        <v xml:space="preserve"> </v>
      </c>
      <c r="F96" s="98" t="str">
        <f>IF(B96&lt;&gt;"No administrar",'Matriz Nº4 Administración'!G96," ")</f>
        <v xml:space="preserve"> </v>
      </c>
      <c r="G96" s="120"/>
      <c r="H96" s="120"/>
      <c r="I96" s="120"/>
      <c r="J96" s="120"/>
      <c r="K96" s="121"/>
      <c r="L96" s="121"/>
      <c r="M96" s="120"/>
      <c r="N96" s="23"/>
      <c r="O96" s="23"/>
      <c r="P96" s="23"/>
      <c r="Q96" s="23"/>
      <c r="R96" s="23"/>
      <c r="S96" s="23"/>
      <c r="T96" s="23"/>
      <c r="U96" s="23"/>
      <c r="V96" s="23"/>
      <c r="W96" s="23"/>
      <c r="X96" s="23"/>
      <c r="Y96" s="23"/>
      <c r="Z96" s="23"/>
    </row>
    <row r="97" spans="1:26" ht="43.5" customHeight="1" thickBot="1" x14ac:dyDescent="0.35">
      <c r="A97" s="97" t="str">
        <f>+'Matriz Nº4 Administración'!A97</f>
        <v>10. 7</v>
      </c>
      <c r="B97" s="98" t="str">
        <f>+'Matriz Nº4 Administración'!B97</f>
        <v>No administrar</v>
      </c>
      <c r="C97" s="99" t="str">
        <f>IF(B97&lt;&gt;"No administrar",'Matriz Nº1 Identificación'!B97," ")</f>
        <v xml:space="preserve"> </v>
      </c>
      <c r="D97" s="100" t="str">
        <f>IF(C97&lt;&gt;" ",'Matriz Nº4 Administración'!C97," ")</f>
        <v xml:space="preserve"> </v>
      </c>
      <c r="E97" s="98" t="str">
        <f>IF(B97&lt;&gt;"No administrar",'Matriz Nº4 Administración'!F97," ")</f>
        <v xml:space="preserve"> </v>
      </c>
      <c r="F97" s="98" t="str">
        <f>IF(B97&lt;&gt;"No administrar",'Matriz Nº4 Administración'!G97," ")</f>
        <v xml:space="preserve"> </v>
      </c>
      <c r="G97" s="120"/>
      <c r="H97" s="120"/>
      <c r="I97" s="120"/>
      <c r="J97" s="120"/>
      <c r="K97" s="121"/>
      <c r="L97" s="121"/>
      <c r="M97" s="120"/>
      <c r="N97" s="23"/>
      <c r="O97" s="23"/>
      <c r="P97" s="23"/>
      <c r="Q97" s="23"/>
      <c r="R97" s="23"/>
      <c r="S97" s="23"/>
      <c r="T97" s="23"/>
      <c r="U97" s="23"/>
      <c r="V97" s="23"/>
      <c r="W97" s="23"/>
      <c r="X97" s="23"/>
      <c r="Y97" s="23"/>
      <c r="Z97" s="23"/>
    </row>
    <row r="98" spans="1:26" ht="16.5" customHeight="1" thickBot="1" x14ac:dyDescent="0.35">
      <c r="A98" s="460" t="str">
        <f>'Matriz Nº4 Administración'!A98</f>
        <v xml:space="preserve">Objetivo Estratégico: </v>
      </c>
      <c r="B98" s="461"/>
      <c r="C98" s="462">
        <f>'Matriz Nº4 Administración'!B98</f>
        <v>0</v>
      </c>
      <c r="D98" s="463"/>
      <c r="E98" s="463"/>
      <c r="F98" s="463"/>
      <c r="G98" s="463"/>
      <c r="H98" s="463"/>
      <c r="I98" s="463"/>
      <c r="J98" s="463"/>
      <c r="K98" s="463"/>
      <c r="L98" s="463"/>
      <c r="M98" s="463"/>
      <c r="N98" s="7"/>
      <c r="O98" s="7"/>
      <c r="P98" s="7"/>
      <c r="Q98" s="7"/>
      <c r="R98" s="7"/>
      <c r="S98" s="7"/>
      <c r="T98" s="7"/>
      <c r="U98" s="7"/>
      <c r="V98" s="7"/>
      <c r="W98" s="7"/>
      <c r="X98" s="7"/>
      <c r="Y98" s="7"/>
      <c r="Z98" s="7"/>
    </row>
    <row r="99" spans="1:26" ht="27" customHeight="1" thickBot="1" x14ac:dyDescent="0.35">
      <c r="A99" s="456" t="str">
        <f>'Matriz Nº4 Administración'!A99</f>
        <v>Objetivo táctico</v>
      </c>
      <c r="B99" s="426"/>
      <c r="C99" s="457" t="str">
        <f>'Matriz Nº4 Administración'!B99</f>
        <v>11. Uniformes para el área productiva</v>
      </c>
      <c r="D99" s="458"/>
      <c r="E99" s="458"/>
      <c r="F99" s="458"/>
      <c r="G99" s="458"/>
      <c r="H99" s="458"/>
      <c r="I99" s="458"/>
      <c r="J99" s="458"/>
      <c r="K99" s="458"/>
      <c r="L99" s="458"/>
      <c r="M99" s="459"/>
      <c r="N99" s="7"/>
      <c r="O99" s="7"/>
      <c r="P99" s="7"/>
      <c r="Q99" s="7"/>
      <c r="R99" s="7"/>
      <c r="S99" s="7"/>
      <c r="T99" s="7"/>
      <c r="U99" s="7"/>
      <c r="V99" s="7"/>
      <c r="W99" s="7"/>
      <c r="X99" s="7"/>
      <c r="Y99" s="7"/>
      <c r="Z99" s="7"/>
    </row>
    <row r="100" spans="1:26" ht="47.25" customHeight="1" x14ac:dyDescent="0.3">
      <c r="A100" s="97" t="str">
        <f>+'Matriz Nº4 Administración'!A100</f>
        <v>11. 1</v>
      </c>
      <c r="B100" s="98" t="str">
        <f>+'Matriz Nº4 Administración'!B100</f>
        <v>No administrar</v>
      </c>
      <c r="C100" s="99" t="str">
        <f>IF(B100&lt;&gt;"No administrar",'Matriz Nº1 Identificación'!B100," ")</f>
        <v xml:space="preserve"> </v>
      </c>
      <c r="D100" s="100" t="str">
        <f>IF(C100&lt;&gt;" ",'Matriz Nº4 Administración'!C100," ")</f>
        <v xml:space="preserve"> </v>
      </c>
      <c r="E100" s="98" t="str">
        <f>IF(B100&lt;&gt;"No administrar",'Matriz Nº4 Administración'!F100," ")</f>
        <v xml:space="preserve"> </v>
      </c>
      <c r="F100" s="98" t="str">
        <f>IF(B100&lt;&gt;"No administrar",'Matriz Nº4 Administración'!G100," ")</f>
        <v xml:space="preserve"> </v>
      </c>
      <c r="G100" s="120"/>
      <c r="H100" s="120"/>
      <c r="I100" s="120"/>
      <c r="J100" s="120"/>
      <c r="K100" s="121"/>
      <c r="L100" s="121"/>
      <c r="M100" s="120"/>
      <c r="N100" s="23"/>
      <c r="O100" s="23"/>
      <c r="P100" s="23"/>
      <c r="Q100" s="23"/>
      <c r="R100" s="23"/>
      <c r="S100" s="23"/>
      <c r="T100" s="23"/>
      <c r="U100" s="23"/>
      <c r="V100" s="23"/>
      <c r="W100" s="23"/>
      <c r="X100" s="23"/>
      <c r="Y100" s="23"/>
      <c r="Z100" s="23"/>
    </row>
    <row r="101" spans="1:26" ht="43.5" customHeight="1" x14ac:dyDescent="0.3">
      <c r="A101" s="97" t="str">
        <f>+'Matriz Nº4 Administración'!A101</f>
        <v>11. 2</v>
      </c>
      <c r="B101" s="98" t="str">
        <f>+'Matriz Nº4 Administración'!B101</f>
        <v>No administrar</v>
      </c>
      <c r="C101" s="99" t="str">
        <f>IF(B101&lt;&gt;"No administrar",'Matriz Nº1 Identificación'!B101," ")</f>
        <v xml:space="preserve"> </v>
      </c>
      <c r="D101" s="100" t="str">
        <f>IF(C101&lt;&gt;" ",'Matriz Nº4 Administración'!C101," ")</f>
        <v xml:space="preserve"> </v>
      </c>
      <c r="E101" s="98" t="str">
        <f>IF(B101&lt;&gt;"No administrar",'Matriz Nº4 Administración'!F101," ")</f>
        <v xml:space="preserve"> </v>
      </c>
      <c r="F101" s="98" t="str">
        <f>IF(B101&lt;&gt;"No administrar",'Matriz Nº4 Administración'!G101," ")</f>
        <v xml:space="preserve"> </v>
      </c>
      <c r="G101" s="120"/>
      <c r="H101" s="120"/>
      <c r="I101" s="120"/>
      <c r="J101" s="120"/>
      <c r="K101" s="121"/>
      <c r="L101" s="121"/>
      <c r="M101" s="120"/>
      <c r="N101" s="23"/>
      <c r="O101" s="23"/>
      <c r="P101" s="23"/>
      <c r="Q101" s="23"/>
      <c r="R101" s="23"/>
      <c r="S101" s="23"/>
      <c r="T101" s="23"/>
      <c r="U101" s="23"/>
      <c r="V101" s="23"/>
      <c r="W101" s="23"/>
      <c r="X101" s="23"/>
      <c r="Y101" s="23"/>
      <c r="Z101" s="23"/>
    </row>
    <row r="102" spans="1:26" ht="40.5" customHeight="1" x14ac:dyDescent="0.3">
      <c r="A102" s="97" t="str">
        <f>+'Matriz Nº4 Administración'!A102</f>
        <v>11. 3</v>
      </c>
      <c r="B102" s="98" t="str">
        <f>+'Matriz Nº4 Administración'!B102</f>
        <v>No administrar</v>
      </c>
      <c r="C102" s="99" t="str">
        <f>IF(B102&lt;&gt;"No administrar",'Matriz Nº1 Identificación'!B102," ")</f>
        <v xml:space="preserve"> </v>
      </c>
      <c r="D102" s="100" t="str">
        <f>IF(C102&lt;&gt;" ",'Matriz Nº4 Administración'!C102," ")</f>
        <v xml:space="preserve"> </v>
      </c>
      <c r="E102" s="98" t="str">
        <f>IF(B102&lt;&gt;"No administrar",'Matriz Nº4 Administración'!F102," ")</f>
        <v xml:space="preserve"> </v>
      </c>
      <c r="F102" s="98" t="str">
        <f>IF(B102&lt;&gt;"No administrar",'Matriz Nº4 Administración'!G102," ")</f>
        <v xml:space="preserve"> </v>
      </c>
      <c r="G102" s="120"/>
      <c r="H102" s="120"/>
      <c r="I102" s="120"/>
      <c r="J102" s="120"/>
      <c r="K102" s="121"/>
      <c r="L102" s="121"/>
      <c r="M102" s="120"/>
      <c r="N102" s="23"/>
      <c r="O102" s="23"/>
      <c r="P102" s="23"/>
      <c r="Q102" s="23"/>
      <c r="R102" s="23"/>
      <c r="S102" s="23"/>
      <c r="T102" s="23"/>
      <c r="U102" s="23"/>
      <c r="V102" s="23"/>
      <c r="W102" s="23"/>
      <c r="X102" s="23"/>
      <c r="Y102" s="23"/>
      <c r="Z102" s="23"/>
    </row>
    <row r="103" spans="1:26" ht="48" customHeight="1" x14ac:dyDescent="0.3">
      <c r="A103" s="97" t="str">
        <f>+'Matriz Nº4 Administración'!A103</f>
        <v>11. 4</v>
      </c>
      <c r="B103" s="98" t="str">
        <f>+'Matriz Nº4 Administración'!B103</f>
        <v>No administrar</v>
      </c>
      <c r="C103" s="99" t="str">
        <f>IF(B103&lt;&gt;"No administrar",'Matriz Nº1 Identificación'!B103," ")</f>
        <v xml:space="preserve"> </v>
      </c>
      <c r="D103" s="100" t="str">
        <f>IF(C103&lt;&gt;" ",'Matriz Nº4 Administración'!C103," ")</f>
        <v xml:space="preserve"> </v>
      </c>
      <c r="E103" s="98" t="str">
        <f>IF(B103&lt;&gt;"No administrar",'Matriz Nº4 Administración'!F103," ")</f>
        <v xml:space="preserve"> </v>
      </c>
      <c r="F103" s="98" t="str">
        <f>IF(B103&lt;&gt;"No administrar",'Matriz Nº4 Administración'!G103," ")</f>
        <v xml:space="preserve"> </v>
      </c>
      <c r="G103" s="120"/>
      <c r="H103" s="120"/>
      <c r="I103" s="120"/>
      <c r="J103" s="120"/>
      <c r="K103" s="121"/>
      <c r="L103" s="121"/>
      <c r="M103" s="120"/>
      <c r="N103" s="23"/>
      <c r="O103" s="23"/>
      <c r="P103" s="23"/>
      <c r="Q103" s="23"/>
      <c r="R103" s="23"/>
      <c r="S103" s="23"/>
      <c r="T103" s="23"/>
      <c r="U103" s="23"/>
      <c r="V103" s="23"/>
      <c r="W103" s="23"/>
      <c r="X103" s="23"/>
      <c r="Y103" s="23"/>
      <c r="Z103" s="23"/>
    </row>
    <row r="104" spans="1:26" ht="42.75" customHeight="1" x14ac:dyDescent="0.3">
      <c r="A104" s="97" t="str">
        <f>+'Matriz Nº4 Administración'!A104</f>
        <v>11. 5</v>
      </c>
      <c r="B104" s="98" t="str">
        <f>+'Matriz Nº4 Administración'!B104</f>
        <v>No administrar</v>
      </c>
      <c r="C104" s="99" t="str">
        <f>IF(B104&lt;&gt;"No administrar",'Matriz Nº1 Identificación'!B104," ")</f>
        <v xml:space="preserve"> </v>
      </c>
      <c r="D104" s="100" t="str">
        <f>IF(C104&lt;&gt;" ",'Matriz Nº4 Administración'!C104," ")</f>
        <v xml:space="preserve"> </v>
      </c>
      <c r="E104" s="98" t="str">
        <f>IF(B104&lt;&gt;"No administrar",'Matriz Nº4 Administración'!F104," ")</f>
        <v xml:space="preserve"> </v>
      </c>
      <c r="F104" s="98" t="str">
        <f>IF(B104&lt;&gt;"No administrar",'Matriz Nº4 Administración'!G104," ")</f>
        <v xml:space="preserve"> </v>
      </c>
      <c r="G104" s="120"/>
      <c r="H104" s="120"/>
      <c r="I104" s="120"/>
      <c r="J104" s="120"/>
      <c r="K104" s="121"/>
      <c r="L104" s="121"/>
      <c r="M104" s="120"/>
      <c r="N104" s="23"/>
      <c r="O104" s="23"/>
      <c r="P104" s="23"/>
      <c r="Q104" s="23"/>
      <c r="R104" s="23"/>
      <c r="S104" s="23"/>
      <c r="T104" s="23"/>
      <c r="U104" s="23"/>
      <c r="V104" s="23"/>
      <c r="W104" s="23"/>
      <c r="X104" s="23"/>
      <c r="Y104" s="23"/>
      <c r="Z104" s="23"/>
    </row>
    <row r="105" spans="1:26" ht="40.5" customHeight="1" x14ac:dyDescent="0.3">
      <c r="A105" s="97" t="str">
        <f>+'Matriz Nº4 Administración'!A105</f>
        <v>11. 6</v>
      </c>
      <c r="B105" s="98" t="str">
        <f>+'Matriz Nº4 Administración'!B105</f>
        <v>No administrar</v>
      </c>
      <c r="C105" s="99" t="str">
        <f>IF(B105&lt;&gt;"No administrar",'Matriz Nº1 Identificación'!B105," ")</f>
        <v xml:space="preserve"> </v>
      </c>
      <c r="D105" s="100" t="str">
        <f>IF(C105&lt;&gt;" ",'Matriz Nº4 Administración'!C105," ")</f>
        <v xml:space="preserve"> </v>
      </c>
      <c r="E105" s="98" t="str">
        <f>IF(B105&lt;&gt;"No administrar",'Matriz Nº4 Administración'!F105," ")</f>
        <v xml:space="preserve"> </v>
      </c>
      <c r="F105" s="98" t="str">
        <f>IF(B105&lt;&gt;"No administrar",'Matriz Nº4 Administración'!G105," ")</f>
        <v xml:space="preserve"> </v>
      </c>
      <c r="G105" s="120"/>
      <c r="H105" s="120"/>
      <c r="I105" s="120"/>
      <c r="J105" s="120"/>
      <c r="K105" s="121"/>
      <c r="L105" s="121"/>
      <c r="M105" s="120"/>
      <c r="N105" s="23"/>
      <c r="O105" s="23"/>
      <c r="P105" s="23"/>
      <c r="Q105" s="23"/>
      <c r="R105" s="23"/>
      <c r="S105" s="23"/>
      <c r="T105" s="23"/>
      <c r="U105" s="23"/>
      <c r="V105" s="23"/>
      <c r="W105" s="23"/>
      <c r="X105" s="23"/>
      <c r="Y105" s="23"/>
      <c r="Z105" s="23"/>
    </row>
    <row r="106" spans="1:26" ht="43.5" customHeight="1" thickBot="1" x14ac:dyDescent="0.35">
      <c r="A106" s="97" t="str">
        <f>+'Matriz Nº4 Administración'!A106</f>
        <v>11. 7</v>
      </c>
      <c r="B106" s="98" t="str">
        <f>+'Matriz Nº4 Administración'!B106</f>
        <v>No administrar</v>
      </c>
      <c r="C106" s="99" t="str">
        <f>IF(B106&lt;&gt;"No administrar",'Matriz Nº1 Identificación'!B106," ")</f>
        <v xml:space="preserve"> </v>
      </c>
      <c r="D106" s="100" t="str">
        <f>IF(C106&lt;&gt;" ",'Matriz Nº4 Administración'!C106," ")</f>
        <v xml:space="preserve"> </v>
      </c>
      <c r="E106" s="98" t="str">
        <f>IF(B106&lt;&gt;"No administrar",'Matriz Nº4 Administración'!F106," ")</f>
        <v xml:space="preserve"> </v>
      </c>
      <c r="F106" s="98" t="str">
        <f>IF(B106&lt;&gt;"No administrar",'Matriz Nº4 Administración'!G106," ")</f>
        <v xml:space="preserve"> </v>
      </c>
      <c r="G106" s="120"/>
      <c r="H106" s="120"/>
      <c r="I106" s="120"/>
      <c r="J106" s="120"/>
      <c r="K106" s="121"/>
      <c r="L106" s="121"/>
      <c r="M106" s="120"/>
      <c r="N106" s="23"/>
      <c r="O106" s="23"/>
      <c r="P106" s="23"/>
      <c r="Q106" s="23"/>
      <c r="R106" s="23"/>
      <c r="S106" s="23"/>
      <c r="T106" s="23"/>
      <c r="U106" s="23"/>
      <c r="V106" s="23"/>
      <c r="W106" s="23"/>
      <c r="X106" s="23"/>
      <c r="Y106" s="23"/>
      <c r="Z106" s="23"/>
    </row>
    <row r="107" spans="1:26" ht="16.5" customHeight="1" thickBot="1" x14ac:dyDescent="0.35">
      <c r="A107" s="460" t="str">
        <f>'Matriz Nº4 Administración'!A107</f>
        <v xml:space="preserve">Objetivo Estratégico: </v>
      </c>
      <c r="B107" s="461"/>
      <c r="C107" s="462">
        <f>'Matriz Nº4 Administración'!B107</f>
        <v>0</v>
      </c>
      <c r="D107" s="463"/>
      <c r="E107" s="463"/>
      <c r="F107" s="463"/>
      <c r="G107" s="463"/>
      <c r="H107" s="463"/>
      <c r="I107" s="463"/>
      <c r="J107" s="463"/>
      <c r="K107" s="463"/>
      <c r="L107" s="463"/>
      <c r="M107" s="463"/>
      <c r="N107" s="7"/>
      <c r="O107" s="7"/>
      <c r="P107" s="7"/>
      <c r="Q107" s="7"/>
      <c r="R107" s="7"/>
      <c r="S107" s="7"/>
      <c r="T107" s="7"/>
      <c r="U107" s="7"/>
      <c r="V107" s="7"/>
      <c r="W107" s="7"/>
      <c r="X107" s="7"/>
      <c r="Y107" s="7"/>
      <c r="Z107" s="7"/>
    </row>
    <row r="108" spans="1:26" ht="27" customHeight="1" thickBot="1" x14ac:dyDescent="0.35">
      <c r="A108" s="456" t="str">
        <f>'Matriz Nº4 Administración'!A108</f>
        <v>Objetivo táctico</v>
      </c>
      <c r="B108" s="426"/>
      <c r="C108" s="457" t="str">
        <f>'Matriz Nº4 Administración'!B108</f>
        <v>12. Servicio de mantenimiento de  CTP´s Luscher y Kodak Trenstter</v>
      </c>
      <c r="D108" s="458"/>
      <c r="E108" s="458"/>
      <c r="F108" s="458"/>
      <c r="G108" s="458"/>
      <c r="H108" s="458"/>
      <c r="I108" s="458"/>
      <c r="J108" s="458"/>
      <c r="K108" s="458"/>
      <c r="L108" s="458"/>
      <c r="M108" s="459"/>
      <c r="N108" s="7"/>
      <c r="O108" s="7"/>
      <c r="P108" s="7"/>
      <c r="Q108" s="7"/>
      <c r="R108" s="7"/>
      <c r="S108" s="7"/>
      <c r="T108" s="7"/>
      <c r="U108" s="7"/>
      <c r="V108" s="7"/>
      <c r="W108" s="7"/>
      <c r="X108" s="7"/>
      <c r="Y108" s="7"/>
      <c r="Z108" s="7"/>
    </row>
    <row r="109" spans="1:26" ht="47.25" customHeight="1" x14ac:dyDescent="0.3">
      <c r="A109" s="97" t="str">
        <f>+'Matriz Nº4 Administración'!A109</f>
        <v>12. 1</v>
      </c>
      <c r="B109" s="98" t="str">
        <f>+'Matriz Nº4 Administración'!B109</f>
        <v>No administrar</v>
      </c>
      <c r="C109" s="99" t="str">
        <f>IF(B109&lt;&gt;"No administrar",'Matriz Nº1 Identificación'!B109," ")</f>
        <v xml:space="preserve"> </v>
      </c>
      <c r="D109" s="100" t="str">
        <f>IF(C109&lt;&gt;" ",'Matriz Nº4 Administración'!C109," ")</f>
        <v xml:space="preserve"> </v>
      </c>
      <c r="E109" s="98" t="str">
        <f>IF(B109&lt;&gt;"No administrar",'Matriz Nº4 Administración'!F109," ")</f>
        <v xml:space="preserve"> </v>
      </c>
      <c r="F109" s="98" t="str">
        <f>IF(B109&lt;&gt;"No administrar",'Matriz Nº4 Administración'!G109," ")</f>
        <v xml:space="preserve"> </v>
      </c>
      <c r="G109" s="120"/>
      <c r="H109" s="120"/>
      <c r="I109" s="120"/>
      <c r="J109" s="120"/>
      <c r="K109" s="121"/>
      <c r="L109" s="121"/>
      <c r="M109" s="120"/>
      <c r="N109" s="23"/>
      <c r="O109" s="23"/>
      <c r="P109" s="23"/>
      <c r="Q109" s="23"/>
      <c r="R109" s="23"/>
      <c r="S109" s="23"/>
      <c r="T109" s="23"/>
      <c r="U109" s="23"/>
      <c r="V109" s="23"/>
      <c r="W109" s="23"/>
      <c r="X109" s="23"/>
      <c r="Y109" s="23"/>
      <c r="Z109" s="23"/>
    </row>
    <row r="110" spans="1:26" ht="43.5" customHeight="1" x14ac:dyDescent="0.3">
      <c r="A110" s="97" t="str">
        <f>+'Matriz Nº4 Administración'!A110</f>
        <v>12. 2</v>
      </c>
      <c r="B110" s="98" t="str">
        <f>+'Matriz Nº4 Administración'!B110</f>
        <v>No administrar</v>
      </c>
      <c r="C110" s="99" t="str">
        <f>IF(B110&lt;&gt;"No administrar",'Matriz Nº1 Identificación'!B110," ")</f>
        <v xml:space="preserve"> </v>
      </c>
      <c r="D110" s="100" t="str">
        <f>IF(C110&lt;&gt;" ",'Matriz Nº4 Administración'!C110," ")</f>
        <v xml:space="preserve"> </v>
      </c>
      <c r="E110" s="98" t="str">
        <f>IF(B110&lt;&gt;"No administrar",'Matriz Nº4 Administración'!F110," ")</f>
        <v xml:space="preserve"> </v>
      </c>
      <c r="F110" s="98" t="str">
        <f>IF(B110&lt;&gt;"No administrar",'Matriz Nº4 Administración'!G110," ")</f>
        <v xml:space="preserve"> </v>
      </c>
      <c r="G110" s="120"/>
      <c r="H110" s="120"/>
      <c r="I110" s="120"/>
      <c r="J110" s="120"/>
      <c r="K110" s="121"/>
      <c r="L110" s="121"/>
      <c r="M110" s="120"/>
      <c r="N110" s="23"/>
      <c r="O110" s="23"/>
      <c r="P110" s="23"/>
      <c r="Q110" s="23"/>
      <c r="R110" s="23"/>
      <c r="S110" s="23"/>
      <c r="T110" s="23"/>
      <c r="U110" s="23"/>
      <c r="V110" s="23"/>
      <c r="W110" s="23"/>
      <c r="X110" s="23"/>
      <c r="Y110" s="23"/>
      <c r="Z110" s="23"/>
    </row>
    <row r="111" spans="1:26" ht="40.5" customHeight="1" x14ac:dyDescent="0.3">
      <c r="A111" s="97" t="str">
        <f>+'Matriz Nº4 Administración'!A111</f>
        <v>12. 3</v>
      </c>
      <c r="B111" s="98" t="str">
        <f>+'Matriz Nº4 Administración'!B111</f>
        <v>No administrar</v>
      </c>
      <c r="C111" s="99" t="str">
        <f>IF(B111&lt;&gt;"No administrar",'Matriz Nº1 Identificación'!B111," ")</f>
        <v xml:space="preserve"> </v>
      </c>
      <c r="D111" s="100" t="str">
        <f>IF(C111&lt;&gt;" ",'Matriz Nº4 Administración'!C111," ")</f>
        <v xml:space="preserve"> </v>
      </c>
      <c r="E111" s="98" t="str">
        <f>IF(B111&lt;&gt;"No administrar",'Matriz Nº4 Administración'!F111," ")</f>
        <v xml:space="preserve"> </v>
      </c>
      <c r="F111" s="98" t="str">
        <f>IF(B111&lt;&gt;"No administrar",'Matriz Nº4 Administración'!G111," ")</f>
        <v xml:space="preserve"> </v>
      </c>
      <c r="G111" s="120"/>
      <c r="H111" s="120"/>
      <c r="I111" s="120"/>
      <c r="J111" s="120"/>
      <c r="K111" s="121"/>
      <c r="L111" s="121"/>
      <c r="M111" s="120"/>
      <c r="N111" s="23"/>
      <c r="O111" s="23"/>
      <c r="P111" s="23"/>
      <c r="Q111" s="23"/>
      <c r="R111" s="23"/>
      <c r="S111" s="23"/>
      <c r="T111" s="23"/>
      <c r="U111" s="23"/>
      <c r="V111" s="23"/>
      <c r="W111" s="23"/>
      <c r="X111" s="23"/>
      <c r="Y111" s="23"/>
      <c r="Z111" s="23"/>
    </row>
    <row r="112" spans="1:26" ht="48" customHeight="1" x14ac:dyDescent="0.3">
      <c r="A112" s="97" t="str">
        <f>+'Matriz Nº4 Administración'!A112</f>
        <v>12. 4</v>
      </c>
      <c r="B112" s="98" t="str">
        <f>+'Matriz Nº4 Administración'!B112</f>
        <v>No administrar</v>
      </c>
      <c r="C112" s="99" t="str">
        <f>IF(B112&lt;&gt;"No administrar",'Matriz Nº1 Identificación'!B112," ")</f>
        <v xml:space="preserve"> </v>
      </c>
      <c r="D112" s="100" t="str">
        <f>IF(C112&lt;&gt;" ",'Matriz Nº4 Administración'!C112," ")</f>
        <v xml:space="preserve"> </v>
      </c>
      <c r="E112" s="98" t="str">
        <f>IF(B112&lt;&gt;"No administrar",'Matriz Nº4 Administración'!F112," ")</f>
        <v xml:space="preserve"> </v>
      </c>
      <c r="F112" s="98" t="str">
        <f>IF(B112&lt;&gt;"No administrar",'Matriz Nº4 Administración'!G112," ")</f>
        <v xml:space="preserve"> </v>
      </c>
      <c r="G112" s="120"/>
      <c r="H112" s="120"/>
      <c r="I112" s="120"/>
      <c r="J112" s="120"/>
      <c r="K112" s="121"/>
      <c r="L112" s="121"/>
      <c r="M112" s="120"/>
      <c r="N112" s="23"/>
      <c r="O112" s="23"/>
      <c r="P112" s="23"/>
      <c r="Q112" s="23"/>
      <c r="R112" s="23"/>
      <c r="S112" s="23"/>
      <c r="T112" s="23"/>
      <c r="U112" s="23"/>
      <c r="V112" s="23"/>
      <c r="W112" s="23"/>
      <c r="X112" s="23"/>
      <c r="Y112" s="23"/>
      <c r="Z112" s="23"/>
    </row>
    <row r="113" spans="1:26" ht="42.75" customHeight="1" x14ac:dyDescent="0.3">
      <c r="A113" s="97" t="str">
        <f>+'Matriz Nº4 Administración'!A113</f>
        <v>12. 5</v>
      </c>
      <c r="B113" s="98" t="str">
        <f>+'Matriz Nº4 Administración'!B113</f>
        <v>No administrar</v>
      </c>
      <c r="C113" s="99" t="str">
        <f>IF(B113&lt;&gt;"No administrar",'Matriz Nº1 Identificación'!B113," ")</f>
        <v xml:space="preserve"> </v>
      </c>
      <c r="D113" s="100" t="str">
        <f>IF(C113&lt;&gt;" ",'Matriz Nº4 Administración'!C113," ")</f>
        <v xml:space="preserve"> </v>
      </c>
      <c r="E113" s="98" t="str">
        <f>IF(B113&lt;&gt;"No administrar",'Matriz Nº4 Administración'!F113," ")</f>
        <v xml:space="preserve"> </v>
      </c>
      <c r="F113" s="98" t="str">
        <f>IF(B113&lt;&gt;"No administrar",'Matriz Nº4 Administración'!G113," ")</f>
        <v xml:space="preserve"> </v>
      </c>
      <c r="G113" s="120"/>
      <c r="H113" s="120"/>
      <c r="I113" s="120"/>
      <c r="J113" s="120"/>
      <c r="K113" s="121"/>
      <c r="L113" s="121"/>
      <c r="M113" s="120"/>
      <c r="N113" s="23"/>
      <c r="O113" s="23"/>
      <c r="P113" s="23"/>
      <c r="Q113" s="23"/>
      <c r="R113" s="23"/>
      <c r="S113" s="23"/>
      <c r="T113" s="23"/>
      <c r="U113" s="23"/>
      <c r="V113" s="23"/>
      <c r="W113" s="23"/>
      <c r="X113" s="23"/>
      <c r="Y113" s="23"/>
      <c r="Z113" s="23"/>
    </row>
    <row r="114" spans="1:26" ht="40.5" customHeight="1" x14ac:dyDescent="0.3">
      <c r="A114" s="97" t="str">
        <f>+'Matriz Nº4 Administración'!A114</f>
        <v>12. 6</v>
      </c>
      <c r="B114" s="98" t="str">
        <f>+'Matriz Nº4 Administración'!B114</f>
        <v>No administrar</v>
      </c>
      <c r="C114" s="99" t="str">
        <f>IF(B114&lt;&gt;"No administrar",'Matriz Nº1 Identificación'!B114," ")</f>
        <v xml:space="preserve"> </v>
      </c>
      <c r="D114" s="100" t="str">
        <f>IF(C114&lt;&gt;" ",'Matriz Nº4 Administración'!C114," ")</f>
        <v xml:space="preserve"> </v>
      </c>
      <c r="E114" s="98" t="str">
        <f>IF(B114&lt;&gt;"No administrar",'Matriz Nº4 Administración'!F114," ")</f>
        <v xml:space="preserve"> </v>
      </c>
      <c r="F114" s="98" t="str">
        <f>IF(B114&lt;&gt;"No administrar",'Matriz Nº4 Administración'!G114," ")</f>
        <v xml:space="preserve"> </v>
      </c>
      <c r="G114" s="120"/>
      <c r="H114" s="120"/>
      <c r="I114" s="120"/>
      <c r="J114" s="120"/>
      <c r="K114" s="121"/>
      <c r="L114" s="121"/>
      <c r="M114" s="120"/>
      <c r="N114" s="23"/>
      <c r="O114" s="23"/>
      <c r="P114" s="23"/>
      <c r="Q114" s="23"/>
      <c r="R114" s="23"/>
      <c r="S114" s="23"/>
      <c r="T114" s="23"/>
      <c r="U114" s="23"/>
      <c r="V114" s="23"/>
      <c r="W114" s="23"/>
      <c r="X114" s="23"/>
      <c r="Y114" s="23"/>
      <c r="Z114" s="23"/>
    </row>
    <row r="115" spans="1:26" ht="43.5" customHeight="1" thickBot="1" x14ac:dyDescent="0.35">
      <c r="A115" s="97" t="str">
        <f>+'Matriz Nº4 Administración'!A115</f>
        <v>12. 7</v>
      </c>
      <c r="B115" s="98" t="str">
        <f>+'Matriz Nº4 Administración'!B115</f>
        <v>No administrar</v>
      </c>
      <c r="C115" s="99" t="str">
        <f>IF(B115&lt;&gt;"No administrar",'Matriz Nº1 Identificación'!B115," ")</f>
        <v xml:space="preserve"> </v>
      </c>
      <c r="D115" s="100" t="str">
        <f>IF(C115&lt;&gt;" ",'Matriz Nº4 Administración'!C115," ")</f>
        <v xml:space="preserve"> </v>
      </c>
      <c r="E115" s="98" t="str">
        <f>IF(B115&lt;&gt;"No administrar",'Matriz Nº4 Administración'!F115," ")</f>
        <v xml:space="preserve"> </v>
      </c>
      <c r="F115" s="98" t="str">
        <f>IF(B115&lt;&gt;"No administrar",'Matriz Nº4 Administración'!G115," ")</f>
        <v xml:space="preserve"> </v>
      </c>
      <c r="G115" s="120"/>
      <c r="H115" s="120"/>
      <c r="I115" s="120"/>
      <c r="J115" s="120"/>
      <c r="K115" s="121"/>
      <c r="L115" s="121"/>
      <c r="M115" s="120"/>
      <c r="N115" s="23"/>
      <c r="O115" s="23"/>
      <c r="P115" s="23"/>
      <c r="Q115" s="23"/>
      <c r="R115" s="23"/>
      <c r="S115" s="23"/>
      <c r="T115" s="23"/>
      <c r="U115" s="23"/>
      <c r="V115" s="23"/>
      <c r="W115" s="23"/>
      <c r="X115" s="23"/>
      <c r="Y115" s="23"/>
      <c r="Z115" s="23"/>
    </row>
    <row r="116" spans="1:26" ht="16.5" customHeight="1" thickBot="1" x14ac:dyDescent="0.35">
      <c r="A116" s="460" t="str">
        <f>'Matriz Nº4 Administración'!A116</f>
        <v xml:space="preserve">Objetivo Estratégico: </v>
      </c>
      <c r="B116" s="461"/>
      <c r="C116" s="462">
        <f>'Matriz Nº4 Administración'!B116</f>
        <v>0</v>
      </c>
      <c r="D116" s="463"/>
      <c r="E116" s="463"/>
      <c r="F116" s="463"/>
      <c r="G116" s="463"/>
      <c r="H116" s="463"/>
      <c r="I116" s="463"/>
      <c r="J116" s="463"/>
      <c r="K116" s="463"/>
      <c r="L116" s="463"/>
      <c r="M116" s="463"/>
      <c r="N116" s="7"/>
      <c r="O116" s="7"/>
      <c r="P116" s="7"/>
      <c r="Q116" s="7"/>
      <c r="R116" s="7"/>
      <c r="S116" s="7"/>
      <c r="T116" s="7"/>
      <c r="U116" s="7"/>
      <c r="V116" s="7"/>
      <c r="W116" s="7"/>
      <c r="X116" s="7"/>
      <c r="Y116" s="7"/>
      <c r="Z116" s="7"/>
    </row>
    <row r="117" spans="1:26" ht="27" customHeight="1" thickBot="1" x14ac:dyDescent="0.35">
      <c r="A117" s="456" t="str">
        <f>'Matriz Nº4 Administración'!A117</f>
        <v>Objetivo táctico</v>
      </c>
      <c r="B117" s="426"/>
      <c r="C117" s="457" t="str">
        <f>'Matriz Nº4 Administración'!B117</f>
        <v>13. Mantenimiento y reparación de equipo de cómputo y sistemas de información</v>
      </c>
      <c r="D117" s="458"/>
      <c r="E117" s="458"/>
      <c r="F117" s="458"/>
      <c r="G117" s="458"/>
      <c r="H117" s="458"/>
      <c r="I117" s="458"/>
      <c r="J117" s="458"/>
      <c r="K117" s="458"/>
      <c r="L117" s="458"/>
      <c r="M117" s="459"/>
      <c r="N117" s="7"/>
      <c r="O117" s="7"/>
      <c r="P117" s="7"/>
      <c r="Q117" s="7"/>
      <c r="R117" s="7"/>
      <c r="S117" s="7"/>
      <c r="T117" s="7"/>
      <c r="U117" s="7"/>
      <c r="V117" s="7"/>
      <c r="W117" s="7"/>
      <c r="X117" s="7"/>
      <c r="Y117" s="7"/>
      <c r="Z117" s="7"/>
    </row>
    <row r="118" spans="1:26" ht="47.25" customHeight="1" x14ac:dyDescent="0.3">
      <c r="A118" s="97" t="str">
        <f>+'Matriz Nº4 Administración'!A118</f>
        <v>13. 1</v>
      </c>
      <c r="B118" s="98" t="str">
        <f>+'Matriz Nº4 Administración'!B118</f>
        <v>No administrar</v>
      </c>
      <c r="C118" s="99" t="str">
        <f>IF(B118&lt;&gt;"No administrar",'Matriz Nº1 Identificación'!B118," ")</f>
        <v xml:space="preserve"> </v>
      </c>
      <c r="D118" s="100" t="str">
        <f>IF(C118&lt;&gt;" ",'Matriz Nº4 Administración'!C118," ")</f>
        <v xml:space="preserve"> </v>
      </c>
      <c r="E118" s="98" t="str">
        <f>IF(B118&lt;&gt;"No administrar",'Matriz Nº4 Administración'!F118," ")</f>
        <v xml:space="preserve"> </v>
      </c>
      <c r="F118" s="98" t="str">
        <f>IF(B118&lt;&gt;"No administrar",'Matriz Nº4 Administración'!G118," ")</f>
        <v xml:space="preserve"> </v>
      </c>
      <c r="G118" s="120"/>
      <c r="H118" s="120"/>
      <c r="I118" s="120"/>
      <c r="J118" s="120"/>
      <c r="K118" s="121"/>
      <c r="L118" s="121"/>
      <c r="M118" s="120"/>
      <c r="N118" s="23"/>
      <c r="O118" s="23"/>
      <c r="P118" s="23"/>
      <c r="Q118" s="23"/>
      <c r="R118" s="23"/>
      <c r="S118" s="23"/>
      <c r="T118" s="23"/>
      <c r="U118" s="23"/>
      <c r="V118" s="23"/>
      <c r="W118" s="23"/>
      <c r="X118" s="23"/>
      <c r="Y118" s="23"/>
      <c r="Z118" s="23"/>
    </row>
    <row r="119" spans="1:26" ht="43.5" customHeight="1" x14ac:dyDescent="0.3">
      <c r="A119" s="97" t="str">
        <f>+'Matriz Nº4 Administración'!A119</f>
        <v>13. 2</v>
      </c>
      <c r="B119" s="98" t="str">
        <f>+'Matriz Nº4 Administración'!B119</f>
        <v>No administrar</v>
      </c>
      <c r="C119" s="99" t="str">
        <f>IF(B119&lt;&gt;"No administrar",'Matriz Nº1 Identificación'!B119," ")</f>
        <v xml:space="preserve"> </v>
      </c>
      <c r="D119" s="100" t="str">
        <f>IF(C119&lt;&gt;" ",'Matriz Nº4 Administración'!C119," ")</f>
        <v xml:space="preserve"> </v>
      </c>
      <c r="E119" s="98" t="str">
        <f>IF(B119&lt;&gt;"No administrar",'Matriz Nº4 Administración'!F119," ")</f>
        <v xml:space="preserve"> </v>
      </c>
      <c r="F119" s="98" t="str">
        <f>IF(B119&lt;&gt;"No administrar",'Matriz Nº4 Administración'!G119," ")</f>
        <v xml:space="preserve"> </v>
      </c>
      <c r="G119" s="120"/>
      <c r="H119" s="120"/>
      <c r="I119" s="120"/>
      <c r="J119" s="120"/>
      <c r="K119" s="121"/>
      <c r="L119" s="121"/>
      <c r="M119" s="120"/>
      <c r="N119" s="23"/>
      <c r="O119" s="23"/>
      <c r="P119" s="23"/>
      <c r="Q119" s="23"/>
      <c r="R119" s="23"/>
      <c r="S119" s="23"/>
      <c r="T119" s="23"/>
      <c r="U119" s="23"/>
      <c r="V119" s="23"/>
      <c r="W119" s="23"/>
      <c r="X119" s="23"/>
      <c r="Y119" s="23"/>
      <c r="Z119" s="23"/>
    </row>
    <row r="120" spans="1:26" ht="40.5" customHeight="1" x14ac:dyDescent="0.3">
      <c r="A120" s="97" t="str">
        <f>+'Matriz Nº4 Administración'!A120</f>
        <v>13. 3</v>
      </c>
      <c r="B120" s="98" t="str">
        <f>+'Matriz Nº4 Administración'!B120</f>
        <v>No administrar</v>
      </c>
      <c r="C120" s="99" t="str">
        <f>IF(B120&lt;&gt;"No administrar",'Matriz Nº1 Identificación'!B120," ")</f>
        <v xml:space="preserve"> </v>
      </c>
      <c r="D120" s="100" t="str">
        <f>IF(C120&lt;&gt;" ",'Matriz Nº4 Administración'!C120," ")</f>
        <v xml:space="preserve"> </v>
      </c>
      <c r="E120" s="98" t="str">
        <f>IF(B120&lt;&gt;"No administrar",'Matriz Nº4 Administración'!F120," ")</f>
        <v xml:space="preserve"> </v>
      </c>
      <c r="F120" s="98" t="str">
        <f>IF(B120&lt;&gt;"No administrar",'Matriz Nº4 Administración'!G120," ")</f>
        <v xml:space="preserve"> </v>
      </c>
      <c r="G120" s="120"/>
      <c r="H120" s="120"/>
      <c r="I120" s="120"/>
      <c r="J120" s="120"/>
      <c r="K120" s="121"/>
      <c r="L120" s="121"/>
      <c r="M120" s="120"/>
      <c r="N120" s="23"/>
      <c r="O120" s="23"/>
      <c r="P120" s="23"/>
      <c r="Q120" s="23"/>
      <c r="R120" s="23"/>
      <c r="S120" s="23"/>
      <c r="T120" s="23"/>
      <c r="U120" s="23"/>
      <c r="V120" s="23"/>
      <c r="W120" s="23"/>
      <c r="X120" s="23"/>
      <c r="Y120" s="23"/>
      <c r="Z120" s="23"/>
    </row>
    <row r="121" spans="1:26" ht="48" customHeight="1" x14ac:dyDescent="0.3">
      <c r="A121" s="97" t="str">
        <f>+'Matriz Nº4 Administración'!A121</f>
        <v>13. 4</v>
      </c>
      <c r="B121" s="98" t="str">
        <f>+'Matriz Nº4 Administración'!B121</f>
        <v>No administrar</v>
      </c>
      <c r="C121" s="99" t="str">
        <f>IF(B121&lt;&gt;"No administrar",'Matriz Nº1 Identificación'!B121," ")</f>
        <v xml:space="preserve"> </v>
      </c>
      <c r="D121" s="100" t="str">
        <f>IF(C121&lt;&gt;" ",'Matriz Nº4 Administración'!C121," ")</f>
        <v xml:space="preserve"> </v>
      </c>
      <c r="E121" s="98" t="str">
        <f>IF(B121&lt;&gt;"No administrar",'Matriz Nº4 Administración'!F121," ")</f>
        <v xml:space="preserve"> </v>
      </c>
      <c r="F121" s="98" t="str">
        <f>IF(B121&lt;&gt;"No administrar",'Matriz Nº4 Administración'!G121," ")</f>
        <v xml:space="preserve"> </v>
      </c>
      <c r="G121" s="120"/>
      <c r="H121" s="120"/>
      <c r="I121" s="120"/>
      <c r="J121" s="120"/>
      <c r="K121" s="121"/>
      <c r="L121" s="121"/>
      <c r="M121" s="120"/>
      <c r="N121" s="23"/>
      <c r="O121" s="23"/>
      <c r="P121" s="23"/>
      <c r="Q121" s="23"/>
      <c r="R121" s="23"/>
      <c r="S121" s="23"/>
      <c r="T121" s="23"/>
      <c r="U121" s="23"/>
      <c r="V121" s="23"/>
      <c r="W121" s="23"/>
      <c r="X121" s="23"/>
      <c r="Y121" s="23"/>
      <c r="Z121" s="23"/>
    </row>
    <row r="122" spans="1:26" ht="42.75" customHeight="1" x14ac:dyDescent="0.3">
      <c r="A122" s="97" t="str">
        <f>+'Matriz Nº4 Administración'!A122</f>
        <v>13. 5</v>
      </c>
      <c r="B122" s="98" t="str">
        <f>+'Matriz Nº4 Administración'!B122</f>
        <v>No administrar</v>
      </c>
      <c r="C122" s="99" t="str">
        <f>IF(B122&lt;&gt;"No administrar",'Matriz Nº1 Identificación'!B122," ")</f>
        <v xml:space="preserve"> </v>
      </c>
      <c r="D122" s="100" t="str">
        <f>IF(C122&lt;&gt;" ",'Matriz Nº4 Administración'!C122," ")</f>
        <v xml:space="preserve"> </v>
      </c>
      <c r="E122" s="98" t="str">
        <f>IF(B122&lt;&gt;"No administrar",'Matriz Nº4 Administración'!F122," ")</f>
        <v xml:space="preserve"> </v>
      </c>
      <c r="F122" s="98" t="str">
        <f>IF(B122&lt;&gt;"No administrar",'Matriz Nº4 Administración'!G122," ")</f>
        <v xml:space="preserve"> </v>
      </c>
      <c r="G122" s="120"/>
      <c r="H122" s="120"/>
      <c r="I122" s="120"/>
      <c r="J122" s="120"/>
      <c r="K122" s="121"/>
      <c r="L122" s="121"/>
      <c r="M122" s="120"/>
      <c r="N122" s="23"/>
      <c r="O122" s="23"/>
      <c r="P122" s="23"/>
      <c r="Q122" s="23"/>
      <c r="R122" s="23"/>
      <c r="S122" s="23"/>
      <c r="T122" s="23"/>
      <c r="U122" s="23"/>
      <c r="V122" s="23"/>
      <c r="W122" s="23"/>
      <c r="X122" s="23"/>
      <c r="Y122" s="23"/>
      <c r="Z122" s="23"/>
    </row>
    <row r="123" spans="1:26" ht="40.5" customHeight="1" x14ac:dyDescent="0.3">
      <c r="A123" s="97" t="str">
        <f>+'Matriz Nº4 Administración'!A123</f>
        <v>13. 6</v>
      </c>
      <c r="B123" s="98" t="str">
        <f>+'Matriz Nº4 Administración'!B123</f>
        <v>No administrar</v>
      </c>
      <c r="C123" s="99" t="str">
        <f>IF(B123&lt;&gt;"No administrar",'Matriz Nº1 Identificación'!B123," ")</f>
        <v xml:space="preserve"> </v>
      </c>
      <c r="D123" s="100" t="str">
        <f>IF(C123&lt;&gt;" ",'Matriz Nº4 Administración'!C123," ")</f>
        <v xml:space="preserve"> </v>
      </c>
      <c r="E123" s="98" t="str">
        <f>IF(B123&lt;&gt;"No administrar",'Matriz Nº4 Administración'!F123," ")</f>
        <v xml:space="preserve"> </v>
      </c>
      <c r="F123" s="98" t="str">
        <f>IF(B123&lt;&gt;"No administrar",'Matriz Nº4 Administración'!G123," ")</f>
        <v xml:space="preserve"> </v>
      </c>
      <c r="G123" s="120"/>
      <c r="H123" s="120"/>
      <c r="I123" s="120"/>
      <c r="J123" s="120"/>
      <c r="K123" s="121"/>
      <c r="L123" s="121"/>
      <c r="M123" s="120"/>
      <c r="N123" s="23"/>
      <c r="O123" s="23"/>
      <c r="P123" s="23"/>
      <c r="Q123" s="23"/>
      <c r="R123" s="23"/>
      <c r="S123" s="23"/>
      <c r="T123" s="23"/>
      <c r="U123" s="23"/>
      <c r="V123" s="23"/>
      <c r="W123" s="23"/>
      <c r="X123" s="23"/>
      <c r="Y123" s="23"/>
      <c r="Z123" s="23"/>
    </row>
    <row r="124" spans="1:26" ht="43.5" customHeight="1" thickBot="1" x14ac:dyDescent="0.35">
      <c r="A124" s="97" t="str">
        <f>+'Matriz Nº4 Administración'!A124</f>
        <v>13. 7</v>
      </c>
      <c r="B124" s="98" t="str">
        <f>+'Matriz Nº4 Administración'!B124</f>
        <v>No administrar</v>
      </c>
      <c r="C124" s="99" t="str">
        <f>IF(B124&lt;&gt;"No administrar",'Matriz Nº1 Identificación'!B124," ")</f>
        <v xml:space="preserve"> </v>
      </c>
      <c r="D124" s="100" t="str">
        <f>IF(C124&lt;&gt;" ",'Matriz Nº4 Administración'!C124," ")</f>
        <v xml:space="preserve"> </v>
      </c>
      <c r="E124" s="98" t="str">
        <f>IF(B124&lt;&gt;"No administrar",'Matriz Nº4 Administración'!F124," ")</f>
        <v xml:space="preserve"> </v>
      </c>
      <c r="F124" s="98" t="str">
        <f>IF(B124&lt;&gt;"No administrar",'Matriz Nº4 Administración'!G124," ")</f>
        <v xml:space="preserve"> </v>
      </c>
      <c r="G124" s="120"/>
      <c r="H124" s="120"/>
      <c r="I124" s="120"/>
      <c r="J124" s="120"/>
      <c r="K124" s="121"/>
      <c r="L124" s="121"/>
      <c r="M124" s="120"/>
      <c r="N124" s="23"/>
      <c r="O124" s="23"/>
      <c r="P124" s="23"/>
      <c r="Q124" s="23"/>
      <c r="R124" s="23"/>
      <c r="S124" s="23"/>
      <c r="T124" s="23"/>
      <c r="U124" s="23"/>
      <c r="V124" s="23"/>
      <c r="W124" s="23"/>
      <c r="X124" s="23"/>
      <c r="Y124" s="23"/>
      <c r="Z124" s="23"/>
    </row>
    <row r="125" spans="1:26" ht="16.5" customHeight="1" thickBot="1" x14ac:dyDescent="0.35">
      <c r="A125" s="460" t="str">
        <f>'Matriz Nº4 Administración'!A125</f>
        <v xml:space="preserve">Objetivo Estratégico: </v>
      </c>
      <c r="B125" s="461"/>
      <c r="C125" s="462">
        <f>'Matriz Nº4 Administración'!B125</f>
        <v>0</v>
      </c>
      <c r="D125" s="463"/>
      <c r="E125" s="463"/>
      <c r="F125" s="463"/>
      <c r="G125" s="463"/>
      <c r="H125" s="463"/>
      <c r="I125" s="463"/>
      <c r="J125" s="463"/>
      <c r="K125" s="463"/>
      <c r="L125" s="463"/>
      <c r="M125" s="463"/>
      <c r="N125" s="7"/>
      <c r="O125" s="7"/>
      <c r="P125" s="7"/>
      <c r="Q125" s="7"/>
      <c r="R125" s="7"/>
      <c r="S125" s="7"/>
      <c r="T125" s="7"/>
      <c r="U125" s="7"/>
      <c r="V125" s="7"/>
      <c r="W125" s="7"/>
      <c r="X125" s="7"/>
      <c r="Y125" s="7"/>
      <c r="Z125" s="7"/>
    </row>
    <row r="126" spans="1:26" ht="27" customHeight="1" thickBot="1" x14ac:dyDescent="0.35">
      <c r="A126" s="456" t="str">
        <f>'Matriz Nº4 Administración'!A126</f>
        <v>Objetivo táctico</v>
      </c>
      <c r="B126" s="426"/>
      <c r="C126" s="457" t="str">
        <f>'Matriz Nº4 Administración'!B126</f>
        <v>14. Producir material de artes gráficas e impresos comerciales que cumpan con los lineamiento de calidad y conseguir una comunicación eficaz hacia el púlbico.</v>
      </c>
      <c r="D126" s="458"/>
      <c r="E126" s="458"/>
      <c r="F126" s="458"/>
      <c r="G126" s="458"/>
      <c r="H126" s="458"/>
      <c r="I126" s="458"/>
      <c r="J126" s="458"/>
      <c r="K126" s="458"/>
      <c r="L126" s="458"/>
      <c r="M126" s="459"/>
      <c r="N126" s="7"/>
      <c r="O126" s="7"/>
      <c r="P126" s="7"/>
      <c r="Q126" s="7"/>
      <c r="R126" s="7"/>
      <c r="S126" s="7"/>
      <c r="T126" s="7"/>
      <c r="U126" s="7"/>
      <c r="V126" s="7"/>
      <c r="W126" s="7"/>
      <c r="X126" s="7"/>
      <c r="Y126" s="7"/>
      <c r="Z126" s="7"/>
    </row>
    <row r="127" spans="1:26" ht="47.25" customHeight="1" x14ac:dyDescent="0.3">
      <c r="A127" s="97" t="str">
        <f>+'Matriz Nº4 Administración'!A127</f>
        <v>14. 1</v>
      </c>
      <c r="B127" s="98" t="str">
        <f>+'Matriz Nº4 Administración'!B127</f>
        <v>No administrar</v>
      </c>
      <c r="C127" s="99" t="str">
        <f>IF(B127&lt;&gt;"No administrar",'Matriz Nº1 Identificación'!B127," ")</f>
        <v xml:space="preserve"> </v>
      </c>
      <c r="D127" s="100" t="str">
        <f>IF(C127&lt;&gt;" ",'Matriz Nº4 Administración'!C127," ")</f>
        <v xml:space="preserve"> </v>
      </c>
      <c r="E127" s="98" t="str">
        <f>IF(B127&lt;&gt;"No administrar",'Matriz Nº4 Administración'!F127," ")</f>
        <v xml:space="preserve"> </v>
      </c>
      <c r="F127" s="98" t="str">
        <f>IF(B127&lt;&gt;"No administrar",'Matriz Nº4 Administración'!G127," ")</f>
        <v xml:space="preserve"> </v>
      </c>
      <c r="G127" s="120"/>
      <c r="H127" s="120"/>
      <c r="I127" s="120"/>
      <c r="J127" s="120"/>
      <c r="K127" s="121"/>
      <c r="L127" s="121"/>
      <c r="M127" s="120"/>
      <c r="N127" s="23"/>
      <c r="O127" s="23"/>
      <c r="P127" s="23"/>
      <c r="Q127" s="23"/>
      <c r="R127" s="23"/>
      <c r="S127" s="23"/>
      <c r="T127" s="23"/>
      <c r="U127" s="23"/>
      <c r="V127" s="23"/>
      <c r="W127" s="23"/>
      <c r="X127" s="23"/>
      <c r="Y127" s="23"/>
      <c r="Z127" s="23"/>
    </row>
    <row r="128" spans="1:26" ht="43.5" customHeight="1" x14ac:dyDescent="0.3">
      <c r="A128" s="97" t="str">
        <f>+'Matriz Nº4 Administración'!A128</f>
        <v>14. 2</v>
      </c>
      <c r="B128" s="98" t="str">
        <f>+'Matriz Nº4 Administración'!B128</f>
        <v>No administrar</v>
      </c>
      <c r="C128" s="99" t="str">
        <f>IF(B128&lt;&gt;"No administrar",'Matriz Nº1 Identificación'!B128," ")</f>
        <v xml:space="preserve"> </v>
      </c>
      <c r="D128" s="100" t="str">
        <f>IF(C128&lt;&gt;" ",'Matriz Nº4 Administración'!C128," ")</f>
        <v xml:space="preserve"> </v>
      </c>
      <c r="E128" s="98" t="str">
        <f>IF(B128&lt;&gt;"No administrar",'Matriz Nº4 Administración'!F128," ")</f>
        <v xml:space="preserve"> </v>
      </c>
      <c r="F128" s="98" t="str">
        <f>IF(B128&lt;&gt;"No administrar",'Matriz Nº4 Administración'!G128," ")</f>
        <v xml:space="preserve"> </v>
      </c>
      <c r="G128" s="120"/>
      <c r="H128" s="120"/>
      <c r="I128" s="120"/>
      <c r="J128" s="120"/>
      <c r="K128" s="121"/>
      <c r="L128" s="121"/>
      <c r="M128" s="120"/>
      <c r="N128" s="23"/>
      <c r="O128" s="23"/>
      <c r="P128" s="23"/>
      <c r="Q128" s="23"/>
      <c r="R128" s="23"/>
      <c r="S128" s="23"/>
      <c r="T128" s="23"/>
      <c r="U128" s="23"/>
      <c r="V128" s="23"/>
      <c r="W128" s="23"/>
      <c r="X128" s="23"/>
      <c r="Y128" s="23"/>
      <c r="Z128" s="23"/>
    </row>
    <row r="129" spans="1:26" ht="40.5" customHeight="1" x14ac:dyDescent="0.3">
      <c r="A129" s="97" t="str">
        <f>+'Matriz Nº4 Administración'!A129</f>
        <v>14. 3</v>
      </c>
      <c r="B129" s="98" t="str">
        <f>+'Matriz Nº4 Administración'!B129</f>
        <v>No administrar</v>
      </c>
      <c r="C129" s="99" t="str">
        <f>IF(B129&lt;&gt;"No administrar",'Matriz Nº1 Identificación'!B129," ")</f>
        <v xml:space="preserve"> </v>
      </c>
      <c r="D129" s="100" t="str">
        <f>IF(C129&lt;&gt;" ",'Matriz Nº4 Administración'!C129," ")</f>
        <v xml:space="preserve"> </v>
      </c>
      <c r="E129" s="98" t="str">
        <f>IF(B129&lt;&gt;"No administrar",'Matriz Nº4 Administración'!F129," ")</f>
        <v xml:space="preserve"> </v>
      </c>
      <c r="F129" s="98" t="str">
        <f>IF(B129&lt;&gt;"No administrar",'Matriz Nº4 Administración'!G129," ")</f>
        <v xml:space="preserve"> </v>
      </c>
      <c r="G129" s="120"/>
      <c r="H129" s="120"/>
      <c r="I129" s="120"/>
      <c r="J129" s="120"/>
      <c r="K129" s="121"/>
      <c r="L129" s="121"/>
      <c r="M129" s="120"/>
      <c r="N129" s="23"/>
      <c r="O129" s="23"/>
      <c r="P129" s="23"/>
      <c r="Q129" s="23"/>
      <c r="R129" s="23"/>
      <c r="S129" s="23"/>
      <c r="T129" s="23"/>
      <c r="U129" s="23"/>
      <c r="V129" s="23"/>
      <c r="W129" s="23"/>
      <c r="X129" s="23"/>
      <c r="Y129" s="23"/>
      <c r="Z129" s="23"/>
    </row>
    <row r="130" spans="1:26" ht="48" customHeight="1" x14ac:dyDescent="0.3">
      <c r="A130" s="97" t="str">
        <f>+'Matriz Nº4 Administración'!A130</f>
        <v>14. 4</v>
      </c>
      <c r="B130" s="98" t="str">
        <f>+'Matriz Nº4 Administración'!B130</f>
        <v>No administrar</v>
      </c>
      <c r="C130" s="99" t="str">
        <f>IF(B130&lt;&gt;"No administrar",'Matriz Nº1 Identificación'!B130," ")</f>
        <v xml:space="preserve"> </v>
      </c>
      <c r="D130" s="100" t="str">
        <f>IF(C130&lt;&gt;" ",'Matriz Nº4 Administración'!C130," ")</f>
        <v xml:space="preserve"> </v>
      </c>
      <c r="E130" s="98" t="str">
        <f>IF(B130&lt;&gt;"No administrar",'Matriz Nº4 Administración'!F130," ")</f>
        <v xml:space="preserve"> </v>
      </c>
      <c r="F130" s="98" t="str">
        <f>IF(B130&lt;&gt;"No administrar",'Matriz Nº4 Administración'!G130," ")</f>
        <v xml:space="preserve"> </v>
      </c>
      <c r="G130" s="120"/>
      <c r="H130" s="120"/>
      <c r="I130" s="120"/>
      <c r="J130" s="120"/>
      <c r="K130" s="121"/>
      <c r="L130" s="121"/>
      <c r="M130" s="120"/>
      <c r="N130" s="23"/>
      <c r="O130" s="23"/>
      <c r="P130" s="23"/>
      <c r="Q130" s="23"/>
      <c r="R130" s="23"/>
      <c r="S130" s="23"/>
      <c r="T130" s="23"/>
      <c r="U130" s="23"/>
      <c r="V130" s="23"/>
      <c r="W130" s="23"/>
      <c r="X130" s="23"/>
      <c r="Y130" s="23"/>
      <c r="Z130" s="23"/>
    </row>
    <row r="131" spans="1:26" ht="42.75" customHeight="1" x14ac:dyDescent="0.3">
      <c r="A131" s="97" t="str">
        <f>+'Matriz Nº4 Administración'!A131</f>
        <v>14. 5</v>
      </c>
      <c r="B131" s="98" t="str">
        <f>+'Matriz Nº4 Administración'!B131</f>
        <v>No administrar</v>
      </c>
      <c r="C131" s="99" t="str">
        <f>IF(B131&lt;&gt;"No administrar",'Matriz Nº1 Identificación'!B131," ")</f>
        <v xml:space="preserve"> </v>
      </c>
      <c r="D131" s="100" t="str">
        <f>IF(C131&lt;&gt;" ",'Matriz Nº4 Administración'!C131," ")</f>
        <v xml:space="preserve"> </v>
      </c>
      <c r="E131" s="98" t="str">
        <f>IF(B131&lt;&gt;"No administrar",'Matriz Nº4 Administración'!F131," ")</f>
        <v xml:space="preserve"> </v>
      </c>
      <c r="F131" s="98" t="str">
        <f>IF(B131&lt;&gt;"No administrar",'Matriz Nº4 Administración'!G131," ")</f>
        <v xml:space="preserve"> </v>
      </c>
      <c r="G131" s="120"/>
      <c r="H131" s="120"/>
      <c r="I131" s="120"/>
      <c r="J131" s="120"/>
      <c r="K131" s="121"/>
      <c r="L131" s="121"/>
      <c r="M131" s="120"/>
      <c r="N131" s="23"/>
      <c r="O131" s="23"/>
      <c r="P131" s="23"/>
      <c r="Q131" s="23"/>
      <c r="R131" s="23"/>
      <c r="S131" s="23"/>
      <c r="T131" s="23"/>
      <c r="U131" s="23"/>
      <c r="V131" s="23"/>
      <c r="W131" s="23"/>
      <c r="X131" s="23"/>
      <c r="Y131" s="23"/>
      <c r="Z131" s="23"/>
    </row>
    <row r="132" spans="1:26" ht="40.5" customHeight="1" x14ac:dyDescent="0.3">
      <c r="A132" s="97" t="str">
        <f>+'Matriz Nº4 Administración'!A132</f>
        <v>14. 6</v>
      </c>
      <c r="B132" s="98" t="str">
        <f>+'Matriz Nº4 Administración'!B132</f>
        <v>No administrar</v>
      </c>
      <c r="C132" s="99" t="str">
        <f>IF(B132&lt;&gt;"No administrar",'Matriz Nº1 Identificación'!B132," ")</f>
        <v xml:space="preserve"> </v>
      </c>
      <c r="D132" s="100" t="str">
        <f>IF(C132&lt;&gt;" ",'Matriz Nº4 Administración'!C132," ")</f>
        <v xml:space="preserve"> </v>
      </c>
      <c r="E132" s="98" t="str">
        <f>IF(B132&lt;&gt;"No administrar",'Matriz Nº4 Administración'!F132," ")</f>
        <v xml:space="preserve"> </v>
      </c>
      <c r="F132" s="98" t="str">
        <f>IF(B132&lt;&gt;"No administrar",'Matriz Nº4 Administración'!G132," ")</f>
        <v xml:space="preserve"> </v>
      </c>
      <c r="G132" s="120"/>
      <c r="H132" s="120"/>
      <c r="I132" s="120"/>
      <c r="J132" s="120"/>
      <c r="K132" s="121"/>
      <c r="L132" s="121"/>
      <c r="M132" s="120"/>
      <c r="N132" s="23"/>
      <c r="O132" s="23"/>
      <c r="P132" s="23"/>
      <c r="Q132" s="23"/>
      <c r="R132" s="23"/>
      <c r="S132" s="23"/>
      <c r="T132" s="23"/>
      <c r="U132" s="23"/>
      <c r="V132" s="23"/>
      <c r="W132" s="23"/>
      <c r="X132" s="23"/>
      <c r="Y132" s="23"/>
      <c r="Z132" s="23"/>
    </row>
    <row r="133" spans="1:26" ht="43.5" customHeight="1" thickBot="1" x14ac:dyDescent="0.35">
      <c r="A133" s="97" t="str">
        <f>+'Matriz Nº4 Administración'!A133</f>
        <v>14. 7</v>
      </c>
      <c r="B133" s="98" t="str">
        <f>+'Matriz Nº4 Administración'!B133</f>
        <v>No administrar</v>
      </c>
      <c r="C133" s="99" t="str">
        <f>IF(B133&lt;&gt;"No administrar",'Matriz Nº1 Identificación'!B133," ")</f>
        <v xml:space="preserve"> </v>
      </c>
      <c r="D133" s="100" t="str">
        <f>IF(C133&lt;&gt;" ",'Matriz Nº4 Administración'!C133," ")</f>
        <v xml:space="preserve"> </v>
      </c>
      <c r="E133" s="98" t="str">
        <f>IF(B133&lt;&gt;"No administrar",'Matriz Nº4 Administración'!F133," ")</f>
        <v xml:space="preserve"> </v>
      </c>
      <c r="F133" s="98" t="str">
        <f>IF(B133&lt;&gt;"No administrar",'Matriz Nº4 Administración'!G133," ")</f>
        <v xml:space="preserve"> </v>
      </c>
      <c r="G133" s="120"/>
      <c r="H133" s="120"/>
      <c r="I133" s="120"/>
      <c r="J133" s="120"/>
      <c r="K133" s="121"/>
      <c r="L133" s="121"/>
      <c r="M133" s="120"/>
      <c r="N133" s="23"/>
      <c r="O133" s="23"/>
      <c r="P133" s="23"/>
      <c r="Q133" s="23"/>
      <c r="R133" s="23"/>
      <c r="S133" s="23"/>
      <c r="T133" s="23"/>
      <c r="U133" s="23"/>
      <c r="V133" s="23"/>
      <c r="W133" s="23"/>
      <c r="X133" s="23"/>
      <c r="Y133" s="23"/>
      <c r="Z133" s="23"/>
    </row>
    <row r="134" spans="1:26" ht="16.5" customHeight="1" thickBot="1" x14ac:dyDescent="0.35">
      <c r="A134" s="460" t="str">
        <f>'Matriz Nº4 Administración'!A134</f>
        <v xml:space="preserve">Objetivo Estratégico: </v>
      </c>
      <c r="B134" s="461"/>
      <c r="C134" s="462">
        <f>'Matriz Nº4 Administración'!B134</f>
        <v>0</v>
      </c>
      <c r="D134" s="463"/>
      <c r="E134" s="463"/>
      <c r="F134" s="463"/>
      <c r="G134" s="463"/>
      <c r="H134" s="463"/>
      <c r="I134" s="463"/>
      <c r="J134" s="463"/>
      <c r="K134" s="463"/>
      <c r="L134" s="463"/>
      <c r="M134" s="463"/>
      <c r="N134" s="7"/>
      <c r="O134" s="7"/>
      <c r="P134" s="7"/>
      <c r="Q134" s="7"/>
      <c r="R134" s="7"/>
      <c r="S134" s="7"/>
      <c r="T134" s="7"/>
      <c r="U134" s="7"/>
      <c r="V134" s="7"/>
      <c r="W134" s="7"/>
      <c r="X134" s="7"/>
      <c r="Y134" s="7"/>
      <c r="Z134" s="7"/>
    </row>
    <row r="135" spans="1:26" ht="27" customHeight="1" thickBot="1" x14ac:dyDescent="0.35">
      <c r="A135" s="456" t="str">
        <f>'Matriz Nº4 Administración'!A135</f>
        <v>Objetivo táctico</v>
      </c>
      <c r="B135" s="426"/>
      <c r="C135" s="457" t="str">
        <f>'Matriz Nº4 Administración'!B135</f>
        <v>15. Producir material de artes gráficas e impresos comerciales que cumpan con los lineamiento de calidad y conseguir una comunicación eficaz hacia el púlbico.</v>
      </c>
      <c r="D135" s="458"/>
      <c r="E135" s="458"/>
      <c r="F135" s="458"/>
      <c r="G135" s="458"/>
      <c r="H135" s="458"/>
      <c r="I135" s="458"/>
      <c r="J135" s="458"/>
      <c r="K135" s="458"/>
      <c r="L135" s="458"/>
      <c r="M135" s="459"/>
      <c r="N135" s="7"/>
      <c r="O135" s="7"/>
      <c r="P135" s="7"/>
      <c r="Q135" s="7"/>
      <c r="R135" s="7"/>
      <c r="S135" s="7"/>
      <c r="T135" s="7"/>
      <c r="U135" s="7"/>
      <c r="V135" s="7"/>
      <c r="W135" s="7"/>
      <c r="X135" s="7"/>
      <c r="Y135" s="7"/>
      <c r="Z135" s="7"/>
    </row>
    <row r="136" spans="1:26" ht="47.25" customHeight="1" x14ac:dyDescent="0.3">
      <c r="A136" s="97" t="str">
        <f>+'Matriz Nº4 Administración'!A136</f>
        <v>15. 1</v>
      </c>
      <c r="B136" s="98" t="str">
        <f>+'Matriz Nº4 Administración'!B136</f>
        <v>No administrar</v>
      </c>
      <c r="C136" s="99" t="str">
        <f>IF(B136&lt;&gt;"No administrar",'Matriz Nº1 Identificación'!B136," ")</f>
        <v xml:space="preserve"> </v>
      </c>
      <c r="D136" s="100" t="str">
        <f>IF(C136&lt;&gt;" ",'Matriz Nº4 Administración'!C136," ")</f>
        <v xml:space="preserve"> </v>
      </c>
      <c r="E136" s="98" t="str">
        <f>IF(B136&lt;&gt;"No administrar",'Matriz Nº4 Administración'!F136," ")</f>
        <v xml:space="preserve"> </v>
      </c>
      <c r="F136" s="98" t="str">
        <f>IF(B136&lt;&gt;"No administrar",'Matriz Nº4 Administración'!G136," ")</f>
        <v xml:space="preserve"> </v>
      </c>
      <c r="G136" s="120"/>
      <c r="H136" s="120"/>
      <c r="I136" s="120"/>
      <c r="J136" s="120"/>
      <c r="K136" s="121"/>
      <c r="L136" s="121"/>
      <c r="M136" s="120"/>
      <c r="N136" s="23"/>
      <c r="O136" s="23"/>
      <c r="P136" s="23"/>
      <c r="Q136" s="23"/>
      <c r="R136" s="23"/>
      <c r="S136" s="23"/>
      <c r="T136" s="23"/>
      <c r="U136" s="23"/>
      <c r="V136" s="23"/>
      <c r="W136" s="23"/>
      <c r="X136" s="23"/>
      <c r="Y136" s="23"/>
      <c r="Z136" s="23"/>
    </row>
    <row r="137" spans="1:26" ht="43.5" customHeight="1" x14ac:dyDescent="0.3">
      <c r="A137" s="97" t="str">
        <f>+'Matriz Nº4 Administración'!A137</f>
        <v>15. 2</v>
      </c>
      <c r="B137" s="98" t="str">
        <f>+'Matriz Nº4 Administración'!B137</f>
        <v>No administrar</v>
      </c>
      <c r="C137" s="99" t="str">
        <f>IF(B137&lt;&gt;"No administrar",'Matriz Nº1 Identificación'!B137," ")</f>
        <v xml:space="preserve"> </v>
      </c>
      <c r="D137" s="100" t="str">
        <f>IF(C137&lt;&gt;" ",'Matriz Nº4 Administración'!C137," ")</f>
        <v xml:space="preserve"> </v>
      </c>
      <c r="E137" s="98" t="str">
        <f>IF(B137&lt;&gt;"No administrar",'Matriz Nº4 Administración'!F137," ")</f>
        <v xml:space="preserve"> </v>
      </c>
      <c r="F137" s="98" t="str">
        <f>IF(B137&lt;&gt;"No administrar",'Matriz Nº4 Administración'!G137," ")</f>
        <v xml:space="preserve"> </v>
      </c>
      <c r="G137" s="120"/>
      <c r="H137" s="120"/>
      <c r="I137" s="120"/>
      <c r="J137" s="120"/>
      <c r="K137" s="121"/>
      <c r="L137" s="121"/>
      <c r="M137" s="120"/>
      <c r="N137" s="23"/>
      <c r="O137" s="23"/>
      <c r="P137" s="23"/>
      <c r="Q137" s="23"/>
      <c r="R137" s="23"/>
      <c r="S137" s="23"/>
      <c r="T137" s="23"/>
      <c r="U137" s="23"/>
      <c r="V137" s="23"/>
      <c r="W137" s="23"/>
      <c r="X137" s="23"/>
      <c r="Y137" s="23"/>
      <c r="Z137" s="23"/>
    </row>
    <row r="138" spans="1:26" ht="40.5" customHeight="1" x14ac:dyDescent="0.3">
      <c r="A138" s="97" t="str">
        <f>+'Matriz Nº4 Administración'!A138</f>
        <v>15. 3</v>
      </c>
      <c r="B138" s="98" t="str">
        <f>+'Matriz Nº4 Administración'!B138</f>
        <v>No administrar</v>
      </c>
      <c r="C138" s="99" t="str">
        <f>IF(B138&lt;&gt;"No administrar",'Matriz Nº1 Identificación'!B138," ")</f>
        <v xml:space="preserve"> </v>
      </c>
      <c r="D138" s="100" t="str">
        <f>IF(C138&lt;&gt;" ",'Matriz Nº4 Administración'!C138," ")</f>
        <v xml:space="preserve"> </v>
      </c>
      <c r="E138" s="98" t="str">
        <f>IF(B138&lt;&gt;"No administrar",'Matriz Nº4 Administración'!F138," ")</f>
        <v xml:space="preserve"> </v>
      </c>
      <c r="F138" s="98" t="str">
        <f>IF(B138&lt;&gt;"No administrar",'Matriz Nº4 Administración'!G138," ")</f>
        <v xml:space="preserve"> </v>
      </c>
      <c r="G138" s="120"/>
      <c r="H138" s="120"/>
      <c r="I138" s="120"/>
      <c r="J138" s="120"/>
      <c r="K138" s="121"/>
      <c r="L138" s="121"/>
      <c r="M138" s="120"/>
      <c r="N138" s="23"/>
      <c r="O138" s="23"/>
      <c r="P138" s="23"/>
      <c r="Q138" s="23"/>
      <c r="R138" s="23"/>
      <c r="S138" s="23"/>
      <c r="T138" s="23"/>
      <c r="U138" s="23"/>
      <c r="V138" s="23"/>
      <c r="W138" s="23"/>
      <c r="X138" s="23"/>
      <c r="Y138" s="23"/>
      <c r="Z138" s="23"/>
    </row>
    <row r="139" spans="1:26" ht="48" customHeight="1" x14ac:dyDescent="0.3">
      <c r="A139" s="97" t="str">
        <f>+'Matriz Nº4 Administración'!A139</f>
        <v>15. 4</v>
      </c>
      <c r="B139" s="98" t="str">
        <f>+'Matriz Nº4 Administración'!B139</f>
        <v>No administrar</v>
      </c>
      <c r="C139" s="99" t="str">
        <f>IF(B139&lt;&gt;"No administrar",'Matriz Nº1 Identificación'!B139," ")</f>
        <v xml:space="preserve"> </v>
      </c>
      <c r="D139" s="100" t="str">
        <f>IF(C139&lt;&gt;" ",'Matriz Nº4 Administración'!C139," ")</f>
        <v xml:space="preserve"> </v>
      </c>
      <c r="E139" s="98" t="str">
        <f>IF(B139&lt;&gt;"No administrar",'Matriz Nº4 Administración'!F139," ")</f>
        <v xml:space="preserve"> </v>
      </c>
      <c r="F139" s="98" t="str">
        <f>IF(B139&lt;&gt;"No administrar",'Matriz Nº4 Administración'!G139," ")</f>
        <v xml:space="preserve"> </v>
      </c>
      <c r="G139" s="120"/>
      <c r="H139" s="120"/>
      <c r="I139" s="120"/>
      <c r="J139" s="120"/>
      <c r="K139" s="121"/>
      <c r="L139" s="121"/>
      <c r="M139" s="120"/>
      <c r="N139" s="23"/>
      <c r="O139" s="23"/>
      <c r="P139" s="23"/>
      <c r="Q139" s="23"/>
      <c r="R139" s="23"/>
      <c r="S139" s="23"/>
      <c r="T139" s="23"/>
      <c r="U139" s="23"/>
      <c r="V139" s="23"/>
      <c r="W139" s="23"/>
      <c r="X139" s="23"/>
      <c r="Y139" s="23"/>
      <c r="Z139" s="23"/>
    </row>
    <row r="140" spans="1:26" ht="42.75" customHeight="1" x14ac:dyDescent="0.3">
      <c r="A140" s="97" t="str">
        <f>+'Matriz Nº4 Administración'!A140</f>
        <v>15. 5</v>
      </c>
      <c r="B140" s="98" t="str">
        <f>+'Matriz Nº4 Administración'!B140</f>
        <v>No administrar</v>
      </c>
      <c r="C140" s="99" t="str">
        <f>IF(B140&lt;&gt;"No administrar",'Matriz Nº1 Identificación'!B140," ")</f>
        <v xml:space="preserve"> </v>
      </c>
      <c r="D140" s="100" t="str">
        <f>IF(C140&lt;&gt;" ",'Matriz Nº4 Administración'!C140," ")</f>
        <v xml:space="preserve"> </v>
      </c>
      <c r="E140" s="98" t="str">
        <f>IF(B140&lt;&gt;"No administrar",'Matriz Nº4 Administración'!F140," ")</f>
        <v xml:space="preserve"> </v>
      </c>
      <c r="F140" s="98" t="str">
        <f>IF(B140&lt;&gt;"No administrar",'Matriz Nº4 Administración'!G140," ")</f>
        <v xml:space="preserve"> </v>
      </c>
      <c r="G140" s="120"/>
      <c r="H140" s="120"/>
      <c r="I140" s="120"/>
      <c r="J140" s="120"/>
      <c r="K140" s="121"/>
      <c r="L140" s="121"/>
      <c r="M140" s="120"/>
      <c r="N140" s="23"/>
      <c r="O140" s="23"/>
      <c r="P140" s="23"/>
      <c r="Q140" s="23"/>
      <c r="R140" s="23"/>
      <c r="S140" s="23"/>
      <c r="T140" s="23"/>
      <c r="U140" s="23"/>
      <c r="V140" s="23"/>
      <c r="W140" s="23"/>
      <c r="X140" s="23"/>
      <c r="Y140" s="23"/>
      <c r="Z140" s="23"/>
    </row>
    <row r="141" spans="1:26" ht="40.5" customHeight="1" x14ac:dyDescent="0.3">
      <c r="A141" s="97" t="str">
        <f>+'Matriz Nº4 Administración'!A141</f>
        <v>15. 6</v>
      </c>
      <c r="B141" s="98" t="str">
        <f>+'Matriz Nº4 Administración'!B141</f>
        <v>No administrar</v>
      </c>
      <c r="C141" s="99" t="str">
        <f>IF(B141&lt;&gt;"No administrar",'Matriz Nº1 Identificación'!B141," ")</f>
        <v xml:space="preserve"> </v>
      </c>
      <c r="D141" s="100" t="str">
        <f>IF(C141&lt;&gt;" ",'Matriz Nº4 Administración'!C141," ")</f>
        <v xml:space="preserve"> </v>
      </c>
      <c r="E141" s="98" t="str">
        <f>IF(B141&lt;&gt;"No administrar",'Matriz Nº4 Administración'!F141," ")</f>
        <v xml:space="preserve"> </v>
      </c>
      <c r="F141" s="98" t="str">
        <f>IF(B141&lt;&gt;"No administrar",'Matriz Nº4 Administración'!G141," ")</f>
        <v xml:space="preserve"> </v>
      </c>
      <c r="G141" s="120"/>
      <c r="H141" s="120"/>
      <c r="I141" s="120"/>
      <c r="J141" s="120"/>
      <c r="K141" s="121"/>
      <c r="L141" s="121"/>
      <c r="M141" s="120"/>
      <c r="N141" s="23"/>
      <c r="O141" s="23"/>
      <c r="P141" s="23"/>
      <c r="Q141" s="23"/>
      <c r="R141" s="23"/>
      <c r="S141" s="23"/>
      <c r="T141" s="23"/>
      <c r="U141" s="23"/>
      <c r="V141" s="23"/>
      <c r="W141" s="23"/>
      <c r="X141" s="23"/>
      <c r="Y141" s="23"/>
      <c r="Z141" s="23"/>
    </row>
    <row r="142" spans="1:26" ht="43.5" customHeight="1" thickBot="1" x14ac:dyDescent="0.35">
      <c r="A142" s="97" t="str">
        <f>+'Matriz Nº4 Administración'!A142</f>
        <v>15. 7</v>
      </c>
      <c r="B142" s="98" t="str">
        <f>+'Matriz Nº4 Administración'!B142</f>
        <v>No administrar</v>
      </c>
      <c r="C142" s="99" t="str">
        <f>IF(B142&lt;&gt;"No administrar",'Matriz Nº1 Identificación'!B142," ")</f>
        <v xml:space="preserve"> </v>
      </c>
      <c r="D142" s="100" t="str">
        <f>IF(C142&lt;&gt;" ",'Matriz Nº4 Administración'!C142," ")</f>
        <v xml:space="preserve"> </v>
      </c>
      <c r="E142" s="98" t="str">
        <f>IF(B142&lt;&gt;"No administrar",'Matriz Nº4 Administración'!F142," ")</f>
        <v xml:space="preserve"> </v>
      </c>
      <c r="F142" s="98" t="str">
        <f>IF(B142&lt;&gt;"No administrar",'Matriz Nº4 Administración'!G142," ")</f>
        <v xml:space="preserve"> </v>
      </c>
      <c r="G142" s="120"/>
      <c r="H142" s="120"/>
      <c r="I142" s="120"/>
      <c r="J142" s="120"/>
      <c r="K142" s="121"/>
      <c r="L142" s="121"/>
      <c r="M142" s="120"/>
      <c r="N142" s="23"/>
      <c r="O142" s="23"/>
      <c r="P142" s="23"/>
      <c r="Q142" s="23"/>
      <c r="R142" s="23"/>
      <c r="S142" s="23"/>
      <c r="T142" s="23"/>
      <c r="U142" s="23"/>
      <c r="V142" s="23"/>
      <c r="W142" s="23"/>
      <c r="X142" s="23"/>
      <c r="Y142" s="23"/>
      <c r="Z142" s="23"/>
    </row>
    <row r="143" spans="1:26" ht="16.5" customHeight="1" thickBot="1" x14ac:dyDescent="0.35">
      <c r="A143" s="460" t="str">
        <f>'Matriz Nº4 Administración'!A143</f>
        <v xml:space="preserve">Objetivo Estratégico: </v>
      </c>
      <c r="B143" s="461"/>
      <c r="C143" s="462">
        <f>'Matriz Nº4 Administración'!B143</f>
        <v>0</v>
      </c>
      <c r="D143" s="463"/>
      <c r="E143" s="463"/>
      <c r="F143" s="463"/>
      <c r="G143" s="463"/>
      <c r="H143" s="463"/>
      <c r="I143" s="463"/>
      <c r="J143" s="463"/>
      <c r="K143" s="463"/>
      <c r="L143" s="463"/>
      <c r="M143" s="463"/>
      <c r="N143" s="7"/>
      <c r="O143" s="7"/>
      <c r="P143" s="7"/>
      <c r="Q143" s="7"/>
      <c r="R143" s="7"/>
      <c r="S143" s="7"/>
      <c r="T143" s="7"/>
      <c r="U143" s="7"/>
      <c r="V143" s="7"/>
      <c r="W143" s="7"/>
      <c r="X143" s="7"/>
      <c r="Y143" s="7"/>
      <c r="Z143" s="7"/>
    </row>
    <row r="144" spans="1:26" ht="27" customHeight="1" thickBot="1" x14ac:dyDescent="0.35">
      <c r="A144" s="456" t="str">
        <f>'Matriz Nº4 Administración'!A144</f>
        <v>Objetivo táctico</v>
      </c>
      <c r="B144" s="426"/>
      <c r="C144" s="457" t="str">
        <f>'Matriz Nº4 Administración'!B144</f>
        <v>16. Producir material de artes gráficas e impresos comerciales que cumpan con los lineamiento de calidad y conseguir una comunicación eficaz hacia el púlbico.</v>
      </c>
      <c r="D144" s="458"/>
      <c r="E144" s="458"/>
      <c r="F144" s="458"/>
      <c r="G144" s="458"/>
      <c r="H144" s="458"/>
      <c r="I144" s="458"/>
      <c r="J144" s="458"/>
      <c r="K144" s="458"/>
      <c r="L144" s="458"/>
      <c r="M144" s="459"/>
      <c r="N144" s="7"/>
      <c r="O144" s="7"/>
      <c r="P144" s="7"/>
      <c r="Q144" s="7"/>
      <c r="R144" s="7"/>
      <c r="S144" s="7"/>
      <c r="T144" s="7"/>
      <c r="U144" s="7"/>
      <c r="V144" s="7"/>
      <c r="W144" s="7"/>
      <c r="X144" s="7"/>
      <c r="Y144" s="7"/>
      <c r="Z144" s="7"/>
    </row>
    <row r="145" spans="1:26" ht="47.25" customHeight="1" x14ac:dyDescent="0.3">
      <c r="A145" s="97" t="str">
        <f>+'Matriz Nº4 Administración'!A145</f>
        <v>16. 1</v>
      </c>
      <c r="B145" s="98" t="str">
        <f>+'Matriz Nº4 Administración'!B145</f>
        <v>No administrar</v>
      </c>
      <c r="C145" s="99" t="str">
        <f>IF(B145&lt;&gt;"No administrar",'Matriz Nº1 Identificación'!B145," ")</f>
        <v xml:space="preserve"> </v>
      </c>
      <c r="D145" s="100" t="str">
        <f>IF(C145&lt;&gt;" ",'Matriz Nº4 Administración'!C145," ")</f>
        <v xml:space="preserve"> </v>
      </c>
      <c r="E145" s="98" t="str">
        <f>IF(B145&lt;&gt;"No administrar",'Matriz Nº4 Administración'!F145," ")</f>
        <v xml:space="preserve"> </v>
      </c>
      <c r="F145" s="98" t="str">
        <f>IF(B145&lt;&gt;"No administrar",'Matriz Nº4 Administración'!G145," ")</f>
        <v xml:space="preserve"> </v>
      </c>
      <c r="G145" s="120"/>
      <c r="H145" s="120"/>
      <c r="I145" s="120"/>
      <c r="J145" s="120"/>
      <c r="K145" s="121"/>
      <c r="L145" s="121"/>
      <c r="M145" s="120"/>
      <c r="N145" s="23"/>
      <c r="O145" s="23"/>
      <c r="P145" s="23"/>
      <c r="Q145" s="23"/>
      <c r="R145" s="23"/>
      <c r="S145" s="23"/>
      <c r="T145" s="23"/>
      <c r="U145" s="23"/>
      <c r="V145" s="23"/>
      <c r="W145" s="23"/>
      <c r="X145" s="23"/>
      <c r="Y145" s="23"/>
      <c r="Z145" s="23"/>
    </row>
    <row r="146" spans="1:26" ht="43.5" customHeight="1" x14ac:dyDescent="0.3">
      <c r="A146" s="97" t="str">
        <f>+'Matriz Nº4 Administración'!A146</f>
        <v>16. 2</v>
      </c>
      <c r="B146" s="98" t="str">
        <f>+'Matriz Nº4 Administración'!B146</f>
        <v>No administrar</v>
      </c>
      <c r="C146" s="99" t="str">
        <f>IF(B146&lt;&gt;"No administrar",'Matriz Nº1 Identificación'!B146," ")</f>
        <v xml:space="preserve"> </v>
      </c>
      <c r="D146" s="100" t="str">
        <f>IF(C146&lt;&gt;" ",'Matriz Nº4 Administración'!C146," ")</f>
        <v xml:space="preserve"> </v>
      </c>
      <c r="E146" s="98" t="str">
        <f>IF(B146&lt;&gt;"No administrar",'Matriz Nº4 Administración'!F146," ")</f>
        <v xml:space="preserve"> </v>
      </c>
      <c r="F146" s="98" t="str">
        <f>IF(B146&lt;&gt;"No administrar",'Matriz Nº4 Administración'!G146," ")</f>
        <v xml:space="preserve"> </v>
      </c>
      <c r="G146" s="120"/>
      <c r="H146" s="120"/>
      <c r="I146" s="120"/>
      <c r="J146" s="120"/>
      <c r="K146" s="121"/>
      <c r="L146" s="121"/>
      <c r="M146" s="120"/>
      <c r="N146" s="23"/>
      <c r="O146" s="23"/>
      <c r="P146" s="23"/>
      <c r="Q146" s="23"/>
      <c r="R146" s="23"/>
      <c r="S146" s="23"/>
      <c r="T146" s="23"/>
      <c r="U146" s="23"/>
      <c r="V146" s="23"/>
      <c r="W146" s="23"/>
      <c r="X146" s="23"/>
      <c r="Y146" s="23"/>
      <c r="Z146" s="23"/>
    </row>
    <row r="147" spans="1:26" ht="40.5" customHeight="1" x14ac:dyDescent="0.3">
      <c r="A147" s="97" t="str">
        <f>+'Matriz Nº4 Administración'!A147</f>
        <v>16. 3</v>
      </c>
      <c r="B147" s="98" t="str">
        <f>+'Matriz Nº4 Administración'!B147</f>
        <v>No administrar</v>
      </c>
      <c r="C147" s="99" t="str">
        <f>IF(B147&lt;&gt;"No administrar",'Matriz Nº1 Identificación'!B147," ")</f>
        <v xml:space="preserve"> </v>
      </c>
      <c r="D147" s="100" t="str">
        <f>IF(C147&lt;&gt;" ",'Matriz Nº4 Administración'!C147," ")</f>
        <v xml:space="preserve"> </v>
      </c>
      <c r="E147" s="98" t="str">
        <f>IF(B147&lt;&gt;"No administrar",'Matriz Nº4 Administración'!F147," ")</f>
        <v xml:space="preserve"> </v>
      </c>
      <c r="F147" s="98" t="str">
        <f>IF(B147&lt;&gt;"No administrar",'Matriz Nº4 Administración'!G147," ")</f>
        <v xml:space="preserve"> </v>
      </c>
      <c r="G147" s="120"/>
      <c r="H147" s="120"/>
      <c r="I147" s="120"/>
      <c r="J147" s="120"/>
      <c r="K147" s="121"/>
      <c r="L147" s="121"/>
      <c r="M147" s="120"/>
      <c r="N147" s="23"/>
      <c r="O147" s="23"/>
      <c r="P147" s="23"/>
      <c r="Q147" s="23"/>
      <c r="R147" s="23"/>
      <c r="S147" s="23"/>
      <c r="T147" s="23"/>
      <c r="U147" s="23"/>
      <c r="V147" s="23"/>
      <c r="W147" s="23"/>
      <c r="X147" s="23"/>
      <c r="Y147" s="23"/>
      <c r="Z147" s="23"/>
    </row>
    <row r="148" spans="1:26" ht="48" customHeight="1" x14ac:dyDescent="0.3">
      <c r="A148" s="97" t="str">
        <f>+'Matriz Nº4 Administración'!A148</f>
        <v>16. 4</v>
      </c>
      <c r="B148" s="98" t="str">
        <f>+'Matriz Nº4 Administración'!B148</f>
        <v>No administrar</v>
      </c>
      <c r="C148" s="99" t="str">
        <f>IF(B148&lt;&gt;"No administrar",'Matriz Nº1 Identificación'!B148," ")</f>
        <v xml:space="preserve"> </v>
      </c>
      <c r="D148" s="100" t="str">
        <f>IF(C148&lt;&gt;" ",'Matriz Nº4 Administración'!C148," ")</f>
        <v xml:space="preserve"> </v>
      </c>
      <c r="E148" s="98" t="str">
        <f>IF(B148&lt;&gt;"No administrar",'Matriz Nº4 Administración'!F148," ")</f>
        <v xml:space="preserve"> </v>
      </c>
      <c r="F148" s="98" t="str">
        <f>IF(B148&lt;&gt;"No administrar",'Matriz Nº4 Administración'!G148," ")</f>
        <v xml:space="preserve"> </v>
      </c>
      <c r="G148" s="120"/>
      <c r="H148" s="120"/>
      <c r="I148" s="120"/>
      <c r="J148" s="120"/>
      <c r="K148" s="121"/>
      <c r="L148" s="121"/>
      <c r="M148" s="120"/>
      <c r="N148" s="23"/>
      <c r="O148" s="23"/>
      <c r="P148" s="23"/>
      <c r="Q148" s="23"/>
      <c r="R148" s="23"/>
      <c r="S148" s="23"/>
      <c r="T148" s="23"/>
      <c r="U148" s="23"/>
      <c r="V148" s="23"/>
      <c r="W148" s="23"/>
      <c r="X148" s="23"/>
      <c r="Y148" s="23"/>
      <c r="Z148" s="23"/>
    </row>
    <row r="149" spans="1:26" ht="42.75" customHeight="1" x14ac:dyDescent="0.3">
      <c r="A149" s="97" t="str">
        <f>+'Matriz Nº4 Administración'!A149</f>
        <v>16. 5</v>
      </c>
      <c r="B149" s="98" t="str">
        <f>+'Matriz Nº4 Administración'!B149</f>
        <v>No administrar</v>
      </c>
      <c r="C149" s="99" t="str">
        <f>IF(B149&lt;&gt;"No administrar",'Matriz Nº1 Identificación'!B149," ")</f>
        <v xml:space="preserve"> </v>
      </c>
      <c r="D149" s="100" t="str">
        <f>IF(C149&lt;&gt;" ",'Matriz Nº4 Administración'!C149," ")</f>
        <v xml:space="preserve"> </v>
      </c>
      <c r="E149" s="98" t="str">
        <f>IF(B149&lt;&gt;"No administrar",'Matriz Nº4 Administración'!F149," ")</f>
        <v xml:space="preserve"> </v>
      </c>
      <c r="F149" s="98" t="str">
        <f>IF(B149&lt;&gt;"No administrar",'Matriz Nº4 Administración'!G149," ")</f>
        <v xml:space="preserve"> </v>
      </c>
      <c r="G149" s="120"/>
      <c r="H149" s="120"/>
      <c r="I149" s="120"/>
      <c r="J149" s="120"/>
      <c r="K149" s="121"/>
      <c r="L149" s="121"/>
      <c r="M149" s="120"/>
      <c r="N149" s="23"/>
      <c r="O149" s="23"/>
      <c r="P149" s="23"/>
      <c r="Q149" s="23"/>
      <c r="R149" s="23"/>
      <c r="S149" s="23"/>
      <c r="T149" s="23"/>
      <c r="U149" s="23"/>
      <c r="V149" s="23"/>
      <c r="W149" s="23"/>
      <c r="X149" s="23"/>
      <c r="Y149" s="23"/>
      <c r="Z149" s="23"/>
    </row>
    <row r="150" spans="1:26" ht="40.5" customHeight="1" x14ac:dyDescent="0.3">
      <c r="A150" s="97" t="str">
        <f>+'Matriz Nº4 Administración'!A150</f>
        <v>16. 6</v>
      </c>
      <c r="B150" s="98" t="str">
        <f>+'Matriz Nº4 Administración'!B150</f>
        <v>No administrar</v>
      </c>
      <c r="C150" s="99" t="str">
        <f>IF(B150&lt;&gt;"No administrar",'Matriz Nº1 Identificación'!B150," ")</f>
        <v xml:space="preserve"> </v>
      </c>
      <c r="D150" s="100" t="str">
        <f>IF(C150&lt;&gt;" ",'Matriz Nº4 Administración'!C150," ")</f>
        <v xml:space="preserve"> </v>
      </c>
      <c r="E150" s="98" t="str">
        <f>IF(B150&lt;&gt;"No administrar",'Matriz Nº4 Administración'!F150," ")</f>
        <v xml:space="preserve"> </v>
      </c>
      <c r="F150" s="98" t="str">
        <f>IF(B150&lt;&gt;"No administrar",'Matriz Nº4 Administración'!G150," ")</f>
        <v xml:space="preserve"> </v>
      </c>
      <c r="G150" s="120"/>
      <c r="H150" s="120"/>
      <c r="I150" s="120"/>
      <c r="J150" s="120"/>
      <c r="K150" s="121"/>
      <c r="L150" s="121"/>
      <c r="M150" s="120"/>
      <c r="N150" s="23"/>
      <c r="O150" s="23"/>
      <c r="P150" s="23"/>
      <c r="Q150" s="23"/>
      <c r="R150" s="23"/>
      <c r="S150" s="23"/>
      <c r="T150" s="23"/>
      <c r="U150" s="23"/>
      <c r="V150" s="23"/>
      <c r="W150" s="23"/>
      <c r="X150" s="23"/>
      <c r="Y150" s="23"/>
      <c r="Z150" s="23"/>
    </row>
    <row r="151" spans="1:26" ht="43.5" customHeight="1" thickBot="1" x14ac:dyDescent="0.35">
      <c r="A151" s="97" t="str">
        <f>+'Matriz Nº4 Administración'!A151</f>
        <v>16. 7</v>
      </c>
      <c r="B151" s="98" t="str">
        <f>+'Matriz Nº4 Administración'!B151</f>
        <v>No administrar</v>
      </c>
      <c r="C151" s="99" t="str">
        <f>IF(B151&lt;&gt;"No administrar",'Matriz Nº1 Identificación'!B151," ")</f>
        <v xml:space="preserve"> </v>
      </c>
      <c r="D151" s="100" t="str">
        <f>IF(C151&lt;&gt;" ",'Matriz Nº4 Administración'!C151," ")</f>
        <v xml:space="preserve"> </v>
      </c>
      <c r="E151" s="98" t="str">
        <f>IF(B151&lt;&gt;"No administrar",'Matriz Nº4 Administración'!F151," ")</f>
        <v xml:space="preserve"> </v>
      </c>
      <c r="F151" s="98" t="str">
        <f>IF(B151&lt;&gt;"No administrar",'Matriz Nº4 Administración'!G151," ")</f>
        <v xml:space="preserve"> </v>
      </c>
      <c r="G151" s="120"/>
      <c r="H151" s="120"/>
      <c r="I151" s="120"/>
      <c r="J151" s="120"/>
      <c r="K151" s="121"/>
      <c r="L151" s="121"/>
      <c r="M151" s="120"/>
      <c r="N151" s="23"/>
      <c r="O151" s="23"/>
      <c r="P151" s="23"/>
      <c r="Q151" s="23"/>
      <c r="R151" s="23"/>
      <c r="S151" s="23"/>
      <c r="T151" s="23"/>
      <c r="U151" s="23"/>
      <c r="V151" s="23"/>
      <c r="W151" s="23"/>
      <c r="X151" s="23"/>
      <c r="Y151" s="23"/>
      <c r="Z151" s="23"/>
    </row>
    <row r="152" spans="1:26" ht="16.5" customHeight="1" thickBot="1" x14ac:dyDescent="0.35">
      <c r="A152" s="460" t="str">
        <f>'Matriz Nº4 Administración'!A152</f>
        <v xml:space="preserve">Objetivo Estratégico: </v>
      </c>
      <c r="B152" s="461"/>
      <c r="C152" s="462">
        <f>'Matriz Nº4 Administración'!B152</f>
        <v>0</v>
      </c>
      <c r="D152" s="463"/>
      <c r="E152" s="463"/>
      <c r="F152" s="463"/>
      <c r="G152" s="463"/>
      <c r="H152" s="463"/>
      <c r="I152" s="463"/>
      <c r="J152" s="463"/>
      <c r="K152" s="463"/>
      <c r="L152" s="463"/>
      <c r="M152" s="463"/>
      <c r="N152" s="7"/>
      <c r="O152" s="7"/>
      <c r="P152" s="7"/>
      <c r="Q152" s="7"/>
      <c r="R152" s="7"/>
      <c r="S152" s="7"/>
      <c r="T152" s="7"/>
      <c r="U152" s="7"/>
      <c r="V152" s="7"/>
      <c r="W152" s="7"/>
      <c r="X152" s="7"/>
      <c r="Y152" s="7"/>
      <c r="Z152" s="7"/>
    </row>
    <row r="153" spans="1:26" ht="27" customHeight="1" thickBot="1" x14ac:dyDescent="0.35">
      <c r="A153" s="456" t="str">
        <f>'Matriz Nº4 Administración'!A153</f>
        <v>Objetivo táctico</v>
      </c>
      <c r="B153" s="426"/>
      <c r="C153" s="457" t="str">
        <f>'Matriz Nº4 Administración'!B153</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53" s="458"/>
      <c r="E153" s="458"/>
      <c r="F153" s="458"/>
      <c r="G153" s="458"/>
      <c r="H153" s="458"/>
      <c r="I153" s="458"/>
      <c r="J153" s="458"/>
      <c r="K153" s="458"/>
      <c r="L153" s="458"/>
      <c r="M153" s="459"/>
      <c r="N153" s="7"/>
      <c r="O153" s="7"/>
      <c r="P153" s="7"/>
      <c r="Q153" s="7"/>
      <c r="R153" s="7"/>
      <c r="S153" s="7"/>
      <c r="T153" s="7"/>
      <c r="U153" s="7"/>
      <c r="V153" s="7"/>
      <c r="W153" s="7"/>
      <c r="X153" s="7"/>
      <c r="Y153" s="7"/>
      <c r="Z153" s="7"/>
    </row>
    <row r="154" spans="1:26" ht="47.25" customHeight="1" x14ac:dyDescent="0.3">
      <c r="A154" s="97" t="str">
        <f>+'Matriz Nº4 Administración'!A154</f>
        <v>17. 1</v>
      </c>
      <c r="B154" s="98" t="str">
        <f>+'Matriz Nº4 Administración'!B154</f>
        <v>No administrar</v>
      </c>
      <c r="C154" s="99" t="str">
        <f>IF(B154&lt;&gt;"No administrar",'Matriz Nº1 Identificación'!B154," ")</f>
        <v xml:space="preserve"> </v>
      </c>
      <c r="D154" s="100" t="str">
        <f>IF(C154&lt;&gt;" ",'Matriz Nº4 Administración'!C154," ")</f>
        <v xml:space="preserve"> </v>
      </c>
      <c r="E154" s="98" t="str">
        <f>IF(B154&lt;&gt;"No administrar",'Matriz Nº4 Administración'!F154," ")</f>
        <v xml:space="preserve"> </v>
      </c>
      <c r="F154" s="98" t="str">
        <f>IF(B154&lt;&gt;"No administrar",'Matriz Nº4 Administración'!G154," ")</f>
        <v xml:space="preserve"> </v>
      </c>
      <c r="G154" s="120"/>
      <c r="H154" s="120"/>
      <c r="I154" s="120"/>
      <c r="J154" s="120"/>
      <c r="K154" s="121"/>
      <c r="L154" s="121"/>
      <c r="M154" s="120"/>
      <c r="N154" s="23"/>
      <c r="O154" s="23"/>
      <c r="P154" s="23"/>
      <c r="Q154" s="23"/>
      <c r="R154" s="23"/>
      <c r="S154" s="23"/>
      <c r="T154" s="23"/>
      <c r="U154" s="23"/>
      <c r="V154" s="23"/>
      <c r="W154" s="23"/>
      <c r="X154" s="23"/>
      <c r="Y154" s="23"/>
      <c r="Z154" s="23"/>
    </row>
    <row r="155" spans="1:26" ht="43.5" customHeight="1" x14ac:dyDescent="0.3">
      <c r="A155" s="97" t="str">
        <f>+'Matriz Nº4 Administración'!A155</f>
        <v>17. 2</v>
      </c>
      <c r="B155" s="98" t="str">
        <f>+'Matriz Nº4 Administración'!B155</f>
        <v>No administrar</v>
      </c>
      <c r="C155" s="99" t="str">
        <f>IF(B155&lt;&gt;"No administrar",'Matriz Nº1 Identificación'!B155," ")</f>
        <v xml:space="preserve"> </v>
      </c>
      <c r="D155" s="100" t="str">
        <f>IF(C155&lt;&gt;" ",'Matriz Nº4 Administración'!C155," ")</f>
        <v xml:space="preserve"> </v>
      </c>
      <c r="E155" s="98" t="str">
        <f>IF(B155&lt;&gt;"No administrar",'Matriz Nº4 Administración'!F155," ")</f>
        <v xml:space="preserve"> </v>
      </c>
      <c r="F155" s="98" t="str">
        <f>IF(B155&lt;&gt;"No administrar",'Matriz Nº4 Administración'!G155," ")</f>
        <v xml:space="preserve"> </v>
      </c>
      <c r="G155" s="120"/>
      <c r="H155" s="120"/>
      <c r="I155" s="120"/>
      <c r="J155" s="120"/>
      <c r="K155" s="121"/>
      <c r="L155" s="121"/>
      <c r="M155" s="120"/>
      <c r="N155" s="23"/>
      <c r="O155" s="23"/>
      <c r="P155" s="23"/>
      <c r="Q155" s="23"/>
      <c r="R155" s="23"/>
      <c r="S155" s="23"/>
      <c r="T155" s="23"/>
      <c r="U155" s="23"/>
      <c r="V155" s="23"/>
      <c r="W155" s="23"/>
      <c r="X155" s="23"/>
      <c r="Y155" s="23"/>
      <c r="Z155" s="23"/>
    </row>
    <row r="156" spans="1:26" ht="40.5" customHeight="1" x14ac:dyDescent="0.3">
      <c r="A156" s="97" t="str">
        <f>+'Matriz Nº4 Administración'!A156</f>
        <v>17. 3</v>
      </c>
      <c r="B156" s="98" t="str">
        <f>+'Matriz Nº4 Administración'!B156</f>
        <v>No administrar</v>
      </c>
      <c r="C156" s="99" t="str">
        <f>IF(B156&lt;&gt;"No administrar",'Matriz Nº1 Identificación'!B156," ")</f>
        <v xml:space="preserve"> </v>
      </c>
      <c r="D156" s="100" t="str">
        <f>IF(C156&lt;&gt;" ",'Matriz Nº4 Administración'!C156," ")</f>
        <v xml:space="preserve"> </v>
      </c>
      <c r="E156" s="98" t="str">
        <f>IF(B156&lt;&gt;"No administrar",'Matriz Nº4 Administración'!F156," ")</f>
        <v xml:space="preserve"> </v>
      </c>
      <c r="F156" s="98" t="str">
        <f>IF(B156&lt;&gt;"No administrar",'Matriz Nº4 Administración'!G156," ")</f>
        <v xml:space="preserve"> </v>
      </c>
      <c r="G156" s="120"/>
      <c r="H156" s="120"/>
      <c r="I156" s="120"/>
      <c r="J156" s="120"/>
      <c r="K156" s="121"/>
      <c r="L156" s="121"/>
      <c r="M156" s="120"/>
      <c r="N156" s="23"/>
      <c r="O156" s="23"/>
      <c r="P156" s="23"/>
      <c r="Q156" s="23"/>
      <c r="R156" s="23"/>
      <c r="S156" s="23"/>
      <c r="T156" s="23"/>
      <c r="U156" s="23"/>
      <c r="V156" s="23"/>
      <c r="W156" s="23"/>
      <c r="X156" s="23"/>
      <c r="Y156" s="23"/>
      <c r="Z156" s="23"/>
    </row>
    <row r="157" spans="1:26" ht="48" customHeight="1" x14ac:dyDescent="0.3">
      <c r="A157" s="97" t="str">
        <f>+'Matriz Nº4 Administración'!A157</f>
        <v>17. 4</v>
      </c>
      <c r="B157" s="98" t="str">
        <f>+'Matriz Nº4 Administración'!B157</f>
        <v>No administrar</v>
      </c>
      <c r="C157" s="99" t="str">
        <f>IF(B157&lt;&gt;"No administrar",'Matriz Nº1 Identificación'!B157," ")</f>
        <v xml:space="preserve"> </v>
      </c>
      <c r="D157" s="100" t="str">
        <f>IF(C157&lt;&gt;" ",'Matriz Nº4 Administración'!C157," ")</f>
        <v xml:space="preserve"> </v>
      </c>
      <c r="E157" s="98" t="str">
        <f>IF(B157&lt;&gt;"No administrar",'Matriz Nº4 Administración'!F157," ")</f>
        <v xml:space="preserve"> </v>
      </c>
      <c r="F157" s="98" t="str">
        <f>IF(B157&lt;&gt;"No administrar",'Matriz Nº4 Administración'!G157," ")</f>
        <v xml:space="preserve"> </v>
      </c>
      <c r="G157" s="120"/>
      <c r="H157" s="120"/>
      <c r="I157" s="120"/>
      <c r="J157" s="120"/>
      <c r="K157" s="121"/>
      <c r="L157" s="121"/>
      <c r="M157" s="120"/>
      <c r="N157" s="23"/>
      <c r="O157" s="23"/>
      <c r="P157" s="23"/>
      <c r="Q157" s="23"/>
      <c r="R157" s="23"/>
      <c r="S157" s="23"/>
      <c r="T157" s="23"/>
      <c r="U157" s="23"/>
      <c r="V157" s="23"/>
      <c r="W157" s="23"/>
      <c r="X157" s="23"/>
      <c r="Y157" s="23"/>
      <c r="Z157" s="23"/>
    </row>
    <row r="158" spans="1:26" ht="42.75" customHeight="1" x14ac:dyDescent="0.3">
      <c r="A158" s="97" t="str">
        <f>+'Matriz Nº4 Administración'!A158</f>
        <v>17. 5</v>
      </c>
      <c r="B158" s="98" t="str">
        <f>+'Matriz Nº4 Administración'!B158</f>
        <v>No administrar</v>
      </c>
      <c r="C158" s="99" t="str">
        <f>IF(B158&lt;&gt;"No administrar",'Matriz Nº1 Identificación'!B158," ")</f>
        <v xml:space="preserve"> </v>
      </c>
      <c r="D158" s="100" t="str">
        <f>IF(C158&lt;&gt;" ",'Matriz Nº4 Administración'!C158," ")</f>
        <v xml:space="preserve"> </v>
      </c>
      <c r="E158" s="98" t="str">
        <f>IF(B158&lt;&gt;"No administrar",'Matriz Nº4 Administración'!F158," ")</f>
        <v xml:space="preserve"> </v>
      </c>
      <c r="F158" s="98" t="str">
        <f>IF(B158&lt;&gt;"No administrar",'Matriz Nº4 Administración'!G158," ")</f>
        <v xml:space="preserve"> </v>
      </c>
      <c r="G158" s="120"/>
      <c r="H158" s="120"/>
      <c r="I158" s="120"/>
      <c r="J158" s="120"/>
      <c r="K158" s="121"/>
      <c r="L158" s="121"/>
      <c r="M158" s="120"/>
      <c r="N158" s="23"/>
      <c r="O158" s="23"/>
      <c r="P158" s="23"/>
      <c r="Q158" s="23"/>
      <c r="R158" s="23"/>
      <c r="S158" s="23"/>
      <c r="T158" s="23"/>
      <c r="U158" s="23"/>
      <c r="V158" s="23"/>
      <c r="W158" s="23"/>
      <c r="X158" s="23"/>
      <c r="Y158" s="23"/>
      <c r="Z158" s="23"/>
    </row>
    <row r="159" spans="1:26" ht="40.5" customHeight="1" x14ac:dyDescent="0.3">
      <c r="A159" s="97" t="str">
        <f>+'Matriz Nº4 Administración'!A159</f>
        <v>17. 6</v>
      </c>
      <c r="B159" s="98" t="str">
        <f>+'Matriz Nº4 Administración'!B159</f>
        <v>No administrar</v>
      </c>
      <c r="C159" s="99" t="str">
        <f>IF(B159&lt;&gt;"No administrar",'Matriz Nº1 Identificación'!B159," ")</f>
        <v xml:space="preserve"> </v>
      </c>
      <c r="D159" s="100" t="str">
        <f>IF(C159&lt;&gt;" ",'Matriz Nº4 Administración'!C159," ")</f>
        <v xml:space="preserve"> </v>
      </c>
      <c r="E159" s="98" t="str">
        <f>IF(B159&lt;&gt;"No administrar",'Matriz Nº4 Administración'!F159," ")</f>
        <v xml:space="preserve"> </v>
      </c>
      <c r="F159" s="98" t="str">
        <f>IF(B159&lt;&gt;"No administrar",'Matriz Nº4 Administración'!G159," ")</f>
        <v xml:space="preserve"> </v>
      </c>
      <c r="G159" s="120"/>
      <c r="H159" s="120"/>
      <c r="I159" s="120"/>
      <c r="J159" s="120"/>
      <c r="K159" s="121"/>
      <c r="L159" s="121"/>
      <c r="M159" s="120"/>
      <c r="N159" s="23"/>
      <c r="O159" s="23"/>
      <c r="P159" s="23"/>
      <c r="Q159" s="23"/>
      <c r="R159" s="23"/>
      <c r="S159" s="23"/>
      <c r="T159" s="23"/>
      <c r="U159" s="23"/>
      <c r="V159" s="23"/>
      <c r="W159" s="23"/>
      <c r="X159" s="23"/>
      <c r="Y159" s="23"/>
      <c r="Z159" s="23"/>
    </row>
    <row r="160" spans="1:26" ht="43.5" customHeight="1" thickBot="1" x14ac:dyDescent="0.35">
      <c r="A160" s="97" t="str">
        <f>+'Matriz Nº4 Administración'!A160</f>
        <v>17. 7</v>
      </c>
      <c r="B160" s="98" t="str">
        <f>+'Matriz Nº4 Administración'!B160</f>
        <v>No administrar</v>
      </c>
      <c r="C160" s="99" t="str">
        <f>IF(B160&lt;&gt;"No administrar",'Matriz Nº1 Identificación'!B160," ")</f>
        <v xml:space="preserve"> </v>
      </c>
      <c r="D160" s="100" t="str">
        <f>IF(C160&lt;&gt;" ",'Matriz Nº4 Administración'!C160," ")</f>
        <v xml:space="preserve"> </v>
      </c>
      <c r="E160" s="98" t="str">
        <f>IF(B160&lt;&gt;"No administrar",'Matriz Nº4 Administración'!F160," ")</f>
        <v xml:space="preserve"> </v>
      </c>
      <c r="F160" s="98" t="str">
        <f>IF(B160&lt;&gt;"No administrar",'Matriz Nº4 Administración'!G160," ")</f>
        <v xml:space="preserve"> </v>
      </c>
      <c r="G160" s="120"/>
      <c r="H160" s="120"/>
      <c r="I160" s="120"/>
      <c r="J160" s="120"/>
      <c r="K160" s="121"/>
      <c r="L160" s="121"/>
      <c r="M160" s="120"/>
      <c r="N160" s="23"/>
      <c r="O160" s="23"/>
      <c r="P160" s="23"/>
      <c r="Q160" s="23"/>
      <c r="R160" s="23"/>
      <c r="S160" s="23"/>
      <c r="T160" s="23"/>
      <c r="U160" s="23"/>
      <c r="V160" s="23"/>
      <c r="W160" s="23"/>
      <c r="X160" s="23"/>
      <c r="Y160" s="23"/>
      <c r="Z160" s="23"/>
    </row>
    <row r="161" spans="1:26" ht="16.5" customHeight="1" thickBot="1" x14ac:dyDescent="0.35">
      <c r="A161" s="460" t="str">
        <f>'Matriz Nº4 Administración'!A161</f>
        <v xml:space="preserve">Objetivo Estratégico: </v>
      </c>
      <c r="B161" s="461"/>
      <c r="C161" s="462" t="e">
        <f>'Matriz Nº4 Administración'!B161</f>
        <v>#REF!</v>
      </c>
      <c r="D161" s="463"/>
      <c r="E161" s="463"/>
      <c r="F161" s="463"/>
      <c r="G161" s="463"/>
      <c r="H161" s="463"/>
      <c r="I161" s="463"/>
      <c r="J161" s="463"/>
      <c r="K161" s="463"/>
      <c r="L161" s="463"/>
      <c r="M161" s="463"/>
      <c r="N161" s="7"/>
      <c r="O161" s="7"/>
      <c r="P161" s="7"/>
      <c r="Q161" s="7"/>
      <c r="R161" s="7"/>
      <c r="S161" s="7"/>
      <c r="T161" s="7"/>
      <c r="U161" s="7"/>
      <c r="V161" s="7"/>
      <c r="W161" s="7"/>
      <c r="X161" s="7"/>
      <c r="Y161" s="7"/>
      <c r="Z161" s="7"/>
    </row>
    <row r="162" spans="1:26" ht="27" customHeight="1" thickBot="1" x14ac:dyDescent="0.35">
      <c r="A162" s="456" t="str">
        <f>'Matriz Nº4 Administración'!A162</f>
        <v>Objetivo táctico</v>
      </c>
      <c r="B162" s="426"/>
      <c r="C162" s="457" t="e">
        <f>'Matriz Nº4 Administración'!B162</f>
        <v>#REF!</v>
      </c>
      <c r="D162" s="458"/>
      <c r="E162" s="458"/>
      <c r="F162" s="458"/>
      <c r="G162" s="458"/>
      <c r="H162" s="458"/>
      <c r="I162" s="458"/>
      <c r="J162" s="458"/>
      <c r="K162" s="458"/>
      <c r="L162" s="458"/>
      <c r="M162" s="459"/>
      <c r="N162" s="7"/>
      <c r="O162" s="7"/>
      <c r="P162" s="7"/>
      <c r="Q162" s="7"/>
      <c r="R162" s="7"/>
      <c r="S162" s="7"/>
      <c r="T162" s="7"/>
      <c r="U162" s="7"/>
      <c r="V162" s="7"/>
      <c r="W162" s="7"/>
      <c r="X162" s="7"/>
      <c r="Y162" s="7"/>
      <c r="Z162" s="7"/>
    </row>
    <row r="163" spans="1:26" ht="47.25" customHeight="1" x14ac:dyDescent="0.3">
      <c r="A163" s="97" t="e">
        <f>+'Matriz Nº4 Administración'!A163</f>
        <v>#REF!</v>
      </c>
      <c r="B163" s="98" t="str">
        <f>+'Matriz Nº4 Administración'!B163</f>
        <v>No administrar</v>
      </c>
      <c r="C163" s="99" t="str">
        <f>IF(B163&lt;&gt;"No administrar",'Matriz Nº1 Identificación'!B163," ")</f>
        <v xml:space="preserve"> </v>
      </c>
      <c r="D163" s="100" t="str">
        <f>IF(C163&lt;&gt;" ",'Matriz Nº4 Administración'!C163," ")</f>
        <v xml:space="preserve"> </v>
      </c>
      <c r="E163" s="98" t="str">
        <f>IF(B163&lt;&gt;"No administrar",'Matriz Nº4 Administración'!F163," ")</f>
        <v xml:space="preserve"> </v>
      </c>
      <c r="F163" s="98" t="str">
        <f>IF(B163&lt;&gt;"No administrar",'Matriz Nº4 Administración'!G163," ")</f>
        <v xml:space="preserve"> </v>
      </c>
      <c r="G163" s="120"/>
      <c r="H163" s="120"/>
      <c r="I163" s="120"/>
      <c r="J163" s="120"/>
      <c r="K163" s="121"/>
      <c r="L163" s="121"/>
      <c r="M163" s="120"/>
      <c r="N163" s="23"/>
      <c r="O163" s="23"/>
      <c r="P163" s="23"/>
      <c r="Q163" s="23"/>
      <c r="R163" s="23"/>
      <c r="S163" s="23"/>
      <c r="T163" s="23"/>
      <c r="U163" s="23"/>
      <c r="V163" s="23"/>
      <c r="W163" s="23"/>
      <c r="X163" s="23"/>
      <c r="Y163" s="23"/>
      <c r="Z163" s="23"/>
    </row>
    <row r="164" spans="1:26" ht="43.5" customHeight="1" x14ac:dyDescent="0.3">
      <c r="A164" s="97" t="e">
        <f>+'Matriz Nº4 Administración'!A164</f>
        <v>#REF!</v>
      </c>
      <c r="B164" s="98" t="str">
        <f>+'Matriz Nº4 Administración'!B164</f>
        <v>No administrar</v>
      </c>
      <c r="C164" s="99" t="str">
        <f>IF(B164&lt;&gt;"No administrar",'Matriz Nº1 Identificación'!B164," ")</f>
        <v xml:space="preserve"> </v>
      </c>
      <c r="D164" s="100" t="str">
        <f>IF(C164&lt;&gt;" ",'Matriz Nº4 Administración'!C164," ")</f>
        <v xml:space="preserve"> </v>
      </c>
      <c r="E164" s="98" t="str">
        <f>IF(B164&lt;&gt;"No administrar",'Matriz Nº4 Administración'!F164," ")</f>
        <v xml:space="preserve"> </v>
      </c>
      <c r="F164" s="98" t="str">
        <f>IF(B164&lt;&gt;"No administrar",'Matriz Nº4 Administración'!G164," ")</f>
        <v xml:space="preserve"> </v>
      </c>
      <c r="G164" s="120"/>
      <c r="H164" s="120"/>
      <c r="I164" s="120"/>
      <c r="J164" s="120"/>
      <c r="K164" s="121"/>
      <c r="L164" s="121"/>
      <c r="M164" s="120"/>
      <c r="N164" s="23"/>
      <c r="O164" s="23"/>
      <c r="P164" s="23"/>
      <c r="Q164" s="23"/>
      <c r="R164" s="23"/>
      <c r="S164" s="23"/>
      <c r="T164" s="23"/>
      <c r="U164" s="23"/>
      <c r="V164" s="23"/>
      <c r="W164" s="23"/>
      <c r="X164" s="23"/>
      <c r="Y164" s="23"/>
      <c r="Z164" s="23"/>
    </row>
    <row r="165" spans="1:26" ht="40.5" customHeight="1" x14ac:dyDescent="0.3">
      <c r="A165" s="97" t="e">
        <f>+'Matriz Nº4 Administración'!A165</f>
        <v>#REF!</v>
      </c>
      <c r="B165" s="98" t="str">
        <f>+'Matriz Nº4 Administración'!B165</f>
        <v>No administrar</v>
      </c>
      <c r="C165" s="99" t="str">
        <f>IF(B165&lt;&gt;"No administrar",'Matriz Nº1 Identificación'!B165," ")</f>
        <v xml:space="preserve"> </v>
      </c>
      <c r="D165" s="100" t="str">
        <f>IF(C165&lt;&gt;" ",'Matriz Nº4 Administración'!C165," ")</f>
        <v xml:space="preserve"> </v>
      </c>
      <c r="E165" s="98" t="str">
        <f>IF(B165&lt;&gt;"No administrar",'Matriz Nº4 Administración'!F165," ")</f>
        <v xml:space="preserve"> </v>
      </c>
      <c r="F165" s="98" t="str">
        <f>IF(B165&lt;&gt;"No administrar",'Matriz Nº4 Administración'!G165," ")</f>
        <v xml:space="preserve"> </v>
      </c>
      <c r="G165" s="120"/>
      <c r="H165" s="120"/>
      <c r="I165" s="120"/>
      <c r="J165" s="120"/>
      <c r="K165" s="121"/>
      <c r="L165" s="121"/>
      <c r="M165" s="120"/>
      <c r="N165" s="23"/>
      <c r="O165" s="23"/>
      <c r="P165" s="23"/>
      <c r="Q165" s="23"/>
      <c r="R165" s="23"/>
      <c r="S165" s="23"/>
      <c r="T165" s="23"/>
      <c r="U165" s="23"/>
      <c r="V165" s="23"/>
      <c r="W165" s="23"/>
      <c r="X165" s="23"/>
      <c r="Y165" s="23"/>
      <c r="Z165" s="23"/>
    </row>
    <row r="166" spans="1:26" ht="48" customHeight="1" x14ac:dyDescent="0.3">
      <c r="A166" s="97" t="e">
        <f>+'Matriz Nº4 Administración'!A166</f>
        <v>#REF!</v>
      </c>
      <c r="B166" s="98" t="str">
        <f>+'Matriz Nº4 Administración'!B166</f>
        <v>No administrar</v>
      </c>
      <c r="C166" s="99" t="str">
        <f>IF(B166&lt;&gt;"No administrar",'Matriz Nº1 Identificación'!B166," ")</f>
        <v xml:space="preserve"> </v>
      </c>
      <c r="D166" s="100" t="str">
        <f>IF(C166&lt;&gt;" ",'Matriz Nº4 Administración'!C166," ")</f>
        <v xml:space="preserve"> </v>
      </c>
      <c r="E166" s="98" t="str">
        <f>IF(B166&lt;&gt;"No administrar",'Matriz Nº4 Administración'!F166," ")</f>
        <v xml:space="preserve"> </v>
      </c>
      <c r="F166" s="98" t="str">
        <f>IF(B166&lt;&gt;"No administrar",'Matriz Nº4 Administración'!G166," ")</f>
        <v xml:space="preserve"> </v>
      </c>
      <c r="G166" s="120"/>
      <c r="H166" s="120"/>
      <c r="I166" s="120"/>
      <c r="J166" s="120"/>
      <c r="K166" s="121"/>
      <c r="L166" s="121"/>
      <c r="M166" s="120"/>
      <c r="N166" s="23"/>
      <c r="O166" s="23"/>
      <c r="P166" s="23"/>
      <c r="Q166" s="23"/>
      <c r="R166" s="23"/>
      <c r="S166" s="23"/>
      <c r="T166" s="23"/>
      <c r="U166" s="23"/>
      <c r="V166" s="23"/>
      <c r="W166" s="23"/>
      <c r="X166" s="23"/>
      <c r="Y166" s="23"/>
      <c r="Z166" s="23"/>
    </row>
    <row r="167" spans="1:26" ht="42.75" customHeight="1" x14ac:dyDescent="0.3">
      <c r="A167" s="97" t="e">
        <f>+'Matriz Nº4 Administración'!A167</f>
        <v>#REF!</v>
      </c>
      <c r="B167" s="98" t="str">
        <f>+'Matriz Nº4 Administración'!B167</f>
        <v>No administrar</v>
      </c>
      <c r="C167" s="99" t="str">
        <f>IF(B167&lt;&gt;"No administrar",'Matriz Nº1 Identificación'!B167," ")</f>
        <v xml:space="preserve"> </v>
      </c>
      <c r="D167" s="100" t="str">
        <f>IF(C167&lt;&gt;" ",'Matriz Nº4 Administración'!C167," ")</f>
        <v xml:space="preserve"> </v>
      </c>
      <c r="E167" s="98" t="str">
        <f>IF(B167&lt;&gt;"No administrar",'Matriz Nº4 Administración'!F167," ")</f>
        <v xml:space="preserve"> </v>
      </c>
      <c r="F167" s="98" t="str">
        <f>IF(B167&lt;&gt;"No administrar",'Matriz Nº4 Administración'!G167," ")</f>
        <v xml:space="preserve"> </v>
      </c>
      <c r="G167" s="120"/>
      <c r="H167" s="120"/>
      <c r="I167" s="120"/>
      <c r="J167" s="120"/>
      <c r="K167" s="121"/>
      <c r="L167" s="121"/>
      <c r="M167" s="120"/>
      <c r="N167" s="23"/>
      <c r="O167" s="23"/>
      <c r="P167" s="23"/>
      <c r="Q167" s="23"/>
      <c r="R167" s="23"/>
      <c r="S167" s="23"/>
      <c r="T167" s="23"/>
      <c r="U167" s="23"/>
      <c r="V167" s="23"/>
      <c r="W167" s="23"/>
      <c r="X167" s="23"/>
      <c r="Y167" s="23"/>
      <c r="Z167" s="23"/>
    </row>
    <row r="168" spans="1:26" ht="40.5" customHeight="1" x14ac:dyDescent="0.3">
      <c r="A168" s="97" t="e">
        <f>+'Matriz Nº4 Administración'!A168</f>
        <v>#REF!</v>
      </c>
      <c r="B168" s="98" t="str">
        <f>+'Matriz Nº4 Administración'!B168</f>
        <v>No administrar</v>
      </c>
      <c r="C168" s="99" t="str">
        <f>IF(B168&lt;&gt;"No administrar",'Matriz Nº1 Identificación'!B168," ")</f>
        <v xml:space="preserve"> </v>
      </c>
      <c r="D168" s="100" t="str">
        <f>IF(C168&lt;&gt;" ",'Matriz Nº4 Administración'!C168," ")</f>
        <v xml:space="preserve"> </v>
      </c>
      <c r="E168" s="98" t="str">
        <f>IF(B168&lt;&gt;"No administrar",'Matriz Nº4 Administración'!F168," ")</f>
        <v xml:space="preserve"> </v>
      </c>
      <c r="F168" s="98" t="str">
        <f>IF(B168&lt;&gt;"No administrar",'Matriz Nº4 Administración'!G168," ")</f>
        <v xml:space="preserve"> </v>
      </c>
      <c r="G168" s="120"/>
      <c r="H168" s="120"/>
      <c r="I168" s="120"/>
      <c r="J168" s="120"/>
      <c r="K168" s="121"/>
      <c r="L168" s="121"/>
      <c r="M168" s="120"/>
      <c r="N168" s="23"/>
      <c r="O168" s="23"/>
      <c r="P168" s="23"/>
      <c r="Q168" s="23"/>
      <c r="R168" s="23"/>
      <c r="S168" s="23"/>
      <c r="T168" s="23"/>
      <c r="U168" s="23"/>
      <c r="V168" s="23"/>
      <c r="W168" s="23"/>
      <c r="X168" s="23"/>
      <c r="Y168" s="23"/>
      <c r="Z168" s="23"/>
    </row>
    <row r="169" spans="1:26" ht="43.5" customHeight="1" thickBot="1" x14ac:dyDescent="0.35">
      <c r="A169" s="97" t="e">
        <f>+'Matriz Nº4 Administración'!A169</f>
        <v>#REF!</v>
      </c>
      <c r="B169" s="98" t="str">
        <f>+'Matriz Nº4 Administración'!B169</f>
        <v>No administrar</v>
      </c>
      <c r="C169" s="99" t="str">
        <f>IF(B169&lt;&gt;"No administrar",'Matriz Nº1 Identificación'!B169," ")</f>
        <v xml:space="preserve"> </v>
      </c>
      <c r="D169" s="100" t="str">
        <f>IF(C169&lt;&gt;" ",'Matriz Nº4 Administración'!C169," ")</f>
        <v xml:space="preserve"> </v>
      </c>
      <c r="E169" s="98" t="str">
        <f>IF(B169&lt;&gt;"No administrar",'Matriz Nº4 Administración'!F169," ")</f>
        <v xml:space="preserve"> </v>
      </c>
      <c r="F169" s="98" t="str">
        <f>IF(B169&lt;&gt;"No administrar",'Matriz Nº4 Administración'!G169," ")</f>
        <v xml:space="preserve"> </v>
      </c>
      <c r="G169" s="120"/>
      <c r="H169" s="120"/>
      <c r="I169" s="120"/>
      <c r="J169" s="120"/>
      <c r="K169" s="121"/>
      <c r="L169" s="121"/>
      <c r="M169" s="120"/>
      <c r="N169" s="23"/>
      <c r="O169" s="23"/>
      <c r="P169" s="23"/>
      <c r="Q169" s="23"/>
      <c r="R169" s="23"/>
      <c r="S169" s="23"/>
      <c r="T169" s="23"/>
      <c r="U169" s="23"/>
      <c r="V169" s="23"/>
      <c r="W169" s="23"/>
      <c r="X169" s="23"/>
      <c r="Y169" s="23"/>
      <c r="Z169" s="23"/>
    </row>
    <row r="170" spans="1:26" ht="16.5" customHeight="1" thickBot="1" x14ac:dyDescent="0.35">
      <c r="A170" s="460" t="str">
        <f>'Matriz Nº4 Administración'!A170</f>
        <v xml:space="preserve">Objetivo Estratégico: </v>
      </c>
      <c r="B170" s="461"/>
      <c r="C170" s="462">
        <f>'Matriz Nº4 Administración'!B170</f>
        <v>0</v>
      </c>
      <c r="D170" s="463"/>
      <c r="E170" s="463"/>
      <c r="F170" s="463"/>
      <c r="G170" s="463"/>
      <c r="H170" s="463"/>
      <c r="I170" s="463"/>
      <c r="J170" s="463"/>
      <c r="K170" s="463"/>
      <c r="L170" s="463"/>
      <c r="M170" s="463"/>
      <c r="N170" s="7"/>
      <c r="O170" s="7"/>
      <c r="P170" s="7"/>
      <c r="Q170" s="7"/>
      <c r="R170" s="7"/>
      <c r="S170" s="7"/>
      <c r="T170" s="7"/>
      <c r="U170" s="7"/>
      <c r="V170" s="7"/>
      <c r="W170" s="7"/>
      <c r="X170" s="7"/>
      <c r="Y170" s="7"/>
      <c r="Z170" s="7"/>
    </row>
    <row r="171" spans="1:26" ht="27" customHeight="1" thickBot="1" x14ac:dyDescent="0.35">
      <c r="A171" s="456" t="str">
        <f>'Matriz Nº4 Administración'!A171</f>
        <v>Objetivo táctico</v>
      </c>
      <c r="B171" s="426"/>
      <c r="C171" s="457" t="str">
        <f>'Matriz Nº4 Administración'!B171</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71" s="458"/>
      <c r="E171" s="458"/>
      <c r="F171" s="458"/>
      <c r="G171" s="458"/>
      <c r="H171" s="458"/>
      <c r="I171" s="458"/>
      <c r="J171" s="458"/>
      <c r="K171" s="458"/>
      <c r="L171" s="458"/>
      <c r="M171" s="459"/>
      <c r="N171" s="7"/>
      <c r="O171" s="7"/>
      <c r="P171" s="7"/>
      <c r="Q171" s="7"/>
      <c r="R171" s="7"/>
      <c r="S171" s="7"/>
      <c r="T171" s="7"/>
      <c r="U171" s="7"/>
      <c r="V171" s="7"/>
      <c r="W171" s="7"/>
      <c r="X171" s="7"/>
      <c r="Y171" s="7"/>
      <c r="Z171" s="7"/>
    </row>
    <row r="172" spans="1:26" ht="47.25" customHeight="1" x14ac:dyDescent="0.3">
      <c r="A172" s="97" t="str">
        <f>+'Matriz Nº4 Administración'!A172</f>
        <v>18. 1</v>
      </c>
      <c r="B172" s="98" t="str">
        <f>+'Matriz Nº4 Administración'!B172</f>
        <v>No administrar</v>
      </c>
      <c r="C172" s="99" t="str">
        <f>IF(B172&lt;&gt;"No administrar",'Matriz Nº1 Identificación'!B172," ")</f>
        <v xml:space="preserve"> </v>
      </c>
      <c r="D172" s="100" t="str">
        <f>IF(C172&lt;&gt;" ",'Matriz Nº4 Administración'!C172," ")</f>
        <v xml:space="preserve"> </v>
      </c>
      <c r="E172" s="98" t="str">
        <f>IF(B172&lt;&gt;"No administrar",'Matriz Nº4 Administración'!F172," ")</f>
        <v xml:space="preserve"> </v>
      </c>
      <c r="F172" s="98" t="str">
        <f>IF(B172&lt;&gt;"No administrar",'Matriz Nº4 Administración'!G172," ")</f>
        <v xml:space="preserve"> </v>
      </c>
      <c r="G172" s="120"/>
      <c r="H172" s="120"/>
      <c r="I172" s="120"/>
      <c r="J172" s="120"/>
      <c r="K172" s="121"/>
      <c r="L172" s="121"/>
      <c r="M172" s="120"/>
      <c r="N172" s="23"/>
      <c r="O172" s="23"/>
      <c r="P172" s="23"/>
      <c r="Q172" s="23"/>
      <c r="R172" s="23"/>
      <c r="S172" s="23"/>
      <c r="T172" s="23"/>
      <c r="U172" s="23"/>
      <c r="V172" s="23"/>
      <c r="W172" s="23"/>
      <c r="X172" s="23"/>
      <c r="Y172" s="23"/>
      <c r="Z172" s="23"/>
    </row>
    <row r="173" spans="1:26" ht="43.5" customHeight="1" x14ac:dyDescent="0.3">
      <c r="A173" s="97" t="str">
        <f>+'Matriz Nº4 Administración'!A173</f>
        <v>18. 2</v>
      </c>
      <c r="B173" s="98" t="str">
        <f>+'Matriz Nº4 Administración'!B173</f>
        <v>No administrar</v>
      </c>
      <c r="C173" s="99" t="str">
        <f>IF(B173&lt;&gt;"No administrar",'Matriz Nº1 Identificación'!B173," ")</f>
        <v xml:space="preserve"> </v>
      </c>
      <c r="D173" s="100" t="str">
        <f>IF(C173&lt;&gt;" ",'Matriz Nº4 Administración'!C173," ")</f>
        <v xml:space="preserve"> </v>
      </c>
      <c r="E173" s="98" t="str">
        <f>IF(B173&lt;&gt;"No administrar",'Matriz Nº4 Administración'!F173," ")</f>
        <v xml:space="preserve"> </v>
      </c>
      <c r="F173" s="98" t="str">
        <f>IF(B173&lt;&gt;"No administrar",'Matriz Nº4 Administración'!G173," ")</f>
        <v xml:space="preserve"> </v>
      </c>
      <c r="G173" s="120"/>
      <c r="H173" s="120"/>
      <c r="I173" s="120"/>
      <c r="J173" s="120"/>
      <c r="K173" s="121"/>
      <c r="L173" s="121"/>
      <c r="M173" s="120"/>
      <c r="N173" s="23"/>
      <c r="O173" s="23"/>
      <c r="P173" s="23"/>
      <c r="Q173" s="23"/>
      <c r="R173" s="23"/>
      <c r="S173" s="23"/>
      <c r="T173" s="23"/>
      <c r="U173" s="23"/>
      <c r="V173" s="23"/>
      <c r="W173" s="23"/>
      <c r="X173" s="23"/>
      <c r="Y173" s="23"/>
      <c r="Z173" s="23"/>
    </row>
    <row r="174" spans="1:26" ht="40.5" customHeight="1" x14ac:dyDescent="0.3">
      <c r="A174" s="97" t="str">
        <f>+'Matriz Nº4 Administración'!A174</f>
        <v>18. 3</v>
      </c>
      <c r="B174" s="98" t="str">
        <f>+'Matriz Nº4 Administración'!B174</f>
        <v>No administrar</v>
      </c>
      <c r="C174" s="99" t="str">
        <f>IF(B174&lt;&gt;"No administrar",'Matriz Nº1 Identificación'!B174," ")</f>
        <v xml:space="preserve"> </v>
      </c>
      <c r="D174" s="100" t="str">
        <f>IF(C174&lt;&gt;" ",'Matriz Nº4 Administración'!C174," ")</f>
        <v xml:space="preserve"> </v>
      </c>
      <c r="E174" s="98" t="str">
        <f>IF(B174&lt;&gt;"No administrar",'Matriz Nº4 Administración'!F174," ")</f>
        <v xml:space="preserve"> </v>
      </c>
      <c r="F174" s="98" t="str">
        <f>IF(B174&lt;&gt;"No administrar",'Matriz Nº4 Administración'!G174," ")</f>
        <v xml:space="preserve"> </v>
      </c>
      <c r="G174" s="120"/>
      <c r="H174" s="120"/>
      <c r="I174" s="120"/>
      <c r="J174" s="120"/>
      <c r="K174" s="121"/>
      <c r="L174" s="121"/>
      <c r="M174" s="120"/>
      <c r="N174" s="23"/>
      <c r="O174" s="23"/>
      <c r="P174" s="23"/>
      <c r="Q174" s="23"/>
      <c r="R174" s="23"/>
      <c r="S174" s="23"/>
      <c r="T174" s="23"/>
      <c r="U174" s="23"/>
      <c r="V174" s="23"/>
      <c r="W174" s="23"/>
      <c r="X174" s="23"/>
      <c r="Y174" s="23"/>
      <c r="Z174" s="23"/>
    </row>
    <row r="175" spans="1:26" ht="48" customHeight="1" x14ac:dyDescent="0.3">
      <c r="A175" s="97" t="str">
        <f>+'Matriz Nº4 Administración'!A175</f>
        <v>18. 4</v>
      </c>
      <c r="B175" s="98" t="str">
        <f>+'Matriz Nº4 Administración'!B175</f>
        <v>No administrar</v>
      </c>
      <c r="C175" s="99" t="str">
        <f>IF(B175&lt;&gt;"No administrar",'Matriz Nº1 Identificación'!B175," ")</f>
        <v xml:space="preserve"> </v>
      </c>
      <c r="D175" s="100" t="str">
        <f>IF(C175&lt;&gt;" ",'Matriz Nº4 Administración'!C175," ")</f>
        <v xml:space="preserve"> </v>
      </c>
      <c r="E175" s="98" t="str">
        <f>IF(B175&lt;&gt;"No administrar",'Matriz Nº4 Administración'!F175," ")</f>
        <v xml:space="preserve"> </v>
      </c>
      <c r="F175" s="98" t="str">
        <f>IF(B175&lt;&gt;"No administrar",'Matriz Nº4 Administración'!G175," ")</f>
        <v xml:space="preserve"> </v>
      </c>
      <c r="G175" s="120"/>
      <c r="H175" s="120"/>
      <c r="I175" s="120"/>
      <c r="J175" s="120"/>
      <c r="K175" s="121"/>
      <c r="L175" s="121"/>
      <c r="M175" s="120"/>
      <c r="N175" s="23"/>
      <c r="O175" s="23"/>
      <c r="P175" s="23"/>
      <c r="Q175" s="23"/>
      <c r="R175" s="23"/>
      <c r="S175" s="23"/>
      <c r="T175" s="23"/>
      <c r="U175" s="23"/>
      <c r="V175" s="23"/>
      <c r="W175" s="23"/>
      <c r="X175" s="23"/>
      <c r="Y175" s="23"/>
      <c r="Z175" s="23"/>
    </row>
    <row r="176" spans="1:26" ht="42.75" customHeight="1" x14ac:dyDescent="0.3">
      <c r="A176" s="97" t="str">
        <f>+'Matriz Nº4 Administración'!A176</f>
        <v>18. 5</v>
      </c>
      <c r="B176" s="98" t="str">
        <f>+'Matriz Nº4 Administración'!B176</f>
        <v>No administrar</v>
      </c>
      <c r="C176" s="99" t="str">
        <f>IF(B176&lt;&gt;"No administrar",'Matriz Nº1 Identificación'!B176," ")</f>
        <v xml:space="preserve"> </v>
      </c>
      <c r="D176" s="100" t="str">
        <f>IF(C176&lt;&gt;" ",'Matriz Nº4 Administración'!C176," ")</f>
        <v xml:space="preserve"> </v>
      </c>
      <c r="E176" s="98" t="str">
        <f>IF(B176&lt;&gt;"No administrar",'Matriz Nº4 Administración'!F176," ")</f>
        <v xml:space="preserve"> </v>
      </c>
      <c r="F176" s="98" t="str">
        <f>IF(B176&lt;&gt;"No administrar",'Matriz Nº4 Administración'!G176," ")</f>
        <v xml:space="preserve"> </v>
      </c>
      <c r="G176" s="120"/>
      <c r="H176" s="120"/>
      <c r="I176" s="120"/>
      <c r="J176" s="120"/>
      <c r="K176" s="121"/>
      <c r="L176" s="121"/>
      <c r="M176" s="120"/>
      <c r="N176" s="23"/>
      <c r="O176" s="23"/>
      <c r="P176" s="23"/>
      <c r="Q176" s="23"/>
      <c r="R176" s="23"/>
      <c r="S176" s="23"/>
      <c r="T176" s="23"/>
      <c r="U176" s="23"/>
      <c r="V176" s="23"/>
      <c r="W176" s="23"/>
      <c r="X176" s="23"/>
      <c r="Y176" s="23"/>
      <c r="Z176" s="23"/>
    </row>
    <row r="177" spans="1:26" ht="40.5" customHeight="1" x14ac:dyDescent="0.3">
      <c r="A177" s="97" t="str">
        <f>+'Matriz Nº4 Administración'!A177</f>
        <v>18. 6</v>
      </c>
      <c r="B177" s="98" t="str">
        <f>+'Matriz Nº4 Administración'!B177</f>
        <v>No administrar</v>
      </c>
      <c r="C177" s="99" t="str">
        <f>IF(B177&lt;&gt;"No administrar",'Matriz Nº1 Identificación'!B177," ")</f>
        <v xml:space="preserve"> </v>
      </c>
      <c r="D177" s="100" t="str">
        <f>IF(C177&lt;&gt;" ",'Matriz Nº4 Administración'!C177," ")</f>
        <v xml:space="preserve"> </v>
      </c>
      <c r="E177" s="98" t="str">
        <f>IF(B177&lt;&gt;"No administrar",'Matriz Nº4 Administración'!F177," ")</f>
        <v xml:space="preserve"> </v>
      </c>
      <c r="F177" s="98" t="str">
        <f>IF(B177&lt;&gt;"No administrar",'Matriz Nº4 Administración'!G177," ")</f>
        <v xml:space="preserve"> </v>
      </c>
      <c r="G177" s="120"/>
      <c r="H177" s="120"/>
      <c r="I177" s="120"/>
      <c r="J177" s="120"/>
      <c r="K177" s="121"/>
      <c r="L177" s="121"/>
      <c r="M177" s="120"/>
      <c r="N177" s="23"/>
      <c r="O177" s="23"/>
      <c r="P177" s="23"/>
      <c r="Q177" s="23"/>
      <c r="R177" s="23"/>
      <c r="S177" s="23"/>
      <c r="T177" s="23"/>
      <c r="U177" s="23"/>
      <c r="V177" s="23"/>
      <c r="W177" s="23"/>
      <c r="X177" s="23"/>
      <c r="Y177" s="23"/>
      <c r="Z177" s="23"/>
    </row>
    <row r="178" spans="1:26" ht="43.5" customHeight="1" thickBot="1" x14ac:dyDescent="0.35">
      <c r="A178" s="97" t="str">
        <f>+'Matriz Nº4 Administración'!A178</f>
        <v>18. 7</v>
      </c>
      <c r="B178" s="98" t="str">
        <f>+'Matriz Nº4 Administración'!B178</f>
        <v>No administrar</v>
      </c>
      <c r="C178" s="99" t="str">
        <f>IF(B178&lt;&gt;"No administrar",'Matriz Nº1 Identificación'!B178," ")</f>
        <v xml:space="preserve"> </v>
      </c>
      <c r="D178" s="100" t="str">
        <f>IF(C178&lt;&gt;" ",'Matriz Nº4 Administración'!C178," ")</f>
        <v xml:space="preserve"> </v>
      </c>
      <c r="E178" s="98" t="str">
        <f>IF(B178&lt;&gt;"No administrar",'Matriz Nº4 Administración'!F178," ")</f>
        <v xml:space="preserve"> </v>
      </c>
      <c r="F178" s="98" t="str">
        <f>IF(B178&lt;&gt;"No administrar",'Matriz Nº4 Administración'!G178," ")</f>
        <v xml:space="preserve"> </v>
      </c>
      <c r="G178" s="120"/>
      <c r="H178" s="120"/>
      <c r="I178" s="120"/>
      <c r="J178" s="120"/>
      <c r="K178" s="121"/>
      <c r="L178" s="121"/>
      <c r="M178" s="120"/>
      <c r="N178" s="23"/>
      <c r="O178" s="23"/>
      <c r="P178" s="23"/>
      <c r="Q178" s="23"/>
      <c r="R178" s="23"/>
      <c r="S178" s="23"/>
      <c r="T178" s="23"/>
      <c r="U178" s="23"/>
      <c r="V178" s="23"/>
      <c r="W178" s="23"/>
      <c r="X178" s="23"/>
      <c r="Y178" s="23"/>
      <c r="Z178" s="23"/>
    </row>
    <row r="179" spans="1:26" ht="16.5" customHeight="1" thickBot="1" x14ac:dyDescent="0.35">
      <c r="A179" s="460" t="str">
        <f>'Matriz Nº4 Administración'!A179</f>
        <v xml:space="preserve">Objetivo Estratégico: </v>
      </c>
      <c r="B179" s="461"/>
      <c r="C179" s="462">
        <f>'Matriz Nº4 Administración'!B179</f>
        <v>0</v>
      </c>
      <c r="D179" s="463"/>
      <c r="E179" s="463"/>
      <c r="F179" s="463"/>
      <c r="G179" s="463"/>
      <c r="H179" s="463"/>
      <c r="I179" s="463"/>
      <c r="J179" s="463"/>
      <c r="K179" s="463"/>
      <c r="L179" s="463"/>
      <c r="M179" s="463"/>
      <c r="N179" s="7"/>
      <c r="O179" s="7"/>
      <c r="P179" s="7"/>
      <c r="Q179" s="7"/>
      <c r="R179" s="7"/>
      <c r="S179" s="7"/>
      <c r="T179" s="7"/>
      <c r="U179" s="7"/>
      <c r="V179" s="7"/>
      <c r="W179" s="7"/>
      <c r="X179" s="7"/>
      <c r="Y179" s="7"/>
      <c r="Z179" s="7"/>
    </row>
    <row r="180" spans="1:26" ht="27" customHeight="1" thickBot="1" x14ac:dyDescent="0.35">
      <c r="A180" s="456" t="str">
        <f>'Matriz Nº4 Administración'!A180</f>
        <v>Objetivo táctico</v>
      </c>
      <c r="B180" s="426"/>
      <c r="C180" s="457" t="str">
        <f>'Matriz Nº4 Administración'!B180</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80" s="458"/>
      <c r="E180" s="458"/>
      <c r="F180" s="458"/>
      <c r="G180" s="458"/>
      <c r="H180" s="458"/>
      <c r="I180" s="458"/>
      <c r="J180" s="458"/>
      <c r="K180" s="458"/>
      <c r="L180" s="458"/>
      <c r="M180" s="459"/>
      <c r="N180" s="7"/>
      <c r="O180" s="7"/>
      <c r="P180" s="7"/>
      <c r="Q180" s="7"/>
      <c r="R180" s="7"/>
      <c r="S180" s="7"/>
      <c r="T180" s="7"/>
      <c r="U180" s="7"/>
      <c r="V180" s="7"/>
      <c r="W180" s="7"/>
      <c r="X180" s="7"/>
      <c r="Y180" s="7"/>
      <c r="Z180" s="7"/>
    </row>
    <row r="181" spans="1:26" ht="47.25" customHeight="1" x14ac:dyDescent="0.3">
      <c r="A181" s="97" t="str">
        <f>+'Matriz Nº4 Administración'!A181</f>
        <v>19. 1</v>
      </c>
      <c r="B181" s="98" t="str">
        <f>+'Matriz Nº4 Administración'!B181</f>
        <v>No administrar</v>
      </c>
      <c r="C181" s="99" t="str">
        <f>IF(B181&lt;&gt;"No administrar",'Matriz Nº1 Identificación'!B181," ")</f>
        <v xml:space="preserve"> </v>
      </c>
      <c r="D181" s="100" t="str">
        <f>IF(C181&lt;&gt;" ",'Matriz Nº4 Administración'!C181," ")</f>
        <v xml:space="preserve"> </v>
      </c>
      <c r="E181" s="98" t="str">
        <f>IF(B181&lt;&gt;"No administrar",'Matriz Nº4 Administración'!F181," ")</f>
        <v xml:space="preserve"> </v>
      </c>
      <c r="F181" s="98" t="str">
        <f>IF(B181&lt;&gt;"No administrar",'Matriz Nº4 Administración'!G181," ")</f>
        <v xml:space="preserve"> </v>
      </c>
      <c r="G181" s="120"/>
      <c r="H181" s="120"/>
      <c r="I181" s="120"/>
      <c r="J181" s="120"/>
      <c r="K181" s="121"/>
      <c r="L181" s="121"/>
      <c r="M181" s="120"/>
      <c r="N181" s="23"/>
      <c r="O181" s="23"/>
      <c r="P181" s="23"/>
      <c r="Q181" s="23"/>
      <c r="R181" s="23"/>
      <c r="S181" s="23"/>
      <c r="T181" s="23"/>
      <c r="U181" s="23"/>
      <c r="V181" s="23"/>
      <c r="W181" s="23"/>
      <c r="X181" s="23"/>
      <c r="Y181" s="23"/>
      <c r="Z181" s="23"/>
    </row>
    <row r="182" spans="1:26" ht="43.5" customHeight="1" x14ac:dyDescent="0.3">
      <c r="A182" s="97" t="str">
        <f>+'Matriz Nº4 Administración'!A182</f>
        <v>19. 2</v>
      </c>
      <c r="B182" s="98" t="str">
        <f>+'Matriz Nº4 Administración'!B182</f>
        <v>No administrar</v>
      </c>
      <c r="C182" s="99" t="str">
        <f>IF(B182&lt;&gt;"No administrar",'Matriz Nº1 Identificación'!B182," ")</f>
        <v xml:space="preserve"> </v>
      </c>
      <c r="D182" s="100" t="str">
        <f>IF(C182&lt;&gt;" ",'Matriz Nº4 Administración'!C182," ")</f>
        <v xml:space="preserve"> </v>
      </c>
      <c r="E182" s="98" t="str">
        <f>IF(B182&lt;&gt;"No administrar",'Matriz Nº4 Administración'!F182," ")</f>
        <v xml:space="preserve"> </v>
      </c>
      <c r="F182" s="98" t="str">
        <f>IF(B182&lt;&gt;"No administrar",'Matriz Nº4 Administración'!G182," ")</f>
        <v xml:space="preserve"> </v>
      </c>
      <c r="G182" s="120"/>
      <c r="H182" s="120"/>
      <c r="I182" s="120"/>
      <c r="J182" s="120"/>
      <c r="K182" s="121"/>
      <c r="L182" s="121"/>
      <c r="M182" s="120"/>
      <c r="N182" s="23"/>
      <c r="O182" s="23"/>
      <c r="P182" s="23"/>
      <c r="Q182" s="23"/>
      <c r="R182" s="23"/>
      <c r="S182" s="23"/>
      <c r="T182" s="23"/>
      <c r="U182" s="23"/>
      <c r="V182" s="23"/>
      <c r="W182" s="23"/>
      <c r="X182" s="23"/>
      <c r="Y182" s="23"/>
      <c r="Z182" s="23"/>
    </row>
    <row r="183" spans="1:26" ht="40.5" customHeight="1" x14ac:dyDescent="0.3">
      <c r="A183" s="97" t="str">
        <f>+'Matriz Nº4 Administración'!A183</f>
        <v>19. 3</v>
      </c>
      <c r="B183" s="98" t="str">
        <f>+'Matriz Nº4 Administración'!B183</f>
        <v>No administrar</v>
      </c>
      <c r="C183" s="99" t="str">
        <f>IF(B183&lt;&gt;"No administrar",'Matriz Nº1 Identificación'!B183," ")</f>
        <v xml:space="preserve"> </v>
      </c>
      <c r="D183" s="100" t="str">
        <f>IF(C183&lt;&gt;" ",'Matriz Nº4 Administración'!C183," ")</f>
        <v xml:space="preserve"> </v>
      </c>
      <c r="E183" s="98" t="str">
        <f>IF(B183&lt;&gt;"No administrar",'Matriz Nº4 Administración'!F183," ")</f>
        <v xml:space="preserve"> </v>
      </c>
      <c r="F183" s="98" t="str">
        <f>IF(B183&lt;&gt;"No administrar",'Matriz Nº4 Administración'!G183," ")</f>
        <v xml:space="preserve"> </v>
      </c>
      <c r="G183" s="120"/>
      <c r="H183" s="120"/>
      <c r="I183" s="120"/>
      <c r="J183" s="120"/>
      <c r="K183" s="121"/>
      <c r="L183" s="121"/>
      <c r="M183" s="120"/>
      <c r="N183" s="23"/>
      <c r="O183" s="23"/>
      <c r="P183" s="23"/>
      <c r="Q183" s="23"/>
      <c r="R183" s="23"/>
      <c r="S183" s="23"/>
      <c r="T183" s="23"/>
      <c r="U183" s="23"/>
      <c r="V183" s="23"/>
      <c r="W183" s="23"/>
      <c r="X183" s="23"/>
      <c r="Y183" s="23"/>
      <c r="Z183" s="23"/>
    </row>
    <row r="184" spans="1:26" ht="48" customHeight="1" x14ac:dyDescent="0.3">
      <c r="A184" s="97" t="str">
        <f>+'Matriz Nº4 Administración'!A184</f>
        <v>19. 4</v>
      </c>
      <c r="B184" s="98" t="str">
        <f>+'Matriz Nº4 Administración'!B184</f>
        <v>No administrar</v>
      </c>
      <c r="C184" s="99" t="str">
        <f>IF(B184&lt;&gt;"No administrar",'Matriz Nº1 Identificación'!B184," ")</f>
        <v xml:space="preserve"> </v>
      </c>
      <c r="D184" s="100" t="str">
        <f>IF(C184&lt;&gt;" ",'Matriz Nº4 Administración'!C184," ")</f>
        <v xml:space="preserve"> </v>
      </c>
      <c r="E184" s="98" t="str">
        <f>IF(B184&lt;&gt;"No administrar",'Matriz Nº4 Administración'!F184," ")</f>
        <v xml:space="preserve"> </v>
      </c>
      <c r="F184" s="98" t="str">
        <f>IF(B184&lt;&gt;"No administrar",'Matriz Nº4 Administración'!G184," ")</f>
        <v xml:space="preserve"> </v>
      </c>
      <c r="G184" s="120"/>
      <c r="H184" s="120"/>
      <c r="I184" s="120"/>
      <c r="J184" s="120"/>
      <c r="K184" s="121"/>
      <c r="L184" s="121"/>
      <c r="M184" s="120"/>
      <c r="N184" s="23"/>
      <c r="O184" s="23"/>
      <c r="P184" s="23"/>
      <c r="Q184" s="23"/>
      <c r="R184" s="23"/>
      <c r="S184" s="23"/>
      <c r="T184" s="23"/>
      <c r="U184" s="23"/>
      <c r="V184" s="23"/>
      <c r="W184" s="23"/>
      <c r="X184" s="23"/>
      <c r="Y184" s="23"/>
      <c r="Z184" s="23"/>
    </row>
    <row r="185" spans="1:26" ht="42.75" customHeight="1" x14ac:dyDescent="0.3">
      <c r="A185" s="97" t="str">
        <f>+'Matriz Nº4 Administración'!A185</f>
        <v>19. 5</v>
      </c>
      <c r="B185" s="98" t="str">
        <f>+'Matriz Nº4 Administración'!B185</f>
        <v>No administrar</v>
      </c>
      <c r="C185" s="99" t="str">
        <f>IF(B185&lt;&gt;"No administrar",'Matriz Nº1 Identificación'!B185," ")</f>
        <v xml:space="preserve"> </v>
      </c>
      <c r="D185" s="100" t="str">
        <f>IF(C185&lt;&gt;" ",'Matriz Nº4 Administración'!C185," ")</f>
        <v xml:space="preserve"> </v>
      </c>
      <c r="E185" s="98" t="str">
        <f>IF(B185&lt;&gt;"No administrar",'Matriz Nº4 Administración'!F185," ")</f>
        <v xml:space="preserve"> </v>
      </c>
      <c r="F185" s="98" t="str">
        <f>IF(B185&lt;&gt;"No administrar",'Matriz Nº4 Administración'!G185," ")</f>
        <v xml:space="preserve"> </v>
      </c>
      <c r="G185" s="120"/>
      <c r="H185" s="120"/>
      <c r="I185" s="120"/>
      <c r="J185" s="120"/>
      <c r="K185" s="121"/>
      <c r="L185" s="121"/>
      <c r="M185" s="120"/>
      <c r="N185" s="23"/>
      <c r="O185" s="23"/>
      <c r="P185" s="23"/>
      <c r="Q185" s="23"/>
      <c r="R185" s="23"/>
      <c r="S185" s="23"/>
      <c r="T185" s="23"/>
      <c r="U185" s="23"/>
      <c r="V185" s="23"/>
      <c r="W185" s="23"/>
      <c r="X185" s="23"/>
      <c r="Y185" s="23"/>
      <c r="Z185" s="23"/>
    </row>
    <row r="186" spans="1:26" ht="40.5" customHeight="1" x14ac:dyDescent="0.3">
      <c r="A186" s="97" t="str">
        <f>+'Matriz Nº4 Administración'!A186</f>
        <v>19. 6</v>
      </c>
      <c r="B186" s="98" t="str">
        <f>+'Matriz Nº4 Administración'!B186</f>
        <v>No administrar</v>
      </c>
      <c r="C186" s="99" t="str">
        <f>IF(B186&lt;&gt;"No administrar",'Matriz Nº1 Identificación'!B186," ")</f>
        <v xml:space="preserve"> </v>
      </c>
      <c r="D186" s="100" t="str">
        <f>IF(C186&lt;&gt;" ",'Matriz Nº4 Administración'!C186," ")</f>
        <v xml:space="preserve"> </v>
      </c>
      <c r="E186" s="98" t="str">
        <f>IF(B186&lt;&gt;"No administrar",'Matriz Nº4 Administración'!F186," ")</f>
        <v xml:space="preserve"> </v>
      </c>
      <c r="F186" s="98" t="str">
        <f>IF(B186&lt;&gt;"No administrar",'Matriz Nº4 Administración'!G186," ")</f>
        <v xml:space="preserve"> </v>
      </c>
      <c r="G186" s="120"/>
      <c r="H186" s="120"/>
      <c r="I186" s="120"/>
      <c r="J186" s="120"/>
      <c r="K186" s="121"/>
      <c r="L186" s="121"/>
      <c r="M186" s="120"/>
      <c r="N186" s="23"/>
      <c r="O186" s="23"/>
      <c r="P186" s="23"/>
      <c r="Q186" s="23"/>
      <c r="R186" s="23"/>
      <c r="S186" s="23"/>
      <c r="T186" s="23"/>
      <c r="U186" s="23"/>
      <c r="V186" s="23"/>
      <c r="W186" s="23"/>
      <c r="X186" s="23"/>
      <c r="Y186" s="23"/>
      <c r="Z186" s="23"/>
    </row>
    <row r="187" spans="1:26" ht="43.5" customHeight="1" thickBot="1" x14ac:dyDescent="0.35">
      <c r="A187" s="97" t="str">
        <f>+'Matriz Nº4 Administración'!A187</f>
        <v>19. 7</v>
      </c>
      <c r="B187" s="98" t="str">
        <f>+'Matriz Nº4 Administración'!B187</f>
        <v>No administrar</v>
      </c>
      <c r="C187" s="99" t="str">
        <f>IF(B187&lt;&gt;"No administrar",'Matriz Nº1 Identificación'!B187," ")</f>
        <v xml:space="preserve"> </v>
      </c>
      <c r="D187" s="100" t="str">
        <f>IF(C187&lt;&gt;" ",'Matriz Nº4 Administración'!C187," ")</f>
        <v xml:space="preserve"> </v>
      </c>
      <c r="E187" s="98" t="str">
        <f>IF(B187&lt;&gt;"No administrar",'Matriz Nº4 Administración'!F187," ")</f>
        <v xml:space="preserve"> </v>
      </c>
      <c r="F187" s="98" t="str">
        <f>IF(B187&lt;&gt;"No administrar",'Matriz Nº4 Administración'!G187," ")</f>
        <v xml:space="preserve"> </v>
      </c>
      <c r="G187" s="120"/>
      <c r="H187" s="120"/>
      <c r="I187" s="120"/>
      <c r="J187" s="120"/>
      <c r="K187" s="121"/>
      <c r="L187" s="121"/>
      <c r="M187" s="120"/>
      <c r="N187" s="23"/>
      <c r="O187" s="23"/>
      <c r="P187" s="23"/>
      <c r="Q187" s="23"/>
      <c r="R187" s="23"/>
      <c r="S187" s="23"/>
      <c r="T187" s="23"/>
      <c r="U187" s="23"/>
      <c r="V187" s="23"/>
      <c r="W187" s="23"/>
      <c r="X187" s="23"/>
      <c r="Y187" s="23"/>
      <c r="Z187" s="23"/>
    </row>
    <row r="188" spans="1:26" ht="16.5" customHeight="1" thickBot="1" x14ac:dyDescent="0.35">
      <c r="A188" s="460" t="str">
        <f>'Matriz Nº4 Administración'!A188</f>
        <v xml:space="preserve">Objetivo Estratégico: </v>
      </c>
      <c r="B188" s="461"/>
      <c r="C188" s="462">
        <f>'Matriz Nº4 Administración'!B188</f>
        <v>0</v>
      </c>
      <c r="D188" s="463"/>
      <c r="E188" s="463"/>
      <c r="F188" s="463"/>
      <c r="G188" s="463"/>
      <c r="H188" s="463"/>
      <c r="I188" s="463"/>
      <c r="J188" s="463"/>
      <c r="K188" s="463"/>
      <c r="L188" s="463"/>
      <c r="M188" s="463"/>
      <c r="N188" s="7"/>
      <c r="O188" s="7"/>
      <c r="P188" s="7"/>
      <c r="Q188" s="7"/>
      <c r="R188" s="7"/>
      <c r="S188" s="7"/>
      <c r="T188" s="7"/>
      <c r="U188" s="7"/>
      <c r="V188" s="7"/>
      <c r="W188" s="7"/>
      <c r="X188" s="7"/>
      <c r="Y188" s="7"/>
      <c r="Z188" s="7"/>
    </row>
    <row r="189" spans="1:26" ht="27" customHeight="1" thickBot="1" x14ac:dyDescent="0.35">
      <c r="A189" s="456" t="str">
        <f>'Matriz Nº4 Administración'!A189</f>
        <v>Objetivo táctico</v>
      </c>
      <c r="B189" s="426"/>
      <c r="C189" s="457" t="str">
        <f>'Matriz Nº4 Administración'!B189</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89" s="458"/>
      <c r="E189" s="458"/>
      <c r="F189" s="458"/>
      <c r="G189" s="458"/>
      <c r="H189" s="458"/>
      <c r="I189" s="458"/>
      <c r="J189" s="458"/>
      <c r="K189" s="458"/>
      <c r="L189" s="458"/>
      <c r="M189" s="459"/>
      <c r="N189" s="7"/>
      <c r="O189" s="7"/>
      <c r="P189" s="7"/>
      <c r="Q189" s="7"/>
      <c r="R189" s="7"/>
      <c r="S189" s="7"/>
      <c r="T189" s="7"/>
      <c r="U189" s="7"/>
      <c r="V189" s="7"/>
      <c r="W189" s="7"/>
      <c r="X189" s="7"/>
      <c r="Y189" s="7"/>
      <c r="Z189" s="7"/>
    </row>
    <row r="190" spans="1:26" ht="47.25" customHeight="1" x14ac:dyDescent="0.3">
      <c r="A190" s="97" t="str">
        <f>+'Matriz Nº4 Administración'!A190</f>
        <v>20. 1</v>
      </c>
      <c r="B190" s="98" t="str">
        <f>+'Matriz Nº4 Administración'!B190</f>
        <v>No administrar</v>
      </c>
      <c r="C190" s="99" t="str">
        <f>IF(B190&lt;&gt;"No administrar",'Matriz Nº1 Identificación'!B190," ")</f>
        <v xml:space="preserve"> </v>
      </c>
      <c r="D190" s="100" t="str">
        <f>IF(C190&lt;&gt;" ",'Matriz Nº4 Administración'!C190," ")</f>
        <v xml:space="preserve"> </v>
      </c>
      <c r="E190" s="98" t="str">
        <f>IF(B190&lt;&gt;"No administrar",'Matriz Nº4 Administración'!F190," ")</f>
        <v xml:space="preserve"> </v>
      </c>
      <c r="F190" s="98" t="str">
        <f>IF(B190&lt;&gt;"No administrar",'Matriz Nº4 Administración'!G190," ")</f>
        <v xml:space="preserve"> </v>
      </c>
      <c r="G190" s="120"/>
      <c r="H190" s="120"/>
      <c r="I190" s="120"/>
      <c r="J190" s="120"/>
      <c r="K190" s="121"/>
      <c r="L190" s="121"/>
      <c r="M190" s="120"/>
      <c r="N190" s="23"/>
      <c r="O190" s="23"/>
      <c r="P190" s="23"/>
      <c r="Q190" s="23"/>
      <c r="R190" s="23"/>
      <c r="S190" s="23"/>
      <c r="T190" s="23"/>
      <c r="U190" s="23"/>
      <c r="V190" s="23"/>
      <c r="W190" s="23"/>
      <c r="X190" s="23"/>
      <c r="Y190" s="23"/>
      <c r="Z190" s="23"/>
    </row>
    <row r="191" spans="1:26" ht="43.5" customHeight="1" x14ac:dyDescent="0.3">
      <c r="A191" s="97" t="str">
        <f>+'Matriz Nº4 Administración'!A191</f>
        <v>20. 2</v>
      </c>
      <c r="B191" s="98" t="str">
        <f>+'Matriz Nº4 Administración'!B191</f>
        <v>No administrar</v>
      </c>
      <c r="C191" s="99" t="str">
        <f>IF(B191&lt;&gt;"No administrar",'Matriz Nº1 Identificación'!B191," ")</f>
        <v xml:space="preserve"> </v>
      </c>
      <c r="D191" s="100" t="str">
        <f>IF(C191&lt;&gt;" ",'Matriz Nº4 Administración'!C191," ")</f>
        <v xml:space="preserve"> </v>
      </c>
      <c r="E191" s="98" t="str">
        <f>IF(B191&lt;&gt;"No administrar",'Matriz Nº4 Administración'!F191," ")</f>
        <v xml:space="preserve"> </v>
      </c>
      <c r="F191" s="98" t="str">
        <f>IF(B191&lt;&gt;"No administrar",'Matriz Nº4 Administración'!G191," ")</f>
        <v xml:space="preserve"> </v>
      </c>
      <c r="G191" s="120"/>
      <c r="H191" s="120"/>
      <c r="I191" s="120"/>
      <c r="J191" s="120"/>
      <c r="K191" s="121"/>
      <c r="L191" s="121"/>
      <c r="M191" s="120"/>
      <c r="N191" s="23"/>
      <c r="O191" s="23"/>
      <c r="P191" s="23"/>
      <c r="Q191" s="23"/>
      <c r="R191" s="23"/>
      <c r="S191" s="23"/>
      <c r="T191" s="23"/>
      <c r="U191" s="23"/>
      <c r="V191" s="23"/>
      <c r="W191" s="23"/>
      <c r="X191" s="23"/>
      <c r="Y191" s="23"/>
      <c r="Z191" s="23"/>
    </row>
    <row r="192" spans="1:26" ht="40.5" customHeight="1" x14ac:dyDescent="0.3">
      <c r="A192" s="97" t="str">
        <f>+'Matriz Nº4 Administración'!A192</f>
        <v>20. 3</v>
      </c>
      <c r="B192" s="98" t="str">
        <f>+'Matriz Nº4 Administración'!B192</f>
        <v>No administrar</v>
      </c>
      <c r="C192" s="99" t="str">
        <f>IF(B192&lt;&gt;"No administrar",'Matriz Nº1 Identificación'!B192," ")</f>
        <v xml:space="preserve"> </v>
      </c>
      <c r="D192" s="100" t="str">
        <f>IF(C192&lt;&gt;" ",'Matriz Nº4 Administración'!C192," ")</f>
        <v xml:space="preserve"> </v>
      </c>
      <c r="E192" s="98" t="str">
        <f>IF(B192&lt;&gt;"No administrar",'Matriz Nº4 Administración'!F192," ")</f>
        <v xml:space="preserve"> </v>
      </c>
      <c r="F192" s="98" t="str">
        <f>IF(B192&lt;&gt;"No administrar",'Matriz Nº4 Administración'!G192," ")</f>
        <v xml:space="preserve"> </v>
      </c>
      <c r="G192" s="120"/>
      <c r="H192" s="120"/>
      <c r="I192" s="120"/>
      <c r="J192" s="120"/>
      <c r="K192" s="121"/>
      <c r="L192" s="121"/>
      <c r="M192" s="120"/>
      <c r="N192" s="23"/>
      <c r="O192" s="23"/>
      <c r="P192" s="23"/>
      <c r="Q192" s="23"/>
      <c r="R192" s="23"/>
      <c r="S192" s="23"/>
      <c r="T192" s="23"/>
      <c r="U192" s="23"/>
      <c r="V192" s="23"/>
      <c r="W192" s="23"/>
      <c r="X192" s="23"/>
      <c r="Y192" s="23"/>
      <c r="Z192" s="23"/>
    </row>
    <row r="193" spans="1:26" ht="48" customHeight="1" x14ac:dyDescent="0.3">
      <c r="A193" s="97" t="str">
        <f>+'Matriz Nº4 Administración'!A193</f>
        <v>20. 4</v>
      </c>
      <c r="B193" s="98" t="str">
        <f>+'Matriz Nº4 Administración'!B193</f>
        <v>No administrar</v>
      </c>
      <c r="C193" s="99" t="str">
        <f>IF(B193&lt;&gt;"No administrar",'Matriz Nº1 Identificación'!B193," ")</f>
        <v xml:space="preserve"> </v>
      </c>
      <c r="D193" s="100" t="str">
        <f>IF(C193&lt;&gt;" ",'Matriz Nº4 Administración'!C193," ")</f>
        <v xml:space="preserve"> </v>
      </c>
      <c r="E193" s="98" t="str">
        <f>IF(B193&lt;&gt;"No administrar",'Matriz Nº4 Administración'!F193," ")</f>
        <v xml:space="preserve"> </v>
      </c>
      <c r="F193" s="98" t="str">
        <f>IF(B193&lt;&gt;"No administrar",'Matriz Nº4 Administración'!G193," ")</f>
        <v xml:space="preserve"> </v>
      </c>
      <c r="G193" s="120"/>
      <c r="H193" s="120"/>
      <c r="I193" s="120"/>
      <c r="J193" s="120"/>
      <c r="K193" s="121"/>
      <c r="L193" s="121"/>
      <c r="M193" s="120"/>
      <c r="N193" s="23"/>
      <c r="O193" s="23"/>
      <c r="P193" s="23"/>
      <c r="Q193" s="23"/>
      <c r="R193" s="23"/>
      <c r="S193" s="23"/>
      <c r="T193" s="23"/>
      <c r="U193" s="23"/>
      <c r="V193" s="23"/>
      <c r="W193" s="23"/>
      <c r="X193" s="23"/>
      <c r="Y193" s="23"/>
      <c r="Z193" s="23"/>
    </row>
    <row r="194" spans="1:26" ht="42.75" customHeight="1" x14ac:dyDescent="0.3">
      <c r="A194" s="97" t="str">
        <f>+'Matriz Nº4 Administración'!A194</f>
        <v>20. 5</v>
      </c>
      <c r="B194" s="98" t="str">
        <f>+'Matriz Nº4 Administración'!B194</f>
        <v>No administrar</v>
      </c>
      <c r="C194" s="99" t="str">
        <f>IF(B194&lt;&gt;"No administrar",'Matriz Nº1 Identificación'!B194," ")</f>
        <v xml:space="preserve"> </v>
      </c>
      <c r="D194" s="100" t="str">
        <f>IF(C194&lt;&gt;" ",'Matriz Nº4 Administración'!C194," ")</f>
        <v xml:space="preserve"> </v>
      </c>
      <c r="E194" s="98" t="str">
        <f>IF(B194&lt;&gt;"No administrar",'Matriz Nº4 Administración'!F194," ")</f>
        <v xml:space="preserve"> </v>
      </c>
      <c r="F194" s="98" t="str">
        <f>IF(B194&lt;&gt;"No administrar",'Matriz Nº4 Administración'!G194," ")</f>
        <v xml:space="preserve"> </v>
      </c>
      <c r="G194" s="120"/>
      <c r="H194" s="120"/>
      <c r="I194" s="120"/>
      <c r="J194" s="120"/>
      <c r="K194" s="121"/>
      <c r="L194" s="121"/>
      <c r="M194" s="120"/>
      <c r="N194" s="23"/>
      <c r="O194" s="23"/>
      <c r="P194" s="23"/>
      <c r="Q194" s="23"/>
      <c r="R194" s="23"/>
      <c r="S194" s="23"/>
      <c r="T194" s="23"/>
      <c r="U194" s="23"/>
      <c r="V194" s="23"/>
      <c r="W194" s="23"/>
      <c r="X194" s="23"/>
      <c r="Y194" s="23"/>
      <c r="Z194" s="23"/>
    </row>
    <row r="195" spans="1:26" ht="40.5" customHeight="1" x14ac:dyDescent="0.3">
      <c r="A195" s="97" t="str">
        <f>+'Matriz Nº4 Administración'!A195</f>
        <v>20. 6</v>
      </c>
      <c r="B195" s="98" t="str">
        <f>+'Matriz Nº4 Administración'!B195</f>
        <v>No administrar</v>
      </c>
      <c r="C195" s="99" t="str">
        <f>IF(B195&lt;&gt;"No administrar",'Matriz Nº1 Identificación'!B195," ")</f>
        <v xml:space="preserve"> </v>
      </c>
      <c r="D195" s="100" t="str">
        <f>IF(C195&lt;&gt;" ",'Matriz Nº4 Administración'!C195," ")</f>
        <v xml:space="preserve"> </v>
      </c>
      <c r="E195" s="98" t="str">
        <f>IF(B195&lt;&gt;"No administrar",'Matriz Nº4 Administración'!F195," ")</f>
        <v xml:space="preserve"> </v>
      </c>
      <c r="F195" s="98" t="str">
        <f>IF(B195&lt;&gt;"No administrar",'Matriz Nº4 Administración'!G195," ")</f>
        <v xml:space="preserve"> </v>
      </c>
      <c r="G195" s="120"/>
      <c r="H195" s="120"/>
      <c r="I195" s="120"/>
      <c r="J195" s="120"/>
      <c r="K195" s="121"/>
      <c r="L195" s="121"/>
      <c r="M195" s="120"/>
      <c r="N195" s="23"/>
      <c r="O195" s="23"/>
      <c r="P195" s="23"/>
      <c r="Q195" s="23"/>
      <c r="R195" s="23"/>
      <c r="S195" s="23"/>
      <c r="T195" s="23"/>
      <c r="U195" s="23"/>
      <c r="V195" s="23"/>
      <c r="W195" s="23"/>
      <c r="X195" s="23"/>
      <c r="Y195" s="23"/>
      <c r="Z195" s="23"/>
    </row>
    <row r="196" spans="1:26" ht="43.5" customHeight="1" thickBot="1" x14ac:dyDescent="0.35">
      <c r="A196" s="97" t="str">
        <f>+'Matriz Nº4 Administración'!A196</f>
        <v>20. 7</v>
      </c>
      <c r="B196" s="98" t="str">
        <f>+'Matriz Nº4 Administración'!B196</f>
        <v>No administrar</v>
      </c>
      <c r="C196" s="99" t="str">
        <f>IF(B196&lt;&gt;"No administrar",'Matriz Nº1 Identificación'!B196," ")</f>
        <v xml:space="preserve"> </v>
      </c>
      <c r="D196" s="100" t="str">
        <f>IF(C196&lt;&gt;" ",'Matriz Nº4 Administración'!C196," ")</f>
        <v xml:space="preserve"> </v>
      </c>
      <c r="E196" s="98" t="str">
        <f>IF(B196&lt;&gt;"No administrar",'Matriz Nº4 Administración'!F196," ")</f>
        <v xml:space="preserve"> </v>
      </c>
      <c r="F196" s="98" t="str">
        <f>IF(B196&lt;&gt;"No administrar",'Matriz Nº4 Administración'!G196," ")</f>
        <v xml:space="preserve"> </v>
      </c>
      <c r="G196" s="120"/>
      <c r="H196" s="120"/>
      <c r="I196" s="120"/>
      <c r="J196" s="120"/>
      <c r="K196" s="121"/>
      <c r="L196" s="121"/>
      <c r="M196" s="120"/>
      <c r="N196" s="23"/>
      <c r="O196" s="23"/>
      <c r="P196" s="23"/>
      <c r="Q196" s="23"/>
      <c r="R196" s="23"/>
      <c r="S196" s="23"/>
      <c r="T196" s="23"/>
      <c r="U196" s="23"/>
      <c r="V196" s="23"/>
      <c r="W196" s="23"/>
      <c r="X196" s="23"/>
      <c r="Y196" s="23"/>
      <c r="Z196" s="23"/>
    </row>
    <row r="197" spans="1:26" ht="16.5" customHeight="1" thickBot="1" x14ac:dyDescent="0.35">
      <c r="A197" s="460" t="str">
        <f>'Matriz Nº4 Administración'!A197</f>
        <v xml:space="preserve">Objetivo Estratégico: </v>
      </c>
      <c r="B197" s="461"/>
      <c r="C197" s="462">
        <f>'Matriz Nº4 Administración'!B197</f>
        <v>0</v>
      </c>
      <c r="D197" s="463"/>
      <c r="E197" s="463"/>
      <c r="F197" s="463"/>
      <c r="G197" s="463"/>
      <c r="H197" s="463"/>
      <c r="I197" s="463"/>
      <c r="J197" s="463"/>
      <c r="K197" s="463"/>
      <c r="L197" s="463"/>
      <c r="M197" s="463"/>
      <c r="N197" s="7"/>
      <c r="O197" s="7"/>
      <c r="P197" s="7"/>
      <c r="Q197" s="7"/>
      <c r="R197" s="7"/>
      <c r="S197" s="7"/>
      <c r="T197" s="7"/>
      <c r="U197" s="7"/>
      <c r="V197" s="7"/>
      <c r="W197" s="7"/>
      <c r="X197" s="7"/>
      <c r="Y197" s="7"/>
      <c r="Z197" s="7"/>
    </row>
    <row r="198" spans="1:26" ht="27" customHeight="1" thickBot="1" x14ac:dyDescent="0.35">
      <c r="A198" s="456" t="str">
        <f>'Matriz Nº4 Administración'!A198</f>
        <v>Objetivo táctico</v>
      </c>
      <c r="B198" s="426"/>
      <c r="C198" s="457" t="str">
        <f>'Matriz Nº4 Administración'!B198</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98" s="458"/>
      <c r="E198" s="458"/>
      <c r="F198" s="458"/>
      <c r="G198" s="458"/>
      <c r="H198" s="458"/>
      <c r="I198" s="458"/>
      <c r="J198" s="458"/>
      <c r="K198" s="458"/>
      <c r="L198" s="458"/>
      <c r="M198" s="459"/>
      <c r="N198" s="7"/>
      <c r="O198" s="7"/>
      <c r="P198" s="7"/>
      <c r="Q198" s="7"/>
      <c r="R198" s="7"/>
      <c r="S198" s="7"/>
      <c r="T198" s="7"/>
      <c r="U198" s="7"/>
      <c r="V198" s="7"/>
      <c r="W198" s="7"/>
      <c r="X198" s="7"/>
      <c r="Y198" s="7"/>
      <c r="Z198" s="7"/>
    </row>
    <row r="199" spans="1:26" ht="47.25" customHeight="1" x14ac:dyDescent="0.3">
      <c r="A199" s="97" t="str">
        <f>+'Matriz Nº4 Administración'!A199</f>
        <v>21. 1</v>
      </c>
      <c r="B199" s="98" t="str">
        <f>+'Matriz Nº4 Administración'!B199</f>
        <v>No administrar</v>
      </c>
      <c r="C199" s="99" t="str">
        <f>IF(B199&lt;&gt;"No administrar",'Matriz Nº1 Identificación'!B199," ")</f>
        <v xml:space="preserve"> </v>
      </c>
      <c r="D199" s="100" t="str">
        <f>IF(C199&lt;&gt;" ",'Matriz Nº4 Administración'!C199," ")</f>
        <v xml:space="preserve"> </v>
      </c>
      <c r="E199" s="98" t="str">
        <f>IF(B199&lt;&gt;"No administrar",'Matriz Nº4 Administración'!F199," ")</f>
        <v xml:space="preserve"> </v>
      </c>
      <c r="F199" s="98" t="str">
        <f>IF(B199&lt;&gt;"No administrar",'Matriz Nº4 Administración'!G199," ")</f>
        <v xml:space="preserve"> </v>
      </c>
      <c r="G199" s="120"/>
      <c r="H199" s="120"/>
      <c r="I199" s="120"/>
      <c r="J199" s="120"/>
      <c r="K199" s="121"/>
      <c r="L199" s="121"/>
      <c r="M199" s="120"/>
      <c r="N199" s="23"/>
      <c r="O199" s="23"/>
      <c r="P199" s="23"/>
      <c r="Q199" s="23"/>
      <c r="R199" s="23"/>
      <c r="S199" s="23"/>
      <c r="T199" s="23"/>
      <c r="U199" s="23"/>
      <c r="V199" s="23"/>
      <c r="W199" s="23"/>
      <c r="X199" s="23"/>
      <c r="Y199" s="23"/>
      <c r="Z199" s="23"/>
    </row>
    <row r="200" spans="1:26" ht="43.5" customHeight="1" x14ac:dyDescent="0.3">
      <c r="A200" s="97" t="str">
        <f>+'Matriz Nº4 Administración'!A200</f>
        <v>21. 2</v>
      </c>
      <c r="B200" s="98" t="str">
        <f>+'Matriz Nº4 Administración'!B200</f>
        <v>No administrar</v>
      </c>
      <c r="C200" s="99" t="str">
        <f>IF(B200&lt;&gt;"No administrar",'Matriz Nº1 Identificación'!B200," ")</f>
        <v xml:space="preserve"> </v>
      </c>
      <c r="D200" s="100" t="str">
        <f>IF(C200&lt;&gt;" ",'Matriz Nº4 Administración'!C200," ")</f>
        <v xml:space="preserve"> </v>
      </c>
      <c r="E200" s="98" t="str">
        <f>IF(B200&lt;&gt;"No administrar",'Matriz Nº4 Administración'!F200," ")</f>
        <v xml:space="preserve"> </v>
      </c>
      <c r="F200" s="98" t="str">
        <f>IF(B200&lt;&gt;"No administrar",'Matriz Nº4 Administración'!G200," ")</f>
        <v xml:space="preserve"> </v>
      </c>
      <c r="G200" s="120"/>
      <c r="H200" s="120"/>
      <c r="I200" s="120"/>
      <c r="J200" s="120"/>
      <c r="K200" s="121"/>
      <c r="L200" s="121"/>
      <c r="M200" s="120"/>
      <c r="N200" s="23"/>
      <c r="O200" s="23"/>
      <c r="P200" s="23"/>
      <c r="Q200" s="23"/>
      <c r="R200" s="23"/>
      <c r="S200" s="23"/>
      <c r="T200" s="23"/>
      <c r="U200" s="23"/>
      <c r="V200" s="23"/>
      <c r="W200" s="23"/>
      <c r="X200" s="23"/>
      <c r="Y200" s="23"/>
      <c r="Z200" s="23"/>
    </row>
    <row r="201" spans="1:26" ht="40.5" customHeight="1" x14ac:dyDescent="0.3">
      <c r="A201" s="97" t="str">
        <f>+'Matriz Nº4 Administración'!A201</f>
        <v>21. 3</v>
      </c>
      <c r="B201" s="98" t="str">
        <f>+'Matriz Nº4 Administración'!B201</f>
        <v>No administrar</v>
      </c>
      <c r="C201" s="99" t="str">
        <f>IF(B201&lt;&gt;"No administrar",'Matriz Nº1 Identificación'!B201," ")</f>
        <v xml:space="preserve"> </v>
      </c>
      <c r="D201" s="100" t="str">
        <f>IF(C201&lt;&gt;" ",'Matriz Nº4 Administración'!C201," ")</f>
        <v xml:space="preserve"> </v>
      </c>
      <c r="E201" s="98" t="str">
        <f>IF(B201&lt;&gt;"No administrar",'Matriz Nº4 Administración'!F201," ")</f>
        <v xml:space="preserve"> </v>
      </c>
      <c r="F201" s="98" t="str">
        <f>IF(B201&lt;&gt;"No administrar",'Matriz Nº4 Administración'!G201," ")</f>
        <v xml:space="preserve"> </v>
      </c>
      <c r="G201" s="120"/>
      <c r="H201" s="120"/>
      <c r="I201" s="120"/>
      <c r="J201" s="120"/>
      <c r="K201" s="121"/>
      <c r="L201" s="121"/>
      <c r="M201" s="120"/>
      <c r="N201" s="23"/>
      <c r="O201" s="23"/>
      <c r="P201" s="23"/>
      <c r="Q201" s="23"/>
      <c r="R201" s="23"/>
      <c r="S201" s="23"/>
      <c r="T201" s="23"/>
      <c r="U201" s="23"/>
      <c r="V201" s="23"/>
      <c r="W201" s="23"/>
      <c r="X201" s="23"/>
      <c r="Y201" s="23"/>
      <c r="Z201" s="23"/>
    </row>
    <row r="202" spans="1:26" ht="48" customHeight="1" x14ac:dyDescent="0.3">
      <c r="A202" s="97" t="str">
        <f>+'Matriz Nº4 Administración'!A202</f>
        <v>21. 4</v>
      </c>
      <c r="B202" s="98" t="str">
        <f>+'Matriz Nº4 Administración'!B202</f>
        <v>No administrar</v>
      </c>
      <c r="C202" s="99" t="str">
        <f>IF(B202&lt;&gt;"No administrar",'Matriz Nº1 Identificación'!B202," ")</f>
        <v xml:space="preserve"> </v>
      </c>
      <c r="D202" s="100" t="str">
        <f>IF(C202&lt;&gt;" ",'Matriz Nº4 Administración'!C202," ")</f>
        <v xml:space="preserve"> </v>
      </c>
      <c r="E202" s="98" t="str">
        <f>IF(B202&lt;&gt;"No administrar",'Matriz Nº4 Administración'!F202," ")</f>
        <v xml:space="preserve"> </v>
      </c>
      <c r="F202" s="98" t="str">
        <f>IF(B202&lt;&gt;"No administrar",'Matriz Nº4 Administración'!G202," ")</f>
        <v xml:space="preserve"> </v>
      </c>
      <c r="G202" s="120"/>
      <c r="H202" s="120"/>
      <c r="I202" s="120"/>
      <c r="J202" s="120"/>
      <c r="K202" s="121"/>
      <c r="L202" s="121"/>
      <c r="M202" s="120"/>
      <c r="N202" s="23"/>
      <c r="O202" s="23"/>
      <c r="P202" s="23"/>
      <c r="Q202" s="23"/>
      <c r="R202" s="23"/>
      <c r="S202" s="23"/>
      <c r="T202" s="23"/>
      <c r="U202" s="23"/>
      <c r="V202" s="23"/>
      <c r="W202" s="23"/>
      <c r="X202" s="23"/>
      <c r="Y202" s="23"/>
      <c r="Z202" s="23"/>
    </row>
    <row r="203" spans="1:26" ht="42.75" customHeight="1" x14ac:dyDescent="0.3">
      <c r="A203" s="97" t="str">
        <f>+'Matriz Nº4 Administración'!A203</f>
        <v>21. 5</v>
      </c>
      <c r="B203" s="98" t="str">
        <f>+'Matriz Nº4 Administración'!B203</f>
        <v>No administrar</v>
      </c>
      <c r="C203" s="99" t="str">
        <f>IF(B203&lt;&gt;"No administrar",'Matriz Nº1 Identificación'!B203," ")</f>
        <v xml:space="preserve"> </v>
      </c>
      <c r="D203" s="100" t="str">
        <f>IF(C203&lt;&gt;" ",'Matriz Nº4 Administración'!C203," ")</f>
        <v xml:space="preserve"> </v>
      </c>
      <c r="E203" s="98" t="str">
        <f>IF(B203&lt;&gt;"No administrar",'Matriz Nº4 Administración'!F203," ")</f>
        <v xml:space="preserve"> </v>
      </c>
      <c r="F203" s="98" t="str">
        <f>IF(B203&lt;&gt;"No administrar",'Matriz Nº4 Administración'!G203," ")</f>
        <v xml:space="preserve"> </v>
      </c>
      <c r="G203" s="120"/>
      <c r="H203" s="120"/>
      <c r="I203" s="120"/>
      <c r="J203" s="120"/>
      <c r="K203" s="121"/>
      <c r="L203" s="121"/>
      <c r="M203" s="120"/>
      <c r="N203" s="23"/>
      <c r="O203" s="23"/>
      <c r="P203" s="23"/>
      <c r="Q203" s="23"/>
      <c r="R203" s="23"/>
      <c r="S203" s="23"/>
      <c r="T203" s="23"/>
      <c r="U203" s="23"/>
      <c r="V203" s="23"/>
      <c r="W203" s="23"/>
      <c r="X203" s="23"/>
      <c r="Y203" s="23"/>
      <c r="Z203" s="23"/>
    </row>
    <row r="204" spans="1:26" ht="40.5" customHeight="1" x14ac:dyDescent="0.3">
      <c r="A204" s="97" t="str">
        <f>+'Matriz Nº4 Administración'!A204</f>
        <v>21. 6</v>
      </c>
      <c r="B204" s="98" t="str">
        <f>+'Matriz Nº4 Administración'!B204</f>
        <v>No administrar</v>
      </c>
      <c r="C204" s="99" t="str">
        <f>IF(B204&lt;&gt;"No administrar",'Matriz Nº1 Identificación'!B204," ")</f>
        <v xml:space="preserve"> </v>
      </c>
      <c r="D204" s="100" t="str">
        <f>IF(C204&lt;&gt;" ",'Matriz Nº4 Administración'!C204," ")</f>
        <v xml:space="preserve"> </v>
      </c>
      <c r="E204" s="98" t="str">
        <f>IF(B204&lt;&gt;"No administrar",'Matriz Nº4 Administración'!F204," ")</f>
        <v xml:space="preserve"> </v>
      </c>
      <c r="F204" s="98" t="str">
        <f>IF(B204&lt;&gt;"No administrar",'Matriz Nº4 Administración'!G204," ")</f>
        <v xml:space="preserve"> </v>
      </c>
      <c r="G204" s="120"/>
      <c r="H204" s="120"/>
      <c r="I204" s="120"/>
      <c r="J204" s="120"/>
      <c r="K204" s="121"/>
      <c r="L204" s="121"/>
      <c r="M204" s="120"/>
      <c r="N204" s="23"/>
      <c r="O204" s="23"/>
      <c r="P204" s="23"/>
      <c r="Q204" s="23"/>
      <c r="R204" s="23"/>
      <c r="S204" s="23"/>
      <c r="T204" s="23"/>
      <c r="U204" s="23"/>
      <c r="V204" s="23"/>
      <c r="W204" s="23"/>
      <c r="X204" s="23"/>
      <c r="Y204" s="23"/>
      <c r="Z204" s="23"/>
    </row>
    <row r="205" spans="1:26" ht="43.5" customHeight="1" thickBot="1" x14ac:dyDescent="0.35">
      <c r="A205" s="97" t="str">
        <f>+'Matriz Nº4 Administración'!A205</f>
        <v>21. 7</v>
      </c>
      <c r="B205" s="98" t="str">
        <f>+'Matriz Nº4 Administración'!B205</f>
        <v>No administrar</v>
      </c>
      <c r="C205" s="99" t="str">
        <f>IF(B205&lt;&gt;"No administrar",'Matriz Nº1 Identificación'!B205," ")</f>
        <v xml:space="preserve"> </v>
      </c>
      <c r="D205" s="100" t="str">
        <f>IF(C205&lt;&gt;" ",'Matriz Nº4 Administración'!C205," ")</f>
        <v xml:space="preserve"> </v>
      </c>
      <c r="E205" s="98" t="str">
        <f>IF(B205&lt;&gt;"No administrar",'Matriz Nº4 Administración'!F205," ")</f>
        <v xml:space="preserve"> </v>
      </c>
      <c r="F205" s="98" t="str">
        <f>IF(B205&lt;&gt;"No administrar",'Matriz Nº4 Administración'!G205," ")</f>
        <v xml:space="preserve"> </v>
      </c>
      <c r="G205" s="120"/>
      <c r="H205" s="120"/>
      <c r="I205" s="120"/>
      <c r="J205" s="120"/>
      <c r="K205" s="121"/>
      <c r="L205" s="121"/>
      <c r="M205" s="120"/>
      <c r="N205" s="23"/>
      <c r="O205" s="23"/>
      <c r="P205" s="23"/>
      <c r="Q205" s="23"/>
      <c r="R205" s="23"/>
      <c r="S205" s="23"/>
      <c r="T205" s="23"/>
      <c r="U205" s="23"/>
      <c r="V205" s="23"/>
      <c r="W205" s="23"/>
      <c r="X205" s="23"/>
      <c r="Y205" s="23"/>
      <c r="Z205" s="23"/>
    </row>
    <row r="206" spans="1:26" ht="16.5" customHeight="1" thickBot="1" x14ac:dyDescent="0.35">
      <c r="A206" s="460" t="str">
        <f>'Matriz Nº4 Administración'!A206</f>
        <v xml:space="preserve">Objetivo Estratégico: </v>
      </c>
      <c r="B206" s="461"/>
      <c r="C206" s="462">
        <f>'Matriz Nº4 Administración'!B206</f>
        <v>0</v>
      </c>
      <c r="D206" s="463"/>
      <c r="E206" s="463"/>
      <c r="F206" s="463"/>
      <c r="G206" s="463"/>
      <c r="H206" s="463"/>
      <c r="I206" s="463"/>
      <c r="J206" s="463"/>
      <c r="K206" s="463"/>
      <c r="L206" s="463"/>
      <c r="M206" s="463"/>
      <c r="N206" s="7"/>
      <c r="O206" s="7"/>
      <c r="P206" s="7"/>
      <c r="Q206" s="7"/>
      <c r="R206" s="7"/>
      <c r="S206" s="7"/>
      <c r="T206" s="7"/>
      <c r="U206" s="7"/>
      <c r="V206" s="7"/>
      <c r="W206" s="7"/>
      <c r="X206" s="7"/>
      <c r="Y206" s="7"/>
      <c r="Z206" s="7"/>
    </row>
    <row r="207" spans="1:26" ht="27" customHeight="1" thickBot="1" x14ac:dyDescent="0.35">
      <c r="A207" s="456" t="str">
        <f>'Matriz Nº4 Administración'!A207</f>
        <v>Objetivo táctico</v>
      </c>
      <c r="B207" s="426"/>
      <c r="C207" s="457" t="str">
        <f>'Matriz Nº4 Administración'!B207</f>
        <v>22.  Lograr una mayor eficiencia operativa y estratégica del área contable y presupuesto, con el fin de brindar una información financiera oportuna, eficiente y eficaz.</v>
      </c>
      <c r="D207" s="458"/>
      <c r="E207" s="458"/>
      <c r="F207" s="458"/>
      <c r="G207" s="458"/>
      <c r="H207" s="458"/>
      <c r="I207" s="458"/>
      <c r="J207" s="458"/>
      <c r="K207" s="458"/>
      <c r="L207" s="458"/>
      <c r="M207" s="459"/>
      <c r="N207" s="7"/>
      <c r="O207" s="7"/>
      <c r="P207" s="7"/>
      <c r="Q207" s="7"/>
      <c r="R207" s="7"/>
      <c r="S207" s="7"/>
      <c r="T207" s="7"/>
      <c r="U207" s="7"/>
      <c r="V207" s="7"/>
      <c r="W207" s="7"/>
      <c r="X207" s="7"/>
      <c r="Y207" s="7"/>
      <c r="Z207" s="7"/>
    </row>
    <row r="208" spans="1:26" ht="47.25" customHeight="1" x14ac:dyDescent="0.3">
      <c r="A208" s="97" t="str">
        <f>+'Matriz Nº4 Administración'!A208</f>
        <v>22. 1</v>
      </c>
      <c r="B208" s="98" t="str">
        <f>+'Matriz Nº4 Administración'!B208</f>
        <v>No administrar</v>
      </c>
      <c r="C208" s="99" t="str">
        <f>IF(B208&lt;&gt;"No administrar",'Matriz Nº1 Identificación'!B208," ")</f>
        <v xml:space="preserve"> </v>
      </c>
      <c r="D208" s="100" t="str">
        <f>IF(C208&lt;&gt;" ",'Matriz Nº4 Administración'!C208," ")</f>
        <v xml:space="preserve"> </v>
      </c>
      <c r="E208" s="98" t="str">
        <f>IF(B208&lt;&gt;"No administrar",'Matriz Nº4 Administración'!F208," ")</f>
        <v xml:space="preserve"> </v>
      </c>
      <c r="F208" s="98" t="str">
        <f>IF(B208&lt;&gt;"No administrar",'Matriz Nº4 Administración'!G208," ")</f>
        <v xml:space="preserve"> </v>
      </c>
      <c r="G208" s="120"/>
      <c r="H208" s="120"/>
      <c r="I208" s="120"/>
      <c r="J208" s="120"/>
      <c r="K208" s="121"/>
      <c r="L208" s="121"/>
      <c r="M208" s="120"/>
      <c r="N208" s="23"/>
      <c r="O208" s="23"/>
      <c r="P208" s="23"/>
      <c r="Q208" s="23"/>
      <c r="R208" s="23"/>
      <c r="S208" s="23"/>
      <c r="T208" s="23"/>
      <c r="U208" s="23"/>
      <c r="V208" s="23"/>
      <c r="W208" s="23"/>
      <c r="X208" s="23"/>
      <c r="Y208" s="23"/>
      <c r="Z208" s="23"/>
    </row>
    <row r="209" spans="1:26" ht="43.5" customHeight="1" x14ac:dyDescent="0.3">
      <c r="A209" s="97" t="str">
        <f>+'Matriz Nº4 Administración'!A209</f>
        <v>22. 2</v>
      </c>
      <c r="B209" s="98" t="str">
        <f>+'Matriz Nº4 Administración'!B209</f>
        <v>No administrar</v>
      </c>
      <c r="C209" s="99" t="str">
        <f>IF(B209&lt;&gt;"No administrar",'Matriz Nº1 Identificación'!B209," ")</f>
        <v xml:space="preserve"> </v>
      </c>
      <c r="D209" s="100" t="str">
        <f>IF(C209&lt;&gt;" ",'Matriz Nº4 Administración'!C209," ")</f>
        <v xml:space="preserve"> </v>
      </c>
      <c r="E209" s="98" t="str">
        <f>IF(B209&lt;&gt;"No administrar",'Matriz Nº4 Administración'!F209," ")</f>
        <v xml:space="preserve"> </v>
      </c>
      <c r="F209" s="98" t="str">
        <f>IF(B209&lt;&gt;"No administrar",'Matriz Nº4 Administración'!G209," ")</f>
        <v xml:space="preserve"> </v>
      </c>
      <c r="G209" s="120"/>
      <c r="H209" s="120"/>
      <c r="I209" s="120"/>
      <c r="J209" s="120"/>
      <c r="K209" s="121"/>
      <c r="L209" s="121"/>
      <c r="M209" s="120"/>
      <c r="N209" s="23"/>
      <c r="O209" s="23"/>
      <c r="P209" s="23"/>
      <c r="Q209" s="23"/>
      <c r="R209" s="23"/>
      <c r="S209" s="23"/>
      <c r="T209" s="23"/>
      <c r="U209" s="23"/>
      <c r="V209" s="23"/>
      <c r="W209" s="23"/>
      <c r="X209" s="23"/>
      <c r="Y209" s="23"/>
      <c r="Z209" s="23"/>
    </row>
    <row r="210" spans="1:26" ht="40.5" customHeight="1" x14ac:dyDescent="0.3">
      <c r="A210" s="97" t="str">
        <f>+'Matriz Nº4 Administración'!A210</f>
        <v>22. 3</v>
      </c>
      <c r="B210" s="98" t="str">
        <f>+'Matriz Nº4 Administración'!B210</f>
        <v>No administrar</v>
      </c>
      <c r="C210" s="99" t="str">
        <f>IF(B210&lt;&gt;"No administrar",'Matriz Nº1 Identificación'!B210," ")</f>
        <v xml:space="preserve"> </v>
      </c>
      <c r="D210" s="100" t="str">
        <f>IF(C210&lt;&gt;" ",'Matriz Nº4 Administración'!C210," ")</f>
        <v xml:space="preserve"> </v>
      </c>
      <c r="E210" s="98" t="str">
        <f>IF(B210&lt;&gt;"No administrar",'Matriz Nº4 Administración'!F210," ")</f>
        <v xml:space="preserve"> </v>
      </c>
      <c r="F210" s="98" t="str">
        <f>IF(B210&lt;&gt;"No administrar",'Matriz Nº4 Administración'!G210," ")</f>
        <v xml:space="preserve"> </v>
      </c>
      <c r="G210" s="120"/>
      <c r="H210" s="120"/>
      <c r="I210" s="120"/>
      <c r="J210" s="120"/>
      <c r="K210" s="121"/>
      <c r="L210" s="121"/>
      <c r="M210" s="120"/>
      <c r="N210" s="23"/>
      <c r="O210" s="23"/>
      <c r="P210" s="23"/>
      <c r="Q210" s="23"/>
      <c r="R210" s="23"/>
      <c r="S210" s="23"/>
      <c r="T210" s="23"/>
      <c r="U210" s="23"/>
      <c r="V210" s="23"/>
      <c r="W210" s="23"/>
      <c r="X210" s="23"/>
      <c r="Y210" s="23"/>
      <c r="Z210" s="23"/>
    </row>
    <row r="211" spans="1:26" ht="48" customHeight="1" x14ac:dyDescent="0.3">
      <c r="A211" s="97" t="str">
        <f>+'Matriz Nº4 Administración'!A211</f>
        <v>22. 4</v>
      </c>
      <c r="B211" s="98" t="str">
        <f>+'Matriz Nº4 Administración'!B211</f>
        <v>No administrar</v>
      </c>
      <c r="C211" s="99" t="str">
        <f>IF(B211&lt;&gt;"No administrar",'Matriz Nº1 Identificación'!B211," ")</f>
        <v xml:space="preserve"> </v>
      </c>
      <c r="D211" s="100" t="str">
        <f>IF(C211&lt;&gt;" ",'Matriz Nº4 Administración'!C211," ")</f>
        <v xml:space="preserve"> </v>
      </c>
      <c r="E211" s="98" t="str">
        <f>IF(B211&lt;&gt;"No administrar",'Matriz Nº4 Administración'!F211," ")</f>
        <v xml:space="preserve"> </v>
      </c>
      <c r="F211" s="98" t="str">
        <f>IF(B211&lt;&gt;"No administrar",'Matriz Nº4 Administración'!G211," ")</f>
        <v xml:space="preserve"> </v>
      </c>
      <c r="G211" s="120"/>
      <c r="H211" s="120"/>
      <c r="I211" s="120"/>
      <c r="J211" s="120"/>
      <c r="K211" s="121"/>
      <c r="L211" s="121"/>
      <c r="M211" s="120"/>
      <c r="N211" s="23"/>
      <c r="O211" s="23"/>
      <c r="P211" s="23"/>
      <c r="Q211" s="23"/>
      <c r="R211" s="23"/>
      <c r="S211" s="23"/>
      <c r="T211" s="23"/>
      <c r="U211" s="23"/>
      <c r="V211" s="23"/>
      <c r="W211" s="23"/>
      <c r="X211" s="23"/>
      <c r="Y211" s="23"/>
      <c r="Z211" s="23"/>
    </row>
    <row r="212" spans="1:26" ht="42.75" customHeight="1" x14ac:dyDescent="0.3">
      <c r="A212" s="97" t="str">
        <f>+'Matriz Nº4 Administración'!A212</f>
        <v>22. 5</v>
      </c>
      <c r="B212" s="98" t="str">
        <f>+'Matriz Nº4 Administración'!B212</f>
        <v>No administrar</v>
      </c>
      <c r="C212" s="99" t="str">
        <f>IF(B212&lt;&gt;"No administrar",'Matriz Nº1 Identificación'!B212," ")</f>
        <v xml:space="preserve"> </v>
      </c>
      <c r="D212" s="100" t="str">
        <f>IF(C212&lt;&gt;" ",'Matriz Nº4 Administración'!C212," ")</f>
        <v xml:space="preserve"> </v>
      </c>
      <c r="E212" s="98" t="str">
        <f>IF(B212&lt;&gt;"No administrar",'Matriz Nº4 Administración'!F212," ")</f>
        <v xml:space="preserve"> </v>
      </c>
      <c r="F212" s="98" t="str">
        <f>IF(B212&lt;&gt;"No administrar",'Matriz Nº4 Administración'!G212," ")</f>
        <v xml:space="preserve"> </v>
      </c>
      <c r="G212" s="120"/>
      <c r="H212" s="120"/>
      <c r="I212" s="120"/>
      <c r="J212" s="120"/>
      <c r="K212" s="121"/>
      <c r="L212" s="121"/>
      <c r="M212" s="120"/>
      <c r="N212" s="23"/>
      <c r="O212" s="23"/>
      <c r="P212" s="23"/>
      <c r="Q212" s="23"/>
      <c r="R212" s="23"/>
      <c r="S212" s="23"/>
      <c r="T212" s="23"/>
      <c r="U212" s="23"/>
      <c r="V212" s="23"/>
      <c r="W212" s="23"/>
      <c r="X212" s="23"/>
      <c r="Y212" s="23"/>
      <c r="Z212" s="23"/>
    </row>
    <row r="213" spans="1:26" ht="40.5" customHeight="1" x14ac:dyDescent="0.3">
      <c r="A213" s="97" t="str">
        <f>+'Matriz Nº4 Administración'!A213</f>
        <v>22. 6</v>
      </c>
      <c r="B213" s="98" t="str">
        <f>+'Matriz Nº4 Administración'!B213</f>
        <v>No administrar</v>
      </c>
      <c r="C213" s="99" t="str">
        <f>IF(B213&lt;&gt;"No administrar",'Matriz Nº1 Identificación'!B213," ")</f>
        <v xml:space="preserve"> </v>
      </c>
      <c r="D213" s="100" t="str">
        <f>IF(C213&lt;&gt;" ",'Matriz Nº4 Administración'!C213," ")</f>
        <v xml:space="preserve"> </v>
      </c>
      <c r="E213" s="98" t="str">
        <f>IF(B213&lt;&gt;"No administrar",'Matriz Nº4 Administración'!F213," ")</f>
        <v xml:space="preserve"> </v>
      </c>
      <c r="F213" s="98" t="str">
        <f>IF(B213&lt;&gt;"No administrar",'Matriz Nº4 Administración'!G213," ")</f>
        <v xml:space="preserve"> </v>
      </c>
      <c r="G213" s="120"/>
      <c r="H213" s="120"/>
      <c r="I213" s="120"/>
      <c r="J213" s="120"/>
      <c r="K213" s="121"/>
      <c r="L213" s="121"/>
      <c r="M213" s="120"/>
      <c r="N213" s="23"/>
      <c r="O213" s="23"/>
      <c r="P213" s="23"/>
      <c r="Q213" s="23"/>
      <c r="R213" s="23"/>
      <c r="S213" s="23"/>
      <c r="T213" s="23"/>
      <c r="U213" s="23"/>
      <c r="V213" s="23"/>
      <c r="W213" s="23"/>
      <c r="X213" s="23"/>
      <c r="Y213" s="23"/>
      <c r="Z213" s="23"/>
    </row>
    <row r="214" spans="1:26" ht="43.5" customHeight="1" thickBot="1" x14ac:dyDescent="0.35">
      <c r="A214" s="97" t="str">
        <f>+'Matriz Nº4 Administración'!A214</f>
        <v>22. 7</v>
      </c>
      <c r="B214" s="98" t="str">
        <f>+'Matriz Nº4 Administración'!B214</f>
        <v>No administrar</v>
      </c>
      <c r="C214" s="99" t="str">
        <f>IF(B214&lt;&gt;"No administrar",'Matriz Nº1 Identificación'!B214," ")</f>
        <v xml:space="preserve"> </v>
      </c>
      <c r="D214" s="100" t="str">
        <f>IF(C214&lt;&gt;" ",'Matriz Nº4 Administración'!C214," ")</f>
        <v xml:space="preserve"> </v>
      </c>
      <c r="E214" s="98" t="str">
        <f>IF(B214&lt;&gt;"No administrar",'Matriz Nº4 Administración'!F214," ")</f>
        <v xml:space="preserve"> </v>
      </c>
      <c r="F214" s="98" t="str">
        <f>IF(B214&lt;&gt;"No administrar",'Matriz Nº4 Administración'!G214," ")</f>
        <v xml:space="preserve"> </v>
      </c>
      <c r="G214" s="120"/>
      <c r="H214" s="120"/>
      <c r="I214" s="120"/>
      <c r="J214" s="120"/>
      <c r="K214" s="121"/>
      <c r="L214" s="121"/>
      <c r="M214" s="120"/>
      <c r="N214" s="23"/>
      <c r="O214" s="23"/>
      <c r="P214" s="23"/>
      <c r="Q214" s="23"/>
      <c r="R214" s="23"/>
      <c r="S214" s="23"/>
      <c r="T214" s="23"/>
      <c r="U214" s="23"/>
      <c r="V214" s="23"/>
      <c r="W214" s="23"/>
      <c r="X214" s="23"/>
      <c r="Y214" s="23"/>
      <c r="Z214" s="23"/>
    </row>
    <row r="215" spans="1:26" ht="16.5" customHeight="1" thickBot="1" x14ac:dyDescent="0.35">
      <c r="A215" s="460" t="str">
        <f>'Matriz Nº4 Administración'!A215</f>
        <v xml:space="preserve">Objetivo Estratégico: </v>
      </c>
      <c r="B215" s="461"/>
      <c r="C215" s="462">
        <f>'Matriz Nº4 Administración'!B215</f>
        <v>0</v>
      </c>
      <c r="D215" s="463"/>
      <c r="E215" s="463"/>
      <c r="F215" s="463"/>
      <c r="G215" s="463"/>
      <c r="H215" s="463"/>
      <c r="I215" s="463"/>
      <c r="J215" s="463"/>
      <c r="K215" s="463"/>
      <c r="L215" s="463"/>
      <c r="M215" s="463"/>
      <c r="N215" s="7"/>
      <c r="O215" s="7"/>
      <c r="P215" s="7"/>
      <c r="Q215" s="7"/>
      <c r="R215" s="7"/>
      <c r="S215" s="7"/>
      <c r="T215" s="7"/>
      <c r="U215" s="7"/>
      <c r="V215" s="7"/>
      <c r="W215" s="7"/>
      <c r="X215" s="7"/>
      <c r="Y215" s="7"/>
      <c r="Z215" s="7"/>
    </row>
    <row r="216" spans="1:26" ht="27" customHeight="1" thickBot="1" x14ac:dyDescent="0.35">
      <c r="A216" s="456" t="str">
        <f>'Matriz Nº4 Administración'!A216</f>
        <v>Objetivo táctico</v>
      </c>
      <c r="B216" s="426"/>
      <c r="C216" s="457" t="str">
        <f>'Matriz Nº4 Administración'!B216</f>
        <v>23. Impulsar la demanda de los productos y servicios de la Imprenta Nacional, así como la imagen institucional.</v>
      </c>
      <c r="D216" s="458"/>
      <c r="E216" s="458"/>
      <c r="F216" s="458"/>
      <c r="G216" s="458"/>
      <c r="H216" s="458"/>
      <c r="I216" s="458"/>
      <c r="J216" s="458"/>
      <c r="K216" s="458"/>
      <c r="L216" s="458"/>
      <c r="M216" s="459"/>
      <c r="N216" s="7"/>
      <c r="O216" s="7"/>
      <c r="P216" s="7"/>
      <c r="Q216" s="7"/>
      <c r="R216" s="7"/>
      <c r="S216" s="7"/>
      <c r="T216" s="7"/>
      <c r="U216" s="7"/>
      <c r="V216" s="7"/>
      <c r="W216" s="7"/>
      <c r="X216" s="7"/>
      <c r="Y216" s="7"/>
      <c r="Z216" s="7"/>
    </row>
    <row r="217" spans="1:26" ht="47.25" customHeight="1" x14ac:dyDescent="0.3">
      <c r="A217" s="97" t="str">
        <f>+'Matriz Nº4 Administración'!A217</f>
        <v>23. 1</v>
      </c>
      <c r="B217" s="98" t="str">
        <f>+'Matriz Nº4 Administración'!B217</f>
        <v>No administrar</v>
      </c>
      <c r="C217" s="99" t="str">
        <f>IF(B217&lt;&gt;"No administrar",'Matriz Nº1 Identificación'!B217," ")</f>
        <v xml:space="preserve"> </v>
      </c>
      <c r="D217" s="100" t="str">
        <f>IF(C217&lt;&gt;" ",'Matriz Nº4 Administración'!C217," ")</f>
        <v xml:space="preserve"> </v>
      </c>
      <c r="E217" s="98" t="str">
        <f>IF(B217&lt;&gt;"No administrar",'Matriz Nº4 Administración'!F217," ")</f>
        <v xml:space="preserve"> </v>
      </c>
      <c r="F217" s="98" t="str">
        <f>IF(B217&lt;&gt;"No administrar",'Matriz Nº4 Administración'!G217," ")</f>
        <v xml:space="preserve"> </v>
      </c>
      <c r="G217" s="120"/>
      <c r="H217" s="120"/>
      <c r="I217" s="120"/>
      <c r="J217" s="120"/>
      <c r="K217" s="121"/>
      <c r="L217" s="121"/>
      <c r="M217" s="120"/>
      <c r="N217" s="23"/>
      <c r="O217" s="23"/>
      <c r="P217" s="23"/>
      <c r="Q217" s="23"/>
      <c r="R217" s="23"/>
      <c r="S217" s="23"/>
      <c r="T217" s="23"/>
      <c r="U217" s="23"/>
      <c r="V217" s="23"/>
      <c r="W217" s="23"/>
      <c r="X217" s="23"/>
      <c r="Y217" s="23"/>
      <c r="Z217" s="23"/>
    </row>
    <row r="218" spans="1:26" ht="43.5" customHeight="1" x14ac:dyDescent="0.3">
      <c r="A218" s="97" t="str">
        <f>+'Matriz Nº4 Administración'!A218</f>
        <v>23. 2</v>
      </c>
      <c r="B218" s="98" t="str">
        <f>+'Matriz Nº4 Administración'!B218</f>
        <v>No administrar</v>
      </c>
      <c r="C218" s="99" t="str">
        <f>IF(B218&lt;&gt;"No administrar",'Matriz Nº1 Identificación'!B218," ")</f>
        <v xml:space="preserve"> </v>
      </c>
      <c r="D218" s="100" t="str">
        <f>IF(C218&lt;&gt;" ",'Matriz Nº4 Administración'!C218," ")</f>
        <v xml:space="preserve"> </v>
      </c>
      <c r="E218" s="98" t="str">
        <f>IF(B218&lt;&gt;"No administrar",'Matriz Nº4 Administración'!F218," ")</f>
        <v xml:space="preserve"> </v>
      </c>
      <c r="F218" s="98" t="str">
        <f>IF(B218&lt;&gt;"No administrar",'Matriz Nº4 Administración'!G218," ")</f>
        <v xml:space="preserve"> </v>
      </c>
      <c r="G218" s="120"/>
      <c r="H218" s="120"/>
      <c r="I218" s="120"/>
      <c r="J218" s="120"/>
      <c r="K218" s="121"/>
      <c r="L218" s="121"/>
      <c r="M218" s="120"/>
      <c r="N218" s="23"/>
      <c r="O218" s="23"/>
      <c r="P218" s="23"/>
      <c r="Q218" s="23"/>
      <c r="R218" s="23"/>
      <c r="S218" s="23"/>
      <c r="T218" s="23"/>
      <c r="U218" s="23"/>
      <c r="V218" s="23"/>
      <c r="W218" s="23"/>
      <c r="X218" s="23"/>
      <c r="Y218" s="23"/>
      <c r="Z218" s="23"/>
    </row>
    <row r="219" spans="1:26" ht="40.5" customHeight="1" x14ac:dyDescent="0.3">
      <c r="A219" s="97" t="str">
        <f>+'Matriz Nº4 Administración'!A219</f>
        <v>23. 3</v>
      </c>
      <c r="B219" s="98" t="str">
        <f>+'Matriz Nº4 Administración'!B219</f>
        <v>No administrar</v>
      </c>
      <c r="C219" s="99" t="str">
        <f>IF(B219&lt;&gt;"No administrar",'Matriz Nº1 Identificación'!B219," ")</f>
        <v xml:space="preserve"> </v>
      </c>
      <c r="D219" s="100" t="str">
        <f>IF(C219&lt;&gt;" ",'Matriz Nº4 Administración'!C219," ")</f>
        <v xml:space="preserve"> </v>
      </c>
      <c r="E219" s="98" t="str">
        <f>IF(B219&lt;&gt;"No administrar",'Matriz Nº4 Administración'!F219," ")</f>
        <v xml:space="preserve"> </v>
      </c>
      <c r="F219" s="98" t="str">
        <f>IF(B219&lt;&gt;"No administrar",'Matriz Nº4 Administración'!G219," ")</f>
        <v xml:space="preserve"> </v>
      </c>
      <c r="G219" s="120"/>
      <c r="H219" s="120"/>
      <c r="I219" s="120"/>
      <c r="J219" s="120"/>
      <c r="K219" s="121"/>
      <c r="L219" s="121"/>
      <c r="M219" s="120"/>
      <c r="N219" s="23"/>
      <c r="O219" s="23"/>
      <c r="P219" s="23"/>
      <c r="Q219" s="23"/>
      <c r="R219" s="23"/>
      <c r="S219" s="23"/>
      <c r="T219" s="23"/>
      <c r="U219" s="23"/>
      <c r="V219" s="23"/>
      <c r="W219" s="23"/>
      <c r="X219" s="23"/>
      <c r="Y219" s="23"/>
      <c r="Z219" s="23"/>
    </row>
    <row r="220" spans="1:26" ht="48" customHeight="1" x14ac:dyDescent="0.3">
      <c r="A220" s="97" t="str">
        <f>+'Matriz Nº4 Administración'!A220</f>
        <v>23. 4</v>
      </c>
      <c r="B220" s="98" t="str">
        <f>+'Matriz Nº4 Administración'!B220</f>
        <v>No administrar</v>
      </c>
      <c r="C220" s="99" t="str">
        <f>IF(B220&lt;&gt;"No administrar",'Matriz Nº1 Identificación'!B220," ")</f>
        <v xml:space="preserve"> </v>
      </c>
      <c r="D220" s="100" t="str">
        <f>IF(C220&lt;&gt;" ",'Matriz Nº4 Administración'!C220," ")</f>
        <v xml:space="preserve"> </v>
      </c>
      <c r="E220" s="98" t="str">
        <f>IF(B220&lt;&gt;"No administrar",'Matriz Nº4 Administración'!F220," ")</f>
        <v xml:space="preserve"> </v>
      </c>
      <c r="F220" s="98" t="str">
        <f>IF(B220&lt;&gt;"No administrar",'Matriz Nº4 Administración'!G220," ")</f>
        <v xml:space="preserve"> </v>
      </c>
      <c r="G220" s="120"/>
      <c r="H220" s="120"/>
      <c r="I220" s="120"/>
      <c r="J220" s="120"/>
      <c r="K220" s="121"/>
      <c r="L220" s="121"/>
      <c r="M220" s="120"/>
      <c r="N220" s="23"/>
      <c r="O220" s="23"/>
      <c r="P220" s="23"/>
      <c r="Q220" s="23"/>
      <c r="R220" s="23"/>
      <c r="S220" s="23"/>
      <c r="T220" s="23"/>
      <c r="U220" s="23"/>
      <c r="V220" s="23"/>
      <c r="W220" s="23"/>
      <c r="X220" s="23"/>
      <c r="Y220" s="23"/>
      <c r="Z220" s="23"/>
    </row>
    <row r="221" spans="1:26" ht="42.75" customHeight="1" x14ac:dyDescent="0.3">
      <c r="A221" s="97" t="str">
        <f>+'Matriz Nº4 Administración'!A221</f>
        <v>23. 5</v>
      </c>
      <c r="B221" s="98" t="str">
        <f>+'Matriz Nº4 Administración'!B221</f>
        <v>No administrar</v>
      </c>
      <c r="C221" s="99" t="str">
        <f>IF(B221&lt;&gt;"No administrar",'Matriz Nº1 Identificación'!B221," ")</f>
        <v xml:space="preserve"> </v>
      </c>
      <c r="D221" s="100" t="str">
        <f>IF(C221&lt;&gt;" ",'Matriz Nº4 Administración'!C221," ")</f>
        <v xml:space="preserve"> </v>
      </c>
      <c r="E221" s="98" t="str">
        <f>IF(B221&lt;&gt;"No administrar",'Matriz Nº4 Administración'!F221," ")</f>
        <v xml:space="preserve"> </v>
      </c>
      <c r="F221" s="98" t="str">
        <f>IF(B221&lt;&gt;"No administrar",'Matriz Nº4 Administración'!G221," ")</f>
        <v xml:space="preserve"> </v>
      </c>
      <c r="G221" s="120"/>
      <c r="H221" s="120"/>
      <c r="I221" s="120"/>
      <c r="J221" s="120"/>
      <c r="K221" s="121"/>
      <c r="L221" s="121"/>
      <c r="M221" s="120"/>
      <c r="N221" s="23"/>
      <c r="O221" s="23"/>
      <c r="P221" s="23"/>
      <c r="Q221" s="23"/>
      <c r="R221" s="23"/>
      <c r="S221" s="23"/>
      <c r="T221" s="23"/>
      <c r="U221" s="23"/>
      <c r="V221" s="23"/>
      <c r="W221" s="23"/>
      <c r="X221" s="23"/>
      <c r="Y221" s="23"/>
      <c r="Z221" s="23"/>
    </row>
    <row r="222" spans="1:26" ht="40.5" customHeight="1" x14ac:dyDescent="0.3">
      <c r="A222" s="97" t="str">
        <f>+'Matriz Nº4 Administración'!A222</f>
        <v>23. 6</v>
      </c>
      <c r="B222" s="98" t="str">
        <f>+'Matriz Nº4 Administración'!B222</f>
        <v>No administrar</v>
      </c>
      <c r="C222" s="99" t="str">
        <f>IF(B222&lt;&gt;"No administrar",'Matriz Nº1 Identificación'!B222," ")</f>
        <v xml:space="preserve"> </v>
      </c>
      <c r="D222" s="100" t="str">
        <f>IF(C222&lt;&gt;" ",'Matriz Nº4 Administración'!C222," ")</f>
        <v xml:space="preserve"> </v>
      </c>
      <c r="E222" s="98" t="str">
        <f>IF(B222&lt;&gt;"No administrar",'Matriz Nº4 Administración'!F222," ")</f>
        <v xml:space="preserve"> </v>
      </c>
      <c r="F222" s="98" t="str">
        <f>IF(B222&lt;&gt;"No administrar",'Matriz Nº4 Administración'!G222," ")</f>
        <v xml:space="preserve"> </v>
      </c>
      <c r="G222" s="120"/>
      <c r="H222" s="120"/>
      <c r="I222" s="120"/>
      <c r="J222" s="120"/>
      <c r="K222" s="121"/>
      <c r="L222" s="121"/>
      <c r="M222" s="120"/>
      <c r="N222" s="23"/>
      <c r="O222" s="23"/>
      <c r="P222" s="23"/>
      <c r="Q222" s="23"/>
      <c r="R222" s="23"/>
      <c r="S222" s="23"/>
      <c r="T222" s="23"/>
      <c r="U222" s="23"/>
      <c r="V222" s="23"/>
      <c r="W222" s="23"/>
      <c r="X222" s="23"/>
      <c r="Y222" s="23"/>
      <c r="Z222" s="23"/>
    </row>
    <row r="223" spans="1:26" ht="43.5" customHeight="1" thickBot="1" x14ac:dyDescent="0.35">
      <c r="A223" s="97" t="str">
        <f>+'Matriz Nº4 Administración'!A223</f>
        <v>23. 7</v>
      </c>
      <c r="B223" s="98" t="str">
        <f>+'Matriz Nº4 Administración'!B223</f>
        <v>No administrar</v>
      </c>
      <c r="C223" s="99" t="str">
        <f>IF(B223&lt;&gt;"No administrar",'Matriz Nº1 Identificación'!B223," ")</f>
        <v xml:space="preserve"> </v>
      </c>
      <c r="D223" s="100" t="str">
        <f>IF(C223&lt;&gt;" ",'Matriz Nº4 Administración'!C223," ")</f>
        <v xml:space="preserve"> </v>
      </c>
      <c r="E223" s="98" t="str">
        <f>IF(B223&lt;&gt;"No administrar",'Matriz Nº4 Administración'!F223," ")</f>
        <v xml:space="preserve"> </v>
      </c>
      <c r="F223" s="98" t="str">
        <f>IF(B223&lt;&gt;"No administrar",'Matriz Nº4 Administración'!G223," ")</f>
        <v xml:space="preserve"> </v>
      </c>
      <c r="G223" s="120"/>
      <c r="H223" s="120"/>
      <c r="I223" s="120"/>
      <c r="J223" s="120"/>
      <c r="K223" s="121"/>
      <c r="L223" s="121"/>
      <c r="M223" s="120"/>
      <c r="N223" s="23"/>
      <c r="O223" s="23"/>
      <c r="P223" s="23"/>
      <c r="Q223" s="23"/>
      <c r="R223" s="23"/>
      <c r="S223" s="23"/>
      <c r="T223" s="23"/>
      <c r="U223" s="23"/>
      <c r="V223" s="23"/>
      <c r="W223" s="23"/>
      <c r="X223" s="23"/>
      <c r="Y223" s="23"/>
      <c r="Z223" s="23"/>
    </row>
    <row r="224" spans="1:26" ht="16.5" customHeight="1" thickBot="1" x14ac:dyDescent="0.35">
      <c r="A224" s="460" t="str">
        <f>'Matriz Nº4 Administración'!A224</f>
        <v xml:space="preserve">Objetivo Estratégico: </v>
      </c>
      <c r="B224" s="461"/>
      <c r="C224" s="462">
        <f>'Matriz Nº4 Administración'!B224</f>
        <v>0</v>
      </c>
      <c r="D224" s="463"/>
      <c r="E224" s="463"/>
      <c r="F224" s="463"/>
      <c r="G224" s="463"/>
      <c r="H224" s="463"/>
      <c r="I224" s="463"/>
      <c r="J224" s="463"/>
      <c r="K224" s="463"/>
      <c r="L224" s="463"/>
      <c r="M224" s="463"/>
      <c r="N224" s="7"/>
      <c r="O224" s="7"/>
      <c r="P224" s="7"/>
      <c r="Q224" s="7"/>
      <c r="R224" s="7"/>
      <c r="S224" s="7"/>
      <c r="T224" s="7"/>
      <c r="U224" s="7"/>
      <c r="V224" s="7"/>
      <c r="W224" s="7"/>
      <c r="X224" s="7"/>
      <c r="Y224" s="7"/>
      <c r="Z224" s="7"/>
    </row>
    <row r="225" spans="1:26" ht="27" customHeight="1" thickBot="1" x14ac:dyDescent="0.35">
      <c r="A225" s="456" t="str">
        <f>'Matriz Nº4 Administración'!A225</f>
        <v>Objetivo táctico</v>
      </c>
      <c r="B225" s="426"/>
      <c r="C225" s="457" t="str">
        <f>'Matriz Nº4 Administración'!B225</f>
        <v>24. Generar condiciones materiales para el cumplimiento de la misión de la Imprenta Nacional</v>
      </c>
      <c r="D225" s="458"/>
      <c r="E225" s="458"/>
      <c r="F225" s="458"/>
      <c r="G225" s="458"/>
      <c r="H225" s="458"/>
      <c r="I225" s="458"/>
      <c r="J225" s="458"/>
      <c r="K225" s="458"/>
      <c r="L225" s="458"/>
      <c r="M225" s="459"/>
      <c r="N225" s="7"/>
      <c r="O225" s="7"/>
      <c r="P225" s="7"/>
      <c r="Q225" s="7"/>
      <c r="R225" s="7"/>
      <c r="S225" s="7"/>
      <c r="T225" s="7"/>
      <c r="U225" s="7"/>
      <c r="V225" s="7"/>
      <c r="W225" s="7"/>
      <c r="X225" s="7"/>
      <c r="Y225" s="7"/>
      <c r="Z225" s="7"/>
    </row>
    <row r="226" spans="1:26" ht="47.25" customHeight="1" x14ac:dyDescent="0.3">
      <c r="A226" s="97" t="str">
        <f>+'Matriz Nº4 Administración'!A226</f>
        <v>24. 1</v>
      </c>
      <c r="B226" s="98" t="str">
        <f>+'Matriz Nº4 Administración'!B226</f>
        <v>No administrar</v>
      </c>
      <c r="C226" s="99" t="str">
        <f>IF(B226&lt;&gt;"No administrar",'Matriz Nº1 Identificación'!B226," ")</f>
        <v xml:space="preserve"> </v>
      </c>
      <c r="D226" s="100" t="str">
        <f>IF(C226&lt;&gt;" ",'Matriz Nº4 Administración'!C226," ")</f>
        <v xml:space="preserve"> </v>
      </c>
      <c r="E226" s="98" t="str">
        <f>IF(B226&lt;&gt;"No administrar",'Matriz Nº4 Administración'!F226," ")</f>
        <v xml:space="preserve"> </v>
      </c>
      <c r="F226" s="98" t="str">
        <f>IF(B226&lt;&gt;"No administrar",'Matriz Nº4 Administración'!G226," ")</f>
        <v xml:space="preserve"> </v>
      </c>
      <c r="G226" s="120"/>
      <c r="H226" s="120"/>
      <c r="I226" s="120"/>
      <c r="J226" s="120"/>
      <c r="K226" s="121"/>
      <c r="L226" s="121"/>
      <c r="M226" s="120"/>
      <c r="N226" s="23"/>
      <c r="O226" s="23"/>
      <c r="P226" s="23"/>
      <c r="Q226" s="23"/>
      <c r="R226" s="23"/>
      <c r="S226" s="23"/>
      <c r="T226" s="23"/>
      <c r="U226" s="23"/>
      <c r="V226" s="23"/>
      <c r="W226" s="23"/>
      <c r="X226" s="23"/>
      <c r="Y226" s="23"/>
      <c r="Z226" s="23"/>
    </row>
    <row r="227" spans="1:26" ht="43.5" customHeight="1" x14ac:dyDescent="0.3">
      <c r="A227" s="97" t="str">
        <f>+'Matriz Nº4 Administración'!A227</f>
        <v>24. 2</v>
      </c>
      <c r="B227" s="98" t="str">
        <f>+'Matriz Nº4 Administración'!B227</f>
        <v>No administrar</v>
      </c>
      <c r="C227" s="99" t="str">
        <f>IF(B227&lt;&gt;"No administrar",'Matriz Nº1 Identificación'!B227," ")</f>
        <v xml:space="preserve"> </v>
      </c>
      <c r="D227" s="100" t="str">
        <f>IF(C227&lt;&gt;" ",'Matriz Nº4 Administración'!C227," ")</f>
        <v xml:space="preserve"> </v>
      </c>
      <c r="E227" s="98" t="str">
        <f>IF(B227&lt;&gt;"No administrar",'Matriz Nº4 Administración'!F227," ")</f>
        <v xml:space="preserve"> </v>
      </c>
      <c r="F227" s="98" t="str">
        <f>IF(B227&lt;&gt;"No administrar",'Matriz Nº4 Administración'!G227," ")</f>
        <v xml:space="preserve"> </v>
      </c>
      <c r="G227" s="120"/>
      <c r="H227" s="120"/>
      <c r="I227" s="120"/>
      <c r="J227" s="120"/>
      <c r="K227" s="121"/>
      <c r="L227" s="121"/>
      <c r="M227" s="120"/>
      <c r="N227" s="23"/>
      <c r="O227" s="23"/>
      <c r="P227" s="23"/>
      <c r="Q227" s="23"/>
      <c r="R227" s="23"/>
      <c r="S227" s="23"/>
      <c r="T227" s="23"/>
      <c r="U227" s="23"/>
      <c r="V227" s="23"/>
      <c r="W227" s="23"/>
      <c r="X227" s="23"/>
      <c r="Y227" s="23"/>
      <c r="Z227" s="23"/>
    </row>
    <row r="228" spans="1:26" ht="40.5" customHeight="1" x14ac:dyDescent="0.3">
      <c r="A228" s="97" t="str">
        <f>+'Matriz Nº4 Administración'!A228</f>
        <v>24. 3</v>
      </c>
      <c r="B228" s="98" t="str">
        <f>+'Matriz Nº4 Administración'!B228</f>
        <v>No administrar</v>
      </c>
      <c r="C228" s="99" t="str">
        <f>IF(B228&lt;&gt;"No administrar",'Matriz Nº1 Identificación'!B228," ")</f>
        <v xml:space="preserve"> </v>
      </c>
      <c r="D228" s="100" t="str">
        <f>IF(C228&lt;&gt;" ",'Matriz Nº4 Administración'!C228," ")</f>
        <v xml:space="preserve"> </v>
      </c>
      <c r="E228" s="98" t="str">
        <f>IF(B228&lt;&gt;"No administrar",'Matriz Nº4 Administración'!F228," ")</f>
        <v xml:space="preserve"> </v>
      </c>
      <c r="F228" s="98" t="str">
        <f>IF(B228&lt;&gt;"No administrar",'Matriz Nº4 Administración'!G228," ")</f>
        <v xml:space="preserve"> </v>
      </c>
      <c r="G228" s="120"/>
      <c r="H228" s="120"/>
      <c r="I228" s="120"/>
      <c r="J228" s="120"/>
      <c r="K228" s="121"/>
      <c r="L228" s="121"/>
      <c r="M228" s="120"/>
      <c r="N228" s="23"/>
      <c r="O228" s="23"/>
      <c r="P228" s="23"/>
      <c r="Q228" s="23"/>
      <c r="R228" s="23"/>
      <c r="S228" s="23"/>
      <c r="T228" s="23"/>
      <c r="U228" s="23"/>
      <c r="V228" s="23"/>
      <c r="W228" s="23"/>
      <c r="X228" s="23"/>
      <c r="Y228" s="23"/>
      <c r="Z228" s="23"/>
    </row>
    <row r="229" spans="1:26" ht="48" customHeight="1" x14ac:dyDescent="0.3">
      <c r="A229" s="97" t="str">
        <f>+'Matriz Nº4 Administración'!A229</f>
        <v>24. 4</v>
      </c>
      <c r="B229" s="98" t="str">
        <f>+'Matriz Nº4 Administración'!B229</f>
        <v>No administrar</v>
      </c>
      <c r="C229" s="99" t="str">
        <f>IF(B229&lt;&gt;"No administrar",'Matriz Nº1 Identificación'!B229," ")</f>
        <v xml:space="preserve"> </v>
      </c>
      <c r="D229" s="100" t="str">
        <f>IF(C229&lt;&gt;" ",'Matriz Nº4 Administración'!C229," ")</f>
        <v xml:space="preserve"> </v>
      </c>
      <c r="E229" s="98" t="str">
        <f>IF(B229&lt;&gt;"No administrar",'Matriz Nº4 Administración'!F229," ")</f>
        <v xml:space="preserve"> </v>
      </c>
      <c r="F229" s="98" t="str">
        <f>IF(B229&lt;&gt;"No administrar",'Matriz Nº4 Administración'!G229," ")</f>
        <v xml:space="preserve"> </v>
      </c>
      <c r="G229" s="120"/>
      <c r="H229" s="120"/>
      <c r="I229" s="120"/>
      <c r="J229" s="120"/>
      <c r="K229" s="121"/>
      <c r="L229" s="121"/>
      <c r="M229" s="120"/>
      <c r="N229" s="23"/>
      <c r="O229" s="23"/>
      <c r="P229" s="23"/>
      <c r="Q229" s="23"/>
      <c r="R229" s="23"/>
      <c r="S229" s="23"/>
      <c r="T229" s="23"/>
      <c r="U229" s="23"/>
      <c r="V229" s="23"/>
      <c r="W229" s="23"/>
      <c r="X229" s="23"/>
      <c r="Y229" s="23"/>
      <c r="Z229" s="23"/>
    </row>
    <row r="230" spans="1:26" ht="42.75" customHeight="1" x14ac:dyDescent="0.3">
      <c r="A230" s="97" t="str">
        <f>+'Matriz Nº4 Administración'!A230</f>
        <v>24. 5</v>
      </c>
      <c r="B230" s="98" t="str">
        <f>+'Matriz Nº4 Administración'!B230</f>
        <v>No administrar</v>
      </c>
      <c r="C230" s="99" t="str">
        <f>IF(B230&lt;&gt;"No administrar",'Matriz Nº1 Identificación'!B230," ")</f>
        <v xml:space="preserve"> </v>
      </c>
      <c r="D230" s="100" t="str">
        <f>IF(C230&lt;&gt;" ",'Matriz Nº4 Administración'!C230," ")</f>
        <v xml:space="preserve"> </v>
      </c>
      <c r="E230" s="98" t="str">
        <f>IF(B230&lt;&gt;"No administrar",'Matriz Nº4 Administración'!F230," ")</f>
        <v xml:space="preserve"> </v>
      </c>
      <c r="F230" s="98" t="str">
        <f>IF(B230&lt;&gt;"No administrar",'Matriz Nº4 Administración'!G230," ")</f>
        <v xml:space="preserve"> </v>
      </c>
      <c r="G230" s="120"/>
      <c r="H230" s="120"/>
      <c r="I230" s="120"/>
      <c r="J230" s="120"/>
      <c r="K230" s="121"/>
      <c r="L230" s="121"/>
      <c r="M230" s="120"/>
      <c r="N230" s="23"/>
      <c r="O230" s="23"/>
      <c r="P230" s="23"/>
      <c r="Q230" s="23"/>
      <c r="R230" s="23"/>
      <c r="S230" s="23"/>
      <c r="T230" s="23"/>
      <c r="U230" s="23"/>
      <c r="V230" s="23"/>
      <c r="W230" s="23"/>
      <c r="X230" s="23"/>
      <c r="Y230" s="23"/>
      <c r="Z230" s="23"/>
    </row>
    <row r="231" spans="1:26" ht="40.5" customHeight="1" x14ac:dyDescent="0.3">
      <c r="A231" s="97" t="str">
        <f>+'Matriz Nº4 Administración'!A231</f>
        <v>24. 6</v>
      </c>
      <c r="B231" s="98" t="str">
        <f>+'Matriz Nº4 Administración'!B231</f>
        <v>No administrar</v>
      </c>
      <c r="C231" s="99" t="str">
        <f>IF(B231&lt;&gt;"No administrar",'Matriz Nº1 Identificación'!B231," ")</f>
        <v xml:space="preserve"> </v>
      </c>
      <c r="D231" s="100" t="str">
        <f>IF(C231&lt;&gt;" ",'Matriz Nº4 Administración'!C231," ")</f>
        <v xml:space="preserve"> </v>
      </c>
      <c r="E231" s="98" t="str">
        <f>IF(B231&lt;&gt;"No administrar",'Matriz Nº4 Administración'!F231," ")</f>
        <v xml:space="preserve"> </v>
      </c>
      <c r="F231" s="98" t="str">
        <f>IF(B231&lt;&gt;"No administrar",'Matriz Nº4 Administración'!G231," ")</f>
        <v xml:space="preserve"> </v>
      </c>
      <c r="G231" s="120"/>
      <c r="H231" s="120"/>
      <c r="I231" s="120"/>
      <c r="J231" s="120"/>
      <c r="K231" s="121"/>
      <c r="L231" s="121"/>
      <c r="M231" s="120"/>
      <c r="N231" s="23"/>
      <c r="O231" s="23"/>
      <c r="P231" s="23"/>
      <c r="Q231" s="23"/>
      <c r="R231" s="23"/>
      <c r="S231" s="23"/>
      <c r="T231" s="23"/>
      <c r="U231" s="23"/>
      <c r="V231" s="23"/>
      <c r="W231" s="23"/>
      <c r="X231" s="23"/>
      <c r="Y231" s="23"/>
      <c r="Z231" s="23"/>
    </row>
    <row r="232" spans="1:26" ht="43.5" customHeight="1" thickBot="1" x14ac:dyDescent="0.35">
      <c r="A232" s="97" t="str">
        <f>+'Matriz Nº4 Administración'!A232</f>
        <v>24. 7</v>
      </c>
      <c r="B232" s="98" t="str">
        <f>+'Matriz Nº4 Administración'!B232</f>
        <v>No administrar</v>
      </c>
      <c r="C232" s="99" t="str">
        <f>IF(B232&lt;&gt;"No administrar",'Matriz Nº1 Identificación'!B232," ")</f>
        <v xml:space="preserve"> </v>
      </c>
      <c r="D232" s="100" t="str">
        <f>IF(C232&lt;&gt;" ",'Matriz Nº4 Administración'!C232," ")</f>
        <v xml:space="preserve"> </v>
      </c>
      <c r="E232" s="98" t="str">
        <f>IF(B232&lt;&gt;"No administrar",'Matriz Nº4 Administración'!F232," ")</f>
        <v xml:space="preserve"> </v>
      </c>
      <c r="F232" s="98" t="str">
        <f>IF(B232&lt;&gt;"No administrar",'Matriz Nº4 Administración'!G232," ")</f>
        <v xml:space="preserve"> </v>
      </c>
      <c r="G232" s="120"/>
      <c r="H232" s="120"/>
      <c r="I232" s="120"/>
      <c r="J232" s="120"/>
      <c r="K232" s="121"/>
      <c r="L232" s="121"/>
      <c r="M232" s="120"/>
      <c r="N232" s="23"/>
      <c r="O232" s="23"/>
      <c r="P232" s="23"/>
      <c r="Q232" s="23"/>
      <c r="R232" s="23"/>
      <c r="S232" s="23"/>
      <c r="T232" s="23"/>
      <c r="U232" s="23"/>
      <c r="V232" s="23"/>
      <c r="W232" s="23"/>
      <c r="X232" s="23"/>
      <c r="Y232" s="23"/>
      <c r="Z232" s="23"/>
    </row>
    <row r="233" spans="1:26" ht="16.5" customHeight="1" thickBot="1" x14ac:dyDescent="0.35">
      <c r="A233" s="460" t="str">
        <f>'Matriz Nº4 Administración'!A233</f>
        <v xml:space="preserve">Objetivo Estratégico: </v>
      </c>
      <c r="B233" s="461"/>
      <c r="C233" s="462">
        <f>'Matriz Nº4 Administración'!B233</f>
        <v>0</v>
      </c>
      <c r="D233" s="463"/>
      <c r="E233" s="463"/>
      <c r="F233" s="463"/>
      <c r="G233" s="463"/>
      <c r="H233" s="463"/>
      <c r="I233" s="463"/>
      <c r="J233" s="463"/>
      <c r="K233" s="463"/>
      <c r="L233" s="463"/>
      <c r="M233" s="463"/>
      <c r="N233" s="7"/>
      <c r="O233" s="7"/>
      <c r="P233" s="7"/>
      <c r="Q233" s="7"/>
      <c r="R233" s="7"/>
      <c r="S233" s="7"/>
      <c r="T233" s="7"/>
      <c r="U233" s="7"/>
      <c r="V233" s="7"/>
      <c r="W233" s="7"/>
      <c r="X233" s="7"/>
      <c r="Y233" s="7"/>
      <c r="Z233" s="7"/>
    </row>
    <row r="234" spans="1:26" ht="27" customHeight="1" thickBot="1" x14ac:dyDescent="0.35">
      <c r="A234" s="456" t="str">
        <f>'Matriz Nº4 Administración'!A234</f>
        <v>Objetivo táctico</v>
      </c>
      <c r="B234" s="426"/>
      <c r="C234" s="457" t="str">
        <f>'Matriz Nº4 Administración'!B234</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D234" s="458"/>
      <c r="E234" s="458"/>
      <c r="F234" s="458"/>
      <c r="G234" s="458"/>
      <c r="H234" s="458"/>
      <c r="I234" s="458"/>
      <c r="J234" s="458"/>
      <c r="K234" s="458"/>
      <c r="L234" s="458"/>
      <c r="M234" s="459"/>
      <c r="N234" s="7"/>
      <c r="O234" s="7"/>
      <c r="P234" s="7"/>
      <c r="Q234" s="7"/>
      <c r="R234" s="7"/>
      <c r="S234" s="7"/>
      <c r="T234" s="7"/>
      <c r="U234" s="7"/>
      <c r="V234" s="7"/>
      <c r="W234" s="7"/>
      <c r="X234" s="7"/>
      <c r="Y234" s="7"/>
      <c r="Z234" s="7"/>
    </row>
    <row r="235" spans="1:26" ht="47.25" customHeight="1" x14ac:dyDescent="0.3">
      <c r="A235" s="97" t="str">
        <f>+'Matriz Nº4 Administración'!A235</f>
        <v>25. 1</v>
      </c>
      <c r="B235" s="98" t="str">
        <f>+'Matriz Nº4 Administración'!B235</f>
        <v>No administrar</v>
      </c>
      <c r="C235" s="99" t="str">
        <f>IF(B235&lt;&gt;"No administrar",'Matriz Nº1 Identificación'!B235," ")</f>
        <v xml:space="preserve"> </v>
      </c>
      <c r="D235" s="100" t="str">
        <f>IF(C235&lt;&gt;" ",'Matriz Nº4 Administración'!C235," ")</f>
        <v xml:space="preserve"> </v>
      </c>
      <c r="E235" s="98" t="str">
        <f>IF(B235&lt;&gt;"No administrar",'Matriz Nº4 Administración'!F235," ")</f>
        <v xml:space="preserve"> </v>
      </c>
      <c r="F235" s="98" t="str">
        <f>IF(B235&lt;&gt;"No administrar",'Matriz Nº4 Administración'!G235," ")</f>
        <v xml:space="preserve"> </v>
      </c>
      <c r="G235" s="120"/>
      <c r="H235" s="120"/>
      <c r="I235" s="120"/>
      <c r="J235" s="120"/>
      <c r="K235" s="121"/>
      <c r="L235" s="121"/>
      <c r="M235" s="120"/>
      <c r="N235" s="23"/>
      <c r="O235" s="23"/>
      <c r="P235" s="23"/>
      <c r="Q235" s="23"/>
      <c r="R235" s="23"/>
      <c r="S235" s="23"/>
      <c r="T235" s="23"/>
      <c r="U235" s="23"/>
      <c r="V235" s="23"/>
      <c r="W235" s="23"/>
      <c r="X235" s="23"/>
      <c r="Y235" s="23"/>
      <c r="Z235" s="23"/>
    </row>
    <row r="236" spans="1:26" ht="43.5" customHeight="1" x14ac:dyDescent="0.3">
      <c r="A236" s="97" t="str">
        <f>+'Matriz Nº4 Administración'!A236</f>
        <v>25. 2</v>
      </c>
      <c r="B236" s="98" t="str">
        <f>+'Matriz Nº4 Administración'!B236</f>
        <v>No administrar</v>
      </c>
      <c r="C236" s="99" t="str">
        <f>IF(B236&lt;&gt;"No administrar",'Matriz Nº1 Identificación'!B236," ")</f>
        <v xml:space="preserve"> </v>
      </c>
      <c r="D236" s="100" t="str">
        <f>IF(C236&lt;&gt;" ",'Matriz Nº4 Administración'!C236," ")</f>
        <v xml:space="preserve"> </v>
      </c>
      <c r="E236" s="98" t="str">
        <f>IF(B236&lt;&gt;"No administrar",'Matriz Nº4 Administración'!F236," ")</f>
        <v xml:space="preserve"> </v>
      </c>
      <c r="F236" s="98" t="str">
        <f>IF(B236&lt;&gt;"No administrar",'Matriz Nº4 Administración'!G236," ")</f>
        <v xml:space="preserve"> </v>
      </c>
      <c r="G236" s="120"/>
      <c r="H236" s="120"/>
      <c r="I236" s="120"/>
      <c r="J236" s="120"/>
      <c r="K236" s="121"/>
      <c r="L236" s="121"/>
      <c r="M236" s="120"/>
      <c r="N236" s="23"/>
      <c r="O236" s="23"/>
      <c r="P236" s="23"/>
      <c r="Q236" s="23"/>
      <c r="R236" s="23"/>
      <c r="S236" s="23"/>
      <c r="T236" s="23"/>
      <c r="U236" s="23"/>
      <c r="V236" s="23"/>
      <c r="W236" s="23"/>
      <c r="X236" s="23"/>
      <c r="Y236" s="23"/>
      <c r="Z236" s="23"/>
    </row>
    <row r="237" spans="1:26" ht="40.5" customHeight="1" x14ac:dyDescent="0.3">
      <c r="A237" s="97" t="str">
        <f>+'Matriz Nº4 Administración'!A237</f>
        <v>25. 3</v>
      </c>
      <c r="B237" s="98" t="str">
        <f>+'Matriz Nº4 Administración'!B237</f>
        <v>No administrar</v>
      </c>
      <c r="C237" s="99" t="str">
        <f>IF(B237&lt;&gt;"No administrar",'Matriz Nº1 Identificación'!B237," ")</f>
        <v xml:space="preserve"> </v>
      </c>
      <c r="D237" s="100" t="str">
        <f>IF(C237&lt;&gt;" ",'Matriz Nº4 Administración'!C237," ")</f>
        <v xml:space="preserve"> </v>
      </c>
      <c r="E237" s="98" t="str">
        <f>IF(B237&lt;&gt;"No administrar",'Matriz Nº4 Administración'!F237," ")</f>
        <v xml:space="preserve"> </v>
      </c>
      <c r="F237" s="98" t="str">
        <f>IF(B237&lt;&gt;"No administrar",'Matriz Nº4 Administración'!G237," ")</f>
        <v xml:space="preserve"> </v>
      </c>
      <c r="G237" s="120"/>
      <c r="H237" s="120"/>
      <c r="I237" s="120"/>
      <c r="J237" s="120"/>
      <c r="K237" s="121"/>
      <c r="L237" s="121"/>
      <c r="M237" s="120"/>
      <c r="N237" s="23"/>
      <c r="O237" s="23"/>
      <c r="P237" s="23"/>
      <c r="Q237" s="23"/>
      <c r="R237" s="23"/>
      <c r="S237" s="23"/>
      <c r="T237" s="23"/>
      <c r="U237" s="23"/>
      <c r="V237" s="23"/>
      <c r="W237" s="23"/>
      <c r="X237" s="23"/>
      <c r="Y237" s="23"/>
      <c r="Z237" s="23"/>
    </row>
    <row r="238" spans="1:26" ht="48" customHeight="1" x14ac:dyDescent="0.3">
      <c r="A238" s="97" t="str">
        <f>+'Matriz Nº4 Administración'!A238</f>
        <v>25. 4</v>
      </c>
      <c r="B238" s="98" t="str">
        <f>+'Matriz Nº4 Administración'!B238</f>
        <v>No administrar</v>
      </c>
      <c r="C238" s="99" t="str">
        <f>IF(B238&lt;&gt;"No administrar",'Matriz Nº1 Identificación'!B238," ")</f>
        <v xml:space="preserve"> </v>
      </c>
      <c r="D238" s="100" t="str">
        <f>IF(C238&lt;&gt;" ",'Matriz Nº4 Administración'!C238," ")</f>
        <v xml:space="preserve"> </v>
      </c>
      <c r="E238" s="98" t="str">
        <f>IF(B238&lt;&gt;"No administrar",'Matriz Nº4 Administración'!F238," ")</f>
        <v xml:space="preserve"> </v>
      </c>
      <c r="F238" s="98" t="str">
        <f>IF(B238&lt;&gt;"No administrar",'Matriz Nº4 Administración'!G238," ")</f>
        <v xml:space="preserve"> </v>
      </c>
      <c r="G238" s="120"/>
      <c r="H238" s="120"/>
      <c r="I238" s="120"/>
      <c r="J238" s="120"/>
      <c r="K238" s="121"/>
      <c r="L238" s="121"/>
      <c r="M238" s="120"/>
      <c r="N238" s="23"/>
      <c r="O238" s="23"/>
      <c r="P238" s="23"/>
      <c r="Q238" s="23"/>
      <c r="R238" s="23"/>
      <c r="S238" s="23"/>
      <c r="T238" s="23"/>
      <c r="U238" s="23"/>
      <c r="V238" s="23"/>
      <c r="W238" s="23"/>
      <c r="X238" s="23"/>
      <c r="Y238" s="23"/>
      <c r="Z238" s="23"/>
    </row>
    <row r="239" spans="1:26" ht="42.75" customHeight="1" x14ac:dyDescent="0.3">
      <c r="A239" s="97" t="str">
        <f>+'Matriz Nº4 Administración'!A239</f>
        <v>25. 5</v>
      </c>
      <c r="B239" s="98" t="str">
        <f>+'Matriz Nº4 Administración'!B239</f>
        <v>No administrar</v>
      </c>
      <c r="C239" s="99" t="str">
        <f>IF(B239&lt;&gt;"No administrar",'Matriz Nº1 Identificación'!B239," ")</f>
        <v xml:space="preserve"> </v>
      </c>
      <c r="D239" s="100" t="str">
        <f>IF(C239&lt;&gt;" ",'Matriz Nº4 Administración'!C239," ")</f>
        <v xml:space="preserve"> </v>
      </c>
      <c r="E239" s="98" t="str">
        <f>IF(B239&lt;&gt;"No administrar",'Matriz Nº4 Administración'!F239," ")</f>
        <v xml:space="preserve"> </v>
      </c>
      <c r="F239" s="98" t="str">
        <f>IF(B239&lt;&gt;"No administrar",'Matriz Nº4 Administración'!G239," ")</f>
        <v xml:space="preserve"> </v>
      </c>
      <c r="G239" s="120"/>
      <c r="H239" s="120"/>
      <c r="I239" s="120"/>
      <c r="J239" s="120"/>
      <c r="K239" s="121"/>
      <c r="L239" s="121"/>
      <c r="M239" s="120"/>
      <c r="N239" s="23"/>
      <c r="O239" s="23"/>
      <c r="P239" s="23"/>
      <c r="Q239" s="23"/>
      <c r="R239" s="23"/>
      <c r="S239" s="23"/>
      <c r="T239" s="23"/>
      <c r="U239" s="23"/>
      <c r="V239" s="23"/>
      <c r="W239" s="23"/>
      <c r="X239" s="23"/>
      <c r="Y239" s="23"/>
      <c r="Z239" s="23"/>
    </row>
    <row r="240" spans="1:26" ht="40.5" customHeight="1" x14ac:dyDescent="0.3">
      <c r="A240" s="97" t="str">
        <f>+'Matriz Nº4 Administración'!A240</f>
        <v>25. 6</v>
      </c>
      <c r="B240" s="98" t="str">
        <f>+'Matriz Nº4 Administración'!B240</f>
        <v>No administrar</v>
      </c>
      <c r="C240" s="99" t="str">
        <f>IF(B240&lt;&gt;"No administrar",'Matriz Nº1 Identificación'!B240," ")</f>
        <v xml:space="preserve"> </v>
      </c>
      <c r="D240" s="100" t="str">
        <f>IF(C240&lt;&gt;" ",'Matriz Nº4 Administración'!C240," ")</f>
        <v xml:space="preserve"> </v>
      </c>
      <c r="E240" s="98" t="str">
        <f>IF(B240&lt;&gt;"No administrar",'Matriz Nº4 Administración'!F240," ")</f>
        <v xml:space="preserve"> </v>
      </c>
      <c r="F240" s="98" t="str">
        <f>IF(B240&lt;&gt;"No administrar",'Matriz Nº4 Administración'!G240," ")</f>
        <v xml:space="preserve"> </v>
      </c>
      <c r="G240" s="120"/>
      <c r="H240" s="120"/>
      <c r="I240" s="120"/>
      <c r="J240" s="120"/>
      <c r="K240" s="121"/>
      <c r="L240" s="121"/>
      <c r="M240" s="120"/>
      <c r="N240" s="23"/>
      <c r="O240" s="23"/>
      <c r="P240" s="23"/>
      <c r="Q240" s="23"/>
      <c r="R240" s="23"/>
      <c r="S240" s="23"/>
      <c r="T240" s="23"/>
      <c r="U240" s="23"/>
      <c r="V240" s="23"/>
      <c r="W240" s="23"/>
      <c r="X240" s="23"/>
      <c r="Y240" s="23"/>
      <c r="Z240" s="23"/>
    </row>
    <row r="241" spans="1:26" ht="43.5" customHeight="1" thickBot="1" x14ac:dyDescent="0.35">
      <c r="A241" s="97" t="str">
        <f>+'Matriz Nº4 Administración'!A241</f>
        <v>25. 7</v>
      </c>
      <c r="B241" s="98" t="str">
        <f>+'Matriz Nº4 Administración'!B241</f>
        <v>No administrar</v>
      </c>
      <c r="C241" s="99" t="str">
        <f>IF(B241&lt;&gt;"No administrar",'Matriz Nº1 Identificación'!B241," ")</f>
        <v xml:space="preserve"> </v>
      </c>
      <c r="D241" s="100" t="str">
        <f>IF(C241&lt;&gt;" ",'Matriz Nº4 Administración'!C241," ")</f>
        <v xml:space="preserve"> </v>
      </c>
      <c r="E241" s="98" t="str">
        <f>IF(B241&lt;&gt;"No administrar",'Matriz Nº4 Administración'!F241," ")</f>
        <v xml:space="preserve"> </v>
      </c>
      <c r="F241" s="98" t="str">
        <f>IF(B241&lt;&gt;"No administrar",'Matriz Nº4 Administración'!G241," ")</f>
        <v xml:space="preserve"> </v>
      </c>
      <c r="G241" s="120"/>
      <c r="H241" s="120"/>
      <c r="I241" s="120"/>
      <c r="J241" s="120"/>
      <c r="K241" s="121"/>
      <c r="L241" s="121"/>
      <c r="M241" s="120"/>
      <c r="N241" s="23"/>
      <c r="O241" s="23"/>
      <c r="P241" s="23"/>
      <c r="Q241" s="23"/>
      <c r="R241" s="23"/>
      <c r="S241" s="23"/>
      <c r="T241" s="23"/>
      <c r="U241" s="23"/>
      <c r="V241" s="23"/>
      <c r="W241" s="23"/>
      <c r="X241" s="23"/>
      <c r="Y241" s="23"/>
      <c r="Z241" s="23"/>
    </row>
    <row r="242" spans="1:26" ht="16.5" customHeight="1" thickBot="1" x14ac:dyDescent="0.35">
      <c r="A242" s="460" t="str">
        <f>'Matriz Nº4 Administración'!A242</f>
        <v xml:space="preserve">Objetivo Estratégico: </v>
      </c>
      <c r="B242" s="461"/>
      <c r="C242" s="462">
        <f>'Matriz Nº4 Administración'!B242</f>
        <v>0</v>
      </c>
      <c r="D242" s="463"/>
      <c r="E242" s="463"/>
      <c r="F242" s="463"/>
      <c r="G242" s="463"/>
      <c r="H242" s="463"/>
      <c r="I242" s="463"/>
      <c r="J242" s="463"/>
      <c r="K242" s="463"/>
      <c r="L242" s="463"/>
      <c r="M242" s="463"/>
      <c r="N242" s="7"/>
      <c r="O242" s="7"/>
      <c r="P242" s="7"/>
      <c r="Q242" s="7"/>
      <c r="R242" s="7"/>
      <c r="S242" s="7"/>
      <c r="T242" s="7"/>
      <c r="U242" s="7"/>
      <c r="V242" s="7"/>
      <c r="W242" s="7"/>
      <c r="X242" s="7"/>
      <c r="Y242" s="7"/>
      <c r="Z242" s="7"/>
    </row>
    <row r="243" spans="1:26" ht="27" customHeight="1" thickBot="1" x14ac:dyDescent="0.35">
      <c r="A243" s="456" t="str">
        <f>'Matriz Nº4 Administración'!A243</f>
        <v>Objetivo táctico</v>
      </c>
      <c r="B243" s="426"/>
      <c r="C243" s="457" t="str">
        <f>'Matriz Nº4 Administración'!B243</f>
        <v>26. Diseñar y poner en operación la planificación estratégica mediante la elaboración, seguimiento y evaluación de la planificación operativa institucional.</v>
      </c>
      <c r="D243" s="458"/>
      <c r="E243" s="458"/>
      <c r="F243" s="458"/>
      <c r="G243" s="458"/>
      <c r="H243" s="458"/>
      <c r="I243" s="458"/>
      <c r="J243" s="458"/>
      <c r="K243" s="458"/>
      <c r="L243" s="458"/>
      <c r="M243" s="459"/>
      <c r="N243" s="7"/>
      <c r="O243" s="7"/>
      <c r="P243" s="7"/>
      <c r="Q243" s="7"/>
      <c r="R243" s="7"/>
      <c r="S243" s="7"/>
      <c r="T243" s="7"/>
      <c r="U243" s="7"/>
      <c r="V243" s="7"/>
      <c r="W243" s="7"/>
      <c r="X243" s="7"/>
      <c r="Y243" s="7"/>
      <c r="Z243" s="7"/>
    </row>
    <row r="244" spans="1:26" ht="47.25" customHeight="1" x14ac:dyDescent="0.3">
      <c r="A244" s="97" t="str">
        <f>+'Matriz Nº4 Administración'!A244</f>
        <v>26. 1</v>
      </c>
      <c r="B244" s="98" t="str">
        <f>+'Matriz Nº4 Administración'!B244</f>
        <v>No administrar</v>
      </c>
      <c r="C244" s="99" t="str">
        <f>IF(B244&lt;&gt;"No administrar",'Matriz Nº1 Identificación'!B244," ")</f>
        <v xml:space="preserve"> </v>
      </c>
      <c r="D244" s="100" t="str">
        <f>IF(C244&lt;&gt;" ",'Matriz Nº4 Administración'!C244," ")</f>
        <v xml:space="preserve"> </v>
      </c>
      <c r="E244" s="98" t="str">
        <f>IF(B244&lt;&gt;"No administrar",'Matriz Nº4 Administración'!F244," ")</f>
        <v xml:space="preserve"> </v>
      </c>
      <c r="F244" s="98" t="str">
        <f>IF(B244&lt;&gt;"No administrar",'Matriz Nº4 Administración'!G244," ")</f>
        <v xml:space="preserve"> </v>
      </c>
      <c r="G244" s="120"/>
      <c r="H244" s="120"/>
      <c r="I244" s="120"/>
      <c r="J244" s="120"/>
      <c r="K244" s="121"/>
      <c r="L244" s="121"/>
      <c r="M244" s="120"/>
      <c r="N244" s="23"/>
      <c r="O244" s="23"/>
      <c r="P244" s="23"/>
      <c r="Q244" s="23"/>
      <c r="R244" s="23"/>
      <c r="S244" s="23"/>
      <c r="T244" s="23"/>
      <c r="U244" s="23"/>
      <c r="V244" s="23"/>
      <c r="W244" s="23"/>
      <c r="X244" s="23"/>
      <c r="Y244" s="23"/>
      <c r="Z244" s="23"/>
    </row>
    <row r="245" spans="1:26" ht="43.5" customHeight="1" x14ac:dyDescent="0.3">
      <c r="A245" s="97" t="str">
        <f>+'Matriz Nº4 Administración'!A245</f>
        <v>26. 2</v>
      </c>
      <c r="B245" s="98" t="str">
        <f>+'Matriz Nº4 Administración'!B245</f>
        <v>No administrar</v>
      </c>
      <c r="C245" s="99" t="str">
        <f>IF(B245&lt;&gt;"No administrar",'Matriz Nº1 Identificación'!B245," ")</f>
        <v xml:space="preserve"> </v>
      </c>
      <c r="D245" s="100" t="str">
        <f>IF(C245&lt;&gt;" ",'Matriz Nº4 Administración'!C245," ")</f>
        <v xml:space="preserve"> </v>
      </c>
      <c r="E245" s="98" t="str">
        <f>IF(B245&lt;&gt;"No administrar",'Matriz Nº4 Administración'!F245," ")</f>
        <v xml:space="preserve"> </v>
      </c>
      <c r="F245" s="98" t="str">
        <f>IF(B245&lt;&gt;"No administrar",'Matriz Nº4 Administración'!G245," ")</f>
        <v xml:space="preserve"> </v>
      </c>
      <c r="G245" s="120"/>
      <c r="H245" s="120"/>
      <c r="I245" s="120"/>
      <c r="J245" s="120"/>
      <c r="K245" s="121"/>
      <c r="L245" s="121"/>
      <c r="M245" s="120"/>
      <c r="N245" s="23"/>
      <c r="O245" s="23"/>
      <c r="P245" s="23"/>
      <c r="Q245" s="23"/>
      <c r="R245" s="23"/>
      <c r="S245" s="23"/>
      <c r="T245" s="23"/>
      <c r="U245" s="23"/>
      <c r="V245" s="23"/>
      <c r="W245" s="23"/>
      <c r="X245" s="23"/>
      <c r="Y245" s="23"/>
      <c r="Z245" s="23"/>
    </row>
    <row r="246" spans="1:26" ht="40.5" customHeight="1" x14ac:dyDescent="0.3">
      <c r="A246" s="97" t="str">
        <f>+'Matriz Nº4 Administración'!A246</f>
        <v>26. 3</v>
      </c>
      <c r="B246" s="98" t="str">
        <f>+'Matriz Nº4 Administración'!B246</f>
        <v>No administrar</v>
      </c>
      <c r="C246" s="99" t="str">
        <f>IF(B246&lt;&gt;"No administrar",'Matriz Nº1 Identificación'!B246," ")</f>
        <v xml:space="preserve"> </v>
      </c>
      <c r="D246" s="100" t="str">
        <f>IF(C246&lt;&gt;" ",'Matriz Nº4 Administración'!C246," ")</f>
        <v xml:space="preserve"> </v>
      </c>
      <c r="E246" s="98" t="str">
        <f>IF(B246&lt;&gt;"No administrar",'Matriz Nº4 Administración'!F246," ")</f>
        <v xml:space="preserve"> </v>
      </c>
      <c r="F246" s="98" t="str">
        <f>IF(B246&lt;&gt;"No administrar",'Matriz Nº4 Administración'!G246," ")</f>
        <v xml:space="preserve"> </v>
      </c>
      <c r="G246" s="120"/>
      <c r="H246" s="120"/>
      <c r="I246" s="120"/>
      <c r="J246" s="120"/>
      <c r="K246" s="121"/>
      <c r="L246" s="121"/>
      <c r="M246" s="120"/>
      <c r="N246" s="23"/>
      <c r="O246" s="23"/>
      <c r="P246" s="23"/>
      <c r="Q246" s="23"/>
      <c r="R246" s="23"/>
      <c r="S246" s="23"/>
      <c r="T246" s="23"/>
      <c r="U246" s="23"/>
      <c r="V246" s="23"/>
      <c r="W246" s="23"/>
      <c r="X246" s="23"/>
      <c r="Y246" s="23"/>
      <c r="Z246" s="23"/>
    </row>
    <row r="247" spans="1:26" ht="48" customHeight="1" x14ac:dyDescent="0.3">
      <c r="A247" s="97" t="str">
        <f>+'Matriz Nº4 Administración'!A247</f>
        <v>26. 4</v>
      </c>
      <c r="B247" s="98" t="str">
        <f>+'Matriz Nº4 Administración'!B247</f>
        <v>No administrar</v>
      </c>
      <c r="C247" s="99" t="str">
        <f>IF(B247&lt;&gt;"No administrar",'Matriz Nº1 Identificación'!B247," ")</f>
        <v xml:space="preserve"> </v>
      </c>
      <c r="D247" s="100" t="str">
        <f>IF(C247&lt;&gt;" ",'Matriz Nº4 Administración'!C247," ")</f>
        <v xml:space="preserve"> </v>
      </c>
      <c r="E247" s="98" t="str">
        <f>IF(B247&lt;&gt;"No administrar",'Matriz Nº4 Administración'!F247," ")</f>
        <v xml:space="preserve"> </v>
      </c>
      <c r="F247" s="98" t="str">
        <f>IF(B247&lt;&gt;"No administrar",'Matriz Nº4 Administración'!G247," ")</f>
        <v xml:space="preserve"> </v>
      </c>
      <c r="G247" s="120"/>
      <c r="H247" s="120"/>
      <c r="I247" s="120"/>
      <c r="J247" s="120"/>
      <c r="K247" s="121"/>
      <c r="L247" s="121"/>
      <c r="M247" s="120"/>
      <c r="N247" s="23"/>
      <c r="O247" s="23"/>
      <c r="P247" s="23"/>
      <c r="Q247" s="23"/>
      <c r="R247" s="23"/>
      <c r="S247" s="23"/>
      <c r="T247" s="23"/>
      <c r="U247" s="23"/>
      <c r="V247" s="23"/>
      <c r="W247" s="23"/>
      <c r="X247" s="23"/>
      <c r="Y247" s="23"/>
      <c r="Z247" s="23"/>
    </row>
    <row r="248" spans="1:26" ht="42.75" customHeight="1" x14ac:dyDescent="0.3">
      <c r="A248" s="97" t="str">
        <f>+'Matriz Nº4 Administración'!A248</f>
        <v>26. 5</v>
      </c>
      <c r="B248" s="98" t="str">
        <f>+'Matriz Nº4 Administración'!B248</f>
        <v>No administrar</v>
      </c>
      <c r="C248" s="99" t="str">
        <f>IF(B248&lt;&gt;"No administrar",'Matriz Nº1 Identificación'!B248," ")</f>
        <v xml:space="preserve"> </v>
      </c>
      <c r="D248" s="100" t="str">
        <f>IF(C248&lt;&gt;" ",'Matriz Nº4 Administración'!C248," ")</f>
        <v xml:space="preserve"> </v>
      </c>
      <c r="E248" s="98" t="str">
        <f>IF(B248&lt;&gt;"No administrar",'Matriz Nº4 Administración'!F248," ")</f>
        <v xml:space="preserve"> </v>
      </c>
      <c r="F248" s="98" t="str">
        <f>IF(B248&lt;&gt;"No administrar",'Matriz Nº4 Administración'!G248," ")</f>
        <v xml:space="preserve"> </v>
      </c>
      <c r="G248" s="120"/>
      <c r="H248" s="120"/>
      <c r="I248" s="120"/>
      <c r="J248" s="120"/>
      <c r="K248" s="121"/>
      <c r="L248" s="121"/>
      <c r="M248" s="120"/>
      <c r="N248" s="23"/>
      <c r="O248" s="23"/>
      <c r="P248" s="23"/>
      <c r="Q248" s="23"/>
      <c r="R248" s="23"/>
      <c r="S248" s="23"/>
      <c r="T248" s="23"/>
      <c r="U248" s="23"/>
      <c r="V248" s="23"/>
      <c r="W248" s="23"/>
      <c r="X248" s="23"/>
      <c r="Y248" s="23"/>
      <c r="Z248" s="23"/>
    </row>
    <row r="249" spans="1:26" ht="40.5" customHeight="1" x14ac:dyDescent="0.3">
      <c r="A249" s="97" t="str">
        <f>+'Matriz Nº4 Administración'!A249</f>
        <v>26. 6</v>
      </c>
      <c r="B249" s="98" t="str">
        <f>+'Matriz Nº4 Administración'!B249</f>
        <v>No administrar</v>
      </c>
      <c r="C249" s="99" t="str">
        <f>IF(B249&lt;&gt;"No administrar",'Matriz Nº1 Identificación'!B249," ")</f>
        <v xml:space="preserve"> </v>
      </c>
      <c r="D249" s="100" t="str">
        <f>IF(C249&lt;&gt;" ",'Matriz Nº4 Administración'!C249," ")</f>
        <v xml:space="preserve"> </v>
      </c>
      <c r="E249" s="98" t="str">
        <f>IF(B249&lt;&gt;"No administrar",'Matriz Nº4 Administración'!F249," ")</f>
        <v xml:space="preserve"> </v>
      </c>
      <c r="F249" s="98" t="str">
        <f>IF(B249&lt;&gt;"No administrar",'Matriz Nº4 Administración'!G249," ")</f>
        <v xml:space="preserve"> </v>
      </c>
      <c r="G249" s="120"/>
      <c r="H249" s="120"/>
      <c r="I249" s="120"/>
      <c r="J249" s="120"/>
      <c r="K249" s="121"/>
      <c r="L249" s="121"/>
      <c r="M249" s="120"/>
      <c r="N249" s="23"/>
      <c r="O249" s="23"/>
      <c r="P249" s="23"/>
      <c r="Q249" s="23"/>
      <c r="R249" s="23"/>
      <c r="S249" s="23"/>
      <c r="T249" s="23"/>
      <c r="U249" s="23"/>
      <c r="V249" s="23"/>
      <c r="W249" s="23"/>
      <c r="X249" s="23"/>
      <c r="Y249" s="23"/>
      <c r="Z249" s="23"/>
    </row>
    <row r="250" spans="1:26" ht="43.5" customHeight="1" thickBot="1" x14ac:dyDescent="0.35">
      <c r="A250" s="97" t="str">
        <f>+'Matriz Nº4 Administración'!A250</f>
        <v>26. 7</v>
      </c>
      <c r="B250" s="98" t="str">
        <f>+'Matriz Nº4 Administración'!B250</f>
        <v>No administrar</v>
      </c>
      <c r="C250" s="99" t="str">
        <f>IF(B250&lt;&gt;"No administrar",'Matriz Nº1 Identificación'!B250," ")</f>
        <v xml:space="preserve"> </v>
      </c>
      <c r="D250" s="100" t="str">
        <f>IF(C250&lt;&gt;" ",'Matriz Nº4 Administración'!C250," ")</f>
        <v xml:space="preserve"> </v>
      </c>
      <c r="E250" s="98" t="str">
        <f>IF(B250&lt;&gt;"No administrar",'Matriz Nº4 Administración'!F250," ")</f>
        <v xml:space="preserve"> </v>
      </c>
      <c r="F250" s="98" t="str">
        <f>IF(B250&lt;&gt;"No administrar",'Matriz Nº4 Administración'!G250," ")</f>
        <v xml:space="preserve"> </v>
      </c>
      <c r="G250" s="120"/>
      <c r="H250" s="120"/>
      <c r="I250" s="120"/>
      <c r="J250" s="120"/>
      <c r="K250" s="121"/>
      <c r="L250" s="121"/>
      <c r="M250" s="120"/>
      <c r="N250" s="23"/>
      <c r="O250" s="23"/>
      <c r="P250" s="23"/>
      <c r="Q250" s="23"/>
      <c r="R250" s="23"/>
      <c r="S250" s="23"/>
      <c r="T250" s="23"/>
      <c r="U250" s="23"/>
      <c r="V250" s="23"/>
      <c r="W250" s="23"/>
      <c r="X250" s="23"/>
      <c r="Y250" s="23"/>
      <c r="Z250" s="23"/>
    </row>
    <row r="251" spans="1:26" ht="16.5" customHeight="1" thickBot="1" x14ac:dyDescent="0.35">
      <c r="A251" s="460" t="str">
        <f>'Matriz Nº4 Administración'!A251</f>
        <v xml:space="preserve">Objetivo Estratégico: </v>
      </c>
      <c r="B251" s="461"/>
      <c r="C251" s="462">
        <f>'Matriz Nº4 Administración'!B251</f>
        <v>0</v>
      </c>
      <c r="D251" s="463"/>
      <c r="E251" s="463"/>
      <c r="F251" s="463"/>
      <c r="G251" s="463"/>
      <c r="H251" s="463"/>
      <c r="I251" s="463"/>
      <c r="J251" s="463"/>
      <c r="K251" s="463"/>
      <c r="L251" s="463"/>
      <c r="M251" s="463"/>
      <c r="N251" s="7"/>
      <c r="O251" s="7"/>
      <c r="P251" s="7"/>
      <c r="Q251" s="7"/>
      <c r="R251" s="7"/>
      <c r="S251" s="7"/>
      <c r="T251" s="7"/>
      <c r="U251" s="7"/>
      <c r="V251" s="7"/>
      <c r="W251" s="7"/>
      <c r="X251" s="7"/>
      <c r="Y251" s="7"/>
      <c r="Z251" s="7"/>
    </row>
    <row r="252" spans="1:26" ht="27" customHeight="1" thickBot="1" x14ac:dyDescent="0.35">
      <c r="A252" s="456" t="str">
        <f>'Matriz Nº4 Administración'!A252</f>
        <v>Objetivo táctico</v>
      </c>
      <c r="B252" s="426"/>
      <c r="C252" s="457" t="str">
        <f>'Matriz Nº4 Administración'!B252</f>
        <v>27. Adquirir el servicio de cobertura de seguro y la protección necesarias para atender los casos de accidentes y riesgos del trabajo de todos los funcionarios de la Imprenta Naciona</v>
      </c>
      <c r="D252" s="458"/>
      <c r="E252" s="458"/>
      <c r="F252" s="458"/>
      <c r="G252" s="458"/>
      <c r="H252" s="458"/>
      <c r="I252" s="458"/>
      <c r="J252" s="458"/>
      <c r="K252" s="458"/>
      <c r="L252" s="458"/>
      <c r="M252" s="459"/>
      <c r="N252" s="7"/>
      <c r="O252" s="7"/>
      <c r="P252" s="7"/>
      <c r="Q252" s="7"/>
      <c r="R252" s="7"/>
      <c r="S252" s="7"/>
      <c r="T252" s="7"/>
      <c r="U252" s="7"/>
      <c r="V252" s="7"/>
      <c r="W252" s="7"/>
      <c r="X252" s="7"/>
      <c r="Y252" s="7"/>
      <c r="Z252" s="7"/>
    </row>
    <row r="253" spans="1:26" ht="47.25" customHeight="1" x14ac:dyDescent="0.3">
      <c r="A253" s="97" t="str">
        <f>+'Matriz Nº4 Administración'!A253</f>
        <v>27. 1</v>
      </c>
      <c r="B253" s="98" t="str">
        <f>+'Matriz Nº4 Administración'!B253</f>
        <v>No administrar</v>
      </c>
      <c r="C253" s="99" t="str">
        <f>IF(B253&lt;&gt;"No administrar",'Matriz Nº1 Identificación'!B253," ")</f>
        <v xml:space="preserve"> </v>
      </c>
      <c r="D253" s="100" t="str">
        <f>IF(C253&lt;&gt;" ",'Matriz Nº4 Administración'!C253," ")</f>
        <v xml:space="preserve"> </v>
      </c>
      <c r="E253" s="98" t="str">
        <f>IF(B253&lt;&gt;"No administrar",'Matriz Nº4 Administración'!F253," ")</f>
        <v xml:space="preserve"> </v>
      </c>
      <c r="F253" s="98" t="str">
        <f>IF(B253&lt;&gt;"No administrar",'Matriz Nº4 Administración'!G253," ")</f>
        <v xml:space="preserve"> </v>
      </c>
      <c r="G253" s="120"/>
      <c r="H253" s="120"/>
      <c r="I253" s="120"/>
      <c r="J253" s="120"/>
      <c r="K253" s="121"/>
      <c r="L253" s="121"/>
      <c r="M253" s="120"/>
      <c r="N253" s="23"/>
      <c r="O253" s="23"/>
      <c r="P253" s="23"/>
      <c r="Q253" s="23"/>
      <c r="R253" s="23"/>
      <c r="S253" s="23"/>
      <c r="T253" s="23"/>
      <c r="U253" s="23"/>
      <c r="V253" s="23"/>
      <c r="W253" s="23"/>
      <c r="X253" s="23"/>
      <c r="Y253" s="23"/>
      <c r="Z253" s="23"/>
    </row>
    <row r="254" spans="1:26" ht="43.5" customHeight="1" x14ac:dyDescent="0.3">
      <c r="A254" s="97" t="str">
        <f>+'Matriz Nº4 Administración'!A254</f>
        <v>27. 2</v>
      </c>
      <c r="B254" s="98" t="str">
        <f>+'Matriz Nº4 Administración'!B254</f>
        <v>No administrar</v>
      </c>
      <c r="C254" s="99" t="str">
        <f>IF(B254&lt;&gt;"No administrar",'Matriz Nº1 Identificación'!B254," ")</f>
        <v xml:space="preserve"> </v>
      </c>
      <c r="D254" s="100" t="str">
        <f>IF(C254&lt;&gt;" ",'Matriz Nº4 Administración'!C254," ")</f>
        <v xml:space="preserve"> </v>
      </c>
      <c r="E254" s="98" t="str">
        <f>IF(B254&lt;&gt;"No administrar",'Matriz Nº4 Administración'!F254," ")</f>
        <v xml:space="preserve"> </v>
      </c>
      <c r="F254" s="98" t="str">
        <f>IF(B254&lt;&gt;"No administrar",'Matriz Nº4 Administración'!G254," ")</f>
        <v xml:space="preserve"> </v>
      </c>
      <c r="G254" s="120"/>
      <c r="H254" s="120"/>
      <c r="I254" s="120"/>
      <c r="J254" s="120"/>
      <c r="K254" s="121"/>
      <c r="L254" s="121"/>
      <c r="M254" s="120"/>
      <c r="N254" s="23"/>
      <c r="O254" s="23"/>
      <c r="P254" s="23"/>
      <c r="Q254" s="23"/>
      <c r="R254" s="23"/>
      <c r="S254" s="23"/>
      <c r="T254" s="23"/>
      <c r="U254" s="23"/>
      <c r="V254" s="23"/>
      <c r="W254" s="23"/>
      <c r="X254" s="23"/>
      <c r="Y254" s="23"/>
      <c r="Z254" s="23"/>
    </row>
    <row r="255" spans="1:26" ht="40.5" customHeight="1" x14ac:dyDescent="0.3">
      <c r="A255" s="97" t="str">
        <f>+'Matriz Nº4 Administración'!A255</f>
        <v>27. 3</v>
      </c>
      <c r="B255" s="98" t="str">
        <f>+'Matriz Nº4 Administración'!B255</f>
        <v>No administrar</v>
      </c>
      <c r="C255" s="99" t="str">
        <f>IF(B255&lt;&gt;"No administrar",'Matriz Nº1 Identificación'!B255," ")</f>
        <v xml:space="preserve"> </v>
      </c>
      <c r="D255" s="100" t="str">
        <f>IF(C255&lt;&gt;" ",'Matriz Nº4 Administración'!C255," ")</f>
        <v xml:space="preserve"> </v>
      </c>
      <c r="E255" s="98" t="str">
        <f>IF(B255&lt;&gt;"No administrar",'Matriz Nº4 Administración'!F255," ")</f>
        <v xml:space="preserve"> </v>
      </c>
      <c r="F255" s="98" t="str">
        <f>IF(B255&lt;&gt;"No administrar",'Matriz Nº4 Administración'!G255," ")</f>
        <v xml:space="preserve"> </v>
      </c>
      <c r="G255" s="120"/>
      <c r="H255" s="120"/>
      <c r="I255" s="120"/>
      <c r="J255" s="120"/>
      <c r="K255" s="121"/>
      <c r="L255" s="121"/>
      <c r="M255" s="120"/>
      <c r="N255" s="23"/>
      <c r="O255" s="23"/>
      <c r="P255" s="23"/>
      <c r="Q255" s="23"/>
      <c r="R255" s="23"/>
      <c r="S255" s="23"/>
      <c r="T255" s="23"/>
      <c r="U255" s="23"/>
      <c r="V255" s="23"/>
      <c r="W255" s="23"/>
      <c r="X255" s="23"/>
      <c r="Y255" s="23"/>
      <c r="Z255" s="23"/>
    </row>
    <row r="256" spans="1:26" ht="48" customHeight="1" x14ac:dyDescent="0.3">
      <c r="A256" s="97" t="str">
        <f>+'Matriz Nº4 Administración'!A256</f>
        <v>27. 4</v>
      </c>
      <c r="B256" s="98" t="str">
        <f>+'Matriz Nº4 Administración'!B256</f>
        <v>No administrar</v>
      </c>
      <c r="C256" s="99" t="str">
        <f>IF(B256&lt;&gt;"No administrar",'Matriz Nº1 Identificación'!B256," ")</f>
        <v xml:space="preserve"> </v>
      </c>
      <c r="D256" s="100" t="str">
        <f>IF(C256&lt;&gt;" ",'Matriz Nº4 Administración'!C256," ")</f>
        <v xml:space="preserve"> </v>
      </c>
      <c r="E256" s="98" t="str">
        <f>IF(B256&lt;&gt;"No administrar",'Matriz Nº4 Administración'!F256," ")</f>
        <v xml:space="preserve"> </v>
      </c>
      <c r="F256" s="98" t="str">
        <f>IF(B256&lt;&gt;"No administrar",'Matriz Nº4 Administración'!G256," ")</f>
        <v xml:space="preserve"> </v>
      </c>
      <c r="G256" s="120"/>
      <c r="H256" s="120"/>
      <c r="I256" s="120"/>
      <c r="J256" s="120"/>
      <c r="K256" s="121"/>
      <c r="L256" s="121"/>
      <c r="M256" s="120"/>
      <c r="N256" s="23"/>
      <c r="O256" s="23"/>
      <c r="P256" s="23"/>
      <c r="Q256" s="23"/>
      <c r="R256" s="23"/>
      <c r="S256" s="23"/>
      <c r="T256" s="23"/>
      <c r="U256" s="23"/>
      <c r="V256" s="23"/>
      <c r="W256" s="23"/>
      <c r="X256" s="23"/>
      <c r="Y256" s="23"/>
      <c r="Z256" s="23"/>
    </row>
    <row r="257" spans="1:26" ht="42.75" customHeight="1" x14ac:dyDescent="0.3">
      <c r="A257" s="97" t="str">
        <f>+'Matriz Nº4 Administración'!A257</f>
        <v>27. 5</v>
      </c>
      <c r="B257" s="98" t="str">
        <f>+'Matriz Nº4 Administración'!B257</f>
        <v>No administrar</v>
      </c>
      <c r="C257" s="99" t="str">
        <f>IF(B257&lt;&gt;"No administrar",'Matriz Nº1 Identificación'!B257," ")</f>
        <v xml:space="preserve"> </v>
      </c>
      <c r="D257" s="100" t="str">
        <f>IF(C257&lt;&gt;" ",'Matriz Nº4 Administración'!C257," ")</f>
        <v xml:space="preserve"> </v>
      </c>
      <c r="E257" s="98" t="str">
        <f>IF(B257&lt;&gt;"No administrar",'Matriz Nº4 Administración'!F257," ")</f>
        <v xml:space="preserve"> </v>
      </c>
      <c r="F257" s="98" t="str">
        <f>IF(B257&lt;&gt;"No administrar",'Matriz Nº4 Administración'!G257," ")</f>
        <v xml:space="preserve"> </v>
      </c>
      <c r="G257" s="120"/>
      <c r="H257" s="120"/>
      <c r="I257" s="120"/>
      <c r="J257" s="120"/>
      <c r="K257" s="121"/>
      <c r="L257" s="121"/>
      <c r="M257" s="120"/>
      <c r="N257" s="23"/>
      <c r="O257" s="23"/>
      <c r="P257" s="23"/>
      <c r="Q257" s="23"/>
      <c r="R257" s="23"/>
      <c r="S257" s="23"/>
      <c r="T257" s="23"/>
      <c r="U257" s="23"/>
      <c r="V257" s="23"/>
      <c r="W257" s="23"/>
      <c r="X257" s="23"/>
      <c r="Y257" s="23"/>
      <c r="Z257" s="23"/>
    </row>
    <row r="258" spans="1:26" ht="40.5" customHeight="1" x14ac:dyDescent="0.3">
      <c r="A258" s="97" t="str">
        <f>+'Matriz Nº4 Administración'!A258</f>
        <v>27. 6</v>
      </c>
      <c r="B258" s="98" t="str">
        <f>+'Matriz Nº4 Administración'!B258</f>
        <v>No administrar</v>
      </c>
      <c r="C258" s="99" t="str">
        <f>IF(B258&lt;&gt;"No administrar",'Matriz Nº1 Identificación'!B258," ")</f>
        <v xml:space="preserve"> </v>
      </c>
      <c r="D258" s="100" t="str">
        <f>IF(C258&lt;&gt;" ",'Matriz Nº4 Administración'!C258," ")</f>
        <v xml:space="preserve"> </v>
      </c>
      <c r="E258" s="98" t="str">
        <f>IF(B258&lt;&gt;"No administrar",'Matriz Nº4 Administración'!F258," ")</f>
        <v xml:space="preserve"> </v>
      </c>
      <c r="F258" s="98" t="str">
        <f>IF(B258&lt;&gt;"No administrar",'Matriz Nº4 Administración'!G258," ")</f>
        <v xml:space="preserve"> </v>
      </c>
      <c r="G258" s="120"/>
      <c r="H258" s="120"/>
      <c r="I258" s="120"/>
      <c r="J258" s="120"/>
      <c r="K258" s="121"/>
      <c r="L258" s="121"/>
      <c r="M258" s="120"/>
      <c r="N258" s="23"/>
      <c r="O258" s="23"/>
      <c r="P258" s="23"/>
      <c r="Q258" s="23"/>
      <c r="R258" s="23"/>
      <c r="S258" s="23"/>
      <c r="T258" s="23"/>
      <c r="U258" s="23"/>
      <c r="V258" s="23"/>
      <c r="W258" s="23"/>
      <c r="X258" s="23"/>
      <c r="Y258" s="23"/>
      <c r="Z258" s="23"/>
    </row>
    <row r="259" spans="1:26" ht="43.5" customHeight="1" thickBot="1" x14ac:dyDescent="0.35">
      <c r="A259" s="97" t="str">
        <f>+'Matriz Nº4 Administración'!A259</f>
        <v>27. 7</v>
      </c>
      <c r="B259" s="98" t="str">
        <f>+'Matriz Nº4 Administración'!B259</f>
        <v>No administrar</v>
      </c>
      <c r="C259" s="99" t="str">
        <f>IF(B259&lt;&gt;"No administrar",'Matriz Nº1 Identificación'!B259," ")</f>
        <v xml:space="preserve"> </v>
      </c>
      <c r="D259" s="100" t="str">
        <f>IF(C259&lt;&gt;" ",'Matriz Nº4 Administración'!C259," ")</f>
        <v xml:space="preserve"> </v>
      </c>
      <c r="E259" s="98" t="str">
        <f>IF(B259&lt;&gt;"No administrar",'Matriz Nº4 Administración'!F259," ")</f>
        <v xml:space="preserve"> </v>
      </c>
      <c r="F259" s="98" t="str">
        <f>IF(B259&lt;&gt;"No administrar",'Matriz Nº4 Administración'!G259," ")</f>
        <v xml:space="preserve"> </v>
      </c>
      <c r="G259" s="120"/>
      <c r="H259" s="120"/>
      <c r="I259" s="120"/>
      <c r="J259" s="120"/>
      <c r="K259" s="121"/>
      <c r="L259" s="121"/>
      <c r="M259" s="120"/>
      <c r="N259" s="23"/>
      <c r="O259" s="23"/>
      <c r="P259" s="23"/>
      <c r="Q259" s="23"/>
      <c r="R259" s="23"/>
      <c r="S259" s="23"/>
      <c r="T259" s="23"/>
      <c r="U259" s="23"/>
      <c r="V259" s="23"/>
      <c r="W259" s="23"/>
      <c r="X259" s="23"/>
      <c r="Y259" s="23"/>
      <c r="Z259" s="23"/>
    </row>
    <row r="260" spans="1:26" ht="16.5" customHeight="1" thickBot="1" x14ac:dyDescent="0.35">
      <c r="A260" s="460" t="str">
        <f>'Matriz Nº4 Administración'!A260</f>
        <v xml:space="preserve">Objetivo Estratégico: </v>
      </c>
      <c r="B260" s="461"/>
      <c r="C260" s="462">
        <f>'Matriz Nº4 Administración'!B260</f>
        <v>0</v>
      </c>
      <c r="D260" s="463"/>
      <c r="E260" s="463"/>
      <c r="F260" s="463"/>
      <c r="G260" s="463"/>
      <c r="H260" s="463"/>
      <c r="I260" s="463"/>
      <c r="J260" s="463"/>
      <c r="K260" s="463"/>
      <c r="L260" s="463"/>
      <c r="M260" s="463"/>
      <c r="N260" s="7"/>
      <c r="O260" s="7"/>
      <c r="P260" s="7"/>
      <c r="Q260" s="7"/>
      <c r="R260" s="7"/>
      <c r="S260" s="7"/>
      <c r="T260" s="7"/>
      <c r="U260" s="7"/>
      <c r="V260" s="7"/>
      <c r="W260" s="7"/>
      <c r="X260" s="7"/>
      <c r="Y260" s="7"/>
      <c r="Z260" s="7"/>
    </row>
    <row r="261" spans="1:26" ht="27" customHeight="1" thickBot="1" x14ac:dyDescent="0.35">
      <c r="A261" s="456" t="str">
        <f>'Matriz Nº4 Administración'!A261</f>
        <v>Objetivo táctico</v>
      </c>
      <c r="B261" s="426"/>
      <c r="C261" s="457" t="str">
        <f>'Matriz Nº4 Administración'!B261</f>
        <v>28. Brindar el mantenimiento optimo a los equipos de control de marcas de los funcionarios de la Institución.</v>
      </c>
      <c r="D261" s="458"/>
      <c r="E261" s="458"/>
      <c r="F261" s="458"/>
      <c r="G261" s="458"/>
      <c r="H261" s="458"/>
      <c r="I261" s="458"/>
      <c r="J261" s="458"/>
      <c r="K261" s="458"/>
      <c r="L261" s="458"/>
      <c r="M261" s="459"/>
      <c r="N261" s="7"/>
      <c r="O261" s="7"/>
      <c r="P261" s="7"/>
      <c r="Q261" s="7"/>
      <c r="R261" s="7"/>
      <c r="S261" s="7"/>
      <c r="T261" s="7"/>
      <c r="U261" s="7"/>
      <c r="V261" s="7"/>
      <c r="W261" s="7"/>
      <c r="X261" s="7"/>
      <c r="Y261" s="7"/>
      <c r="Z261" s="7"/>
    </row>
    <row r="262" spans="1:26" ht="47.25" customHeight="1" x14ac:dyDescent="0.3">
      <c r="A262" s="97" t="str">
        <f>+'Matriz Nº4 Administración'!A262</f>
        <v>28. 1</v>
      </c>
      <c r="B262" s="98" t="str">
        <f>+'Matriz Nº4 Administración'!B262</f>
        <v>No administrar</v>
      </c>
      <c r="C262" s="99" t="str">
        <f>IF(B262&lt;&gt;"No administrar",'Matriz Nº1 Identificación'!B262," ")</f>
        <v xml:space="preserve"> </v>
      </c>
      <c r="D262" s="100" t="str">
        <f>IF(C262&lt;&gt;" ",'Matriz Nº4 Administración'!C262," ")</f>
        <v xml:space="preserve"> </v>
      </c>
      <c r="E262" s="98" t="str">
        <f>IF(B262&lt;&gt;"No administrar",'Matriz Nº4 Administración'!F262," ")</f>
        <v xml:space="preserve"> </v>
      </c>
      <c r="F262" s="98" t="str">
        <f>IF(B262&lt;&gt;"No administrar",'Matriz Nº4 Administración'!G262," ")</f>
        <v xml:space="preserve"> </v>
      </c>
      <c r="G262" s="120"/>
      <c r="H262" s="120"/>
      <c r="I262" s="120"/>
      <c r="J262" s="120"/>
      <c r="K262" s="121"/>
      <c r="L262" s="121"/>
      <c r="M262" s="120"/>
      <c r="N262" s="23"/>
      <c r="O262" s="23"/>
      <c r="P262" s="23"/>
      <c r="Q262" s="23"/>
      <c r="R262" s="23"/>
      <c r="S262" s="23"/>
      <c r="T262" s="23"/>
      <c r="U262" s="23"/>
      <c r="V262" s="23"/>
      <c r="W262" s="23"/>
      <c r="X262" s="23"/>
      <c r="Y262" s="23"/>
      <c r="Z262" s="23"/>
    </row>
    <row r="263" spans="1:26" ht="43.5" customHeight="1" x14ac:dyDescent="0.3">
      <c r="A263" s="97" t="str">
        <f>+'Matriz Nº4 Administración'!A263</f>
        <v>28. 2</v>
      </c>
      <c r="B263" s="98" t="str">
        <f>+'Matriz Nº4 Administración'!B263</f>
        <v>No administrar</v>
      </c>
      <c r="C263" s="99" t="str">
        <f>IF(B263&lt;&gt;"No administrar",'Matriz Nº1 Identificación'!B263," ")</f>
        <v xml:space="preserve"> </v>
      </c>
      <c r="D263" s="100" t="str">
        <f>IF(C263&lt;&gt;" ",'Matriz Nº4 Administración'!C263," ")</f>
        <v xml:space="preserve"> </v>
      </c>
      <c r="E263" s="98" t="str">
        <f>IF(B263&lt;&gt;"No administrar",'Matriz Nº4 Administración'!F263," ")</f>
        <v xml:space="preserve"> </v>
      </c>
      <c r="F263" s="98" t="str">
        <f>IF(B263&lt;&gt;"No administrar",'Matriz Nº4 Administración'!G263," ")</f>
        <v xml:space="preserve"> </v>
      </c>
      <c r="G263" s="120"/>
      <c r="H263" s="120"/>
      <c r="I263" s="120"/>
      <c r="J263" s="120"/>
      <c r="K263" s="121"/>
      <c r="L263" s="121"/>
      <c r="M263" s="120"/>
      <c r="N263" s="23"/>
      <c r="O263" s="23"/>
      <c r="P263" s="23"/>
      <c r="Q263" s="23"/>
      <c r="R263" s="23"/>
      <c r="S263" s="23"/>
      <c r="T263" s="23"/>
      <c r="U263" s="23"/>
      <c r="V263" s="23"/>
      <c r="W263" s="23"/>
      <c r="X263" s="23"/>
      <c r="Y263" s="23"/>
      <c r="Z263" s="23"/>
    </row>
    <row r="264" spans="1:26" ht="40.5" customHeight="1" x14ac:dyDescent="0.3">
      <c r="A264" s="97" t="str">
        <f>+'Matriz Nº4 Administración'!A264</f>
        <v>28. 3</v>
      </c>
      <c r="B264" s="98" t="str">
        <f>+'Matriz Nº4 Administración'!B264</f>
        <v>No administrar</v>
      </c>
      <c r="C264" s="99" t="str">
        <f>IF(B264&lt;&gt;"No administrar",'Matriz Nº1 Identificación'!B264," ")</f>
        <v xml:space="preserve"> </v>
      </c>
      <c r="D264" s="100" t="str">
        <f>IF(C264&lt;&gt;" ",'Matriz Nº4 Administración'!C264," ")</f>
        <v xml:space="preserve"> </v>
      </c>
      <c r="E264" s="98" t="str">
        <f>IF(B264&lt;&gt;"No administrar",'Matriz Nº4 Administración'!F264," ")</f>
        <v xml:space="preserve"> </v>
      </c>
      <c r="F264" s="98" t="str">
        <f>IF(B264&lt;&gt;"No administrar",'Matriz Nº4 Administración'!G264," ")</f>
        <v xml:space="preserve"> </v>
      </c>
      <c r="G264" s="120"/>
      <c r="H264" s="120"/>
      <c r="I264" s="120"/>
      <c r="J264" s="120"/>
      <c r="K264" s="121"/>
      <c r="L264" s="121"/>
      <c r="M264" s="120"/>
      <c r="N264" s="23"/>
      <c r="O264" s="23"/>
      <c r="P264" s="23"/>
      <c r="Q264" s="23"/>
      <c r="R264" s="23"/>
      <c r="S264" s="23"/>
      <c r="T264" s="23"/>
      <c r="U264" s="23"/>
      <c r="V264" s="23"/>
      <c r="W264" s="23"/>
      <c r="X264" s="23"/>
      <c r="Y264" s="23"/>
      <c r="Z264" s="23"/>
    </row>
    <row r="265" spans="1:26" ht="48" customHeight="1" x14ac:dyDescent="0.3">
      <c r="A265" s="97" t="str">
        <f>+'Matriz Nº4 Administración'!A265</f>
        <v>28. 4</v>
      </c>
      <c r="B265" s="98" t="str">
        <f>+'Matriz Nº4 Administración'!B265</f>
        <v>No administrar</v>
      </c>
      <c r="C265" s="99" t="str">
        <f>IF(B265&lt;&gt;"No administrar",'Matriz Nº1 Identificación'!B265," ")</f>
        <v xml:space="preserve"> </v>
      </c>
      <c r="D265" s="100" t="str">
        <f>IF(C265&lt;&gt;" ",'Matriz Nº4 Administración'!C265," ")</f>
        <v xml:space="preserve"> </v>
      </c>
      <c r="E265" s="98" t="str">
        <f>IF(B265&lt;&gt;"No administrar",'Matriz Nº4 Administración'!F265," ")</f>
        <v xml:space="preserve"> </v>
      </c>
      <c r="F265" s="98" t="str">
        <f>IF(B265&lt;&gt;"No administrar",'Matriz Nº4 Administración'!G265," ")</f>
        <v xml:space="preserve"> </v>
      </c>
      <c r="G265" s="120"/>
      <c r="H265" s="120"/>
      <c r="I265" s="120"/>
      <c r="J265" s="120"/>
      <c r="K265" s="121"/>
      <c r="L265" s="121"/>
      <c r="M265" s="120"/>
      <c r="N265" s="23"/>
      <c r="O265" s="23"/>
      <c r="P265" s="23"/>
      <c r="Q265" s="23"/>
      <c r="R265" s="23"/>
      <c r="S265" s="23"/>
      <c r="T265" s="23"/>
      <c r="U265" s="23"/>
      <c r="V265" s="23"/>
      <c r="W265" s="23"/>
      <c r="X265" s="23"/>
      <c r="Y265" s="23"/>
      <c r="Z265" s="23"/>
    </row>
    <row r="266" spans="1:26" ht="42.75" customHeight="1" x14ac:dyDescent="0.3">
      <c r="A266" s="97" t="str">
        <f>+'Matriz Nº4 Administración'!A266</f>
        <v>28. 5</v>
      </c>
      <c r="B266" s="98" t="str">
        <f>+'Matriz Nº4 Administración'!B266</f>
        <v>No administrar</v>
      </c>
      <c r="C266" s="99" t="str">
        <f>IF(B266&lt;&gt;"No administrar",'Matriz Nº1 Identificación'!B266," ")</f>
        <v xml:space="preserve"> </v>
      </c>
      <c r="D266" s="100" t="str">
        <f>IF(C266&lt;&gt;" ",'Matriz Nº4 Administración'!C266," ")</f>
        <v xml:space="preserve"> </v>
      </c>
      <c r="E266" s="98" t="str">
        <f>IF(B266&lt;&gt;"No administrar",'Matriz Nº4 Administración'!F266," ")</f>
        <v xml:space="preserve"> </v>
      </c>
      <c r="F266" s="98" t="str">
        <f>IF(B266&lt;&gt;"No administrar",'Matriz Nº4 Administración'!G266," ")</f>
        <v xml:space="preserve"> </v>
      </c>
      <c r="G266" s="120"/>
      <c r="H266" s="120"/>
      <c r="I266" s="120"/>
      <c r="J266" s="120"/>
      <c r="K266" s="121"/>
      <c r="L266" s="121"/>
      <c r="M266" s="120"/>
      <c r="N266" s="23"/>
      <c r="O266" s="23"/>
      <c r="P266" s="23"/>
      <c r="Q266" s="23"/>
      <c r="R266" s="23"/>
      <c r="S266" s="23"/>
      <c r="T266" s="23"/>
      <c r="U266" s="23"/>
      <c r="V266" s="23"/>
      <c r="W266" s="23"/>
      <c r="X266" s="23"/>
      <c r="Y266" s="23"/>
      <c r="Z266" s="23"/>
    </row>
    <row r="267" spans="1:26" ht="40.5" customHeight="1" x14ac:dyDescent="0.3">
      <c r="A267" s="97" t="str">
        <f>+'Matriz Nº4 Administración'!A267</f>
        <v>28. 6</v>
      </c>
      <c r="B267" s="98" t="str">
        <f>+'Matriz Nº4 Administración'!B267</f>
        <v>No administrar</v>
      </c>
      <c r="C267" s="99" t="str">
        <f>IF(B267&lt;&gt;"No administrar",'Matriz Nº1 Identificación'!B267," ")</f>
        <v xml:space="preserve"> </v>
      </c>
      <c r="D267" s="100" t="str">
        <f>IF(C267&lt;&gt;" ",'Matriz Nº4 Administración'!C267," ")</f>
        <v xml:space="preserve"> </v>
      </c>
      <c r="E267" s="98" t="str">
        <f>IF(B267&lt;&gt;"No administrar",'Matriz Nº4 Administración'!F267," ")</f>
        <v xml:space="preserve"> </v>
      </c>
      <c r="F267" s="98" t="str">
        <f>IF(B267&lt;&gt;"No administrar",'Matriz Nº4 Administración'!G267," ")</f>
        <v xml:space="preserve"> </v>
      </c>
      <c r="G267" s="120"/>
      <c r="H267" s="120"/>
      <c r="I267" s="120"/>
      <c r="J267" s="120"/>
      <c r="K267" s="121"/>
      <c r="L267" s="121"/>
      <c r="M267" s="120"/>
      <c r="N267" s="23"/>
      <c r="O267" s="23"/>
      <c r="P267" s="23"/>
      <c r="Q267" s="23"/>
      <c r="R267" s="23"/>
      <c r="S267" s="23"/>
      <c r="T267" s="23"/>
      <c r="U267" s="23"/>
      <c r="V267" s="23"/>
      <c r="W267" s="23"/>
      <c r="X267" s="23"/>
      <c r="Y267" s="23"/>
      <c r="Z267" s="23"/>
    </row>
    <row r="268" spans="1:26" ht="43.5" customHeight="1" thickBot="1" x14ac:dyDescent="0.35">
      <c r="A268" s="97" t="str">
        <f>+'Matriz Nº4 Administración'!A268</f>
        <v>28. 7</v>
      </c>
      <c r="B268" s="98" t="str">
        <f>+'Matriz Nº4 Administración'!B268</f>
        <v>No administrar</v>
      </c>
      <c r="C268" s="99" t="str">
        <f>IF(B268&lt;&gt;"No administrar",'Matriz Nº1 Identificación'!B268," ")</f>
        <v xml:space="preserve"> </v>
      </c>
      <c r="D268" s="100" t="str">
        <f>IF(C268&lt;&gt;" ",'Matriz Nº4 Administración'!C268," ")</f>
        <v xml:space="preserve"> </v>
      </c>
      <c r="E268" s="98" t="str">
        <f>IF(B268&lt;&gt;"No administrar",'Matriz Nº4 Administración'!F268," ")</f>
        <v xml:space="preserve"> </v>
      </c>
      <c r="F268" s="98" t="str">
        <f>IF(B268&lt;&gt;"No administrar",'Matriz Nº4 Administración'!G268," ")</f>
        <v xml:space="preserve"> </v>
      </c>
      <c r="G268" s="120"/>
      <c r="H268" s="120"/>
      <c r="I268" s="120"/>
      <c r="J268" s="120"/>
      <c r="K268" s="121"/>
      <c r="L268" s="121"/>
      <c r="M268" s="120"/>
      <c r="N268" s="23"/>
      <c r="O268" s="23"/>
      <c r="P268" s="23"/>
      <c r="Q268" s="23"/>
      <c r="R268" s="23"/>
      <c r="S268" s="23"/>
      <c r="T268" s="23"/>
      <c r="U268" s="23"/>
      <c r="V268" s="23"/>
      <c r="W268" s="23"/>
      <c r="X268" s="23"/>
      <c r="Y268" s="23"/>
      <c r="Z268" s="23"/>
    </row>
    <row r="269" spans="1:26" ht="16.5" customHeight="1" thickBot="1" x14ac:dyDescent="0.35">
      <c r="A269" s="460" t="str">
        <f>'Matriz Nº4 Administración'!A269</f>
        <v xml:space="preserve">Objetivo Estratégico: </v>
      </c>
      <c r="B269" s="461"/>
      <c r="C269" s="462">
        <f>'Matriz Nº4 Administración'!B269</f>
        <v>0</v>
      </c>
      <c r="D269" s="463"/>
      <c r="E269" s="463"/>
      <c r="F269" s="463"/>
      <c r="G269" s="463"/>
      <c r="H269" s="463"/>
      <c r="I269" s="463"/>
      <c r="J269" s="463"/>
      <c r="K269" s="463"/>
      <c r="L269" s="463"/>
      <c r="M269" s="463"/>
      <c r="N269" s="7"/>
      <c r="O269" s="7"/>
      <c r="P269" s="7"/>
      <c r="Q269" s="7"/>
      <c r="R269" s="7"/>
      <c r="S269" s="7"/>
      <c r="T269" s="7"/>
      <c r="U269" s="7"/>
      <c r="V269" s="7"/>
      <c r="W269" s="7"/>
      <c r="X269" s="7"/>
      <c r="Y269" s="7"/>
      <c r="Z269" s="7"/>
    </row>
    <row r="270" spans="1:26" ht="27" customHeight="1" thickBot="1" x14ac:dyDescent="0.35">
      <c r="A270" s="456" t="str">
        <f>'Matriz Nº4 Administración'!A270</f>
        <v>Objetivo táctico</v>
      </c>
      <c r="B270" s="426"/>
      <c r="C270" s="457" t="str">
        <f>'Matriz Nº4 Administración'!B270</f>
        <v>29. Promover y proteger la salud de los trabajadores, así como controlar los accidentes y las enfermedades ocupacionales</v>
      </c>
      <c r="D270" s="458"/>
      <c r="E270" s="458"/>
      <c r="F270" s="458"/>
      <c r="G270" s="458"/>
      <c r="H270" s="458"/>
      <c r="I270" s="458"/>
      <c r="J270" s="458"/>
      <c r="K270" s="458"/>
      <c r="L270" s="458"/>
      <c r="M270" s="459"/>
      <c r="N270" s="7"/>
      <c r="O270" s="7"/>
      <c r="P270" s="7"/>
      <c r="Q270" s="7"/>
      <c r="R270" s="7"/>
      <c r="S270" s="7"/>
      <c r="T270" s="7"/>
      <c r="U270" s="7"/>
      <c r="V270" s="7"/>
      <c r="W270" s="7"/>
      <c r="X270" s="7"/>
      <c r="Y270" s="7"/>
      <c r="Z270" s="7"/>
    </row>
    <row r="271" spans="1:26" ht="47.25" customHeight="1" x14ac:dyDescent="0.3">
      <c r="A271" s="97" t="str">
        <f>+'Matriz Nº4 Administración'!A271</f>
        <v>29. 1</v>
      </c>
      <c r="B271" s="98" t="str">
        <f>+'Matriz Nº4 Administración'!B271</f>
        <v>No administrar</v>
      </c>
      <c r="C271" s="99" t="str">
        <f>IF(B271&lt;&gt;"No administrar",'Matriz Nº1 Identificación'!B271," ")</f>
        <v xml:space="preserve"> </v>
      </c>
      <c r="D271" s="100" t="str">
        <f>IF(C271&lt;&gt;" ",'Matriz Nº4 Administración'!C271," ")</f>
        <v xml:space="preserve"> </v>
      </c>
      <c r="E271" s="98" t="str">
        <f>IF(B271&lt;&gt;"No administrar",'Matriz Nº4 Administración'!F271," ")</f>
        <v xml:space="preserve"> </v>
      </c>
      <c r="F271" s="98" t="str">
        <f>IF(B271&lt;&gt;"No administrar",'Matriz Nº4 Administración'!G271," ")</f>
        <v xml:space="preserve"> </v>
      </c>
      <c r="G271" s="120"/>
      <c r="H271" s="120"/>
      <c r="I271" s="120"/>
      <c r="J271" s="120"/>
      <c r="K271" s="121"/>
      <c r="L271" s="121"/>
      <c r="M271" s="120"/>
      <c r="N271" s="23"/>
      <c r="O271" s="23"/>
      <c r="P271" s="23"/>
      <c r="Q271" s="23"/>
      <c r="R271" s="23"/>
      <c r="S271" s="23"/>
      <c r="T271" s="23"/>
      <c r="U271" s="23"/>
      <c r="V271" s="23"/>
      <c r="W271" s="23"/>
      <c r="X271" s="23"/>
      <c r="Y271" s="23"/>
      <c r="Z271" s="23"/>
    </row>
    <row r="272" spans="1:26" ht="43.5" customHeight="1" x14ac:dyDescent="0.3">
      <c r="A272" s="97" t="str">
        <f>+'Matriz Nº4 Administración'!A272</f>
        <v>29. 2</v>
      </c>
      <c r="B272" s="98" t="str">
        <f>+'Matriz Nº4 Administración'!B272</f>
        <v>No administrar</v>
      </c>
      <c r="C272" s="99" t="str">
        <f>IF(B272&lt;&gt;"No administrar",'Matriz Nº1 Identificación'!B272," ")</f>
        <v xml:space="preserve"> </v>
      </c>
      <c r="D272" s="100" t="str">
        <f>IF(C272&lt;&gt;" ",'Matriz Nº4 Administración'!C272," ")</f>
        <v xml:space="preserve"> </v>
      </c>
      <c r="E272" s="98" t="str">
        <f>IF(B272&lt;&gt;"No administrar",'Matriz Nº4 Administración'!F272," ")</f>
        <v xml:space="preserve"> </v>
      </c>
      <c r="F272" s="98" t="str">
        <f>IF(B272&lt;&gt;"No administrar",'Matriz Nº4 Administración'!G272," ")</f>
        <v xml:space="preserve"> </v>
      </c>
      <c r="G272" s="120"/>
      <c r="H272" s="120"/>
      <c r="I272" s="120"/>
      <c r="J272" s="120"/>
      <c r="K272" s="121"/>
      <c r="L272" s="121"/>
      <c r="M272" s="120"/>
      <c r="N272" s="23"/>
      <c r="O272" s="23"/>
      <c r="P272" s="23"/>
      <c r="Q272" s="23"/>
      <c r="R272" s="23"/>
      <c r="S272" s="23"/>
      <c r="T272" s="23"/>
      <c r="U272" s="23"/>
      <c r="V272" s="23"/>
      <c r="W272" s="23"/>
      <c r="X272" s="23"/>
      <c r="Y272" s="23"/>
      <c r="Z272" s="23"/>
    </row>
    <row r="273" spans="1:26" ht="40.5" customHeight="1" x14ac:dyDescent="0.3">
      <c r="A273" s="97" t="str">
        <f>+'Matriz Nº4 Administración'!A273</f>
        <v>29. 3</v>
      </c>
      <c r="B273" s="98" t="str">
        <f>+'Matriz Nº4 Administración'!B273</f>
        <v>No administrar</v>
      </c>
      <c r="C273" s="99" t="str">
        <f>IF(B273&lt;&gt;"No administrar",'Matriz Nº1 Identificación'!B273," ")</f>
        <v xml:space="preserve"> </v>
      </c>
      <c r="D273" s="100" t="str">
        <f>IF(C273&lt;&gt;" ",'Matriz Nº4 Administración'!C273," ")</f>
        <v xml:space="preserve"> </v>
      </c>
      <c r="E273" s="98" t="str">
        <f>IF(B273&lt;&gt;"No administrar",'Matriz Nº4 Administración'!F273," ")</f>
        <v xml:space="preserve"> </v>
      </c>
      <c r="F273" s="98" t="str">
        <f>IF(B273&lt;&gt;"No administrar",'Matriz Nº4 Administración'!G273," ")</f>
        <v xml:space="preserve"> </v>
      </c>
      <c r="G273" s="120"/>
      <c r="H273" s="120"/>
      <c r="I273" s="120"/>
      <c r="J273" s="120"/>
      <c r="K273" s="121"/>
      <c r="L273" s="121"/>
      <c r="M273" s="120"/>
      <c r="N273" s="23"/>
      <c r="O273" s="23"/>
      <c r="P273" s="23"/>
      <c r="Q273" s="23"/>
      <c r="R273" s="23"/>
      <c r="S273" s="23"/>
      <c r="T273" s="23"/>
      <c r="U273" s="23"/>
      <c r="V273" s="23"/>
      <c r="W273" s="23"/>
      <c r="X273" s="23"/>
      <c r="Y273" s="23"/>
      <c r="Z273" s="23"/>
    </row>
    <row r="274" spans="1:26" ht="48" customHeight="1" x14ac:dyDescent="0.3">
      <c r="A274" s="97" t="str">
        <f>+'Matriz Nº4 Administración'!A274</f>
        <v>29. 4</v>
      </c>
      <c r="B274" s="98" t="str">
        <f>+'Matriz Nº4 Administración'!B274</f>
        <v>No administrar</v>
      </c>
      <c r="C274" s="99" t="str">
        <f>IF(B274&lt;&gt;"No administrar",'Matriz Nº1 Identificación'!B274," ")</f>
        <v xml:space="preserve"> </v>
      </c>
      <c r="D274" s="100" t="str">
        <f>IF(C274&lt;&gt;" ",'Matriz Nº4 Administración'!C274," ")</f>
        <v xml:space="preserve"> </v>
      </c>
      <c r="E274" s="98" t="str">
        <f>IF(B274&lt;&gt;"No administrar",'Matriz Nº4 Administración'!F274," ")</f>
        <v xml:space="preserve"> </v>
      </c>
      <c r="F274" s="98" t="str">
        <f>IF(B274&lt;&gt;"No administrar",'Matriz Nº4 Administración'!G274," ")</f>
        <v xml:space="preserve"> </v>
      </c>
      <c r="G274" s="120"/>
      <c r="H274" s="120"/>
      <c r="I274" s="120"/>
      <c r="J274" s="120"/>
      <c r="K274" s="121"/>
      <c r="L274" s="121"/>
      <c r="M274" s="120"/>
      <c r="N274" s="23"/>
      <c r="O274" s="23"/>
      <c r="P274" s="23"/>
      <c r="Q274" s="23"/>
      <c r="R274" s="23"/>
      <c r="S274" s="23"/>
      <c r="T274" s="23"/>
      <c r="U274" s="23"/>
      <c r="V274" s="23"/>
      <c r="W274" s="23"/>
      <c r="X274" s="23"/>
      <c r="Y274" s="23"/>
      <c r="Z274" s="23"/>
    </row>
    <row r="275" spans="1:26" ht="42.75" customHeight="1" x14ac:dyDescent="0.3">
      <c r="A275" s="97" t="str">
        <f>+'Matriz Nº4 Administración'!A275</f>
        <v>29. 5</v>
      </c>
      <c r="B275" s="98" t="str">
        <f>+'Matriz Nº4 Administración'!B275</f>
        <v>No administrar</v>
      </c>
      <c r="C275" s="99" t="str">
        <f>IF(B275&lt;&gt;"No administrar",'Matriz Nº1 Identificación'!B275," ")</f>
        <v xml:space="preserve"> </v>
      </c>
      <c r="D275" s="100" t="str">
        <f>IF(C275&lt;&gt;" ",'Matriz Nº4 Administración'!C275," ")</f>
        <v xml:space="preserve"> </v>
      </c>
      <c r="E275" s="98" t="str">
        <f>IF(B275&lt;&gt;"No administrar",'Matriz Nº4 Administración'!F275," ")</f>
        <v xml:space="preserve"> </v>
      </c>
      <c r="F275" s="98" t="str">
        <f>IF(B275&lt;&gt;"No administrar",'Matriz Nº4 Administración'!G275," ")</f>
        <v xml:space="preserve"> </v>
      </c>
      <c r="G275" s="120"/>
      <c r="H275" s="120"/>
      <c r="I275" s="120"/>
      <c r="J275" s="120"/>
      <c r="K275" s="121"/>
      <c r="L275" s="121"/>
      <c r="M275" s="120"/>
      <c r="N275" s="23"/>
      <c r="O275" s="23"/>
      <c r="P275" s="23"/>
      <c r="Q275" s="23"/>
      <c r="R275" s="23"/>
      <c r="S275" s="23"/>
      <c r="T275" s="23"/>
      <c r="U275" s="23"/>
      <c r="V275" s="23"/>
      <c r="W275" s="23"/>
      <c r="X275" s="23"/>
      <c r="Y275" s="23"/>
      <c r="Z275" s="23"/>
    </row>
    <row r="276" spans="1:26" ht="40.5" customHeight="1" x14ac:dyDescent="0.3">
      <c r="A276" s="97" t="str">
        <f>+'Matriz Nº4 Administración'!A276</f>
        <v>29. 6</v>
      </c>
      <c r="B276" s="98" t="str">
        <f>+'Matriz Nº4 Administración'!B276</f>
        <v>No administrar</v>
      </c>
      <c r="C276" s="99" t="str">
        <f>IF(B276&lt;&gt;"No administrar",'Matriz Nº1 Identificación'!B276," ")</f>
        <v xml:space="preserve"> </v>
      </c>
      <c r="D276" s="100" t="str">
        <f>IF(C276&lt;&gt;" ",'Matriz Nº4 Administración'!C276," ")</f>
        <v xml:space="preserve"> </v>
      </c>
      <c r="E276" s="98" t="str">
        <f>IF(B276&lt;&gt;"No administrar",'Matriz Nº4 Administración'!F276," ")</f>
        <v xml:space="preserve"> </v>
      </c>
      <c r="F276" s="98" t="str">
        <f>IF(B276&lt;&gt;"No administrar",'Matriz Nº4 Administración'!G276," ")</f>
        <v xml:space="preserve"> </v>
      </c>
      <c r="G276" s="120"/>
      <c r="H276" s="120"/>
      <c r="I276" s="120"/>
      <c r="J276" s="120"/>
      <c r="K276" s="121"/>
      <c r="L276" s="121"/>
      <c r="M276" s="120"/>
      <c r="N276" s="23"/>
      <c r="O276" s="23"/>
      <c r="P276" s="23"/>
      <c r="Q276" s="23"/>
      <c r="R276" s="23"/>
      <c r="S276" s="23"/>
      <c r="T276" s="23"/>
      <c r="U276" s="23"/>
      <c r="V276" s="23"/>
      <c r="W276" s="23"/>
      <c r="X276" s="23"/>
      <c r="Y276" s="23"/>
      <c r="Z276" s="23"/>
    </row>
    <row r="277" spans="1:26" ht="43.5" customHeight="1" thickBot="1" x14ac:dyDescent="0.35">
      <c r="A277" s="97" t="str">
        <f>+'Matriz Nº4 Administración'!A277</f>
        <v>29. 7</v>
      </c>
      <c r="B277" s="98" t="str">
        <f>+'Matriz Nº4 Administración'!B277</f>
        <v>No administrar</v>
      </c>
      <c r="C277" s="99" t="str">
        <f>IF(B277&lt;&gt;"No administrar",'Matriz Nº1 Identificación'!B277," ")</f>
        <v xml:space="preserve"> </v>
      </c>
      <c r="D277" s="100" t="str">
        <f>IF(C277&lt;&gt;" ",'Matriz Nº4 Administración'!C277," ")</f>
        <v xml:space="preserve"> </v>
      </c>
      <c r="E277" s="98" t="str">
        <f>IF(B277&lt;&gt;"No administrar",'Matriz Nº4 Administración'!F277," ")</f>
        <v xml:space="preserve"> </v>
      </c>
      <c r="F277" s="98" t="str">
        <f>IF(B277&lt;&gt;"No administrar",'Matriz Nº4 Administración'!G277," ")</f>
        <v xml:space="preserve"> </v>
      </c>
      <c r="G277" s="120"/>
      <c r="H277" s="120"/>
      <c r="I277" s="120"/>
      <c r="J277" s="120"/>
      <c r="K277" s="121"/>
      <c r="L277" s="121"/>
      <c r="M277" s="120"/>
      <c r="N277" s="23"/>
      <c r="O277" s="23"/>
      <c r="P277" s="23"/>
      <c r="Q277" s="23"/>
      <c r="R277" s="23"/>
      <c r="S277" s="23"/>
      <c r="T277" s="23"/>
      <c r="U277" s="23"/>
      <c r="V277" s="23"/>
      <c r="W277" s="23"/>
      <c r="X277" s="23"/>
      <c r="Y277" s="23"/>
      <c r="Z277" s="23"/>
    </row>
    <row r="278" spans="1:26" ht="16.5" customHeight="1" thickBot="1" x14ac:dyDescent="0.35">
      <c r="A278" s="460" t="str">
        <f>'Matriz Nº4 Administración'!A278</f>
        <v xml:space="preserve">Objetivo Estratégico: </v>
      </c>
      <c r="B278" s="461"/>
      <c r="C278" s="462">
        <f>'Matriz Nº4 Administración'!B278</f>
        <v>0</v>
      </c>
      <c r="D278" s="463"/>
      <c r="E278" s="463"/>
      <c r="F278" s="463"/>
      <c r="G278" s="463"/>
      <c r="H278" s="463"/>
      <c r="I278" s="463"/>
      <c r="J278" s="463"/>
      <c r="K278" s="463"/>
      <c r="L278" s="463"/>
      <c r="M278" s="463"/>
      <c r="N278" s="7"/>
      <c r="O278" s="7"/>
      <c r="P278" s="7"/>
      <c r="Q278" s="7"/>
      <c r="R278" s="7"/>
      <c r="S278" s="7"/>
      <c r="T278" s="7"/>
      <c r="U278" s="7"/>
      <c r="V278" s="7"/>
      <c r="W278" s="7"/>
      <c r="X278" s="7"/>
      <c r="Y278" s="7"/>
      <c r="Z278" s="7"/>
    </row>
    <row r="279" spans="1:26" ht="27" customHeight="1" thickBot="1" x14ac:dyDescent="0.35">
      <c r="A279" s="456" t="str">
        <f>'Matriz Nº4 Administración'!A279</f>
        <v>Objetivo táctico</v>
      </c>
      <c r="B279" s="426"/>
      <c r="C279" s="457" t="str">
        <f>'Matriz Nº4 Administración'!B279</f>
        <v xml:space="preserve">30. </v>
      </c>
      <c r="D279" s="458"/>
      <c r="E279" s="458"/>
      <c r="F279" s="458"/>
      <c r="G279" s="458"/>
      <c r="H279" s="458"/>
      <c r="I279" s="458"/>
      <c r="J279" s="458"/>
      <c r="K279" s="458"/>
      <c r="L279" s="458"/>
      <c r="M279" s="459"/>
      <c r="N279" s="7"/>
      <c r="O279" s="7"/>
      <c r="P279" s="7"/>
      <c r="Q279" s="7"/>
      <c r="R279" s="7"/>
      <c r="S279" s="7"/>
      <c r="T279" s="7"/>
      <c r="U279" s="7"/>
      <c r="V279" s="7"/>
      <c r="W279" s="7"/>
      <c r="X279" s="7"/>
      <c r="Y279" s="7"/>
      <c r="Z279" s="7"/>
    </row>
    <row r="280" spans="1:26" ht="47.25" customHeight="1" x14ac:dyDescent="0.3">
      <c r="A280" s="97" t="str">
        <f>+'Matriz Nº4 Administración'!A280</f>
        <v>30. 1</v>
      </c>
      <c r="B280" s="98" t="str">
        <f>+'Matriz Nº4 Administración'!B280</f>
        <v>No administrar</v>
      </c>
      <c r="C280" s="99" t="str">
        <f>IF(B280&lt;&gt;"No administrar",'Matriz Nº1 Identificación'!B280," ")</f>
        <v xml:space="preserve"> </v>
      </c>
      <c r="D280" s="100" t="str">
        <f>IF(C280&lt;&gt;" ",'Matriz Nº4 Administración'!C280," ")</f>
        <v xml:space="preserve"> </v>
      </c>
      <c r="E280" s="98" t="str">
        <f>IF(B280&lt;&gt;"No administrar",'Matriz Nº4 Administración'!F280," ")</f>
        <v xml:space="preserve"> </v>
      </c>
      <c r="F280" s="98" t="str">
        <f>IF(B280&lt;&gt;"No administrar",'Matriz Nº4 Administración'!G280," ")</f>
        <v xml:space="preserve"> </v>
      </c>
      <c r="G280" s="120"/>
      <c r="H280" s="120"/>
      <c r="I280" s="120"/>
      <c r="J280" s="120"/>
      <c r="K280" s="121"/>
      <c r="L280" s="121"/>
      <c r="M280" s="120"/>
      <c r="N280" s="23"/>
      <c r="O280" s="23"/>
      <c r="P280" s="23"/>
      <c r="Q280" s="23"/>
      <c r="R280" s="23"/>
      <c r="S280" s="23"/>
      <c r="T280" s="23"/>
      <c r="U280" s="23"/>
      <c r="V280" s="23"/>
      <c r="W280" s="23"/>
      <c r="X280" s="23"/>
      <c r="Y280" s="23"/>
      <c r="Z280" s="23"/>
    </row>
    <row r="281" spans="1:26" ht="43.5" customHeight="1" x14ac:dyDescent="0.3">
      <c r="A281" s="97" t="str">
        <f>+'Matriz Nº4 Administración'!A281</f>
        <v>30. 2</v>
      </c>
      <c r="B281" s="98" t="str">
        <f>+'Matriz Nº4 Administración'!B281</f>
        <v>No administrar</v>
      </c>
      <c r="C281" s="99" t="str">
        <f>IF(B281&lt;&gt;"No administrar",'Matriz Nº1 Identificación'!B281," ")</f>
        <v xml:space="preserve"> </v>
      </c>
      <c r="D281" s="100" t="str">
        <f>IF(C281&lt;&gt;" ",'Matriz Nº4 Administración'!C281," ")</f>
        <v xml:space="preserve"> </v>
      </c>
      <c r="E281" s="98" t="str">
        <f>IF(B281&lt;&gt;"No administrar",'Matriz Nº4 Administración'!F281," ")</f>
        <v xml:space="preserve"> </v>
      </c>
      <c r="F281" s="98" t="str">
        <f>IF(B281&lt;&gt;"No administrar",'Matriz Nº4 Administración'!G281," ")</f>
        <v xml:space="preserve"> </v>
      </c>
      <c r="G281" s="120"/>
      <c r="H281" s="120"/>
      <c r="I281" s="120"/>
      <c r="J281" s="120"/>
      <c r="K281" s="121"/>
      <c r="L281" s="121"/>
      <c r="M281" s="120"/>
      <c r="N281" s="23"/>
      <c r="O281" s="23"/>
      <c r="P281" s="23"/>
      <c r="Q281" s="23"/>
      <c r="R281" s="23"/>
      <c r="S281" s="23"/>
      <c r="T281" s="23"/>
      <c r="U281" s="23"/>
      <c r="V281" s="23"/>
      <c r="W281" s="23"/>
      <c r="X281" s="23"/>
      <c r="Y281" s="23"/>
      <c r="Z281" s="23"/>
    </row>
    <row r="282" spans="1:26" ht="40.5" customHeight="1" x14ac:dyDescent="0.3">
      <c r="A282" s="97" t="str">
        <f>+'Matriz Nº4 Administración'!A282</f>
        <v>30. 3</v>
      </c>
      <c r="B282" s="98" t="str">
        <f>+'Matriz Nº4 Administración'!B282</f>
        <v>No administrar</v>
      </c>
      <c r="C282" s="99" t="str">
        <f>IF(B282&lt;&gt;"No administrar",'Matriz Nº1 Identificación'!B282," ")</f>
        <v xml:space="preserve"> </v>
      </c>
      <c r="D282" s="100" t="str">
        <f>IF(C282&lt;&gt;" ",'Matriz Nº4 Administración'!C282," ")</f>
        <v xml:space="preserve"> </v>
      </c>
      <c r="E282" s="98" t="str">
        <f>IF(B282&lt;&gt;"No administrar",'Matriz Nº4 Administración'!F282," ")</f>
        <v xml:space="preserve"> </v>
      </c>
      <c r="F282" s="98" t="str">
        <f>IF(B282&lt;&gt;"No administrar",'Matriz Nº4 Administración'!G282," ")</f>
        <v xml:space="preserve"> </v>
      </c>
      <c r="G282" s="120"/>
      <c r="H282" s="120"/>
      <c r="I282" s="120"/>
      <c r="J282" s="120"/>
      <c r="K282" s="121"/>
      <c r="L282" s="121"/>
      <c r="M282" s="120"/>
      <c r="N282" s="23"/>
      <c r="O282" s="23"/>
      <c r="P282" s="23"/>
      <c r="Q282" s="23"/>
      <c r="R282" s="23"/>
      <c r="S282" s="23"/>
      <c r="T282" s="23"/>
      <c r="U282" s="23"/>
      <c r="V282" s="23"/>
      <c r="W282" s="23"/>
      <c r="X282" s="23"/>
      <c r="Y282" s="23"/>
      <c r="Z282" s="23"/>
    </row>
    <row r="283" spans="1:26" ht="48" customHeight="1" x14ac:dyDescent="0.3">
      <c r="A283" s="97" t="str">
        <f>+'Matriz Nº4 Administración'!A283</f>
        <v>30. 4</v>
      </c>
      <c r="B283" s="98" t="str">
        <f>+'Matriz Nº4 Administración'!B283</f>
        <v>No administrar</v>
      </c>
      <c r="C283" s="99" t="str">
        <f>IF(B283&lt;&gt;"No administrar",'Matriz Nº1 Identificación'!B283," ")</f>
        <v xml:space="preserve"> </v>
      </c>
      <c r="D283" s="100" t="str">
        <f>IF(C283&lt;&gt;" ",'Matriz Nº4 Administración'!C283," ")</f>
        <v xml:space="preserve"> </v>
      </c>
      <c r="E283" s="98" t="str">
        <f>IF(B283&lt;&gt;"No administrar",'Matriz Nº4 Administración'!F283," ")</f>
        <v xml:space="preserve"> </v>
      </c>
      <c r="F283" s="98" t="str">
        <f>IF(B283&lt;&gt;"No administrar",'Matriz Nº4 Administración'!G283," ")</f>
        <v xml:space="preserve"> </v>
      </c>
      <c r="G283" s="120"/>
      <c r="H283" s="120"/>
      <c r="I283" s="120"/>
      <c r="J283" s="120"/>
      <c r="K283" s="121"/>
      <c r="L283" s="121"/>
      <c r="M283" s="120"/>
      <c r="N283" s="23"/>
      <c r="O283" s="23"/>
      <c r="P283" s="23"/>
      <c r="Q283" s="23"/>
      <c r="R283" s="23"/>
      <c r="S283" s="23"/>
      <c r="T283" s="23"/>
      <c r="U283" s="23"/>
      <c r="V283" s="23"/>
      <c r="W283" s="23"/>
      <c r="X283" s="23"/>
      <c r="Y283" s="23"/>
      <c r="Z283" s="23"/>
    </row>
    <row r="284" spans="1:26" ht="42.75" customHeight="1" x14ac:dyDescent="0.3">
      <c r="A284" s="97" t="str">
        <f>+'Matriz Nº4 Administración'!A284</f>
        <v>30. 5</v>
      </c>
      <c r="B284" s="98" t="str">
        <f>+'Matriz Nº4 Administración'!B284</f>
        <v>No administrar</v>
      </c>
      <c r="C284" s="99" t="str">
        <f>IF(B284&lt;&gt;"No administrar",'Matriz Nº1 Identificación'!B284," ")</f>
        <v xml:space="preserve"> </v>
      </c>
      <c r="D284" s="100" t="str">
        <f>IF(C284&lt;&gt;" ",'Matriz Nº4 Administración'!C284," ")</f>
        <v xml:space="preserve"> </v>
      </c>
      <c r="E284" s="98" t="str">
        <f>IF(B284&lt;&gt;"No administrar",'Matriz Nº4 Administración'!F284," ")</f>
        <v xml:space="preserve"> </v>
      </c>
      <c r="F284" s="98" t="str">
        <f>IF(B284&lt;&gt;"No administrar",'Matriz Nº4 Administración'!G284," ")</f>
        <v xml:space="preserve"> </v>
      </c>
      <c r="G284" s="120"/>
      <c r="H284" s="120"/>
      <c r="I284" s="120"/>
      <c r="J284" s="120"/>
      <c r="K284" s="121"/>
      <c r="L284" s="121"/>
      <c r="M284" s="120"/>
      <c r="N284" s="23"/>
      <c r="O284" s="23"/>
      <c r="P284" s="23"/>
      <c r="Q284" s="23"/>
      <c r="R284" s="23"/>
      <c r="S284" s="23"/>
      <c r="T284" s="23"/>
      <c r="U284" s="23"/>
      <c r="V284" s="23"/>
      <c r="W284" s="23"/>
      <c r="X284" s="23"/>
      <c r="Y284" s="23"/>
      <c r="Z284" s="23"/>
    </row>
    <row r="285" spans="1:26" ht="40.5" customHeight="1" x14ac:dyDescent="0.3">
      <c r="A285" s="97" t="str">
        <f>+'Matriz Nº4 Administración'!A285</f>
        <v>30. 6</v>
      </c>
      <c r="B285" s="98" t="str">
        <f>+'Matriz Nº4 Administración'!B285</f>
        <v>No administrar</v>
      </c>
      <c r="C285" s="99" t="str">
        <f>IF(B285&lt;&gt;"No administrar",'Matriz Nº1 Identificación'!B285," ")</f>
        <v xml:space="preserve"> </v>
      </c>
      <c r="D285" s="100" t="str">
        <f>IF(C285&lt;&gt;" ",'Matriz Nº4 Administración'!C285," ")</f>
        <v xml:space="preserve"> </v>
      </c>
      <c r="E285" s="98" t="str">
        <f>IF(B285&lt;&gt;"No administrar",'Matriz Nº4 Administración'!F285," ")</f>
        <v xml:space="preserve"> </v>
      </c>
      <c r="F285" s="98" t="str">
        <f>IF(B285&lt;&gt;"No administrar",'Matriz Nº4 Administración'!G285," ")</f>
        <v xml:space="preserve"> </v>
      </c>
      <c r="G285" s="120"/>
      <c r="H285" s="120"/>
      <c r="I285" s="120"/>
      <c r="J285" s="120"/>
      <c r="K285" s="121"/>
      <c r="L285" s="121"/>
      <c r="M285" s="120"/>
      <c r="N285" s="23"/>
      <c r="O285" s="23"/>
      <c r="P285" s="23"/>
      <c r="Q285" s="23"/>
      <c r="R285" s="23"/>
      <c r="S285" s="23"/>
      <c r="T285" s="23"/>
      <c r="U285" s="23"/>
      <c r="V285" s="23"/>
      <c r="W285" s="23"/>
      <c r="X285" s="23"/>
      <c r="Y285" s="23"/>
      <c r="Z285" s="23"/>
    </row>
    <row r="286" spans="1:26" ht="43.5" customHeight="1" thickBot="1" x14ac:dyDescent="0.35">
      <c r="A286" s="97" t="str">
        <f>+'Matriz Nº4 Administración'!A286</f>
        <v>30. 7</v>
      </c>
      <c r="B286" s="98" t="str">
        <f>+'Matriz Nº4 Administración'!B286</f>
        <v>No administrar</v>
      </c>
      <c r="C286" s="99" t="str">
        <f>IF(B286&lt;&gt;"No administrar",'Matriz Nº1 Identificación'!B286," ")</f>
        <v xml:space="preserve"> </v>
      </c>
      <c r="D286" s="100" t="str">
        <f>IF(C286&lt;&gt;" ",'Matriz Nº4 Administración'!C286," ")</f>
        <v xml:space="preserve"> </v>
      </c>
      <c r="E286" s="98" t="str">
        <f>IF(B286&lt;&gt;"No administrar",'Matriz Nº4 Administración'!F286," ")</f>
        <v xml:space="preserve"> </v>
      </c>
      <c r="F286" s="98" t="str">
        <f>IF(B286&lt;&gt;"No administrar",'Matriz Nº4 Administración'!G286," ")</f>
        <v xml:space="preserve"> </v>
      </c>
      <c r="G286" s="120"/>
      <c r="H286" s="120"/>
      <c r="I286" s="120"/>
      <c r="J286" s="120"/>
      <c r="K286" s="121"/>
      <c r="L286" s="121"/>
      <c r="M286" s="120"/>
      <c r="N286" s="23"/>
      <c r="O286" s="23"/>
      <c r="P286" s="23"/>
      <c r="Q286" s="23"/>
      <c r="R286" s="23"/>
      <c r="S286" s="23"/>
      <c r="T286" s="23"/>
      <c r="U286" s="23"/>
      <c r="V286" s="23"/>
      <c r="W286" s="23"/>
      <c r="X286" s="23"/>
      <c r="Y286" s="23"/>
      <c r="Z286" s="23"/>
    </row>
    <row r="287" spans="1:26" ht="16.5" customHeight="1" thickBot="1" x14ac:dyDescent="0.35">
      <c r="A287" s="460" t="str">
        <f>'Matriz Nº4 Administración'!A287</f>
        <v xml:space="preserve">Objetivo Estratégico: </v>
      </c>
      <c r="B287" s="461"/>
      <c r="C287" s="462">
        <f>'Matriz Nº4 Administración'!B287</f>
        <v>0</v>
      </c>
      <c r="D287" s="463"/>
      <c r="E287" s="463"/>
      <c r="F287" s="463"/>
      <c r="G287" s="463"/>
      <c r="H287" s="463"/>
      <c r="I287" s="463"/>
      <c r="J287" s="463"/>
      <c r="K287" s="463"/>
      <c r="L287" s="463"/>
      <c r="M287" s="463"/>
      <c r="N287" s="7"/>
      <c r="O287" s="7"/>
      <c r="P287" s="7"/>
      <c r="Q287" s="7"/>
      <c r="R287" s="7"/>
      <c r="S287" s="7"/>
      <c r="T287" s="7"/>
      <c r="U287" s="7"/>
      <c r="V287" s="7"/>
      <c r="W287" s="7"/>
      <c r="X287" s="7"/>
      <c r="Y287" s="7"/>
      <c r="Z287" s="7"/>
    </row>
    <row r="288" spans="1:26" ht="27" customHeight="1" thickBot="1" x14ac:dyDescent="0.35">
      <c r="A288" s="456" t="str">
        <f>'Matriz Nº4 Administración'!A288</f>
        <v>Objetivo táctico</v>
      </c>
      <c r="B288" s="426"/>
      <c r="C288" s="457" t="str">
        <f>'Matriz Nº4 Administración'!B288</f>
        <v xml:space="preserve">31. </v>
      </c>
      <c r="D288" s="458"/>
      <c r="E288" s="458"/>
      <c r="F288" s="458"/>
      <c r="G288" s="458"/>
      <c r="H288" s="458"/>
      <c r="I288" s="458"/>
      <c r="J288" s="458"/>
      <c r="K288" s="458"/>
      <c r="L288" s="458"/>
      <c r="M288" s="459"/>
      <c r="N288" s="7"/>
      <c r="O288" s="7"/>
      <c r="P288" s="7"/>
      <c r="Q288" s="7"/>
      <c r="R288" s="7"/>
      <c r="S288" s="7"/>
      <c r="T288" s="7"/>
      <c r="U288" s="7"/>
      <c r="V288" s="7"/>
      <c r="W288" s="7"/>
      <c r="X288" s="7"/>
      <c r="Y288" s="7"/>
      <c r="Z288" s="7"/>
    </row>
    <row r="289" spans="1:26" ht="47.25" customHeight="1" x14ac:dyDescent="0.3">
      <c r="A289" s="97" t="str">
        <f>+'Matriz Nº4 Administración'!A289</f>
        <v>31. 1</v>
      </c>
      <c r="B289" s="98" t="str">
        <f>+'Matriz Nº4 Administración'!B289</f>
        <v>No administrar</v>
      </c>
      <c r="C289" s="99" t="str">
        <f>IF(B289&lt;&gt;"No administrar",'Matriz Nº1 Identificación'!B289," ")</f>
        <v xml:space="preserve"> </v>
      </c>
      <c r="D289" s="100" t="str">
        <f>IF(C289&lt;&gt;" ",'Matriz Nº4 Administración'!C289," ")</f>
        <v xml:space="preserve"> </v>
      </c>
      <c r="E289" s="98" t="str">
        <f>IF(B289&lt;&gt;"No administrar",'Matriz Nº4 Administración'!F289," ")</f>
        <v xml:space="preserve"> </v>
      </c>
      <c r="F289" s="98" t="str">
        <f>IF(B289&lt;&gt;"No administrar",'Matriz Nº4 Administración'!G289," ")</f>
        <v xml:space="preserve"> </v>
      </c>
      <c r="G289" s="120"/>
      <c r="H289" s="120"/>
      <c r="I289" s="120"/>
      <c r="J289" s="120"/>
      <c r="K289" s="121"/>
      <c r="L289" s="121"/>
      <c r="M289" s="120"/>
      <c r="N289" s="23"/>
      <c r="O289" s="23"/>
      <c r="P289" s="23"/>
      <c r="Q289" s="23"/>
      <c r="R289" s="23"/>
      <c r="S289" s="23"/>
      <c r="T289" s="23"/>
      <c r="U289" s="23"/>
      <c r="V289" s="23"/>
      <c r="W289" s="23"/>
      <c r="X289" s="23"/>
      <c r="Y289" s="23"/>
      <c r="Z289" s="23"/>
    </row>
    <row r="290" spans="1:26" ht="43.5" customHeight="1" x14ac:dyDescent="0.3">
      <c r="A290" s="97" t="str">
        <f>+'Matriz Nº4 Administración'!A290</f>
        <v>31. 2</v>
      </c>
      <c r="B290" s="98" t="str">
        <f>+'Matriz Nº4 Administración'!B290</f>
        <v>No administrar</v>
      </c>
      <c r="C290" s="99" t="str">
        <f>IF(B290&lt;&gt;"No administrar",'Matriz Nº1 Identificación'!B290," ")</f>
        <v xml:space="preserve"> </v>
      </c>
      <c r="D290" s="100" t="str">
        <f>IF(C290&lt;&gt;" ",'Matriz Nº4 Administración'!C290," ")</f>
        <v xml:space="preserve"> </v>
      </c>
      <c r="E290" s="98" t="str">
        <f>IF(B290&lt;&gt;"No administrar",'Matriz Nº4 Administración'!F290," ")</f>
        <v xml:space="preserve"> </v>
      </c>
      <c r="F290" s="98" t="str">
        <f>IF(B290&lt;&gt;"No administrar",'Matriz Nº4 Administración'!G290," ")</f>
        <v xml:space="preserve"> </v>
      </c>
      <c r="G290" s="120"/>
      <c r="H290" s="120"/>
      <c r="I290" s="120"/>
      <c r="J290" s="120"/>
      <c r="K290" s="121"/>
      <c r="L290" s="121"/>
      <c r="M290" s="120"/>
      <c r="N290" s="23"/>
      <c r="O290" s="23"/>
      <c r="P290" s="23"/>
      <c r="Q290" s="23"/>
      <c r="R290" s="23"/>
      <c r="S290" s="23"/>
      <c r="T290" s="23"/>
      <c r="U290" s="23"/>
      <c r="V290" s="23"/>
      <c r="W290" s="23"/>
      <c r="X290" s="23"/>
      <c r="Y290" s="23"/>
      <c r="Z290" s="23"/>
    </row>
    <row r="291" spans="1:26" ht="40.5" customHeight="1" x14ac:dyDescent="0.3">
      <c r="A291" s="97" t="str">
        <f>+'Matriz Nº4 Administración'!A291</f>
        <v>31. 3</v>
      </c>
      <c r="B291" s="98" t="str">
        <f>+'Matriz Nº4 Administración'!B291</f>
        <v>No administrar</v>
      </c>
      <c r="C291" s="99" t="str">
        <f>IF(B291&lt;&gt;"No administrar",'Matriz Nº1 Identificación'!B291," ")</f>
        <v xml:space="preserve"> </v>
      </c>
      <c r="D291" s="100" t="str">
        <f>IF(C291&lt;&gt;" ",'Matriz Nº4 Administración'!C291," ")</f>
        <v xml:space="preserve"> </v>
      </c>
      <c r="E291" s="98" t="str">
        <f>IF(B291&lt;&gt;"No administrar",'Matriz Nº4 Administración'!F291," ")</f>
        <v xml:space="preserve"> </v>
      </c>
      <c r="F291" s="98" t="str">
        <f>IF(B291&lt;&gt;"No administrar",'Matriz Nº4 Administración'!G291," ")</f>
        <v xml:space="preserve"> </v>
      </c>
      <c r="G291" s="120"/>
      <c r="H291" s="120"/>
      <c r="I291" s="120"/>
      <c r="J291" s="120"/>
      <c r="K291" s="121"/>
      <c r="L291" s="121"/>
      <c r="M291" s="120"/>
      <c r="N291" s="23"/>
      <c r="O291" s="23"/>
      <c r="P291" s="23"/>
      <c r="Q291" s="23"/>
      <c r="R291" s="23"/>
      <c r="S291" s="23"/>
      <c r="T291" s="23"/>
      <c r="U291" s="23"/>
      <c r="V291" s="23"/>
      <c r="W291" s="23"/>
      <c r="X291" s="23"/>
      <c r="Y291" s="23"/>
      <c r="Z291" s="23"/>
    </row>
    <row r="292" spans="1:26" ht="48" customHeight="1" x14ac:dyDescent="0.3">
      <c r="A292" s="97" t="str">
        <f>+'Matriz Nº4 Administración'!A292</f>
        <v>31. 4</v>
      </c>
      <c r="B292" s="98" t="str">
        <f>+'Matriz Nº4 Administración'!B292</f>
        <v>No administrar</v>
      </c>
      <c r="C292" s="99" t="str">
        <f>IF(B292&lt;&gt;"No administrar",'Matriz Nº1 Identificación'!B292," ")</f>
        <v xml:space="preserve"> </v>
      </c>
      <c r="D292" s="100" t="str">
        <f>IF(C292&lt;&gt;" ",'Matriz Nº4 Administración'!C292," ")</f>
        <v xml:space="preserve"> </v>
      </c>
      <c r="E292" s="98" t="str">
        <f>IF(B292&lt;&gt;"No administrar",'Matriz Nº4 Administración'!F292," ")</f>
        <v xml:space="preserve"> </v>
      </c>
      <c r="F292" s="98" t="str">
        <f>IF(B292&lt;&gt;"No administrar",'Matriz Nº4 Administración'!G292," ")</f>
        <v xml:space="preserve"> </v>
      </c>
      <c r="G292" s="120"/>
      <c r="H292" s="120"/>
      <c r="I292" s="120"/>
      <c r="J292" s="120"/>
      <c r="K292" s="121"/>
      <c r="L292" s="121"/>
      <c r="M292" s="120"/>
      <c r="N292" s="23"/>
      <c r="O292" s="23"/>
      <c r="P292" s="23"/>
      <c r="Q292" s="23"/>
      <c r="R292" s="23"/>
      <c r="S292" s="23"/>
      <c r="T292" s="23"/>
      <c r="U292" s="23"/>
      <c r="V292" s="23"/>
      <c r="W292" s="23"/>
      <c r="X292" s="23"/>
      <c r="Y292" s="23"/>
      <c r="Z292" s="23"/>
    </row>
    <row r="293" spans="1:26" ht="42.75" customHeight="1" x14ac:dyDescent="0.3">
      <c r="A293" s="97" t="str">
        <f>+'Matriz Nº4 Administración'!A293</f>
        <v>31. 5</v>
      </c>
      <c r="B293" s="98" t="str">
        <f>+'Matriz Nº4 Administración'!B293</f>
        <v>No administrar</v>
      </c>
      <c r="C293" s="99" t="str">
        <f>IF(B293&lt;&gt;"No administrar",'Matriz Nº1 Identificación'!B293," ")</f>
        <v xml:space="preserve"> </v>
      </c>
      <c r="D293" s="100" t="str">
        <f>IF(C293&lt;&gt;" ",'Matriz Nº4 Administración'!C293," ")</f>
        <v xml:space="preserve"> </v>
      </c>
      <c r="E293" s="98" t="str">
        <f>IF(B293&lt;&gt;"No administrar",'Matriz Nº4 Administración'!F293," ")</f>
        <v xml:space="preserve"> </v>
      </c>
      <c r="F293" s="98" t="str">
        <f>IF(B293&lt;&gt;"No administrar",'Matriz Nº4 Administración'!G293," ")</f>
        <v xml:space="preserve"> </v>
      </c>
      <c r="G293" s="120"/>
      <c r="H293" s="120"/>
      <c r="I293" s="120"/>
      <c r="J293" s="120"/>
      <c r="K293" s="121"/>
      <c r="L293" s="121"/>
      <c r="M293" s="120"/>
      <c r="N293" s="23"/>
      <c r="O293" s="23"/>
      <c r="P293" s="23"/>
      <c r="Q293" s="23"/>
      <c r="R293" s="23"/>
      <c r="S293" s="23"/>
      <c r="T293" s="23"/>
      <c r="U293" s="23"/>
      <c r="V293" s="23"/>
      <c r="W293" s="23"/>
      <c r="X293" s="23"/>
      <c r="Y293" s="23"/>
      <c r="Z293" s="23"/>
    </row>
    <row r="294" spans="1:26" ht="40.5" customHeight="1" x14ac:dyDescent="0.3">
      <c r="A294" s="97" t="str">
        <f>+'Matriz Nº4 Administración'!A294</f>
        <v>31. 6</v>
      </c>
      <c r="B294" s="98" t="str">
        <f>+'Matriz Nº4 Administración'!B294</f>
        <v>No administrar</v>
      </c>
      <c r="C294" s="99" t="str">
        <f>IF(B294&lt;&gt;"No administrar",'Matriz Nº1 Identificación'!B294," ")</f>
        <v xml:space="preserve"> </v>
      </c>
      <c r="D294" s="100" t="str">
        <f>IF(C294&lt;&gt;" ",'Matriz Nº4 Administración'!C294," ")</f>
        <v xml:space="preserve"> </v>
      </c>
      <c r="E294" s="98" t="str">
        <f>IF(B294&lt;&gt;"No administrar",'Matriz Nº4 Administración'!F294," ")</f>
        <v xml:space="preserve"> </v>
      </c>
      <c r="F294" s="98" t="str">
        <f>IF(B294&lt;&gt;"No administrar",'Matriz Nº4 Administración'!G294," ")</f>
        <v xml:space="preserve"> </v>
      </c>
      <c r="G294" s="120"/>
      <c r="H294" s="120"/>
      <c r="I294" s="120"/>
      <c r="J294" s="120"/>
      <c r="K294" s="121"/>
      <c r="L294" s="121"/>
      <c r="M294" s="120"/>
      <c r="N294" s="23"/>
      <c r="O294" s="23"/>
      <c r="P294" s="23"/>
      <c r="Q294" s="23"/>
      <c r="R294" s="23"/>
      <c r="S294" s="23"/>
      <c r="T294" s="23"/>
      <c r="U294" s="23"/>
      <c r="V294" s="23"/>
      <c r="W294" s="23"/>
      <c r="X294" s="23"/>
      <c r="Y294" s="23"/>
      <c r="Z294" s="23"/>
    </row>
    <row r="295" spans="1:26" ht="43.5" customHeight="1" thickBot="1" x14ac:dyDescent="0.35">
      <c r="A295" s="97" t="str">
        <f>+'Matriz Nº4 Administración'!A295</f>
        <v>31. 7</v>
      </c>
      <c r="B295" s="98" t="str">
        <f>+'Matriz Nº4 Administración'!B295</f>
        <v>No administrar</v>
      </c>
      <c r="C295" s="99" t="str">
        <f>IF(B295&lt;&gt;"No administrar",'Matriz Nº1 Identificación'!B295," ")</f>
        <v xml:space="preserve"> </v>
      </c>
      <c r="D295" s="100" t="str">
        <f>IF(C295&lt;&gt;" ",'Matriz Nº4 Administración'!C295," ")</f>
        <v xml:space="preserve"> </v>
      </c>
      <c r="E295" s="98" t="str">
        <f>IF(B295&lt;&gt;"No administrar",'Matriz Nº4 Administración'!F295," ")</f>
        <v xml:space="preserve"> </v>
      </c>
      <c r="F295" s="98" t="str">
        <f>IF(B295&lt;&gt;"No administrar",'Matriz Nº4 Administración'!G295," ")</f>
        <v xml:space="preserve"> </v>
      </c>
      <c r="G295" s="120"/>
      <c r="H295" s="120"/>
      <c r="I295" s="120"/>
      <c r="J295" s="120"/>
      <c r="K295" s="121"/>
      <c r="L295" s="121"/>
      <c r="M295" s="120"/>
      <c r="N295" s="23"/>
      <c r="O295" s="23"/>
      <c r="P295" s="23"/>
      <c r="Q295" s="23"/>
      <c r="R295" s="23"/>
      <c r="S295" s="23"/>
      <c r="T295" s="23"/>
      <c r="U295" s="23"/>
      <c r="V295" s="23"/>
      <c r="W295" s="23"/>
      <c r="X295" s="23"/>
      <c r="Y295" s="23"/>
      <c r="Z295" s="23"/>
    </row>
    <row r="296" spans="1:26" ht="16.5" customHeight="1" thickBot="1" x14ac:dyDescent="0.35">
      <c r="A296" s="460" t="str">
        <f>'Matriz Nº4 Administración'!A296</f>
        <v xml:space="preserve">Objetivo Estratégico: </v>
      </c>
      <c r="B296" s="461"/>
      <c r="C296" s="462">
        <f>'Matriz Nº4 Administración'!B296</f>
        <v>0</v>
      </c>
      <c r="D296" s="463"/>
      <c r="E296" s="463"/>
      <c r="F296" s="463"/>
      <c r="G296" s="463"/>
      <c r="H296" s="463"/>
      <c r="I296" s="463"/>
      <c r="J296" s="463"/>
      <c r="K296" s="463"/>
      <c r="L296" s="463"/>
      <c r="M296" s="463"/>
      <c r="N296" s="7"/>
      <c r="O296" s="7"/>
      <c r="P296" s="7"/>
      <c r="Q296" s="7"/>
      <c r="R296" s="7"/>
      <c r="S296" s="7"/>
      <c r="T296" s="7"/>
      <c r="U296" s="7"/>
      <c r="V296" s="7"/>
      <c r="W296" s="7"/>
      <c r="X296" s="7"/>
      <c r="Y296" s="7"/>
      <c r="Z296" s="7"/>
    </row>
    <row r="297" spans="1:26" ht="27" customHeight="1" thickBot="1" x14ac:dyDescent="0.35">
      <c r="A297" s="456" t="str">
        <f>'Matriz Nº4 Administración'!A297</f>
        <v>Objetivo táctico</v>
      </c>
      <c r="B297" s="426"/>
      <c r="C297" s="457" t="str">
        <f>'Matriz Nº4 Administración'!B297</f>
        <v xml:space="preserve">32. </v>
      </c>
      <c r="D297" s="458"/>
      <c r="E297" s="458"/>
      <c r="F297" s="458"/>
      <c r="G297" s="458"/>
      <c r="H297" s="458"/>
      <c r="I297" s="458"/>
      <c r="J297" s="458"/>
      <c r="K297" s="458"/>
      <c r="L297" s="458"/>
      <c r="M297" s="459"/>
      <c r="N297" s="7"/>
      <c r="O297" s="7"/>
      <c r="P297" s="7"/>
      <c r="Q297" s="7"/>
      <c r="R297" s="7"/>
      <c r="S297" s="7"/>
      <c r="T297" s="7"/>
      <c r="U297" s="7"/>
      <c r="V297" s="7"/>
      <c r="W297" s="7"/>
      <c r="X297" s="7"/>
      <c r="Y297" s="7"/>
      <c r="Z297" s="7"/>
    </row>
    <row r="298" spans="1:26" ht="47.25" customHeight="1" x14ac:dyDescent="0.3">
      <c r="A298" s="97" t="str">
        <f>+'Matriz Nº4 Administración'!A298</f>
        <v>32. 1</v>
      </c>
      <c r="B298" s="98" t="str">
        <f>+'Matriz Nº4 Administración'!B298</f>
        <v>No administrar</v>
      </c>
      <c r="C298" s="99" t="str">
        <f>IF(B298&lt;&gt;"No administrar",'Matriz Nº1 Identificación'!B298," ")</f>
        <v xml:space="preserve"> </v>
      </c>
      <c r="D298" s="100" t="str">
        <f>IF(C298&lt;&gt;" ",'Matriz Nº4 Administración'!C298," ")</f>
        <v xml:space="preserve"> </v>
      </c>
      <c r="E298" s="98" t="str">
        <f>IF(B298&lt;&gt;"No administrar",'Matriz Nº4 Administración'!F298," ")</f>
        <v xml:space="preserve"> </v>
      </c>
      <c r="F298" s="98" t="str">
        <f>IF(B298&lt;&gt;"No administrar",'Matriz Nº4 Administración'!G298," ")</f>
        <v xml:space="preserve"> </v>
      </c>
      <c r="G298" s="120"/>
      <c r="H298" s="120"/>
      <c r="I298" s="120"/>
      <c r="J298" s="120"/>
      <c r="K298" s="121"/>
      <c r="L298" s="121"/>
      <c r="M298" s="120"/>
      <c r="N298" s="23"/>
      <c r="O298" s="23"/>
      <c r="P298" s="23"/>
      <c r="Q298" s="23"/>
      <c r="R298" s="23"/>
      <c r="S298" s="23"/>
      <c r="T298" s="23"/>
      <c r="U298" s="23"/>
      <c r="V298" s="23"/>
      <c r="W298" s="23"/>
      <c r="X298" s="23"/>
      <c r="Y298" s="23"/>
      <c r="Z298" s="23"/>
    </row>
    <row r="299" spans="1:26" ht="43.5" customHeight="1" x14ac:dyDescent="0.3">
      <c r="A299" s="97" t="str">
        <f>+'Matriz Nº4 Administración'!A299</f>
        <v>32. 2</v>
      </c>
      <c r="B299" s="98" t="str">
        <f>+'Matriz Nº4 Administración'!B299</f>
        <v>No administrar</v>
      </c>
      <c r="C299" s="99" t="str">
        <f>IF(B299&lt;&gt;"No administrar",'Matriz Nº1 Identificación'!B299," ")</f>
        <v xml:space="preserve"> </v>
      </c>
      <c r="D299" s="100" t="str">
        <f>IF(C299&lt;&gt;" ",'Matriz Nº4 Administración'!C299," ")</f>
        <v xml:space="preserve"> </v>
      </c>
      <c r="E299" s="98" t="str">
        <f>IF(B299&lt;&gt;"No administrar",'Matriz Nº4 Administración'!F299," ")</f>
        <v xml:space="preserve"> </v>
      </c>
      <c r="F299" s="98" t="str">
        <f>IF(B299&lt;&gt;"No administrar",'Matriz Nº4 Administración'!G299," ")</f>
        <v xml:space="preserve"> </v>
      </c>
      <c r="G299" s="120"/>
      <c r="H299" s="120"/>
      <c r="I299" s="120"/>
      <c r="J299" s="120"/>
      <c r="K299" s="121"/>
      <c r="L299" s="121"/>
      <c r="M299" s="120"/>
      <c r="N299" s="23"/>
      <c r="O299" s="23"/>
      <c r="P299" s="23"/>
      <c r="Q299" s="23"/>
      <c r="R299" s="23"/>
      <c r="S299" s="23"/>
      <c r="T299" s="23"/>
      <c r="U299" s="23"/>
      <c r="V299" s="23"/>
      <c r="W299" s="23"/>
      <c r="X299" s="23"/>
      <c r="Y299" s="23"/>
      <c r="Z299" s="23"/>
    </row>
    <row r="300" spans="1:26" ht="40.5" customHeight="1" x14ac:dyDescent="0.3">
      <c r="A300" s="97" t="str">
        <f>+'Matriz Nº4 Administración'!A300</f>
        <v>32. 3</v>
      </c>
      <c r="B300" s="98" t="str">
        <f>+'Matriz Nº4 Administración'!B300</f>
        <v>No administrar</v>
      </c>
      <c r="C300" s="99" t="str">
        <f>IF(B300&lt;&gt;"No administrar",'Matriz Nº1 Identificación'!B300," ")</f>
        <v xml:space="preserve"> </v>
      </c>
      <c r="D300" s="100" t="str">
        <f>IF(C300&lt;&gt;" ",'Matriz Nº4 Administración'!C300," ")</f>
        <v xml:space="preserve"> </v>
      </c>
      <c r="E300" s="98" t="str">
        <f>IF(B300&lt;&gt;"No administrar",'Matriz Nº4 Administración'!F300," ")</f>
        <v xml:space="preserve"> </v>
      </c>
      <c r="F300" s="98" t="str">
        <f>IF(B300&lt;&gt;"No administrar",'Matriz Nº4 Administración'!G300," ")</f>
        <v xml:space="preserve"> </v>
      </c>
      <c r="G300" s="120"/>
      <c r="H300" s="120"/>
      <c r="I300" s="120"/>
      <c r="J300" s="120"/>
      <c r="K300" s="121"/>
      <c r="L300" s="121"/>
      <c r="M300" s="120"/>
      <c r="N300" s="23"/>
      <c r="O300" s="23"/>
      <c r="P300" s="23"/>
      <c r="Q300" s="23"/>
      <c r="R300" s="23"/>
      <c r="S300" s="23"/>
      <c r="T300" s="23"/>
      <c r="U300" s="23"/>
      <c r="V300" s="23"/>
      <c r="W300" s="23"/>
      <c r="X300" s="23"/>
      <c r="Y300" s="23"/>
      <c r="Z300" s="23"/>
    </row>
    <row r="301" spans="1:26" ht="48" customHeight="1" x14ac:dyDescent="0.3">
      <c r="A301" s="97" t="str">
        <f>+'Matriz Nº4 Administración'!A301</f>
        <v>32. 4</v>
      </c>
      <c r="B301" s="98" t="str">
        <f>+'Matriz Nº4 Administración'!B301</f>
        <v>No administrar</v>
      </c>
      <c r="C301" s="99" t="str">
        <f>IF(B301&lt;&gt;"No administrar",'Matriz Nº1 Identificación'!B301," ")</f>
        <v xml:space="preserve"> </v>
      </c>
      <c r="D301" s="100" t="str">
        <f>IF(C301&lt;&gt;" ",'Matriz Nº4 Administración'!C301," ")</f>
        <v xml:space="preserve"> </v>
      </c>
      <c r="E301" s="98" t="str">
        <f>IF(B301&lt;&gt;"No administrar",'Matriz Nº4 Administración'!F301," ")</f>
        <v xml:space="preserve"> </v>
      </c>
      <c r="F301" s="98" t="str">
        <f>IF(B301&lt;&gt;"No administrar",'Matriz Nº4 Administración'!G301," ")</f>
        <v xml:space="preserve"> </v>
      </c>
      <c r="G301" s="120"/>
      <c r="H301" s="120"/>
      <c r="I301" s="120"/>
      <c r="J301" s="120"/>
      <c r="K301" s="121"/>
      <c r="L301" s="121"/>
      <c r="M301" s="120"/>
      <c r="N301" s="23"/>
      <c r="O301" s="23"/>
      <c r="P301" s="23"/>
      <c r="Q301" s="23"/>
      <c r="R301" s="23"/>
      <c r="S301" s="23"/>
      <c r="T301" s="23"/>
      <c r="U301" s="23"/>
      <c r="V301" s="23"/>
      <c r="W301" s="23"/>
      <c r="X301" s="23"/>
      <c r="Y301" s="23"/>
      <c r="Z301" s="23"/>
    </row>
    <row r="302" spans="1:26" ht="42.75" customHeight="1" x14ac:dyDescent="0.3">
      <c r="A302" s="97" t="str">
        <f>+'Matriz Nº4 Administración'!A302</f>
        <v>32. 5</v>
      </c>
      <c r="B302" s="98" t="str">
        <f>+'Matriz Nº4 Administración'!B302</f>
        <v>No administrar</v>
      </c>
      <c r="C302" s="99" t="str">
        <f>IF(B302&lt;&gt;"No administrar",'Matriz Nº1 Identificación'!B302," ")</f>
        <v xml:space="preserve"> </v>
      </c>
      <c r="D302" s="100" t="str">
        <f>IF(C302&lt;&gt;" ",'Matriz Nº4 Administración'!C302," ")</f>
        <v xml:space="preserve"> </v>
      </c>
      <c r="E302" s="98" t="str">
        <f>IF(B302&lt;&gt;"No administrar",'Matriz Nº4 Administración'!F302," ")</f>
        <v xml:space="preserve"> </v>
      </c>
      <c r="F302" s="98" t="str">
        <f>IF(B302&lt;&gt;"No administrar",'Matriz Nº4 Administración'!G302," ")</f>
        <v xml:space="preserve"> </v>
      </c>
      <c r="G302" s="120"/>
      <c r="H302" s="120"/>
      <c r="I302" s="120"/>
      <c r="J302" s="120"/>
      <c r="K302" s="121"/>
      <c r="L302" s="121"/>
      <c r="M302" s="120"/>
      <c r="N302" s="23"/>
      <c r="O302" s="23"/>
      <c r="P302" s="23"/>
      <c r="Q302" s="23"/>
      <c r="R302" s="23"/>
      <c r="S302" s="23"/>
      <c r="T302" s="23"/>
      <c r="U302" s="23"/>
      <c r="V302" s="23"/>
      <c r="W302" s="23"/>
      <c r="X302" s="23"/>
      <c r="Y302" s="23"/>
      <c r="Z302" s="23"/>
    </row>
    <row r="303" spans="1:26" ht="40.5" customHeight="1" x14ac:dyDescent="0.3">
      <c r="A303" s="97" t="str">
        <f>+'Matriz Nº4 Administración'!A303</f>
        <v>32. 6</v>
      </c>
      <c r="B303" s="98" t="str">
        <f>+'Matriz Nº4 Administración'!B303</f>
        <v>No administrar</v>
      </c>
      <c r="C303" s="99" t="str">
        <f>IF(B303&lt;&gt;"No administrar",'Matriz Nº1 Identificación'!B303," ")</f>
        <v xml:space="preserve"> </v>
      </c>
      <c r="D303" s="100" t="str">
        <f>IF(C303&lt;&gt;" ",'Matriz Nº4 Administración'!C303," ")</f>
        <v xml:space="preserve"> </v>
      </c>
      <c r="E303" s="98" t="str">
        <f>IF(B303&lt;&gt;"No administrar",'Matriz Nº4 Administración'!F303," ")</f>
        <v xml:space="preserve"> </v>
      </c>
      <c r="F303" s="98" t="str">
        <f>IF(B303&lt;&gt;"No administrar",'Matriz Nº4 Administración'!G303," ")</f>
        <v xml:space="preserve"> </v>
      </c>
      <c r="G303" s="120"/>
      <c r="H303" s="120"/>
      <c r="I303" s="120"/>
      <c r="J303" s="120"/>
      <c r="K303" s="121"/>
      <c r="L303" s="121"/>
      <c r="M303" s="120"/>
      <c r="N303" s="23"/>
      <c r="O303" s="23"/>
      <c r="P303" s="23"/>
      <c r="Q303" s="23"/>
      <c r="R303" s="23"/>
      <c r="S303" s="23"/>
      <c r="T303" s="23"/>
      <c r="U303" s="23"/>
      <c r="V303" s="23"/>
      <c r="W303" s="23"/>
      <c r="X303" s="23"/>
      <c r="Y303" s="23"/>
      <c r="Z303" s="23"/>
    </row>
    <row r="304" spans="1:26" ht="43.5" customHeight="1" thickBot="1" x14ac:dyDescent="0.35">
      <c r="A304" s="97" t="str">
        <f>+'Matriz Nº4 Administración'!A304</f>
        <v>32. 7</v>
      </c>
      <c r="B304" s="98" t="str">
        <f>+'Matriz Nº4 Administración'!B304</f>
        <v>No administrar</v>
      </c>
      <c r="C304" s="99" t="str">
        <f>IF(B304&lt;&gt;"No administrar",'Matriz Nº1 Identificación'!B304," ")</f>
        <v xml:space="preserve"> </v>
      </c>
      <c r="D304" s="100" t="str">
        <f>IF(C304&lt;&gt;" ",'Matriz Nº4 Administración'!C304," ")</f>
        <v xml:space="preserve"> </v>
      </c>
      <c r="E304" s="98" t="str">
        <f>IF(B304&lt;&gt;"No administrar",'Matriz Nº4 Administración'!F304," ")</f>
        <v xml:space="preserve"> </v>
      </c>
      <c r="F304" s="98" t="str">
        <f>IF(B304&lt;&gt;"No administrar",'Matriz Nº4 Administración'!G304," ")</f>
        <v xml:space="preserve"> </v>
      </c>
      <c r="G304" s="120"/>
      <c r="H304" s="120"/>
      <c r="I304" s="120"/>
      <c r="J304" s="120"/>
      <c r="K304" s="121"/>
      <c r="L304" s="121"/>
      <c r="M304" s="120"/>
      <c r="N304" s="23"/>
      <c r="O304" s="23"/>
      <c r="P304" s="23"/>
      <c r="Q304" s="23"/>
      <c r="R304" s="23"/>
      <c r="S304" s="23"/>
      <c r="T304" s="23"/>
      <c r="U304" s="23"/>
      <c r="V304" s="23"/>
      <c r="W304" s="23"/>
      <c r="X304" s="23"/>
      <c r="Y304" s="23"/>
      <c r="Z304" s="23"/>
    </row>
    <row r="305" spans="1:26" ht="16.5" customHeight="1" thickBot="1" x14ac:dyDescent="0.35">
      <c r="A305" s="460" t="str">
        <f>'Matriz Nº4 Administración'!A305</f>
        <v xml:space="preserve">Objetivo Estratégico: </v>
      </c>
      <c r="B305" s="461"/>
      <c r="C305" s="462">
        <f>'Matriz Nº4 Administración'!B305</f>
        <v>0</v>
      </c>
      <c r="D305" s="463"/>
      <c r="E305" s="463"/>
      <c r="F305" s="463"/>
      <c r="G305" s="463"/>
      <c r="H305" s="463"/>
      <c r="I305" s="463"/>
      <c r="J305" s="463"/>
      <c r="K305" s="463"/>
      <c r="L305" s="463"/>
      <c r="M305" s="463"/>
      <c r="N305" s="7"/>
      <c r="O305" s="7"/>
      <c r="P305" s="7"/>
      <c r="Q305" s="7"/>
      <c r="R305" s="7"/>
      <c r="S305" s="7"/>
      <c r="T305" s="7"/>
      <c r="U305" s="7"/>
      <c r="V305" s="7"/>
      <c r="W305" s="7"/>
      <c r="X305" s="7"/>
      <c r="Y305" s="7"/>
      <c r="Z305" s="7"/>
    </row>
    <row r="306" spans="1:26" ht="27" customHeight="1" thickBot="1" x14ac:dyDescent="0.35">
      <c r="A306" s="456" t="str">
        <f>'Matriz Nº4 Administración'!A306</f>
        <v>Objetivo táctico</v>
      </c>
      <c r="B306" s="426"/>
      <c r="C306" s="457" t="str">
        <f>'Matriz Nº4 Administración'!B306</f>
        <v xml:space="preserve">33. </v>
      </c>
      <c r="D306" s="458"/>
      <c r="E306" s="458"/>
      <c r="F306" s="458"/>
      <c r="G306" s="458"/>
      <c r="H306" s="458"/>
      <c r="I306" s="458"/>
      <c r="J306" s="458"/>
      <c r="K306" s="458"/>
      <c r="L306" s="458"/>
      <c r="M306" s="459"/>
      <c r="N306" s="7"/>
      <c r="O306" s="7"/>
      <c r="P306" s="7"/>
      <c r="Q306" s="7"/>
      <c r="R306" s="7"/>
      <c r="S306" s="7"/>
      <c r="T306" s="7"/>
      <c r="U306" s="7"/>
      <c r="V306" s="7"/>
      <c r="W306" s="7"/>
      <c r="X306" s="7"/>
      <c r="Y306" s="7"/>
      <c r="Z306" s="7"/>
    </row>
    <row r="307" spans="1:26" ht="47.25" customHeight="1" x14ac:dyDescent="0.3">
      <c r="A307" s="97" t="str">
        <f>+'Matriz Nº4 Administración'!A307</f>
        <v>33. 1</v>
      </c>
      <c r="B307" s="98" t="str">
        <f>+'Matriz Nº4 Administración'!B307</f>
        <v>No administrar</v>
      </c>
      <c r="C307" s="99" t="str">
        <f>IF(B307&lt;&gt;"No administrar",'Matriz Nº1 Identificación'!B307," ")</f>
        <v xml:space="preserve"> </v>
      </c>
      <c r="D307" s="100" t="str">
        <f>IF(C307&lt;&gt;" ",'Matriz Nº4 Administración'!C307," ")</f>
        <v xml:space="preserve"> </v>
      </c>
      <c r="E307" s="98" t="str">
        <f>IF(B307&lt;&gt;"No administrar",'Matriz Nº4 Administración'!F307," ")</f>
        <v xml:space="preserve"> </v>
      </c>
      <c r="F307" s="98" t="str">
        <f>IF(B307&lt;&gt;"No administrar",'Matriz Nº4 Administración'!G307," ")</f>
        <v xml:space="preserve"> </v>
      </c>
      <c r="G307" s="120"/>
      <c r="H307" s="120"/>
      <c r="I307" s="120"/>
      <c r="J307" s="120"/>
      <c r="K307" s="121"/>
      <c r="L307" s="121"/>
      <c r="M307" s="120"/>
      <c r="N307" s="23"/>
      <c r="O307" s="23"/>
      <c r="P307" s="23"/>
      <c r="Q307" s="23"/>
      <c r="R307" s="23"/>
      <c r="S307" s="23"/>
      <c r="T307" s="23"/>
      <c r="U307" s="23"/>
      <c r="V307" s="23"/>
      <c r="W307" s="23"/>
      <c r="X307" s="23"/>
      <c r="Y307" s="23"/>
      <c r="Z307" s="23"/>
    </row>
    <row r="308" spans="1:26" ht="43.5" customHeight="1" x14ac:dyDescent="0.3">
      <c r="A308" s="97" t="str">
        <f>+'Matriz Nº4 Administración'!A308</f>
        <v>33. 2</v>
      </c>
      <c r="B308" s="98" t="str">
        <f>+'Matriz Nº4 Administración'!B308</f>
        <v>No administrar</v>
      </c>
      <c r="C308" s="99" t="str">
        <f>IF(B308&lt;&gt;"No administrar",'Matriz Nº1 Identificación'!B308," ")</f>
        <v xml:space="preserve"> </v>
      </c>
      <c r="D308" s="100" t="str">
        <f>IF(C308&lt;&gt;" ",'Matriz Nº4 Administración'!C308," ")</f>
        <v xml:space="preserve"> </v>
      </c>
      <c r="E308" s="98" t="str">
        <f>IF(B308&lt;&gt;"No administrar",'Matriz Nº4 Administración'!F308," ")</f>
        <v xml:space="preserve"> </v>
      </c>
      <c r="F308" s="98" t="str">
        <f>IF(B308&lt;&gt;"No administrar",'Matriz Nº4 Administración'!G308," ")</f>
        <v xml:space="preserve"> </v>
      </c>
      <c r="G308" s="120"/>
      <c r="H308" s="120"/>
      <c r="I308" s="120"/>
      <c r="J308" s="120"/>
      <c r="K308" s="121"/>
      <c r="L308" s="121"/>
      <c r="M308" s="120"/>
      <c r="N308" s="23"/>
      <c r="O308" s="23"/>
      <c r="P308" s="23"/>
      <c r="Q308" s="23"/>
      <c r="R308" s="23"/>
      <c r="S308" s="23"/>
      <c r="T308" s="23"/>
      <c r="U308" s="23"/>
      <c r="V308" s="23"/>
      <c r="W308" s="23"/>
      <c r="X308" s="23"/>
      <c r="Y308" s="23"/>
      <c r="Z308" s="23"/>
    </row>
    <row r="309" spans="1:26" ht="40.5" customHeight="1" x14ac:dyDescent="0.3">
      <c r="A309" s="97" t="str">
        <f>+'Matriz Nº4 Administración'!A309</f>
        <v>33. 3</v>
      </c>
      <c r="B309" s="98" t="str">
        <f>+'Matriz Nº4 Administración'!B309</f>
        <v>No administrar</v>
      </c>
      <c r="C309" s="99" t="str">
        <f>IF(B309&lt;&gt;"No administrar",'Matriz Nº1 Identificación'!B309," ")</f>
        <v xml:space="preserve"> </v>
      </c>
      <c r="D309" s="100" t="str">
        <f>IF(C309&lt;&gt;" ",'Matriz Nº4 Administración'!C309," ")</f>
        <v xml:space="preserve"> </v>
      </c>
      <c r="E309" s="98" t="str">
        <f>IF(B309&lt;&gt;"No administrar",'Matriz Nº4 Administración'!F309," ")</f>
        <v xml:space="preserve"> </v>
      </c>
      <c r="F309" s="98" t="str">
        <f>IF(B309&lt;&gt;"No administrar",'Matriz Nº4 Administración'!G309," ")</f>
        <v xml:space="preserve"> </v>
      </c>
      <c r="G309" s="120"/>
      <c r="H309" s="120"/>
      <c r="I309" s="120"/>
      <c r="J309" s="120"/>
      <c r="K309" s="121"/>
      <c r="L309" s="121"/>
      <c r="M309" s="120"/>
      <c r="N309" s="23"/>
      <c r="O309" s="23"/>
      <c r="P309" s="23"/>
      <c r="Q309" s="23"/>
      <c r="R309" s="23"/>
      <c r="S309" s="23"/>
      <c r="T309" s="23"/>
      <c r="U309" s="23"/>
      <c r="V309" s="23"/>
      <c r="W309" s="23"/>
      <c r="X309" s="23"/>
      <c r="Y309" s="23"/>
      <c r="Z309" s="23"/>
    </row>
    <row r="310" spans="1:26" ht="48" customHeight="1" x14ac:dyDescent="0.3">
      <c r="A310" s="97" t="str">
        <f>+'Matriz Nº4 Administración'!A310</f>
        <v>33. 4</v>
      </c>
      <c r="B310" s="98" t="str">
        <f>+'Matriz Nº4 Administración'!B310</f>
        <v>No administrar</v>
      </c>
      <c r="C310" s="99" t="str">
        <f>IF(B310&lt;&gt;"No administrar",'Matriz Nº1 Identificación'!B310," ")</f>
        <v xml:space="preserve"> </v>
      </c>
      <c r="D310" s="100" t="str">
        <f>IF(C310&lt;&gt;" ",'Matriz Nº4 Administración'!C310," ")</f>
        <v xml:space="preserve"> </v>
      </c>
      <c r="E310" s="98" t="str">
        <f>IF(B310&lt;&gt;"No administrar",'Matriz Nº4 Administración'!F310," ")</f>
        <v xml:space="preserve"> </v>
      </c>
      <c r="F310" s="98" t="str">
        <f>IF(B310&lt;&gt;"No administrar",'Matriz Nº4 Administración'!G310," ")</f>
        <v xml:space="preserve"> </v>
      </c>
      <c r="G310" s="120"/>
      <c r="H310" s="120"/>
      <c r="I310" s="120"/>
      <c r="J310" s="120"/>
      <c r="K310" s="121"/>
      <c r="L310" s="121"/>
      <c r="M310" s="120"/>
      <c r="N310" s="23"/>
      <c r="O310" s="23"/>
      <c r="P310" s="23"/>
      <c r="Q310" s="23"/>
      <c r="R310" s="23"/>
      <c r="S310" s="23"/>
      <c r="T310" s="23"/>
      <c r="U310" s="23"/>
      <c r="V310" s="23"/>
      <c r="W310" s="23"/>
      <c r="X310" s="23"/>
      <c r="Y310" s="23"/>
      <c r="Z310" s="23"/>
    </row>
    <row r="311" spans="1:26" ht="42.75" customHeight="1" x14ac:dyDescent="0.3">
      <c r="A311" s="97" t="str">
        <f>+'Matriz Nº4 Administración'!A311</f>
        <v>33. 5</v>
      </c>
      <c r="B311" s="98" t="str">
        <f>+'Matriz Nº4 Administración'!B311</f>
        <v>No administrar</v>
      </c>
      <c r="C311" s="99" t="str">
        <f>IF(B311&lt;&gt;"No administrar",'Matriz Nº1 Identificación'!B311," ")</f>
        <v xml:space="preserve"> </v>
      </c>
      <c r="D311" s="100" t="str">
        <f>IF(C311&lt;&gt;" ",'Matriz Nº4 Administración'!C311," ")</f>
        <v xml:space="preserve"> </v>
      </c>
      <c r="E311" s="98" t="str">
        <f>IF(B311&lt;&gt;"No administrar",'Matriz Nº4 Administración'!F311," ")</f>
        <v xml:space="preserve"> </v>
      </c>
      <c r="F311" s="98" t="str">
        <f>IF(B311&lt;&gt;"No administrar",'Matriz Nº4 Administración'!G311," ")</f>
        <v xml:space="preserve"> </v>
      </c>
      <c r="G311" s="120"/>
      <c r="H311" s="120"/>
      <c r="I311" s="120"/>
      <c r="J311" s="120"/>
      <c r="K311" s="121"/>
      <c r="L311" s="121"/>
      <c r="M311" s="120"/>
      <c r="N311" s="23"/>
      <c r="O311" s="23"/>
      <c r="P311" s="23"/>
      <c r="Q311" s="23"/>
      <c r="R311" s="23"/>
      <c r="S311" s="23"/>
      <c r="T311" s="23"/>
      <c r="U311" s="23"/>
      <c r="V311" s="23"/>
      <c r="W311" s="23"/>
      <c r="X311" s="23"/>
      <c r="Y311" s="23"/>
      <c r="Z311" s="23"/>
    </row>
    <row r="312" spans="1:26" ht="40.5" customHeight="1" x14ac:dyDescent="0.3">
      <c r="A312" s="97" t="str">
        <f>+'Matriz Nº4 Administración'!A312</f>
        <v>33. 6</v>
      </c>
      <c r="B312" s="98" t="str">
        <f>+'Matriz Nº4 Administración'!B312</f>
        <v>No administrar</v>
      </c>
      <c r="C312" s="99" t="str">
        <f>IF(B312&lt;&gt;"No administrar",'Matriz Nº1 Identificación'!B312," ")</f>
        <v xml:space="preserve"> </v>
      </c>
      <c r="D312" s="100" t="str">
        <f>IF(C312&lt;&gt;" ",'Matriz Nº4 Administración'!C312," ")</f>
        <v xml:space="preserve"> </v>
      </c>
      <c r="E312" s="98" t="str">
        <f>IF(B312&lt;&gt;"No administrar",'Matriz Nº4 Administración'!F312," ")</f>
        <v xml:space="preserve"> </v>
      </c>
      <c r="F312" s="98" t="str">
        <f>IF(B312&lt;&gt;"No administrar",'Matriz Nº4 Administración'!G312," ")</f>
        <v xml:space="preserve"> </v>
      </c>
      <c r="G312" s="120"/>
      <c r="H312" s="120"/>
      <c r="I312" s="120"/>
      <c r="J312" s="120"/>
      <c r="K312" s="121"/>
      <c r="L312" s="121"/>
      <c r="M312" s="120"/>
      <c r="N312" s="23"/>
      <c r="O312" s="23"/>
      <c r="P312" s="23"/>
      <c r="Q312" s="23"/>
      <c r="R312" s="23"/>
      <c r="S312" s="23"/>
      <c r="T312" s="23"/>
      <c r="U312" s="23"/>
      <c r="V312" s="23"/>
      <c r="W312" s="23"/>
      <c r="X312" s="23"/>
      <c r="Y312" s="23"/>
      <c r="Z312" s="23"/>
    </row>
    <row r="313" spans="1:26" ht="43.5" customHeight="1" thickBot="1" x14ac:dyDescent="0.35">
      <c r="A313" s="97" t="str">
        <f>+'Matriz Nº4 Administración'!A313</f>
        <v>33. 7</v>
      </c>
      <c r="B313" s="98" t="str">
        <f>+'Matriz Nº4 Administración'!B313</f>
        <v>No administrar</v>
      </c>
      <c r="C313" s="99" t="str">
        <f>IF(B313&lt;&gt;"No administrar",'Matriz Nº1 Identificación'!B313," ")</f>
        <v xml:space="preserve"> </v>
      </c>
      <c r="D313" s="100" t="str">
        <f>IF(C313&lt;&gt;" ",'Matriz Nº4 Administración'!C313," ")</f>
        <v xml:space="preserve"> </v>
      </c>
      <c r="E313" s="98" t="str">
        <f>IF(B313&lt;&gt;"No administrar",'Matriz Nº4 Administración'!F313," ")</f>
        <v xml:space="preserve"> </v>
      </c>
      <c r="F313" s="98" t="str">
        <f>IF(B313&lt;&gt;"No administrar",'Matriz Nº4 Administración'!G313," ")</f>
        <v xml:space="preserve"> </v>
      </c>
      <c r="G313" s="120"/>
      <c r="H313" s="120"/>
      <c r="I313" s="120"/>
      <c r="J313" s="120"/>
      <c r="K313" s="121"/>
      <c r="L313" s="121"/>
      <c r="M313" s="120"/>
      <c r="N313" s="23"/>
      <c r="O313" s="23"/>
      <c r="P313" s="23"/>
      <c r="Q313" s="23"/>
      <c r="R313" s="23"/>
      <c r="S313" s="23"/>
      <c r="T313" s="23"/>
      <c r="U313" s="23"/>
      <c r="V313" s="23"/>
      <c r="W313" s="23"/>
      <c r="X313" s="23"/>
      <c r="Y313" s="23"/>
      <c r="Z313" s="23"/>
    </row>
    <row r="314" spans="1:26" ht="16.5" customHeight="1" thickBot="1" x14ac:dyDescent="0.35">
      <c r="A314" s="460" t="str">
        <f>'Matriz Nº4 Administración'!A314</f>
        <v xml:space="preserve">Objetivo Estratégico: </v>
      </c>
      <c r="B314" s="461"/>
      <c r="C314" s="462">
        <f>'Matriz Nº4 Administración'!B314</f>
        <v>0</v>
      </c>
      <c r="D314" s="463"/>
      <c r="E314" s="463"/>
      <c r="F314" s="463"/>
      <c r="G314" s="463"/>
      <c r="H314" s="463"/>
      <c r="I314" s="463"/>
      <c r="J314" s="463"/>
      <c r="K314" s="463"/>
      <c r="L314" s="463"/>
      <c r="M314" s="463"/>
      <c r="N314" s="7"/>
      <c r="O314" s="7"/>
      <c r="P314" s="7"/>
      <c r="Q314" s="7"/>
      <c r="R314" s="7"/>
      <c r="S314" s="7"/>
      <c r="T314" s="7"/>
      <c r="U314" s="7"/>
      <c r="V314" s="7"/>
      <c r="W314" s="7"/>
      <c r="X314" s="7"/>
      <c r="Y314" s="7"/>
      <c r="Z314" s="7"/>
    </row>
    <row r="315" spans="1:26" ht="27" customHeight="1" thickBot="1" x14ac:dyDescent="0.35">
      <c r="A315" s="456" t="str">
        <f>'Matriz Nº4 Administración'!A315</f>
        <v>Objetivo táctico</v>
      </c>
      <c r="B315" s="426"/>
      <c r="C315" s="457" t="str">
        <f>'Matriz Nº4 Administración'!B315</f>
        <v xml:space="preserve">34. </v>
      </c>
      <c r="D315" s="458"/>
      <c r="E315" s="458"/>
      <c r="F315" s="458"/>
      <c r="G315" s="458"/>
      <c r="H315" s="458"/>
      <c r="I315" s="458"/>
      <c r="J315" s="458"/>
      <c r="K315" s="458"/>
      <c r="L315" s="458"/>
      <c r="M315" s="459"/>
      <c r="N315" s="7"/>
      <c r="O315" s="7"/>
      <c r="P315" s="7"/>
      <c r="Q315" s="7"/>
      <c r="R315" s="7"/>
      <c r="S315" s="7"/>
      <c r="T315" s="7"/>
      <c r="U315" s="7"/>
      <c r="V315" s="7"/>
      <c r="W315" s="7"/>
      <c r="X315" s="7"/>
      <c r="Y315" s="7"/>
      <c r="Z315" s="7"/>
    </row>
    <row r="316" spans="1:26" ht="47.25" customHeight="1" x14ac:dyDescent="0.3">
      <c r="A316" s="97" t="str">
        <f>+'Matriz Nº4 Administración'!A316</f>
        <v>34. 1</v>
      </c>
      <c r="B316" s="98" t="str">
        <f>+'Matriz Nº4 Administración'!B316</f>
        <v>No administrar</v>
      </c>
      <c r="C316" s="99" t="str">
        <f>IF(B316&lt;&gt;"No administrar",'Matriz Nº1 Identificación'!B316," ")</f>
        <v xml:space="preserve"> </v>
      </c>
      <c r="D316" s="100" t="str">
        <f>IF(C316&lt;&gt;" ",'Matriz Nº4 Administración'!C316," ")</f>
        <v xml:space="preserve"> </v>
      </c>
      <c r="E316" s="98" t="str">
        <f>IF(B316&lt;&gt;"No administrar",'Matriz Nº4 Administración'!F316," ")</f>
        <v xml:space="preserve"> </v>
      </c>
      <c r="F316" s="98" t="str">
        <f>IF(B316&lt;&gt;"No administrar",'Matriz Nº4 Administración'!G316," ")</f>
        <v xml:space="preserve"> </v>
      </c>
      <c r="G316" s="120"/>
      <c r="H316" s="120"/>
      <c r="I316" s="120"/>
      <c r="J316" s="120"/>
      <c r="K316" s="121"/>
      <c r="L316" s="121"/>
      <c r="M316" s="120"/>
      <c r="N316" s="23"/>
      <c r="O316" s="23"/>
      <c r="P316" s="23"/>
      <c r="Q316" s="23"/>
      <c r="R316" s="23"/>
      <c r="S316" s="23"/>
      <c r="T316" s="23"/>
      <c r="U316" s="23"/>
      <c r="V316" s="23"/>
      <c r="W316" s="23"/>
      <c r="X316" s="23"/>
      <c r="Y316" s="23"/>
      <c r="Z316" s="23"/>
    </row>
    <row r="317" spans="1:26" ht="43.5" customHeight="1" x14ac:dyDescent="0.3">
      <c r="A317" s="97" t="str">
        <f>+'Matriz Nº4 Administración'!A317</f>
        <v>34. 2</v>
      </c>
      <c r="B317" s="98" t="str">
        <f>+'Matriz Nº4 Administración'!B317</f>
        <v>No administrar</v>
      </c>
      <c r="C317" s="99" t="str">
        <f>IF(B317&lt;&gt;"No administrar",'Matriz Nº1 Identificación'!B317," ")</f>
        <v xml:space="preserve"> </v>
      </c>
      <c r="D317" s="100" t="str">
        <f>IF(C317&lt;&gt;" ",'Matriz Nº4 Administración'!C317," ")</f>
        <v xml:space="preserve"> </v>
      </c>
      <c r="E317" s="98" t="str">
        <f>IF(B317&lt;&gt;"No administrar",'Matriz Nº4 Administración'!F317," ")</f>
        <v xml:space="preserve"> </v>
      </c>
      <c r="F317" s="98" t="str">
        <f>IF(B317&lt;&gt;"No administrar",'Matriz Nº4 Administración'!G317," ")</f>
        <v xml:space="preserve"> </v>
      </c>
      <c r="G317" s="120"/>
      <c r="H317" s="120"/>
      <c r="I317" s="120"/>
      <c r="J317" s="120"/>
      <c r="K317" s="121"/>
      <c r="L317" s="121"/>
      <c r="M317" s="120"/>
      <c r="N317" s="23"/>
      <c r="O317" s="23"/>
      <c r="P317" s="23"/>
      <c r="Q317" s="23"/>
      <c r="R317" s="23"/>
      <c r="S317" s="23"/>
      <c r="T317" s="23"/>
      <c r="U317" s="23"/>
      <c r="V317" s="23"/>
      <c r="W317" s="23"/>
      <c r="X317" s="23"/>
      <c r="Y317" s="23"/>
      <c r="Z317" s="23"/>
    </row>
    <row r="318" spans="1:26" ht="40.5" customHeight="1" x14ac:dyDescent="0.3">
      <c r="A318" s="97" t="str">
        <f>+'Matriz Nº4 Administración'!A318</f>
        <v>34. 3</v>
      </c>
      <c r="B318" s="98" t="str">
        <f>+'Matriz Nº4 Administración'!B318</f>
        <v>No administrar</v>
      </c>
      <c r="C318" s="99" t="str">
        <f>IF(B318&lt;&gt;"No administrar",'Matriz Nº1 Identificación'!B318," ")</f>
        <v xml:space="preserve"> </v>
      </c>
      <c r="D318" s="100" t="str">
        <f>IF(C318&lt;&gt;" ",'Matriz Nº4 Administración'!C318," ")</f>
        <v xml:space="preserve"> </v>
      </c>
      <c r="E318" s="98" t="str">
        <f>IF(B318&lt;&gt;"No administrar",'Matriz Nº4 Administración'!F318," ")</f>
        <v xml:space="preserve"> </v>
      </c>
      <c r="F318" s="98" t="str">
        <f>IF(B318&lt;&gt;"No administrar",'Matriz Nº4 Administración'!G318," ")</f>
        <v xml:space="preserve"> </v>
      </c>
      <c r="G318" s="120"/>
      <c r="H318" s="120"/>
      <c r="I318" s="120"/>
      <c r="J318" s="120"/>
      <c r="K318" s="121"/>
      <c r="L318" s="121"/>
      <c r="M318" s="120"/>
      <c r="N318" s="23"/>
      <c r="O318" s="23"/>
      <c r="P318" s="23"/>
      <c r="Q318" s="23"/>
      <c r="R318" s="23"/>
      <c r="S318" s="23"/>
      <c r="T318" s="23"/>
      <c r="U318" s="23"/>
      <c r="V318" s="23"/>
      <c r="W318" s="23"/>
      <c r="X318" s="23"/>
      <c r="Y318" s="23"/>
      <c r="Z318" s="23"/>
    </row>
    <row r="319" spans="1:26" ht="48" customHeight="1" x14ac:dyDescent="0.3">
      <c r="A319" s="97" t="str">
        <f>+'Matriz Nº4 Administración'!A319</f>
        <v>34. 4</v>
      </c>
      <c r="B319" s="98" t="str">
        <f>+'Matriz Nº4 Administración'!B319</f>
        <v>No administrar</v>
      </c>
      <c r="C319" s="99" t="str">
        <f>IF(B319&lt;&gt;"No administrar",'Matriz Nº1 Identificación'!B319," ")</f>
        <v xml:space="preserve"> </v>
      </c>
      <c r="D319" s="100" t="str">
        <f>IF(C319&lt;&gt;" ",'Matriz Nº4 Administración'!C319," ")</f>
        <v xml:space="preserve"> </v>
      </c>
      <c r="E319" s="98" t="str">
        <f>IF(B319&lt;&gt;"No administrar",'Matriz Nº4 Administración'!F319," ")</f>
        <v xml:space="preserve"> </v>
      </c>
      <c r="F319" s="98" t="str">
        <f>IF(B319&lt;&gt;"No administrar",'Matriz Nº4 Administración'!G319," ")</f>
        <v xml:space="preserve"> </v>
      </c>
      <c r="G319" s="120"/>
      <c r="H319" s="120"/>
      <c r="I319" s="120"/>
      <c r="J319" s="120"/>
      <c r="K319" s="121"/>
      <c r="L319" s="121"/>
      <c r="M319" s="120"/>
      <c r="N319" s="23"/>
      <c r="O319" s="23"/>
      <c r="P319" s="23"/>
      <c r="Q319" s="23"/>
      <c r="R319" s="23"/>
      <c r="S319" s="23"/>
      <c r="T319" s="23"/>
      <c r="U319" s="23"/>
      <c r="V319" s="23"/>
      <c r="W319" s="23"/>
      <c r="X319" s="23"/>
      <c r="Y319" s="23"/>
      <c r="Z319" s="23"/>
    </row>
    <row r="320" spans="1:26" ht="42.75" customHeight="1" x14ac:dyDescent="0.3">
      <c r="A320" s="97" t="str">
        <f>+'Matriz Nº4 Administración'!A320</f>
        <v>34. 5</v>
      </c>
      <c r="B320" s="98" t="str">
        <f>+'Matriz Nº4 Administración'!B320</f>
        <v>No administrar</v>
      </c>
      <c r="C320" s="99" t="str">
        <f>IF(B320&lt;&gt;"No administrar",'Matriz Nº1 Identificación'!B320," ")</f>
        <v xml:space="preserve"> </v>
      </c>
      <c r="D320" s="100" t="str">
        <f>IF(C320&lt;&gt;" ",'Matriz Nº4 Administración'!C320," ")</f>
        <v xml:space="preserve"> </v>
      </c>
      <c r="E320" s="98" t="str">
        <f>IF(B320&lt;&gt;"No administrar",'Matriz Nº4 Administración'!F320," ")</f>
        <v xml:space="preserve"> </v>
      </c>
      <c r="F320" s="98" t="str">
        <f>IF(B320&lt;&gt;"No administrar",'Matriz Nº4 Administración'!G320," ")</f>
        <v xml:space="preserve"> </v>
      </c>
      <c r="G320" s="120"/>
      <c r="H320" s="120"/>
      <c r="I320" s="120"/>
      <c r="J320" s="120"/>
      <c r="K320" s="121"/>
      <c r="L320" s="121"/>
      <c r="M320" s="120"/>
      <c r="N320" s="23"/>
      <c r="O320" s="23"/>
      <c r="P320" s="23"/>
      <c r="Q320" s="23"/>
      <c r="R320" s="23"/>
      <c r="S320" s="23"/>
      <c r="T320" s="23"/>
      <c r="U320" s="23"/>
      <c r="V320" s="23"/>
      <c r="W320" s="23"/>
      <c r="X320" s="23"/>
      <c r="Y320" s="23"/>
      <c r="Z320" s="23"/>
    </row>
    <row r="321" spans="1:26" ht="40.5" customHeight="1" x14ac:dyDescent="0.3">
      <c r="A321" s="97" t="str">
        <f>+'Matriz Nº4 Administración'!A321</f>
        <v>34. 6</v>
      </c>
      <c r="B321" s="98" t="str">
        <f>+'Matriz Nº4 Administración'!B321</f>
        <v>No administrar</v>
      </c>
      <c r="C321" s="99" t="str">
        <f>IF(B321&lt;&gt;"No administrar",'Matriz Nº1 Identificación'!B321," ")</f>
        <v xml:space="preserve"> </v>
      </c>
      <c r="D321" s="100" t="str">
        <f>IF(C321&lt;&gt;" ",'Matriz Nº4 Administración'!C321," ")</f>
        <v xml:space="preserve"> </v>
      </c>
      <c r="E321" s="98" t="str">
        <f>IF(B321&lt;&gt;"No administrar",'Matriz Nº4 Administración'!F321," ")</f>
        <v xml:space="preserve"> </v>
      </c>
      <c r="F321" s="98" t="str">
        <f>IF(B321&lt;&gt;"No administrar",'Matriz Nº4 Administración'!G321," ")</f>
        <v xml:space="preserve"> </v>
      </c>
      <c r="G321" s="120"/>
      <c r="H321" s="120"/>
      <c r="I321" s="120"/>
      <c r="J321" s="120"/>
      <c r="K321" s="121"/>
      <c r="L321" s="121"/>
      <c r="M321" s="120"/>
      <c r="N321" s="23"/>
      <c r="O321" s="23"/>
      <c r="P321" s="23"/>
      <c r="Q321" s="23"/>
      <c r="R321" s="23"/>
      <c r="S321" s="23"/>
      <c r="T321" s="23"/>
      <c r="U321" s="23"/>
      <c r="V321" s="23"/>
      <c r="W321" s="23"/>
      <c r="X321" s="23"/>
      <c r="Y321" s="23"/>
      <c r="Z321" s="23"/>
    </row>
    <row r="322" spans="1:26" ht="43.5" customHeight="1" thickBot="1" x14ac:dyDescent="0.35">
      <c r="A322" s="97" t="str">
        <f>+'Matriz Nº4 Administración'!A322</f>
        <v>34. 7</v>
      </c>
      <c r="B322" s="98" t="str">
        <f>+'Matriz Nº4 Administración'!B322</f>
        <v>No administrar</v>
      </c>
      <c r="C322" s="99" t="str">
        <f>IF(B322&lt;&gt;"No administrar",'Matriz Nº1 Identificación'!B322," ")</f>
        <v xml:space="preserve"> </v>
      </c>
      <c r="D322" s="100" t="str">
        <f>IF(C322&lt;&gt;" ",'Matriz Nº4 Administración'!C322," ")</f>
        <v xml:space="preserve"> </v>
      </c>
      <c r="E322" s="98" t="str">
        <f>IF(B322&lt;&gt;"No administrar",'Matriz Nº4 Administración'!F322," ")</f>
        <v xml:space="preserve"> </v>
      </c>
      <c r="F322" s="98" t="str">
        <f>IF(B322&lt;&gt;"No administrar",'Matriz Nº4 Administración'!G322," ")</f>
        <v xml:space="preserve"> </v>
      </c>
      <c r="G322" s="120"/>
      <c r="H322" s="120"/>
      <c r="I322" s="120"/>
      <c r="J322" s="120"/>
      <c r="K322" s="121"/>
      <c r="L322" s="121"/>
      <c r="M322" s="120"/>
      <c r="N322" s="23"/>
      <c r="O322" s="23"/>
      <c r="P322" s="23"/>
      <c r="Q322" s="23"/>
      <c r="R322" s="23"/>
      <c r="S322" s="23"/>
      <c r="T322" s="23"/>
      <c r="U322" s="23"/>
      <c r="V322" s="23"/>
      <c r="W322" s="23"/>
      <c r="X322" s="23"/>
      <c r="Y322" s="23"/>
      <c r="Z322" s="23"/>
    </row>
    <row r="323" spans="1:26" ht="16.5" customHeight="1" thickBot="1" x14ac:dyDescent="0.35">
      <c r="A323" s="460" t="str">
        <f>'Matriz Nº4 Administración'!A323</f>
        <v xml:space="preserve">Objetivo Estratégico: </v>
      </c>
      <c r="B323" s="461"/>
      <c r="C323" s="462">
        <f>'Matriz Nº4 Administración'!B323</f>
        <v>0</v>
      </c>
      <c r="D323" s="463"/>
      <c r="E323" s="463"/>
      <c r="F323" s="463"/>
      <c r="G323" s="463"/>
      <c r="H323" s="463"/>
      <c r="I323" s="463"/>
      <c r="J323" s="463"/>
      <c r="K323" s="463"/>
      <c r="L323" s="463"/>
      <c r="M323" s="463"/>
      <c r="N323" s="7"/>
      <c r="O323" s="7"/>
      <c r="P323" s="7"/>
      <c r="Q323" s="7"/>
      <c r="R323" s="7"/>
      <c r="S323" s="7"/>
      <c r="T323" s="7"/>
      <c r="U323" s="7"/>
      <c r="V323" s="7"/>
      <c r="W323" s="7"/>
      <c r="X323" s="7"/>
      <c r="Y323" s="7"/>
      <c r="Z323" s="7"/>
    </row>
    <row r="324" spans="1:26" ht="27" customHeight="1" thickBot="1" x14ac:dyDescent="0.35">
      <c r="A324" s="456" t="str">
        <f>'Matriz Nº4 Administración'!A324</f>
        <v>Objetivo táctico</v>
      </c>
      <c r="B324" s="426"/>
      <c r="C324" s="457" t="str">
        <f>'Matriz Nº4 Administración'!B324</f>
        <v xml:space="preserve">35. </v>
      </c>
      <c r="D324" s="458"/>
      <c r="E324" s="458"/>
      <c r="F324" s="458"/>
      <c r="G324" s="458"/>
      <c r="H324" s="458"/>
      <c r="I324" s="458"/>
      <c r="J324" s="458"/>
      <c r="K324" s="458"/>
      <c r="L324" s="458"/>
      <c r="M324" s="459"/>
      <c r="N324" s="7"/>
      <c r="O324" s="7"/>
      <c r="P324" s="7"/>
      <c r="Q324" s="7"/>
      <c r="R324" s="7"/>
      <c r="S324" s="7"/>
      <c r="T324" s="7"/>
      <c r="U324" s="7"/>
      <c r="V324" s="7"/>
      <c r="W324" s="7"/>
      <c r="X324" s="7"/>
      <c r="Y324" s="7"/>
      <c r="Z324" s="7"/>
    </row>
    <row r="325" spans="1:26" ht="47.25" customHeight="1" x14ac:dyDescent="0.3">
      <c r="A325" s="97" t="str">
        <f>+'Matriz Nº4 Administración'!A325</f>
        <v>35. 1</v>
      </c>
      <c r="B325" s="98" t="str">
        <f>+'Matriz Nº4 Administración'!B325</f>
        <v>No administrar</v>
      </c>
      <c r="C325" s="99" t="str">
        <f>IF(B325&lt;&gt;"No administrar",'Matriz Nº1 Identificación'!B325," ")</f>
        <v xml:space="preserve"> </v>
      </c>
      <c r="D325" s="100" t="str">
        <f>IF(C325&lt;&gt;" ",'Matriz Nº4 Administración'!C325," ")</f>
        <v xml:space="preserve"> </v>
      </c>
      <c r="E325" s="98" t="str">
        <f>IF(B325&lt;&gt;"No administrar",'Matriz Nº4 Administración'!F325," ")</f>
        <v xml:space="preserve"> </v>
      </c>
      <c r="F325" s="98" t="str">
        <f>IF(B325&lt;&gt;"No administrar",'Matriz Nº4 Administración'!G325," ")</f>
        <v xml:space="preserve"> </v>
      </c>
      <c r="G325" s="120"/>
      <c r="H325" s="120"/>
      <c r="I325" s="120"/>
      <c r="J325" s="120"/>
      <c r="K325" s="121"/>
      <c r="L325" s="121"/>
      <c r="M325" s="120"/>
      <c r="N325" s="23"/>
      <c r="O325" s="23"/>
      <c r="P325" s="23"/>
      <c r="Q325" s="23"/>
      <c r="R325" s="23"/>
      <c r="S325" s="23"/>
      <c r="T325" s="23"/>
      <c r="U325" s="23"/>
      <c r="V325" s="23"/>
      <c r="W325" s="23"/>
      <c r="X325" s="23"/>
      <c r="Y325" s="23"/>
      <c r="Z325" s="23"/>
    </row>
    <row r="326" spans="1:26" ht="43.5" customHeight="1" x14ac:dyDescent="0.3">
      <c r="A326" s="97" t="str">
        <f>+'Matriz Nº4 Administración'!A326</f>
        <v>35. 2</v>
      </c>
      <c r="B326" s="98" t="str">
        <f>+'Matriz Nº4 Administración'!B326</f>
        <v>No administrar</v>
      </c>
      <c r="C326" s="99" t="str">
        <f>IF(B326&lt;&gt;"No administrar",'Matriz Nº1 Identificación'!B326," ")</f>
        <v xml:space="preserve"> </v>
      </c>
      <c r="D326" s="100" t="str">
        <f>IF(C326&lt;&gt;" ",'Matriz Nº4 Administración'!C326," ")</f>
        <v xml:space="preserve"> </v>
      </c>
      <c r="E326" s="98" t="str">
        <f>IF(B326&lt;&gt;"No administrar",'Matriz Nº4 Administración'!F326," ")</f>
        <v xml:space="preserve"> </v>
      </c>
      <c r="F326" s="98" t="str">
        <f>IF(B326&lt;&gt;"No administrar",'Matriz Nº4 Administración'!G326," ")</f>
        <v xml:space="preserve"> </v>
      </c>
      <c r="G326" s="120"/>
      <c r="H326" s="120"/>
      <c r="I326" s="120"/>
      <c r="J326" s="120"/>
      <c r="K326" s="121"/>
      <c r="L326" s="121"/>
      <c r="M326" s="120"/>
      <c r="N326" s="23"/>
      <c r="O326" s="23"/>
      <c r="P326" s="23"/>
      <c r="Q326" s="23"/>
      <c r="R326" s="23"/>
      <c r="S326" s="23"/>
      <c r="T326" s="23"/>
      <c r="U326" s="23"/>
      <c r="V326" s="23"/>
      <c r="W326" s="23"/>
      <c r="X326" s="23"/>
      <c r="Y326" s="23"/>
      <c r="Z326" s="23"/>
    </row>
    <row r="327" spans="1:26" ht="40.5" customHeight="1" x14ac:dyDescent="0.3">
      <c r="A327" s="97" t="str">
        <f>+'Matriz Nº4 Administración'!A327</f>
        <v>35. 3</v>
      </c>
      <c r="B327" s="98" t="str">
        <f>+'Matriz Nº4 Administración'!B327</f>
        <v>No administrar</v>
      </c>
      <c r="C327" s="99" t="str">
        <f>IF(B327&lt;&gt;"No administrar",'Matriz Nº1 Identificación'!B327," ")</f>
        <v xml:space="preserve"> </v>
      </c>
      <c r="D327" s="100" t="str">
        <f>IF(C327&lt;&gt;" ",'Matriz Nº4 Administración'!C327," ")</f>
        <v xml:space="preserve"> </v>
      </c>
      <c r="E327" s="98" t="str">
        <f>IF(B327&lt;&gt;"No administrar",'Matriz Nº4 Administración'!F327," ")</f>
        <v xml:space="preserve"> </v>
      </c>
      <c r="F327" s="98" t="str">
        <f>IF(B327&lt;&gt;"No administrar",'Matriz Nº4 Administración'!G327," ")</f>
        <v xml:space="preserve"> </v>
      </c>
      <c r="G327" s="120"/>
      <c r="H327" s="120"/>
      <c r="I327" s="120"/>
      <c r="J327" s="120"/>
      <c r="K327" s="121"/>
      <c r="L327" s="121"/>
      <c r="M327" s="120"/>
      <c r="N327" s="23"/>
      <c r="O327" s="23"/>
      <c r="P327" s="23"/>
      <c r="Q327" s="23"/>
      <c r="R327" s="23"/>
      <c r="S327" s="23"/>
      <c r="T327" s="23"/>
      <c r="U327" s="23"/>
      <c r="V327" s="23"/>
      <c r="W327" s="23"/>
      <c r="X327" s="23"/>
      <c r="Y327" s="23"/>
      <c r="Z327" s="23"/>
    </row>
    <row r="328" spans="1:26" ht="48" customHeight="1" x14ac:dyDescent="0.3">
      <c r="A328" s="97" t="str">
        <f>+'Matriz Nº4 Administración'!A328</f>
        <v>35. 4</v>
      </c>
      <c r="B328" s="98" t="str">
        <f>+'Matriz Nº4 Administración'!B328</f>
        <v>No administrar</v>
      </c>
      <c r="C328" s="99" t="str">
        <f>IF(B328&lt;&gt;"No administrar",'Matriz Nº1 Identificación'!B328," ")</f>
        <v xml:space="preserve"> </v>
      </c>
      <c r="D328" s="100" t="str">
        <f>IF(C328&lt;&gt;" ",'Matriz Nº4 Administración'!C328," ")</f>
        <v xml:space="preserve"> </v>
      </c>
      <c r="E328" s="98" t="str">
        <f>IF(B328&lt;&gt;"No administrar",'Matriz Nº4 Administración'!F328," ")</f>
        <v xml:space="preserve"> </v>
      </c>
      <c r="F328" s="98" t="str">
        <f>IF(B328&lt;&gt;"No administrar",'Matriz Nº4 Administración'!G328," ")</f>
        <v xml:space="preserve"> </v>
      </c>
      <c r="G328" s="120"/>
      <c r="H328" s="120"/>
      <c r="I328" s="120"/>
      <c r="J328" s="120"/>
      <c r="K328" s="121"/>
      <c r="L328" s="121"/>
      <c r="M328" s="120"/>
      <c r="N328" s="23"/>
      <c r="O328" s="23"/>
      <c r="P328" s="23"/>
      <c r="Q328" s="23"/>
      <c r="R328" s="23"/>
      <c r="S328" s="23"/>
      <c r="T328" s="23"/>
      <c r="U328" s="23"/>
      <c r="V328" s="23"/>
      <c r="W328" s="23"/>
      <c r="X328" s="23"/>
      <c r="Y328" s="23"/>
      <c r="Z328" s="23"/>
    </row>
    <row r="329" spans="1:26" ht="42.75" customHeight="1" x14ac:dyDescent="0.3">
      <c r="A329" s="97" t="str">
        <f>+'Matriz Nº4 Administración'!A329</f>
        <v>35. 5</v>
      </c>
      <c r="B329" s="98" t="str">
        <f>+'Matriz Nº4 Administración'!B329</f>
        <v>No administrar</v>
      </c>
      <c r="C329" s="99" t="str">
        <f>IF(B329&lt;&gt;"No administrar",'Matriz Nº1 Identificación'!B329," ")</f>
        <v xml:space="preserve"> </v>
      </c>
      <c r="D329" s="100" t="str">
        <f>IF(C329&lt;&gt;" ",'Matriz Nº4 Administración'!C329," ")</f>
        <v xml:space="preserve"> </v>
      </c>
      <c r="E329" s="98" t="str">
        <f>IF(B329&lt;&gt;"No administrar",'Matriz Nº4 Administración'!F329," ")</f>
        <v xml:space="preserve"> </v>
      </c>
      <c r="F329" s="98" t="str">
        <f>IF(B329&lt;&gt;"No administrar",'Matriz Nº4 Administración'!G329," ")</f>
        <v xml:space="preserve"> </v>
      </c>
      <c r="G329" s="120"/>
      <c r="H329" s="120"/>
      <c r="I329" s="120"/>
      <c r="J329" s="120"/>
      <c r="K329" s="121"/>
      <c r="L329" s="121"/>
      <c r="M329" s="120"/>
      <c r="N329" s="23"/>
      <c r="O329" s="23"/>
      <c r="P329" s="23"/>
      <c r="Q329" s="23"/>
      <c r="R329" s="23"/>
      <c r="S329" s="23"/>
      <c r="T329" s="23"/>
      <c r="U329" s="23"/>
      <c r="V329" s="23"/>
      <c r="W329" s="23"/>
      <c r="X329" s="23"/>
      <c r="Y329" s="23"/>
      <c r="Z329" s="23"/>
    </row>
    <row r="330" spans="1:26" ht="40.5" customHeight="1" x14ac:dyDescent="0.3">
      <c r="A330" s="97" t="str">
        <f>+'Matriz Nº4 Administración'!A330</f>
        <v>35. 6</v>
      </c>
      <c r="B330" s="98" t="str">
        <f>+'Matriz Nº4 Administración'!B330</f>
        <v>No administrar</v>
      </c>
      <c r="C330" s="99" t="str">
        <f>IF(B330&lt;&gt;"No administrar",'Matriz Nº1 Identificación'!B330," ")</f>
        <v xml:space="preserve"> </v>
      </c>
      <c r="D330" s="100" t="str">
        <f>IF(C330&lt;&gt;" ",'Matriz Nº4 Administración'!C330," ")</f>
        <v xml:space="preserve"> </v>
      </c>
      <c r="E330" s="98" t="str">
        <f>IF(B330&lt;&gt;"No administrar",'Matriz Nº4 Administración'!F330," ")</f>
        <v xml:space="preserve"> </v>
      </c>
      <c r="F330" s="98" t="str">
        <f>IF(B330&lt;&gt;"No administrar",'Matriz Nº4 Administración'!G330," ")</f>
        <v xml:space="preserve"> </v>
      </c>
      <c r="G330" s="120"/>
      <c r="H330" s="120"/>
      <c r="I330" s="120"/>
      <c r="J330" s="120"/>
      <c r="K330" s="121"/>
      <c r="L330" s="121"/>
      <c r="M330" s="120"/>
      <c r="N330" s="23"/>
      <c r="O330" s="23"/>
      <c r="P330" s="23"/>
      <c r="Q330" s="23"/>
      <c r="R330" s="23"/>
      <c r="S330" s="23"/>
      <c r="T330" s="23"/>
      <c r="U330" s="23"/>
      <c r="V330" s="23"/>
      <c r="W330" s="23"/>
      <c r="X330" s="23"/>
      <c r="Y330" s="23"/>
      <c r="Z330" s="23"/>
    </row>
    <row r="331" spans="1:26" ht="43.5" customHeight="1" thickBot="1" x14ac:dyDescent="0.35">
      <c r="A331" s="97" t="str">
        <f>+'Matriz Nº4 Administración'!A331</f>
        <v>35. 7</v>
      </c>
      <c r="B331" s="98" t="str">
        <f>+'Matriz Nº4 Administración'!B331</f>
        <v>No administrar</v>
      </c>
      <c r="C331" s="99" t="str">
        <f>IF(B331&lt;&gt;"No administrar",'Matriz Nº1 Identificación'!B331," ")</f>
        <v xml:space="preserve"> </v>
      </c>
      <c r="D331" s="100" t="str">
        <f>IF(C331&lt;&gt;" ",'Matriz Nº4 Administración'!C331," ")</f>
        <v xml:space="preserve"> </v>
      </c>
      <c r="E331" s="98" t="str">
        <f>IF(B331&lt;&gt;"No administrar",'Matriz Nº4 Administración'!F331," ")</f>
        <v xml:space="preserve"> </v>
      </c>
      <c r="F331" s="98" t="str">
        <f>IF(B331&lt;&gt;"No administrar",'Matriz Nº4 Administración'!G331," ")</f>
        <v xml:space="preserve"> </v>
      </c>
      <c r="G331" s="120"/>
      <c r="H331" s="120"/>
      <c r="I331" s="120"/>
      <c r="J331" s="120"/>
      <c r="K331" s="121"/>
      <c r="L331" s="121"/>
      <c r="M331" s="120"/>
      <c r="N331" s="23"/>
      <c r="O331" s="23"/>
      <c r="P331" s="23"/>
      <c r="Q331" s="23"/>
      <c r="R331" s="23"/>
      <c r="S331" s="23"/>
      <c r="T331" s="23"/>
      <c r="U331" s="23"/>
      <c r="V331" s="23"/>
      <c r="W331" s="23"/>
      <c r="X331" s="23"/>
      <c r="Y331" s="23"/>
      <c r="Z331" s="23"/>
    </row>
    <row r="332" spans="1:26" ht="16.5" customHeight="1" thickBot="1" x14ac:dyDescent="0.35">
      <c r="A332" s="460" t="str">
        <f>'Matriz Nº4 Administración'!A332</f>
        <v xml:space="preserve">Objetivo Estratégico: </v>
      </c>
      <c r="B332" s="461"/>
      <c r="C332" s="462">
        <f>'Matriz Nº4 Administración'!B332</f>
        <v>0</v>
      </c>
      <c r="D332" s="463"/>
      <c r="E332" s="463"/>
      <c r="F332" s="463"/>
      <c r="G332" s="463"/>
      <c r="H332" s="463"/>
      <c r="I332" s="463"/>
      <c r="J332" s="463"/>
      <c r="K332" s="463"/>
      <c r="L332" s="463"/>
      <c r="M332" s="463"/>
      <c r="N332" s="7"/>
      <c r="O332" s="7"/>
      <c r="P332" s="7"/>
      <c r="Q332" s="7"/>
      <c r="R332" s="7"/>
      <c r="S332" s="7"/>
      <c r="T332" s="7"/>
      <c r="U332" s="7"/>
      <c r="V332" s="7"/>
      <c r="W332" s="7"/>
      <c r="X332" s="7"/>
      <c r="Y332" s="7"/>
      <c r="Z332" s="7"/>
    </row>
    <row r="333" spans="1:26" ht="27" customHeight="1" thickBot="1" x14ac:dyDescent="0.35">
      <c r="A333" s="456" t="str">
        <f>'Matriz Nº4 Administración'!A333</f>
        <v>Objetivo táctico</v>
      </c>
      <c r="B333" s="426"/>
      <c r="C333" s="457" t="str">
        <f>'Matriz Nº4 Administración'!B333</f>
        <v xml:space="preserve">36. </v>
      </c>
      <c r="D333" s="458"/>
      <c r="E333" s="458"/>
      <c r="F333" s="458"/>
      <c r="G333" s="458"/>
      <c r="H333" s="458"/>
      <c r="I333" s="458"/>
      <c r="J333" s="458"/>
      <c r="K333" s="458"/>
      <c r="L333" s="458"/>
      <c r="M333" s="459"/>
      <c r="N333" s="7"/>
      <c r="O333" s="7"/>
      <c r="P333" s="7"/>
      <c r="Q333" s="7"/>
      <c r="R333" s="7"/>
      <c r="S333" s="7"/>
      <c r="T333" s="7"/>
      <c r="U333" s="7"/>
      <c r="V333" s="7"/>
      <c r="W333" s="7"/>
      <c r="X333" s="7"/>
      <c r="Y333" s="7"/>
      <c r="Z333" s="7"/>
    </row>
    <row r="334" spans="1:26" ht="47.25" customHeight="1" x14ac:dyDescent="0.3">
      <c r="A334" s="97" t="str">
        <f>+'Matriz Nº4 Administración'!A334</f>
        <v>36. 1</v>
      </c>
      <c r="B334" s="98" t="str">
        <f>+'Matriz Nº4 Administración'!B334</f>
        <v>No administrar</v>
      </c>
      <c r="C334" s="99" t="str">
        <f>IF(B334&lt;&gt;"No administrar",'Matriz Nº1 Identificación'!B334," ")</f>
        <v xml:space="preserve"> </v>
      </c>
      <c r="D334" s="100" t="str">
        <f>IF(C334&lt;&gt;" ",'Matriz Nº4 Administración'!C334," ")</f>
        <v xml:space="preserve"> </v>
      </c>
      <c r="E334" s="98" t="str">
        <f>IF(B334&lt;&gt;"No administrar",'Matriz Nº4 Administración'!F334," ")</f>
        <v xml:space="preserve"> </v>
      </c>
      <c r="F334" s="98" t="str">
        <f>IF(B334&lt;&gt;"No administrar",'Matriz Nº4 Administración'!G334," ")</f>
        <v xml:space="preserve"> </v>
      </c>
      <c r="G334" s="120"/>
      <c r="H334" s="120"/>
      <c r="I334" s="120"/>
      <c r="J334" s="120"/>
      <c r="K334" s="121"/>
      <c r="L334" s="121"/>
      <c r="M334" s="120"/>
      <c r="N334" s="23"/>
      <c r="O334" s="23"/>
      <c r="P334" s="23"/>
      <c r="Q334" s="23"/>
      <c r="R334" s="23"/>
      <c r="S334" s="23"/>
      <c r="T334" s="23"/>
      <c r="U334" s="23"/>
      <c r="V334" s="23"/>
      <c r="W334" s="23"/>
      <c r="X334" s="23"/>
      <c r="Y334" s="23"/>
      <c r="Z334" s="23"/>
    </row>
    <row r="335" spans="1:26" ht="43.5" customHeight="1" x14ac:dyDescent="0.3">
      <c r="A335" s="97" t="str">
        <f>+'Matriz Nº4 Administración'!A335</f>
        <v>36. 2</v>
      </c>
      <c r="B335" s="98" t="str">
        <f>+'Matriz Nº4 Administración'!B335</f>
        <v>No administrar</v>
      </c>
      <c r="C335" s="99" t="str">
        <f>IF(B335&lt;&gt;"No administrar",'Matriz Nº1 Identificación'!B335," ")</f>
        <v xml:space="preserve"> </v>
      </c>
      <c r="D335" s="100" t="str">
        <f>IF(C335&lt;&gt;" ",'Matriz Nº4 Administración'!C335," ")</f>
        <v xml:space="preserve"> </v>
      </c>
      <c r="E335" s="98" t="str">
        <f>IF(B335&lt;&gt;"No administrar",'Matriz Nº4 Administración'!F335," ")</f>
        <v xml:space="preserve"> </v>
      </c>
      <c r="F335" s="98" t="str">
        <f>IF(B335&lt;&gt;"No administrar",'Matriz Nº4 Administración'!G335," ")</f>
        <v xml:space="preserve"> </v>
      </c>
      <c r="G335" s="120"/>
      <c r="H335" s="120"/>
      <c r="I335" s="120"/>
      <c r="J335" s="120"/>
      <c r="K335" s="121"/>
      <c r="L335" s="121"/>
      <c r="M335" s="120"/>
      <c r="N335" s="23"/>
      <c r="O335" s="23"/>
      <c r="P335" s="23"/>
      <c r="Q335" s="23"/>
      <c r="R335" s="23"/>
      <c r="S335" s="23"/>
      <c r="T335" s="23"/>
      <c r="U335" s="23"/>
      <c r="V335" s="23"/>
      <c r="W335" s="23"/>
      <c r="X335" s="23"/>
      <c r="Y335" s="23"/>
      <c r="Z335" s="23"/>
    </row>
    <row r="336" spans="1:26" ht="40.5" customHeight="1" x14ac:dyDescent="0.3">
      <c r="A336" s="97" t="str">
        <f>+'Matriz Nº4 Administración'!A336</f>
        <v>36. 3</v>
      </c>
      <c r="B336" s="98" t="str">
        <f>+'Matriz Nº4 Administración'!B336</f>
        <v>No administrar</v>
      </c>
      <c r="C336" s="99" t="str">
        <f>IF(B336&lt;&gt;"No administrar",'Matriz Nº1 Identificación'!B336," ")</f>
        <v xml:space="preserve"> </v>
      </c>
      <c r="D336" s="100" t="str">
        <f>IF(C336&lt;&gt;" ",'Matriz Nº4 Administración'!C336," ")</f>
        <v xml:space="preserve"> </v>
      </c>
      <c r="E336" s="98" t="str">
        <f>IF(B336&lt;&gt;"No administrar",'Matriz Nº4 Administración'!F336," ")</f>
        <v xml:space="preserve"> </v>
      </c>
      <c r="F336" s="98" t="str">
        <f>IF(B336&lt;&gt;"No administrar",'Matriz Nº4 Administración'!G336," ")</f>
        <v xml:space="preserve"> </v>
      </c>
      <c r="G336" s="120"/>
      <c r="H336" s="120"/>
      <c r="I336" s="120"/>
      <c r="J336" s="120"/>
      <c r="K336" s="121"/>
      <c r="L336" s="121"/>
      <c r="M336" s="120"/>
      <c r="N336" s="23"/>
      <c r="O336" s="23"/>
      <c r="P336" s="23"/>
      <c r="Q336" s="23"/>
      <c r="R336" s="23"/>
      <c r="S336" s="23"/>
      <c r="T336" s="23"/>
      <c r="U336" s="23"/>
      <c r="V336" s="23"/>
      <c r="W336" s="23"/>
      <c r="X336" s="23"/>
      <c r="Y336" s="23"/>
      <c r="Z336" s="23"/>
    </row>
    <row r="337" spans="1:26" ht="48" customHeight="1" x14ac:dyDescent="0.3">
      <c r="A337" s="97" t="str">
        <f>+'Matriz Nº4 Administración'!A337</f>
        <v>36. 4</v>
      </c>
      <c r="B337" s="98" t="str">
        <f>+'Matriz Nº4 Administración'!B337</f>
        <v>No administrar</v>
      </c>
      <c r="C337" s="99" t="str">
        <f>IF(B337&lt;&gt;"No administrar",'Matriz Nº1 Identificación'!B337," ")</f>
        <v xml:space="preserve"> </v>
      </c>
      <c r="D337" s="100" t="str">
        <f>IF(C337&lt;&gt;" ",'Matriz Nº4 Administración'!C337," ")</f>
        <v xml:space="preserve"> </v>
      </c>
      <c r="E337" s="98" t="str">
        <f>IF(B337&lt;&gt;"No administrar",'Matriz Nº4 Administración'!F337," ")</f>
        <v xml:space="preserve"> </v>
      </c>
      <c r="F337" s="98" t="str">
        <f>IF(B337&lt;&gt;"No administrar",'Matriz Nº4 Administración'!G337," ")</f>
        <v xml:space="preserve"> </v>
      </c>
      <c r="G337" s="120"/>
      <c r="H337" s="120"/>
      <c r="I337" s="120"/>
      <c r="J337" s="120"/>
      <c r="K337" s="121"/>
      <c r="L337" s="121"/>
      <c r="M337" s="120"/>
      <c r="N337" s="23"/>
      <c r="O337" s="23"/>
      <c r="P337" s="23"/>
      <c r="Q337" s="23"/>
      <c r="R337" s="23"/>
      <c r="S337" s="23"/>
      <c r="T337" s="23"/>
      <c r="U337" s="23"/>
      <c r="V337" s="23"/>
      <c r="W337" s="23"/>
      <c r="X337" s="23"/>
      <c r="Y337" s="23"/>
      <c r="Z337" s="23"/>
    </row>
    <row r="338" spans="1:26" ht="42.75" customHeight="1" x14ac:dyDescent="0.3">
      <c r="A338" s="97" t="str">
        <f>+'Matriz Nº4 Administración'!A338</f>
        <v>36. 5</v>
      </c>
      <c r="B338" s="98" t="str">
        <f>+'Matriz Nº4 Administración'!B338</f>
        <v>No administrar</v>
      </c>
      <c r="C338" s="99" t="str">
        <f>IF(B338&lt;&gt;"No administrar",'Matriz Nº1 Identificación'!B338," ")</f>
        <v xml:space="preserve"> </v>
      </c>
      <c r="D338" s="100" t="str">
        <f>IF(C338&lt;&gt;" ",'Matriz Nº4 Administración'!C338," ")</f>
        <v xml:space="preserve"> </v>
      </c>
      <c r="E338" s="98" t="str">
        <f>IF(B338&lt;&gt;"No administrar",'Matriz Nº4 Administración'!F338," ")</f>
        <v xml:space="preserve"> </v>
      </c>
      <c r="F338" s="98" t="str">
        <f>IF(B338&lt;&gt;"No administrar",'Matriz Nº4 Administración'!G338," ")</f>
        <v xml:space="preserve"> </v>
      </c>
      <c r="G338" s="120"/>
      <c r="H338" s="120"/>
      <c r="I338" s="120"/>
      <c r="J338" s="120"/>
      <c r="K338" s="121"/>
      <c r="L338" s="121"/>
      <c r="M338" s="120"/>
      <c r="N338" s="23"/>
      <c r="O338" s="23"/>
      <c r="P338" s="23"/>
      <c r="Q338" s="23"/>
      <c r="R338" s="23"/>
      <c r="S338" s="23"/>
      <c r="T338" s="23"/>
      <c r="U338" s="23"/>
      <c r="V338" s="23"/>
      <c r="W338" s="23"/>
      <c r="X338" s="23"/>
      <c r="Y338" s="23"/>
      <c r="Z338" s="23"/>
    </row>
    <row r="339" spans="1:26" ht="40.5" customHeight="1" x14ac:dyDescent="0.3">
      <c r="A339" s="97" t="str">
        <f>+'Matriz Nº4 Administración'!A339</f>
        <v>36. 6</v>
      </c>
      <c r="B339" s="98" t="str">
        <f>+'Matriz Nº4 Administración'!B339</f>
        <v>No administrar</v>
      </c>
      <c r="C339" s="99" t="str">
        <f>IF(B339&lt;&gt;"No administrar",'Matriz Nº1 Identificación'!B339," ")</f>
        <v xml:space="preserve"> </v>
      </c>
      <c r="D339" s="100" t="str">
        <f>IF(C339&lt;&gt;" ",'Matriz Nº4 Administración'!C339," ")</f>
        <v xml:space="preserve"> </v>
      </c>
      <c r="E339" s="98" t="str">
        <f>IF(B339&lt;&gt;"No administrar",'Matriz Nº4 Administración'!F339," ")</f>
        <v xml:space="preserve"> </v>
      </c>
      <c r="F339" s="98" t="str">
        <f>IF(B339&lt;&gt;"No administrar",'Matriz Nº4 Administración'!G339," ")</f>
        <v xml:space="preserve"> </v>
      </c>
      <c r="G339" s="120"/>
      <c r="H339" s="120"/>
      <c r="I339" s="120"/>
      <c r="J339" s="120"/>
      <c r="K339" s="121"/>
      <c r="L339" s="121"/>
      <c r="M339" s="120"/>
      <c r="N339" s="23"/>
      <c r="O339" s="23"/>
      <c r="P339" s="23"/>
      <c r="Q339" s="23"/>
      <c r="R339" s="23"/>
      <c r="S339" s="23"/>
      <c r="T339" s="23"/>
      <c r="U339" s="23"/>
      <c r="V339" s="23"/>
      <c r="W339" s="23"/>
      <c r="X339" s="23"/>
      <c r="Y339" s="23"/>
      <c r="Z339" s="23"/>
    </row>
    <row r="340" spans="1:26" ht="43.5" customHeight="1" thickBot="1" x14ac:dyDescent="0.35">
      <c r="A340" s="97" t="str">
        <f>+'Matriz Nº4 Administración'!A340</f>
        <v>36. 7</v>
      </c>
      <c r="B340" s="98" t="str">
        <f>+'Matriz Nº4 Administración'!B340</f>
        <v>No administrar</v>
      </c>
      <c r="C340" s="99" t="str">
        <f>IF(B340&lt;&gt;"No administrar",'Matriz Nº1 Identificación'!B340," ")</f>
        <v xml:space="preserve"> </v>
      </c>
      <c r="D340" s="100" t="str">
        <f>IF(C340&lt;&gt;" ",'Matriz Nº4 Administración'!C340," ")</f>
        <v xml:space="preserve"> </v>
      </c>
      <c r="E340" s="98" t="str">
        <f>IF(B340&lt;&gt;"No administrar",'Matriz Nº4 Administración'!F340," ")</f>
        <v xml:space="preserve"> </v>
      </c>
      <c r="F340" s="98" t="str">
        <f>IF(B340&lt;&gt;"No administrar",'Matriz Nº4 Administración'!G340," ")</f>
        <v xml:space="preserve"> </v>
      </c>
      <c r="G340" s="120"/>
      <c r="H340" s="120"/>
      <c r="I340" s="120"/>
      <c r="J340" s="120"/>
      <c r="K340" s="121"/>
      <c r="L340" s="121"/>
      <c r="M340" s="120"/>
      <c r="N340" s="23"/>
      <c r="O340" s="23"/>
      <c r="P340" s="23"/>
      <c r="Q340" s="23"/>
      <c r="R340" s="23"/>
      <c r="S340" s="23"/>
      <c r="T340" s="23"/>
      <c r="U340" s="23"/>
      <c r="V340" s="23"/>
      <c r="W340" s="23"/>
      <c r="X340" s="23"/>
      <c r="Y340" s="23"/>
      <c r="Z340" s="23"/>
    </row>
    <row r="341" spans="1:26" ht="16.5" customHeight="1" thickBot="1" x14ac:dyDescent="0.35">
      <c r="A341" s="460" t="str">
        <f>'Matriz Nº4 Administración'!A341</f>
        <v xml:space="preserve">Objetivo Estratégico: </v>
      </c>
      <c r="B341" s="461"/>
      <c r="C341" s="462">
        <f>'Matriz Nº4 Administración'!B341</f>
        <v>0</v>
      </c>
      <c r="D341" s="463"/>
      <c r="E341" s="463"/>
      <c r="F341" s="463"/>
      <c r="G341" s="463"/>
      <c r="H341" s="463"/>
      <c r="I341" s="463"/>
      <c r="J341" s="463"/>
      <c r="K341" s="463"/>
      <c r="L341" s="463"/>
      <c r="M341" s="463"/>
      <c r="N341" s="7"/>
      <c r="O341" s="7"/>
      <c r="P341" s="7"/>
      <c r="Q341" s="7"/>
      <c r="R341" s="7"/>
      <c r="S341" s="7"/>
      <c r="T341" s="7"/>
      <c r="U341" s="7"/>
      <c r="V341" s="7"/>
      <c r="W341" s="7"/>
      <c r="X341" s="7"/>
      <c r="Y341" s="7"/>
      <c r="Z341" s="7"/>
    </row>
    <row r="342" spans="1:26" ht="27" customHeight="1" thickBot="1" x14ac:dyDescent="0.35">
      <c r="A342" s="456" t="str">
        <f>'Matriz Nº4 Administración'!A342</f>
        <v>Objetivo táctico</v>
      </c>
      <c r="B342" s="426"/>
      <c r="C342" s="457" t="str">
        <f>'Matriz Nº4 Administración'!B342</f>
        <v xml:space="preserve">37. </v>
      </c>
      <c r="D342" s="458"/>
      <c r="E342" s="458"/>
      <c r="F342" s="458"/>
      <c r="G342" s="458"/>
      <c r="H342" s="458"/>
      <c r="I342" s="458"/>
      <c r="J342" s="458"/>
      <c r="K342" s="458"/>
      <c r="L342" s="458"/>
      <c r="M342" s="459"/>
      <c r="N342" s="7"/>
      <c r="O342" s="7"/>
      <c r="P342" s="7"/>
      <c r="Q342" s="7"/>
      <c r="R342" s="7"/>
      <c r="S342" s="7"/>
      <c r="T342" s="7"/>
      <c r="U342" s="7"/>
      <c r="V342" s="7"/>
      <c r="W342" s="7"/>
      <c r="X342" s="7"/>
      <c r="Y342" s="7"/>
      <c r="Z342" s="7"/>
    </row>
    <row r="343" spans="1:26" ht="47.25" customHeight="1" x14ac:dyDescent="0.3">
      <c r="A343" s="97" t="str">
        <f>+'Matriz Nº4 Administración'!A343</f>
        <v>37. 1</v>
      </c>
      <c r="B343" s="98" t="str">
        <f>+'Matriz Nº4 Administración'!B343</f>
        <v>No administrar</v>
      </c>
      <c r="C343" s="99" t="str">
        <f>IF(B343&lt;&gt;"No administrar",'Matriz Nº1 Identificación'!B343," ")</f>
        <v xml:space="preserve"> </v>
      </c>
      <c r="D343" s="100" t="str">
        <f>IF(C343&lt;&gt;" ",'Matriz Nº4 Administración'!C343," ")</f>
        <v xml:space="preserve"> </v>
      </c>
      <c r="E343" s="98" t="str">
        <f>IF(B343&lt;&gt;"No administrar",'Matriz Nº4 Administración'!F343," ")</f>
        <v xml:space="preserve"> </v>
      </c>
      <c r="F343" s="98" t="str">
        <f>IF(B343&lt;&gt;"No administrar",'Matriz Nº4 Administración'!G343," ")</f>
        <v xml:space="preserve"> </v>
      </c>
      <c r="G343" s="120"/>
      <c r="H343" s="120"/>
      <c r="I343" s="120"/>
      <c r="J343" s="120"/>
      <c r="K343" s="121"/>
      <c r="L343" s="121"/>
      <c r="M343" s="120"/>
      <c r="N343" s="23"/>
      <c r="O343" s="23"/>
      <c r="P343" s="23"/>
      <c r="Q343" s="23"/>
      <c r="R343" s="23"/>
      <c r="S343" s="23"/>
      <c r="T343" s="23"/>
      <c r="U343" s="23"/>
      <c r="V343" s="23"/>
      <c r="W343" s="23"/>
      <c r="X343" s="23"/>
      <c r="Y343" s="23"/>
      <c r="Z343" s="23"/>
    </row>
    <row r="344" spans="1:26" ht="43.5" customHeight="1" x14ac:dyDescent="0.3">
      <c r="A344" s="97" t="str">
        <f>+'Matriz Nº4 Administración'!A344</f>
        <v>37. 2</v>
      </c>
      <c r="B344" s="98" t="str">
        <f>+'Matriz Nº4 Administración'!B344</f>
        <v>No administrar</v>
      </c>
      <c r="C344" s="99" t="str">
        <f>IF(B344&lt;&gt;"No administrar",'Matriz Nº1 Identificación'!B344," ")</f>
        <v xml:space="preserve"> </v>
      </c>
      <c r="D344" s="100" t="str">
        <f>IF(C344&lt;&gt;" ",'Matriz Nº4 Administración'!C344," ")</f>
        <v xml:space="preserve"> </v>
      </c>
      <c r="E344" s="98" t="str">
        <f>IF(B344&lt;&gt;"No administrar",'Matriz Nº4 Administración'!F344," ")</f>
        <v xml:space="preserve"> </v>
      </c>
      <c r="F344" s="98" t="str">
        <f>IF(B344&lt;&gt;"No administrar",'Matriz Nº4 Administración'!G344," ")</f>
        <v xml:space="preserve"> </v>
      </c>
      <c r="G344" s="120"/>
      <c r="H344" s="120"/>
      <c r="I344" s="120"/>
      <c r="J344" s="120"/>
      <c r="K344" s="121"/>
      <c r="L344" s="121"/>
      <c r="M344" s="120"/>
      <c r="N344" s="23"/>
      <c r="O344" s="23"/>
      <c r="P344" s="23"/>
      <c r="Q344" s="23"/>
      <c r="R344" s="23"/>
      <c r="S344" s="23"/>
      <c r="T344" s="23"/>
      <c r="U344" s="23"/>
      <c r="V344" s="23"/>
      <c r="W344" s="23"/>
      <c r="X344" s="23"/>
      <c r="Y344" s="23"/>
      <c r="Z344" s="23"/>
    </row>
    <row r="345" spans="1:26" ht="40.5" customHeight="1" x14ac:dyDescent="0.3">
      <c r="A345" s="97" t="str">
        <f>+'Matriz Nº4 Administración'!A345</f>
        <v>37. 3</v>
      </c>
      <c r="B345" s="98" t="str">
        <f>+'Matriz Nº4 Administración'!B345</f>
        <v>No administrar</v>
      </c>
      <c r="C345" s="99" t="str">
        <f>IF(B345&lt;&gt;"No administrar",'Matriz Nº1 Identificación'!B345," ")</f>
        <v xml:space="preserve"> </v>
      </c>
      <c r="D345" s="100" t="str">
        <f>IF(C345&lt;&gt;" ",'Matriz Nº4 Administración'!C345," ")</f>
        <v xml:space="preserve"> </v>
      </c>
      <c r="E345" s="98" t="str">
        <f>IF(B345&lt;&gt;"No administrar",'Matriz Nº4 Administración'!F345," ")</f>
        <v xml:space="preserve"> </v>
      </c>
      <c r="F345" s="98" t="str">
        <f>IF(B345&lt;&gt;"No administrar",'Matriz Nº4 Administración'!G345," ")</f>
        <v xml:space="preserve"> </v>
      </c>
      <c r="G345" s="120"/>
      <c r="H345" s="120"/>
      <c r="I345" s="120"/>
      <c r="J345" s="120"/>
      <c r="K345" s="121"/>
      <c r="L345" s="121"/>
      <c r="M345" s="120"/>
      <c r="N345" s="23"/>
      <c r="O345" s="23"/>
      <c r="P345" s="23"/>
      <c r="Q345" s="23"/>
      <c r="R345" s="23"/>
      <c r="S345" s="23"/>
      <c r="T345" s="23"/>
      <c r="U345" s="23"/>
      <c r="V345" s="23"/>
      <c r="W345" s="23"/>
      <c r="X345" s="23"/>
      <c r="Y345" s="23"/>
      <c r="Z345" s="23"/>
    </row>
    <row r="346" spans="1:26" ht="48" customHeight="1" x14ac:dyDescent="0.3">
      <c r="A346" s="97" t="str">
        <f>+'Matriz Nº4 Administración'!A346</f>
        <v>37. 4</v>
      </c>
      <c r="B346" s="98" t="str">
        <f>+'Matriz Nº4 Administración'!B346</f>
        <v>No administrar</v>
      </c>
      <c r="C346" s="99" t="str">
        <f>IF(B346&lt;&gt;"No administrar",'Matriz Nº1 Identificación'!B346," ")</f>
        <v xml:space="preserve"> </v>
      </c>
      <c r="D346" s="100" t="str">
        <f>IF(C346&lt;&gt;" ",'Matriz Nº4 Administración'!C346," ")</f>
        <v xml:space="preserve"> </v>
      </c>
      <c r="E346" s="98" t="str">
        <f>IF(B346&lt;&gt;"No administrar",'Matriz Nº4 Administración'!F346," ")</f>
        <v xml:space="preserve"> </v>
      </c>
      <c r="F346" s="98" t="str">
        <f>IF(B346&lt;&gt;"No administrar",'Matriz Nº4 Administración'!G346," ")</f>
        <v xml:space="preserve"> </v>
      </c>
      <c r="G346" s="120"/>
      <c r="H346" s="120"/>
      <c r="I346" s="120"/>
      <c r="J346" s="120"/>
      <c r="K346" s="121"/>
      <c r="L346" s="121"/>
      <c r="M346" s="120"/>
      <c r="N346" s="23"/>
      <c r="O346" s="23"/>
      <c r="P346" s="23"/>
      <c r="Q346" s="23"/>
      <c r="R346" s="23"/>
      <c r="S346" s="23"/>
      <c r="T346" s="23"/>
      <c r="U346" s="23"/>
      <c r="V346" s="23"/>
      <c r="W346" s="23"/>
      <c r="X346" s="23"/>
      <c r="Y346" s="23"/>
      <c r="Z346" s="23"/>
    </row>
    <row r="347" spans="1:26" ht="42.75" customHeight="1" x14ac:dyDescent="0.3">
      <c r="A347" s="97" t="str">
        <f>+'Matriz Nº4 Administración'!A347</f>
        <v>37. 5</v>
      </c>
      <c r="B347" s="98" t="str">
        <f>+'Matriz Nº4 Administración'!B347</f>
        <v>No administrar</v>
      </c>
      <c r="C347" s="99" t="str">
        <f>IF(B347&lt;&gt;"No administrar",'Matriz Nº1 Identificación'!B347," ")</f>
        <v xml:space="preserve"> </v>
      </c>
      <c r="D347" s="100" t="str">
        <f>IF(C347&lt;&gt;" ",'Matriz Nº4 Administración'!C347," ")</f>
        <v xml:space="preserve"> </v>
      </c>
      <c r="E347" s="98" t="str">
        <f>IF(B347&lt;&gt;"No administrar",'Matriz Nº4 Administración'!F347," ")</f>
        <v xml:space="preserve"> </v>
      </c>
      <c r="F347" s="98" t="str">
        <f>IF(B347&lt;&gt;"No administrar",'Matriz Nº4 Administración'!G347," ")</f>
        <v xml:space="preserve"> </v>
      </c>
      <c r="G347" s="120"/>
      <c r="H347" s="120"/>
      <c r="I347" s="120"/>
      <c r="J347" s="120"/>
      <c r="K347" s="121"/>
      <c r="L347" s="121"/>
      <c r="M347" s="120"/>
      <c r="N347" s="23"/>
      <c r="O347" s="23"/>
      <c r="P347" s="23"/>
      <c r="Q347" s="23"/>
      <c r="R347" s="23"/>
      <c r="S347" s="23"/>
      <c r="T347" s="23"/>
      <c r="U347" s="23"/>
      <c r="V347" s="23"/>
      <c r="W347" s="23"/>
      <c r="X347" s="23"/>
      <c r="Y347" s="23"/>
      <c r="Z347" s="23"/>
    </row>
    <row r="348" spans="1:26" ht="40.5" customHeight="1" x14ac:dyDescent="0.3">
      <c r="A348" s="97" t="str">
        <f>+'Matriz Nº4 Administración'!A348</f>
        <v>37. 6</v>
      </c>
      <c r="B348" s="98" t="str">
        <f>+'Matriz Nº4 Administración'!B348</f>
        <v>No administrar</v>
      </c>
      <c r="C348" s="99" t="str">
        <f>IF(B348&lt;&gt;"No administrar",'Matriz Nº1 Identificación'!B348," ")</f>
        <v xml:space="preserve"> </v>
      </c>
      <c r="D348" s="100" t="str">
        <f>IF(C348&lt;&gt;" ",'Matriz Nº4 Administración'!C348," ")</f>
        <v xml:space="preserve"> </v>
      </c>
      <c r="E348" s="98" t="str">
        <f>IF(B348&lt;&gt;"No administrar",'Matriz Nº4 Administración'!F348," ")</f>
        <v xml:space="preserve"> </v>
      </c>
      <c r="F348" s="98" t="str">
        <f>IF(B348&lt;&gt;"No administrar",'Matriz Nº4 Administración'!G348," ")</f>
        <v xml:space="preserve"> </v>
      </c>
      <c r="G348" s="120"/>
      <c r="H348" s="120"/>
      <c r="I348" s="120"/>
      <c r="J348" s="120"/>
      <c r="K348" s="121"/>
      <c r="L348" s="121"/>
      <c r="M348" s="120"/>
      <c r="N348" s="23"/>
      <c r="O348" s="23"/>
      <c r="P348" s="23"/>
      <c r="Q348" s="23"/>
      <c r="R348" s="23"/>
      <c r="S348" s="23"/>
      <c r="T348" s="23"/>
      <c r="U348" s="23"/>
      <c r="V348" s="23"/>
      <c r="W348" s="23"/>
      <c r="X348" s="23"/>
      <c r="Y348" s="23"/>
      <c r="Z348" s="23"/>
    </row>
    <row r="349" spans="1:26" ht="43.5" customHeight="1" thickBot="1" x14ac:dyDescent="0.35">
      <c r="A349" s="97" t="str">
        <f>+'Matriz Nº4 Administración'!A349</f>
        <v>37. 7</v>
      </c>
      <c r="B349" s="98" t="str">
        <f>+'Matriz Nº4 Administración'!B349</f>
        <v>No administrar</v>
      </c>
      <c r="C349" s="99" t="str">
        <f>IF(B349&lt;&gt;"No administrar",'Matriz Nº1 Identificación'!B349," ")</f>
        <v xml:space="preserve"> </v>
      </c>
      <c r="D349" s="100" t="str">
        <f>IF(C349&lt;&gt;" ",'Matriz Nº4 Administración'!C349," ")</f>
        <v xml:space="preserve"> </v>
      </c>
      <c r="E349" s="98" t="str">
        <f>IF(B349&lt;&gt;"No administrar",'Matriz Nº4 Administración'!F349," ")</f>
        <v xml:space="preserve"> </v>
      </c>
      <c r="F349" s="98" t="str">
        <f>IF(B349&lt;&gt;"No administrar",'Matriz Nº4 Administración'!G349," ")</f>
        <v xml:space="preserve"> </v>
      </c>
      <c r="G349" s="120"/>
      <c r="H349" s="120"/>
      <c r="I349" s="120"/>
      <c r="J349" s="120"/>
      <c r="K349" s="121"/>
      <c r="L349" s="121"/>
      <c r="M349" s="120"/>
      <c r="N349" s="23"/>
      <c r="O349" s="23"/>
      <c r="P349" s="23"/>
      <c r="Q349" s="23"/>
      <c r="R349" s="23"/>
      <c r="S349" s="23"/>
      <c r="T349" s="23"/>
      <c r="U349" s="23"/>
      <c r="V349" s="23"/>
      <c r="W349" s="23"/>
      <c r="X349" s="23"/>
      <c r="Y349" s="23"/>
      <c r="Z349" s="23"/>
    </row>
    <row r="350" spans="1:26" ht="16.5" customHeight="1" thickBot="1" x14ac:dyDescent="0.35">
      <c r="A350" s="460" t="str">
        <f>'Matriz Nº4 Administración'!A350</f>
        <v xml:space="preserve">Objetivo Estratégico: </v>
      </c>
      <c r="B350" s="461"/>
      <c r="C350" s="462">
        <f>'Matriz Nº4 Administración'!B350</f>
        <v>0</v>
      </c>
      <c r="D350" s="463"/>
      <c r="E350" s="463"/>
      <c r="F350" s="463"/>
      <c r="G350" s="463"/>
      <c r="H350" s="463"/>
      <c r="I350" s="463"/>
      <c r="J350" s="463"/>
      <c r="K350" s="463"/>
      <c r="L350" s="463"/>
      <c r="M350" s="463"/>
      <c r="N350" s="7"/>
      <c r="O350" s="7"/>
      <c r="P350" s="7"/>
      <c r="Q350" s="7"/>
      <c r="R350" s="7"/>
      <c r="S350" s="7"/>
      <c r="T350" s="7"/>
      <c r="U350" s="7"/>
      <c r="V350" s="7"/>
      <c r="W350" s="7"/>
      <c r="X350" s="7"/>
      <c r="Y350" s="7"/>
      <c r="Z350" s="7"/>
    </row>
    <row r="351" spans="1:26" ht="27" customHeight="1" thickBot="1" x14ac:dyDescent="0.35">
      <c r="A351" s="456" t="str">
        <f>'Matriz Nº4 Administración'!A351</f>
        <v>Objetivo táctico</v>
      </c>
      <c r="B351" s="426"/>
      <c r="C351" s="457" t="str">
        <f>'Matriz Nº4 Administración'!B351</f>
        <v xml:space="preserve">38. </v>
      </c>
      <c r="D351" s="458"/>
      <c r="E351" s="458"/>
      <c r="F351" s="458"/>
      <c r="G351" s="458"/>
      <c r="H351" s="458"/>
      <c r="I351" s="458"/>
      <c r="J351" s="458"/>
      <c r="K351" s="458"/>
      <c r="L351" s="458"/>
      <c r="M351" s="459"/>
      <c r="N351" s="7"/>
      <c r="O351" s="7"/>
      <c r="P351" s="7"/>
      <c r="Q351" s="7"/>
      <c r="R351" s="7"/>
      <c r="S351" s="7"/>
      <c r="T351" s="7"/>
      <c r="U351" s="7"/>
      <c r="V351" s="7"/>
      <c r="W351" s="7"/>
      <c r="X351" s="7"/>
      <c r="Y351" s="7"/>
      <c r="Z351" s="7"/>
    </row>
    <row r="352" spans="1:26" ht="47.25" customHeight="1" x14ac:dyDescent="0.3">
      <c r="A352" s="97" t="str">
        <f>+'Matriz Nº4 Administración'!A352</f>
        <v>38. 1</v>
      </c>
      <c r="B352" s="98" t="str">
        <f>+'Matriz Nº4 Administración'!B352</f>
        <v>No administrar</v>
      </c>
      <c r="C352" s="99" t="str">
        <f>IF(B352&lt;&gt;"No administrar",'Matriz Nº1 Identificación'!B352," ")</f>
        <v xml:space="preserve"> </v>
      </c>
      <c r="D352" s="100" t="str">
        <f>IF(C352&lt;&gt;" ",'Matriz Nº4 Administración'!C352," ")</f>
        <v xml:space="preserve"> </v>
      </c>
      <c r="E352" s="98" t="str">
        <f>IF(B352&lt;&gt;"No administrar",'Matriz Nº4 Administración'!F352," ")</f>
        <v xml:space="preserve"> </v>
      </c>
      <c r="F352" s="98" t="str">
        <f>IF(B352&lt;&gt;"No administrar",'Matriz Nº4 Administración'!G352," ")</f>
        <v xml:space="preserve"> </v>
      </c>
      <c r="G352" s="120"/>
      <c r="H352" s="120"/>
      <c r="I352" s="120"/>
      <c r="J352" s="120"/>
      <c r="K352" s="121"/>
      <c r="L352" s="121"/>
      <c r="M352" s="120"/>
      <c r="N352" s="23"/>
      <c r="O352" s="23"/>
      <c r="P352" s="23"/>
      <c r="Q352" s="23"/>
      <c r="R352" s="23"/>
      <c r="S352" s="23"/>
      <c r="T352" s="23"/>
      <c r="U352" s="23"/>
      <c r="V352" s="23"/>
      <c r="W352" s="23"/>
      <c r="X352" s="23"/>
      <c r="Y352" s="23"/>
      <c r="Z352" s="23"/>
    </row>
    <row r="353" spans="1:26" ht="43.5" customHeight="1" x14ac:dyDescent="0.3">
      <c r="A353" s="97" t="str">
        <f>+'Matriz Nº4 Administración'!A353</f>
        <v>38. 2</v>
      </c>
      <c r="B353" s="98" t="str">
        <f>+'Matriz Nº4 Administración'!B353</f>
        <v>No administrar</v>
      </c>
      <c r="C353" s="99" t="str">
        <f>IF(B353&lt;&gt;"No administrar",'Matriz Nº1 Identificación'!B353," ")</f>
        <v xml:space="preserve"> </v>
      </c>
      <c r="D353" s="100" t="str">
        <f>IF(C353&lt;&gt;" ",'Matriz Nº4 Administración'!C353," ")</f>
        <v xml:space="preserve"> </v>
      </c>
      <c r="E353" s="98" t="str">
        <f>IF(B353&lt;&gt;"No administrar",'Matriz Nº4 Administración'!F353," ")</f>
        <v xml:space="preserve"> </v>
      </c>
      <c r="F353" s="98" t="str">
        <f>IF(B353&lt;&gt;"No administrar",'Matriz Nº4 Administración'!G353," ")</f>
        <v xml:space="preserve"> </v>
      </c>
      <c r="G353" s="120"/>
      <c r="H353" s="120"/>
      <c r="I353" s="120"/>
      <c r="J353" s="120"/>
      <c r="K353" s="121"/>
      <c r="L353" s="121"/>
      <c r="M353" s="120"/>
      <c r="N353" s="23"/>
      <c r="O353" s="23"/>
      <c r="P353" s="23"/>
      <c r="Q353" s="23"/>
      <c r="R353" s="23"/>
      <c r="S353" s="23"/>
      <c r="T353" s="23"/>
      <c r="U353" s="23"/>
      <c r="V353" s="23"/>
      <c r="W353" s="23"/>
      <c r="X353" s="23"/>
      <c r="Y353" s="23"/>
      <c r="Z353" s="23"/>
    </row>
    <row r="354" spans="1:26" ht="40.5" customHeight="1" x14ac:dyDescent="0.3">
      <c r="A354" s="97" t="str">
        <f>+'Matriz Nº4 Administración'!A354</f>
        <v>38. 3</v>
      </c>
      <c r="B354" s="98" t="str">
        <f>+'Matriz Nº4 Administración'!B354</f>
        <v>No administrar</v>
      </c>
      <c r="C354" s="99" t="str">
        <f>IF(B354&lt;&gt;"No administrar",'Matriz Nº1 Identificación'!B354," ")</f>
        <v xml:space="preserve"> </v>
      </c>
      <c r="D354" s="100" t="str">
        <f>IF(C354&lt;&gt;" ",'Matriz Nº4 Administración'!C354," ")</f>
        <v xml:space="preserve"> </v>
      </c>
      <c r="E354" s="98" t="str">
        <f>IF(B354&lt;&gt;"No administrar",'Matriz Nº4 Administración'!F354," ")</f>
        <v xml:space="preserve"> </v>
      </c>
      <c r="F354" s="98" t="str">
        <f>IF(B354&lt;&gt;"No administrar",'Matriz Nº4 Administración'!G354," ")</f>
        <v xml:space="preserve"> </v>
      </c>
      <c r="G354" s="120"/>
      <c r="H354" s="120"/>
      <c r="I354" s="120"/>
      <c r="J354" s="120"/>
      <c r="K354" s="121"/>
      <c r="L354" s="121"/>
      <c r="M354" s="120"/>
      <c r="N354" s="23"/>
      <c r="O354" s="23"/>
      <c r="P354" s="23"/>
      <c r="Q354" s="23"/>
      <c r="R354" s="23"/>
      <c r="S354" s="23"/>
      <c r="T354" s="23"/>
      <c r="U354" s="23"/>
      <c r="V354" s="23"/>
      <c r="W354" s="23"/>
      <c r="X354" s="23"/>
      <c r="Y354" s="23"/>
      <c r="Z354" s="23"/>
    </row>
    <row r="355" spans="1:26" ht="48" customHeight="1" x14ac:dyDescent="0.3">
      <c r="A355" s="97" t="str">
        <f>+'Matriz Nº4 Administración'!A355</f>
        <v>38. 4</v>
      </c>
      <c r="B355" s="98" t="str">
        <f>+'Matriz Nº4 Administración'!B355</f>
        <v>No administrar</v>
      </c>
      <c r="C355" s="99" t="str">
        <f>IF(B355&lt;&gt;"No administrar",'Matriz Nº1 Identificación'!B355," ")</f>
        <v xml:space="preserve"> </v>
      </c>
      <c r="D355" s="100" t="str">
        <f>IF(C355&lt;&gt;" ",'Matriz Nº4 Administración'!C355," ")</f>
        <v xml:space="preserve"> </v>
      </c>
      <c r="E355" s="98" t="str">
        <f>IF(B355&lt;&gt;"No administrar",'Matriz Nº4 Administración'!F355," ")</f>
        <v xml:space="preserve"> </v>
      </c>
      <c r="F355" s="98" t="str">
        <f>IF(B355&lt;&gt;"No administrar",'Matriz Nº4 Administración'!G355," ")</f>
        <v xml:space="preserve"> </v>
      </c>
      <c r="G355" s="120"/>
      <c r="H355" s="120"/>
      <c r="I355" s="120"/>
      <c r="J355" s="120"/>
      <c r="K355" s="121"/>
      <c r="L355" s="121"/>
      <c r="M355" s="120"/>
      <c r="N355" s="23"/>
      <c r="O355" s="23"/>
      <c r="P355" s="23"/>
      <c r="Q355" s="23"/>
      <c r="R355" s="23"/>
      <c r="S355" s="23"/>
      <c r="T355" s="23"/>
      <c r="U355" s="23"/>
      <c r="V355" s="23"/>
      <c r="W355" s="23"/>
      <c r="X355" s="23"/>
      <c r="Y355" s="23"/>
      <c r="Z355" s="23"/>
    </row>
    <row r="356" spans="1:26" ht="42.75" customHeight="1" x14ac:dyDescent="0.3">
      <c r="A356" s="97" t="str">
        <f>+'Matriz Nº4 Administración'!A356</f>
        <v>38. 5</v>
      </c>
      <c r="B356" s="98" t="str">
        <f>+'Matriz Nº4 Administración'!B356</f>
        <v>No administrar</v>
      </c>
      <c r="C356" s="99" t="str">
        <f>IF(B356&lt;&gt;"No administrar",'Matriz Nº1 Identificación'!B356," ")</f>
        <v xml:space="preserve"> </v>
      </c>
      <c r="D356" s="100" t="str">
        <f>IF(C356&lt;&gt;" ",'Matriz Nº4 Administración'!C356," ")</f>
        <v xml:space="preserve"> </v>
      </c>
      <c r="E356" s="98" t="str">
        <f>IF(B356&lt;&gt;"No administrar",'Matriz Nº4 Administración'!F356," ")</f>
        <v xml:space="preserve"> </v>
      </c>
      <c r="F356" s="98" t="str">
        <f>IF(B356&lt;&gt;"No administrar",'Matriz Nº4 Administración'!G356," ")</f>
        <v xml:space="preserve"> </v>
      </c>
      <c r="G356" s="120"/>
      <c r="H356" s="120"/>
      <c r="I356" s="120"/>
      <c r="J356" s="120"/>
      <c r="K356" s="121"/>
      <c r="L356" s="121"/>
      <c r="M356" s="120"/>
      <c r="N356" s="23"/>
      <c r="O356" s="23"/>
      <c r="P356" s="23"/>
      <c r="Q356" s="23"/>
      <c r="R356" s="23"/>
      <c r="S356" s="23"/>
      <c r="T356" s="23"/>
      <c r="U356" s="23"/>
      <c r="V356" s="23"/>
      <c r="W356" s="23"/>
      <c r="X356" s="23"/>
      <c r="Y356" s="23"/>
      <c r="Z356" s="23"/>
    </row>
    <row r="357" spans="1:26" ht="40.5" customHeight="1" x14ac:dyDescent="0.3">
      <c r="A357" s="97" t="str">
        <f>+'Matriz Nº4 Administración'!A357</f>
        <v>38. 6</v>
      </c>
      <c r="B357" s="98" t="str">
        <f>+'Matriz Nº4 Administración'!B357</f>
        <v>No administrar</v>
      </c>
      <c r="C357" s="99" t="str">
        <f>IF(B357&lt;&gt;"No administrar",'Matriz Nº1 Identificación'!B357," ")</f>
        <v xml:space="preserve"> </v>
      </c>
      <c r="D357" s="100" t="str">
        <f>IF(C357&lt;&gt;" ",'Matriz Nº4 Administración'!C357," ")</f>
        <v xml:space="preserve"> </v>
      </c>
      <c r="E357" s="98" t="str">
        <f>IF(B357&lt;&gt;"No administrar",'Matriz Nº4 Administración'!F357," ")</f>
        <v xml:space="preserve"> </v>
      </c>
      <c r="F357" s="98" t="str">
        <f>IF(B357&lt;&gt;"No administrar",'Matriz Nº4 Administración'!G357," ")</f>
        <v xml:space="preserve"> </v>
      </c>
      <c r="G357" s="120"/>
      <c r="H357" s="120"/>
      <c r="I357" s="120"/>
      <c r="J357" s="120"/>
      <c r="K357" s="121"/>
      <c r="L357" s="121"/>
      <c r="M357" s="120"/>
      <c r="N357" s="23"/>
      <c r="O357" s="23"/>
      <c r="P357" s="23"/>
      <c r="Q357" s="23"/>
      <c r="R357" s="23"/>
      <c r="S357" s="23"/>
      <c r="T357" s="23"/>
      <c r="U357" s="23"/>
      <c r="V357" s="23"/>
      <c r="W357" s="23"/>
      <c r="X357" s="23"/>
      <c r="Y357" s="23"/>
      <c r="Z357" s="23"/>
    </row>
    <row r="358" spans="1:26" ht="43.5" customHeight="1" thickBot="1" x14ac:dyDescent="0.35">
      <c r="A358" s="97" t="str">
        <f>+'Matriz Nº4 Administración'!A358</f>
        <v>38. 7</v>
      </c>
      <c r="B358" s="98" t="str">
        <f>+'Matriz Nº4 Administración'!B358</f>
        <v>No administrar</v>
      </c>
      <c r="C358" s="99" t="str">
        <f>IF(B358&lt;&gt;"No administrar",'Matriz Nº1 Identificación'!B358," ")</f>
        <v xml:space="preserve"> </v>
      </c>
      <c r="D358" s="100" t="str">
        <f>IF(C358&lt;&gt;" ",'Matriz Nº4 Administración'!C358," ")</f>
        <v xml:space="preserve"> </v>
      </c>
      <c r="E358" s="98" t="str">
        <f>IF(B358&lt;&gt;"No administrar",'Matriz Nº4 Administración'!F358," ")</f>
        <v xml:space="preserve"> </v>
      </c>
      <c r="F358" s="98" t="str">
        <f>IF(B358&lt;&gt;"No administrar",'Matriz Nº4 Administración'!G358," ")</f>
        <v xml:space="preserve"> </v>
      </c>
      <c r="G358" s="120"/>
      <c r="H358" s="120"/>
      <c r="I358" s="120"/>
      <c r="J358" s="120"/>
      <c r="K358" s="121"/>
      <c r="L358" s="121"/>
      <c r="M358" s="120"/>
      <c r="N358" s="23"/>
      <c r="O358" s="23"/>
      <c r="P358" s="23"/>
      <c r="Q358" s="23"/>
      <c r="R358" s="23"/>
      <c r="S358" s="23"/>
      <c r="T358" s="23"/>
      <c r="U358" s="23"/>
      <c r="V358" s="23"/>
      <c r="W358" s="23"/>
      <c r="X358" s="23"/>
      <c r="Y358" s="23"/>
      <c r="Z358" s="23"/>
    </row>
    <row r="359" spans="1:26" ht="16.5" customHeight="1" thickBot="1" x14ac:dyDescent="0.35">
      <c r="A359" s="460" t="str">
        <f>'Matriz Nº4 Administración'!A359</f>
        <v xml:space="preserve">Objetivo Estratégico: </v>
      </c>
      <c r="B359" s="461"/>
      <c r="C359" s="462">
        <f>'Matriz Nº4 Administración'!B359</f>
        <v>0</v>
      </c>
      <c r="D359" s="463"/>
      <c r="E359" s="463"/>
      <c r="F359" s="463"/>
      <c r="G359" s="463"/>
      <c r="H359" s="463"/>
      <c r="I359" s="463"/>
      <c r="J359" s="463"/>
      <c r="K359" s="463"/>
      <c r="L359" s="463"/>
      <c r="M359" s="463"/>
      <c r="N359" s="7"/>
      <c r="O359" s="7"/>
      <c r="P359" s="7"/>
      <c r="Q359" s="7"/>
      <c r="R359" s="7"/>
      <c r="S359" s="7"/>
      <c r="T359" s="7"/>
      <c r="U359" s="7"/>
      <c r="V359" s="7"/>
      <c r="W359" s="7"/>
      <c r="X359" s="7"/>
      <c r="Y359" s="7"/>
      <c r="Z359" s="7"/>
    </row>
    <row r="360" spans="1:26" ht="27" customHeight="1" thickBot="1" x14ac:dyDescent="0.35">
      <c r="A360" s="456" t="str">
        <f>'Matriz Nº4 Administración'!A360</f>
        <v>Objetivo táctico</v>
      </c>
      <c r="B360" s="426"/>
      <c r="C360" s="457" t="str">
        <f>'Matriz Nº4 Administración'!B360</f>
        <v xml:space="preserve">39. </v>
      </c>
      <c r="D360" s="458"/>
      <c r="E360" s="458"/>
      <c r="F360" s="458"/>
      <c r="G360" s="458"/>
      <c r="H360" s="458"/>
      <c r="I360" s="458"/>
      <c r="J360" s="458"/>
      <c r="K360" s="458"/>
      <c r="L360" s="458"/>
      <c r="M360" s="459"/>
      <c r="N360" s="7"/>
      <c r="O360" s="7"/>
      <c r="P360" s="7"/>
      <c r="Q360" s="7"/>
      <c r="R360" s="7"/>
      <c r="S360" s="7"/>
      <c r="T360" s="7"/>
      <c r="U360" s="7"/>
      <c r="V360" s="7"/>
      <c r="W360" s="7"/>
      <c r="X360" s="7"/>
      <c r="Y360" s="7"/>
      <c r="Z360" s="7"/>
    </row>
    <row r="361" spans="1:26" ht="47.25" customHeight="1" x14ac:dyDescent="0.3">
      <c r="A361" s="97" t="str">
        <f>+'Matriz Nº4 Administración'!A361</f>
        <v>39. 1</v>
      </c>
      <c r="B361" s="98" t="str">
        <f>+'Matriz Nº4 Administración'!B361</f>
        <v>No administrar</v>
      </c>
      <c r="C361" s="99" t="str">
        <f>IF(B361&lt;&gt;"No administrar",'Matriz Nº1 Identificación'!B361," ")</f>
        <v xml:space="preserve"> </v>
      </c>
      <c r="D361" s="100" t="str">
        <f>IF(C361&lt;&gt;" ",'Matriz Nº4 Administración'!C361," ")</f>
        <v xml:space="preserve"> </v>
      </c>
      <c r="E361" s="98" t="str">
        <f>IF(B361&lt;&gt;"No administrar",'Matriz Nº4 Administración'!F361," ")</f>
        <v xml:space="preserve"> </v>
      </c>
      <c r="F361" s="98" t="str">
        <f>IF(B361&lt;&gt;"No administrar",'Matriz Nº4 Administración'!G361," ")</f>
        <v xml:space="preserve"> </v>
      </c>
      <c r="G361" s="120"/>
      <c r="H361" s="120"/>
      <c r="I361" s="120"/>
      <c r="J361" s="120"/>
      <c r="K361" s="121"/>
      <c r="L361" s="121"/>
      <c r="M361" s="120"/>
      <c r="N361" s="23"/>
      <c r="O361" s="23"/>
      <c r="P361" s="23"/>
      <c r="Q361" s="23"/>
      <c r="R361" s="23"/>
      <c r="S361" s="23"/>
      <c r="T361" s="23"/>
      <c r="U361" s="23"/>
      <c r="V361" s="23"/>
      <c r="W361" s="23"/>
      <c r="X361" s="23"/>
      <c r="Y361" s="23"/>
      <c r="Z361" s="23"/>
    </row>
    <row r="362" spans="1:26" ht="43.5" customHeight="1" x14ac:dyDescent="0.3">
      <c r="A362" s="97" t="str">
        <f>+'Matriz Nº4 Administración'!A362</f>
        <v>39. 2</v>
      </c>
      <c r="B362" s="98" t="str">
        <f>+'Matriz Nº4 Administración'!B362</f>
        <v>No administrar</v>
      </c>
      <c r="C362" s="99" t="str">
        <f>IF(B362&lt;&gt;"No administrar",'Matriz Nº1 Identificación'!B362," ")</f>
        <v xml:space="preserve"> </v>
      </c>
      <c r="D362" s="100" t="str">
        <f>IF(C362&lt;&gt;" ",'Matriz Nº4 Administración'!C362," ")</f>
        <v xml:space="preserve"> </v>
      </c>
      <c r="E362" s="98" t="str">
        <f>IF(B362&lt;&gt;"No administrar",'Matriz Nº4 Administración'!F362," ")</f>
        <v xml:space="preserve"> </v>
      </c>
      <c r="F362" s="98" t="str">
        <f>IF(B362&lt;&gt;"No administrar",'Matriz Nº4 Administración'!G362," ")</f>
        <v xml:space="preserve"> </v>
      </c>
      <c r="G362" s="120"/>
      <c r="H362" s="120"/>
      <c r="I362" s="120"/>
      <c r="J362" s="120"/>
      <c r="K362" s="121"/>
      <c r="L362" s="121"/>
      <c r="M362" s="120"/>
      <c r="N362" s="23"/>
      <c r="O362" s="23"/>
      <c r="P362" s="23"/>
      <c r="Q362" s="23"/>
      <c r="R362" s="23"/>
      <c r="S362" s="23"/>
      <c r="T362" s="23"/>
      <c r="U362" s="23"/>
      <c r="V362" s="23"/>
      <c r="W362" s="23"/>
      <c r="X362" s="23"/>
      <c r="Y362" s="23"/>
      <c r="Z362" s="23"/>
    </row>
    <row r="363" spans="1:26" ht="40.5" customHeight="1" x14ac:dyDescent="0.3">
      <c r="A363" s="97" t="str">
        <f>+'Matriz Nº4 Administración'!A363</f>
        <v>39. 3</v>
      </c>
      <c r="B363" s="98" t="str">
        <f>+'Matriz Nº4 Administración'!B363</f>
        <v>No administrar</v>
      </c>
      <c r="C363" s="99" t="str">
        <f>IF(B363&lt;&gt;"No administrar",'Matriz Nº1 Identificación'!B363," ")</f>
        <v xml:space="preserve"> </v>
      </c>
      <c r="D363" s="100" t="str">
        <f>IF(C363&lt;&gt;" ",'Matriz Nº4 Administración'!C363," ")</f>
        <v xml:space="preserve"> </v>
      </c>
      <c r="E363" s="98" t="str">
        <f>IF(B363&lt;&gt;"No administrar",'Matriz Nº4 Administración'!F363," ")</f>
        <v xml:space="preserve"> </v>
      </c>
      <c r="F363" s="98" t="str">
        <f>IF(B363&lt;&gt;"No administrar",'Matriz Nº4 Administración'!G363," ")</f>
        <v xml:space="preserve"> </v>
      </c>
      <c r="G363" s="120"/>
      <c r="H363" s="120"/>
      <c r="I363" s="120"/>
      <c r="J363" s="120"/>
      <c r="K363" s="121"/>
      <c r="L363" s="121"/>
      <c r="M363" s="120"/>
      <c r="N363" s="23"/>
      <c r="O363" s="23"/>
      <c r="P363" s="23"/>
      <c r="Q363" s="23"/>
      <c r="R363" s="23"/>
      <c r="S363" s="23"/>
      <c r="T363" s="23"/>
      <c r="U363" s="23"/>
      <c r="V363" s="23"/>
      <c r="W363" s="23"/>
      <c r="X363" s="23"/>
      <c r="Y363" s="23"/>
      <c r="Z363" s="23"/>
    </row>
    <row r="364" spans="1:26" ht="48" customHeight="1" x14ac:dyDescent="0.3">
      <c r="A364" s="97" t="str">
        <f>+'Matriz Nº4 Administración'!A364</f>
        <v>39. 4</v>
      </c>
      <c r="B364" s="98" t="str">
        <f>+'Matriz Nº4 Administración'!B364</f>
        <v>No administrar</v>
      </c>
      <c r="C364" s="99" t="str">
        <f>IF(B364&lt;&gt;"No administrar",'Matriz Nº1 Identificación'!B364," ")</f>
        <v xml:space="preserve"> </v>
      </c>
      <c r="D364" s="100" t="str">
        <f>IF(C364&lt;&gt;" ",'Matriz Nº4 Administración'!C364," ")</f>
        <v xml:space="preserve"> </v>
      </c>
      <c r="E364" s="98" t="str">
        <f>IF(B364&lt;&gt;"No administrar",'Matriz Nº4 Administración'!F364," ")</f>
        <v xml:space="preserve"> </v>
      </c>
      <c r="F364" s="98" t="str">
        <f>IF(B364&lt;&gt;"No administrar",'Matriz Nº4 Administración'!G364," ")</f>
        <v xml:space="preserve"> </v>
      </c>
      <c r="G364" s="120"/>
      <c r="H364" s="120"/>
      <c r="I364" s="120"/>
      <c r="J364" s="120"/>
      <c r="K364" s="121"/>
      <c r="L364" s="121"/>
      <c r="M364" s="120"/>
      <c r="N364" s="23"/>
      <c r="O364" s="23"/>
      <c r="P364" s="23"/>
      <c r="Q364" s="23"/>
      <c r="R364" s="23"/>
      <c r="S364" s="23"/>
      <c r="T364" s="23"/>
      <c r="U364" s="23"/>
      <c r="V364" s="23"/>
      <c r="W364" s="23"/>
      <c r="X364" s="23"/>
      <c r="Y364" s="23"/>
      <c r="Z364" s="23"/>
    </row>
    <row r="365" spans="1:26" ht="42.75" customHeight="1" x14ac:dyDescent="0.3">
      <c r="A365" s="97" t="str">
        <f>+'Matriz Nº4 Administración'!A365</f>
        <v>39. 5</v>
      </c>
      <c r="B365" s="98" t="str">
        <f>+'Matriz Nº4 Administración'!B365</f>
        <v>No administrar</v>
      </c>
      <c r="C365" s="99" t="str">
        <f>IF(B365&lt;&gt;"No administrar",'Matriz Nº1 Identificación'!B365," ")</f>
        <v xml:space="preserve"> </v>
      </c>
      <c r="D365" s="100" t="str">
        <f>IF(C365&lt;&gt;" ",'Matriz Nº4 Administración'!C365," ")</f>
        <v xml:space="preserve"> </v>
      </c>
      <c r="E365" s="98" t="str">
        <f>IF(B365&lt;&gt;"No administrar",'Matriz Nº4 Administración'!F365," ")</f>
        <v xml:space="preserve"> </v>
      </c>
      <c r="F365" s="98" t="str">
        <f>IF(B365&lt;&gt;"No administrar",'Matriz Nº4 Administración'!G365," ")</f>
        <v xml:space="preserve"> </v>
      </c>
      <c r="G365" s="120"/>
      <c r="H365" s="120"/>
      <c r="I365" s="120"/>
      <c r="J365" s="120"/>
      <c r="K365" s="121"/>
      <c r="L365" s="121"/>
      <c r="M365" s="120"/>
      <c r="N365" s="23"/>
      <c r="O365" s="23"/>
      <c r="P365" s="23"/>
      <c r="Q365" s="23"/>
      <c r="R365" s="23"/>
      <c r="S365" s="23"/>
      <c r="T365" s="23"/>
      <c r="U365" s="23"/>
      <c r="V365" s="23"/>
      <c r="W365" s="23"/>
      <c r="X365" s="23"/>
      <c r="Y365" s="23"/>
      <c r="Z365" s="23"/>
    </row>
    <row r="366" spans="1:26" ht="40.5" customHeight="1" x14ac:dyDescent="0.3">
      <c r="A366" s="97" t="str">
        <f>+'Matriz Nº4 Administración'!A366</f>
        <v>39. 6</v>
      </c>
      <c r="B366" s="98" t="str">
        <f>+'Matriz Nº4 Administración'!B366</f>
        <v>No administrar</v>
      </c>
      <c r="C366" s="99" t="str">
        <f>IF(B366&lt;&gt;"No administrar",'Matriz Nº1 Identificación'!B366," ")</f>
        <v xml:space="preserve"> </v>
      </c>
      <c r="D366" s="100" t="str">
        <f>IF(C366&lt;&gt;" ",'Matriz Nº4 Administración'!C366," ")</f>
        <v xml:space="preserve"> </v>
      </c>
      <c r="E366" s="98" t="str">
        <f>IF(B366&lt;&gt;"No administrar",'Matriz Nº4 Administración'!F366," ")</f>
        <v xml:space="preserve"> </v>
      </c>
      <c r="F366" s="98" t="str">
        <f>IF(B366&lt;&gt;"No administrar",'Matriz Nº4 Administración'!G366," ")</f>
        <v xml:space="preserve"> </v>
      </c>
      <c r="G366" s="120"/>
      <c r="H366" s="120"/>
      <c r="I366" s="120"/>
      <c r="J366" s="120"/>
      <c r="K366" s="121"/>
      <c r="L366" s="121"/>
      <c r="M366" s="120"/>
      <c r="N366" s="23"/>
      <c r="O366" s="23"/>
      <c r="P366" s="23"/>
      <c r="Q366" s="23"/>
      <c r="R366" s="23"/>
      <c r="S366" s="23"/>
      <c r="T366" s="23"/>
      <c r="U366" s="23"/>
      <c r="V366" s="23"/>
      <c r="W366" s="23"/>
      <c r="X366" s="23"/>
      <c r="Y366" s="23"/>
      <c r="Z366" s="23"/>
    </row>
    <row r="367" spans="1:26" ht="43.5" customHeight="1" thickBot="1" x14ac:dyDescent="0.35">
      <c r="A367" s="97" t="str">
        <f>+'Matriz Nº4 Administración'!A367</f>
        <v>39. 7</v>
      </c>
      <c r="B367" s="98" t="str">
        <f>+'Matriz Nº4 Administración'!B367</f>
        <v>No administrar</v>
      </c>
      <c r="C367" s="99" t="str">
        <f>IF(B367&lt;&gt;"No administrar",'Matriz Nº1 Identificación'!B367," ")</f>
        <v xml:space="preserve"> </v>
      </c>
      <c r="D367" s="100" t="str">
        <f>IF(C367&lt;&gt;" ",'Matriz Nº4 Administración'!C367," ")</f>
        <v xml:space="preserve"> </v>
      </c>
      <c r="E367" s="98" t="str">
        <f>IF(B367&lt;&gt;"No administrar",'Matriz Nº4 Administración'!F367," ")</f>
        <v xml:space="preserve"> </v>
      </c>
      <c r="F367" s="98" t="str">
        <f>IF(B367&lt;&gt;"No administrar",'Matriz Nº4 Administración'!G367," ")</f>
        <v xml:space="preserve"> </v>
      </c>
      <c r="G367" s="120"/>
      <c r="H367" s="120"/>
      <c r="I367" s="120"/>
      <c r="J367" s="120"/>
      <c r="K367" s="121"/>
      <c r="L367" s="121"/>
      <c r="M367" s="120"/>
      <c r="N367" s="23"/>
      <c r="O367" s="23"/>
      <c r="P367" s="23"/>
      <c r="Q367" s="23"/>
      <c r="R367" s="23"/>
      <c r="S367" s="23"/>
      <c r="T367" s="23"/>
      <c r="U367" s="23"/>
      <c r="V367" s="23"/>
      <c r="W367" s="23"/>
      <c r="X367" s="23"/>
      <c r="Y367" s="23"/>
      <c r="Z367" s="23"/>
    </row>
    <row r="368" spans="1:26" ht="16.5" customHeight="1" thickBot="1" x14ac:dyDescent="0.35">
      <c r="A368" s="460" t="str">
        <f>'Matriz Nº4 Administración'!A368</f>
        <v xml:space="preserve">Objetivo Estratégico: </v>
      </c>
      <c r="B368" s="461"/>
      <c r="C368" s="462">
        <f>'Matriz Nº4 Administración'!B368</f>
        <v>0</v>
      </c>
      <c r="D368" s="463"/>
      <c r="E368" s="463"/>
      <c r="F368" s="463"/>
      <c r="G368" s="463"/>
      <c r="H368" s="463"/>
      <c r="I368" s="463"/>
      <c r="J368" s="463"/>
      <c r="K368" s="463"/>
      <c r="L368" s="463"/>
      <c r="M368" s="463"/>
      <c r="N368" s="7"/>
      <c r="O368" s="7"/>
      <c r="P368" s="7"/>
      <c r="Q368" s="7"/>
      <c r="R368" s="7"/>
      <c r="S368" s="7"/>
      <c r="T368" s="7"/>
      <c r="U368" s="7"/>
      <c r="V368" s="7"/>
      <c r="W368" s="7"/>
      <c r="X368" s="7"/>
      <c r="Y368" s="7"/>
      <c r="Z368" s="7"/>
    </row>
    <row r="369" spans="1:26" ht="27" customHeight="1" thickBot="1" x14ac:dyDescent="0.35">
      <c r="A369" s="456" t="str">
        <f>'Matriz Nº4 Administración'!A369</f>
        <v>Objetivo táctico</v>
      </c>
      <c r="B369" s="426"/>
      <c r="C369" s="457" t="str">
        <f>'Matriz Nº4 Administración'!B369</f>
        <v xml:space="preserve">40. </v>
      </c>
      <c r="D369" s="458"/>
      <c r="E369" s="458"/>
      <c r="F369" s="458"/>
      <c r="G369" s="458"/>
      <c r="H369" s="458"/>
      <c r="I369" s="458"/>
      <c r="J369" s="458"/>
      <c r="K369" s="458"/>
      <c r="L369" s="458"/>
      <c r="M369" s="459"/>
      <c r="N369" s="7"/>
      <c r="O369" s="7"/>
      <c r="P369" s="7"/>
      <c r="Q369" s="7"/>
      <c r="R369" s="7"/>
      <c r="S369" s="7"/>
      <c r="T369" s="7"/>
      <c r="U369" s="7"/>
      <c r="V369" s="7"/>
      <c r="W369" s="7"/>
      <c r="X369" s="7"/>
      <c r="Y369" s="7"/>
      <c r="Z369" s="7"/>
    </row>
    <row r="370" spans="1:26" ht="47.25" customHeight="1" x14ac:dyDescent="0.3">
      <c r="A370" s="97" t="str">
        <f>+'Matriz Nº4 Administración'!A370</f>
        <v>40. 1</v>
      </c>
      <c r="B370" s="98" t="str">
        <f>+'Matriz Nº4 Administración'!B370</f>
        <v>No administrar</v>
      </c>
      <c r="C370" s="99" t="str">
        <f>IF(B370&lt;&gt;"No administrar",'Matriz Nº1 Identificación'!B370," ")</f>
        <v xml:space="preserve"> </v>
      </c>
      <c r="D370" s="100" t="str">
        <f>IF(C370&lt;&gt;" ",'Matriz Nº4 Administración'!C370," ")</f>
        <v xml:space="preserve"> </v>
      </c>
      <c r="E370" s="98" t="str">
        <f>IF(B370&lt;&gt;"No administrar",'Matriz Nº4 Administración'!F370," ")</f>
        <v xml:space="preserve"> </v>
      </c>
      <c r="F370" s="98" t="str">
        <f>IF(B370&lt;&gt;"No administrar",'Matriz Nº4 Administración'!G370," ")</f>
        <v xml:space="preserve"> </v>
      </c>
      <c r="G370" s="120"/>
      <c r="H370" s="120"/>
      <c r="I370" s="120"/>
      <c r="J370" s="120"/>
      <c r="K370" s="121"/>
      <c r="L370" s="121"/>
      <c r="M370" s="120"/>
      <c r="N370" s="23"/>
      <c r="O370" s="23"/>
      <c r="P370" s="23"/>
      <c r="Q370" s="23"/>
      <c r="R370" s="23"/>
      <c r="S370" s="23"/>
      <c r="T370" s="23"/>
      <c r="U370" s="23"/>
      <c r="V370" s="23"/>
      <c r="W370" s="23"/>
      <c r="X370" s="23"/>
      <c r="Y370" s="23"/>
      <c r="Z370" s="23"/>
    </row>
    <row r="371" spans="1:26" ht="43.5" customHeight="1" x14ac:dyDescent="0.3">
      <c r="A371" s="97" t="str">
        <f>+'Matriz Nº4 Administración'!A371</f>
        <v>40. 2</v>
      </c>
      <c r="B371" s="98" t="str">
        <f>+'Matriz Nº4 Administración'!B371</f>
        <v>No administrar</v>
      </c>
      <c r="C371" s="99" t="str">
        <f>IF(B371&lt;&gt;"No administrar",'Matriz Nº1 Identificación'!B371," ")</f>
        <v xml:space="preserve"> </v>
      </c>
      <c r="D371" s="100" t="str">
        <f>IF(C371&lt;&gt;" ",'Matriz Nº4 Administración'!C371," ")</f>
        <v xml:space="preserve"> </v>
      </c>
      <c r="E371" s="98" t="str">
        <f>IF(B371&lt;&gt;"No administrar",'Matriz Nº4 Administración'!F371," ")</f>
        <v xml:space="preserve"> </v>
      </c>
      <c r="F371" s="98" t="str">
        <f>IF(B371&lt;&gt;"No administrar",'Matriz Nº4 Administración'!G371," ")</f>
        <v xml:space="preserve"> </v>
      </c>
      <c r="G371" s="120"/>
      <c r="H371" s="120"/>
      <c r="I371" s="120"/>
      <c r="J371" s="120"/>
      <c r="K371" s="121"/>
      <c r="L371" s="121"/>
      <c r="M371" s="120"/>
      <c r="N371" s="23"/>
      <c r="O371" s="23"/>
      <c r="P371" s="23"/>
      <c r="Q371" s="23"/>
      <c r="R371" s="23"/>
      <c r="S371" s="23"/>
      <c r="T371" s="23"/>
      <c r="U371" s="23"/>
      <c r="V371" s="23"/>
      <c r="W371" s="23"/>
      <c r="X371" s="23"/>
      <c r="Y371" s="23"/>
      <c r="Z371" s="23"/>
    </row>
    <row r="372" spans="1:26" ht="40.5" customHeight="1" x14ac:dyDescent="0.3">
      <c r="A372" s="97" t="str">
        <f>+'Matriz Nº4 Administración'!A372</f>
        <v>40. 3</v>
      </c>
      <c r="B372" s="98" t="str">
        <f>+'Matriz Nº4 Administración'!B372</f>
        <v>No administrar</v>
      </c>
      <c r="C372" s="99" t="str">
        <f>IF(B372&lt;&gt;"No administrar",'Matriz Nº1 Identificación'!B372," ")</f>
        <v xml:space="preserve"> </v>
      </c>
      <c r="D372" s="100" t="str">
        <f>IF(C372&lt;&gt;" ",'Matriz Nº4 Administración'!C372," ")</f>
        <v xml:space="preserve"> </v>
      </c>
      <c r="E372" s="98" t="str">
        <f>IF(B372&lt;&gt;"No administrar",'Matriz Nº4 Administración'!F372," ")</f>
        <v xml:space="preserve"> </v>
      </c>
      <c r="F372" s="98" t="str">
        <f>IF(B372&lt;&gt;"No administrar",'Matriz Nº4 Administración'!G372," ")</f>
        <v xml:space="preserve"> </v>
      </c>
      <c r="G372" s="120"/>
      <c r="H372" s="120"/>
      <c r="I372" s="120"/>
      <c r="J372" s="120"/>
      <c r="K372" s="121"/>
      <c r="L372" s="121"/>
      <c r="M372" s="120"/>
      <c r="N372" s="23"/>
      <c r="O372" s="23"/>
      <c r="P372" s="23"/>
      <c r="Q372" s="23"/>
      <c r="R372" s="23"/>
      <c r="S372" s="23"/>
      <c r="T372" s="23"/>
      <c r="U372" s="23"/>
      <c r="V372" s="23"/>
      <c r="W372" s="23"/>
      <c r="X372" s="23"/>
      <c r="Y372" s="23"/>
      <c r="Z372" s="23"/>
    </row>
    <row r="373" spans="1:26" ht="48" customHeight="1" x14ac:dyDescent="0.3">
      <c r="A373" s="97" t="str">
        <f>+'Matriz Nº4 Administración'!A373</f>
        <v>40. 4</v>
      </c>
      <c r="B373" s="98" t="str">
        <f>+'Matriz Nº4 Administración'!B373</f>
        <v>No administrar</v>
      </c>
      <c r="C373" s="99" t="str">
        <f>IF(B373&lt;&gt;"No administrar",'Matriz Nº1 Identificación'!B373," ")</f>
        <v xml:space="preserve"> </v>
      </c>
      <c r="D373" s="100" t="str">
        <f>IF(C373&lt;&gt;" ",'Matriz Nº4 Administración'!C373," ")</f>
        <v xml:space="preserve"> </v>
      </c>
      <c r="E373" s="98" t="str">
        <f>IF(B373&lt;&gt;"No administrar",'Matriz Nº4 Administración'!F373," ")</f>
        <v xml:space="preserve"> </v>
      </c>
      <c r="F373" s="98" t="str">
        <f>IF(B373&lt;&gt;"No administrar",'Matriz Nº4 Administración'!G373," ")</f>
        <v xml:space="preserve"> </v>
      </c>
      <c r="G373" s="120"/>
      <c r="H373" s="120"/>
      <c r="I373" s="120"/>
      <c r="J373" s="120"/>
      <c r="K373" s="121"/>
      <c r="L373" s="121"/>
      <c r="M373" s="120"/>
      <c r="N373" s="23"/>
      <c r="O373" s="23"/>
      <c r="P373" s="23"/>
      <c r="Q373" s="23"/>
      <c r="R373" s="23"/>
      <c r="S373" s="23"/>
      <c r="T373" s="23"/>
      <c r="U373" s="23"/>
      <c r="V373" s="23"/>
      <c r="W373" s="23"/>
      <c r="X373" s="23"/>
      <c r="Y373" s="23"/>
      <c r="Z373" s="23"/>
    </row>
    <row r="374" spans="1:26" ht="42.75" customHeight="1" x14ac:dyDescent="0.3">
      <c r="A374" s="97" t="str">
        <f>+'Matriz Nº4 Administración'!A374</f>
        <v>40. 5</v>
      </c>
      <c r="B374" s="98" t="str">
        <f>+'Matriz Nº4 Administración'!B374</f>
        <v>No administrar</v>
      </c>
      <c r="C374" s="99" t="str">
        <f>IF(B374&lt;&gt;"No administrar",'Matriz Nº1 Identificación'!B374," ")</f>
        <v xml:space="preserve"> </v>
      </c>
      <c r="D374" s="100" t="str">
        <f>IF(C374&lt;&gt;" ",'Matriz Nº4 Administración'!C374," ")</f>
        <v xml:space="preserve"> </v>
      </c>
      <c r="E374" s="98" t="str">
        <f>IF(B374&lt;&gt;"No administrar",'Matriz Nº4 Administración'!F374," ")</f>
        <v xml:space="preserve"> </v>
      </c>
      <c r="F374" s="98" t="str">
        <f>IF(B374&lt;&gt;"No administrar",'Matriz Nº4 Administración'!G374," ")</f>
        <v xml:space="preserve"> </v>
      </c>
      <c r="G374" s="120"/>
      <c r="H374" s="120"/>
      <c r="I374" s="120"/>
      <c r="J374" s="120"/>
      <c r="K374" s="121"/>
      <c r="L374" s="121"/>
      <c r="M374" s="120"/>
      <c r="N374" s="23"/>
      <c r="O374" s="23"/>
      <c r="P374" s="23"/>
      <c r="Q374" s="23"/>
      <c r="R374" s="23"/>
      <c r="S374" s="23"/>
      <c r="T374" s="23"/>
      <c r="U374" s="23"/>
      <c r="V374" s="23"/>
      <c r="W374" s="23"/>
      <c r="X374" s="23"/>
      <c r="Y374" s="23"/>
      <c r="Z374" s="23"/>
    </row>
    <row r="375" spans="1:26" ht="40.5" customHeight="1" x14ac:dyDescent="0.3">
      <c r="A375" s="97" t="str">
        <f>+'Matriz Nº4 Administración'!A375</f>
        <v>40. 6</v>
      </c>
      <c r="B375" s="98" t="str">
        <f>+'Matriz Nº4 Administración'!B375</f>
        <v>No administrar</v>
      </c>
      <c r="C375" s="99" t="str">
        <f>IF(B375&lt;&gt;"No administrar",'Matriz Nº1 Identificación'!B375," ")</f>
        <v xml:space="preserve"> </v>
      </c>
      <c r="D375" s="100" t="str">
        <f>IF(C375&lt;&gt;" ",'Matriz Nº4 Administración'!C375," ")</f>
        <v xml:space="preserve"> </v>
      </c>
      <c r="E375" s="98" t="str">
        <f>IF(B375&lt;&gt;"No administrar",'Matriz Nº4 Administración'!F375," ")</f>
        <v xml:space="preserve"> </v>
      </c>
      <c r="F375" s="98" t="str">
        <f>IF(B375&lt;&gt;"No administrar",'Matriz Nº4 Administración'!G375," ")</f>
        <v xml:space="preserve"> </v>
      </c>
      <c r="G375" s="120"/>
      <c r="H375" s="120"/>
      <c r="I375" s="120"/>
      <c r="J375" s="120"/>
      <c r="K375" s="121"/>
      <c r="L375" s="121"/>
      <c r="M375" s="120"/>
      <c r="N375" s="23"/>
      <c r="O375" s="23"/>
      <c r="P375" s="23"/>
      <c r="Q375" s="23"/>
      <c r="R375" s="23"/>
      <c r="S375" s="23"/>
      <c r="T375" s="23"/>
      <c r="U375" s="23"/>
      <c r="V375" s="23"/>
      <c r="W375" s="23"/>
      <c r="X375" s="23"/>
      <c r="Y375" s="23"/>
      <c r="Z375" s="23"/>
    </row>
    <row r="376" spans="1:26" ht="43.5" customHeight="1" thickBot="1" x14ac:dyDescent="0.35">
      <c r="A376" s="97" t="str">
        <f>+'Matriz Nº4 Administración'!A376</f>
        <v>40. 7</v>
      </c>
      <c r="B376" s="98" t="str">
        <f>+'Matriz Nº4 Administración'!B376</f>
        <v>No administrar</v>
      </c>
      <c r="C376" s="99" t="str">
        <f>IF(B376&lt;&gt;"No administrar",'Matriz Nº1 Identificación'!B376," ")</f>
        <v xml:space="preserve"> </v>
      </c>
      <c r="D376" s="100" t="str">
        <f>IF(C376&lt;&gt;" ",'Matriz Nº4 Administración'!C376," ")</f>
        <v xml:space="preserve"> </v>
      </c>
      <c r="E376" s="98" t="str">
        <f>IF(B376&lt;&gt;"No administrar",'Matriz Nº4 Administración'!F376," ")</f>
        <v xml:space="preserve"> </v>
      </c>
      <c r="F376" s="98" t="str">
        <f>IF(B376&lt;&gt;"No administrar",'Matriz Nº4 Administración'!G376," ")</f>
        <v xml:space="preserve"> </v>
      </c>
      <c r="G376" s="120"/>
      <c r="H376" s="120"/>
      <c r="I376" s="120"/>
      <c r="J376" s="120"/>
      <c r="K376" s="121"/>
      <c r="L376" s="121"/>
      <c r="M376" s="120"/>
      <c r="N376" s="23"/>
      <c r="O376" s="23"/>
      <c r="P376" s="23"/>
      <c r="Q376" s="23"/>
      <c r="R376" s="23"/>
      <c r="S376" s="23"/>
      <c r="T376" s="23"/>
      <c r="U376" s="23"/>
      <c r="V376" s="23"/>
      <c r="W376" s="23"/>
      <c r="X376" s="23"/>
      <c r="Y376" s="23"/>
      <c r="Z376" s="23"/>
    </row>
    <row r="377" spans="1:26" ht="16.5" customHeight="1" thickBot="1" x14ac:dyDescent="0.35">
      <c r="A377" s="460" t="str">
        <f>'Matriz Nº4 Administración'!A377</f>
        <v xml:space="preserve">Objetivo Estratégico: </v>
      </c>
      <c r="B377" s="461"/>
      <c r="C377" s="462">
        <f>'Matriz Nº4 Administración'!B377</f>
        <v>0</v>
      </c>
      <c r="D377" s="463"/>
      <c r="E377" s="463"/>
      <c r="F377" s="463"/>
      <c r="G377" s="463"/>
      <c r="H377" s="463"/>
      <c r="I377" s="463"/>
      <c r="J377" s="463"/>
      <c r="K377" s="463"/>
      <c r="L377" s="463"/>
      <c r="M377" s="463"/>
      <c r="N377" s="7"/>
      <c r="O377" s="7"/>
      <c r="P377" s="7"/>
      <c r="Q377" s="7"/>
      <c r="R377" s="7"/>
      <c r="S377" s="7"/>
      <c r="T377" s="7"/>
      <c r="U377" s="7"/>
      <c r="V377" s="7"/>
      <c r="W377" s="7"/>
      <c r="X377" s="7"/>
      <c r="Y377" s="7"/>
      <c r="Z377" s="7"/>
    </row>
    <row r="378" spans="1:26" ht="27" customHeight="1" thickBot="1" x14ac:dyDescent="0.35">
      <c r="A378" s="456" t="str">
        <f>'Matriz Nº4 Administración'!A378</f>
        <v>Objetivo táctico</v>
      </c>
      <c r="B378" s="426"/>
      <c r="C378" s="457" t="str">
        <f>'Matriz Nº4 Administración'!B378</f>
        <v xml:space="preserve">41. </v>
      </c>
      <c r="D378" s="458"/>
      <c r="E378" s="458"/>
      <c r="F378" s="458"/>
      <c r="G378" s="458"/>
      <c r="H378" s="458"/>
      <c r="I378" s="458"/>
      <c r="J378" s="458"/>
      <c r="K378" s="458"/>
      <c r="L378" s="458"/>
      <c r="M378" s="459"/>
      <c r="N378" s="7"/>
      <c r="O378" s="7"/>
      <c r="P378" s="7"/>
      <c r="Q378" s="7"/>
      <c r="R378" s="7"/>
      <c r="S378" s="7"/>
      <c r="T378" s="7"/>
      <c r="U378" s="7"/>
      <c r="V378" s="7"/>
      <c r="W378" s="7"/>
      <c r="X378" s="7"/>
      <c r="Y378" s="7"/>
      <c r="Z378" s="7"/>
    </row>
    <row r="379" spans="1:26" ht="47.25" customHeight="1" x14ac:dyDescent="0.3">
      <c r="A379" s="97" t="str">
        <f>+'Matriz Nº4 Administración'!A379</f>
        <v>41. 1</v>
      </c>
      <c r="B379" s="98" t="str">
        <f>+'Matriz Nº4 Administración'!B379</f>
        <v>No administrar</v>
      </c>
      <c r="C379" s="99" t="str">
        <f>IF(B379&lt;&gt;"No administrar",'Matriz Nº1 Identificación'!B379," ")</f>
        <v xml:space="preserve"> </v>
      </c>
      <c r="D379" s="100" t="str">
        <f>IF(C379&lt;&gt;" ",'Matriz Nº4 Administración'!C379," ")</f>
        <v xml:space="preserve"> </v>
      </c>
      <c r="E379" s="98" t="str">
        <f>IF(B379&lt;&gt;"No administrar",'Matriz Nº4 Administración'!F379," ")</f>
        <v xml:space="preserve"> </v>
      </c>
      <c r="F379" s="98" t="str">
        <f>IF(B379&lt;&gt;"No administrar",'Matriz Nº4 Administración'!G379," ")</f>
        <v xml:space="preserve"> </v>
      </c>
      <c r="G379" s="120"/>
      <c r="H379" s="120"/>
      <c r="I379" s="120"/>
      <c r="J379" s="120"/>
      <c r="K379" s="121"/>
      <c r="L379" s="121"/>
      <c r="M379" s="120"/>
      <c r="N379" s="23"/>
      <c r="O379" s="23"/>
      <c r="P379" s="23"/>
      <c r="Q379" s="23"/>
      <c r="R379" s="23"/>
      <c r="S379" s="23"/>
      <c r="T379" s="23"/>
      <c r="U379" s="23"/>
      <c r="V379" s="23"/>
      <c r="W379" s="23"/>
      <c r="X379" s="23"/>
      <c r="Y379" s="23"/>
      <c r="Z379" s="23"/>
    </row>
    <row r="380" spans="1:26" ht="43.5" customHeight="1" x14ac:dyDescent="0.3">
      <c r="A380" s="97" t="str">
        <f>+'Matriz Nº4 Administración'!A380</f>
        <v>41. 2</v>
      </c>
      <c r="B380" s="98" t="str">
        <f>+'Matriz Nº4 Administración'!B380</f>
        <v>No administrar</v>
      </c>
      <c r="C380" s="99" t="str">
        <f>IF(B380&lt;&gt;"No administrar",'Matriz Nº1 Identificación'!B380," ")</f>
        <v xml:space="preserve"> </v>
      </c>
      <c r="D380" s="100" t="str">
        <f>IF(C380&lt;&gt;" ",'Matriz Nº4 Administración'!C380," ")</f>
        <v xml:space="preserve"> </v>
      </c>
      <c r="E380" s="98" t="str">
        <f>IF(B380&lt;&gt;"No administrar",'Matriz Nº4 Administración'!F380," ")</f>
        <v xml:space="preserve"> </v>
      </c>
      <c r="F380" s="98" t="str">
        <f>IF(B380&lt;&gt;"No administrar",'Matriz Nº4 Administración'!G380," ")</f>
        <v xml:space="preserve"> </v>
      </c>
      <c r="G380" s="120"/>
      <c r="H380" s="120"/>
      <c r="I380" s="120"/>
      <c r="J380" s="120"/>
      <c r="K380" s="121"/>
      <c r="L380" s="121"/>
      <c r="M380" s="120"/>
      <c r="N380" s="23"/>
      <c r="O380" s="23"/>
      <c r="P380" s="23"/>
      <c r="Q380" s="23"/>
      <c r="R380" s="23"/>
      <c r="S380" s="23"/>
      <c r="T380" s="23"/>
      <c r="U380" s="23"/>
      <c r="V380" s="23"/>
      <c r="W380" s="23"/>
      <c r="X380" s="23"/>
      <c r="Y380" s="23"/>
      <c r="Z380" s="23"/>
    </row>
    <row r="381" spans="1:26" ht="40.5" customHeight="1" x14ac:dyDescent="0.3">
      <c r="A381" s="97" t="str">
        <f>+'Matriz Nº4 Administración'!A381</f>
        <v>41. 3</v>
      </c>
      <c r="B381" s="98" t="str">
        <f>+'Matriz Nº4 Administración'!B381</f>
        <v>No administrar</v>
      </c>
      <c r="C381" s="99" t="str">
        <f>IF(B381&lt;&gt;"No administrar",'Matriz Nº1 Identificación'!B381," ")</f>
        <v xml:space="preserve"> </v>
      </c>
      <c r="D381" s="100" t="str">
        <f>IF(C381&lt;&gt;" ",'Matriz Nº4 Administración'!C381," ")</f>
        <v xml:space="preserve"> </v>
      </c>
      <c r="E381" s="98" t="str">
        <f>IF(B381&lt;&gt;"No administrar",'Matriz Nº4 Administración'!F381," ")</f>
        <v xml:space="preserve"> </v>
      </c>
      <c r="F381" s="98" t="str">
        <f>IF(B381&lt;&gt;"No administrar",'Matriz Nº4 Administración'!G381," ")</f>
        <v xml:space="preserve"> </v>
      </c>
      <c r="G381" s="120"/>
      <c r="H381" s="120"/>
      <c r="I381" s="120"/>
      <c r="J381" s="120"/>
      <c r="K381" s="121"/>
      <c r="L381" s="121"/>
      <c r="M381" s="120"/>
      <c r="N381" s="23"/>
      <c r="O381" s="23"/>
      <c r="P381" s="23"/>
      <c r="Q381" s="23"/>
      <c r="R381" s="23"/>
      <c r="S381" s="23"/>
      <c r="T381" s="23"/>
      <c r="U381" s="23"/>
      <c r="V381" s="23"/>
      <c r="W381" s="23"/>
      <c r="X381" s="23"/>
      <c r="Y381" s="23"/>
      <c r="Z381" s="23"/>
    </row>
    <row r="382" spans="1:26" ht="48" customHeight="1" x14ac:dyDescent="0.3">
      <c r="A382" s="97" t="str">
        <f>+'Matriz Nº4 Administración'!A382</f>
        <v>41. 4</v>
      </c>
      <c r="B382" s="98" t="str">
        <f>+'Matriz Nº4 Administración'!B382</f>
        <v>No administrar</v>
      </c>
      <c r="C382" s="99" t="str">
        <f>IF(B382&lt;&gt;"No administrar",'Matriz Nº1 Identificación'!B382," ")</f>
        <v xml:space="preserve"> </v>
      </c>
      <c r="D382" s="100" t="str">
        <f>IF(C382&lt;&gt;" ",'Matriz Nº4 Administración'!C382," ")</f>
        <v xml:space="preserve"> </v>
      </c>
      <c r="E382" s="98" t="str">
        <f>IF(B382&lt;&gt;"No administrar",'Matriz Nº4 Administración'!F382," ")</f>
        <v xml:space="preserve"> </v>
      </c>
      <c r="F382" s="98" t="str">
        <f>IF(B382&lt;&gt;"No administrar",'Matriz Nº4 Administración'!G382," ")</f>
        <v xml:space="preserve"> </v>
      </c>
      <c r="G382" s="120"/>
      <c r="H382" s="120"/>
      <c r="I382" s="120"/>
      <c r="J382" s="120"/>
      <c r="K382" s="121"/>
      <c r="L382" s="121"/>
      <c r="M382" s="120"/>
      <c r="N382" s="23"/>
      <c r="O382" s="23"/>
      <c r="P382" s="23"/>
      <c r="Q382" s="23"/>
      <c r="R382" s="23"/>
      <c r="S382" s="23"/>
      <c r="T382" s="23"/>
      <c r="U382" s="23"/>
      <c r="V382" s="23"/>
      <c r="W382" s="23"/>
      <c r="X382" s="23"/>
      <c r="Y382" s="23"/>
      <c r="Z382" s="23"/>
    </row>
    <row r="383" spans="1:26" ht="42.75" customHeight="1" x14ac:dyDescent="0.3">
      <c r="A383" s="97" t="str">
        <f>+'Matriz Nº4 Administración'!A383</f>
        <v>41. 5</v>
      </c>
      <c r="B383" s="98" t="str">
        <f>+'Matriz Nº4 Administración'!B383</f>
        <v>No administrar</v>
      </c>
      <c r="C383" s="99" t="str">
        <f>IF(B383&lt;&gt;"No administrar",'Matriz Nº1 Identificación'!B383," ")</f>
        <v xml:space="preserve"> </v>
      </c>
      <c r="D383" s="100" t="str">
        <f>IF(C383&lt;&gt;" ",'Matriz Nº4 Administración'!C383," ")</f>
        <v xml:space="preserve"> </v>
      </c>
      <c r="E383" s="98" t="str">
        <f>IF(B383&lt;&gt;"No administrar",'Matriz Nº4 Administración'!F383," ")</f>
        <v xml:space="preserve"> </v>
      </c>
      <c r="F383" s="98" t="str">
        <f>IF(B383&lt;&gt;"No administrar",'Matriz Nº4 Administración'!G383," ")</f>
        <v xml:space="preserve"> </v>
      </c>
      <c r="G383" s="120"/>
      <c r="H383" s="120"/>
      <c r="I383" s="120"/>
      <c r="J383" s="120"/>
      <c r="K383" s="121"/>
      <c r="L383" s="121"/>
      <c r="M383" s="120"/>
      <c r="N383" s="23"/>
      <c r="O383" s="23"/>
      <c r="P383" s="23"/>
      <c r="Q383" s="23"/>
      <c r="R383" s="23"/>
      <c r="S383" s="23"/>
      <c r="T383" s="23"/>
      <c r="U383" s="23"/>
      <c r="V383" s="23"/>
      <c r="W383" s="23"/>
      <c r="X383" s="23"/>
      <c r="Y383" s="23"/>
      <c r="Z383" s="23"/>
    </row>
    <row r="384" spans="1:26" ht="40.5" customHeight="1" x14ac:dyDescent="0.3">
      <c r="A384" s="97" t="str">
        <f>+'Matriz Nº4 Administración'!A384</f>
        <v>41. 6</v>
      </c>
      <c r="B384" s="98" t="str">
        <f>+'Matriz Nº4 Administración'!B384</f>
        <v>No administrar</v>
      </c>
      <c r="C384" s="99" t="str">
        <f>IF(B384&lt;&gt;"No administrar",'Matriz Nº1 Identificación'!B384," ")</f>
        <v xml:space="preserve"> </v>
      </c>
      <c r="D384" s="100" t="str">
        <f>IF(C384&lt;&gt;" ",'Matriz Nº4 Administración'!C384," ")</f>
        <v xml:space="preserve"> </v>
      </c>
      <c r="E384" s="98" t="str">
        <f>IF(B384&lt;&gt;"No administrar",'Matriz Nº4 Administración'!F384," ")</f>
        <v xml:space="preserve"> </v>
      </c>
      <c r="F384" s="98" t="str">
        <f>IF(B384&lt;&gt;"No administrar",'Matriz Nº4 Administración'!G384," ")</f>
        <v xml:space="preserve"> </v>
      </c>
      <c r="G384" s="120"/>
      <c r="H384" s="120"/>
      <c r="I384" s="120"/>
      <c r="J384" s="120"/>
      <c r="K384" s="121"/>
      <c r="L384" s="121"/>
      <c r="M384" s="120"/>
      <c r="N384" s="23"/>
      <c r="O384" s="23"/>
      <c r="P384" s="23"/>
      <c r="Q384" s="23"/>
      <c r="R384" s="23"/>
      <c r="S384" s="23"/>
      <c r="T384" s="23"/>
      <c r="U384" s="23"/>
      <c r="V384" s="23"/>
      <c r="W384" s="23"/>
      <c r="X384" s="23"/>
      <c r="Y384" s="23"/>
      <c r="Z384" s="23"/>
    </row>
    <row r="385" spans="1:26" ht="43.5" customHeight="1" thickBot="1" x14ac:dyDescent="0.35">
      <c r="A385" s="97" t="str">
        <f>+'Matriz Nº4 Administración'!A385</f>
        <v>41. 7</v>
      </c>
      <c r="B385" s="98" t="str">
        <f>+'Matriz Nº4 Administración'!B385</f>
        <v>No administrar</v>
      </c>
      <c r="C385" s="99" t="str">
        <f>IF(B385&lt;&gt;"No administrar",'Matriz Nº1 Identificación'!B385," ")</f>
        <v xml:space="preserve"> </v>
      </c>
      <c r="D385" s="100" t="str">
        <f>IF(C385&lt;&gt;" ",'Matriz Nº4 Administración'!C385," ")</f>
        <v xml:space="preserve"> </v>
      </c>
      <c r="E385" s="98" t="str">
        <f>IF(B385&lt;&gt;"No administrar",'Matriz Nº4 Administración'!F385," ")</f>
        <v xml:space="preserve"> </v>
      </c>
      <c r="F385" s="98" t="str">
        <f>IF(B385&lt;&gt;"No administrar",'Matriz Nº4 Administración'!G385," ")</f>
        <v xml:space="preserve"> </v>
      </c>
      <c r="G385" s="120"/>
      <c r="H385" s="120"/>
      <c r="I385" s="120"/>
      <c r="J385" s="120"/>
      <c r="K385" s="121"/>
      <c r="L385" s="121"/>
      <c r="M385" s="120"/>
      <c r="N385" s="23"/>
      <c r="O385" s="23"/>
      <c r="P385" s="23"/>
      <c r="Q385" s="23"/>
      <c r="R385" s="23"/>
      <c r="S385" s="23"/>
      <c r="T385" s="23"/>
      <c r="U385" s="23"/>
      <c r="V385" s="23"/>
      <c r="W385" s="23"/>
      <c r="X385" s="23"/>
      <c r="Y385" s="23"/>
      <c r="Z385" s="23"/>
    </row>
    <row r="386" spans="1:26" ht="16.5" customHeight="1" thickBot="1" x14ac:dyDescent="0.35">
      <c r="A386" s="460" t="str">
        <f>'Matriz Nº4 Administración'!A386</f>
        <v xml:space="preserve">Objetivo Estratégico: </v>
      </c>
      <c r="B386" s="461"/>
      <c r="C386" s="462">
        <f>'Matriz Nº4 Administración'!B386</f>
        <v>0</v>
      </c>
      <c r="D386" s="463"/>
      <c r="E386" s="463"/>
      <c r="F386" s="463"/>
      <c r="G386" s="463"/>
      <c r="H386" s="463"/>
      <c r="I386" s="463"/>
      <c r="J386" s="463"/>
      <c r="K386" s="463"/>
      <c r="L386" s="463"/>
      <c r="M386" s="463"/>
      <c r="N386" s="7"/>
      <c r="O386" s="7"/>
      <c r="P386" s="7"/>
      <c r="Q386" s="7"/>
      <c r="R386" s="7"/>
      <c r="S386" s="7"/>
      <c r="T386" s="7"/>
      <c r="U386" s="7"/>
      <c r="V386" s="7"/>
      <c r="W386" s="7"/>
      <c r="X386" s="7"/>
      <c r="Y386" s="7"/>
      <c r="Z386" s="7"/>
    </row>
    <row r="387" spans="1:26" ht="27" customHeight="1" thickBot="1" x14ac:dyDescent="0.35">
      <c r="A387" s="456" t="str">
        <f>'Matriz Nº4 Administración'!A387</f>
        <v>Objetivo táctico</v>
      </c>
      <c r="B387" s="426"/>
      <c r="C387" s="457" t="str">
        <f>'Matriz Nº4 Administración'!B387</f>
        <v xml:space="preserve">42. </v>
      </c>
      <c r="D387" s="458"/>
      <c r="E387" s="458"/>
      <c r="F387" s="458"/>
      <c r="G387" s="458"/>
      <c r="H387" s="458"/>
      <c r="I387" s="458"/>
      <c r="J387" s="458"/>
      <c r="K387" s="458"/>
      <c r="L387" s="458"/>
      <c r="M387" s="459"/>
      <c r="N387" s="7"/>
      <c r="O387" s="7"/>
      <c r="P387" s="7"/>
      <c r="Q387" s="7"/>
      <c r="R387" s="7"/>
      <c r="S387" s="7"/>
      <c r="T387" s="7"/>
      <c r="U387" s="7"/>
      <c r="V387" s="7"/>
      <c r="W387" s="7"/>
      <c r="X387" s="7"/>
      <c r="Y387" s="7"/>
      <c r="Z387" s="7"/>
    </row>
    <row r="388" spans="1:26" ht="47.25" customHeight="1" x14ac:dyDescent="0.3">
      <c r="A388" s="97" t="str">
        <f>+'Matriz Nº4 Administración'!A388</f>
        <v>42. 1</v>
      </c>
      <c r="B388" s="98" t="str">
        <f>+'Matriz Nº4 Administración'!B388</f>
        <v>No administrar</v>
      </c>
      <c r="C388" s="99" t="str">
        <f>IF(B388&lt;&gt;"No administrar",'Matriz Nº1 Identificación'!B388," ")</f>
        <v xml:space="preserve"> </v>
      </c>
      <c r="D388" s="100" t="str">
        <f>IF(C388&lt;&gt;" ",'Matriz Nº4 Administración'!C388," ")</f>
        <v xml:space="preserve"> </v>
      </c>
      <c r="E388" s="98" t="str">
        <f>IF(B388&lt;&gt;"No administrar",'Matriz Nº4 Administración'!F388," ")</f>
        <v xml:space="preserve"> </v>
      </c>
      <c r="F388" s="98" t="str">
        <f>IF(B388&lt;&gt;"No administrar",'Matriz Nº4 Administración'!G388," ")</f>
        <v xml:space="preserve"> </v>
      </c>
      <c r="G388" s="120"/>
      <c r="H388" s="120"/>
      <c r="I388" s="120"/>
      <c r="J388" s="120"/>
      <c r="K388" s="121"/>
      <c r="L388" s="121"/>
      <c r="M388" s="120"/>
      <c r="N388" s="23"/>
      <c r="O388" s="23"/>
      <c r="P388" s="23"/>
      <c r="Q388" s="23"/>
      <c r="R388" s="23"/>
      <c r="S388" s="23"/>
      <c r="T388" s="23"/>
      <c r="U388" s="23"/>
      <c r="V388" s="23"/>
      <c r="W388" s="23"/>
      <c r="X388" s="23"/>
      <c r="Y388" s="23"/>
      <c r="Z388" s="23"/>
    </row>
    <row r="389" spans="1:26" ht="43.5" customHeight="1" x14ac:dyDescent="0.3">
      <c r="A389" s="97" t="str">
        <f>+'Matriz Nº4 Administración'!A389</f>
        <v>42. 2</v>
      </c>
      <c r="B389" s="98" t="str">
        <f>+'Matriz Nº4 Administración'!B389</f>
        <v>No administrar</v>
      </c>
      <c r="C389" s="99" t="str">
        <f>IF(B389&lt;&gt;"No administrar",'Matriz Nº1 Identificación'!B389," ")</f>
        <v xml:space="preserve"> </v>
      </c>
      <c r="D389" s="100" t="str">
        <f>IF(C389&lt;&gt;" ",'Matriz Nº4 Administración'!C389," ")</f>
        <v xml:space="preserve"> </v>
      </c>
      <c r="E389" s="98" t="str">
        <f>IF(B389&lt;&gt;"No administrar",'Matriz Nº4 Administración'!F389," ")</f>
        <v xml:space="preserve"> </v>
      </c>
      <c r="F389" s="98" t="str">
        <f>IF(B389&lt;&gt;"No administrar",'Matriz Nº4 Administración'!G389," ")</f>
        <v xml:space="preserve"> </v>
      </c>
      <c r="G389" s="120"/>
      <c r="H389" s="120"/>
      <c r="I389" s="120"/>
      <c r="J389" s="120"/>
      <c r="K389" s="121"/>
      <c r="L389" s="121"/>
      <c r="M389" s="120"/>
      <c r="N389" s="23"/>
      <c r="O389" s="23"/>
      <c r="P389" s="23"/>
      <c r="Q389" s="23"/>
      <c r="R389" s="23"/>
      <c r="S389" s="23"/>
      <c r="T389" s="23"/>
      <c r="U389" s="23"/>
      <c r="V389" s="23"/>
      <c r="W389" s="23"/>
      <c r="X389" s="23"/>
      <c r="Y389" s="23"/>
      <c r="Z389" s="23"/>
    </row>
    <row r="390" spans="1:26" ht="40.5" customHeight="1" x14ac:dyDescent="0.3">
      <c r="A390" s="97" t="str">
        <f>+'Matriz Nº4 Administración'!A390</f>
        <v>42. 3</v>
      </c>
      <c r="B390" s="98" t="str">
        <f>+'Matriz Nº4 Administración'!B390</f>
        <v>No administrar</v>
      </c>
      <c r="C390" s="99" t="str">
        <f>IF(B390&lt;&gt;"No administrar",'Matriz Nº1 Identificación'!B390," ")</f>
        <v xml:space="preserve"> </v>
      </c>
      <c r="D390" s="100" t="str">
        <f>IF(C390&lt;&gt;" ",'Matriz Nº4 Administración'!C390," ")</f>
        <v xml:space="preserve"> </v>
      </c>
      <c r="E390" s="98" t="str">
        <f>IF(B390&lt;&gt;"No administrar",'Matriz Nº4 Administración'!F390," ")</f>
        <v xml:space="preserve"> </v>
      </c>
      <c r="F390" s="98" t="str">
        <f>IF(B390&lt;&gt;"No administrar",'Matriz Nº4 Administración'!G390," ")</f>
        <v xml:space="preserve"> </v>
      </c>
      <c r="G390" s="120"/>
      <c r="H390" s="120"/>
      <c r="I390" s="120"/>
      <c r="J390" s="120"/>
      <c r="K390" s="121"/>
      <c r="L390" s="121"/>
      <c r="M390" s="120"/>
      <c r="N390" s="23"/>
      <c r="O390" s="23"/>
      <c r="P390" s="23"/>
      <c r="Q390" s="23"/>
      <c r="R390" s="23"/>
      <c r="S390" s="23"/>
      <c r="T390" s="23"/>
      <c r="U390" s="23"/>
      <c r="V390" s="23"/>
      <c r="W390" s="23"/>
      <c r="X390" s="23"/>
      <c r="Y390" s="23"/>
      <c r="Z390" s="23"/>
    </row>
    <row r="391" spans="1:26" ht="48" customHeight="1" x14ac:dyDescent="0.3">
      <c r="A391" s="97" t="str">
        <f>+'Matriz Nº4 Administración'!A391</f>
        <v>42. 4</v>
      </c>
      <c r="B391" s="98" t="str">
        <f>+'Matriz Nº4 Administración'!B391</f>
        <v>No administrar</v>
      </c>
      <c r="C391" s="99" t="str">
        <f>IF(B391&lt;&gt;"No administrar",'Matriz Nº1 Identificación'!B391," ")</f>
        <v xml:space="preserve"> </v>
      </c>
      <c r="D391" s="100" t="str">
        <f>IF(C391&lt;&gt;" ",'Matriz Nº4 Administración'!C391," ")</f>
        <v xml:space="preserve"> </v>
      </c>
      <c r="E391" s="98" t="str">
        <f>IF(B391&lt;&gt;"No administrar",'Matriz Nº4 Administración'!F391," ")</f>
        <v xml:space="preserve"> </v>
      </c>
      <c r="F391" s="98" t="str">
        <f>IF(B391&lt;&gt;"No administrar",'Matriz Nº4 Administración'!G391," ")</f>
        <v xml:space="preserve"> </v>
      </c>
      <c r="G391" s="120"/>
      <c r="H391" s="120"/>
      <c r="I391" s="120"/>
      <c r="J391" s="120"/>
      <c r="K391" s="121"/>
      <c r="L391" s="121"/>
      <c r="M391" s="120"/>
      <c r="N391" s="23"/>
      <c r="O391" s="23"/>
      <c r="P391" s="23"/>
      <c r="Q391" s="23"/>
      <c r="R391" s="23"/>
      <c r="S391" s="23"/>
      <c r="T391" s="23"/>
      <c r="U391" s="23"/>
      <c r="V391" s="23"/>
      <c r="W391" s="23"/>
      <c r="X391" s="23"/>
      <c r="Y391" s="23"/>
      <c r="Z391" s="23"/>
    </row>
    <row r="392" spans="1:26" ht="42.75" customHeight="1" x14ac:dyDescent="0.3">
      <c r="A392" s="97" t="str">
        <f>+'Matriz Nº4 Administración'!A392</f>
        <v>42. 5</v>
      </c>
      <c r="B392" s="98" t="str">
        <f>+'Matriz Nº4 Administración'!B392</f>
        <v>No administrar</v>
      </c>
      <c r="C392" s="99" t="str">
        <f>IF(B392&lt;&gt;"No administrar",'Matriz Nº1 Identificación'!B392," ")</f>
        <v xml:space="preserve"> </v>
      </c>
      <c r="D392" s="100" t="str">
        <f>IF(C392&lt;&gt;" ",'Matriz Nº4 Administración'!C392," ")</f>
        <v xml:space="preserve"> </v>
      </c>
      <c r="E392" s="98" t="str">
        <f>IF(B392&lt;&gt;"No administrar",'Matriz Nº4 Administración'!F392," ")</f>
        <v xml:space="preserve"> </v>
      </c>
      <c r="F392" s="98" t="str">
        <f>IF(B392&lt;&gt;"No administrar",'Matriz Nº4 Administración'!G392," ")</f>
        <v xml:space="preserve"> </v>
      </c>
      <c r="G392" s="120"/>
      <c r="H392" s="120"/>
      <c r="I392" s="120"/>
      <c r="J392" s="120"/>
      <c r="K392" s="121"/>
      <c r="L392" s="121"/>
      <c r="M392" s="120"/>
      <c r="N392" s="23"/>
      <c r="O392" s="23"/>
      <c r="P392" s="23"/>
      <c r="Q392" s="23"/>
      <c r="R392" s="23"/>
      <c r="S392" s="23"/>
      <c r="T392" s="23"/>
      <c r="U392" s="23"/>
      <c r="V392" s="23"/>
      <c r="W392" s="23"/>
      <c r="X392" s="23"/>
      <c r="Y392" s="23"/>
      <c r="Z392" s="23"/>
    </row>
    <row r="393" spans="1:26" ht="40.5" customHeight="1" x14ac:dyDescent="0.3">
      <c r="A393" s="97" t="str">
        <f>+'Matriz Nº4 Administración'!A393</f>
        <v>42. 6</v>
      </c>
      <c r="B393" s="98" t="str">
        <f>+'Matriz Nº4 Administración'!B393</f>
        <v>No administrar</v>
      </c>
      <c r="C393" s="99" t="str">
        <f>IF(B393&lt;&gt;"No administrar",'Matriz Nº1 Identificación'!B393," ")</f>
        <v xml:space="preserve"> </v>
      </c>
      <c r="D393" s="100" t="str">
        <f>IF(C393&lt;&gt;" ",'Matriz Nº4 Administración'!C393," ")</f>
        <v xml:space="preserve"> </v>
      </c>
      <c r="E393" s="98" t="str">
        <f>IF(B393&lt;&gt;"No administrar",'Matriz Nº4 Administración'!F393," ")</f>
        <v xml:space="preserve"> </v>
      </c>
      <c r="F393" s="98" t="str">
        <f>IF(B393&lt;&gt;"No administrar",'Matriz Nº4 Administración'!G393," ")</f>
        <v xml:space="preserve"> </v>
      </c>
      <c r="G393" s="120"/>
      <c r="H393" s="120"/>
      <c r="I393" s="120"/>
      <c r="J393" s="120"/>
      <c r="K393" s="121"/>
      <c r="L393" s="121"/>
      <c r="M393" s="120"/>
      <c r="N393" s="23"/>
      <c r="O393" s="23"/>
      <c r="P393" s="23"/>
      <c r="Q393" s="23"/>
      <c r="R393" s="23"/>
      <c r="S393" s="23"/>
      <c r="T393" s="23"/>
      <c r="U393" s="23"/>
      <c r="V393" s="23"/>
      <c r="W393" s="23"/>
      <c r="X393" s="23"/>
      <c r="Y393" s="23"/>
      <c r="Z393" s="23"/>
    </row>
    <row r="394" spans="1:26" ht="43.5" customHeight="1" thickBot="1" x14ac:dyDescent="0.35">
      <c r="A394" s="97" t="str">
        <f>+'Matriz Nº4 Administración'!A394</f>
        <v>42. 7</v>
      </c>
      <c r="B394" s="98" t="str">
        <f>+'Matriz Nº4 Administración'!B394</f>
        <v>No administrar</v>
      </c>
      <c r="C394" s="99" t="str">
        <f>IF(B394&lt;&gt;"No administrar",'Matriz Nº1 Identificación'!B394," ")</f>
        <v xml:space="preserve"> </v>
      </c>
      <c r="D394" s="100" t="str">
        <f>IF(C394&lt;&gt;" ",'Matriz Nº4 Administración'!C394," ")</f>
        <v xml:space="preserve"> </v>
      </c>
      <c r="E394" s="98" t="str">
        <f>IF(B394&lt;&gt;"No administrar",'Matriz Nº4 Administración'!F394," ")</f>
        <v xml:space="preserve"> </v>
      </c>
      <c r="F394" s="98" t="str">
        <f>IF(B394&lt;&gt;"No administrar",'Matriz Nº4 Administración'!G394," ")</f>
        <v xml:space="preserve"> </v>
      </c>
      <c r="G394" s="120"/>
      <c r="H394" s="120"/>
      <c r="I394" s="120"/>
      <c r="J394" s="120"/>
      <c r="K394" s="121"/>
      <c r="L394" s="121"/>
      <c r="M394" s="120"/>
      <c r="N394" s="23"/>
      <c r="O394" s="23"/>
      <c r="P394" s="23"/>
      <c r="Q394" s="23"/>
      <c r="R394" s="23"/>
      <c r="S394" s="23"/>
      <c r="T394" s="23"/>
      <c r="U394" s="23"/>
      <c r="V394" s="23"/>
      <c r="W394" s="23"/>
      <c r="X394" s="23"/>
      <c r="Y394" s="23"/>
      <c r="Z394" s="23"/>
    </row>
    <row r="395" spans="1:26" ht="16.5" customHeight="1" thickBot="1" x14ac:dyDescent="0.35">
      <c r="A395" s="460" t="str">
        <f>'Matriz Nº4 Administración'!A395</f>
        <v xml:space="preserve">Objetivo Estratégico: </v>
      </c>
      <c r="B395" s="461"/>
      <c r="C395" s="462">
        <f>'Matriz Nº4 Administración'!B395</f>
        <v>0</v>
      </c>
      <c r="D395" s="463"/>
      <c r="E395" s="463"/>
      <c r="F395" s="463"/>
      <c r="G395" s="463"/>
      <c r="H395" s="463"/>
      <c r="I395" s="463"/>
      <c r="J395" s="463"/>
      <c r="K395" s="463"/>
      <c r="L395" s="463"/>
      <c r="M395" s="463"/>
      <c r="N395" s="7"/>
      <c r="O395" s="7"/>
      <c r="P395" s="7"/>
      <c r="Q395" s="7"/>
      <c r="R395" s="7"/>
      <c r="S395" s="7"/>
      <c r="T395" s="7"/>
      <c r="U395" s="7"/>
      <c r="V395" s="7"/>
      <c r="W395" s="7"/>
      <c r="X395" s="7"/>
      <c r="Y395" s="7"/>
      <c r="Z395" s="7"/>
    </row>
    <row r="396" spans="1:26" ht="27" customHeight="1" thickBot="1" x14ac:dyDescent="0.35">
      <c r="A396" s="456" t="str">
        <f>'Matriz Nº4 Administración'!A396</f>
        <v>Objetivo táctico</v>
      </c>
      <c r="B396" s="426"/>
      <c r="C396" s="457" t="str">
        <f>'Matriz Nº4 Administración'!B396</f>
        <v xml:space="preserve">43. </v>
      </c>
      <c r="D396" s="458"/>
      <c r="E396" s="458"/>
      <c r="F396" s="458"/>
      <c r="G396" s="458"/>
      <c r="H396" s="458"/>
      <c r="I396" s="458"/>
      <c r="J396" s="458"/>
      <c r="K396" s="458"/>
      <c r="L396" s="458"/>
      <c r="M396" s="459"/>
      <c r="N396" s="7"/>
      <c r="O396" s="7"/>
      <c r="P396" s="7"/>
      <c r="Q396" s="7"/>
      <c r="R396" s="7"/>
      <c r="S396" s="7"/>
      <c r="T396" s="7"/>
      <c r="U396" s="7"/>
      <c r="V396" s="7"/>
      <c r="W396" s="7"/>
      <c r="X396" s="7"/>
      <c r="Y396" s="7"/>
      <c r="Z396" s="7"/>
    </row>
    <row r="397" spans="1:26" ht="47.25" customHeight="1" x14ac:dyDescent="0.3">
      <c r="A397" s="97" t="str">
        <f>+'Matriz Nº4 Administración'!A397</f>
        <v>43. 1</v>
      </c>
      <c r="B397" s="98" t="str">
        <f>+'Matriz Nº4 Administración'!B397</f>
        <v>No administrar</v>
      </c>
      <c r="C397" s="99" t="str">
        <f>IF(B397&lt;&gt;"No administrar",'Matriz Nº1 Identificación'!B397," ")</f>
        <v xml:space="preserve"> </v>
      </c>
      <c r="D397" s="100" t="str">
        <f>IF(C397&lt;&gt;" ",'Matriz Nº4 Administración'!C397," ")</f>
        <v xml:space="preserve"> </v>
      </c>
      <c r="E397" s="98" t="str">
        <f>IF(B397&lt;&gt;"No administrar",'Matriz Nº4 Administración'!F397," ")</f>
        <v xml:space="preserve"> </v>
      </c>
      <c r="F397" s="98" t="str">
        <f>IF(B397&lt;&gt;"No administrar",'Matriz Nº4 Administración'!G397," ")</f>
        <v xml:space="preserve"> </v>
      </c>
      <c r="G397" s="120"/>
      <c r="H397" s="120"/>
      <c r="I397" s="120"/>
      <c r="J397" s="120"/>
      <c r="K397" s="121"/>
      <c r="L397" s="121"/>
      <c r="M397" s="120"/>
      <c r="N397" s="23"/>
      <c r="O397" s="23"/>
      <c r="P397" s="23"/>
      <c r="Q397" s="23"/>
      <c r="R397" s="23"/>
      <c r="S397" s="23"/>
      <c r="T397" s="23"/>
      <c r="U397" s="23"/>
      <c r="V397" s="23"/>
      <c r="W397" s="23"/>
      <c r="X397" s="23"/>
      <c r="Y397" s="23"/>
      <c r="Z397" s="23"/>
    </row>
    <row r="398" spans="1:26" ht="43.5" customHeight="1" x14ac:dyDescent="0.3">
      <c r="A398" s="97" t="str">
        <f>+'Matriz Nº4 Administración'!A398</f>
        <v>43. 2</v>
      </c>
      <c r="B398" s="98" t="str">
        <f>+'Matriz Nº4 Administración'!B398</f>
        <v>No administrar</v>
      </c>
      <c r="C398" s="99" t="str">
        <f>IF(B398&lt;&gt;"No administrar",'Matriz Nº1 Identificación'!B398," ")</f>
        <v xml:space="preserve"> </v>
      </c>
      <c r="D398" s="100" t="str">
        <f>IF(C398&lt;&gt;" ",'Matriz Nº4 Administración'!C398," ")</f>
        <v xml:space="preserve"> </v>
      </c>
      <c r="E398" s="98" t="str">
        <f>IF(B398&lt;&gt;"No administrar",'Matriz Nº4 Administración'!F398," ")</f>
        <v xml:space="preserve"> </v>
      </c>
      <c r="F398" s="98" t="str">
        <f>IF(B398&lt;&gt;"No administrar",'Matriz Nº4 Administración'!G398," ")</f>
        <v xml:space="preserve"> </v>
      </c>
      <c r="G398" s="120"/>
      <c r="H398" s="120"/>
      <c r="I398" s="120"/>
      <c r="J398" s="120"/>
      <c r="K398" s="121"/>
      <c r="L398" s="121"/>
      <c r="M398" s="120"/>
      <c r="N398" s="23"/>
      <c r="O398" s="23"/>
      <c r="P398" s="23"/>
      <c r="Q398" s="23"/>
      <c r="R398" s="23"/>
      <c r="S398" s="23"/>
      <c r="T398" s="23"/>
      <c r="U398" s="23"/>
      <c r="V398" s="23"/>
      <c r="W398" s="23"/>
      <c r="X398" s="23"/>
      <c r="Y398" s="23"/>
      <c r="Z398" s="23"/>
    </row>
    <row r="399" spans="1:26" ht="40.5" customHeight="1" x14ac:dyDescent="0.3">
      <c r="A399" s="97" t="str">
        <f>+'Matriz Nº4 Administración'!A399</f>
        <v>43. 3</v>
      </c>
      <c r="B399" s="98" t="str">
        <f>+'Matriz Nº4 Administración'!B399</f>
        <v>No administrar</v>
      </c>
      <c r="C399" s="99" t="str">
        <f>IF(B399&lt;&gt;"No administrar",'Matriz Nº1 Identificación'!B399," ")</f>
        <v xml:space="preserve"> </v>
      </c>
      <c r="D399" s="100" t="str">
        <f>IF(C399&lt;&gt;" ",'Matriz Nº4 Administración'!C399," ")</f>
        <v xml:space="preserve"> </v>
      </c>
      <c r="E399" s="98" t="str">
        <f>IF(B399&lt;&gt;"No administrar",'Matriz Nº4 Administración'!F399," ")</f>
        <v xml:space="preserve"> </v>
      </c>
      <c r="F399" s="98" t="str">
        <f>IF(B399&lt;&gt;"No administrar",'Matriz Nº4 Administración'!G399," ")</f>
        <v xml:space="preserve"> </v>
      </c>
      <c r="G399" s="120"/>
      <c r="H399" s="120"/>
      <c r="I399" s="120"/>
      <c r="J399" s="120"/>
      <c r="K399" s="121"/>
      <c r="L399" s="121"/>
      <c r="M399" s="120"/>
      <c r="N399" s="23"/>
      <c r="O399" s="23"/>
      <c r="P399" s="23"/>
      <c r="Q399" s="23"/>
      <c r="R399" s="23"/>
      <c r="S399" s="23"/>
      <c r="T399" s="23"/>
      <c r="U399" s="23"/>
      <c r="V399" s="23"/>
      <c r="W399" s="23"/>
      <c r="X399" s="23"/>
      <c r="Y399" s="23"/>
      <c r="Z399" s="23"/>
    </row>
    <row r="400" spans="1:26" ht="48" customHeight="1" x14ac:dyDescent="0.3">
      <c r="A400" s="97" t="str">
        <f>+'Matriz Nº4 Administración'!A400</f>
        <v>43. 4</v>
      </c>
      <c r="B400" s="98" t="str">
        <f>+'Matriz Nº4 Administración'!B400</f>
        <v>No administrar</v>
      </c>
      <c r="C400" s="99" t="str">
        <f>IF(B400&lt;&gt;"No administrar",'Matriz Nº1 Identificación'!B400," ")</f>
        <v xml:space="preserve"> </v>
      </c>
      <c r="D400" s="100" t="str">
        <f>IF(C400&lt;&gt;" ",'Matriz Nº4 Administración'!C400," ")</f>
        <v xml:space="preserve"> </v>
      </c>
      <c r="E400" s="98" t="str">
        <f>IF(B400&lt;&gt;"No administrar",'Matriz Nº4 Administración'!F400," ")</f>
        <v xml:space="preserve"> </v>
      </c>
      <c r="F400" s="98" t="str">
        <f>IF(B400&lt;&gt;"No administrar",'Matriz Nº4 Administración'!G400," ")</f>
        <v xml:space="preserve"> </v>
      </c>
      <c r="G400" s="120"/>
      <c r="H400" s="120"/>
      <c r="I400" s="120"/>
      <c r="J400" s="120"/>
      <c r="K400" s="121"/>
      <c r="L400" s="121"/>
      <c r="M400" s="120"/>
      <c r="N400" s="23"/>
      <c r="O400" s="23"/>
      <c r="P400" s="23"/>
      <c r="Q400" s="23"/>
      <c r="R400" s="23"/>
      <c r="S400" s="23"/>
      <c r="T400" s="23"/>
      <c r="U400" s="23"/>
      <c r="V400" s="23"/>
      <c r="W400" s="23"/>
      <c r="X400" s="23"/>
      <c r="Y400" s="23"/>
      <c r="Z400" s="23"/>
    </row>
    <row r="401" spans="1:26" ht="42.75" customHeight="1" x14ac:dyDescent="0.3">
      <c r="A401" s="97" t="str">
        <f>+'Matriz Nº4 Administración'!A401</f>
        <v>43. 5</v>
      </c>
      <c r="B401" s="98" t="str">
        <f>+'Matriz Nº4 Administración'!B401</f>
        <v>No administrar</v>
      </c>
      <c r="C401" s="99" t="str">
        <f>IF(B401&lt;&gt;"No administrar",'Matriz Nº1 Identificación'!B401," ")</f>
        <v xml:space="preserve"> </v>
      </c>
      <c r="D401" s="100" t="str">
        <f>IF(C401&lt;&gt;" ",'Matriz Nº4 Administración'!C401," ")</f>
        <v xml:space="preserve"> </v>
      </c>
      <c r="E401" s="98" t="str">
        <f>IF(B401&lt;&gt;"No administrar",'Matriz Nº4 Administración'!F401," ")</f>
        <v xml:space="preserve"> </v>
      </c>
      <c r="F401" s="98" t="str">
        <f>IF(B401&lt;&gt;"No administrar",'Matriz Nº4 Administración'!G401," ")</f>
        <v xml:space="preserve"> </v>
      </c>
      <c r="G401" s="120"/>
      <c r="H401" s="120"/>
      <c r="I401" s="120"/>
      <c r="J401" s="120"/>
      <c r="K401" s="121"/>
      <c r="L401" s="121"/>
      <c r="M401" s="120"/>
      <c r="N401" s="23"/>
      <c r="O401" s="23"/>
      <c r="P401" s="23"/>
      <c r="Q401" s="23"/>
      <c r="R401" s="23"/>
      <c r="S401" s="23"/>
      <c r="T401" s="23"/>
      <c r="U401" s="23"/>
      <c r="V401" s="23"/>
      <c r="W401" s="23"/>
      <c r="X401" s="23"/>
      <c r="Y401" s="23"/>
      <c r="Z401" s="23"/>
    </row>
    <row r="402" spans="1:26" ht="40.5" customHeight="1" x14ac:dyDescent="0.3">
      <c r="A402" s="97" t="str">
        <f>+'Matriz Nº4 Administración'!A402</f>
        <v>43. 6</v>
      </c>
      <c r="B402" s="98" t="str">
        <f>+'Matriz Nº4 Administración'!B402</f>
        <v>No administrar</v>
      </c>
      <c r="C402" s="99" t="str">
        <f>IF(B402&lt;&gt;"No administrar",'Matriz Nº1 Identificación'!B402," ")</f>
        <v xml:space="preserve"> </v>
      </c>
      <c r="D402" s="100" t="str">
        <f>IF(C402&lt;&gt;" ",'Matriz Nº4 Administración'!C402," ")</f>
        <v xml:space="preserve"> </v>
      </c>
      <c r="E402" s="98" t="str">
        <f>IF(B402&lt;&gt;"No administrar",'Matriz Nº4 Administración'!F402," ")</f>
        <v xml:space="preserve"> </v>
      </c>
      <c r="F402" s="98" t="str">
        <f>IF(B402&lt;&gt;"No administrar",'Matriz Nº4 Administración'!G402," ")</f>
        <v xml:space="preserve"> </v>
      </c>
      <c r="G402" s="120"/>
      <c r="H402" s="120"/>
      <c r="I402" s="120"/>
      <c r="J402" s="120"/>
      <c r="K402" s="121"/>
      <c r="L402" s="121"/>
      <c r="M402" s="120"/>
      <c r="N402" s="23"/>
      <c r="O402" s="23"/>
      <c r="P402" s="23"/>
      <c r="Q402" s="23"/>
      <c r="R402" s="23"/>
      <c r="S402" s="23"/>
      <c r="T402" s="23"/>
      <c r="U402" s="23"/>
      <c r="V402" s="23"/>
      <c r="W402" s="23"/>
      <c r="X402" s="23"/>
      <c r="Y402" s="23"/>
      <c r="Z402" s="23"/>
    </row>
    <row r="403" spans="1:26" ht="43.5" customHeight="1" thickBot="1" x14ac:dyDescent="0.35">
      <c r="A403" s="97" t="str">
        <f>+'Matriz Nº4 Administración'!A403</f>
        <v>43. 7</v>
      </c>
      <c r="B403" s="98" t="str">
        <f>+'Matriz Nº4 Administración'!B403</f>
        <v>No administrar</v>
      </c>
      <c r="C403" s="99" t="str">
        <f>IF(B403&lt;&gt;"No administrar",'Matriz Nº1 Identificación'!B403," ")</f>
        <v xml:space="preserve"> </v>
      </c>
      <c r="D403" s="100" t="str">
        <f>IF(C403&lt;&gt;" ",'Matriz Nº4 Administración'!C403," ")</f>
        <v xml:space="preserve"> </v>
      </c>
      <c r="E403" s="98" t="str">
        <f>IF(B403&lt;&gt;"No administrar",'Matriz Nº4 Administración'!F403," ")</f>
        <v xml:space="preserve"> </v>
      </c>
      <c r="F403" s="98" t="str">
        <f>IF(B403&lt;&gt;"No administrar",'Matriz Nº4 Administración'!G403," ")</f>
        <v xml:space="preserve"> </v>
      </c>
      <c r="G403" s="120"/>
      <c r="H403" s="120"/>
      <c r="I403" s="120"/>
      <c r="J403" s="120"/>
      <c r="K403" s="121"/>
      <c r="L403" s="121"/>
      <c r="M403" s="120"/>
      <c r="N403" s="23"/>
      <c r="O403" s="23"/>
      <c r="P403" s="23"/>
      <c r="Q403" s="23"/>
      <c r="R403" s="23"/>
      <c r="S403" s="23"/>
      <c r="T403" s="23"/>
      <c r="U403" s="23"/>
      <c r="V403" s="23"/>
      <c r="W403" s="23"/>
      <c r="X403" s="23"/>
      <c r="Y403" s="23"/>
      <c r="Z403" s="23"/>
    </row>
    <row r="404" spans="1:26" ht="16.5" customHeight="1" thickBot="1" x14ac:dyDescent="0.35">
      <c r="A404" s="460" t="str">
        <f>'Matriz Nº4 Administración'!A404</f>
        <v xml:space="preserve">Objetivo Estratégico: </v>
      </c>
      <c r="B404" s="461"/>
      <c r="C404" s="462">
        <f>'Matriz Nº4 Administración'!B404</f>
        <v>0</v>
      </c>
      <c r="D404" s="463"/>
      <c r="E404" s="463"/>
      <c r="F404" s="463"/>
      <c r="G404" s="463"/>
      <c r="H404" s="463"/>
      <c r="I404" s="463"/>
      <c r="J404" s="463"/>
      <c r="K404" s="463"/>
      <c r="L404" s="463"/>
      <c r="M404" s="463"/>
      <c r="N404" s="7"/>
      <c r="O404" s="7"/>
      <c r="P404" s="7"/>
      <c r="Q404" s="7"/>
      <c r="R404" s="7"/>
      <c r="S404" s="7"/>
      <c r="T404" s="7"/>
      <c r="U404" s="7"/>
      <c r="V404" s="7"/>
      <c r="W404" s="7"/>
      <c r="X404" s="7"/>
      <c r="Y404" s="7"/>
      <c r="Z404" s="7"/>
    </row>
    <row r="405" spans="1:26" ht="27" customHeight="1" thickBot="1" x14ac:dyDescent="0.35">
      <c r="A405" s="456" t="str">
        <f>'Matriz Nº4 Administración'!A405</f>
        <v>Objetivo táctico</v>
      </c>
      <c r="B405" s="426"/>
      <c r="C405" s="457" t="str">
        <f>'Matriz Nº4 Administración'!B405</f>
        <v xml:space="preserve">44. </v>
      </c>
      <c r="D405" s="458"/>
      <c r="E405" s="458"/>
      <c r="F405" s="458"/>
      <c r="G405" s="458"/>
      <c r="H405" s="458"/>
      <c r="I405" s="458"/>
      <c r="J405" s="458"/>
      <c r="K405" s="458"/>
      <c r="L405" s="458"/>
      <c r="M405" s="459"/>
      <c r="N405" s="7"/>
      <c r="O405" s="7"/>
      <c r="P405" s="7"/>
      <c r="Q405" s="7"/>
      <c r="R405" s="7"/>
      <c r="S405" s="7"/>
      <c r="T405" s="7"/>
      <c r="U405" s="7"/>
      <c r="V405" s="7"/>
      <c r="W405" s="7"/>
      <c r="X405" s="7"/>
      <c r="Y405" s="7"/>
      <c r="Z405" s="7"/>
    </row>
    <row r="406" spans="1:26" ht="47.25" customHeight="1" x14ac:dyDescent="0.3">
      <c r="A406" s="97" t="str">
        <f>+'Matriz Nº4 Administración'!A406</f>
        <v>44. 1</v>
      </c>
      <c r="B406" s="98" t="str">
        <f>+'Matriz Nº4 Administración'!B406</f>
        <v>No administrar</v>
      </c>
      <c r="C406" s="99" t="str">
        <f>IF(B406&lt;&gt;"No administrar",'Matriz Nº1 Identificación'!B406," ")</f>
        <v xml:space="preserve"> </v>
      </c>
      <c r="D406" s="100" t="str">
        <f>IF(C406&lt;&gt;" ",'Matriz Nº4 Administración'!C406," ")</f>
        <v xml:space="preserve"> </v>
      </c>
      <c r="E406" s="98" t="str">
        <f>IF(B406&lt;&gt;"No administrar",'Matriz Nº4 Administración'!F406," ")</f>
        <v xml:space="preserve"> </v>
      </c>
      <c r="F406" s="98" t="str">
        <f>IF(B406&lt;&gt;"No administrar",'Matriz Nº4 Administración'!G406," ")</f>
        <v xml:space="preserve"> </v>
      </c>
      <c r="G406" s="120"/>
      <c r="H406" s="120"/>
      <c r="I406" s="120"/>
      <c r="J406" s="120"/>
      <c r="K406" s="121"/>
      <c r="L406" s="121"/>
      <c r="M406" s="120"/>
      <c r="N406" s="23"/>
      <c r="O406" s="23"/>
      <c r="P406" s="23"/>
      <c r="Q406" s="23"/>
      <c r="R406" s="23"/>
      <c r="S406" s="23"/>
      <c r="T406" s="23"/>
      <c r="U406" s="23"/>
      <c r="V406" s="23"/>
      <c r="W406" s="23"/>
      <c r="X406" s="23"/>
      <c r="Y406" s="23"/>
      <c r="Z406" s="23"/>
    </row>
    <row r="407" spans="1:26" ht="43.5" customHeight="1" x14ac:dyDescent="0.3">
      <c r="A407" s="97" t="str">
        <f>+'Matriz Nº4 Administración'!A407</f>
        <v>44. 2</v>
      </c>
      <c r="B407" s="98" t="str">
        <f>+'Matriz Nº4 Administración'!B407</f>
        <v>No administrar</v>
      </c>
      <c r="C407" s="99" t="str">
        <f>IF(B407&lt;&gt;"No administrar",'Matriz Nº1 Identificación'!B407," ")</f>
        <v xml:space="preserve"> </v>
      </c>
      <c r="D407" s="100" t="str">
        <f>IF(C407&lt;&gt;" ",'Matriz Nº4 Administración'!C407," ")</f>
        <v xml:space="preserve"> </v>
      </c>
      <c r="E407" s="98" t="str">
        <f>IF(B407&lt;&gt;"No administrar",'Matriz Nº4 Administración'!F407," ")</f>
        <v xml:space="preserve"> </v>
      </c>
      <c r="F407" s="98" t="str">
        <f>IF(B407&lt;&gt;"No administrar",'Matriz Nº4 Administración'!G407," ")</f>
        <v xml:space="preserve"> </v>
      </c>
      <c r="G407" s="120"/>
      <c r="H407" s="120"/>
      <c r="I407" s="120"/>
      <c r="J407" s="120"/>
      <c r="K407" s="121"/>
      <c r="L407" s="121"/>
      <c r="M407" s="120"/>
      <c r="N407" s="23"/>
      <c r="O407" s="23"/>
      <c r="P407" s="23"/>
      <c r="Q407" s="23"/>
      <c r="R407" s="23"/>
      <c r="S407" s="23"/>
      <c r="T407" s="23"/>
      <c r="U407" s="23"/>
      <c r="V407" s="23"/>
      <c r="W407" s="23"/>
      <c r="X407" s="23"/>
      <c r="Y407" s="23"/>
      <c r="Z407" s="23"/>
    </row>
    <row r="408" spans="1:26" ht="40.5" customHeight="1" x14ac:dyDescent="0.3">
      <c r="A408" s="97" t="str">
        <f>+'Matriz Nº4 Administración'!A408</f>
        <v>44. 3</v>
      </c>
      <c r="B408" s="98" t="str">
        <f>+'Matriz Nº4 Administración'!B408</f>
        <v>No administrar</v>
      </c>
      <c r="C408" s="99" t="str">
        <f>IF(B408&lt;&gt;"No administrar",'Matriz Nº1 Identificación'!B408," ")</f>
        <v xml:space="preserve"> </v>
      </c>
      <c r="D408" s="100" t="str">
        <f>IF(C408&lt;&gt;" ",'Matriz Nº4 Administración'!C408," ")</f>
        <v xml:space="preserve"> </v>
      </c>
      <c r="E408" s="98" t="str">
        <f>IF(B408&lt;&gt;"No administrar",'Matriz Nº4 Administración'!F408," ")</f>
        <v xml:space="preserve"> </v>
      </c>
      <c r="F408" s="98" t="str">
        <f>IF(B408&lt;&gt;"No administrar",'Matriz Nº4 Administración'!G408," ")</f>
        <v xml:space="preserve"> </v>
      </c>
      <c r="G408" s="120"/>
      <c r="H408" s="120"/>
      <c r="I408" s="120"/>
      <c r="J408" s="120"/>
      <c r="K408" s="121"/>
      <c r="L408" s="121"/>
      <c r="M408" s="120"/>
      <c r="N408" s="23"/>
      <c r="O408" s="23"/>
      <c r="P408" s="23"/>
      <c r="Q408" s="23"/>
      <c r="R408" s="23"/>
      <c r="S408" s="23"/>
      <c r="T408" s="23"/>
      <c r="U408" s="23"/>
      <c r="V408" s="23"/>
      <c r="W408" s="23"/>
      <c r="X408" s="23"/>
      <c r="Y408" s="23"/>
      <c r="Z408" s="23"/>
    </row>
    <row r="409" spans="1:26" ht="48" customHeight="1" x14ac:dyDescent="0.3">
      <c r="A409" s="97" t="str">
        <f>+'Matriz Nº4 Administración'!A409</f>
        <v>44. 4</v>
      </c>
      <c r="B409" s="98" t="str">
        <f>+'Matriz Nº4 Administración'!B409</f>
        <v>No administrar</v>
      </c>
      <c r="C409" s="99" t="str">
        <f>IF(B409&lt;&gt;"No administrar",'Matriz Nº1 Identificación'!B409," ")</f>
        <v xml:space="preserve"> </v>
      </c>
      <c r="D409" s="100" t="str">
        <f>IF(C409&lt;&gt;" ",'Matriz Nº4 Administración'!C409," ")</f>
        <v xml:space="preserve"> </v>
      </c>
      <c r="E409" s="98" t="str">
        <f>IF(B409&lt;&gt;"No administrar",'Matriz Nº4 Administración'!F409," ")</f>
        <v xml:space="preserve"> </v>
      </c>
      <c r="F409" s="98" t="str">
        <f>IF(B409&lt;&gt;"No administrar",'Matriz Nº4 Administración'!G409," ")</f>
        <v xml:space="preserve"> </v>
      </c>
      <c r="G409" s="120"/>
      <c r="H409" s="120"/>
      <c r="I409" s="120"/>
      <c r="J409" s="120"/>
      <c r="K409" s="121"/>
      <c r="L409" s="121"/>
      <c r="M409" s="120"/>
      <c r="N409" s="23"/>
      <c r="O409" s="23"/>
      <c r="P409" s="23"/>
      <c r="Q409" s="23"/>
      <c r="R409" s="23"/>
      <c r="S409" s="23"/>
      <c r="T409" s="23"/>
      <c r="U409" s="23"/>
      <c r="V409" s="23"/>
      <c r="W409" s="23"/>
      <c r="X409" s="23"/>
      <c r="Y409" s="23"/>
      <c r="Z409" s="23"/>
    </row>
    <row r="410" spans="1:26" ht="42.75" customHeight="1" x14ac:dyDescent="0.3">
      <c r="A410" s="97" t="str">
        <f>+'Matriz Nº4 Administración'!A410</f>
        <v>44. 5</v>
      </c>
      <c r="B410" s="98" t="str">
        <f>+'Matriz Nº4 Administración'!B410</f>
        <v>No administrar</v>
      </c>
      <c r="C410" s="99" t="str">
        <f>IF(B410&lt;&gt;"No administrar",'Matriz Nº1 Identificación'!B410," ")</f>
        <v xml:space="preserve"> </v>
      </c>
      <c r="D410" s="100" t="str">
        <f>IF(C410&lt;&gt;" ",'Matriz Nº4 Administración'!C410," ")</f>
        <v xml:space="preserve"> </v>
      </c>
      <c r="E410" s="98" t="str">
        <f>IF(B410&lt;&gt;"No administrar",'Matriz Nº4 Administración'!F410," ")</f>
        <v xml:space="preserve"> </v>
      </c>
      <c r="F410" s="98" t="str">
        <f>IF(B410&lt;&gt;"No administrar",'Matriz Nº4 Administración'!G410," ")</f>
        <v xml:space="preserve"> </v>
      </c>
      <c r="G410" s="120"/>
      <c r="H410" s="120"/>
      <c r="I410" s="120"/>
      <c r="J410" s="120"/>
      <c r="K410" s="121"/>
      <c r="L410" s="121"/>
      <c r="M410" s="120"/>
      <c r="N410" s="23"/>
      <c r="O410" s="23"/>
      <c r="P410" s="23"/>
      <c r="Q410" s="23"/>
      <c r="R410" s="23"/>
      <c r="S410" s="23"/>
      <c r="T410" s="23"/>
      <c r="U410" s="23"/>
      <c r="V410" s="23"/>
      <c r="W410" s="23"/>
      <c r="X410" s="23"/>
      <c r="Y410" s="23"/>
      <c r="Z410" s="23"/>
    </row>
    <row r="411" spans="1:26" ht="40.5" customHeight="1" x14ac:dyDescent="0.3">
      <c r="A411" s="97" t="str">
        <f>+'Matriz Nº4 Administración'!A411</f>
        <v>44. 6</v>
      </c>
      <c r="B411" s="98" t="str">
        <f>+'Matriz Nº4 Administración'!B411</f>
        <v>No administrar</v>
      </c>
      <c r="C411" s="99" t="str">
        <f>IF(B411&lt;&gt;"No administrar",'Matriz Nº1 Identificación'!B411," ")</f>
        <v xml:space="preserve"> </v>
      </c>
      <c r="D411" s="100" t="str">
        <f>IF(C411&lt;&gt;" ",'Matriz Nº4 Administración'!C411," ")</f>
        <v xml:space="preserve"> </v>
      </c>
      <c r="E411" s="98" t="str">
        <f>IF(B411&lt;&gt;"No administrar",'Matriz Nº4 Administración'!F411," ")</f>
        <v xml:space="preserve"> </v>
      </c>
      <c r="F411" s="98" t="str">
        <f>IF(B411&lt;&gt;"No administrar",'Matriz Nº4 Administración'!G411," ")</f>
        <v xml:space="preserve"> </v>
      </c>
      <c r="G411" s="120"/>
      <c r="H411" s="120"/>
      <c r="I411" s="120"/>
      <c r="J411" s="120"/>
      <c r="K411" s="121"/>
      <c r="L411" s="121"/>
      <c r="M411" s="120"/>
      <c r="N411" s="23"/>
      <c r="O411" s="23"/>
      <c r="P411" s="23"/>
      <c r="Q411" s="23"/>
      <c r="R411" s="23"/>
      <c r="S411" s="23"/>
      <c r="T411" s="23"/>
      <c r="U411" s="23"/>
      <c r="V411" s="23"/>
      <c r="W411" s="23"/>
      <c r="X411" s="23"/>
      <c r="Y411" s="23"/>
      <c r="Z411" s="23"/>
    </row>
    <row r="412" spans="1:26" ht="43.5" customHeight="1" thickBot="1" x14ac:dyDescent="0.35">
      <c r="A412" s="97" t="str">
        <f>+'Matriz Nº4 Administración'!A412</f>
        <v>44. 7</v>
      </c>
      <c r="B412" s="98" t="str">
        <f>+'Matriz Nº4 Administración'!B412</f>
        <v>No administrar</v>
      </c>
      <c r="C412" s="99" t="str">
        <f>IF(B412&lt;&gt;"No administrar",'Matriz Nº1 Identificación'!B412," ")</f>
        <v xml:space="preserve"> </v>
      </c>
      <c r="D412" s="100" t="str">
        <f>IF(C412&lt;&gt;" ",'Matriz Nº4 Administración'!C412," ")</f>
        <v xml:space="preserve"> </v>
      </c>
      <c r="E412" s="98" t="str">
        <f>IF(B412&lt;&gt;"No administrar",'Matriz Nº4 Administración'!F412," ")</f>
        <v xml:space="preserve"> </v>
      </c>
      <c r="F412" s="98" t="str">
        <f>IF(B412&lt;&gt;"No administrar",'Matriz Nº4 Administración'!G412," ")</f>
        <v xml:space="preserve"> </v>
      </c>
      <c r="G412" s="120"/>
      <c r="H412" s="120"/>
      <c r="I412" s="120"/>
      <c r="J412" s="120"/>
      <c r="K412" s="121"/>
      <c r="L412" s="121"/>
      <c r="M412" s="120"/>
      <c r="N412" s="23"/>
      <c r="O412" s="23"/>
      <c r="P412" s="23"/>
      <c r="Q412" s="23"/>
      <c r="R412" s="23"/>
      <c r="S412" s="23"/>
      <c r="T412" s="23"/>
      <c r="U412" s="23"/>
      <c r="V412" s="23"/>
      <c r="W412" s="23"/>
      <c r="X412" s="23"/>
      <c r="Y412" s="23"/>
      <c r="Z412" s="23"/>
    </row>
    <row r="413" spans="1:26" ht="16.5" customHeight="1" thickBot="1" x14ac:dyDescent="0.35">
      <c r="A413" s="460" t="str">
        <f>'Matriz Nº4 Administración'!A413</f>
        <v xml:space="preserve">Objetivo Estratégico: </v>
      </c>
      <c r="B413" s="461"/>
      <c r="C413" s="462">
        <f>'Matriz Nº4 Administración'!B413</f>
        <v>0</v>
      </c>
      <c r="D413" s="463"/>
      <c r="E413" s="463"/>
      <c r="F413" s="463"/>
      <c r="G413" s="463"/>
      <c r="H413" s="463"/>
      <c r="I413" s="463"/>
      <c r="J413" s="463"/>
      <c r="K413" s="463"/>
      <c r="L413" s="463"/>
      <c r="M413" s="463"/>
      <c r="N413" s="7"/>
      <c r="O413" s="7"/>
      <c r="P413" s="7"/>
      <c r="Q413" s="7"/>
      <c r="R413" s="7"/>
      <c r="S413" s="7"/>
      <c r="T413" s="7"/>
      <c r="U413" s="7"/>
      <c r="V413" s="7"/>
      <c r="W413" s="7"/>
      <c r="X413" s="7"/>
      <c r="Y413" s="7"/>
      <c r="Z413" s="7"/>
    </row>
    <row r="414" spans="1:26" ht="27" customHeight="1" thickBot="1" x14ac:dyDescent="0.35">
      <c r="A414" s="456" t="str">
        <f>'Matriz Nº4 Administración'!A414</f>
        <v>Objetivo táctico</v>
      </c>
      <c r="B414" s="426"/>
      <c r="C414" s="457" t="str">
        <f>'Matriz Nº4 Administración'!B414</f>
        <v xml:space="preserve">45. </v>
      </c>
      <c r="D414" s="458"/>
      <c r="E414" s="458"/>
      <c r="F414" s="458"/>
      <c r="G414" s="458"/>
      <c r="H414" s="458"/>
      <c r="I414" s="458"/>
      <c r="J414" s="458"/>
      <c r="K414" s="458"/>
      <c r="L414" s="458"/>
      <c r="M414" s="459"/>
      <c r="N414" s="7"/>
      <c r="O414" s="7"/>
      <c r="P414" s="7"/>
      <c r="Q414" s="7"/>
      <c r="R414" s="7"/>
      <c r="S414" s="7"/>
      <c r="T414" s="7"/>
      <c r="U414" s="7"/>
      <c r="V414" s="7"/>
      <c r="W414" s="7"/>
      <c r="X414" s="7"/>
      <c r="Y414" s="7"/>
      <c r="Z414" s="7"/>
    </row>
    <row r="415" spans="1:26" ht="47.25" customHeight="1" x14ac:dyDescent="0.3">
      <c r="A415" s="97" t="str">
        <f>+'Matriz Nº4 Administración'!A415</f>
        <v>45. 1</v>
      </c>
      <c r="B415" s="98" t="str">
        <f>+'Matriz Nº4 Administración'!B415</f>
        <v>No administrar</v>
      </c>
      <c r="C415" s="99" t="str">
        <f>IF(B415&lt;&gt;"No administrar",'Matriz Nº1 Identificación'!B415," ")</f>
        <v xml:space="preserve"> </v>
      </c>
      <c r="D415" s="100" t="str">
        <f>IF(C415&lt;&gt;" ",'Matriz Nº4 Administración'!C415," ")</f>
        <v xml:space="preserve"> </v>
      </c>
      <c r="E415" s="98" t="str">
        <f>IF(B415&lt;&gt;"No administrar",'Matriz Nº4 Administración'!F415," ")</f>
        <v xml:space="preserve"> </v>
      </c>
      <c r="F415" s="98" t="str">
        <f>IF(B415&lt;&gt;"No administrar",'Matriz Nº4 Administración'!G415," ")</f>
        <v xml:space="preserve"> </v>
      </c>
      <c r="G415" s="120"/>
      <c r="H415" s="120"/>
      <c r="I415" s="120"/>
      <c r="J415" s="120"/>
      <c r="K415" s="121"/>
      <c r="L415" s="121"/>
      <c r="M415" s="120"/>
      <c r="N415" s="23"/>
      <c r="O415" s="23"/>
      <c r="P415" s="23"/>
      <c r="Q415" s="23"/>
      <c r="R415" s="23"/>
      <c r="S415" s="23"/>
      <c r="T415" s="23"/>
      <c r="U415" s="23"/>
      <c r="V415" s="23"/>
      <c r="W415" s="23"/>
      <c r="X415" s="23"/>
      <c r="Y415" s="23"/>
      <c r="Z415" s="23"/>
    </row>
    <row r="416" spans="1:26" ht="43.5" customHeight="1" x14ac:dyDescent="0.3">
      <c r="A416" s="97" t="str">
        <f>+'Matriz Nº4 Administración'!A416</f>
        <v>45. 2</v>
      </c>
      <c r="B416" s="98" t="str">
        <f>+'Matriz Nº4 Administración'!B416</f>
        <v>No administrar</v>
      </c>
      <c r="C416" s="99" t="str">
        <f>IF(B416&lt;&gt;"No administrar",'Matriz Nº1 Identificación'!B416," ")</f>
        <v xml:space="preserve"> </v>
      </c>
      <c r="D416" s="100" t="str">
        <f>IF(C416&lt;&gt;" ",'Matriz Nº4 Administración'!C416," ")</f>
        <v xml:space="preserve"> </v>
      </c>
      <c r="E416" s="98" t="str">
        <f>IF(B416&lt;&gt;"No administrar",'Matriz Nº4 Administración'!F416," ")</f>
        <v xml:space="preserve"> </v>
      </c>
      <c r="F416" s="98" t="str">
        <f>IF(B416&lt;&gt;"No administrar",'Matriz Nº4 Administración'!G416," ")</f>
        <v xml:space="preserve"> </v>
      </c>
      <c r="G416" s="120"/>
      <c r="H416" s="120"/>
      <c r="I416" s="120"/>
      <c r="J416" s="120"/>
      <c r="K416" s="121"/>
      <c r="L416" s="121"/>
      <c r="M416" s="120"/>
      <c r="N416" s="23"/>
      <c r="O416" s="23"/>
      <c r="P416" s="23"/>
      <c r="Q416" s="23"/>
      <c r="R416" s="23"/>
      <c r="S416" s="23"/>
      <c r="T416" s="23"/>
      <c r="U416" s="23"/>
      <c r="V416" s="23"/>
      <c r="W416" s="23"/>
      <c r="X416" s="23"/>
      <c r="Y416" s="23"/>
      <c r="Z416" s="23"/>
    </row>
    <row r="417" spans="1:26" ht="40.5" customHeight="1" x14ac:dyDescent="0.3">
      <c r="A417" s="97" t="str">
        <f>+'Matriz Nº4 Administración'!A417</f>
        <v>45. 3</v>
      </c>
      <c r="B417" s="98" t="str">
        <f>+'Matriz Nº4 Administración'!B417</f>
        <v>No administrar</v>
      </c>
      <c r="C417" s="99" t="str">
        <f>IF(B417&lt;&gt;"No administrar",'Matriz Nº1 Identificación'!B417," ")</f>
        <v xml:space="preserve"> </v>
      </c>
      <c r="D417" s="100" t="str">
        <f>IF(C417&lt;&gt;" ",'Matriz Nº4 Administración'!C417," ")</f>
        <v xml:space="preserve"> </v>
      </c>
      <c r="E417" s="98" t="str">
        <f>IF(B417&lt;&gt;"No administrar",'Matriz Nº4 Administración'!F417," ")</f>
        <v xml:space="preserve"> </v>
      </c>
      <c r="F417" s="98" t="str">
        <f>IF(B417&lt;&gt;"No administrar",'Matriz Nº4 Administración'!G417," ")</f>
        <v xml:space="preserve"> </v>
      </c>
      <c r="G417" s="120"/>
      <c r="H417" s="120"/>
      <c r="I417" s="120"/>
      <c r="J417" s="120"/>
      <c r="K417" s="121"/>
      <c r="L417" s="121"/>
      <c r="M417" s="120"/>
      <c r="N417" s="23"/>
      <c r="O417" s="23"/>
      <c r="P417" s="23"/>
      <c r="Q417" s="23"/>
      <c r="R417" s="23"/>
      <c r="S417" s="23"/>
      <c r="T417" s="23"/>
      <c r="U417" s="23"/>
      <c r="V417" s="23"/>
      <c r="W417" s="23"/>
      <c r="X417" s="23"/>
      <c r="Y417" s="23"/>
      <c r="Z417" s="23"/>
    </row>
    <row r="418" spans="1:26" ht="48" customHeight="1" x14ac:dyDescent="0.3">
      <c r="A418" s="97" t="str">
        <f>+'Matriz Nº4 Administración'!A418</f>
        <v>45. 4</v>
      </c>
      <c r="B418" s="98" t="str">
        <f>+'Matriz Nº4 Administración'!B418</f>
        <v>No administrar</v>
      </c>
      <c r="C418" s="99" t="str">
        <f>IF(B418&lt;&gt;"No administrar",'Matriz Nº1 Identificación'!B418," ")</f>
        <v xml:space="preserve"> </v>
      </c>
      <c r="D418" s="100" t="str">
        <f>IF(C418&lt;&gt;" ",'Matriz Nº4 Administración'!C418," ")</f>
        <v xml:space="preserve"> </v>
      </c>
      <c r="E418" s="98" t="str">
        <f>IF(B418&lt;&gt;"No administrar",'Matriz Nº4 Administración'!F418," ")</f>
        <v xml:space="preserve"> </v>
      </c>
      <c r="F418" s="98" t="str">
        <f>IF(B418&lt;&gt;"No administrar",'Matriz Nº4 Administración'!G418," ")</f>
        <v xml:space="preserve"> </v>
      </c>
      <c r="G418" s="120"/>
      <c r="H418" s="120"/>
      <c r="I418" s="120"/>
      <c r="J418" s="120"/>
      <c r="K418" s="121"/>
      <c r="L418" s="121"/>
      <c r="M418" s="120"/>
      <c r="N418" s="23"/>
      <c r="O418" s="23"/>
      <c r="P418" s="23"/>
      <c r="Q418" s="23"/>
      <c r="R418" s="23"/>
      <c r="S418" s="23"/>
      <c r="T418" s="23"/>
      <c r="U418" s="23"/>
      <c r="V418" s="23"/>
      <c r="W418" s="23"/>
      <c r="X418" s="23"/>
      <c r="Y418" s="23"/>
      <c r="Z418" s="23"/>
    </row>
    <row r="419" spans="1:26" ht="42.75" customHeight="1" x14ac:dyDescent="0.3">
      <c r="A419" s="97" t="str">
        <f>+'Matriz Nº4 Administración'!A419</f>
        <v>45. 5</v>
      </c>
      <c r="B419" s="98" t="str">
        <f>+'Matriz Nº4 Administración'!B419</f>
        <v>No administrar</v>
      </c>
      <c r="C419" s="99" t="str">
        <f>IF(B419&lt;&gt;"No administrar",'Matriz Nº1 Identificación'!B419," ")</f>
        <v xml:space="preserve"> </v>
      </c>
      <c r="D419" s="100" t="str">
        <f>IF(C419&lt;&gt;" ",'Matriz Nº4 Administración'!C419," ")</f>
        <v xml:space="preserve"> </v>
      </c>
      <c r="E419" s="98" t="str">
        <f>IF(B419&lt;&gt;"No administrar",'Matriz Nº4 Administración'!F419," ")</f>
        <v xml:space="preserve"> </v>
      </c>
      <c r="F419" s="98" t="str">
        <f>IF(B419&lt;&gt;"No administrar",'Matriz Nº4 Administración'!G419," ")</f>
        <v xml:space="preserve"> </v>
      </c>
      <c r="G419" s="120"/>
      <c r="H419" s="120"/>
      <c r="I419" s="120"/>
      <c r="J419" s="120"/>
      <c r="K419" s="121"/>
      <c r="L419" s="121"/>
      <c r="M419" s="120"/>
      <c r="N419" s="23"/>
      <c r="O419" s="23"/>
      <c r="P419" s="23"/>
      <c r="Q419" s="23"/>
      <c r="R419" s="23"/>
      <c r="S419" s="23"/>
      <c r="T419" s="23"/>
      <c r="U419" s="23"/>
      <c r="V419" s="23"/>
      <c r="W419" s="23"/>
      <c r="X419" s="23"/>
      <c r="Y419" s="23"/>
      <c r="Z419" s="23"/>
    </row>
    <row r="420" spans="1:26" ht="40.5" customHeight="1" x14ac:dyDescent="0.3">
      <c r="A420" s="97" t="str">
        <f>+'Matriz Nº4 Administración'!A420</f>
        <v>45. 6</v>
      </c>
      <c r="B420" s="98" t="str">
        <f>+'Matriz Nº4 Administración'!B420</f>
        <v>No administrar</v>
      </c>
      <c r="C420" s="99" t="str">
        <f>IF(B420&lt;&gt;"No administrar",'Matriz Nº1 Identificación'!B420," ")</f>
        <v xml:space="preserve"> </v>
      </c>
      <c r="D420" s="100" t="str">
        <f>IF(C420&lt;&gt;" ",'Matriz Nº4 Administración'!C420," ")</f>
        <v xml:space="preserve"> </v>
      </c>
      <c r="E420" s="98" t="str">
        <f>IF(B420&lt;&gt;"No administrar",'Matriz Nº4 Administración'!F420," ")</f>
        <v xml:space="preserve"> </v>
      </c>
      <c r="F420" s="98" t="str">
        <f>IF(B420&lt;&gt;"No administrar",'Matriz Nº4 Administración'!G420," ")</f>
        <v xml:space="preserve"> </v>
      </c>
      <c r="G420" s="120"/>
      <c r="H420" s="120"/>
      <c r="I420" s="120"/>
      <c r="J420" s="120"/>
      <c r="K420" s="121"/>
      <c r="L420" s="121"/>
      <c r="M420" s="120"/>
      <c r="N420" s="23"/>
      <c r="O420" s="23"/>
      <c r="P420" s="23"/>
      <c r="Q420" s="23"/>
      <c r="R420" s="23"/>
      <c r="S420" s="23"/>
      <c r="T420" s="23"/>
      <c r="U420" s="23"/>
      <c r="V420" s="23"/>
      <c r="W420" s="23"/>
      <c r="X420" s="23"/>
      <c r="Y420" s="23"/>
      <c r="Z420" s="23"/>
    </row>
    <row r="421" spans="1:26" ht="43.5" customHeight="1" thickBot="1" x14ac:dyDescent="0.35">
      <c r="A421" s="97" t="str">
        <f>+'Matriz Nº4 Administración'!A421</f>
        <v>45. 7</v>
      </c>
      <c r="B421" s="98" t="str">
        <f>+'Matriz Nº4 Administración'!B421</f>
        <v>No administrar</v>
      </c>
      <c r="C421" s="99" t="str">
        <f>IF(B421&lt;&gt;"No administrar",'Matriz Nº1 Identificación'!B421," ")</f>
        <v xml:space="preserve"> </v>
      </c>
      <c r="D421" s="100" t="str">
        <f>IF(C421&lt;&gt;" ",'Matriz Nº4 Administración'!C421," ")</f>
        <v xml:space="preserve"> </v>
      </c>
      <c r="E421" s="98" t="str">
        <f>IF(B421&lt;&gt;"No administrar",'Matriz Nº4 Administración'!F421," ")</f>
        <v xml:space="preserve"> </v>
      </c>
      <c r="F421" s="98" t="str">
        <f>IF(B421&lt;&gt;"No administrar",'Matriz Nº4 Administración'!G421," ")</f>
        <v xml:space="preserve"> </v>
      </c>
      <c r="G421" s="120"/>
      <c r="H421" s="120"/>
      <c r="I421" s="120"/>
      <c r="J421" s="120"/>
      <c r="K421" s="121"/>
      <c r="L421" s="121"/>
      <c r="M421" s="120"/>
      <c r="N421" s="23"/>
      <c r="O421" s="23"/>
      <c r="P421" s="23"/>
      <c r="Q421" s="23"/>
      <c r="R421" s="23"/>
      <c r="S421" s="23"/>
      <c r="T421" s="23"/>
      <c r="U421" s="23"/>
      <c r="V421" s="23"/>
      <c r="W421" s="23"/>
      <c r="X421" s="23"/>
      <c r="Y421" s="23"/>
      <c r="Z421" s="23"/>
    </row>
    <row r="422" spans="1:26" ht="16.5" customHeight="1" thickBot="1" x14ac:dyDescent="0.35">
      <c r="A422" s="460" t="str">
        <f>'Matriz Nº4 Administración'!A422</f>
        <v xml:space="preserve">Objetivo Estratégico: </v>
      </c>
      <c r="B422" s="461"/>
      <c r="C422" s="462">
        <f>'Matriz Nº4 Administración'!B422</f>
        <v>0</v>
      </c>
      <c r="D422" s="463"/>
      <c r="E422" s="463"/>
      <c r="F422" s="463"/>
      <c r="G422" s="463"/>
      <c r="H422" s="463"/>
      <c r="I422" s="463"/>
      <c r="J422" s="463"/>
      <c r="K422" s="463"/>
      <c r="L422" s="463"/>
      <c r="M422" s="463"/>
      <c r="N422" s="7"/>
      <c r="O422" s="7"/>
      <c r="P422" s="7"/>
      <c r="Q422" s="7"/>
      <c r="R422" s="7"/>
      <c r="S422" s="7"/>
      <c r="T422" s="7"/>
      <c r="U422" s="7"/>
      <c r="V422" s="7"/>
      <c r="W422" s="7"/>
      <c r="X422" s="7"/>
      <c r="Y422" s="7"/>
      <c r="Z422" s="7"/>
    </row>
    <row r="423" spans="1:26" ht="27" customHeight="1" thickBot="1" x14ac:dyDescent="0.35">
      <c r="A423" s="456" t="str">
        <f>'Matriz Nº4 Administración'!A423</f>
        <v>Objetivo táctico</v>
      </c>
      <c r="B423" s="426"/>
      <c r="C423" s="457" t="str">
        <f>'Matriz Nº4 Administración'!B423</f>
        <v xml:space="preserve">46. </v>
      </c>
      <c r="D423" s="458"/>
      <c r="E423" s="458"/>
      <c r="F423" s="458"/>
      <c r="G423" s="458"/>
      <c r="H423" s="458"/>
      <c r="I423" s="458"/>
      <c r="J423" s="458"/>
      <c r="K423" s="458"/>
      <c r="L423" s="458"/>
      <c r="M423" s="459"/>
      <c r="N423" s="7"/>
      <c r="O423" s="7"/>
      <c r="P423" s="7"/>
      <c r="Q423" s="7"/>
      <c r="R423" s="7"/>
      <c r="S423" s="7"/>
      <c r="T423" s="7"/>
      <c r="U423" s="7"/>
      <c r="V423" s="7"/>
      <c r="W423" s="7"/>
      <c r="X423" s="7"/>
      <c r="Y423" s="7"/>
      <c r="Z423" s="7"/>
    </row>
    <row r="424" spans="1:26" ht="47.25" customHeight="1" x14ac:dyDescent="0.3">
      <c r="A424" s="97" t="str">
        <f>+'Matriz Nº4 Administración'!A424</f>
        <v>46. 1</v>
      </c>
      <c r="B424" s="98" t="str">
        <f>+'Matriz Nº4 Administración'!B424</f>
        <v>No administrar</v>
      </c>
      <c r="C424" s="99" t="str">
        <f>IF(B424&lt;&gt;"No administrar",'Matriz Nº1 Identificación'!B424," ")</f>
        <v xml:space="preserve"> </v>
      </c>
      <c r="D424" s="100" t="str">
        <f>IF(C424&lt;&gt;" ",'Matriz Nº4 Administración'!C424," ")</f>
        <v xml:space="preserve"> </v>
      </c>
      <c r="E424" s="98" t="str">
        <f>IF(B424&lt;&gt;"No administrar",'Matriz Nº4 Administración'!F424," ")</f>
        <v xml:space="preserve"> </v>
      </c>
      <c r="F424" s="98" t="str">
        <f>IF(B424&lt;&gt;"No administrar",'Matriz Nº4 Administración'!G424," ")</f>
        <v xml:space="preserve"> </v>
      </c>
      <c r="G424" s="120"/>
      <c r="H424" s="120"/>
      <c r="I424" s="120"/>
      <c r="J424" s="120"/>
      <c r="K424" s="121"/>
      <c r="L424" s="121"/>
      <c r="M424" s="120"/>
      <c r="N424" s="23"/>
      <c r="O424" s="23"/>
      <c r="P424" s="23"/>
      <c r="Q424" s="23"/>
      <c r="R424" s="23"/>
      <c r="S424" s="23"/>
      <c r="T424" s="23"/>
      <c r="U424" s="23"/>
      <c r="V424" s="23"/>
      <c r="W424" s="23"/>
      <c r="X424" s="23"/>
      <c r="Y424" s="23"/>
      <c r="Z424" s="23"/>
    </row>
    <row r="425" spans="1:26" ht="43.5" customHeight="1" x14ac:dyDescent="0.3">
      <c r="A425" s="97" t="str">
        <f>+'Matriz Nº4 Administración'!A425</f>
        <v>46. 2</v>
      </c>
      <c r="B425" s="98" t="str">
        <f>+'Matriz Nº4 Administración'!B425</f>
        <v>No administrar</v>
      </c>
      <c r="C425" s="99" t="str">
        <f>IF(B425&lt;&gt;"No administrar",'Matriz Nº1 Identificación'!B425," ")</f>
        <v xml:space="preserve"> </v>
      </c>
      <c r="D425" s="100" t="str">
        <f>IF(C425&lt;&gt;" ",'Matriz Nº4 Administración'!C425," ")</f>
        <v xml:space="preserve"> </v>
      </c>
      <c r="E425" s="98" t="str">
        <f>IF(B425&lt;&gt;"No administrar",'Matriz Nº4 Administración'!F425," ")</f>
        <v xml:space="preserve"> </v>
      </c>
      <c r="F425" s="98" t="str">
        <f>IF(B425&lt;&gt;"No administrar",'Matriz Nº4 Administración'!G425," ")</f>
        <v xml:space="preserve"> </v>
      </c>
      <c r="G425" s="120"/>
      <c r="H425" s="120"/>
      <c r="I425" s="120"/>
      <c r="J425" s="120"/>
      <c r="K425" s="121"/>
      <c r="L425" s="121"/>
      <c r="M425" s="120"/>
      <c r="N425" s="23"/>
      <c r="O425" s="23"/>
      <c r="P425" s="23"/>
      <c r="Q425" s="23"/>
      <c r="R425" s="23"/>
      <c r="S425" s="23"/>
      <c r="T425" s="23"/>
      <c r="U425" s="23"/>
      <c r="V425" s="23"/>
      <c r="W425" s="23"/>
      <c r="X425" s="23"/>
      <c r="Y425" s="23"/>
      <c r="Z425" s="23"/>
    </row>
    <row r="426" spans="1:26" ht="40.5" customHeight="1" x14ac:dyDescent="0.3">
      <c r="A426" s="97" t="str">
        <f>+'Matriz Nº4 Administración'!A426</f>
        <v>46. 3</v>
      </c>
      <c r="B426" s="98" t="str">
        <f>+'Matriz Nº4 Administración'!B426</f>
        <v>No administrar</v>
      </c>
      <c r="C426" s="99" t="str">
        <f>IF(B426&lt;&gt;"No administrar",'Matriz Nº1 Identificación'!B426," ")</f>
        <v xml:space="preserve"> </v>
      </c>
      <c r="D426" s="100" t="str">
        <f>IF(C426&lt;&gt;" ",'Matriz Nº4 Administración'!C426," ")</f>
        <v xml:space="preserve"> </v>
      </c>
      <c r="E426" s="98" t="str">
        <f>IF(B426&lt;&gt;"No administrar",'Matriz Nº4 Administración'!F426," ")</f>
        <v xml:space="preserve"> </v>
      </c>
      <c r="F426" s="98" t="str">
        <f>IF(B426&lt;&gt;"No administrar",'Matriz Nº4 Administración'!G426," ")</f>
        <v xml:space="preserve"> </v>
      </c>
      <c r="G426" s="120"/>
      <c r="H426" s="120"/>
      <c r="I426" s="120"/>
      <c r="J426" s="120"/>
      <c r="K426" s="121"/>
      <c r="L426" s="121"/>
      <c r="M426" s="120"/>
      <c r="N426" s="23"/>
      <c r="O426" s="23"/>
      <c r="P426" s="23"/>
      <c r="Q426" s="23"/>
      <c r="R426" s="23"/>
      <c r="S426" s="23"/>
      <c r="T426" s="23"/>
      <c r="U426" s="23"/>
      <c r="V426" s="23"/>
      <c r="W426" s="23"/>
      <c r="X426" s="23"/>
      <c r="Y426" s="23"/>
      <c r="Z426" s="23"/>
    </row>
    <row r="427" spans="1:26" ht="48" customHeight="1" x14ac:dyDescent="0.3">
      <c r="A427" s="97" t="str">
        <f>+'Matriz Nº4 Administración'!A427</f>
        <v>46. 4</v>
      </c>
      <c r="B427" s="98" t="str">
        <f>+'Matriz Nº4 Administración'!B427</f>
        <v>No administrar</v>
      </c>
      <c r="C427" s="99" t="str">
        <f>IF(B427&lt;&gt;"No administrar",'Matriz Nº1 Identificación'!B427," ")</f>
        <v xml:space="preserve"> </v>
      </c>
      <c r="D427" s="100" t="str">
        <f>IF(C427&lt;&gt;" ",'Matriz Nº4 Administración'!C427," ")</f>
        <v xml:space="preserve"> </v>
      </c>
      <c r="E427" s="98" t="str">
        <f>IF(B427&lt;&gt;"No administrar",'Matriz Nº4 Administración'!F427," ")</f>
        <v xml:space="preserve"> </v>
      </c>
      <c r="F427" s="98" t="str">
        <f>IF(B427&lt;&gt;"No administrar",'Matriz Nº4 Administración'!G427," ")</f>
        <v xml:space="preserve"> </v>
      </c>
      <c r="G427" s="120"/>
      <c r="H427" s="120"/>
      <c r="I427" s="120"/>
      <c r="J427" s="120"/>
      <c r="K427" s="121"/>
      <c r="L427" s="121"/>
      <c r="M427" s="120"/>
      <c r="N427" s="23"/>
      <c r="O427" s="23"/>
      <c r="P427" s="23"/>
      <c r="Q427" s="23"/>
      <c r="R427" s="23"/>
      <c r="S427" s="23"/>
      <c r="T427" s="23"/>
      <c r="U427" s="23"/>
      <c r="V427" s="23"/>
      <c r="W427" s="23"/>
      <c r="X427" s="23"/>
      <c r="Y427" s="23"/>
      <c r="Z427" s="23"/>
    </row>
    <row r="428" spans="1:26" ht="42.75" customHeight="1" x14ac:dyDescent="0.3">
      <c r="A428" s="97" t="str">
        <f>+'Matriz Nº4 Administración'!A428</f>
        <v>46. 5</v>
      </c>
      <c r="B428" s="98" t="str">
        <f>+'Matriz Nº4 Administración'!B428</f>
        <v>No administrar</v>
      </c>
      <c r="C428" s="99" t="str">
        <f>IF(B428&lt;&gt;"No administrar",'Matriz Nº1 Identificación'!B428," ")</f>
        <v xml:space="preserve"> </v>
      </c>
      <c r="D428" s="100" t="str">
        <f>IF(C428&lt;&gt;" ",'Matriz Nº4 Administración'!C428," ")</f>
        <v xml:space="preserve"> </v>
      </c>
      <c r="E428" s="98" t="str">
        <f>IF(B428&lt;&gt;"No administrar",'Matriz Nº4 Administración'!F428," ")</f>
        <v xml:space="preserve"> </v>
      </c>
      <c r="F428" s="98" t="str">
        <f>IF(B428&lt;&gt;"No administrar",'Matriz Nº4 Administración'!G428," ")</f>
        <v xml:space="preserve"> </v>
      </c>
      <c r="G428" s="120"/>
      <c r="H428" s="120"/>
      <c r="I428" s="120"/>
      <c r="J428" s="120"/>
      <c r="K428" s="121"/>
      <c r="L428" s="121"/>
      <c r="M428" s="120"/>
      <c r="N428" s="23"/>
      <c r="O428" s="23"/>
      <c r="P428" s="23"/>
      <c r="Q428" s="23"/>
      <c r="R428" s="23"/>
      <c r="S428" s="23"/>
      <c r="T428" s="23"/>
      <c r="U428" s="23"/>
      <c r="V428" s="23"/>
      <c r="W428" s="23"/>
      <c r="X428" s="23"/>
      <c r="Y428" s="23"/>
      <c r="Z428" s="23"/>
    </row>
    <row r="429" spans="1:26" ht="40.5" customHeight="1" x14ac:dyDescent="0.3">
      <c r="A429" s="97" t="str">
        <f>+'Matriz Nº4 Administración'!A429</f>
        <v>46. 6</v>
      </c>
      <c r="B429" s="98" t="str">
        <f>+'Matriz Nº4 Administración'!B429</f>
        <v>No administrar</v>
      </c>
      <c r="C429" s="99" t="str">
        <f>IF(B429&lt;&gt;"No administrar",'Matriz Nº1 Identificación'!B429," ")</f>
        <v xml:space="preserve"> </v>
      </c>
      <c r="D429" s="100" t="str">
        <f>IF(C429&lt;&gt;" ",'Matriz Nº4 Administración'!C429," ")</f>
        <v xml:space="preserve"> </v>
      </c>
      <c r="E429" s="98" t="str">
        <f>IF(B429&lt;&gt;"No administrar",'Matriz Nº4 Administración'!F429," ")</f>
        <v xml:space="preserve"> </v>
      </c>
      <c r="F429" s="98" t="str">
        <f>IF(B429&lt;&gt;"No administrar",'Matriz Nº4 Administración'!G429," ")</f>
        <v xml:space="preserve"> </v>
      </c>
      <c r="G429" s="120"/>
      <c r="H429" s="120"/>
      <c r="I429" s="120"/>
      <c r="J429" s="120"/>
      <c r="K429" s="121"/>
      <c r="L429" s="121"/>
      <c r="M429" s="120"/>
      <c r="N429" s="23"/>
      <c r="O429" s="23"/>
      <c r="P429" s="23"/>
      <c r="Q429" s="23"/>
      <c r="R429" s="23"/>
      <c r="S429" s="23"/>
      <c r="T429" s="23"/>
      <c r="U429" s="23"/>
      <c r="V429" s="23"/>
      <c r="W429" s="23"/>
      <c r="X429" s="23"/>
      <c r="Y429" s="23"/>
      <c r="Z429" s="23"/>
    </row>
    <row r="430" spans="1:26" ht="43.5" customHeight="1" thickBot="1" x14ac:dyDescent="0.35">
      <c r="A430" s="97" t="str">
        <f>+'Matriz Nº4 Administración'!A430</f>
        <v>46. 7</v>
      </c>
      <c r="B430" s="98" t="str">
        <f>+'Matriz Nº4 Administración'!B430</f>
        <v>No administrar</v>
      </c>
      <c r="C430" s="99" t="str">
        <f>IF(B430&lt;&gt;"No administrar",'Matriz Nº1 Identificación'!B430," ")</f>
        <v xml:space="preserve"> </v>
      </c>
      <c r="D430" s="100" t="str">
        <f>IF(C430&lt;&gt;" ",'Matriz Nº4 Administración'!C430," ")</f>
        <v xml:space="preserve"> </v>
      </c>
      <c r="E430" s="98" t="str">
        <f>IF(B430&lt;&gt;"No administrar",'Matriz Nº4 Administración'!F430," ")</f>
        <v xml:space="preserve"> </v>
      </c>
      <c r="F430" s="98" t="str">
        <f>IF(B430&lt;&gt;"No administrar",'Matriz Nº4 Administración'!G430," ")</f>
        <v xml:space="preserve"> </v>
      </c>
      <c r="G430" s="120"/>
      <c r="H430" s="120"/>
      <c r="I430" s="120"/>
      <c r="J430" s="120"/>
      <c r="K430" s="121"/>
      <c r="L430" s="121"/>
      <c r="M430" s="120"/>
      <c r="N430" s="23"/>
      <c r="O430" s="23"/>
      <c r="P430" s="23"/>
      <c r="Q430" s="23"/>
      <c r="R430" s="23"/>
      <c r="S430" s="23"/>
      <c r="T430" s="23"/>
      <c r="U430" s="23"/>
      <c r="V430" s="23"/>
      <c r="W430" s="23"/>
      <c r="X430" s="23"/>
      <c r="Y430" s="23"/>
      <c r="Z430" s="23"/>
    </row>
    <row r="431" spans="1:26" ht="16.5" customHeight="1" thickBot="1" x14ac:dyDescent="0.35">
      <c r="A431" s="460" t="str">
        <f>'Matriz Nº4 Administración'!A431</f>
        <v xml:space="preserve">Objetivo Estratégico: </v>
      </c>
      <c r="B431" s="461"/>
      <c r="C431" s="462">
        <f>'Matriz Nº4 Administración'!B431</f>
        <v>0</v>
      </c>
      <c r="D431" s="463"/>
      <c r="E431" s="463"/>
      <c r="F431" s="463"/>
      <c r="G431" s="463"/>
      <c r="H431" s="463"/>
      <c r="I431" s="463"/>
      <c r="J431" s="463"/>
      <c r="K431" s="463"/>
      <c r="L431" s="463"/>
      <c r="M431" s="463"/>
      <c r="N431" s="7"/>
      <c r="O431" s="7"/>
      <c r="P431" s="7"/>
      <c r="Q431" s="7"/>
      <c r="R431" s="7"/>
      <c r="S431" s="7"/>
      <c r="T431" s="7"/>
      <c r="U431" s="7"/>
      <c r="V431" s="7"/>
      <c r="W431" s="7"/>
      <c r="X431" s="7"/>
      <c r="Y431" s="7"/>
      <c r="Z431" s="7"/>
    </row>
    <row r="432" spans="1:26" ht="27" customHeight="1" thickBot="1" x14ac:dyDescent="0.35">
      <c r="A432" s="456" t="str">
        <f>'Matriz Nº4 Administración'!A432</f>
        <v>Objetivo táctico</v>
      </c>
      <c r="B432" s="426"/>
      <c r="C432" s="457" t="str">
        <f>'Matriz Nº4 Administración'!B432</f>
        <v xml:space="preserve">47. </v>
      </c>
      <c r="D432" s="458"/>
      <c r="E432" s="458"/>
      <c r="F432" s="458"/>
      <c r="G432" s="458"/>
      <c r="H432" s="458"/>
      <c r="I432" s="458"/>
      <c r="J432" s="458"/>
      <c r="K432" s="458"/>
      <c r="L432" s="458"/>
      <c r="M432" s="459"/>
      <c r="N432" s="7"/>
      <c r="O432" s="7"/>
      <c r="P432" s="7"/>
      <c r="Q432" s="7"/>
      <c r="R432" s="7"/>
      <c r="S432" s="7"/>
      <c r="T432" s="7"/>
      <c r="U432" s="7"/>
      <c r="V432" s="7"/>
      <c r="W432" s="7"/>
      <c r="X432" s="7"/>
      <c r="Y432" s="7"/>
      <c r="Z432" s="7"/>
    </row>
    <row r="433" spans="1:26" ht="47.25" customHeight="1" x14ac:dyDescent="0.3">
      <c r="A433" s="97" t="str">
        <f>+'Matriz Nº4 Administración'!A433</f>
        <v>47. 1</v>
      </c>
      <c r="B433" s="98" t="str">
        <f>+'Matriz Nº4 Administración'!B433</f>
        <v>No administrar</v>
      </c>
      <c r="C433" s="99" t="str">
        <f>IF(B433&lt;&gt;"No administrar",'Matriz Nº1 Identificación'!B433," ")</f>
        <v xml:space="preserve"> </v>
      </c>
      <c r="D433" s="100" t="str">
        <f>IF(C433&lt;&gt;" ",'Matriz Nº4 Administración'!C433," ")</f>
        <v xml:space="preserve"> </v>
      </c>
      <c r="E433" s="98" t="str">
        <f>IF(B433&lt;&gt;"No administrar",'Matriz Nº4 Administración'!F433," ")</f>
        <v xml:space="preserve"> </v>
      </c>
      <c r="F433" s="98" t="str">
        <f>IF(B433&lt;&gt;"No administrar",'Matriz Nº4 Administración'!G433," ")</f>
        <v xml:space="preserve"> </v>
      </c>
      <c r="G433" s="120"/>
      <c r="H433" s="120"/>
      <c r="I433" s="120"/>
      <c r="J433" s="120"/>
      <c r="K433" s="121"/>
      <c r="L433" s="121"/>
      <c r="M433" s="120"/>
      <c r="N433" s="23"/>
      <c r="O433" s="23"/>
      <c r="P433" s="23"/>
      <c r="Q433" s="23"/>
      <c r="R433" s="23"/>
      <c r="S433" s="23"/>
      <c r="T433" s="23"/>
      <c r="U433" s="23"/>
      <c r="V433" s="23"/>
      <c r="W433" s="23"/>
      <c r="X433" s="23"/>
      <c r="Y433" s="23"/>
      <c r="Z433" s="23"/>
    </row>
    <row r="434" spans="1:26" ht="43.5" customHeight="1" x14ac:dyDescent="0.3">
      <c r="A434" s="97" t="str">
        <f>+'Matriz Nº4 Administración'!A434</f>
        <v>47. 2</v>
      </c>
      <c r="B434" s="98" t="str">
        <f>+'Matriz Nº4 Administración'!B434</f>
        <v>No administrar</v>
      </c>
      <c r="C434" s="99" t="str">
        <f>IF(B434&lt;&gt;"No administrar",'Matriz Nº1 Identificación'!B434," ")</f>
        <v xml:space="preserve"> </v>
      </c>
      <c r="D434" s="100" t="str">
        <f>IF(C434&lt;&gt;" ",'Matriz Nº4 Administración'!C434," ")</f>
        <v xml:space="preserve"> </v>
      </c>
      <c r="E434" s="98" t="str">
        <f>IF(B434&lt;&gt;"No administrar",'Matriz Nº4 Administración'!F434," ")</f>
        <v xml:space="preserve"> </v>
      </c>
      <c r="F434" s="98" t="str">
        <f>IF(B434&lt;&gt;"No administrar",'Matriz Nº4 Administración'!G434," ")</f>
        <v xml:space="preserve"> </v>
      </c>
      <c r="G434" s="120"/>
      <c r="H434" s="120"/>
      <c r="I434" s="120"/>
      <c r="J434" s="120"/>
      <c r="K434" s="121"/>
      <c r="L434" s="121"/>
      <c r="M434" s="120"/>
      <c r="N434" s="23"/>
      <c r="O434" s="23"/>
      <c r="P434" s="23"/>
      <c r="Q434" s="23"/>
      <c r="R434" s="23"/>
      <c r="S434" s="23"/>
      <c r="T434" s="23"/>
      <c r="U434" s="23"/>
      <c r="V434" s="23"/>
      <c r="W434" s="23"/>
      <c r="X434" s="23"/>
      <c r="Y434" s="23"/>
      <c r="Z434" s="23"/>
    </row>
    <row r="435" spans="1:26" ht="40.5" customHeight="1" x14ac:dyDescent="0.3">
      <c r="A435" s="97" t="str">
        <f>+'Matriz Nº4 Administración'!A435</f>
        <v>47. 3</v>
      </c>
      <c r="B435" s="98" t="str">
        <f>+'Matriz Nº4 Administración'!B435</f>
        <v>No administrar</v>
      </c>
      <c r="C435" s="99" t="str">
        <f>IF(B435&lt;&gt;"No administrar",'Matriz Nº1 Identificación'!B435," ")</f>
        <v xml:space="preserve"> </v>
      </c>
      <c r="D435" s="100" t="str">
        <f>IF(C435&lt;&gt;" ",'Matriz Nº4 Administración'!C435," ")</f>
        <v xml:space="preserve"> </v>
      </c>
      <c r="E435" s="98" t="str">
        <f>IF(B435&lt;&gt;"No administrar",'Matriz Nº4 Administración'!F435," ")</f>
        <v xml:space="preserve"> </v>
      </c>
      <c r="F435" s="98" t="str">
        <f>IF(B435&lt;&gt;"No administrar",'Matriz Nº4 Administración'!G435," ")</f>
        <v xml:space="preserve"> </v>
      </c>
      <c r="G435" s="120"/>
      <c r="H435" s="120"/>
      <c r="I435" s="120"/>
      <c r="J435" s="120"/>
      <c r="K435" s="121"/>
      <c r="L435" s="121"/>
      <c r="M435" s="120"/>
      <c r="N435" s="23"/>
      <c r="O435" s="23"/>
      <c r="P435" s="23"/>
      <c r="Q435" s="23"/>
      <c r="R435" s="23"/>
      <c r="S435" s="23"/>
      <c r="T435" s="23"/>
      <c r="U435" s="23"/>
      <c r="V435" s="23"/>
      <c r="W435" s="23"/>
      <c r="X435" s="23"/>
      <c r="Y435" s="23"/>
      <c r="Z435" s="23"/>
    </row>
    <row r="436" spans="1:26" ht="48" customHeight="1" x14ac:dyDescent="0.3">
      <c r="A436" s="97" t="str">
        <f>+'Matriz Nº4 Administración'!A436</f>
        <v>47. 4</v>
      </c>
      <c r="B436" s="98" t="str">
        <f>+'Matriz Nº4 Administración'!B436</f>
        <v>No administrar</v>
      </c>
      <c r="C436" s="99" t="str">
        <f>IF(B436&lt;&gt;"No administrar",'Matriz Nº1 Identificación'!B436," ")</f>
        <v xml:space="preserve"> </v>
      </c>
      <c r="D436" s="100" t="str">
        <f>IF(C436&lt;&gt;" ",'Matriz Nº4 Administración'!C436," ")</f>
        <v xml:space="preserve"> </v>
      </c>
      <c r="E436" s="98" t="str">
        <f>IF(B436&lt;&gt;"No administrar",'Matriz Nº4 Administración'!F436," ")</f>
        <v xml:space="preserve"> </v>
      </c>
      <c r="F436" s="98" t="str">
        <f>IF(B436&lt;&gt;"No administrar",'Matriz Nº4 Administración'!G436," ")</f>
        <v xml:space="preserve"> </v>
      </c>
      <c r="G436" s="120"/>
      <c r="H436" s="120"/>
      <c r="I436" s="120"/>
      <c r="J436" s="120"/>
      <c r="K436" s="121"/>
      <c r="L436" s="121"/>
      <c r="M436" s="120"/>
      <c r="N436" s="23"/>
      <c r="O436" s="23"/>
      <c r="P436" s="23"/>
      <c r="Q436" s="23"/>
      <c r="R436" s="23"/>
      <c r="S436" s="23"/>
      <c r="T436" s="23"/>
      <c r="U436" s="23"/>
      <c r="V436" s="23"/>
      <c r="W436" s="23"/>
      <c r="X436" s="23"/>
      <c r="Y436" s="23"/>
      <c r="Z436" s="23"/>
    </row>
    <row r="437" spans="1:26" ht="42.75" customHeight="1" x14ac:dyDescent="0.3">
      <c r="A437" s="97" t="str">
        <f>+'Matriz Nº4 Administración'!A437</f>
        <v>47. 5</v>
      </c>
      <c r="B437" s="98" t="str">
        <f>+'Matriz Nº4 Administración'!B437</f>
        <v>No administrar</v>
      </c>
      <c r="C437" s="99" t="str">
        <f>IF(B437&lt;&gt;"No administrar",'Matriz Nº1 Identificación'!B437," ")</f>
        <v xml:space="preserve"> </v>
      </c>
      <c r="D437" s="100" t="str">
        <f>IF(C437&lt;&gt;" ",'Matriz Nº4 Administración'!C437," ")</f>
        <v xml:space="preserve"> </v>
      </c>
      <c r="E437" s="98" t="str">
        <f>IF(B437&lt;&gt;"No administrar",'Matriz Nº4 Administración'!F437," ")</f>
        <v xml:space="preserve"> </v>
      </c>
      <c r="F437" s="98" t="str">
        <f>IF(B437&lt;&gt;"No administrar",'Matriz Nº4 Administración'!G437," ")</f>
        <v xml:space="preserve"> </v>
      </c>
      <c r="G437" s="120"/>
      <c r="H437" s="120"/>
      <c r="I437" s="120"/>
      <c r="J437" s="120"/>
      <c r="K437" s="121"/>
      <c r="L437" s="121"/>
      <c r="M437" s="120"/>
      <c r="N437" s="23"/>
      <c r="O437" s="23"/>
      <c r="P437" s="23"/>
      <c r="Q437" s="23"/>
      <c r="R437" s="23"/>
      <c r="S437" s="23"/>
      <c r="T437" s="23"/>
      <c r="U437" s="23"/>
      <c r="V437" s="23"/>
      <c r="W437" s="23"/>
      <c r="X437" s="23"/>
      <c r="Y437" s="23"/>
      <c r="Z437" s="23"/>
    </row>
    <row r="438" spans="1:26" ht="40.5" customHeight="1" x14ac:dyDescent="0.3">
      <c r="A438" s="97" t="str">
        <f>+'Matriz Nº4 Administración'!A438</f>
        <v>47. 6</v>
      </c>
      <c r="B438" s="98" t="str">
        <f>+'Matriz Nº4 Administración'!B438</f>
        <v>No administrar</v>
      </c>
      <c r="C438" s="99" t="str">
        <f>IF(B438&lt;&gt;"No administrar",'Matriz Nº1 Identificación'!B438," ")</f>
        <v xml:space="preserve"> </v>
      </c>
      <c r="D438" s="100" t="str">
        <f>IF(C438&lt;&gt;" ",'Matriz Nº4 Administración'!C438," ")</f>
        <v xml:space="preserve"> </v>
      </c>
      <c r="E438" s="98" t="str">
        <f>IF(B438&lt;&gt;"No administrar",'Matriz Nº4 Administración'!F438," ")</f>
        <v xml:space="preserve"> </v>
      </c>
      <c r="F438" s="98" t="str">
        <f>IF(B438&lt;&gt;"No administrar",'Matriz Nº4 Administración'!G438," ")</f>
        <v xml:space="preserve"> </v>
      </c>
      <c r="G438" s="120"/>
      <c r="H438" s="120"/>
      <c r="I438" s="120"/>
      <c r="J438" s="120"/>
      <c r="K438" s="121"/>
      <c r="L438" s="121"/>
      <c r="M438" s="120"/>
      <c r="N438" s="23"/>
      <c r="O438" s="23"/>
      <c r="P438" s="23"/>
      <c r="Q438" s="23"/>
      <c r="R438" s="23"/>
      <c r="S438" s="23"/>
      <c r="T438" s="23"/>
      <c r="U438" s="23"/>
      <c r="V438" s="23"/>
      <c r="W438" s="23"/>
      <c r="X438" s="23"/>
      <c r="Y438" s="23"/>
      <c r="Z438" s="23"/>
    </row>
    <row r="439" spans="1:26" ht="43.5" customHeight="1" thickBot="1" x14ac:dyDescent="0.35">
      <c r="A439" s="97" t="str">
        <f>+'Matriz Nº4 Administración'!A439</f>
        <v>47. 7</v>
      </c>
      <c r="B439" s="98" t="str">
        <f>+'Matriz Nº4 Administración'!B439</f>
        <v>No administrar</v>
      </c>
      <c r="C439" s="99" t="str">
        <f>IF(B439&lt;&gt;"No administrar",'Matriz Nº1 Identificación'!B439," ")</f>
        <v xml:space="preserve"> </v>
      </c>
      <c r="D439" s="100" t="str">
        <f>IF(C439&lt;&gt;" ",'Matriz Nº4 Administración'!C439," ")</f>
        <v xml:space="preserve"> </v>
      </c>
      <c r="E439" s="98" t="str">
        <f>IF(B439&lt;&gt;"No administrar",'Matriz Nº4 Administración'!F439," ")</f>
        <v xml:space="preserve"> </v>
      </c>
      <c r="F439" s="98" t="str">
        <f>IF(B439&lt;&gt;"No administrar",'Matriz Nº4 Administración'!G439," ")</f>
        <v xml:space="preserve"> </v>
      </c>
      <c r="G439" s="120"/>
      <c r="H439" s="120"/>
      <c r="I439" s="120"/>
      <c r="J439" s="120"/>
      <c r="K439" s="121"/>
      <c r="L439" s="121"/>
      <c r="M439" s="120"/>
      <c r="N439" s="23"/>
      <c r="O439" s="23"/>
      <c r="P439" s="23"/>
      <c r="Q439" s="23"/>
      <c r="R439" s="23"/>
      <c r="S439" s="23"/>
      <c r="T439" s="23"/>
      <c r="U439" s="23"/>
      <c r="V439" s="23"/>
      <c r="W439" s="23"/>
      <c r="X439" s="23"/>
      <c r="Y439" s="23"/>
      <c r="Z439" s="23"/>
    </row>
    <row r="440" spans="1:26" ht="16.5" customHeight="1" thickBot="1" x14ac:dyDescent="0.35">
      <c r="A440" s="460" t="str">
        <f>'Matriz Nº4 Administración'!A440</f>
        <v xml:space="preserve">Objetivo Estratégico: </v>
      </c>
      <c r="B440" s="461"/>
      <c r="C440" s="462">
        <f>'Matriz Nº4 Administración'!B440</f>
        <v>0</v>
      </c>
      <c r="D440" s="463"/>
      <c r="E440" s="463"/>
      <c r="F440" s="463"/>
      <c r="G440" s="463"/>
      <c r="H440" s="463"/>
      <c r="I440" s="463"/>
      <c r="J440" s="463"/>
      <c r="K440" s="463"/>
      <c r="L440" s="463"/>
      <c r="M440" s="463"/>
      <c r="N440" s="7"/>
      <c r="O440" s="7"/>
      <c r="P440" s="7"/>
      <c r="Q440" s="7"/>
      <c r="R440" s="7"/>
      <c r="S440" s="7"/>
      <c r="T440" s="7"/>
      <c r="U440" s="7"/>
      <c r="V440" s="7"/>
      <c r="W440" s="7"/>
      <c r="X440" s="7"/>
      <c r="Y440" s="7"/>
      <c r="Z440" s="7"/>
    </row>
    <row r="441" spans="1:26" ht="27" customHeight="1" thickBot="1" x14ac:dyDescent="0.35">
      <c r="A441" s="456" t="str">
        <f>'Matriz Nº4 Administración'!A441</f>
        <v>Objetivo táctico</v>
      </c>
      <c r="B441" s="426"/>
      <c r="C441" s="457" t="str">
        <f>'Matriz Nº4 Administración'!B441</f>
        <v xml:space="preserve">48. </v>
      </c>
      <c r="D441" s="458"/>
      <c r="E441" s="458"/>
      <c r="F441" s="458"/>
      <c r="G441" s="458"/>
      <c r="H441" s="458"/>
      <c r="I441" s="458"/>
      <c r="J441" s="458"/>
      <c r="K441" s="458"/>
      <c r="L441" s="458"/>
      <c r="M441" s="459"/>
      <c r="N441" s="7"/>
      <c r="O441" s="7"/>
      <c r="P441" s="7"/>
      <c r="Q441" s="7"/>
      <c r="R441" s="7"/>
      <c r="S441" s="7"/>
      <c r="T441" s="7"/>
      <c r="U441" s="7"/>
      <c r="V441" s="7"/>
      <c r="W441" s="7"/>
      <c r="X441" s="7"/>
      <c r="Y441" s="7"/>
      <c r="Z441" s="7"/>
    </row>
    <row r="442" spans="1:26" ht="47.25" customHeight="1" x14ac:dyDescent="0.3">
      <c r="A442" s="97" t="str">
        <f>+'Matriz Nº4 Administración'!A442</f>
        <v>48. 1</v>
      </c>
      <c r="B442" s="98" t="str">
        <f>+'Matriz Nº4 Administración'!B442</f>
        <v>No administrar</v>
      </c>
      <c r="C442" s="99" t="str">
        <f>IF(B442&lt;&gt;"No administrar",'Matriz Nº1 Identificación'!B442," ")</f>
        <v xml:space="preserve"> </v>
      </c>
      <c r="D442" s="100" t="str">
        <f>IF(C442&lt;&gt;" ",'Matriz Nº4 Administración'!C442," ")</f>
        <v xml:space="preserve"> </v>
      </c>
      <c r="E442" s="98" t="str">
        <f>IF(B442&lt;&gt;"No administrar",'Matriz Nº4 Administración'!F442," ")</f>
        <v xml:space="preserve"> </v>
      </c>
      <c r="F442" s="98" t="str">
        <f>IF(B442&lt;&gt;"No administrar",'Matriz Nº4 Administración'!G442," ")</f>
        <v xml:space="preserve"> </v>
      </c>
      <c r="G442" s="120"/>
      <c r="H442" s="120"/>
      <c r="I442" s="120"/>
      <c r="J442" s="120"/>
      <c r="K442" s="121"/>
      <c r="L442" s="121"/>
      <c r="M442" s="120"/>
      <c r="N442" s="23"/>
      <c r="O442" s="23"/>
      <c r="P442" s="23"/>
      <c r="Q442" s="23"/>
      <c r="R442" s="23"/>
      <c r="S442" s="23"/>
      <c r="T442" s="23"/>
      <c r="U442" s="23"/>
      <c r="V442" s="23"/>
      <c r="W442" s="23"/>
      <c r="X442" s="23"/>
      <c r="Y442" s="23"/>
      <c r="Z442" s="23"/>
    </row>
    <row r="443" spans="1:26" ht="43.5" customHeight="1" x14ac:dyDescent="0.3">
      <c r="A443" s="97" t="str">
        <f>+'Matriz Nº4 Administración'!A443</f>
        <v>48. 2</v>
      </c>
      <c r="B443" s="98" t="str">
        <f>+'Matriz Nº4 Administración'!B443</f>
        <v>No administrar</v>
      </c>
      <c r="C443" s="99" t="str">
        <f>IF(B443&lt;&gt;"No administrar",'Matriz Nº1 Identificación'!B443," ")</f>
        <v xml:space="preserve"> </v>
      </c>
      <c r="D443" s="100" t="str">
        <f>IF(C443&lt;&gt;" ",'Matriz Nº4 Administración'!C443," ")</f>
        <v xml:space="preserve"> </v>
      </c>
      <c r="E443" s="98" t="str">
        <f>IF(B443&lt;&gt;"No administrar",'Matriz Nº4 Administración'!F443," ")</f>
        <v xml:space="preserve"> </v>
      </c>
      <c r="F443" s="98" t="str">
        <f>IF(B443&lt;&gt;"No administrar",'Matriz Nº4 Administración'!G443," ")</f>
        <v xml:space="preserve"> </v>
      </c>
      <c r="G443" s="120"/>
      <c r="H443" s="120"/>
      <c r="I443" s="120"/>
      <c r="J443" s="120"/>
      <c r="K443" s="121"/>
      <c r="L443" s="121"/>
      <c r="M443" s="120"/>
      <c r="N443" s="23"/>
      <c r="O443" s="23"/>
      <c r="P443" s="23"/>
      <c r="Q443" s="23"/>
      <c r="R443" s="23"/>
      <c r="S443" s="23"/>
      <c r="T443" s="23"/>
      <c r="U443" s="23"/>
      <c r="V443" s="23"/>
      <c r="W443" s="23"/>
      <c r="X443" s="23"/>
      <c r="Y443" s="23"/>
      <c r="Z443" s="23"/>
    </row>
    <row r="444" spans="1:26" ht="40.5" customHeight="1" x14ac:dyDescent="0.3">
      <c r="A444" s="97" t="str">
        <f>+'Matriz Nº4 Administración'!A444</f>
        <v>48. 3</v>
      </c>
      <c r="B444" s="98" t="str">
        <f>+'Matriz Nº4 Administración'!B444</f>
        <v>No administrar</v>
      </c>
      <c r="C444" s="99" t="str">
        <f>IF(B444&lt;&gt;"No administrar",'Matriz Nº1 Identificación'!B444," ")</f>
        <v xml:space="preserve"> </v>
      </c>
      <c r="D444" s="100" t="str">
        <f>IF(C444&lt;&gt;" ",'Matriz Nº4 Administración'!C444," ")</f>
        <v xml:space="preserve"> </v>
      </c>
      <c r="E444" s="98" t="str">
        <f>IF(B444&lt;&gt;"No administrar",'Matriz Nº4 Administración'!F444," ")</f>
        <v xml:space="preserve"> </v>
      </c>
      <c r="F444" s="98" t="str">
        <f>IF(B444&lt;&gt;"No administrar",'Matriz Nº4 Administración'!G444," ")</f>
        <v xml:space="preserve"> </v>
      </c>
      <c r="G444" s="120"/>
      <c r="H444" s="120"/>
      <c r="I444" s="120"/>
      <c r="J444" s="120"/>
      <c r="K444" s="121"/>
      <c r="L444" s="121"/>
      <c r="M444" s="120"/>
      <c r="N444" s="23"/>
      <c r="O444" s="23"/>
      <c r="P444" s="23"/>
      <c r="Q444" s="23"/>
      <c r="R444" s="23"/>
      <c r="S444" s="23"/>
      <c r="T444" s="23"/>
      <c r="U444" s="23"/>
      <c r="V444" s="23"/>
      <c r="W444" s="23"/>
      <c r="X444" s="23"/>
      <c r="Y444" s="23"/>
      <c r="Z444" s="23"/>
    </row>
    <row r="445" spans="1:26" ht="48" customHeight="1" x14ac:dyDescent="0.3">
      <c r="A445" s="97" t="str">
        <f>+'Matriz Nº4 Administración'!A445</f>
        <v>48. 4</v>
      </c>
      <c r="B445" s="98" t="str">
        <f>+'Matriz Nº4 Administración'!B445</f>
        <v>No administrar</v>
      </c>
      <c r="C445" s="99" t="str">
        <f>IF(B445&lt;&gt;"No administrar",'Matriz Nº1 Identificación'!B445," ")</f>
        <v xml:space="preserve"> </v>
      </c>
      <c r="D445" s="100" t="str">
        <f>IF(C445&lt;&gt;" ",'Matriz Nº4 Administración'!C445," ")</f>
        <v xml:space="preserve"> </v>
      </c>
      <c r="E445" s="98" t="str">
        <f>IF(B445&lt;&gt;"No administrar",'Matriz Nº4 Administración'!F445," ")</f>
        <v xml:space="preserve"> </v>
      </c>
      <c r="F445" s="98" t="str">
        <f>IF(B445&lt;&gt;"No administrar",'Matriz Nº4 Administración'!G445," ")</f>
        <v xml:space="preserve"> </v>
      </c>
      <c r="G445" s="120"/>
      <c r="H445" s="120"/>
      <c r="I445" s="120"/>
      <c r="J445" s="120"/>
      <c r="K445" s="121"/>
      <c r="L445" s="121"/>
      <c r="M445" s="120"/>
      <c r="N445" s="23"/>
      <c r="O445" s="23"/>
      <c r="P445" s="23"/>
      <c r="Q445" s="23"/>
      <c r="R445" s="23"/>
      <c r="S445" s="23"/>
      <c r="T445" s="23"/>
      <c r="U445" s="23"/>
      <c r="V445" s="23"/>
      <c r="W445" s="23"/>
      <c r="X445" s="23"/>
      <c r="Y445" s="23"/>
      <c r="Z445" s="23"/>
    </row>
    <row r="446" spans="1:26" ht="42.75" customHeight="1" x14ac:dyDescent="0.3">
      <c r="A446" s="97" t="str">
        <f>+'Matriz Nº4 Administración'!A446</f>
        <v>48. 5</v>
      </c>
      <c r="B446" s="98" t="str">
        <f>+'Matriz Nº4 Administración'!B446</f>
        <v>No administrar</v>
      </c>
      <c r="C446" s="99" t="str">
        <f>IF(B446&lt;&gt;"No administrar",'Matriz Nº1 Identificación'!B446," ")</f>
        <v xml:space="preserve"> </v>
      </c>
      <c r="D446" s="100" t="str">
        <f>IF(C446&lt;&gt;" ",'Matriz Nº4 Administración'!C446," ")</f>
        <v xml:space="preserve"> </v>
      </c>
      <c r="E446" s="98" t="str">
        <f>IF(B446&lt;&gt;"No administrar",'Matriz Nº4 Administración'!F446," ")</f>
        <v xml:space="preserve"> </v>
      </c>
      <c r="F446" s="98" t="str">
        <f>IF(B446&lt;&gt;"No administrar",'Matriz Nº4 Administración'!G446," ")</f>
        <v xml:space="preserve"> </v>
      </c>
      <c r="G446" s="120"/>
      <c r="H446" s="120"/>
      <c r="I446" s="120"/>
      <c r="J446" s="120"/>
      <c r="K446" s="121"/>
      <c r="L446" s="121"/>
      <c r="M446" s="120"/>
      <c r="N446" s="23"/>
      <c r="O446" s="23"/>
      <c r="P446" s="23"/>
      <c r="Q446" s="23"/>
      <c r="R446" s="23"/>
      <c r="S446" s="23"/>
      <c r="T446" s="23"/>
      <c r="U446" s="23"/>
      <c r="V446" s="23"/>
      <c r="W446" s="23"/>
      <c r="X446" s="23"/>
      <c r="Y446" s="23"/>
      <c r="Z446" s="23"/>
    </row>
    <row r="447" spans="1:26" ht="40.5" customHeight="1" x14ac:dyDescent="0.3">
      <c r="A447" s="97" t="str">
        <f>+'Matriz Nº4 Administración'!A447</f>
        <v>48. 6</v>
      </c>
      <c r="B447" s="98" t="str">
        <f>+'Matriz Nº4 Administración'!B447</f>
        <v>No administrar</v>
      </c>
      <c r="C447" s="99" t="str">
        <f>IF(B447&lt;&gt;"No administrar",'Matriz Nº1 Identificación'!B447," ")</f>
        <v xml:space="preserve"> </v>
      </c>
      <c r="D447" s="100" t="str">
        <f>IF(C447&lt;&gt;" ",'Matriz Nº4 Administración'!C447," ")</f>
        <v xml:space="preserve"> </v>
      </c>
      <c r="E447" s="98" t="str">
        <f>IF(B447&lt;&gt;"No administrar",'Matriz Nº4 Administración'!F447," ")</f>
        <v xml:space="preserve"> </v>
      </c>
      <c r="F447" s="98" t="str">
        <f>IF(B447&lt;&gt;"No administrar",'Matriz Nº4 Administración'!G447," ")</f>
        <v xml:space="preserve"> </v>
      </c>
      <c r="G447" s="120"/>
      <c r="H447" s="120"/>
      <c r="I447" s="120"/>
      <c r="J447" s="120"/>
      <c r="K447" s="121"/>
      <c r="L447" s="121"/>
      <c r="M447" s="120"/>
      <c r="N447" s="23"/>
      <c r="O447" s="23"/>
      <c r="P447" s="23"/>
      <c r="Q447" s="23"/>
      <c r="R447" s="23"/>
      <c r="S447" s="23"/>
      <c r="T447" s="23"/>
      <c r="U447" s="23"/>
      <c r="V447" s="23"/>
      <c r="W447" s="23"/>
      <c r="X447" s="23"/>
      <c r="Y447" s="23"/>
      <c r="Z447" s="23"/>
    </row>
    <row r="448" spans="1:26" ht="43.5" customHeight="1" thickBot="1" x14ac:dyDescent="0.35">
      <c r="A448" s="97" t="str">
        <f>+'Matriz Nº4 Administración'!A448</f>
        <v>48. 7</v>
      </c>
      <c r="B448" s="98" t="str">
        <f>+'Matriz Nº4 Administración'!B448</f>
        <v>No administrar</v>
      </c>
      <c r="C448" s="99" t="str">
        <f>IF(B448&lt;&gt;"No administrar",'Matriz Nº1 Identificación'!B448," ")</f>
        <v xml:space="preserve"> </v>
      </c>
      <c r="D448" s="100" t="str">
        <f>IF(C448&lt;&gt;" ",'Matriz Nº4 Administración'!C448," ")</f>
        <v xml:space="preserve"> </v>
      </c>
      <c r="E448" s="98" t="str">
        <f>IF(B448&lt;&gt;"No administrar",'Matriz Nº4 Administración'!F448," ")</f>
        <v xml:space="preserve"> </v>
      </c>
      <c r="F448" s="98" t="str">
        <f>IF(B448&lt;&gt;"No administrar",'Matriz Nº4 Administración'!G448," ")</f>
        <v xml:space="preserve"> </v>
      </c>
      <c r="G448" s="120"/>
      <c r="H448" s="120"/>
      <c r="I448" s="120"/>
      <c r="J448" s="120"/>
      <c r="K448" s="121"/>
      <c r="L448" s="121"/>
      <c r="M448" s="120"/>
      <c r="N448" s="23"/>
      <c r="O448" s="23"/>
      <c r="P448" s="23"/>
      <c r="Q448" s="23"/>
      <c r="R448" s="23"/>
      <c r="S448" s="23"/>
      <c r="T448" s="23"/>
      <c r="U448" s="23"/>
      <c r="V448" s="23"/>
      <c r="W448" s="23"/>
      <c r="X448" s="23"/>
      <c r="Y448" s="23"/>
      <c r="Z448" s="23"/>
    </row>
    <row r="449" spans="1:26" ht="16.5" customHeight="1" thickBot="1" x14ac:dyDescent="0.35">
      <c r="A449" s="460" t="str">
        <f>'Matriz Nº4 Administración'!A449</f>
        <v xml:space="preserve">Objetivo Estratégico: </v>
      </c>
      <c r="B449" s="461"/>
      <c r="C449" s="462">
        <f>'Matriz Nº4 Administración'!B449</f>
        <v>0</v>
      </c>
      <c r="D449" s="463"/>
      <c r="E449" s="463"/>
      <c r="F449" s="463"/>
      <c r="G449" s="463"/>
      <c r="H449" s="463"/>
      <c r="I449" s="463"/>
      <c r="J449" s="463"/>
      <c r="K449" s="463"/>
      <c r="L449" s="463"/>
      <c r="M449" s="463"/>
      <c r="N449" s="7"/>
      <c r="O449" s="7"/>
      <c r="P449" s="7"/>
      <c r="Q449" s="7"/>
      <c r="R449" s="7"/>
      <c r="S449" s="7"/>
      <c r="T449" s="7"/>
      <c r="U449" s="7"/>
      <c r="V449" s="7"/>
      <c r="W449" s="7"/>
      <c r="X449" s="7"/>
      <c r="Y449" s="7"/>
      <c r="Z449" s="7"/>
    </row>
    <row r="450" spans="1:26" ht="27" customHeight="1" thickBot="1" x14ac:dyDescent="0.35">
      <c r="A450" s="456" t="str">
        <f>'Matriz Nº4 Administración'!A450</f>
        <v>Objetivo táctico</v>
      </c>
      <c r="B450" s="426"/>
      <c r="C450" s="457" t="str">
        <f>'Matriz Nº4 Administración'!B450</f>
        <v xml:space="preserve">49. </v>
      </c>
      <c r="D450" s="458"/>
      <c r="E450" s="458"/>
      <c r="F450" s="458"/>
      <c r="G450" s="458"/>
      <c r="H450" s="458"/>
      <c r="I450" s="458"/>
      <c r="J450" s="458"/>
      <c r="K450" s="458"/>
      <c r="L450" s="458"/>
      <c r="M450" s="459"/>
      <c r="N450" s="7"/>
      <c r="O450" s="7"/>
      <c r="P450" s="7"/>
      <c r="Q450" s="7"/>
      <c r="R450" s="7"/>
      <c r="S450" s="7"/>
      <c r="T450" s="7"/>
      <c r="U450" s="7"/>
      <c r="V450" s="7"/>
      <c r="W450" s="7"/>
      <c r="X450" s="7"/>
      <c r="Y450" s="7"/>
      <c r="Z450" s="7"/>
    </row>
    <row r="451" spans="1:26" ht="47.25" customHeight="1" x14ac:dyDescent="0.3">
      <c r="A451" s="97" t="str">
        <f>+'Matriz Nº4 Administración'!A451</f>
        <v>49. 1</v>
      </c>
      <c r="B451" s="98" t="str">
        <f>+'Matriz Nº4 Administración'!B451</f>
        <v>No administrar</v>
      </c>
      <c r="C451" s="99" t="str">
        <f>IF(B451&lt;&gt;"No administrar",'Matriz Nº1 Identificación'!B451," ")</f>
        <v xml:space="preserve"> </v>
      </c>
      <c r="D451" s="100" t="str">
        <f>IF(C451&lt;&gt;" ",'Matriz Nº4 Administración'!C451," ")</f>
        <v xml:space="preserve"> </v>
      </c>
      <c r="E451" s="98" t="str">
        <f>IF(B451&lt;&gt;"No administrar",'Matriz Nº4 Administración'!F451," ")</f>
        <v xml:space="preserve"> </v>
      </c>
      <c r="F451" s="98" t="str">
        <f>IF(B451&lt;&gt;"No administrar",'Matriz Nº4 Administración'!G451," ")</f>
        <v xml:space="preserve"> </v>
      </c>
      <c r="G451" s="120"/>
      <c r="H451" s="120"/>
      <c r="I451" s="120"/>
      <c r="J451" s="120"/>
      <c r="K451" s="121"/>
      <c r="L451" s="121"/>
      <c r="M451" s="120"/>
      <c r="N451" s="23"/>
      <c r="O451" s="23"/>
      <c r="P451" s="23"/>
      <c r="Q451" s="23"/>
      <c r="R451" s="23"/>
      <c r="S451" s="23"/>
      <c r="T451" s="23"/>
      <c r="U451" s="23"/>
      <c r="V451" s="23"/>
      <c r="W451" s="23"/>
      <c r="X451" s="23"/>
      <c r="Y451" s="23"/>
      <c r="Z451" s="23"/>
    </row>
    <row r="452" spans="1:26" ht="43.5" customHeight="1" x14ac:dyDescent="0.3">
      <c r="A452" s="97" t="str">
        <f>+'Matriz Nº4 Administración'!A452</f>
        <v>49. 2</v>
      </c>
      <c r="B452" s="98" t="str">
        <f>+'Matriz Nº4 Administración'!B452</f>
        <v>No administrar</v>
      </c>
      <c r="C452" s="99" t="str">
        <f>IF(B452&lt;&gt;"No administrar",'Matriz Nº1 Identificación'!B452," ")</f>
        <v xml:space="preserve"> </v>
      </c>
      <c r="D452" s="100" t="str">
        <f>IF(C452&lt;&gt;" ",'Matriz Nº4 Administración'!C452," ")</f>
        <v xml:space="preserve"> </v>
      </c>
      <c r="E452" s="98" t="str">
        <f>IF(B452&lt;&gt;"No administrar",'Matriz Nº4 Administración'!F452," ")</f>
        <v xml:space="preserve"> </v>
      </c>
      <c r="F452" s="98" t="str">
        <f>IF(B452&lt;&gt;"No administrar",'Matriz Nº4 Administración'!G452," ")</f>
        <v xml:space="preserve"> </v>
      </c>
      <c r="G452" s="120"/>
      <c r="H452" s="120"/>
      <c r="I452" s="120"/>
      <c r="J452" s="120"/>
      <c r="K452" s="121"/>
      <c r="L452" s="121"/>
      <c r="M452" s="120"/>
      <c r="N452" s="23"/>
      <c r="O452" s="23"/>
      <c r="P452" s="23"/>
      <c r="Q452" s="23"/>
      <c r="R452" s="23"/>
      <c r="S452" s="23"/>
      <c r="T452" s="23"/>
      <c r="U452" s="23"/>
      <c r="V452" s="23"/>
      <c r="W452" s="23"/>
      <c r="X452" s="23"/>
      <c r="Y452" s="23"/>
      <c r="Z452" s="23"/>
    </row>
    <row r="453" spans="1:26" ht="40.5" customHeight="1" x14ac:dyDescent="0.3">
      <c r="A453" s="97" t="str">
        <f>+'Matriz Nº4 Administración'!A453</f>
        <v>49. 3</v>
      </c>
      <c r="B453" s="98" t="str">
        <f>+'Matriz Nº4 Administración'!B453</f>
        <v>No administrar</v>
      </c>
      <c r="C453" s="99" t="str">
        <f>IF(B453&lt;&gt;"No administrar",'Matriz Nº1 Identificación'!B453," ")</f>
        <v xml:space="preserve"> </v>
      </c>
      <c r="D453" s="100" t="str">
        <f>IF(C453&lt;&gt;" ",'Matriz Nº4 Administración'!C453," ")</f>
        <v xml:space="preserve"> </v>
      </c>
      <c r="E453" s="98" t="str">
        <f>IF(B453&lt;&gt;"No administrar",'Matriz Nº4 Administración'!F453," ")</f>
        <v xml:space="preserve"> </v>
      </c>
      <c r="F453" s="98" t="str">
        <f>IF(B453&lt;&gt;"No administrar",'Matriz Nº4 Administración'!G453," ")</f>
        <v xml:space="preserve"> </v>
      </c>
      <c r="G453" s="120"/>
      <c r="H453" s="120"/>
      <c r="I453" s="120"/>
      <c r="J453" s="120"/>
      <c r="K453" s="121"/>
      <c r="L453" s="121"/>
      <c r="M453" s="120"/>
      <c r="N453" s="23"/>
      <c r="O453" s="23"/>
      <c r="P453" s="23"/>
      <c r="Q453" s="23"/>
      <c r="R453" s="23"/>
      <c r="S453" s="23"/>
      <c r="T453" s="23"/>
      <c r="U453" s="23"/>
      <c r="V453" s="23"/>
      <c r="W453" s="23"/>
      <c r="X453" s="23"/>
      <c r="Y453" s="23"/>
      <c r="Z453" s="23"/>
    </row>
    <row r="454" spans="1:26" ht="48" customHeight="1" x14ac:dyDescent="0.3">
      <c r="A454" s="97" t="str">
        <f>+'Matriz Nº4 Administración'!A454</f>
        <v>49. 4</v>
      </c>
      <c r="B454" s="98" t="str">
        <f>+'Matriz Nº4 Administración'!B454</f>
        <v>No administrar</v>
      </c>
      <c r="C454" s="99" t="str">
        <f>IF(B454&lt;&gt;"No administrar",'Matriz Nº1 Identificación'!B454," ")</f>
        <v xml:space="preserve"> </v>
      </c>
      <c r="D454" s="100" t="str">
        <f>IF(C454&lt;&gt;" ",'Matriz Nº4 Administración'!C454," ")</f>
        <v xml:space="preserve"> </v>
      </c>
      <c r="E454" s="98" t="str">
        <f>IF(B454&lt;&gt;"No administrar",'Matriz Nº4 Administración'!F454," ")</f>
        <v xml:space="preserve"> </v>
      </c>
      <c r="F454" s="98" t="str">
        <f>IF(B454&lt;&gt;"No administrar",'Matriz Nº4 Administración'!G454," ")</f>
        <v xml:space="preserve"> </v>
      </c>
      <c r="G454" s="120"/>
      <c r="H454" s="120"/>
      <c r="I454" s="120"/>
      <c r="J454" s="120"/>
      <c r="K454" s="121"/>
      <c r="L454" s="121"/>
      <c r="M454" s="120"/>
      <c r="N454" s="23"/>
      <c r="O454" s="23"/>
      <c r="P454" s="23"/>
      <c r="Q454" s="23"/>
      <c r="R454" s="23"/>
      <c r="S454" s="23"/>
      <c r="T454" s="23"/>
      <c r="U454" s="23"/>
      <c r="V454" s="23"/>
      <c r="W454" s="23"/>
      <c r="X454" s="23"/>
      <c r="Y454" s="23"/>
      <c r="Z454" s="23"/>
    </row>
    <row r="455" spans="1:26" ht="42.75" customHeight="1" x14ac:dyDescent="0.3">
      <c r="A455" s="97" t="str">
        <f>+'Matriz Nº4 Administración'!A455</f>
        <v>49. 5</v>
      </c>
      <c r="B455" s="98" t="str">
        <f>+'Matriz Nº4 Administración'!B455</f>
        <v>No administrar</v>
      </c>
      <c r="C455" s="99" t="str">
        <f>IF(B455&lt;&gt;"No administrar",'Matriz Nº1 Identificación'!B455," ")</f>
        <v xml:space="preserve"> </v>
      </c>
      <c r="D455" s="100" t="str">
        <f>IF(C455&lt;&gt;" ",'Matriz Nº4 Administración'!C455," ")</f>
        <v xml:space="preserve"> </v>
      </c>
      <c r="E455" s="98" t="str">
        <f>IF(B455&lt;&gt;"No administrar",'Matriz Nº4 Administración'!F455," ")</f>
        <v xml:space="preserve"> </v>
      </c>
      <c r="F455" s="98" t="str">
        <f>IF(B455&lt;&gt;"No administrar",'Matriz Nº4 Administración'!G455," ")</f>
        <v xml:space="preserve"> </v>
      </c>
      <c r="G455" s="120"/>
      <c r="H455" s="120"/>
      <c r="I455" s="120"/>
      <c r="J455" s="120"/>
      <c r="K455" s="121"/>
      <c r="L455" s="121"/>
      <c r="M455" s="120"/>
      <c r="N455" s="23"/>
      <c r="O455" s="23"/>
      <c r="P455" s="23"/>
      <c r="Q455" s="23"/>
      <c r="R455" s="23"/>
      <c r="S455" s="23"/>
      <c r="T455" s="23"/>
      <c r="U455" s="23"/>
      <c r="V455" s="23"/>
      <c r="W455" s="23"/>
      <c r="X455" s="23"/>
      <c r="Y455" s="23"/>
      <c r="Z455" s="23"/>
    </row>
    <row r="456" spans="1:26" ht="40.5" customHeight="1" x14ac:dyDescent="0.3">
      <c r="A456" s="97" t="str">
        <f>+'Matriz Nº4 Administración'!A456</f>
        <v>49. 6</v>
      </c>
      <c r="B456" s="98" t="str">
        <f>+'Matriz Nº4 Administración'!B456</f>
        <v>No administrar</v>
      </c>
      <c r="C456" s="99" t="str">
        <f>IF(B456&lt;&gt;"No administrar",'Matriz Nº1 Identificación'!B456," ")</f>
        <v xml:space="preserve"> </v>
      </c>
      <c r="D456" s="100" t="str">
        <f>IF(C456&lt;&gt;" ",'Matriz Nº4 Administración'!C456," ")</f>
        <v xml:space="preserve"> </v>
      </c>
      <c r="E456" s="98" t="str">
        <f>IF(B456&lt;&gt;"No administrar",'Matriz Nº4 Administración'!F456," ")</f>
        <v xml:space="preserve"> </v>
      </c>
      <c r="F456" s="98" t="str">
        <f>IF(B456&lt;&gt;"No administrar",'Matriz Nº4 Administración'!G456," ")</f>
        <v xml:space="preserve"> </v>
      </c>
      <c r="G456" s="120"/>
      <c r="H456" s="120"/>
      <c r="I456" s="120"/>
      <c r="J456" s="120"/>
      <c r="K456" s="121"/>
      <c r="L456" s="121"/>
      <c r="M456" s="120"/>
      <c r="N456" s="23"/>
      <c r="O456" s="23"/>
      <c r="P456" s="23"/>
      <c r="Q456" s="23"/>
      <c r="R456" s="23"/>
      <c r="S456" s="23"/>
      <c r="T456" s="23"/>
      <c r="U456" s="23"/>
      <c r="V456" s="23"/>
      <c r="W456" s="23"/>
      <c r="X456" s="23"/>
      <c r="Y456" s="23"/>
      <c r="Z456" s="23"/>
    </row>
    <row r="457" spans="1:26" ht="43.5" customHeight="1" thickBot="1" x14ac:dyDescent="0.35">
      <c r="A457" s="97" t="str">
        <f>+'Matriz Nº4 Administración'!A457</f>
        <v>49. 7</v>
      </c>
      <c r="B457" s="98" t="str">
        <f>+'Matriz Nº4 Administración'!B457</f>
        <v>No administrar</v>
      </c>
      <c r="C457" s="99" t="str">
        <f>IF(B457&lt;&gt;"No administrar",'Matriz Nº1 Identificación'!B457," ")</f>
        <v xml:space="preserve"> </v>
      </c>
      <c r="D457" s="100" t="str">
        <f>IF(C457&lt;&gt;" ",'Matriz Nº4 Administración'!C457," ")</f>
        <v xml:space="preserve"> </v>
      </c>
      <c r="E457" s="98" t="str">
        <f>IF(B457&lt;&gt;"No administrar",'Matriz Nº4 Administración'!F457," ")</f>
        <v xml:space="preserve"> </v>
      </c>
      <c r="F457" s="98" t="str">
        <f>IF(B457&lt;&gt;"No administrar",'Matriz Nº4 Administración'!G457," ")</f>
        <v xml:space="preserve"> </v>
      </c>
      <c r="G457" s="120"/>
      <c r="H457" s="120"/>
      <c r="I457" s="120"/>
      <c r="J457" s="120"/>
      <c r="K457" s="121"/>
      <c r="L457" s="121"/>
      <c r="M457" s="120"/>
      <c r="N457" s="23"/>
      <c r="O457" s="23"/>
      <c r="P457" s="23"/>
      <c r="Q457" s="23"/>
      <c r="R457" s="23"/>
      <c r="S457" s="23"/>
      <c r="T457" s="23"/>
      <c r="U457" s="23"/>
      <c r="V457" s="23"/>
      <c r="W457" s="23"/>
      <c r="X457" s="23"/>
      <c r="Y457" s="23"/>
      <c r="Z457" s="23"/>
    </row>
    <row r="458" spans="1:26" ht="16.5" customHeight="1" thickBot="1" x14ac:dyDescent="0.35">
      <c r="A458" s="460" t="str">
        <f>'Matriz Nº4 Administración'!A458</f>
        <v xml:space="preserve">Objetivo Estratégico: </v>
      </c>
      <c r="B458" s="461"/>
      <c r="C458" s="462">
        <f>'Matriz Nº4 Administración'!B458</f>
        <v>0</v>
      </c>
      <c r="D458" s="463"/>
      <c r="E458" s="463"/>
      <c r="F458" s="463"/>
      <c r="G458" s="463"/>
      <c r="H458" s="463"/>
      <c r="I458" s="463"/>
      <c r="J458" s="463"/>
      <c r="K458" s="463"/>
      <c r="L458" s="463"/>
      <c r="M458" s="463"/>
      <c r="N458" s="7"/>
      <c r="O458" s="7"/>
      <c r="P458" s="7"/>
      <c r="Q458" s="7"/>
      <c r="R458" s="7"/>
      <c r="S458" s="7"/>
      <c r="T458" s="7"/>
      <c r="U458" s="7"/>
      <c r="V458" s="7"/>
      <c r="W458" s="7"/>
      <c r="X458" s="7"/>
      <c r="Y458" s="7"/>
      <c r="Z458" s="7"/>
    </row>
    <row r="459" spans="1:26" ht="27" customHeight="1" thickBot="1" x14ac:dyDescent="0.35">
      <c r="A459" s="456" t="str">
        <f>'Matriz Nº4 Administración'!A459</f>
        <v>Objetivo táctico</v>
      </c>
      <c r="B459" s="426"/>
      <c r="C459" s="457" t="str">
        <f>'Matriz Nº4 Administración'!B459</f>
        <v xml:space="preserve">50. </v>
      </c>
      <c r="D459" s="458"/>
      <c r="E459" s="458"/>
      <c r="F459" s="458"/>
      <c r="G459" s="458"/>
      <c r="H459" s="458"/>
      <c r="I459" s="458"/>
      <c r="J459" s="458"/>
      <c r="K459" s="458"/>
      <c r="L459" s="458"/>
      <c r="M459" s="459"/>
      <c r="N459" s="7"/>
      <c r="O459" s="7"/>
      <c r="P459" s="7"/>
      <c r="Q459" s="7"/>
      <c r="R459" s="7"/>
      <c r="S459" s="7"/>
      <c r="T459" s="7"/>
      <c r="U459" s="7"/>
      <c r="V459" s="7"/>
      <c r="W459" s="7"/>
      <c r="X459" s="7"/>
      <c r="Y459" s="7"/>
      <c r="Z459" s="7"/>
    </row>
    <row r="460" spans="1:26" ht="47.25" customHeight="1" x14ac:dyDescent="0.3">
      <c r="A460" s="97" t="str">
        <f>+'Matriz Nº4 Administración'!A460</f>
        <v>50. 1</v>
      </c>
      <c r="B460" s="98" t="str">
        <f>+'Matriz Nº4 Administración'!B460</f>
        <v>No administrar</v>
      </c>
      <c r="C460" s="99" t="str">
        <f>IF(B460&lt;&gt;"No administrar",'Matriz Nº1 Identificación'!B460," ")</f>
        <v xml:space="preserve"> </v>
      </c>
      <c r="D460" s="100" t="str">
        <f>IF(C460&lt;&gt;" ",'Matriz Nº4 Administración'!C460," ")</f>
        <v xml:space="preserve"> </v>
      </c>
      <c r="E460" s="98" t="str">
        <f>IF(B460&lt;&gt;"No administrar",'Matriz Nº4 Administración'!F460," ")</f>
        <v xml:space="preserve"> </v>
      </c>
      <c r="F460" s="98" t="str">
        <f>IF(B460&lt;&gt;"No administrar",'Matriz Nº4 Administración'!G460," ")</f>
        <v xml:space="preserve"> </v>
      </c>
      <c r="G460" s="120"/>
      <c r="H460" s="120"/>
      <c r="I460" s="120"/>
      <c r="J460" s="120"/>
      <c r="K460" s="121"/>
      <c r="L460" s="121"/>
      <c r="M460" s="120"/>
      <c r="N460" s="23"/>
      <c r="O460" s="23"/>
      <c r="P460" s="23"/>
      <c r="Q460" s="23"/>
      <c r="R460" s="23"/>
      <c r="S460" s="23"/>
      <c r="T460" s="23"/>
      <c r="U460" s="23"/>
      <c r="V460" s="23"/>
      <c r="W460" s="23"/>
      <c r="X460" s="23"/>
      <c r="Y460" s="23"/>
      <c r="Z460" s="23"/>
    </row>
    <row r="461" spans="1:26" ht="43.5" customHeight="1" x14ac:dyDescent="0.3">
      <c r="A461" s="97" t="str">
        <f>+'Matriz Nº4 Administración'!A461</f>
        <v>50. 2</v>
      </c>
      <c r="B461" s="98" t="str">
        <f>+'Matriz Nº4 Administración'!B461</f>
        <v>No administrar</v>
      </c>
      <c r="C461" s="99" t="str">
        <f>IF(B461&lt;&gt;"No administrar",'Matriz Nº1 Identificación'!B461," ")</f>
        <v xml:space="preserve"> </v>
      </c>
      <c r="D461" s="100" t="str">
        <f>IF(C461&lt;&gt;" ",'Matriz Nº4 Administración'!C461," ")</f>
        <v xml:space="preserve"> </v>
      </c>
      <c r="E461" s="98" t="str">
        <f>IF(B461&lt;&gt;"No administrar",'Matriz Nº4 Administración'!F461," ")</f>
        <v xml:space="preserve"> </v>
      </c>
      <c r="F461" s="98" t="str">
        <f>IF(B461&lt;&gt;"No administrar",'Matriz Nº4 Administración'!G461," ")</f>
        <v xml:space="preserve"> </v>
      </c>
      <c r="G461" s="120"/>
      <c r="H461" s="120"/>
      <c r="I461" s="120"/>
      <c r="J461" s="120"/>
      <c r="K461" s="121"/>
      <c r="L461" s="121"/>
      <c r="M461" s="120"/>
      <c r="N461" s="23"/>
      <c r="O461" s="23"/>
      <c r="P461" s="23"/>
      <c r="Q461" s="23"/>
      <c r="R461" s="23"/>
      <c r="S461" s="23"/>
      <c r="T461" s="23"/>
      <c r="U461" s="23"/>
      <c r="V461" s="23"/>
      <c r="W461" s="23"/>
      <c r="X461" s="23"/>
      <c r="Y461" s="23"/>
      <c r="Z461" s="23"/>
    </row>
    <row r="462" spans="1:26" ht="40.5" customHeight="1" x14ac:dyDescent="0.3">
      <c r="A462" s="97" t="str">
        <f>+'Matriz Nº4 Administración'!A462</f>
        <v>50. 3</v>
      </c>
      <c r="B462" s="98" t="str">
        <f>+'Matriz Nº4 Administración'!B462</f>
        <v>No administrar</v>
      </c>
      <c r="C462" s="99" t="str">
        <f>IF(B462&lt;&gt;"No administrar",'Matriz Nº1 Identificación'!B462," ")</f>
        <v xml:space="preserve"> </v>
      </c>
      <c r="D462" s="100" t="str">
        <f>IF(C462&lt;&gt;" ",'Matriz Nº4 Administración'!C462," ")</f>
        <v xml:space="preserve"> </v>
      </c>
      <c r="E462" s="98" t="str">
        <f>IF(B462&lt;&gt;"No administrar",'Matriz Nº4 Administración'!F462," ")</f>
        <v xml:space="preserve"> </v>
      </c>
      <c r="F462" s="98" t="str">
        <f>IF(B462&lt;&gt;"No administrar",'Matriz Nº4 Administración'!G462," ")</f>
        <v xml:space="preserve"> </v>
      </c>
      <c r="G462" s="120"/>
      <c r="H462" s="120"/>
      <c r="I462" s="120"/>
      <c r="J462" s="120"/>
      <c r="K462" s="121"/>
      <c r="L462" s="121"/>
      <c r="M462" s="120"/>
      <c r="N462" s="23"/>
      <c r="O462" s="23"/>
      <c r="P462" s="23"/>
      <c r="Q462" s="23"/>
      <c r="R462" s="23"/>
      <c r="S462" s="23"/>
      <c r="T462" s="23"/>
      <c r="U462" s="23"/>
      <c r="V462" s="23"/>
      <c r="W462" s="23"/>
      <c r="X462" s="23"/>
      <c r="Y462" s="23"/>
      <c r="Z462" s="23"/>
    </row>
    <row r="463" spans="1:26" ht="48" customHeight="1" x14ac:dyDescent="0.3">
      <c r="A463" s="97" t="str">
        <f>+'Matriz Nº4 Administración'!A463</f>
        <v>50. 4</v>
      </c>
      <c r="B463" s="98" t="str">
        <f>+'Matriz Nº4 Administración'!B463</f>
        <v>No administrar</v>
      </c>
      <c r="C463" s="99" t="str">
        <f>IF(B463&lt;&gt;"No administrar",'Matriz Nº1 Identificación'!B463," ")</f>
        <v xml:space="preserve"> </v>
      </c>
      <c r="D463" s="100" t="str">
        <f>IF(C463&lt;&gt;" ",'Matriz Nº4 Administración'!C463," ")</f>
        <v xml:space="preserve"> </v>
      </c>
      <c r="E463" s="98" t="str">
        <f>IF(B463&lt;&gt;"No administrar",'Matriz Nº4 Administración'!F463," ")</f>
        <v xml:space="preserve"> </v>
      </c>
      <c r="F463" s="98" t="str">
        <f>IF(B463&lt;&gt;"No administrar",'Matriz Nº4 Administración'!G463," ")</f>
        <v xml:space="preserve"> </v>
      </c>
      <c r="G463" s="120"/>
      <c r="H463" s="120"/>
      <c r="I463" s="120"/>
      <c r="J463" s="120"/>
      <c r="K463" s="121"/>
      <c r="L463" s="121"/>
      <c r="M463" s="120"/>
      <c r="N463" s="23"/>
      <c r="O463" s="23"/>
      <c r="P463" s="23"/>
      <c r="Q463" s="23"/>
      <c r="R463" s="23"/>
      <c r="S463" s="23"/>
      <c r="T463" s="23"/>
      <c r="U463" s="23"/>
      <c r="V463" s="23"/>
      <c r="W463" s="23"/>
      <c r="X463" s="23"/>
      <c r="Y463" s="23"/>
      <c r="Z463" s="23"/>
    </row>
    <row r="464" spans="1:26" ht="42.75" customHeight="1" x14ac:dyDescent="0.3">
      <c r="A464" s="97" t="str">
        <f>+'Matriz Nº4 Administración'!A464</f>
        <v>50. 5</v>
      </c>
      <c r="B464" s="98" t="str">
        <f>+'Matriz Nº4 Administración'!B464</f>
        <v>No administrar</v>
      </c>
      <c r="C464" s="99" t="str">
        <f>IF(B464&lt;&gt;"No administrar",'Matriz Nº1 Identificación'!B464," ")</f>
        <v xml:space="preserve"> </v>
      </c>
      <c r="D464" s="100" t="str">
        <f>IF(C464&lt;&gt;" ",'Matriz Nº4 Administración'!C464," ")</f>
        <v xml:space="preserve"> </v>
      </c>
      <c r="E464" s="98" t="str">
        <f>IF(B464&lt;&gt;"No administrar",'Matriz Nº4 Administración'!F464," ")</f>
        <v xml:space="preserve"> </v>
      </c>
      <c r="F464" s="98" t="str">
        <f>IF(B464&lt;&gt;"No administrar",'Matriz Nº4 Administración'!G464," ")</f>
        <v xml:space="preserve"> </v>
      </c>
      <c r="G464" s="120"/>
      <c r="H464" s="120"/>
      <c r="I464" s="120"/>
      <c r="J464" s="120"/>
      <c r="K464" s="121"/>
      <c r="L464" s="121"/>
      <c r="M464" s="120"/>
      <c r="N464" s="23"/>
      <c r="O464" s="23"/>
      <c r="P464" s="23"/>
      <c r="Q464" s="23"/>
      <c r="R464" s="23"/>
      <c r="S464" s="23"/>
      <c r="T464" s="23"/>
      <c r="U464" s="23"/>
      <c r="V464" s="23"/>
      <c r="W464" s="23"/>
      <c r="X464" s="23"/>
      <c r="Y464" s="23"/>
      <c r="Z464" s="23"/>
    </row>
    <row r="465" spans="1:26" ht="40.5" customHeight="1" x14ac:dyDescent="0.3">
      <c r="A465" s="97" t="str">
        <f>+'Matriz Nº4 Administración'!A465</f>
        <v>50. 6</v>
      </c>
      <c r="B465" s="98" t="str">
        <f>+'Matriz Nº4 Administración'!B465</f>
        <v>No administrar</v>
      </c>
      <c r="C465" s="99" t="str">
        <f>IF(B465&lt;&gt;"No administrar",'Matriz Nº1 Identificación'!B465," ")</f>
        <v xml:space="preserve"> </v>
      </c>
      <c r="D465" s="100" t="str">
        <f>IF(C465&lt;&gt;" ",'Matriz Nº4 Administración'!C465," ")</f>
        <v xml:space="preserve"> </v>
      </c>
      <c r="E465" s="98" t="str">
        <f>IF(B465&lt;&gt;"No administrar",'Matriz Nº4 Administración'!F465," ")</f>
        <v xml:space="preserve"> </v>
      </c>
      <c r="F465" s="98" t="str">
        <f>IF(B465&lt;&gt;"No administrar",'Matriz Nº4 Administración'!G465," ")</f>
        <v xml:space="preserve"> </v>
      </c>
      <c r="G465" s="120"/>
      <c r="H465" s="120"/>
      <c r="I465" s="120"/>
      <c r="J465" s="120"/>
      <c r="K465" s="121"/>
      <c r="L465" s="121"/>
      <c r="M465" s="120"/>
      <c r="N465" s="23"/>
      <c r="O465" s="23"/>
      <c r="P465" s="23"/>
      <c r="Q465" s="23"/>
      <c r="R465" s="23"/>
      <c r="S465" s="23"/>
      <c r="T465" s="23"/>
      <c r="U465" s="23"/>
      <c r="V465" s="23"/>
      <c r="W465" s="23"/>
      <c r="X465" s="23"/>
      <c r="Y465" s="23"/>
      <c r="Z465" s="23"/>
    </row>
    <row r="466" spans="1:26" ht="43.5" customHeight="1" thickBot="1" x14ac:dyDescent="0.35">
      <c r="A466" s="97" t="str">
        <f>+'Matriz Nº4 Administración'!A466</f>
        <v>50. 7</v>
      </c>
      <c r="B466" s="98" t="str">
        <f>+'Matriz Nº4 Administración'!B466</f>
        <v>No administrar</v>
      </c>
      <c r="C466" s="99" t="str">
        <f>IF(B466&lt;&gt;"No administrar",'Matriz Nº1 Identificación'!B466," ")</f>
        <v xml:space="preserve"> </v>
      </c>
      <c r="D466" s="100" t="str">
        <f>IF(C466&lt;&gt;" ",'Matriz Nº4 Administración'!C466," ")</f>
        <v xml:space="preserve"> </v>
      </c>
      <c r="E466" s="98" t="str">
        <f>IF(B466&lt;&gt;"No administrar",'Matriz Nº4 Administración'!F466," ")</f>
        <v xml:space="preserve"> </v>
      </c>
      <c r="F466" s="98" t="str">
        <f>IF(B466&lt;&gt;"No administrar",'Matriz Nº4 Administración'!G466," ")</f>
        <v xml:space="preserve"> </v>
      </c>
      <c r="G466" s="120"/>
      <c r="H466" s="120"/>
      <c r="I466" s="120"/>
      <c r="J466" s="120"/>
      <c r="K466" s="121"/>
      <c r="L466" s="121"/>
      <c r="M466" s="120"/>
      <c r="N466" s="23"/>
      <c r="O466" s="23"/>
      <c r="P466" s="23"/>
      <c r="Q466" s="23"/>
      <c r="R466" s="23"/>
      <c r="S466" s="23"/>
      <c r="T466" s="23"/>
      <c r="U466" s="23"/>
      <c r="V466" s="23"/>
      <c r="W466" s="23"/>
      <c r="X466" s="23"/>
      <c r="Y466" s="23"/>
      <c r="Z466" s="23"/>
    </row>
    <row r="467" spans="1:26" ht="16.5" customHeight="1" thickBot="1" x14ac:dyDescent="0.35">
      <c r="A467" s="460" t="str">
        <f>'Matriz Nº4 Administración'!A467</f>
        <v xml:space="preserve">Objetivo Estratégico: </v>
      </c>
      <c r="B467" s="461"/>
      <c r="C467" s="462">
        <f>'Matriz Nº4 Administración'!B467</f>
        <v>0</v>
      </c>
      <c r="D467" s="463"/>
      <c r="E467" s="463"/>
      <c r="F467" s="463"/>
      <c r="G467" s="463"/>
      <c r="H467" s="463"/>
      <c r="I467" s="463"/>
      <c r="J467" s="463"/>
      <c r="K467" s="463"/>
      <c r="L467" s="463"/>
      <c r="M467" s="463"/>
      <c r="N467" s="7"/>
      <c r="O467" s="7"/>
      <c r="P467" s="7"/>
      <c r="Q467" s="7"/>
      <c r="R467" s="7"/>
      <c r="S467" s="7"/>
      <c r="T467" s="7"/>
      <c r="U467" s="7"/>
      <c r="V467" s="7"/>
      <c r="W467" s="7"/>
      <c r="X467" s="7"/>
      <c r="Y467" s="7"/>
      <c r="Z467" s="7"/>
    </row>
    <row r="468" spans="1:26" ht="27" customHeight="1" thickBot="1" x14ac:dyDescent="0.35">
      <c r="A468" s="456" t="str">
        <f>'Matriz Nº4 Administración'!A468</f>
        <v>Objetivo táctico</v>
      </c>
      <c r="B468" s="426"/>
      <c r="C468" s="457" t="str">
        <f>'Matriz Nº4 Administración'!B468</f>
        <v xml:space="preserve">51. </v>
      </c>
      <c r="D468" s="458"/>
      <c r="E468" s="458"/>
      <c r="F468" s="458"/>
      <c r="G468" s="458"/>
      <c r="H468" s="458"/>
      <c r="I468" s="458"/>
      <c r="J468" s="458"/>
      <c r="K468" s="458"/>
      <c r="L468" s="458"/>
      <c r="M468" s="459"/>
      <c r="N468" s="7"/>
      <c r="O468" s="7"/>
      <c r="P468" s="7"/>
      <c r="Q468" s="7"/>
      <c r="R468" s="7"/>
      <c r="S468" s="7"/>
      <c r="T468" s="7"/>
      <c r="U468" s="7"/>
      <c r="V468" s="7"/>
      <c r="W468" s="7"/>
      <c r="X468" s="7"/>
      <c r="Y468" s="7"/>
      <c r="Z468" s="7"/>
    </row>
    <row r="469" spans="1:26" ht="47.25" customHeight="1" x14ac:dyDescent="0.3">
      <c r="A469" s="97" t="str">
        <f>+'Matriz Nº4 Administración'!A469</f>
        <v>51. 1</v>
      </c>
      <c r="B469" s="98" t="str">
        <f>+'Matriz Nº4 Administración'!B469</f>
        <v>No administrar</v>
      </c>
      <c r="C469" s="99" t="str">
        <f>IF(B469&lt;&gt;"No administrar",'Matriz Nº1 Identificación'!B469," ")</f>
        <v xml:space="preserve"> </v>
      </c>
      <c r="D469" s="100" t="str">
        <f>IF(C469&lt;&gt;" ",'Matriz Nº4 Administración'!C469," ")</f>
        <v xml:space="preserve"> </v>
      </c>
      <c r="E469" s="98" t="str">
        <f>IF(B469&lt;&gt;"No administrar",'Matriz Nº4 Administración'!F469," ")</f>
        <v xml:space="preserve"> </v>
      </c>
      <c r="F469" s="98" t="str">
        <f>IF(B469&lt;&gt;"No administrar",'Matriz Nº4 Administración'!G469," ")</f>
        <v xml:space="preserve"> </v>
      </c>
      <c r="G469" s="120"/>
      <c r="H469" s="120"/>
      <c r="I469" s="120"/>
      <c r="J469" s="120"/>
      <c r="K469" s="121"/>
      <c r="L469" s="121"/>
      <c r="M469" s="120"/>
      <c r="N469" s="23"/>
      <c r="O469" s="23"/>
      <c r="P469" s="23"/>
      <c r="Q469" s="23"/>
      <c r="R469" s="23"/>
      <c r="S469" s="23"/>
      <c r="T469" s="23"/>
      <c r="U469" s="23"/>
      <c r="V469" s="23"/>
      <c r="W469" s="23"/>
      <c r="X469" s="23"/>
      <c r="Y469" s="23"/>
      <c r="Z469" s="23"/>
    </row>
    <row r="470" spans="1:26" ht="43.5" customHeight="1" x14ac:dyDescent="0.3">
      <c r="A470" s="97" t="str">
        <f>+'Matriz Nº4 Administración'!A470</f>
        <v>51. 2</v>
      </c>
      <c r="B470" s="98" t="str">
        <f>+'Matriz Nº4 Administración'!B470</f>
        <v>No administrar</v>
      </c>
      <c r="C470" s="99" t="str">
        <f>IF(B470&lt;&gt;"No administrar",'Matriz Nº1 Identificación'!B470," ")</f>
        <v xml:space="preserve"> </v>
      </c>
      <c r="D470" s="100" t="str">
        <f>IF(C470&lt;&gt;" ",'Matriz Nº4 Administración'!C470," ")</f>
        <v xml:space="preserve"> </v>
      </c>
      <c r="E470" s="98" t="str">
        <f>IF(B470&lt;&gt;"No administrar",'Matriz Nº4 Administración'!F470," ")</f>
        <v xml:space="preserve"> </v>
      </c>
      <c r="F470" s="98" t="str">
        <f>IF(B470&lt;&gt;"No administrar",'Matriz Nº4 Administración'!G470," ")</f>
        <v xml:space="preserve"> </v>
      </c>
      <c r="G470" s="120"/>
      <c r="H470" s="120"/>
      <c r="I470" s="120"/>
      <c r="J470" s="120"/>
      <c r="K470" s="121"/>
      <c r="L470" s="121"/>
      <c r="M470" s="120"/>
      <c r="N470" s="23"/>
      <c r="O470" s="23"/>
      <c r="P470" s="23"/>
      <c r="Q470" s="23"/>
      <c r="R470" s="23"/>
      <c r="S470" s="23"/>
      <c r="T470" s="23"/>
      <c r="U470" s="23"/>
      <c r="V470" s="23"/>
      <c r="W470" s="23"/>
      <c r="X470" s="23"/>
      <c r="Y470" s="23"/>
      <c r="Z470" s="23"/>
    </row>
    <row r="471" spans="1:26" ht="40.5" customHeight="1" x14ac:dyDescent="0.3">
      <c r="A471" s="97" t="str">
        <f>+'Matriz Nº4 Administración'!A471</f>
        <v>51. 3</v>
      </c>
      <c r="B471" s="98" t="str">
        <f>+'Matriz Nº4 Administración'!B471</f>
        <v>No administrar</v>
      </c>
      <c r="C471" s="99" t="str">
        <f>IF(B471&lt;&gt;"No administrar",'Matriz Nº1 Identificación'!B471," ")</f>
        <v xml:space="preserve"> </v>
      </c>
      <c r="D471" s="100" t="str">
        <f>IF(C471&lt;&gt;" ",'Matriz Nº4 Administración'!C471," ")</f>
        <v xml:space="preserve"> </v>
      </c>
      <c r="E471" s="98" t="str">
        <f>IF(B471&lt;&gt;"No administrar",'Matriz Nº4 Administración'!F471," ")</f>
        <v xml:space="preserve"> </v>
      </c>
      <c r="F471" s="98" t="str">
        <f>IF(B471&lt;&gt;"No administrar",'Matriz Nº4 Administración'!G471," ")</f>
        <v xml:space="preserve"> </v>
      </c>
      <c r="G471" s="120"/>
      <c r="H471" s="120"/>
      <c r="I471" s="120"/>
      <c r="J471" s="120"/>
      <c r="K471" s="121"/>
      <c r="L471" s="121"/>
      <c r="M471" s="120"/>
      <c r="N471" s="23"/>
      <c r="O471" s="23"/>
      <c r="P471" s="23"/>
      <c r="Q471" s="23"/>
      <c r="R471" s="23"/>
      <c r="S471" s="23"/>
      <c r="T471" s="23"/>
      <c r="U471" s="23"/>
      <c r="V471" s="23"/>
      <c r="W471" s="23"/>
      <c r="X471" s="23"/>
      <c r="Y471" s="23"/>
      <c r="Z471" s="23"/>
    </row>
    <row r="472" spans="1:26" ht="48" customHeight="1" x14ac:dyDescent="0.3">
      <c r="A472" s="97" t="str">
        <f>+'Matriz Nº4 Administración'!A472</f>
        <v>51. 4</v>
      </c>
      <c r="B472" s="98" t="str">
        <f>+'Matriz Nº4 Administración'!B472</f>
        <v>No administrar</v>
      </c>
      <c r="C472" s="99" t="str">
        <f>IF(B472&lt;&gt;"No administrar",'Matriz Nº1 Identificación'!B472," ")</f>
        <v xml:space="preserve"> </v>
      </c>
      <c r="D472" s="100" t="str">
        <f>IF(C472&lt;&gt;" ",'Matriz Nº4 Administración'!C472," ")</f>
        <v xml:space="preserve"> </v>
      </c>
      <c r="E472" s="98" t="str">
        <f>IF(B472&lt;&gt;"No administrar",'Matriz Nº4 Administración'!F472," ")</f>
        <v xml:space="preserve"> </v>
      </c>
      <c r="F472" s="98" t="str">
        <f>IF(B472&lt;&gt;"No administrar",'Matriz Nº4 Administración'!G472," ")</f>
        <v xml:space="preserve"> </v>
      </c>
      <c r="G472" s="120"/>
      <c r="H472" s="120"/>
      <c r="I472" s="120"/>
      <c r="J472" s="120"/>
      <c r="K472" s="121"/>
      <c r="L472" s="121"/>
      <c r="M472" s="120"/>
      <c r="N472" s="23"/>
      <c r="O472" s="23"/>
      <c r="P472" s="23"/>
      <c r="Q472" s="23"/>
      <c r="R472" s="23"/>
      <c r="S472" s="23"/>
      <c r="T472" s="23"/>
      <c r="U472" s="23"/>
      <c r="V472" s="23"/>
      <c r="W472" s="23"/>
      <c r="X472" s="23"/>
      <c r="Y472" s="23"/>
      <c r="Z472" s="23"/>
    </row>
    <row r="473" spans="1:26" ht="42.75" customHeight="1" x14ac:dyDescent="0.3">
      <c r="A473" s="97" t="str">
        <f>+'Matriz Nº4 Administración'!A473</f>
        <v>51. 5</v>
      </c>
      <c r="B473" s="98" t="str">
        <f>+'Matriz Nº4 Administración'!B473</f>
        <v>No administrar</v>
      </c>
      <c r="C473" s="99" t="str">
        <f>IF(B473&lt;&gt;"No administrar",'Matriz Nº1 Identificación'!B473," ")</f>
        <v xml:space="preserve"> </v>
      </c>
      <c r="D473" s="100" t="str">
        <f>IF(C473&lt;&gt;" ",'Matriz Nº4 Administración'!C473," ")</f>
        <v xml:space="preserve"> </v>
      </c>
      <c r="E473" s="98" t="str">
        <f>IF(B473&lt;&gt;"No administrar",'Matriz Nº4 Administración'!F473," ")</f>
        <v xml:space="preserve"> </v>
      </c>
      <c r="F473" s="98" t="str">
        <f>IF(B473&lt;&gt;"No administrar",'Matriz Nº4 Administración'!G473," ")</f>
        <v xml:space="preserve"> </v>
      </c>
      <c r="G473" s="120"/>
      <c r="H473" s="120"/>
      <c r="I473" s="120"/>
      <c r="J473" s="120"/>
      <c r="K473" s="121"/>
      <c r="L473" s="121"/>
      <c r="M473" s="120"/>
      <c r="N473" s="23"/>
      <c r="O473" s="23"/>
      <c r="P473" s="23"/>
      <c r="Q473" s="23"/>
      <c r="R473" s="23"/>
      <c r="S473" s="23"/>
      <c r="T473" s="23"/>
      <c r="U473" s="23"/>
      <c r="V473" s="23"/>
      <c r="W473" s="23"/>
      <c r="X473" s="23"/>
      <c r="Y473" s="23"/>
      <c r="Z473" s="23"/>
    </row>
    <row r="474" spans="1:26" ht="40.5" customHeight="1" x14ac:dyDescent="0.3">
      <c r="A474" s="97" t="str">
        <f>+'Matriz Nº4 Administración'!A474</f>
        <v>51. 6</v>
      </c>
      <c r="B474" s="98" t="str">
        <f>+'Matriz Nº4 Administración'!B474</f>
        <v>No administrar</v>
      </c>
      <c r="C474" s="99" t="str">
        <f>IF(B474&lt;&gt;"No administrar",'Matriz Nº1 Identificación'!B474," ")</f>
        <v xml:space="preserve"> </v>
      </c>
      <c r="D474" s="100" t="str">
        <f>IF(C474&lt;&gt;" ",'Matriz Nº4 Administración'!C474," ")</f>
        <v xml:space="preserve"> </v>
      </c>
      <c r="E474" s="98" t="str">
        <f>IF(B474&lt;&gt;"No administrar",'Matriz Nº4 Administración'!F474," ")</f>
        <v xml:space="preserve"> </v>
      </c>
      <c r="F474" s="98" t="str">
        <f>IF(B474&lt;&gt;"No administrar",'Matriz Nº4 Administración'!G474," ")</f>
        <v xml:space="preserve"> </v>
      </c>
      <c r="G474" s="120"/>
      <c r="H474" s="120"/>
      <c r="I474" s="120"/>
      <c r="J474" s="120"/>
      <c r="K474" s="121"/>
      <c r="L474" s="121"/>
      <c r="M474" s="120"/>
      <c r="N474" s="23"/>
      <c r="O474" s="23"/>
      <c r="P474" s="23"/>
      <c r="Q474" s="23"/>
      <c r="R474" s="23"/>
      <c r="S474" s="23"/>
      <c r="T474" s="23"/>
      <c r="U474" s="23"/>
      <c r="V474" s="23"/>
      <c r="W474" s="23"/>
      <c r="X474" s="23"/>
      <c r="Y474" s="23"/>
      <c r="Z474" s="23"/>
    </row>
    <row r="475" spans="1:26" ht="43.5" customHeight="1" thickBot="1" x14ac:dyDescent="0.35">
      <c r="A475" s="97" t="str">
        <f>+'Matriz Nº4 Administración'!A475</f>
        <v>51. 7</v>
      </c>
      <c r="B475" s="98" t="str">
        <f>+'Matriz Nº4 Administración'!B475</f>
        <v>No administrar</v>
      </c>
      <c r="C475" s="99" t="str">
        <f>IF(B475&lt;&gt;"No administrar",'Matriz Nº1 Identificación'!B475," ")</f>
        <v xml:space="preserve"> </v>
      </c>
      <c r="D475" s="100" t="str">
        <f>IF(C475&lt;&gt;" ",'Matriz Nº4 Administración'!C475," ")</f>
        <v xml:space="preserve"> </v>
      </c>
      <c r="E475" s="98" t="str">
        <f>IF(B475&lt;&gt;"No administrar",'Matriz Nº4 Administración'!F475," ")</f>
        <v xml:space="preserve"> </v>
      </c>
      <c r="F475" s="98" t="str">
        <f>IF(B475&lt;&gt;"No administrar",'Matriz Nº4 Administración'!G475," ")</f>
        <v xml:space="preserve"> </v>
      </c>
      <c r="G475" s="120"/>
      <c r="H475" s="120"/>
      <c r="I475" s="120"/>
      <c r="J475" s="120"/>
      <c r="K475" s="121"/>
      <c r="L475" s="121"/>
      <c r="M475" s="120"/>
      <c r="N475" s="23"/>
      <c r="O475" s="23"/>
      <c r="P475" s="23"/>
      <c r="Q475" s="23"/>
      <c r="R475" s="23"/>
      <c r="S475" s="23"/>
      <c r="T475" s="23"/>
      <c r="U475" s="23"/>
      <c r="V475" s="23"/>
      <c r="W475" s="23"/>
      <c r="X475" s="23"/>
      <c r="Y475" s="23"/>
      <c r="Z475" s="23"/>
    </row>
    <row r="476" spans="1:26" ht="16.5" customHeight="1" thickBot="1" x14ac:dyDescent="0.35">
      <c r="A476" s="460" t="str">
        <f>'Matriz Nº4 Administración'!A476</f>
        <v xml:space="preserve">Objetivo Estratégico: </v>
      </c>
      <c r="B476" s="461"/>
      <c r="C476" s="462">
        <f>'Matriz Nº4 Administración'!B476</f>
        <v>0</v>
      </c>
      <c r="D476" s="463"/>
      <c r="E476" s="463"/>
      <c r="F476" s="463"/>
      <c r="G476" s="463"/>
      <c r="H476" s="463"/>
      <c r="I476" s="463"/>
      <c r="J476" s="463"/>
      <c r="K476" s="463"/>
      <c r="L476" s="463"/>
      <c r="M476" s="463"/>
      <c r="N476" s="7"/>
      <c r="O476" s="7"/>
      <c r="P476" s="7"/>
      <c r="Q476" s="7"/>
      <c r="R476" s="7"/>
      <c r="S476" s="7"/>
      <c r="T476" s="7"/>
      <c r="U476" s="7"/>
      <c r="V476" s="7"/>
      <c r="W476" s="7"/>
      <c r="X476" s="7"/>
      <c r="Y476" s="7"/>
      <c r="Z476" s="7"/>
    </row>
    <row r="477" spans="1:26" ht="27" customHeight="1" thickBot="1" x14ac:dyDescent="0.35">
      <c r="A477" s="456" t="str">
        <f>'Matriz Nº4 Administración'!A477</f>
        <v>Objetivo táctico</v>
      </c>
      <c r="B477" s="426"/>
      <c r="C477" s="457" t="str">
        <f>'Matriz Nº4 Administración'!B477</f>
        <v xml:space="preserve">52. </v>
      </c>
      <c r="D477" s="458"/>
      <c r="E477" s="458"/>
      <c r="F477" s="458"/>
      <c r="G477" s="458"/>
      <c r="H477" s="458"/>
      <c r="I477" s="458"/>
      <c r="J477" s="458"/>
      <c r="K477" s="458"/>
      <c r="L477" s="458"/>
      <c r="M477" s="459"/>
      <c r="N477" s="7"/>
      <c r="O477" s="7"/>
      <c r="P477" s="7"/>
      <c r="Q477" s="7"/>
      <c r="R477" s="7"/>
      <c r="S477" s="7"/>
      <c r="T477" s="7"/>
      <c r="U477" s="7"/>
      <c r="V477" s="7"/>
      <c r="W477" s="7"/>
      <c r="X477" s="7"/>
      <c r="Y477" s="7"/>
      <c r="Z477" s="7"/>
    </row>
    <row r="478" spans="1:26" ht="47.25" customHeight="1" x14ac:dyDescent="0.3">
      <c r="A478" s="97" t="str">
        <f>+'Matriz Nº4 Administración'!A478</f>
        <v>52. 1</v>
      </c>
      <c r="B478" s="98" t="str">
        <f>+'Matriz Nº4 Administración'!B478</f>
        <v>No administrar</v>
      </c>
      <c r="C478" s="99" t="str">
        <f>IF(B478&lt;&gt;"No administrar",'Matriz Nº1 Identificación'!B478," ")</f>
        <v xml:space="preserve"> </v>
      </c>
      <c r="D478" s="100" t="str">
        <f>IF(C478&lt;&gt;" ",'Matriz Nº4 Administración'!C478," ")</f>
        <v xml:space="preserve"> </v>
      </c>
      <c r="E478" s="98" t="str">
        <f>IF(B478&lt;&gt;"No administrar",'Matriz Nº4 Administración'!F478," ")</f>
        <v xml:space="preserve"> </v>
      </c>
      <c r="F478" s="98" t="str">
        <f>IF(B478&lt;&gt;"No administrar",'Matriz Nº4 Administración'!G478," ")</f>
        <v xml:space="preserve"> </v>
      </c>
      <c r="G478" s="120"/>
      <c r="H478" s="120"/>
      <c r="I478" s="120"/>
      <c r="J478" s="120"/>
      <c r="K478" s="121"/>
      <c r="L478" s="121"/>
      <c r="M478" s="120"/>
      <c r="N478" s="23"/>
      <c r="O478" s="23"/>
      <c r="P478" s="23"/>
      <c r="Q478" s="23"/>
      <c r="R478" s="23"/>
      <c r="S478" s="23"/>
      <c r="T478" s="23"/>
      <c r="U478" s="23"/>
      <c r="V478" s="23"/>
      <c r="W478" s="23"/>
      <c r="X478" s="23"/>
      <c r="Y478" s="23"/>
      <c r="Z478" s="23"/>
    </row>
    <row r="479" spans="1:26" ht="43.5" customHeight="1" x14ac:dyDescent="0.3">
      <c r="A479" s="97" t="str">
        <f>+'Matriz Nº4 Administración'!A479</f>
        <v>52. 2</v>
      </c>
      <c r="B479" s="98" t="str">
        <f>+'Matriz Nº4 Administración'!B479</f>
        <v>No administrar</v>
      </c>
      <c r="C479" s="99" t="str">
        <f>IF(B479&lt;&gt;"No administrar",'Matriz Nº1 Identificación'!B479," ")</f>
        <v xml:space="preserve"> </v>
      </c>
      <c r="D479" s="100" t="str">
        <f>IF(C479&lt;&gt;" ",'Matriz Nº4 Administración'!C479," ")</f>
        <v xml:space="preserve"> </v>
      </c>
      <c r="E479" s="98" t="str">
        <f>IF(B479&lt;&gt;"No administrar",'Matriz Nº4 Administración'!F479," ")</f>
        <v xml:space="preserve"> </v>
      </c>
      <c r="F479" s="98" t="str">
        <f>IF(B479&lt;&gt;"No administrar",'Matriz Nº4 Administración'!G479," ")</f>
        <v xml:space="preserve"> </v>
      </c>
      <c r="G479" s="120"/>
      <c r="H479" s="120"/>
      <c r="I479" s="120"/>
      <c r="J479" s="120"/>
      <c r="K479" s="121"/>
      <c r="L479" s="121"/>
      <c r="M479" s="120"/>
      <c r="N479" s="23"/>
      <c r="O479" s="23"/>
      <c r="P479" s="23"/>
      <c r="Q479" s="23"/>
      <c r="R479" s="23"/>
      <c r="S479" s="23"/>
      <c r="T479" s="23"/>
      <c r="U479" s="23"/>
      <c r="V479" s="23"/>
      <c r="W479" s="23"/>
      <c r="X479" s="23"/>
      <c r="Y479" s="23"/>
      <c r="Z479" s="23"/>
    </row>
    <row r="480" spans="1:26" ht="40.5" customHeight="1" x14ac:dyDescent="0.3">
      <c r="A480" s="97" t="str">
        <f>+'Matriz Nº4 Administración'!A480</f>
        <v>52. 3</v>
      </c>
      <c r="B480" s="98" t="str">
        <f>+'Matriz Nº4 Administración'!B480</f>
        <v>No administrar</v>
      </c>
      <c r="C480" s="99" t="str">
        <f>IF(B480&lt;&gt;"No administrar",'Matriz Nº1 Identificación'!B480," ")</f>
        <v xml:space="preserve"> </v>
      </c>
      <c r="D480" s="100" t="str">
        <f>IF(C480&lt;&gt;" ",'Matriz Nº4 Administración'!C480," ")</f>
        <v xml:space="preserve"> </v>
      </c>
      <c r="E480" s="98" t="str">
        <f>IF(B480&lt;&gt;"No administrar",'Matriz Nº4 Administración'!F480," ")</f>
        <v xml:space="preserve"> </v>
      </c>
      <c r="F480" s="98" t="str">
        <f>IF(B480&lt;&gt;"No administrar",'Matriz Nº4 Administración'!G480," ")</f>
        <v xml:space="preserve"> </v>
      </c>
      <c r="G480" s="120"/>
      <c r="H480" s="120"/>
      <c r="I480" s="120"/>
      <c r="J480" s="120"/>
      <c r="K480" s="121"/>
      <c r="L480" s="121"/>
      <c r="M480" s="120"/>
      <c r="N480" s="23"/>
      <c r="O480" s="23"/>
      <c r="P480" s="23"/>
      <c r="Q480" s="23"/>
      <c r="R480" s="23"/>
      <c r="S480" s="23"/>
      <c r="T480" s="23"/>
      <c r="U480" s="23"/>
      <c r="V480" s="23"/>
      <c r="W480" s="23"/>
      <c r="X480" s="23"/>
      <c r="Y480" s="23"/>
      <c r="Z480" s="23"/>
    </row>
    <row r="481" spans="1:26" ht="48" customHeight="1" x14ac:dyDescent="0.3">
      <c r="A481" s="97" t="str">
        <f>+'Matriz Nº4 Administración'!A481</f>
        <v>52. 4</v>
      </c>
      <c r="B481" s="98" t="str">
        <f>+'Matriz Nº4 Administración'!B481</f>
        <v>No administrar</v>
      </c>
      <c r="C481" s="99" t="str">
        <f>IF(B481&lt;&gt;"No administrar",'Matriz Nº1 Identificación'!B481," ")</f>
        <v xml:space="preserve"> </v>
      </c>
      <c r="D481" s="100" t="str">
        <f>IF(C481&lt;&gt;" ",'Matriz Nº4 Administración'!C481," ")</f>
        <v xml:space="preserve"> </v>
      </c>
      <c r="E481" s="98" t="str">
        <f>IF(B481&lt;&gt;"No administrar",'Matriz Nº4 Administración'!F481," ")</f>
        <v xml:space="preserve"> </v>
      </c>
      <c r="F481" s="98" t="str">
        <f>IF(B481&lt;&gt;"No administrar",'Matriz Nº4 Administración'!G481," ")</f>
        <v xml:space="preserve"> </v>
      </c>
      <c r="G481" s="120"/>
      <c r="H481" s="120"/>
      <c r="I481" s="120"/>
      <c r="J481" s="120"/>
      <c r="K481" s="121"/>
      <c r="L481" s="121"/>
      <c r="M481" s="120"/>
      <c r="N481" s="23"/>
      <c r="O481" s="23"/>
      <c r="P481" s="23"/>
      <c r="Q481" s="23"/>
      <c r="R481" s="23"/>
      <c r="S481" s="23"/>
      <c r="T481" s="23"/>
      <c r="U481" s="23"/>
      <c r="V481" s="23"/>
      <c r="W481" s="23"/>
      <c r="X481" s="23"/>
      <c r="Y481" s="23"/>
      <c r="Z481" s="23"/>
    </row>
    <row r="482" spans="1:26" ht="42.75" customHeight="1" x14ac:dyDescent="0.3">
      <c r="A482" s="97" t="str">
        <f>+'Matriz Nº4 Administración'!A482</f>
        <v>52. 5</v>
      </c>
      <c r="B482" s="98" t="str">
        <f>+'Matriz Nº4 Administración'!B482</f>
        <v>No administrar</v>
      </c>
      <c r="C482" s="99" t="str">
        <f>IF(B482&lt;&gt;"No administrar",'Matriz Nº1 Identificación'!B482," ")</f>
        <v xml:space="preserve"> </v>
      </c>
      <c r="D482" s="100" t="str">
        <f>IF(C482&lt;&gt;" ",'Matriz Nº4 Administración'!C482," ")</f>
        <v xml:space="preserve"> </v>
      </c>
      <c r="E482" s="98" t="str">
        <f>IF(B482&lt;&gt;"No administrar",'Matriz Nº4 Administración'!F482," ")</f>
        <v xml:space="preserve"> </v>
      </c>
      <c r="F482" s="98" t="str">
        <f>IF(B482&lt;&gt;"No administrar",'Matriz Nº4 Administración'!G482," ")</f>
        <v xml:space="preserve"> </v>
      </c>
      <c r="G482" s="120"/>
      <c r="H482" s="120"/>
      <c r="I482" s="120"/>
      <c r="J482" s="120"/>
      <c r="K482" s="121"/>
      <c r="L482" s="121"/>
      <c r="M482" s="120"/>
      <c r="N482" s="23"/>
      <c r="O482" s="23"/>
      <c r="P482" s="23"/>
      <c r="Q482" s="23"/>
      <c r="R482" s="23"/>
      <c r="S482" s="23"/>
      <c r="T482" s="23"/>
      <c r="U482" s="23"/>
      <c r="V482" s="23"/>
      <c r="W482" s="23"/>
      <c r="X482" s="23"/>
      <c r="Y482" s="23"/>
      <c r="Z482" s="23"/>
    </row>
    <row r="483" spans="1:26" ht="40.5" customHeight="1" x14ac:dyDescent="0.3">
      <c r="A483" s="97" t="str">
        <f>+'Matriz Nº4 Administración'!A483</f>
        <v>52. 6</v>
      </c>
      <c r="B483" s="98" t="str">
        <f>+'Matriz Nº4 Administración'!B483</f>
        <v>No administrar</v>
      </c>
      <c r="C483" s="99" t="str">
        <f>IF(B483&lt;&gt;"No administrar",'Matriz Nº1 Identificación'!B483," ")</f>
        <v xml:space="preserve"> </v>
      </c>
      <c r="D483" s="100" t="str">
        <f>IF(C483&lt;&gt;" ",'Matriz Nº4 Administración'!C483," ")</f>
        <v xml:space="preserve"> </v>
      </c>
      <c r="E483" s="98" t="str">
        <f>IF(B483&lt;&gt;"No administrar",'Matriz Nº4 Administración'!F483," ")</f>
        <v xml:space="preserve"> </v>
      </c>
      <c r="F483" s="98" t="str">
        <f>IF(B483&lt;&gt;"No administrar",'Matriz Nº4 Administración'!G483," ")</f>
        <v xml:space="preserve"> </v>
      </c>
      <c r="G483" s="120"/>
      <c r="H483" s="120"/>
      <c r="I483" s="120"/>
      <c r="J483" s="120"/>
      <c r="K483" s="121"/>
      <c r="L483" s="121"/>
      <c r="M483" s="120"/>
      <c r="N483" s="23"/>
      <c r="O483" s="23"/>
      <c r="P483" s="23"/>
      <c r="Q483" s="23"/>
      <c r="R483" s="23"/>
      <c r="S483" s="23"/>
      <c r="T483" s="23"/>
      <c r="U483" s="23"/>
      <c r="V483" s="23"/>
      <c r="W483" s="23"/>
      <c r="X483" s="23"/>
      <c r="Y483" s="23"/>
      <c r="Z483" s="23"/>
    </row>
    <row r="484" spans="1:26" ht="43.5" customHeight="1" thickBot="1" x14ac:dyDescent="0.35">
      <c r="A484" s="97" t="str">
        <f>+'Matriz Nº4 Administración'!A484</f>
        <v>52. 7</v>
      </c>
      <c r="B484" s="98" t="str">
        <f>+'Matriz Nº4 Administración'!B484</f>
        <v>No administrar</v>
      </c>
      <c r="C484" s="99" t="str">
        <f>IF(B484&lt;&gt;"No administrar",'Matriz Nº1 Identificación'!B484," ")</f>
        <v xml:space="preserve"> </v>
      </c>
      <c r="D484" s="100" t="str">
        <f>IF(C484&lt;&gt;" ",'Matriz Nº4 Administración'!C484," ")</f>
        <v xml:space="preserve"> </v>
      </c>
      <c r="E484" s="98" t="str">
        <f>IF(B484&lt;&gt;"No administrar",'Matriz Nº4 Administración'!F484," ")</f>
        <v xml:space="preserve"> </v>
      </c>
      <c r="F484" s="98" t="str">
        <f>IF(B484&lt;&gt;"No administrar",'Matriz Nº4 Administración'!G484," ")</f>
        <v xml:space="preserve"> </v>
      </c>
      <c r="G484" s="120"/>
      <c r="H484" s="120"/>
      <c r="I484" s="120"/>
      <c r="J484" s="120"/>
      <c r="K484" s="121"/>
      <c r="L484" s="121"/>
      <c r="M484" s="120"/>
      <c r="N484" s="23"/>
      <c r="O484" s="23"/>
      <c r="P484" s="23"/>
      <c r="Q484" s="23"/>
      <c r="R484" s="23"/>
      <c r="S484" s="23"/>
      <c r="T484" s="23"/>
      <c r="U484" s="23"/>
      <c r="V484" s="23"/>
      <c r="W484" s="23"/>
      <c r="X484" s="23"/>
      <c r="Y484" s="23"/>
      <c r="Z484" s="23"/>
    </row>
    <row r="485" spans="1:26" ht="16.5" customHeight="1" thickBot="1" x14ac:dyDescent="0.35">
      <c r="A485" s="460" t="str">
        <f>'Matriz Nº4 Administración'!A485</f>
        <v xml:space="preserve">Objetivo Estratégico: </v>
      </c>
      <c r="B485" s="461"/>
      <c r="C485" s="462">
        <f>'Matriz Nº4 Administración'!B485</f>
        <v>0</v>
      </c>
      <c r="D485" s="463"/>
      <c r="E485" s="463"/>
      <c r="F485" s="463"/>
      <c r="G485" s="463"/>
      <c r="H485" s="463"/>
      <c r="I485" s="463"/>
      <c r="J485" s="463"/>
      <c r="K485" s="463"/>
      <c r="L485" s="463"/>
      <c r="M485" s="463"/>
      <c r="N485" s="7"/>
      <c r="O485" s="7"/>
      <c r="P485" s="7"/>
      <c r="Q485" s="7"/>
      <c r="R485" s="7"/>
      <c r="S485" s="7"/>
      <c r="T485" s="7"/>
      <c r="U485" s="7"/>
      <c r="V485" s="7"/>
      <c r="W485" s="7"/>
      <c r="X485" s="7"/>
      <c r="Y485" s="7"/>
      <c r="Z485" s="7"/>
    </row>
    <row r="486" spans="1:26" ht="27" customHeight="1" thickBot="1" x14ac:dyDescent="0.35">
      <c r="A486" s="456" t="str">
        <f>'Matriz Nº4 Administración'!A486</f>
        <v>Objetivo táctico</v>
      </c>
      <c r="B486" s="426"/>
      <c r="C486" s="457" t="str">
        <f>'Matriz Nº4 Administración'!B486</f>
        <v xml:space="preserve">53. </v>
      </c>
      <c r="D486" s="458"/>
      <c r="E486" s="458"/>
      <c r="F486" s="458"/>
      <c r="G486" s="458"/>
      <c r="H486" s="458"/>
      <c r="I486" s="458"/>
      <c r="J486" s="458"/>
      <c r="K486" s="458"/>
      <c r="L486" s="458"/>
      <c r="M486" s="459"/>
      <c r="N486" s="7"/>
      <c r="O486" s="7"/>
      <c r="P486" s="7"/>
      <c r="Q486" s="7"/>
      <c r="R486" s="7"/>
      <c r="S486" s="7"/>
      <c r="T486" s="7"/>
      <c r="U486" s="7"/>
      <c r="V486" s="7"/>
      <c r="W486" s="7"/>
      <c r="X486" s="7"/>
      <c r="Y486" s="7"/>
      <c r="Z486" s="7"/>
    </row>
    <row r="487" spans="1:26" ht="47.25" customHeight="1" x14ac:dyDescent="0.3">
      <c r="A487" s="97" t="str">
        <f>+'Matriz Nº4 Administración'!A487</f>
        <v>53. 1</v>
      </c>
      <c r="B487" s="98" t="str">
        <f>+'Matriz Nº4 Administración'!B487</f>
        <v>No administrar</v>
      </c>
      <c r="C487" s="99" t="str">
        <f>IF(B487&lt;&gt;"No administrar",'Matriz Nº1 Identificación'!B487," ")</f>
        <v xml:space="preserve"> </v>
      </c>
      <c r="D487" s="100" t="str">
        <f>IF(C487&lt;&gt;" ",'Matriz Nº4 Administración'!C487," ")</f>
        <v xml:space="preserve"> </v>
      </c>
      <c r="E487" s="98" t="str">
        <f>IF(B487&lt;&gt;"No administrar",'Matriz Nº4 Administración'!F487," ")</f>
        <v xml:space="preserve"> </v>
      </c>
      <c r="F487" s="98" t="str">
        <f>IF(B487&lt;&gt;"No administrar",'Matriz Nº4 Administración'!G487," ")</f>
        <v xml:space="preserve"> </v>
      </c>
      <c r="G487" s="120"/>
      <c r="H487" s="120"/>
      <c r="I487" s="120"/>
      <c r="J487" s="120"/>
      <c r="K487" s="121"/>
      <c r="L487" s="121"/>
      <c r="M487" s="120"/>
      <c r="N487" s="23"/>
      <c r="O487" s="23"/>
      <c r="P487" s="23"/>
      <c r="Q487" s="23"/>
      <c r="R487" s="23"/>
      <c r="S487" s="23"/>
      <c r="T487" s="23"/>
      <c r="U487" s="23"/>
      <c r="V487" s="23"/>
      <c r="W487" s="23"/>
      <c r="X487" s="23"/>
      <c r="Y487" s="23"/>
      <c r="Z487" s="23"/>
    </row>
    <row r="488" spans="1:26" ht="43.5" customHeight="1" x14ac:dyDescent="0.3">
      <c r="A488" s="97" t="str">
        <f>+'Matriz Nº4 Administración'!A488</f>
        <v>53. 2</v>
      </c>
      <c r="B488" s="98" t="str">
        <f>+'Matriz Nº4 Administración'!B488</f>
        <v>No administrar</v>
      </c>
      <c r="C488" s="99" t="str">
        <f>IF(B488&lt;&gt;"No administrar",'Matriz Nº1 Identificación'!B488," ")</f>
        <v xml:space="preserve"> </v>
      </c>
      <c r="D488" s="100" t="str">
        <f>IF(C488&lt;&gt;" ",'Matriz Nº4 Administración'!C488," ")</f>
        <v xml:space="preserve"> </v>
      </c>
      <c r="E488" s="98" t="str">
        <f>IF(B488&lt;&gt;"No administrar",'Matriz Nº4 Administración'!F488," ")</f>
        <v xml:space="preserve"> </v>
      </c>
      <c r="F488" s="98" t="str">
        <f>IF(B488&lt;&gt;"No administrar",'Matriz Nº4 Administración'!G488," ")</f>
        <v xml:space="preserve"> </v>
      </c>
      <c r="G488" s="120"/>
      <c r="H488" s="120"/>
      <c r="I488" s="120"/>
      <c r="J488" s="120"/>
      <c r="K488" s="121"/>
      <c r="L488" s="121"/>
      <c r="M488" s="120"/>
      <c r="N488" s="23"/>
      <c r="O488" s="23"/>
      <c r="P488" s="23"/>
      <c r="Q488" s="23"/>
      <c r="R488" s="23"/>
      <c r="S488" s="23"/>
      <c r="T488" s="23"/>
      <c r="U488" s="23"/>
      <c r="V488" s="23"/>
      <c r="W488" s="23"/>
      <c r="X488" s="23"/>
      <c r="Y488" s="23"/>
      <c r="Z488" s="23"/>
    </row>
    <row r="489" spans="1:26" ht="40.5" customHeight="1" x14ac:dyDescent="0.3">
      <c r="A489" s="97" t="str">
        <f>+'Matriz Nº4 Administración'!A489</f>
        <v>53. 3</v>
      </c>
      <c r="B489" s="98" t="str">
        <f>+'Matriz Nº4 Administración'!B489</f>
        <v>No administrar</v>
      </c>
      <c r="C489" s="99" t="str">
        <f>IF(B489&lt;&gt;"No administrar",'Matriz Nº1 Identificación'!B489," ")</f>
        <v xml:space="preserve"> </v>
      </c>
      <c r="D489" s="100" t="str">
        <f>IF(C489&lt;&gt;" ",'Matriz Nº4 Administración'!C489," ")</f>
        <v xml:space="preserve"> </v>
      </c>
      <c r="E489" s="98" t="str">
        <f>IF(B489&lt;&gt;"No administrar",'Matriz Nº4 Administración'!F489," ")</f>
        <v xml:space="preserve"> </v>
      </c>
      <c r="F489" s="98" t="str">
        <f>IF(B489&lt;&gt;"No administrar",'Matriz Nº4 Administración'!G489," ")</f>
        <v xml:space="preserve"> </v>
      </c>
      <c r="G489" s="120"/>
      <c r="H489" s="120"/>
      <c r="I489" s="120"/>
      <c r="J489" s="120"/>
      <c r="K489" s="121"/>
      <c r="L489" s="121"/>
      <c r="M489" s="120"/>
      <c r="N489" s="23"/>
      <c r="O489" s="23"/>
      <c r="P489" s="23"/>
      <c r="Q489" s="23"/>
      <c r="R489" s="23"/>
      <c r="S489" s="23"/>
      <c r="T489" s="23"/>
      <c r="U489" s="23"/>
      <c r="V489" s="23"/>
      <c r="W489" s="23"/>
      <c r="X489" s="23"/>
      <c r="Y489" s="23"/>
      <c r="Z489" s="23"/>
    </row>
    <row r="490" spans="1:26" ht="48" customHeight="1" x14ac:dyDescent="0.3">
      <c r="A490" s="97" t="str">
        <f>+'Matriz Nº4 Administración'!A490</f>
        <v>53. 4</v>
      </c>
      <c r="B490" s="98" t="str">
        <f>+'Matriz Nº4 Administración'!B490</f>
        <v>No administrar</v>
      </c>
      <c r="C490" s="99" t="str">
        <f>IF(B490&lt;&gt;"No administrar",'Matriz Nº1 Identificación'!B490," ")</f>
        <v xml:space="preserve"> </v>
      </c>
      <c r="D490" s="100" t="str">
        <f>IF(C490&lt;&gt;" ",'Matriz Nº4 Administración'!C490," ")</f>
        <v xml:space="preserve"> </v>
      </c>
      <c r="E490" s="98" t="str">
        <f>IF(B490&lt;&gt;"No administrar",'Matriz Nº4 Administración'!F490," ")</f>
        <v xml:space="preserve"> </v>
      </c>
      <c r="F490" s="98" t="str">
        <f>IF(B490&lt;&gt;"No administrar",'Matriz Nº4 Administración'!G490," ")</f>
        <v xml:space="preserve"> </v>
      </c>
      <c r="G490" s="120"/>
      <c r="H490" s="120"/>
      <c r="I490" s="120"/>
      <c r="J490" s="120"/>
      <c r="K490" s="121"/>
      <c r="L490" s="121"/>
      <c r="M490" s="120"/>
      <c r="N490" s="23"/>
      <c r="O490" s="23"/>
      <c r="P490" s="23"/>
      <c r="Q490" s="23"/>
      <c r="R490" s="23"/>
      <c r="S490" s="23"/>
      <c r="T490" s="23"/>
      <c r="U490" s="23"/>
      <c r="V490" s="23"/>
      <c r="W490" s="23"/>
      <c r="X490" s="23"/>
      <c r="Y490" s="23"/>
      <c r="Z490" s="23"/>
    </row>
    <row r="491" spans="1:26" ht="42.75" customHeight="1" x14ac:dyDescent="0.3">
      <c r="A491" s="97" t="str">
        <f>+'Matriz Nº4 Administración'!A491</f>
        <v>53. 5</v>
      </c>
      <c r="B491" s="98" t="str">
        <f>+'Matriz Nº4 Administración'!B491</f>
        <v>No administrar</v>
      </c>
      <c r="C491" s="99" t="str">
        <f>IF(B491&lt;&gt;"No administrar",'Matriz Nº1 Identificación'!B491," ")</f>
        <v xml:space="preserve"> </v>
      </c>
      <c r="D491" s="100" t="str">
        <f>IF(C491&lt;&gt;" ",'Matriz Nº4 Administración'!C491," ")</f>
        <v xml:space="preserve"> </v>
      </c>
      <c r="E491" s="98" t="str">
        <f>IF(B491&lt;&gt;"No administrar",'Matriz Nº4 Administración'!F491," ")</f>
        <v xml:space="preserve"> </v>
      </c>
      <c r="F491" s="98" t="str">
        <f>IF(B491&lt;&gt;"No administrar",'Matriz Nº4 Administración'!G491," ")</f>
        <v xml:space="preserve"> </v>
      </c>
      <c r="G491" s="120"/>
      <c r="H491" s="120"/>
      <c r="I491" s="120"/>
      <c r="J491" s="120"/>
      <c r="K491" s="121"/>
      <c r="L491" s="121"/>
      <c r="M491" s="120"/>
      <c r="N491" s="23"/>
      <c r="O491" s="23"/>
      <c r="P491" s="23"/>
      <c r="Q491" s="23"/>
      <c r="R491" s="23"/>
      <c r="S491" s="23"/>
      <c r="T491" s="23"/>
      <c r="U491" s="23"/>
      <c r="V491" s="23"/>
      <c r="W491" s="23"/>
      <c r="X491" s="23"/>
      <c r="Y491" s="23"/>
      <c r="Z491" s="23"/>
    </row>
    <row r="492" spans="1:26" ht="40.5" customHeight="1" x14ac:dyDescent="0.3">
      <c r="A492" s="97" t="str">
        <f>+'Matriz Nº4 Administración'!A492</f>
        <v>53. 6</v>
      </c>
      <c r="B492" s="98" t="str">
        <f>+'Matriz Nº4 Administración'!B492</f>
        <v>No administrar</v>
      </c>
      <c r="C492" s="99" t="str">
        <f>IF(B492&lt;&gt;"No administrar",'Matriz Nº1 Identificación'!B492," ")</f>
        <v xml:space="preserve"> </v>
      </c>
      <c r="D492" s="100" t="str">
        <f>IF(C492&lt;&gt;" ",'Matriz Nº4 Administración'!C492," ")</f>
        <v xml:space="preserve"> </v>
      </c>
      <c r="E492" s="98" t="str">
        <f>IF(B492&lt;&gt;"No administrar",'Matriz Nº4 Administración'!F492," ")</f>
        <v xml:space="preserve"> </v>
      </c>
      <c r="F492" s="98" t="str">
        <f>IF(B492&lt;&gt;"No administrar",'Matriz Nº4 Administración'!G492," ")</f>
        <v xml:space="preserve"> </v>
      </c>
      <c r="G492" s="120"/>
      <c r="H492" s="120"/>
      <c r="I492" s="120"/>
      <c r="J492" s="120"/>
      <c r="K492" s="121"/>
      <c r="L492" s="121"/>
      <c r="M492" s="120"/>
      <c r="N492" s="23"/>
      <c r="O492" s="23"/>
      <c r="P492" s="23"/>
      <c r="Q492" s="23"/>
      <c r="R492" s="23"/>
      <c r="S492" s="23"/>
      <c r="T492" s="23"/>
      <c r="U492" s="23"/>
      <c r="V492" s="23"/>
      <c r="W492" s="23"/>
      <c r="X492" s="23"/>
      <c r="Y492" s="23"/>
      <c r="Z492" s="23"/>
    </row>
    <row r="493" spans="1:26" ht="43.5" customHeight="1" thickBot="1" x14ac:dyDescent="0.35">
      <c r="A493" s="97" t="str">
        <f>+'Matriz Nº4 Administración'!A493</f>
        <v>53. 7</v>
      </c>
      <c r="B493" s="98" t="str">
        <f>+'Matriz Nº4 Administración'!B493</f>
        <v>No administrar</v>
      </c>
      <c r="C493" s="99" t="str">
        <f>IF(B493&lt;&gt;"No administrar",'Matriz Nº1 Identificación'!B493," ")</f>
        <v xml:space="preserve"> </v>
      </c>
      <c r="D493" s="100" t="str">
        <f>IF(C493&lt;&gt;" ",'Matriz Nº4 Administración'!C493," ")</f>
        <v xml:space="preserve"> </v>
      </c>
      <c r="E493" s="98" t="str">
        <f>IF(B493&lt;&gt;"No administrar",'Matriz Nº4 Administración'!F493," ")</f>
        <v xml:space="preserve"> </v>
      </c>
      <c r="F493" s="98" t="str">
        <f>IF(B493&lt;&gt;"No administrar",'Matriz Nº4 Administración'!G493," ")</f>
        <v xml:space="preserve"> </v>
      </c>
      <c r="G493" s="120"/>
      <c r="H493" s="120"/>
      <c r="I493" s="120"/>
      <c r="J493" s="120"/>
      <c r="K493" s="121"/>
      <c r="L493" s="121"/>
      <c r="M493" s="120"/>
      <c r="N493" s="23"/>
      <c r="O493" s="23"/>
      <c r="P493" s="23"/>
      <c r="Q493" s="23"/>
      <c r="R493" s="23"/>
      <c r="S493" s="23"/>
      <c r="T493" s="23"/>
      <c r="U493" s="23"/>
      <c r="V493" s="23"/>
      <c r="W493" s="23"/>
      <c r="X493" s="23"/>
      <c r="Y493" s="23"/>
      <c r="Z493" s="23"/>
    </row>
    <row r="494" spans="1:26" ht="16.5" customHeight="1" thickBot="1" x14ac:dyDescent="0.35">
      <c r="A494" s="460" t="str">
        <f>'Matriz Nº4 Administración'!A494</f>
        <v xml:space="preserve">Objetivo Estratégico: </v>
      </c>
      <c r="B494" s="461"/>
      <c r="C494" s="462">
        <f>'Matriz Nº4 Administración'!B494</f>
        <v>0</v>
      </c>
      <c r="D494" s="463"/>
      <c r="E494" s="463"/>
      <c r="F494" s="463"/>
      <c r="G494" s="463"/>
      <c r="H494" s="463"/>
      <c r="I494" s="463"/>
      <c r="J494" s="463"/>
      <c r="K494" s="463"/>
      <c r="L494" s="463"/>
      <c r="M494" s="463"/>
      <c r="N494" s="7"/>
      <c r="O494" s="7"/>
      <c r="P494" s="7"/>
      <c r="Q494" s="7"/>
      <c r="R494" s="7"/>
      <c r="S494" s="7"/>
      <c r="T494" s="7"/>
      <c r="U494" s="7"/>
      <c r="V494" s="7"/>
      <c r="W494" s="7"/>
      <c r="X494" s="7"/>
      <c r="Y494" s="7"/>
      <c r="Z494" s="7"/>
    </row>
    <row r="495" spans="1:26" ht="27" customHeight="1" thickBot="1" x14ac:dyDescent="0.35">
      <c r="A495" s="456" t="str">
        <f>'Matriz Nº4 Administración'!A495</f>
        <v>Objetivo táctico</v>
      </c>
      <c r="B495" s="426"/>
      <c r="C495" s="457" t="str">
        <f>'Matriz Nº4 Administración'!B495</f>
        <v xml:space="preserve">54. </v>
      </c>
      <c r="D495" s="458"/>
      <c r="E495" s="458"/>
      <c r="F495" s="458"/>
      <c r="G495" s="458"/>
      <c r="H495" s="458"/>
      <c r="I495" s="458"/>
      <c r="J495" s="458"/>
      <c r="K495" s="458"/>
      <c r="L495" s="458"/>
      <c r="M495" s="459"/>
      <c r="N495" s="7"/>
      <c r="O495" s="7"/>
      <c r="P495" s="7"/>
      <c r="Q495" s="7"/>
      <c r="R495" s="7"/>
      <c r="S495" s="7"/>
      <c r="T495" s="7"/>
      <c r="U495" s="7"/>
      <c r="V495" s="7"/>
      <c r="W495" s="7"/>
      <c r="X495" s="7"/>
      <c r="Y495" s="7"/>
      <c r="Z495" s="7"/>
    </row>
    <row r="496" spans="1:26" ht="47.25" customHeight="1" x14ac:dyDescent="0.3">
      <c r="A496" s="97" t="str">
        <f>+'Matriz Nº4 Administración'!A496</f>
        <v>54. 1</v>
      </c>
      <c r="B496" s="98" t="str">
        <f>+'Matriz Nº4 Administración'!B496</f>
        <v>No administrar</v>
      </c>
      <c r="C496" s="99" t="str">
        <f>IF(B496&lt;&gt;"No administrar",'Matriz Nº1 Identificación'!B496," ")</f>
        <v xml:space="preserve"> </v>
      </c>
      <c r="D496" s="100" t="str">
        <f>IF(C496&lt;&gt;" ",'Matriz Nº4 Administración'!C496," ")</f>
        <v xml:space="preserve"> </v>
      </c>
      <c r="E496" s="98" t="str">
        <f>IF(B496&lt;&gt;"No administrar",'Matriz Nº4 Administración'!F496," ")</f>
        <v xml:space="preserve"> </v>
      </c>
      <c r="F496" s="98" t="str">
        <f>IF(B496&lt;&gt;"No administrar",'Matriz Nº4 Administración'!G496," ")</f>
        <v xml:space="preserve"> </v>
      </c>
      <c r="G496" s="120"/>
      <c r="H496" s="120"/>
      <c r="I496" s="120"/>
      <c r="J496" s="120"/>
      <c r="K496" s="121"/>
      <c r="L496" s="121"/>
      <c r="M496" s="120"/>
      <c r="N496" s="23"/>
      <c r="O496" s="23"/>
      <c r="P496" s="23"/>
      <c r="Q496" s="23"/>
      <c r="R496" s="23"/>
      <c r="S496" s="23"/>
      <c r="T496" s="23"/>
      <c r="U496" s="23"/>
      <c r="V496" s="23"/>
      <c r="W496" s="23"/>
      <c r="X496" s="23"/>
      <c r="Y496" s="23"/>
      <c r="Z496" s="23"/>
    </row>
    <row r="497" spans="1:26" ht="43.5" customHeight="1" x14ac:dyDescent="0.3">
      <c r="A497" s="97" t="str">
        <f>+'Matriz Nº4 Administración'!A497</f>
        <v>54. 2</v>
      </c>
      <c r="B497" s="98" t="str">
        <f>+'Matriz Nº4 Administración'!B497</f>
        <v>No administrar</v>
      </c>
      <c r="C497" s="99" t="str">
        <f>IF(B497&lt;&gt;"No administrar",'Matriz Nº1 Identificación'!B497," ")</f>
        <v xml:space="preserve"> </v>
      </c>
      <c r="D497" s="100" t="str">
        <f>IF(C497&lt;&gt;" ",'Matriz Nº4 Administración'!C497," ")</f>
        <v xml:space="preserve"> </v>
      </c>
      <c r="E497" s="98" t="str">
        <f>IF(B497&lt;&gt;"No administrar",'Matriz Nº4 Administración'!F497," ")</f>
        <v xml:space="preserve"> </v>
      </c>
      <c r="F497" s="98" t="str">
        <f>IF(B497&lt;&gt;"No administrar",'Matriz Nº4 Administración'!G497," ")</f>
        <v xml:space="preserve"> </v>
      </c>
      <c r="G497" s="120"/>
      <c r="H497" s="120"/>
      <c r="I497" s="120"/>
      <c r="J497" s="120"/>
      <c r="K497" s="121"/>
      <c r="L497" s="121"/>
      <c r="M497" s="120"/>
      <c r="N497" s="23"/>
      <c r="O497" s="23"/>
      <c r="P497" s="23"/>
      <c r="Q497" s="23"/>
      <c r="R497" s="23"/>
      <c r="S497" s="23"/>
      <c r="T497" s="23"/>
      <c r="U497" s="23"/>
      <c r="V497" s="23"/>
      <c r="W497" s="23"/>
      <c r="X497" s="23"/>
      <c r="Y497" s="23"/>
      <c r="Z497" s="23"/>
    </row>
    <row r="498" spans="1:26" ht="40.5" customHeight="1" x14ac:dyDescent="0.3">
      <c r="A498" s="97" t="str">
        <f>+'Matriz Nº4 Administración'!A498</f>
        <v>54. 3</v>
      </c>
      <c r="B498" s="98" t="str">
        <f>+'Matriz Nº4 Administración'!B498</f>
        <v>No administrar</v>
      </c>
      <c r="C498" s="99" t="str">
        <f>IF(B498&lt;&gt;"No administrar",'Matriz Nº1 Identificación'!B498," ")</f>
        <v xml:space="preserve"> </v>
      </c>
      <c r="D498" s="100" t="str">
        <f>IF(C498&lt;&gt;" ",'Matriz Nº4 Administración'!C498," ")</f>
        <v xml:space="preserve"> </v>
      </c>
      <c r="E498" s="98" t="str">
        <f>IF(B498&lt;&gt;"No administrar",'Matriz Nº4 Administración'!F498," ")</f>
        <v xml:space="preserve"> </v>
      </c>
      <c r="F498" s="98" t="str">
        <f>IF(B498&lt;&gt;"No administrar",'Matriz Nº4 Administración'!G498," ")</f>
        <v xml:space="preserve"> </v>
      </c>
      <c r="G498" s="120"/>
      <c r="H498" s="120"/>
      <c r="I498" s="120"/>
      <c r="J498" s="120"/>
      <c r="K498" s="121"/>
      <c r="L498" s="121"/>
      <c r="M498" s="120"/>
      <c r="N498" s="23"/>
      <c r="O498" s="23"/>
      <c r="P498" s="23"/>
      <c r="Q498" s="23"/>
      <c r="R498" s="23"/>
      <c r="S498" s="23"/>
      <c r="T498" s="23"/>
      <c r="U498" s="23"/>
      <c r="V498" s="23"/>
      <c r="W498" s="23"/>
      <c r="X498" s="23"/>
      <c r="Y498" s="23"/>
      <c r="Z498" s="23"/>
    </row>
    <row r="499" spans="1:26" ht="48" customHeight="1" x14ac:dyDescent="0.3">
      <c r="A499" s="97" t="str">
        <f>+'Matriz Nº4 Administración'!A499</f>
        <v>54. 4</v>
      </c>
      <c r="B499" s="98" t="str">
        <f>+'Matriz Nº4 Administración'!B499</f>
        <v>No administrar</v>
      </c>
      <c r="C499" s="99" t="str">
        <f>IF(B499&lt;&gt;"No administrar",'Matriz Nº1 Identificación'!B499," ")</f>
        <v xml:space="preserve"> </v>
      </c>
      <c r="D499" s="100" t="str">
        <f>IF(C499&lt;&gt;" ",'Matriz Nº4 Administración'!C499," ")</f>
        <v xml:space="preserve"> </v>
      </c>
      <c r="E499" s="98" t="str">
        <f>IF(B499&lt;&gt;"No administrar",'Matriz Nº4 Administración'!F499," ")</f>
        <v xml:space="preserve"> </v>
      </c>
      <c r="F499" s="98" t="str">
        <f>IF(B499&lt;&gt;"No administrar",'Matriz Nº4 Administración'!G499," ")</f>
        <v xml:space="preserve"> </v>
      </c>
      <c r="G499" s="120"/>
      <c r="H499" s="120"/>
      <c r="I499" s="120"/>
      <c r="J499" s="120"/>
      <c r="K499" s="121"/>
      <c r="L499" s="121"/>
      <c r="M499" s="120"/>
      <c r="N499" s="23"/>
      <c r="O499" s="23"/>
      <c r="P499" s="23"/>
      <c r="Q499" s="23"/>
      <c r="R499" s="23"/>
      <c r="S499" s="23"/>
      <c r="T499" s="23"/>
      <c r="U499" s="23"/>
      <c r="V499" s="23"/>
      <c r="W499" s="23"/>
      <c r="X499" s="23"/>
      <c r="Y499" s="23"/>
      <c r="Z499" s="23"/>
    </row>
    <row r="500" spans="1:26" ht="42.75" customHeight="1" x14ac:dyDescent="0.3">
      <c r="A500" s="97" t="str">
        <f>+'Matriz Nº4 Administración'!A500</f>
        <v>54. 5</v>
      </c>
      <c r="B500" s="98" t="str">
        <f>+'Matriz Nº4 Administración'!B500</f>
        <v>No administrar</v>
      </c>
      <c r="C500" s="99" t="str">
        <f>IF(B500&lt;&gt;"No administrar",'Matriz Nº1 Identificación'!B500," ")</f>
        <v xml:space="preserve"> </v>
      </c>
      <c r="D500" s="100" t="str">
        <f>IF(C500&lt;&gt;" ",'Matriz Nº4 Administración'!C500," ")</f>
        <v xml:space="preserve"> </v>
      </c>
      <c r="E500" s="98" t="str">
        <f>IF(B500&lt;&gt;"No administrar",'Matriz Nº4 Administración'!F500," ")</f>
        <v xml:space="preserve"> </v>
      </c>
      <c r="F500" s="98" t="str">
        <f>IF(B500&lt;&gt;"No administrar",'Matriz Nº4 Administración'!G500," ")</f>
        <v xml:space="preserve"> </v>
      </c>
      <c r="G500" s="120"/>
      <c r="H500" s="120"/>
      <c r="I500" s="120"/>
      <c r="J500" s="120"/>
      <c r="K500" s="121"/>
      <c r="L500" s="121"/>
      <c r="M500" s="120"/>
      <c r="N500" s="23"/>
      <c r="O500" s="23"/>
      <c r="P500" s="23"/>
      <c r="Q500" s="23"/>
      <c r="R500" s="23"/>
      <c r="S500" s="23"/>
      <c r="T500" s="23"/>
      <c r="U500" s="23"/>
      <c r="V500" s="23"/>
      <c r="W500" s="23"/>
      <c r="X500" s="23"/>
      <c r="Y500" s="23"/>
      <c r="Z500" s="23"/>
    </row>
    <row r="501" spans="1:26" ht="40.5" customHeight="1" x14ac:dyDescent="0.3">
      <c r="A501" s="97" t="str">
        <f>+'Matriz Nº4 Administración'!A501</f>
        <v>54. 6</v>
      </c>
      <c r="B501" s="98" t="str">
        <f>+'Matriz Nº4 Administración'!B501</f>
        <v>No administrar</v>
      </c>
      <c r="C501" s="99" t="str">
        <f>IF(B501&lt;&gt;"No administrar",'Matriz Nº1 Identificación'!B501," ")</f>
        <v xml:space="preserve"> </v>
      </c>
      <c r="D501" s="100" t="str">
        <f>IF(C501&lt;&gt;" ",'Matriz Nº4 Administración'!C501," ")</f>
        <v xml:space="preserve"> </v>
      </c>
      <c r="E501" s="98" t="str">
        <f>IF(B501&lt;&gt;"No administrar",'Matriz Nº4 Administración'!F501," ")</f>
        <v xml:space="preserve"> </v>
      </c>
      <c r="F501" s="98" t="str">
        <f>IF(B501&lt;&gt;"No administrar",'Matriz Nº4 Administración'!G501," ")</f>
        <v xml:space="preserve"> </v>
      </c>
      <c r="G501" s="120"/>
      <c r="H501" s="120"/>
      <c r="I501" s="120"/>
      <c r="J501" s="120"/>
      <c r="K501" s="121"/>
      <c r="L501" s="121"/>
      <c r="M501" s="120"/>
      <c r="N501" s="23"/>
      <c r="O501" s="23"/>
      <c r="P501" s="23"/>
      <c r="Q501" s="23"/>
      <c r="R501" s="23"/>
      <c r="S501" s="23"/>
      <c r="T501" s="23"/>
      <c r="U501" s="23"/>
      <c r="V501" s="23"/>
      <c r="W501" s="23"/>
      <c r="X501" s="23"/>
      <c r="Y501" s="23"/>
      <c r="Z501" s="23"/>
    </row>
    <row r="502" spans="1:26" ht="43.5" customHeight="1" thickBot="1" x14ac:dyDescent="0.35">
      <c r="A502" s="97" t="str">
        <f>+'Matriz Nº4 Administración'!A502</f>
        <v>54. 7</v>
      </c>
      <c r="B502" s="98" t="str">
        <f>+'Matriz Nº4 Administración'!B502</f>
        <v>No administrar</v>
      </c>
      <c r="C502" s="99" t="str">
        <f>IF(B502&lt;&gt;"No administrar",'Matriz Nº1 Identificación'!B502," ")</f>
        <v xml:space="preserve"> </v>
      </c>
      <c r="D502" s="100" t="str">
        <f>IF(C502&lt;&gt;" ",'Matriz Nº4 Administración'!C502," ")</f>
        <v xml:space="preserve"> </v>
      </c>
      <c r="E502" s="98" t="str">
        <f>IF(B502&lt;&gt;"No administrar",'Matriz Nº4 Administración'!F502," ")</f>
        <v xml:space="preserve"> </v>
      </c>
      <c r="F502" s="98" t="str">
        <f>IF(B502&lt;&gt;"No administrar",'Matriz Nº4 Administración'!G502," ")</f>
        <v xml:space="preserve"> </v>
      </c>
      <c r="G502" s="120"/>
      <c r="H502" s="120"/>
      <c r="I502" s="120"/>
      <c r="J502" s="120"/>
      <c r="K502" s="121"/>
      <c r="L502" s="121"/>
      <c r="M502" s="120"/>
      <c r="N502" s="23"/>
      <c r="O502" s="23"/>
      <c r="P502" s="23"/>
      <c r="Q502" s="23"/>
      <c r="R502" s="23"/>
      <c r="S502" s="23"/>
      <c r="T502" s="23"/>
      <c r="U502" s="23"/>
      <c r="V502" s="23"/>
      <c r="W502" s="23"/>
      <c r="X502" s="23"/>
      <c r="Y502" s="23"/>
      <c r="Z502" s="23"/>
    </row>
    <row r="503" spans="1:26" ht="16.5" customHeight="1" thickBot="1" x14ac:dyDescent="0.35">
      <c r="A503" s="460" t="str">
        <f>'Matriz Nº4 Administración'!A503</f>
        <v xml:space="preserve">Objetivo Estratégico: </v>
      </c>
      <c r="B503" s="461"/>
      <c r="C503" s="462">
        <f>'Matriz Nº4 Administración'!B503</f>
        <v>0</v>
      </c>
      <c r="D503" s="463"/>
      <c r="E503" s="463"/>
      <c r="F503" s="463"/>
      <c r="G503" s="463"/>
      <c r="H503" s="463"/>
      <c r="I503" s="463"/>
      <c r="J503" s="463"/>
      <c r="K503" s="463"/>
      <c r="L503" s="463"/>
      <c r="M503" s="463"/>
      <c r="N503" s="7"/>
      <c r="O503" s="7"/>
      <c r="P503" s="7"/>
      <c r="Q503" s="7"/>
      <c r="R503" s="7"/>
      <c r="S503" s="7"/>
      <c r="T503" s="7"/>
      <c r="U503" s="7"/>
      <c r="V503" s="7"/>
      <c r="W503" s="7"/>
      <c r="X503" s="7"/>
      <c r="Y503" s="7"/>
      <c r="Z503" s="7"/>
    </row>
    <row r="504" spans="1:26" ht="27" customHeight="1" thickBot="1" x14ac:dyDescent="0.35">
      <c r="A504" s="456" t="str">
        <f>'Matriz Nº4 Administración'!A504</f>
        <v>Objetivo táctico</v>
      </c>
      <c r="B504" s="426"/>
      <c r="C504" s="457" t="str">
        <f>'Matriz Nº4 Administración'!B504</f>
        <v xml:space="preserve">55. </v>
      </c>
      <c r="D504" s="458"/>
      <c r="E504" s="458"/>
      <c r="F504" s="458"/>
      <c r="G504" s="458"/>
      <c r="H504" s="458"/>
      <c r="I504" s="458"/>
      <c r="J504" s="458"/>
      <c r="K504" s="458"/>
      <c r="L504" s="458"/>
      <c r="M504" s="459"/>
      <c r="N504" s="7"/>
      <c r="O504" s="7"/>
      <c r="P504" s="7"/>
      <c r="Q504" s="7"/>
      <c r="R504" s="7"/>
      <c r="S504" s="7"/>
      <c r="T504" s="7"/>
      <c r="U504" s="7"/>
      <c r="V504" s="7"/>
      <c r="W504" s="7"/>
      <c r="X504" s="7"/>
      <c r="Y504" s="7"/>
      <c r="Z504" s="7"/>
    </row>
    <row r="505" spans="1:26" ht="47.25" customHeight="1" x14ac:dyDescent="0.3">
      <c r="A505" s="97" t="str">
        <f>+'Matriz Nº4 Administración'!A505</f>
        <v>55. 1</v>
      </c>
      <c r="B505" s="98" t="str">
        <f>+'Matriz Nº4 Administración'!B505</f>
        <v>No administrar</v>
      </c>
      <c r="C505" s="99" t="str">
        <f>IF(B505&lt;&gt;"No administrar",'Matriz Nº1 Identificación'!B505," ")</f>
        <v xml:space="preserve"> </v>
      </c>
      <c r="D505" s="100" t="str">
        <f>IF(C505&lt;&gt;" ",'Matriz Nº4 Administración'!C505," ")</f>
        <v xml:space="preserve"> </v>
      </c>
      <c r="E505" s="98" t="str">
        <f>IF(B505&lt;&gt;"No administrar",'Matriz Nº4 Administración'!F505," ")</f>
        <v xml:space="preserve"> </v>
      </c>
      <c r="F505" s="98" t="str">
        <f>IF(B505&lt;&gt;"No administrar",'Matriz Nº4 Administración'!G505," ")</f>
        <v xml:space="preserve"> </v>
      </c>
      <c r="G505" s="120"/>
      <c r="H505" s="120"/>
      <c r="I505" s="120"/>
      <c r="J505" s="120"/>
      <c r="K505" s="121"/>
      <c r="L505" s="121"/>
      <c r="M505" s="120"/>
      <c r="N505" s="23"/>
      <c r="O505" s="23"/>
      <c r="P505" s="23"/>
      <c r="Q505" s="23"/>
      <c r="R505" s="23"/>
      <c r="S505" s="23"/>
      <c r="T505" s="23"/>
      <c r="U505" s="23"/>
      <c r="V505" s="23"/>
      <c r="W505" s="23"/>
      <c r="X505" s="23"/>
      <c r="Y505" s="23"/>
      <c r="Z505" s="23"/>
    </row>
    <row r="506" spans="1:26" ht="43.5" customHeight="1" x14ac:dyDescent="0.3">
      <c r="A506" s="97" t="str">
        <f>+'Matriz Nº4 Administración'!A506</f>
        <v>55. 2</v>
      </c>
      <c r="B506" s="98" t="str">
        <f>+'Matriz Nº4 Administración'!B506</f>
        <v>No administrar</v>
      </c>
      <c r="C506" s="99" t="str">
        <f>IF(B506&lt;&gt;"No administrar",'Matriz Nº1 Identificación'!B506," ")</f>
        <v xml:space="preserve"> </v>
      </c>
      <c r="D506" s="100" t="str">
        <f>IF(C506&lt;&gt;" ",'Matriz Nº4 Administración'!C506," ")</f>
        <v xml:space="preserve"> </v>
      </c>
      <c r="E506" s="98" t="str">
        <f>IF(B506&lt;&gt;"No administrar",'Matriz Nº4 Administración'!F506," ")</f>
        <v xml:space="preserve"> </v>
      </c>
      <c r="F506" s="98" t="str">
        <f>IF(B506&lt;&gt;"No administrar",'Matriz Nº4 Administración'!G506," ")</f>
        <v xml:space="preserve"> </v>
      </c>
      <c r="G506" s="120"/>
      <c r="H506" s="120"/>
      <c r="I506" s="120"/>
      <c r="J506" s="120"/>
      <c r="K506" s="121"/>
      <c r="L506" s="121"/>
      <c r="M506" s="120"/>
      <c r="N506" s="23"/>
      <c r="O506" s="23"/>
      <c r="P506" s="23"/>
      <c r="Q506" s="23"/>
      <c r="R506" s="23"/>
      <c r="S506" s="23"/>
      <c r="T506" s="23"/>
      <c r="U506" s="23"/>
      <c r="V506" s="23"/>
      <c r="W506" s="23"/>
      <c r="X506" s="23"/>
      <c r="Y506" s="23"/>
      <c r="Z506" s="23"/>
    </row>
    <row r="507" spans="1:26" ht="40.5" customHeight="1" x14ac:dyDescent="0.3">
      <c r="A507" s="97" t="str">
        <f>+'Matriz Nº4 Administración'!A507</f>
        <v>55. 3</v>
      </c>
      <c r="B507" s="98" t="str">
        <f>+'Matriz Nº4 Administración'!B507</f>
        <v>No administrar</v>
      </c>
      <c r="C507" s="99" t="str">
        <f>IF(B507&lt;&gt;"No administrar",'Matriz Nº1 Identificación'!B507," ")</f>
        <v xml:space="preserve"> </v>
      </c>
      <c r="D507" s="100" t="str">
        <f>IF(C507&lt;&gt;" ",'Matriz Nº4 Administración'!C507," ")</f>
        <v xml:space="preserve"> </v>
      </c>
      <c r="E507" s="98" t="str">
        <f>IF(B507&lt;&gt;"No administrar",'Matriz Nº4 Administración'!F507," ")</f>
        <v xml:space="preserve"> </v>
      </c>
      <c r="F507" s="98" t="str">
        <f>IF(B507&lt;&gt;"No administrar",'Matriz Nº4 Administración'!G507," ")</f>
        <v xml:space="preserve"> </v>
      </c>
      <c r="G507" s="120"/>
      <c r="H507" s="120"/>
      <c r="I507" s="120"/>
      <c r="J507" s="120"/>
      <c r="K507" s="121"/>
      <c r="L507" s="121"/>
      <c r="M507" s="120"/>
      <c r="N507" s="23"/>
      <c r="O507" s="23"/>
      <c r="P507" s="23"/>
      <c r="Q507" s="23"/>
      <c r="R507" s="23"/>
      <c r="S507" s="23"/>
      <c r="T507" s="23"/>
      <c r="U507" s="23"/>
      <c r="V507" s="23"/>
      <c r="W507" s="23"/>
      <c r="X507" s="23"/>
      <c r="Y507" s="23"/>
      <c r="Z507" s="23"/>
    </row>
    <row r="508" spans="1:26" ht="48" customHeight="1" x14ac:dyDescent="0.3">
      <c r="A508" s="97" t="str">
        <f>+'Matriz Nº4 Administración'!A508</f>
        <v>55. 4</v>
      </c>
      <c r="B508" s="98" t="str">
        <f>+'Matriz Nº4 Administración'!B508</f>
        <v>No administrar</v>
      </c>
      <c r="C508" s="99" t="str">
        <f>IF(B508&lt;&gt;"No administrar",'Matriz Nº1 Identificación'!B508," ")</f>
        <v xml:space="preserve"> </v>
      </c>
      <c r="D508" s="100" t="str">
        <f>IF(C508&lt;&gt;" ",'Matriz Nº4 Administración'!C508," ")</f>
        <v xml:space="preserve"> </v>
      </c>
      <c r="E508" s="98" t="str">
        <f>IF(B508&lt;&gt;"No administrar",'Matriz Nº4 Administración'!F508," ")</f>
        <v xml:space="preserve"> </v>
      </c>
      <c r="F508" s="98" t="str">
        <f>IF(B508&lt;&gt;"No administrar",'Matriz Nº4 Administración'!G508," ")</f>
        <v xml:space="preserve"> </v>
      </c>
      <c r="G508" s="120"/>
      <c r="H508" s="120"/>
      <c r="I508" s="120"/>
      <c r="J508" s="120"/>
      <c r="K508" s="121"/>
      <c r="L508" s="121"/>
      <c r="M508" s="120"/>
      <c r="N508" s="23"/>
      <c r="O508" s="23"/>
      <c r="P508" s="23"/>
      <c r="Q508" s="23"/>
      <c r="R508" s="23"/>
      <c r="S508" s="23"/>
      <c r="T508" s="23"/>
      <c r="U508" s="23"/>
      <c r="V508" s="23"/>
      <c r="W508" s="23"/>
      <c r="X508" s="23"/>
      <c r="Y508" s="23"/>
      <c r="Z508" s="23"/>
    </row>
    <row r="509" spans="1:26" ht="42.75" customHeight="1" x14ac:dyDescent="0.3">
      <c r="A509" s="97" t="str">
        <f>+'Matriz Nº4 Administración'!A509</f>
        <v>55. 5</v>
      </c>
      <c r="B509" s="98" t="str">
        <f>+'Matriz Nº4 Administración'!B509</f>
        <v>No administrar</v>
      </c>
      <c r="C509" s="99" t="str">
        <f>IF(B509&lt;&gt;"No administrar",'Matriz Nº1 Identificación'!B509," ")</f>
        <v xml:space="preserve"> </v>
      </c>
      <c r="D509" s="100" t="str">
        <f>IF(C509&lt;&gt;" ",'Matriz Nº4 Administración'!C509," ")</f>
        <v xml:space="preserve"> </v>
      </c>
      <c r="E509" s="98" t="str">
        <f>IF(B509&lt;&gt;"No administrar",'Matriz Nº4 Administración'!F509," ")</f>
        <v xml:space="preserve"> </v>
      </c>
      <c r="F509" s="98" t="str">
        <f>IF(B509&lt;&gt;"No administrar",'Matriz Nº4 Administración'!G509," ")</f>
        <v xml:space="preserve"> </v>
      </c>
      <c r="G509" s="120"/>
      <c r="H509" s="120"/>
      <c r="I509" s="120"/>
      <c r="J509" s="120"/>
      <c r="K509" s="121"/>
      <c r="L509" s="121"/>
      <c r="M509" s="120"/>
      <c r="N509" s="23"/>
      <c r="O509" s="23"/>
      <c r="P509" s="23"/>
      <c r="Q509" s="23"/>
      <c r="R509" s="23"/>
      <c r="S509" s="23"/>
      <c r="T509" s="23"/>
      <c r="U509" s="23"/>
      <c r="V509" s="23"/>
      <c r="W509" s="23"/>
      <c r="X509" s="23"/>
      <c r="Y509" s="23"/>
      <c r="Z509" s="23"/>
    </row>
    <row r="510" spans="1:26" ht="40.5" customHeight="1" x14ac:dyDescent="0.3">
      <c r="A510" s="97" t="str">
        <f>+'Matriz Nº4 Administración'!A510</f>
        <v>55. 6</v>
      </c>
      <c r="B510" s="98" t="str">
        <f>+'Matriz Nº4 Administración'!B510</f>
        <v>No administrar</v>
      </c>
      <c r="C510" s="99" t="str">
        <f>IF(B510&lt;&gt;"No administrar",'Matriz Nº1 Identificación'!B510," ")</f>
        <v xml:space="preserve"> </v>
      </c>
      <c r="D510" s="100" t="str">
        <f>IF(C510&lt;&gt;" ",'Matriz Nº4 Administración'!C510," ")</f>
        <v xml:space="preserve"> </v>
      </c>
      <c r="E510" s="98" t="str">
        <f>IF(B510&lt;&gt;"No administrar",'Matriz Nº4 Administración'!F510," ")</f>
        <v xml:space="preserve"> </v>
      </c>
      <c r="F510" s="98" t="str">
        <f>IF(B510&lt;&gt;"No administrar",'Matriz Nº4 Administración'!G510," ")</f>
        <v xml:space="preserve"> </v>
      </c>
      <c r="G510" s="120"/>
      <c r="H510" s="120"/>
      <c r="I510" s="120"/>
      <c r="J510" s="120"/>
      <c r="K510" s="121"/>
      <c r="L510" s="121"/>
      <c r="M510" s="120"/>
      <c r="N510" s="23"/>
      <c r="O510" s="23"/>
      <c r="P510" s="23"/>
      <c r="Q510" s="23"/>
      <c r="R510" s="23"/>
      <c r="S510" s="23"/>
      <c r="T510" s="23"/>
      <c r="U510" s="23"/>
      <c r="V510" s="23"/>
      <c r="W510" s="23"/>
      <c r="X510" s="23"/>
      <c r="Y510" s="23"/>
      <c r="Z510" s="23"/>
    </row>
    <row r="511" spans="1:26" ht="43.5" customHeight="1" thickBot="1" x14ac:dyDescent="0.35">
      <c r="A511" s="97" t="str">
        <f>+'Matriz Nº4 Administración'!A511</f>
        <v>55. 7</v>
      </c>
      <c r="B511" s="98" t="str">
        <f>+'Matriz Nº4 Administración'!B511</f>
        <v>No administrar</v>
      </c>
      <c r="C511" s="99" t="str">
        <f>IF(B511&lt;&gt;"No administrar",'Matriz Nº1 Identificación'!B511," ")</f>
        <v xml:space="preserve"> </v>
      </c>
      <c r="D511" s="100" t="str">
        <f>IF(C511&lt;&gt;" ",'Matriz Nº4 Administración'!C511," ")</f>
        <v xml:space="preserve"> </v>
      </c>
      <c r="E511" s="98" t="str">
        <f>IF(B511&lt;&gt;"No administrar",'Matriz Nº4 Administración'!F511," ")</f>
        <v xml:space="preserve"> </v>
      </c>
      <c r="F511" s="98" t="str">
        <f>IF(B511&lt;&gt;"No administrar",'Matriz Nº4 Administración'!G511," ")</f>
        <v xml:space="preserve"> </v>
      </c>
      <c r="G511" s="120"/>
      <c r="H511" s="120"/>
      <c r="I511" s="120"/>
      <c r="J511" s="120"/>
      <c r="K511" s="121"/>
      <c r="L511" s="121"/>
      <c r="M511" s="120"/>
      <c r="N511" s="23"/>
      <c r="O511" s="23"/>
      <c r="P511" s="23"/>
      <c r="Q511" s="23"/>
      <c r="R511" s="23"/>
      <c r="S511" s="23"/>
      <c r="T511" s="23"/>
      <c r="U511" s="23"/>
      <c r="V511" s="23"/>
      <c r="W511" s="23"/>
      <c r="X511" s="23"/>
      <c r="Y511" s="23"/>
      <c r="Z511" s="23"/>
    </row>
    <row r="512" spans="1:26" ht="16.5" customHeight="1" thickBot="1" x14ac:dyDescent="0.35">
      <c r="A512" s="460" t="str">
        <f>'Matriz Nº4 Administración'!A512</f>
        <v xml:space="preserve">Objetivo Estratégico: </v>
      </c>
      <c r="B512" s="461"/>
      <c r="C512" s="462">
        <f>'Matriz Nº4 Administración'!B512</f>
        <v>0</v>
      </c>
      <c r="D512" s="463"/>
      <c r="E512" s="463"/>
      <c r="F512" s="463"/>
      <c r="G512" s="463"/>
      <c r="H512" s="463"/>
      <c r="I512" s="463"/>
      <c r="J512" s="463"/>
      <c r="K512" s="463"/>
      <c r="L512" s="463"/>
      <c r="M512" s="463"/>
      <c r="N512" s="7"/>
      <c r="O512" s="7"/>
      <c r="P512" s="7"/>
      <c r="Q512" s="7"/>
      <c r="R512" s="7"/>
      <c r="S512" s="7"/>
      <c r="T512" s="7"/>
      <c r="U512" s="7"/>
      <c r="V512" s="7"/>
      <c r="W512" s="7"/>
      <c r="X512" s="7"/>
      <c r="Y512" s="7"/>
      <c r="Z512" s="7"/>
    </row>
    <row r="513" spans="1:26" ht="27" customHeight="1" thickBot="1" x14ac:dyDescent="0.35">
      <c r="A513" s="456" t="str">
        <f>'Matriz Nº4 Administración'!A513</f>
        <v>Objetivo táctico</v>
      </c>
      <c r="B513" s="426"/>
      <c r="C513" s="457" t="str">
        <f>'Matriz Nº4 Administración'!B513</f>
        <v xml:space="preserve">56. </v>
      </c>
      <c r="D513" s="458"/>
      <c r="E513" s="458"/>
      <c r="F513" s="458"/>
      <c r="G513" s="458"/>
      <c r="H513" s="458"/>
      <c r="I513" s="458"/>
      <c r="J513" s="458"/>
      <c r="K513" s="458"/>
      <c r="L513" s="458"/>
      <c r="M513" s="459"/>
      <c r="N513" s="7"/>
      <c r="O513" s="7"/>
      <c r="P513" s="7"/>
      <c r="Q513" s="7"/>
      <c r="R513" s="7"/>
      <c r="S513" s="7"/>
      <c r="T513" s="7"/>
      <c r="U513" s="7"/>
      <c r="V513" s="7"/>
      <c r="W513" s="7"/>
      <c r="X513" s="7"/>
      <c r="Y513" s="7"/>
      <c r="Z513" s="7"/>
    </row>
    <row r="514" spans="1:26" ht="47.25" customHeight="1" x14ac:dyDescent="0.3">
      <c r="A514" s="97" t="str">
        <f>+'Matriz Nº4 Administración'!A514</f>
        <v>56. 1</v>
      </c>
      <c r="B514" s="98" t="str">
        <f>+'Matriz Nº4 Administración'!B514</f>
        <v>No administrar</v>
      </c>
      <c r="C514" s="99" t="str">
        <f>IF(B514&lt;&gt;"No administrar",'Matriz Nº1 Identificación'!B514," ")</f>
        <v xml:space="preserve"> </v>
      </c>
      <c r="D514" s="100" t="str">
        <f>IF(C514&lt;&gt;" ",'Matriz Nº4 Administración'!C514," ")</f>
        <v xml:space="preserve"> </v>
      </c>
      <c r="E514" s="98" t="str">
        <f>IF(B514&lt;&gt;"No administrar",'Matriz Nº4 Administración'!F514," ")</f>
        <v xml:space="preserve"> </v>
      </c>
      <c r="F514" s="98" t="str">
        <f>IF(B514&lt;&gt;"No administrar",'Matriz Nº4 Administración'!G514," ")</f>
        <v xml:space="preserve"> </v>
      </c>
      <c r="G514" s="120"/>
      <c r="H514" s="120"/>
      <c r="I514" s="120"/>
      <c r="J514" s="120"/>
      <c r="K514" s="121"/>
      <c r="L514" s="121"/>
      <c r="M514" s="120"/>
      <c r="N514" s="23"/>
      <c r="O514" s="23"/>
      <c r="P514" s="23"/>
      <c r="Q514" s="23"/>
      <c r="R514" s="23"/>
      <c r="S514" s="23"/>
      <c r="T514" s="23"/>
      <c r="U514" s="23"/>
      <c r="V514" s="23"/>
      <c r="W514" s="23"/>
      <c r="X514" s="23"/>
      <c r="Y514" s="23"/>
      <c r="Z514" s="23"/>
    </row>
    <row r="515" spans="1:26" ht="43.5" customHeight="1" x14ac:dyDescent="0.3">
      <c r="A515" s="97" t="str">
        <f>+'Matriz Nº4 Administración'!A515</f>
        <v>56. 2</v>
      </c>
      <c r="B515" s="98" t="str">
        <f>+'Matriz Nº4 Administración'!B515</f>
        <v>No administrar</v>
      </c>
      <c r="C515" s="99" t="str">
        <f>IF(B515&lt;&gt;"No administrar",'Matriz Nº1 Identificación'!B515," ")</f>
        <v xml:space="preserve"> </v>
      </c>
      <c r="D515" s="100" t="str">
        <f>IF(C515&lt;&gt;" ",'Matriz Nº4 Administración'!C515," ")</f>
        <v xml:space="preserve"> </v>
      </c>
      <c r="E515" s="98" t="str">
        <f>IF(B515&lt;&gt;"No administrar",'Matriz Nº4 Administración'!F515," ")</f>
        <v xml:space="preserve"> </v>
      </c>
      <c r="F515" s="98" t="str">
        <f>IF(B515&lt;&gt;"No administrar",'Matriz Nº4 Administración'!G515," ")</f>
        <v xml:space="preserve"> </v>
      </c>
      <c r="G515" s="120"/>
      <c r="H515" s="120"/>
      <c r="I515" s="120"/>
      <c r="J515" s="120"/>
      <c r="K515" s="121"/>
      <c r="L515" s="121"/>
      <c r="M515" s="120"/>
      <c r="N515" s="23"/>
      <c r="O515" s="23"/>
      <c r="P515" s="23"/>
      <c r="Q515" s="23"/>
      <c r="R515" s="23"/>
      <c r="S515" s="23"/>
      <c r="T515" s="23"/>
      <c r="U515" s="23"/>
      <c r="V515" s="23"/>
      <c r="W515" s="23"/>
      <c r="X515" s="23"/>
      <c r="Y515" s="23"/>
      <c r="Z515" s="23"/>
    </row>
    <row r="516" spans="1:26" ht="40.5" customHeight="1" x14ac:dyDescent="0.3">
      <c r="A516" s="97" t="str">
        <f>+'Matriz Nº4 Administración'!A516</f>
        <v>56. 3</v>
      </c>
      <c r="B516" s="98" t="str">
        <f>+'Matriz Nº4 Administración'!B516</f>
        <v>No administrar</v>
      </c>
      <c r="C516" s="99" t="str">
        <f>IF(B516&lt;&gt;"No administrar",'Matriz Nº1 Identificación'!B516," ")</f>
        <v xml:space="preserve"> </v>
      </c>
      <c r="D516" s="100" t="str">
        <f>IF(C516&lt;&gt;" ",'Matriz Nº4 Administración'!C516," ")</f>
        <v xml:space="preserve"> </v>
      </c>
      <c r="E516" s="98" t="str">
        <f>IF(B516&lt;&gt;"No administrar",'Matriz Nº4 Administración'!F516," ")</f>
        <v xml:space="preserve"> </v>
      </c>
      <c r="F516" s="98" t="str">
        <f>IF(B516&lt;&gt;"No administrar",'Matriz Nº4 Administración'!G516," ")</f>
        <v xml:space="preserve"> </v>
      </c>
      <c r="G516" s="120"/>
      <c r="H516" s="120"/>
      <c r="I516" s="120"/>
      <c r="J516" s="120"/>
      <c r="K516" s="121"/>
      <c r="L516" s="121"/>
      <c r="M516" s="120"/>
      <c r="N516" s="23"/>
      <c r="O516" s="23"/>
      <c r="P516" s="23"/>
      <c r="Q516" s="23"/>
      <c r="R516" s="23"/>
      <c r="S516" s="23"/>
      <c r="T516" s="23"/>
      <c r="U516" s="23"/>
      <c r="V516" s="23"/>
      <c r="W516" s="23"/>
      <c r="X516" s="23"/>
      <c r="Y516" s="23"/>
      <c r="Z516" s="23"/>
    </row>
    <row r="517" spans="1:26" ht="48" customHeight="1" x14ac:dyDescent="0.3">
      <c r="A517" s="97" t="str">
        <f>+'Matriz Nº4 Administración'!A517</f>
        <v>56. 4</v>
      </c>
      <c r="B517" s="98" t="str">
        <f>+'Matriz Nº4 Administración'!B517</f>
        <v>No administrar</v>
      </c>
      <c r="C517" s="99" t="str">
        <f>IF(B517&lt;&gt;"No administrar",'Matriz Nº1 Identificación'!B517," ")</f>
        <v xml:space="preserve"> </v>
      </c>
      <c r="D517" s="100" t="str">
        <f>IF(C517&lt;&gt;" ",'Matriz Nº4 Administración'!C517," ")</f>
        <v xml:space="preserve"> </v>
      </c>
      <c r="E517" s="98" t="str">
        <f>IF(B517&lt;&gt;"No administrar",'Matriz Nº4 Administración'!F517," ")</f>
        <v xml:space="preserve"> </v>
      </c>
      <c r="F517" s="98" t="str">
        <f>IF(B517&lt;&gt;"No administrar",'Matriz Nº4 Administración'!G517," ")</f>
        <v xml:space="preserve"> </v>
      </c>
      <c r="G517" s="120"/>
      <c r="H517" s="120"/>
      <c r="I517" s="120"/>
      <c r="J517" s="120"/>
      <c r="K517" s="121"/>
      <c r="L517" s="121"/>
      <c r="M517" s="120"/>
      <c r="N517" s="23"/>
      <c r="O517" s="23"/>
      <c r="P517" s="23"/>
      <c r="Q517" s="23"/>
      <c r="R517" s="23"/>
      <c r="S517" s="23"/>
      <c r="T517" s="23"/>
      <c r="U517" s="23"/>
      <c r="V517" s="23"/>
      <c r="W517" s="23"/>
      <c r="X517" s="23"/>
      <c r="Y517" s="23"/>
      <c r="Z517" s="23"/>
    </row>
    <row r="518" spans="1:26" ht="42.75" customHeight="1" x14ac:dyDescent="0.3">
      <c r="A518" s="97" t="str">
        <f>+'Matriz Nº4 Administración'!A518</f>
        <v>56. 5</v>
      </c>
      <c r="B518" s="98" t="str">
        <f>+'Matriz Nº4 Administración'!B518</f>
        <v>No administrar</v>
      </c>
      <c r="C518" s="99" t="str">
        <f>IF(B518&lt;&gt;"No administrar",'Matriz Nº1 Identificación'!B518," ")</f>
        <v xml:space="preserve"> </v>
      </c>
      <c r="D518" s="100" t="str">
        <f>IF(C518&lt;&gt;" ",'Matriz Nº4 Administración'!C518," ")</f>
        <v xml:space="preserve"> </v>
      </c>
      <c r="E518" s="98" t="str">
        <f>IF(B518&lt;&gt;"No administrar",'Matriz Nº4 Administración'!F518," ")</f>
        <v xml:space="preserve"> </v>
      </c>
      <c r="F518" s="98" t="str">
        <f>IF(B518&lt;&gt;"No administrar",'Matriz Nº4 Administración'!G518," ")</f>
        <v xml:space="preserve"> </v>
      </c>
      <c r="G518" s="120"/>
      <c r="H518" s="120"/>
      <c r="I518" s="120"/>
      <c r="J518" s="120"/>
      <c r="K518" s="121"/>
      <c r="L518" s="121"/>
      <c r="M518" s="120"/>
      <c r="N518" s="23"/>
      <c r="O518" s="23"/>
      <c r="P518" s="23"/>
      <c r="Q518" s="23"/>
      <c r="R518" s="23"/>
      <c r="S518" s="23"/>
      <c r="T518" s="23"/>
      <c r="U518" s="23"/>
      <c r="V518" s="23"/>
      <c r="W518" s="23"/>
      <c r="X518" s="23"/>
      <c r="Y518" s="23"/>
      <c r="Z518" s="23"/>
    </row>
    <row r="519" spans="1:26" ht="40.5" customHeight="1" x14ac:dyDescent="0.3">
      <c r="A519" s="97" t="str">
        <f>+'Matriz Nº4 Administración'!A519</f>
        <v>56. 6</v>
      </c>
      <c r="B519" s="98" t="str">
        <f>+'Matriz Nº4 Administración'!B519</f>
        <v>No administrar</v>
      </c>
      <c r="C519" s="99" t="str">
        <f>IF(B519&lt;&gt;"No administrar",'Matriz Nº1 Identificación'!B519," ")</f>
        <v xml:space="preserve"> </v>
      </c>
      <c r="D519" s="100" t="str">
        <f>IF(C519&lt;&gt;" ",'Matriz Nº4 Administración'!C519," ")</f>
        <v xml:space="preserve"> </v>
      </c>
      <c r="E519" s="98" t="str">
        <f>IF(B519&lt;&gt;"No administrar",'Matriz Nº4 Administración'!F519," ")</f>
        <v xml:space="preserve"> </v>
      </c>
      <c r="F519" s="98" t="str">
        <f>IF(B519&lt;&gt;"No administrar",'Matriz Nº4 Administración'!G519," ")</f>
        <v xml:space="preserve"> </v>
      </c>
      <c r="G519" s="120"/>
      <c r="H519" s="120"/>
      <c r="I519" s="120"/>
      <c r="J519" s="120"/>
      <c r="K519" s="121"/>
      <c r="L519" s="121"/>
      <c r="M519" s="120"/>
      <c r="N519" s="23"/>
      <c r="O519" s="23"/>
      <c r="P519" s="23"/>
      <c r="Q519" s="23"/>
      <c r="R519" s="23"/>
      <c r="S519" s="23"/>
      <c r="T519" s="23"/>
      <c r="U519" s="23"/>
      <c r="V519" s="23"/>
      <c r="W519" s="23"/>
      <c r="X519" s="23"/>
      <c r="Y519" s="23"/>
      <c r="Z519" s="23"/>
    </row>
    <row r="520" spans="1:26" ht="43.5" customHeight="1" thickBot="1" x14ac:dyDescent="0.35">
      <c r="A520" s="97" t="str">
        <f>+'Matriz Nº4 Administración'!A520</f>
        <v>56. 7</v>
      </c>
      <c r="B520" s="98" t="str">
        <f>+'Matriz Nº4 Administración'!B520</f>
        <v>No administrar</v>
      </c>
      <c r="C520" s="99" t="str">
        <f>IF(B520&lt;&gt;"No administrar",'Matriz Nº1 Identificación'!B520," ")</f>
        <v xml:space="preserve"> </v>
      </c>
      <c r="D520" s="100" t="str">
        <f>IF(C520&lt;&gt;" ",'Matriz Nº4 Administración'!C520," ")</f>
        <v xml:space="preserve"> </v>
      </c>
      <c r="E520" s="98" t="str">
        <f>IF(B520&lt;&gt;"No administrar",'Matriz Nº4 Administración'!F520," ")</f>
        <v xml:space="preserve"> </v>
      </c>
      <c r="F520" s="98" t="str">
        <f>IF(B520&lt;&gt;"No administrar",'Matriz Nº4 Administración'!G520," ")</f>
        <v xml:space="preserve"> </v>
      </c>
      <c r="G520" s="120"/>
      <c r="H520" s="120"/>
      <c r="I520" s="120"/>
      <c r="J520" s="120"/>
      <c r="K520" s="121"/>
      <c r="L520" s="121"/>
      <c r="M520" s="120"/>
      <c r="N520" s="23"/>
      <c r="O520" s="23"/>
      <c r="P520" s="23"/>
      <c r="Q520" s="23"/>
      <c r="R520" s="23"/>
      <c r="S520" s="23"/>
      <c r="T520" s="23"/>
      <c r="U520" s="23"/>
      <c r="V520" s="23"/>
      <c r="W520" s="23"/>
      <c r="X520" s="23"/>
      <c r="Y520" s="23"/>
      <c r="Z520" s="23"/>
    </row>
    <row r="521" spans="1:26" ht="16.5" customHeight="1" thickBot="1" x14ac:dyDescent="0.35">
      <c r="A521" s="460" t="str">
        <f>'Matriz Nº4 Administración'!A521</f>
        <v xml:space="preserve">Objetivo Estratégico: </v>
      </c>
      <c r="B521" s="461"/>
      <c r="C521" s="462">
        <f>'Matriz Nº4 Administración'!B521</f>
        <v>0</v>
      </c>
      <c r="D521" s="463"/>
      <c r="E521" s="463"/>
      <c r="F521" s="463"/>
      <c r="G521" s="463"/>
      <c r="H521" s="463"/>
      <c r="I521" s="463"/>
      <c r="J521" s="463"/>
      <c r="K521" s="463"/>
      <c r="L521" s="463"/>
      <c r="M521" s="463"/>
      <c r="N521" s="7"/>
      <c r="O521" s="7"/>
      <c r="P521" s="7"/>
      <c r="Q521" s="7"/>
      <c r="R521" s="7"/>
      <c r="S521" s="7"/>
      <c r="T521" s="7"/>
      <c r="U521" s="7"/>
      <c r="V521" s="7"/>
      <c r="W521" s="7"/>
      <c r="X521" s="7"/>
      <c r="Y521" s="7"/>
      <c r="Z521" s="7"/>
    </row>
    <row r="522" spans="1:26" ht="27" customHeight="1" thickBot="1" x14ac:dyDescent="0.35">
      <c r="A522" s="456" t="str">
        <f>'Matriz Nº4 Administración'!A522</f>
        <v>Objetivo táctico</v>
      </c>
      <c r="B522" s="426"/>
      <c r="C522" s="457" t="str">
        <f>'Matriz Nº4 Administración'!B522</f>
        <v xml:space="preserve">57. </v>
      </c>
      <c r="D522" s="458"/>
      <c r="E522" s="458"/>
      <c r="F522" s="458"/>
      <c r="G522" s="458"/>
      <c r="H522" s="458"/>
      <c r="I522" s="458"/>
      <c r="J522" s="458"/>
      <c r="K522" s="458"/>
      <c r="L522" s="458"/>
      <c r="M522" s="459"/>
      <c r="N522" s="7"/>
      <c r="O522" s="7"/>
      <c r="P522" s="7"/>
      <c r="Q522" s="7"/>
      <c r="R522" s="7"/>
      <c r="S522" s="7"/>
      <c r="T522" s="7"/>
      <c r="U522" s="7"/>
      <c r="V522" s="7"/>
      <c r="W522" s="7"/>
      <c r="X522" s="7"/>
      <c r="Y522" s="7"/>
      <c r="Z522" s="7"/>
    </row>
    <row r="523" spans="1:26" ht="47.25" customHeight="1" x14ac:dyDescent="0.3">
      <c r="A523" s="97" t="str">
        <f>+'Matriz Nº4 Administración'!A523</f>
        <v>57. 1</v>
      </c>
      <c r="B523" s="98" t="str">
        <f>+'Matriz Nº4 Administración'!B523</f>
        <v>No administrar</v>
      </c>
      <c r="C523" s="99" t="str">
        <f>IF(B523&lt;&gt;"No administrar",'Matriz Nº1 Identificación'!B523," ")</f>
        <v xml:space="preserve"> </v>
      </c>
      <c r="D523" s="100" t="str">
        <f>IF(C523&lt;&gt;" ",'Matriz Nº4 Administración'!C523," ")</f>
        <v xml:space="preserve"> </v>
      </c>
      <c r="E523" s="98" t="str">
        <f>IF(B523&lt;&gt;"No administrar",'Matriz Nº4 Administración'!F523," ")</f>
        <v xml:space="preserve"> </v>
      </c>
      <c r="F523" s="98" t="str">
        <f>IF(B523&lt;&gt;"No administrar",'Matriz Nº4 Administración'!G523," ")</f>
        <v xml:space="preserve"> </v>
      </c>
      <c r="G523" s="120"/>
      <c r="H523" s="120"/>
      <c r="I523" s="120"/>
      <c r="J523" s="120"/>
      <c r="K523" s="121"/>
      <c r="L523" s="121"/>
      <c r="M523" s="120"/>
      <c r="N523" s="23"/>
      <c r="O523" s="23"/>
      <c r="P523" s="23"/>
      <c r="Q523" s="23"/>
      <c r="R523" s="23"/>
      <c r="S523" s="23"/>
      <c r="T523" s="23"/>
      <c r="U523" s="23"/>
      <c r="V523" s="23"/>
      <c r="W523" s="23"/>
      <c r="X523" s="23"/>
      <c r="Y523" s="23"/>
      <c r="Z523" s="23"/>
    </row>
    <row r="524" spans="1:26" ht="43.5" customHeight="1" x14ac:dyDescent="0.3">
      <c r="A524" s="97" t="str">
        <f>+'Matriz Nº4 Administración'!A524</f>
        <v>57. 2</v>
      </c>
      <c r="B524" s="98" t="str">
        <f>+'Matriz Nº4 Administración'!B524</f>
        <v>No administrar</v>
      </c>
      <c r="C524" s="99" t="str">
        <f>IF(B524&lt;&gt;"No administrar",'Matriz Nº1 Identificación'!B524," ")</f>
        <v xml:space="preserve"> </v>
      </c>
      <c r="D524" s="100" t="str">
        <f>IF(C524&lt;&gt;" ",'Matriz Nº4 Administración'!C524," ")</f>
        <v xml:space="preserve"> </v>
      </c>
      <c r="E524" s="98" t="str">
        <f>IF(B524&lt;&gt;"No administrar",'Matriz Nº4 Administración'!F524," ")</f>
        <v xml:space="preserve"> </v>
      </c>
      <c r="F524" s="98" t="str">
        <f>IF(B524&lt;&gt;"No administrar",'Matriz Nº4 Administración'!G524," ")</f>
        <v xml:space="preserve"> </v>
      </c>
      <c r="G524" s="120"/>
      <c r="H524" s="120"/>
      <c r="I524" s="120"/>
      <c r="J524" s="120"/>
      <c r="K524" s="121"/>
      <c r="L524" s="121"/>
      <c r="M524" s="120"/>
      <c r="N524" s="23"/>
      <c r="O524" s="23"/>
      <c r="P524" s="23"/>
      <c r="Q524" s="23"/>
      <c r="R524" s="23"/>
      <c r="S524" s="23"/>
      <c r="T524" s="23"/>
      <c r="U524" s="23"/>
      <c r="V524" s="23"/>
      <c r="W524" s="23"/>
      <c r="X524" s="23"/>
      <c r="Y524" s="23"/>
      <c r="Z524" s="23"/>
    </row>
    <row r="525" spans="1:26" ht="40.5" customHeight="1" x14ac:dyDescent="0.3">
      <c r="A525" s="97" t="str">
        <f>+'Matriz Nº4 Administración'!A525</f>
        <v>57. 3</v>
      </c>
      <c r="B525" s="98" t="str">
        <f>+'Matriz Nº4 Administración'!B525</f>
        <v>No administrar</v>
      </c>
      <c r="C525" s="99" t="str">
        <f>IF(B525&lt;&gt;"No administrar",'Matriz Nº1 Identificación'!B525," ")</f>
        <v xml:space="preserve"> </v>
      </c>
      <c r="D525" s="100" t="str">
        <f>IF(C525&lt;&gt;" ",'Matriz Nº4 Administración'!C525," ")</f>
        <v xml:space="preserve"> </v>
      </c>
      <c r="E525" s="98" t="str">
        <f>IF(B525&lt;&gt;"No administrar",'Matriz Nº4 Administración'!F525," ")</f>
        <v xml:space="preserve"> </v>
      </c>
      <c r="F525" s="98" t="str">
        <f>IF(B525&lt;&gt;"No administrar",'Matriz Nº4 Administración'!G525," ")</f>
        <v xml:space="preserve"> </v>
      </c>
      <c r="G525" s="120"/>
      <c r="H525" s="120"/>
      <c r="I525" s="120"/>
      <c r="J525" s="120"/>
      <c r="K525" s="121"/>
      <c r="L525" s="121"/>
      <c r="M525" s="120"/>
      <c r="N525" s="23"/>
      <c r="O525" s="23"/>
      <c r="P525" s="23"/>
      <c r="Q525" s="23"/>
      <c r="R525" s="23"/>
      <c r="S525" s="23"/>
      <c r="T525" s="23"/>
      <c r="U525" s="23"/>
      <c r="V525" s="23"/>
      <c r="W525" s="23"/>
      <c r="X525" s="23"/>
      <c r="Y525" s="23"/>
      <c r="Z525" s="23"/>
    </row>
    <row r="526" spans="1:26" ht="48" customHeight="1" x14ac:dyDescent="0.3">
      <c r="A526" s="97" t="str">
        <f>+'Matriz Nº4 Administración'!A526</f>
        <v>57. 4</v>
      </c>
      <c r="B526" s="98" t="str">
        <f>+'Matriz Nº4 Administración'!B526</f>
        <v>No administrar</v>
      </c>
      <c r="C526" s="99" t="str">
        <f>IF(B526&lt;&gt;"No administrar",'Matriz Nº1 Identificación'!B526," ")</f>
        <v xml:space="preserve"> </v>
      </c>
      <c r="D526" s="100" t="str">
        <f>IF(C526&lt;&gt;" ",'Matriz Nº4 Administración'!C526," ")</f>
        <v xml:space="preserve"> </v>
      </c>
      <c r="E526" s="98" t="str">
        <f>IF(B526&lt;&gt;"No administrar",'Matriz Nº4 Administración'!F526," ")</f>
        <v xml:space="preserve"> </v>
      </c>
      <c r="F526" s="98" t="str">
        <f>IF(B526&lt;&gt;"No administrar",'Matriz Nº4 Administración'!G526," ")</f>
        <v xml:space="preserve"> </v>
      </c>
      <c r="G526" s="120"/>
      <c r="H526" s="120"/>
      <c r="I526" s="120"/>
      <c r="J526" s="120"/>
      <c r="K526" s="121"/>
      <c r="L526" s="121"/>
      <c r="M526" s="120"/>
      <c r="N526" s="23"/>
      <c r="O526" s="23"/>
      <c r="P526" s="23"/>
      <c r="Q526" s="23"/>
      <c r="R526" s="23"/>
      <c r="S526" s="23"/>
      <c r="T526" s="23"/>
      <c r="U526" s="23"/>
      <c r="V526" s="23"/>
      <c r="W526" s="23"/>
      <c r="X526" s="23"/>
      <c r="Y526" s="23"/>
      <c r="Z526" s="23"/>
    </row>
    <row r="527" spans="1:26" ht="42.75" customHeight="1" x14ac:dyDescent="0.3">
      <c r="A527" s="97" t="str">
        <f>+'Matriz Nº4 Administración'!A527</f>
        <v>57. 5</v>
      </c>
      <c r="B527" s="98" t="str">
        <f>+'Matriz Nº4 Administración'!B527</f>
        <v>No administrar</v>
      </c>
      <c r="C527" s="99" t="str">
        <f>IF(B527&lt;&gt;"No administrar",'Matriz Nº1 Identificación'!B527," ")</f>
        <v xml:space="preserve"> </v>
      </c>
      <c r="D527" s="100" t="str">
        <f>IF(C527&lt;&gt;" ",'Matriz Nº4 Administración'!C527," ")</f>
        <v xml:space="preserve"> </v>
      </c>
      <c r="E527" s="98" t="str">
        <f>IF(B527&lt;&gt;"No administrar",'Matriz Nº4 Administración'!F527," ")</f>
        <v xml:space="preserve"> </v>
      </c>
      <c r="F527" s="98" t="str">
        <f>IF(B527&lt;&gt;"No administrar",'Matriz Nº4 Administración'!G527," ")</f>
        <v xml:space="preserve"> </v>
      </c>
      <c r="G527" s="120"/>
      <c r="H527" s="120"/>
      <c r="I527" s="120"/>
      <c r="J527" s="120"/>
      <c r="K527" s="121"/>
      <c r="L527" s="121"/>
      <c r="M527" s="120"/>
      <c r="N527" s="23"/>
      <c r="O527" s="23"/>
      <c r="P527" s="23"/>
      <c r="Q527" s="23"/>
      <c r="R527" s="23"/>
      <c r="S527" s="23"/>
      <c r="T527" s="23"/>
      <c r="U527" s="23"/>
      <c r="V527" s="23"/>
      <c r="W527" s="23"/>
      <c r="X527" s="23"/>
      <c r="Y527" s="23"/>
      <c r="Z527" s="23"/>
    </row>
    <row r="528" spans="1:26" ht="40.5" customHeight="1" x14ac:dyDescent="0.3">
      <c r="A528" s="97" t="str">
        <f>+'Matriz Nº4 Administración'!A528</f>
        <v>57. 6</v>
      </c>
      <c r="B528" s="98" t="str">
        <f>+'Matriz Nº4 Administración'!B528</f>
        <v>No administrar</v>
      </c>
      <c r="C528" s="99" t="str">
        <f>IF(B528&lt;&gt;"No administrar",'Matriz Nº1 Identificación'!B528," ")</f>
        <v xml:space="preserve"> </v>
      </c>
      <c r="D528" s="100" t="str">
        <f>IF(C528&lt;&gt;" ",'Matriz Nº4 Administración'!C528," ")</f>
        <v xml:space="preserve"> </v>
      </c>
      <c r="E528" s="98" t="str">
        <f>IF(B528&lt;&gt;"No administrar",'Matriz Nº4 Administración'!F528," ")</f>
        <v xml:space="preserve"> </v>
      </c>
      <c r="F528" s="98" t="str">
        <f>IF(B528&lt;&gt;"No administrar",'Matriz Nº4 Administración'!G528," ")</f>
        <v xml:space="preserve"> </v>
      </c>
      <c r="G528" s="120"/>
      <c r="H528" s="120"/>
      <c r="I528" s="120"/>
      <c r="J528" s="120"/>
      <c r="K528" s="121"/>
      <c r="L528" s="121"/>
      <c r="M528" s="120"/>
      <c r="N528" s="23"/>
      <c r="O528" s="23"/>
      <c r="P528" s="23"/>
      <c r="Q528" s="23"/>
      <c r="R528" s="23"/>
      <c r="S528" s="23"/>
      <c r="T528" s="23"/>
      <c r="U528" s="23"/>
      <c r="V528" s="23"/>
      <c r="W528" s="23"/>
      <c r="X528" s="23"/>
      <c r="Y528" s="23"/>
      <c r="Z528" s="23"/>
    </row>
    <row r="529" spans="1:26" ht="43.5" customHeight="1" thickBot="1" x14ac:dyDescent="0.35">
      <c r="A529" s="97" t="str">
        <f>+'Matriz Nº4 Administración'!A529</f>
        <v>57. 7</v>
      </c>
      <c r="B529" s="98" t="str">
        <f>+'Matriz Nº4 Administración'!B529</f>
        <v>No administrar</v>
      </c>
      <c r="C529" s="99" t="str">
        <f>IF(B529&lt;&gt;"No administrar",'Matriz Nº1 Identificación'!B529," ")</f>
        <v xml:space="preserve"> </v>
      </c>
      <c r="D529" s="100" t="str">
        <f>IF(C529&lt;&gt;" ",'Matriz Nº4 Administración'!C529," ")</f>
        <v xml:space="preserve"> </v>
      </c>
      <c r="E529" s="98" t="str">
        <f>IF(B529&lt;&gt;"No administrar",'Matriz Nº4 Administración'!F529," ")</f>
        <v xml:space="preserve"> </v>
      </c>
      <c r="F529" s="98" t="str">
        <f>IF(B529&lt;&gt;"No administrar",'Matriz Nº4 Administración'!G529," ")</f>
        <v xml:space="preserve"> </v>
      </c>
      <c r="G529" s="120"/>
      <c r="H529" s="120"/>
      <c r="I529" s="120"/>
      <c r="J529" s="120"/>
      <c r="K529" s="121"/>
      <c r="L529" s="121"/>
      <c r="M529" s="120"/>
      <c r="N529" s="23"/>
      <c r="O529" s="23"/>
      <c r="P529" s="23"/>
      <c r="Q529" s="23"/>
      <c r="R529" s="23"/>
      <c r="S529" s="23"/>
      <c r="T529" s="23"/>
      <c r="U529" s="23"/>
      <c r="V529" s="23"/>
      <c r="W529" s="23"/>
      <c r="X529" s="23"/>
      <c r="Y529" s="23"/>
      <c r="Z529" s="23"/>
    </row>
    <row r="530" spans="1:26" ht="16.5" customHeight="1" thickBot="1" x14ac:dyDescent="0.35">
      <c r="A530" s="460" t="str">
        <f>'Matriz Nº4 Administración'!A530</f>
        <v xml:space="preserve">Objetivo Estratégico: </v>
      </c>
      <c r="B530" s="461"/>
      <c r="C530" s="462">
        <f>'Matriz Nº4 Administración'!B530</f>
        <v>0</v>
      </c>
      <c r="D530" s="463"/>
      <c r="E530" s="463"/>
      <c r="F530" s="463"/>
      <c r="G530" s="463"/>
      <c r="H530" s="463"/>
      <c r="I530" s="463"/>
      <c r="J530" s="463"/>
      <c r="K530" s="463"/>
      <c r="L530" s="463"/>
      <c r="M530" s="463"/>
      <c r="N530" s="7"/>
      <c r="O530" s="7"/>
      <c r="P530" s="7"/>
      <c r="Q530" s="7"/>
      <c r="R530" s="7"/>
      <c r="S530" s="7"/>
      <c r="T530" s="7"/>
      <c r="U530" s="7"/>
      <c r="V530" s="7"/>
      <c r="W530" s="7"/>
      <c r="X530" s="7"/>
      <c r="Y530" s="7"/>
      <c r="Z530" s="7"/>
    </row>
    <row r="531" spans="1:26" ht="27" customHeight="1" thickBot="1" x14ac:dyDescent="0.35">
      <c r="A531" s="456" t="str">
        <f>'Matriz Nº4 Administración'!A531</f>
        <v>Objetivo táctico</v>
      </c>
      <c r="B531" s="426"/>
      <c r="C531" s="457" t="str">
        <f>'Matriz Nº4 Administración'!B531</f>
        <v xml:space="preserve">58. </v>
      </c>
      <c r="D531" s="458"/>
      <c r="E531" s="458"/>
      <c r="F531" s="458"/>
      <c r="G531" s="458"/>
      <c r="H531" s="458"/>
      <c r="I531" s="458"/>
      <c r="J531" s="458"/>
      <c r="K531" s="458"/>
      <c r="L531" s="458"/>
      <c r="M531" s="459"/>
      <c r="N531" s="7"/>
      <c r="O531" s="7"/>
      <c r="P531" s="7"/>
      <c r="Q531" s="7"/>
      <c r="R531" s="7"/>
      <c r="S531" s="7"/>
      <c r="T531" s="7"/>
      <c r="U531" s="7"/>
      <c r="V531" s="7"/>
      <c r="W531" s="7"/>
      <c r="X531" s="7"/>
      <c r="Y531" s="7"/>
      <c r="Z531" s="7"/>
    </row>
    <row r="532" spans="1:26" ht="47.25" customHeight="1" x14ac:dyDescent="0.3">
      <c r="A532" s="97" t="str">
        <f>+'Matriz Nº4 Administración'!A532</f>
        <v>58. 1</v>
      </c>
      <c r="B532" s="98" t="str">
        <f>+'Matriz Nº4 Administración'!B532</f>
        <v>No administrar</v>
      </c>
      <c r="C532" s="99" t="str">
        <f>IF(B532&lt;&gt;"No administrar",'Matriz Nº1 Identificación'!B532," ")</f>
        <v xml:space="preserve"> </v>
      </c>
      <c r="D532" s="100" t="str">
        <f>IF(C532&lt;&gt;" ",'Matriz Nº4 Administración'!C532," ")</f>
        <v xml:space="preserve"> </v>
      </c>
      <c r="E532" s="98" t="str">
        <f>IF(B532&lt;&gt;"No administrar",'Matriz Nº4 Administración'!F532," ")</f>
        <v xml:space="preserve"> </v>
      </c>
      <c r="F532" s="98" t="str">
        <f>IF(B532&lt;&gt;"No administrar",'Matriz Nº4 Administración'!G532," ")</f>
        <v xml:space="preserve"> </v>
      </c>
      <c r="G532" s="120"/>
      <c r="H532" s="120"/>
      <c r="I532" s="120"/>
      <c r="J532" s="120"/>
      <c r="K532" s="121"/>
      <c r="L532" s="121"/>
      <c r="M532" s="120"/>
      <c r="N532" s="23"/>
      <c r="O532" s="23"/>
      <c r="P532" s="23"/>
      <c r="Q532" s="23"/>
      <c r="R532" s="23"/>
      <c r="S532" s="23"/>
      <c r="T532" s="23"/>
      <c r="U532" s="23"/>
      <c r="V532" s="23"/>
      <c r="W532" s="23"/>
      <c r="X532" s="23"/>
      <c r="Y532" s="23"/>
      <c r="Z532" s="23"/>
    </row>
    <row r="533" spans="1:26" ht="43.5" customHeight="1" x14ac:dyDescent="0.3">
      <c r="A533" s="97" t="str">
        <f>+'Matriz Nº4 Administración'!A533</f>
        <v>58. 2</v>
      </c>
      <c r="B533" s="98" t="str">
        <f>+'Matriz Nº4 Administración'!B533</f>
        <v>No administrar</v>
      </c>
      <c r="C533" s="99" t="str">
        <f>IF(B533&lt;&gt;"No administrar",'Matriz Nº1 Identificación'!B533," ")</f>
        <v xml:space="preserve"> </v>
      </c>
      <c r="D533" s="100" t="str">
        <f>IF(C533&lt;&gt;" ",'Matriz Nº4 Administración'!C533," ")</f>
        <v xml:space="preserve"> </v>
      </c>
      <c r="E533" s="98" t="str">
        <f>IF(B533&lt;&gt;"No administrar",'Matriz Nº4 Administración'!F533," ")</f>
        <v xml:space="preserve"> </v>
      </c>
      <c r="F533" s="98" t="str">
        <f>IF(B533&lt;&gt;"No administrar",'Matriz Nº4 Administración'!G533," ")</f>
        <v xml:space="preserve"> </v>
      </c>
      <c r="G533" s="120"/>
      <c r="H533" s="120"/>
      <c r="I533" s="120"/>
      <c r="J533" s="120"/>
      <c r="K533" s="121"/>
      <c r="L533" s="121"/>
      <c r="M533" s="120"/>
      <c r="N533" s="23"/>
      <c r="O533" s="23"/>
      <c r="P533" s="23"/>
      <c r="Q533" s="23"/>
      <c r="R533" s="23"/>
      <c r="S533" s="23"/>
      <c r="T533" s="23"/>
      <c r="U533" s="23"/>
      <c r="V533" s="23"/>
      <c r="W533" s="23"/>
      <c r="X533" s="23"/>
      <c r="Y533" s="23"/>
      <c r="Z533" s="23"/>
    </row>
    <row r="534" spans="1:26" ht="40.5" customHeight="1" x14ac:dyDescent="0.3">
      <c r="A534" s="97" t="str">
        <f>+'Matriz Nº4 Administración'!A534</f>
        <v>58. 3</v>
      </c>
      <c r="B534" s="98" t="str">
        <f>+'Matriz Nº4 Administración'!B534</f>
        <v>No administrar</v>
      </c>
      <c r="C534" s="99" t="str">
        <f>IF(B534&lt;&gt;"No administrar",'Matriz Nº1 Identificación'!B534," ")</f>
        <v xml:space="preserve"> </v>
      </c>
      <c r="D534" s="100" t="str">
        <f>IF(C534&lt;&gt;" ",'Matriz Nº4 Administración'!C534," ")</f>
        <v xml:space="preserve"> </v>
      </c>
      <c r="E534" s="98" t="str">
        <f>IF(B534&lt;&gt;"No administrar",'Matriz Nº4 Administración'!F534," ")</f>
        <v xml:space="preserve"> </v>
      </c>
      <c r="F534" s="98" t="str">
        <f>IF(B534&lt;&gt;"No administrar",'Matriz Nº4 Administración'!G534," ")</f>
        <v xml:space="preserve"> </v>
      </c>
      <c r="G534" s="120"/>
      <c r="H534" s="120"/>
      <c r="I534" s="120"/>
      <c r="J534" s="120"/>
      <c r="K534" s="121"/>
      <c r="L534" s="121"/>
      <c r="M534" s="120"/>
      <c r="N534" s="23"/>
      <c r="O534" s="23"/>
      <c r="P534" s="23"/>
      <c r="Q534" s="23"/>
      <c r="R534" s="23"/>
      <c r="S534" s="23"/>
      <c r="T534" s="23"/>
      <c r="U534" s="23"/>
      <c r="V534" s="23"/>
      <c r="W534" s="23"/>
      <c r="X534" s="23"/>
      <c r="Y534" s="23"/>
      <c r="Z534" s="23"/>
    </row>
    <row r="535" spans="1:26" ht="48" customHeight="1" x14ac:dyDescent="0.3">
      <c r="A535" s="97" t="str">
        <f>+'Matriz Nº4 Administración'!A535</f>
        <v>58. 4</v>
      </c>
      <c r="B535" s="98" t="str">
        <f>+'Matriz Nº4 Administración'!B535</f>
        <v>No administrar</v>
      </c>
      <c r="C535" s="99" t="str">
        <f>IF(B535&lt;&gt;"No administrar",'Matriz Nº1 Identificación'!B535," ")</f>
        <v xml:space="preserve"> </v>
      </c>
      <c r="D535" s="100" t="str">
        <f>IF(C535&lt;&gt;" ",'Matriz Nº4 Administración'!C535," ")</f>
        <v xml:space="preserve"> </v>
      </c>
      <c r="E535" s="98" t="str">
        <f>IF(B535&lt;&gt;"No administrar",'Matriz Nº4 Administración'!F535," ")</f>
        <v xml:space="preserve"> </v>
      </c>
      <c r="F535" s="98" t="str">
        <f>IF(B535&lt;&gt;"No administrar",'Matriz Nº4 Administración'!G535," ")</f>
        <v xml:space="preserve"> </v>
      </c>
      <c r="G535" s="120"/>
      <c r="H535" s="120"/>
      <c r="I535" s="120"/>
      <c r="J535" s="120"/>
      <c r="K535" s="121"/>
      <c r="L535" s="121"/>
      <c r="M535" s="120"/>
      <c r="N535" s="23"/>
      <c r="O535" s="23"/>
      <c r="P535" s="23"/>
      <c r="Q535" s="23"/>
      <c r="R535" s="23"/>
      <c r="S535" s="23"/>
      <c r="T535" s="23"/>
      <c r="U535" s="23"/>
      <c r="V535" s="23"/>
      <c r="W535" s="23"/>
      <c r="X535" s="23"/>
      <c r="Y535" s="23"/>
      <c r="Z535" s="23"/>
    </row>
    <row r="536" spans="1:26" ht="42.75" customHeight="1" x14ac:dyDescent="0.3">
      <c r="A536" s="97" t="str">
        <f>+'Matriz Nº4 Administración'!A536</f>
        <v>58. 5</v>
      </c>
      <c r="B536" s="98" t="str">
        <f>+'Matriz Nº4 Administración'!B536</f>
        <v>No administrar</v>
      </c>
      <c r="C536" s="99" t="str">
        <f>IF(B536&lt;&gt;"No administrar",'Matriz Nº1 Identificación'!B536," ")</f>
        <v xml:space="preserve"> </v>
      </c>
      <c r="D536" s="100" t="str">
        <f>IF(C536&lt;&gt;" ",'Matriz Nº4 Administración'!C536," ")</f>
        <v xml:space="preserve"> </v>
      </c>
      <c r="E536" s="98" t="str">
        <f>IF(B536&lt;&gt;"No administrar",'Matriz Nº4 Administración'!F536," ")</f>
        <v xml:space="preserve"> </v>
      </c>
      <c r="F536" s="98" t="str">
        <f>IF(B536&lt;&gt;"No administrar",'Matriz Nº4 Administración'!G536," ")</f>
        <v xml:space="preserve"> </v>
      </c>
      <c r="G536" s="120"/>
      <c r="H536" s="120"/>
      <c r="I536" s="120"/>
      <c r="J536" s="120"/>
      <c r="K536" s="121"/>
      <c r="L536" s="121"/>
      <c r="M536" s="120"/>
      <c r="N536" s="23"/>
      <c r="O536" s="23"/>
      <c r="P536" s="23"/>
      <c r="Q536" s="23"/>
      <c r="R536" s="23"/>
      <c r="S536" s="23"/>
      <c r="T536" s="23"/>
      <c r="U536" s="23"/>
      <c r="V536" s="23"/>
      <c r="W536" s="23"/>
      <c r="X536" s="23"/>
      <c r="Y536" s="23"/>
      <c r="Z536" s="23"/>
    </row>
    <row r="537" spans="1:26" ht="40.5" customHeight="1" x14ac:dyDescent="0.3">
      <c r="A537" s="97" t="str">
        <f>+'Matriz Nº4 Administración'!A537</f>
        <v>58. 6</v>
      </c>
      <c r="B537" s="98" t="str">
        <f>+'Matriz Nº4 Administración'!B537</f>
        <v>No administrar</v>
      </c>
      <c r="C537" s="99" t="str">
        <f>IF(B537&lt;&gt;"No administrar",'Matriz Nº1 Identificación'!B537," ")</f>
        <v xml:space="preserve"> </v>
      </c>
      <c r="D537" s="100" t="str">
        <f>IF(C537&lt;&gt;" ",'Matriz Nº4 Administración'!C537," ")</f>
        <v xml:space="preserve"> </v>
      </c>
      <c r="E537" s="98" t="str">
        <f>IF(B537&lt;&gt;"No administrar",'Matriz Nº4 Administración'!F537," ")</f>
        <v xml:space="preserve"> </v>
      </c>
      <c r="F537" s="98" t="str">
        <f>IF(B537&lt;&gt;"No administrar",'Matriz Nº4 Administración'!G537," ")</f>
        <v xml:space="preserve"> </v>
      </c>
      <c r="G537" s="120"/>
      <c r="H537" s="120"/>
      <c r="I537" s="120"/>
      <c r="J537" s="120"/>
      <c r="K537" s="121"/>
      <c r="L537" s="121"/>
      <c r="M537" s="120"/>
      <c r="N537" s="23"/>
      <c r="O537" s="23"/>
      <c r="P537" s="23"/>
      <c r="Q537" s="23"/>
      <c r="R537" s="23"/>
      <c r="S537" s="23"/>
      <c r="T537" s="23"/>
      <c r="U537" s="23"/>
      <c r="V537" s="23"/>
      <c r="W537" s="23"/>
      <c r="X537" s="23"/>
      <c r="Y537" s="23"/>
      <c r="Z537" s="23"/>
    </row>
    <row r="538" spans="1:26" ht="43.5" customHeight="1" thickBot="1" x14ac:dyDescent="0.35">
      <c r="A538" s="97" t="str">
        <f>+'Matriz Nº4 Administración'!A538</f>
        <v>58. 7</v>
      </c>
      <c r="B538" s="98" t="str">
        <f>+'Matriz Nº4 Administración'!B538</f>
        <v>No administrar</v>
      </c>
      <c r="C538" s="99" t="str">
        <f>IF(B538&lt;&gt;"No administrar",'Matriz Nº1 Identificación'!B538," ")</f>
        <v xml:space="preserve"> </v>
      </c>
      <c r="D538" s="100" t="str">
        <f>IF(C538&lt;&gt;" ",'Matriz Nº4 Administración'!C538," ")</f>
        <v xml:space="preserve"> </v>
      </c>
      <c r="E538" s="98" t="str">
        <f>IF(B538&lt;&gt;"No administrar",'Matriz Nº4 Administración'!F538," ")</f>
        <v xml:space="preserve"> </v>
      </c>
      <c r="F538" s="98" t="str">
        <f>IF(B538&lt;&gt;"No administrar",'Matriz Nº4 Administración'!G538," ")</f>
        <v xml:space="preserve"> </v>
      </c>
      <c r="G538" s="120"/>
      <c r="H538" s="120"/>
      <c r="I538" s="120"/>
      <c r="J538" s="120"/>
      <c r="K538" s="121"/>
      <c r="L538" s="121"/>
      <c r="M538" s="120"/>
      <c r="N538" s="23"/>
      <c r="O538" s="23"/>
      <c r="P538" s="23"/>
      <c r="Q538" s="23"/>
      <c r="R538" s="23"/>
      <c r="S538" s="23"/>
      <c r="T538" s="23"/>
      <c r="U538" s="23"/>
      <c r="V538" s="23"/>
      <c r="W538" s="23"/>
      <c r="X538" s="23"/>
      <c r="Y538" s="23"/>
      <c r="Z538" s="23"/>
    </row>
    <row r="539" spans="1:26" ht="16.5" customHeight="1" thickBot="1" x14ac:dyDescent="0.35">
      <c r="A539" s="460" t="str">
        <f>'Matriz Nº4 Administración'!A539</f>
        <v xml:space="preserve">Objetivo Estratégico: </v>
      </c>
      <c r="B539" s="461"/>
      <c r="C539" s="462">
        <f>'Matriz Nº4 Administración'!B539</f>
        <v>0</v>
      </c>
      <c r="D539" s="463"/>
      <c r="E539" s="463"/>
      <c r="F539" s="463"/>
      <c r="G539" s="463"/>
      <c r="H539" s="463"/>
      <c r="I539" s="463"/>
      <c r="J539" s="463"/>
      <c r="K539" s="463"/>
      <c r="L539" s="463"/>
      <c r="M539" s="463"/>
      <c r="N539" s="7"/>
      <c r="O539" s="7"/>
      <c r="P539" s="7"/>
      <c r="Q539" s="7"/>
      <c r="R539" s="7"/>
      <c r="S539" s="7"/>
      <c r="T539" s="7"/>
      <c r="U539" s="7"/>
      <c r="V539" s="7"/>
      <c r="W539" s="7"/>
      <c r="X539" s="7"/>
      <c r="Y539" s="7"/>
      <c r="Z539" s="7"/>
    </row>
    <row r="540" spans="1:26" ht="27" customHeight="1" thickBot="1" x14ac:dyDescent="0.35">
      <c r="A540" s="456" t="str">
        <f>'Matriz Nº4 Administración'!A540</f>
        <v>Objetivo táctico</v>
      </c>
      <c r="B540" s="426"/>
      <c r="C540" s="457" t="str">
        <f>'Matriz Nº4 Administración'!B540</f>
        <v xml:space="preserve">59. </v>
      </c>
      <c r="D540" s="458"/>
      <c r="E540" s="458"/>
      <c r="F540" s="458"/>
      <c r="G540" s="458"/>
      <c r="H540" s="458"/>
      <c r="I540" s="458"/>
      <c r="J540" s="458"/>
      <c r="K540" s="458"/>
      <c r="L540" s="458"/>
      <c r="M540" s="459"/>
      <c r="N540" s="7"/>
      <c r="O540" s="7"/>
      <c r="P540" s="7"/>
      <c r="Q540" s="7"/>
      <c r="R540" s="7"/>
      <c r="S540" s="7"/>
      <c r="T540" s="7"/>
      <c r="U540" s="7"/>
      <c r="V540" s="7"/>
      <c r="W540" s="7"/>
      <c r="X540" s="7"/>
      <c r="Y540" s="7"/>
      <c r="Z540" s="7"/>
    </row>
    <row r="541" spans="1:26" ht="47.25" customHeight="1" x14ac:dyDescent="0.3">
      <c r="A541" s="97" t="str">
        <f>+'Matriz Nº4 Administración'!A541</f>
        <v>59. 1</v>
      </c>
      <c r="B541" s="98" t="str">
        <f>+'Matriz Nº4 Administración'!B541</f>
        <v>No administrar</v>
      </c>
      <c r="C541" s="99" t="str">
        <f>IF(B541&lt;&gt;"No administrar",'Matriz Nº1 Identificación'!B541," ")</f>
        <v xml:space="preserve"> </v>
      </c>
      <c r="D541" s="100" t="str">
        <f>IF(C541&lt;&gt;" ",'Matriz Nº4 Administración'!C541," ")</f>
        <v xml:space="preserve"> </v>
      </c>
      <c r="E541" s="98" t="str">
        <f>IF(B541&lt;&gt;"No administrar",'Matriz Nº4 Administración'!F541," ")</f>
        <v xml:space="preserve"> </v>
      </c>
      <c r="F541" s="98" t="str">
        <f>IF(B541&lt;&gt;"No administrar",'Matriz Nº4 Administración'!G541," ")</f>
        <v xml:space="preserve"> </v>
      </c>
      <c r="G541" s="120"/>
      <c r="H541" s="120"/>
      <c r="I541" s="120"/>
      <c r="J541" s="120"/>
      <c r="K541" s="121"/>
      <c r="L541" s="121"/>
      <c r="M541" s="120"/>
      <c r="N541" s="23"/>
      <c r="O541" s="23"/>
      <c r="P541" s="23"/>
      <c r="Q541" s="23"/>
      <c r="R541" s="23"/>
      <c r="S541" s="23"/>
      <c r="T541" s="23"/>
      <c r="U541" s="23"/>
      <c r="V541" s="23"/>
      <c r="W541" s="23"/>
      <c r="X541" s="23"/>
      <c r="Y541" s="23"/>
      <c r="Z541" s="23"/>
    </row>
    <row r="542" spans="1:26" ht="43.5" customHeight="1" x14ac:dyDescent="0.3">
      <c r="A542" s="97" t="str">
        <f>+'Matriz Nº4 Administración'!A542</f>
        <v>59. 2</v>
      </c>
      <c r="B542" s="98" t="str">
        <f>+'Matriz Nº4 Administración'!B542</f>
        <v>No administrar</v>
      </c>
      <c r="C542" s="99" t="str">
        <f>IF(B542&lt;&gt;"No administrar",'Matriz Nº1 Identificación'!B542," ")</f>
        <v xml:space="preserve"> </v>
      </c>
      <c r="D542" s="100" t="str">
        <f>IF(C542&lt;&gt;" ",'Matriz Nº4 Administración'!C542," ")</f>
        <v xml:space="preserve"> </v>
      </c>
      <c r="E542" s="98" t="str">
        <f>IF(B542&lt;&gt;"No administrar",'Matriz Nº4 Administración'!F542," ")</f>
        <v xml:space="preserve"> </v>
      </c>
      <c r="F542" s="98" t="str">
        <f>IF(B542&lt;&gt;"No administrar",'Matriz Nº4 Administración'!G542," ")</f>
        <v xml:space="preserve"> </v>
      </c>
      <c r="G542" s="120"/>
      <c r="H542" s="120"/>
      <c r="I542" s="120"/>
      <c r="J542" s="120"/>
      <c r="K542" s="121"/>
      <c r="L542" s="121"/>
      <c r="M542" s="120"/>
      <c r="N542" s="23"/>
      <c r="O542" s="23"/>
      <c r="P542" s="23"/>
      <c r="Q542" s="23"/>
      <c r="R542" s="23"/>
      <c r="S542" s="23"/>
      <c r="T542" s="23"/>
      <c r="U542" s="23"/>
      <c r="V542" s="23"/>
      <c r="W542" s="23"/>
      <c r="X542" s="23"/>
      <c r="Y542" s="23"/>
      <c r="Z542" s="23"/>
    </row>
    <row r="543" spans="1:26" ht="40.5" customHeight="1" x14ac:dyDescent="0.3">
      <c r="A543" s="97" t="str">
        <f>+'Matriz Nº4 Administración'!A543</f>
        <v>59. 3</v>
      </c>
      <c r="B543" s="98" t="str">
        <f>+'Matriz Nº4 Administración'!B543</f>
        <v>No administrar</v>
      </c>
      <c r="C543" s="99" t="str">
        <f>IF(B543&lt;&gt;"No administrar",'Matriz Nº1 Identificación'!B543," ")</f>
        <v xml:space="preserve"> </v>
      </c>
      <c r="D543" s="100" t="str">
        <f>IF(C543&lt;&gt;" ",'Matriz Nº4 Administración'!C543," ")</f>
        <v xml:space="preserve"> </v>
      </c>
      <c r="E543" s="98" t="str">
        <f>IF(B543&lt;&gt;"No administrar",'Matriz Nº4 Administración'!F543," ")</f>
        <v xml:space="preserve"> </v>
      </c>
      <c r="F543" s="98" t="str">
        <f>IF(B543&lt;&gt;"No administrar",'Matriz Nº4 Administración'!G543," ")</f>
        <v xml:space="preserve"> </v>
      </c>
      <c r="G543" s="120"/>
      <c r="H543" s="120"/>
      <c r="I543" s="120"/>
      <c r="J543" s="120"/>
      <c r="K543" s="121"/>
      <c r="L543" s="121"/>
      <c r="M543" s="120"/>
      <c r="N543" s="23"/>
      <c r="O543" s="23"/>
      <c r="P543" s="23"/>
      <c r="Q543" s="23"/>
      <c r="R543" s="23"/>
      <c r="S543" s="23"/>
      <c r="T543" s="23"/>
      <c r="U543" s="23"/>
      <c r="V543" s="23"/>
      <c r="W543" s="23"/>
      <c r="X543" s="23"/>
      <c r="Y543" s="23"/>
      <c r="Z543" s="23"/>
    </row>
    <row r="544" spans="1:26" ht="48" customHeight="1" x14ac:dyDescent="0.3">
      <c r="A544" s="97" t="str">
        <f>+'Matriz Nº4 Administración'!A544</f>
        <v>59. 4</v>
      </c>
      <c r="B544" s="98" t="str">
        <f>+'Matriz Nº4 Administración'!B544</f>
        <v>No administrar</v>
      </c>
      <c r="C544" s="99" t="str">
        <f>IF(B544&lt;&gt;"No administrar",'Matriz Nº1 Identificación'!B544," ")</f>
        <v xml:space="preserve"> </v>
      </c>
      <c r="D544" s="100" t="str">
        <f>IF(C544&lt;&gt;" ",'Matriz Nº4 Administración'!C544," ")</f>
        <v xml:space="preserve"> </v>
      </c>
      <c r="E544" s="98" t="str">
        <f>IF(B544&lt;&gt;"No administrar",'Matriz Nº4 Administración'!F544," ")</f>
        <v xml:space="preserve"> </v>
      </c>
      <c r="F544" s="98" t="str">
        <f>IF(B544&lt;&gt;"No administrar",'Matriz Nº4 Administración'!G544," ")</f>
        <v xml:space="preserve"> </v>
      </c>
      <c r="G544" s="120"/>
      <c r="H544" s="120"/>
      <c r="I544" s="120"/>
      <c r="J544" s="120"/>
      <c r="K544" s="121"/>
      <c r="L544" s="121"/>
      <c r="M544" s="120"/>
      <c r="N544" s="23"/>
      <c r="O544" s="23"/>
      <c r="P544" s="23"/>
      <c r="Q544" s="23"/>
      <c r="R544" s="23"/>
      <c r="S544" s="23"/>
      <c r="T544" s="23"/>
      <c r="U544" s="23"/>
      <c r="V544" s="23"/>
      <c r="W544" s="23"/>
      <c r="X544" s="23"/>
      <c r="Y544" s="23"/>
      <c r="Z544" s="23"/>
    </row>
    <row r="545" spans="1:26" ht="42.75" customHeight="1" x14ac:dyDescent="0.3">
      <c r="A545" s="97" t="str">
        <f>+'Matriz Nº4 Administración'!A545</f>
        <v>59. 5</v>
      </c>
      <c r="B545" s="98" t="str">
        <f>+'Matriz Nº4 Administración'!B545</f>
        <v>No administrar</v>
      </c>
      <c r="C545" s="99" t="str">
        <f>IF(B545&lt;&gt;"No administrar",'Matriz Nº1 Identificación'!B545," ")</f>
        <v xml:space="preserve"> </v>
      </c>
      <c r="D545" s="100" t="str">
        <f>IF(C545&lt;&gt;" ",'Matriz Nº4 Administración'!C545," ")</f>
        <v xml:space="preserve"> </v>
      </c>
      <c r="E545" s="98" t="str">
        <f>IF(B545&lt;&gt;"No administrar",'Matriz Nº4 Administración'!F545," ")</f>
        <v xml:space="preserve"> </v>
      </c>
      <c r="F545" s="98" t="str">
        <f>IF(B545&lt;&gt;"No administrar",'Matriz Nº4 Administración'!G545," ")</f>
        <v xml:space="preserve"> </v>
      </c>
      <c r="G545" s="120"/>
      <c r="H545" s="120"/>
      <c r="I545" s="120"/>
      <c r="J545" s="120"/>
      <c r="K545" s="121"/>
      <c r="L545" s="121"/>
      <c r="M545" s="120"/>
      <c r="N545" s="23"/>
      <c r="O545" s="23"/>
      <c r="P545" s="23"/>
      <c r="Q545" s="23"/>
      <c r="R545" s="23"/>
      <c r="S545" s="23"/>
      <c r="T545" s="23"/>
      <c r="U545" s="23"/>
      <c r="V545" s="23"/>
      <c r="W545" s="23"/>
      <c r="X545" s="23"/>
      <c r="Y545" s="23"/>
      <c r="Z545" s="23"/>
    </row>
    <row r="546" spans="1:26" ht="40.5" customHeight="1" x14ac:dyDescent="0.3">
      <c r="A546" s="97" t="str">
        <f>+'Matriz Nº4 Administración'!A546</f>
        <v>59. 6</v>
      </c>
      <c r="B546" s="98" t="str">
        <f>+'Matriz Nº4 Administración'!B546</f>
        <v>No administrar</v>
      </c>
      <c r="C546" s="99" t="str">
        <f>IF(B546&lt;&gt;"No administrar",'Matriz Nº1 Identificación'!B546," ")</f>
        <v xml:space="preserve"> </v>
      </c>
      <c r="D546" s="100" t="str">
        <f>IF(C546&lt;&gt;" ",'Matriz Nº4 Administración'!C546," ")</f>
        <v xml:space="preserve"> </v>
      </c>
      <c r="E546" s="98" t="str">
        <f>IF(B546&lt;&gt;"No administrar",'Matriz Nº4 Administración'!F546," ")</f>
        <v xml:space="preserve"> </v>
      </c>
      <c r="F546" s="98" t="str">
        <f>IF(B546&lt;&gt;"No administrar",'Matriz Nº4 Administración'!G546," ")</f>
        <v xml:space="preserve"> </v>
      </c>
      <c r="G546" s="120"/>
      <c r="H546" s="120"/>
      <c r="I546" s="120"/>
      <c r="J546" s="120"/>
      <c r="K546" s="121"/>
      <c r="L546" s="121"/>
      <c r="M546" s="120"/>
      <c r="N546" s="23"/>
      <c r="O546" s="23"/>
      <c r="P546" s="23"/>
      <c r="Q546" s="23"/>
      <c r="R546" s="23"/>
      <c r="S546" s="23"/>
      <c r="T546" s="23"/>
      <c r="U546" s="23"/>
      <c r="V546" s="23"/>
      <c r="W546" s="23"/>
      <c r="X546" s="23"/>
      <c r="Y546" s="23"/>
      <c r="Z546" s="23"/>
    </row>
    <row r="547" spans="1:26" ht="43.5" customHeight="1" thickBot="1" x14ac:dyDescent="0.35">
      <c r="A547" s="97" t="str">
        <f>+'Matriz Nº4 Administración'!A547</f>
        <v>59. 7</v>
      </c>
      <c r="B547" s="98" t="str">
        <f>+'Matriz Nº4 Administración'!B547</f>
        <v>No administrar</v>
      </c>
      <c r="C547" s="99" t="str">
        <f>IF(B547&lt;&gt;"No administrar",'Matriz Nº1 Identificación'!B547," ")</f>
        <v xml:space="preserve"> </v>
      </c>
      <c r="D547" s="100" t="str">
        <f>IF(C547&lt;&gt;" ",'Matriz Nº4 Administración'!C547," ")</f>
        <v xml:space="preserve"> </v>
      </c>
      <c r="E547" s="98" t="str">
        <f>IF(B547&lt;&gt;"No administrar",'Matriz Nº4 Administración'!F547," ")</f>
        <v xml:space="preserve"> </v>
      </c>
      <c r="F547" s="98" t="str">
        <f>IF(B547&lt;&gt;"No administrar",'Matriz Nº4 Administración'!G547," ")</f>
        <v xml:space="preserve"> </v>
      </c>
      <c r="G547" s="120"/>
      <c r="H547" s="120"/>
      <c r="I547" s="120"/>
      <c r="J547" s="120"/>
      <c r="K547" s="121"/>
      <c r="L547" s="121"/>
      <c r="M547" s="120"/>
      <c r="N547" s="23"/>
      <c r="O547" s="23"/>
      <c r="P547" s="23"/>
      <c r="Q547" s="23"/>
      <c r="R547" s="23"/>
      <c r="S547" s="23"/>
      <c r="T547" s="23"/>
      <c r="U547" s="23"/>
      <c r="V547" s="23"/>
      <c r="W547" s="23"/>
      <c r="X547" s="23"/>
      <c r="Y547" s="23"/>
      <c r="Z547" s="23"/>
    </row>
    <row r="548" spans="1:26" ht="16.5" customHeight="1" thickBot="1" x14ac:dyDescent="0.35">
      <c r="A548" s="460" t="str">
        <f>'Matriz Nº4 Administración'!A548</f>
        <v xml:space="preserve">Objetivo Estratégico: </v>
      </c>
      <c r="B548" s="461"/>
      <c r="C548" s="462">
        <f>'Matriz Nº4 Administración'!B548</f>
        <v>0</v>
      </c>
      <c r="D548" s="463"/>
      <c r="E548" s="463"/>
      <c r="F548" s="463"/>
      <c r="G548" s="463"/>
      <c r="H548" s="463"/>
      <c r="I548" s="463"/>
      <c r="J548" s="463"/>
      <c r="K548" s="463"/>
      <c r="L548" s="463"/>
      <c r="M548" s="463"/>
      <c r="N548" s="7"/>
      <c r="O548" s="7"/>
      <c r="P548" s="7"/>
      <c r="Q548" s="7"/>
      <c r="R548" s="7"/>
      <c r="S548" s="7"/>
      <c r="T548" s="7"/>
      <c r="U548" s="7"/>
      <c r="V548" s="7"/>
      <c r="W548" s="7"/>
      <c r="X548" s="7"/>
      <c r="Y548" s="7"/>
      <c r="Z548" s="7"/>
    </row>
    <row r="549" spans="1:26" ht="27" customHeight="1" thickBot="1" x14ac:dyDescent="0.35">
      <c r="A549" s="456" t="str">
        <f>'Matriz Nº4 Administración'!A549</f>
        <v>Objetivo táctico</v>
      </c>
      <c r="B549" s="426"/>
      <c r="C549" s="457" t="str">
        <f>'Matriz Nº4 Administración'!B549</f>
        <v xml:space="preserve">60. </v>
      </c>
      <c r="D549" s="458"/>
      <c r="E549" s="458"/>
      <c r="F549" s="458"/>
      <c r="G549" s="458"/>
      <c r="H549" s="458"/>
      <c r="I549" s="458"/>
      <c r="J549" s="458"/>
      <c r="K549" s="458"/>
      <c r="L549" s="458"/>
      <c r="M549" s="459"/>
      <c r="N549" s="7"/>
      <c r="O549" s="7"/>
      <c r="P549" s="7"/>
      <c r="Q549" s="7"/>
      <c r="R549" s="7"/>
      <c r="S549" s="7"/>
      <c r="T549" s="7"/>
      <c r="U549" s="7"/>
      <c r="V549" s="7"/>
      <c r="W549" s="7"/>
      <c r="X549" s="7"/>
      <c r="Y549" s="7"/>
      <c r="Z549" s="7"/>
    </row>
    <row r="550" spans="1:26" ht="47.25" customHeight="1" x14ac:dyDescent="0.3">
      <c r="A550" s="97" t="str">
        <f>+'Matriz Nº4 Administración'!A550</f>
        <v>60. 1</v>
      </c>
      <c r="B550" s="98" t="str">
        <f>+'Matriz Nº4 Administración'!B550</f>
        <v>No administrar</v>
      </c>
      <c r="C550" s="99" t="str">
        <f>IF(B550&lt;&gt;"No administrar",'Matriz Nº1 Identificación'!B550," ")</f>
        <v xml:space="preserve"> </v>
      </c>
      <c r="D550" s="100" t="str">
        <f>IF(C550&lt;&gt;" ",'Matriz Nº4 Administración'!C550," ")</f>
        <v xml:space="preserve"> </v>
      </c>
      <c r="E550" s="98" t="str">
        <f>IF(B550&lt;&gt;"No administrar",'Matriz Nº4 Administración'!F550," ")</f>
        <v xml:space="preserve"> </v>
      </c>
      <c r="F550" s="98" t="str">
        <f>IF(B550&lt;&gt;"No administrar",'Matriz Nº4 Administración'!G550," ")</f>
        <v xml:space="preserve"> </v>
      </c>
      <c r="G550" s="120"/>
      <c r="H550" s="120"/>
      <c r="I550" s="120"/>
      <c r="J550" s="120"/>
      <c r="K550" s="121"/>
      <c r="L550" s="121"/>
      <c r="M550" s="120"/>
      <c r="N550" s="23"/>
      <c r="O550" s="23"/>
      <c r="P550" s="23"/>
      <c r="Q550" s="23"/>
      <c r="R550" s="23"/>
      <c r="S550" s="23"/>
      <c r="T550" s="23"/>
      <c r="U550" s="23"/>
      <c r="V550" s="23"/>
      <c r="W550" s="23"/>
      <c r="X550" s="23"/>
      <c r="Y550" s="23"/>
      <c r="Z550" s="23"/>
    </row>
    <row r="551" spans="1:26" ht="43.5" customHeight="1" x14ac:dyDescent="0.3">
      <c r="A551" s="97" t="str">
        <f>+'Matriz Nº4 Administración'!A551</f>
        <v>60. 2</v>
      </c>
      <c r="B551" s="98" t="str">
        <f>+'Matriz Nº4 Administración'!B551</f>
        <v>No administrar</v>
      </c>
      <c r="C551" s="99" t="str">
        <f>IF(B551&lt;&gt;"No administrar",'Matriz Nº1 Identificación'!B551," ")</f>
        <v xml:space="preserve"> </v>
      </c>
      <c r="D551" s="100" t="str">
        <f>IF(C551&lt;&gt;" ",'Matriz Nº4 Administración'!C551," ")</f>
        <v xml:space="preserve"> </v>
      </c>
      <c r="E551" s="98" t="str">
        <f>IF(B551&lt;&gt;"No administrar",'Matriz Nº4 Administración'!F551," ")</f>
        <v xml:space="preserve"> </v>
      </c>
      <c r="F551" s="98" t="str">
        <f>IF(B551&lt;&gt;"No administrar",'Matriz Nº4 Administración'!G551," ")</f>
        <v xml:space="preserve"> </v>
      </c>
      <c r="G551" s="120"/>
      <c r="H551" s="120"/>
      <c r="I551" s="120"/>
      <c r="J551" s="120"/>
      <c r="K551" s="121"/>
      <c r="L551" s="121"/>
      <c r="M551" s="120"/>
      <c r="N551" s="23"/>
      <c r="O551" s="23"/>
      <c r="P551" s="23"/>
      <c r="Q551" s="23"/>
      <c r="R551" s="23"/>
      <c r="S551" s="23"/>
      <c r="T551" s="23"/>
      <c r="U551" s="23"/>
      <c r="V551" s="23"/>
      <c r="W551" s="23"/>
      <c r="X551" s="23"/>
      <c r="Y551" s="23"/>
      <c r="Z551" s="23"/>
    </row>
    <row r="552" spans="1:26" ht="40.5" customHeight="1" x14ac:dyDescent="0.3">
      <c r="A552" s="97" t="str">
        <f>+'Matriz Nº4 Administración'!A552</f>
        <v>60. 3</v>
      </c>
      <c r="B552" s="98" t="str">
        <f>+'Matriz Nº4 Administración'!B552</f>
        <v>No administrar</v>
      </c>
      <c r="C552" s="99" t="str">
        <f>IF(B552&lt;&gt;"No administrar",'Matriz Nº1 Identificación'!B552," ")</f>
        <v xml:space="preserve"> </v>
      </c>
      <c r="D552" s="100" t="str">
        <f>IF(C552&lt;&gt;" ",'Matriz Nº4 Administración'!C552," ")</f>
        <v xml:space="preserve"> </v>
      </c>
      <c r="E552" s="98" t="str">
        <f>IF(B552&lt;&gt;"No administrar",'Matriz Nº4 Administración'!F552," ")</f>
        <v xml:space="preserve"> </v>
      </c>
      <c r="F552" s="98" t="str">
        <f>IF(B552&lt;&gt;"No administrar",'Matriz Nº4 Administración'!G552," ")</f>
        <v xml:space="preserve"> </v>
      </c>
      <c r="G552" s="120"/>
      <c r="H552" s="120"/>
      <c r="I552" s="120"/>
      <c r="J552" s="120"/>
      <c r="K552" s="121"/>
      <c r="L552" s="121"/>
      <c r="M552" s="120"/>
      <c r="N552" s="23"/>
      <c r="O552" s="23"/>
      <c r="P552" s="23"/>
      <c r="Q552" s="23"/>
      <c r="R552" s="23"/>
      <c r="S552" s="23"/>
      <c r="T552" s="23"/>
      <c r="U552" s="23"/>
      <c r="V552" s="23"/>
      <c r="W552" s="23"/>
      <c r="X552" s="23"/>
      <c r="Y552" s="23"/>
      <c r="Z552" s="23"/>
    </row>
    <row r="553" spans="1:26" ht="48" customHeight="1" x14ac:dyDescent="0.3">
      <c r="A553" s="97" t="str">
        <f>+'Matriz Nº4 Administración'!A553</f>
        <v>60. 4</v>
      </c>
      <c r="B553" s="98" t="str">
        <f>+'Matriz Nº4 Administración'!B553</f>
        <v>No administrar</v>
      </c>
      <c r="C553" s="99" t="str">
        <f>IF(B553&lt;&gt;"No administrar",'Matriz Nº1 Identificación'!B553," ")</f>
        <v xml:space="preserve"> </v>
      </c>
      <c r="D553" s="100" t="str">
        <f>IF(C553&lt;&gt;" ",'Matriz Nº4 Administración'!C553," ")</f>
        <v xml:space="preserve"> </v>
      </c>
      <c r="E553" s="98" t="str">
        <f>IF(B553&lt;&gt;"No administrar",'Matriz Nº4 Administración'!F553," ")</f>
        <v xml:space="preserve"> </v>
      </c>
      <c r="F553" s="98" t="str">
        <f>IF(B553&lt;&gt;"No administrar",'Matriz Nº4 Administración'!G553," ")</f>
        <v xml:space="preserve"> </v>
      </c>
      <c r="G553" s="120"/>
      <c r="H553" s="120"/>
      <c r="I553" s="120"/>
      <c r="J553" s="120"/>
      <c r="K553" s="121"/>
      <c r="L553" s="121"/>
      <c r="M553" s="120"/>
      <c r="N553" s="23"/>
      <c r="O553" s="23"/>
      <c r="P553" s="23"/>
      <c r="Q553" s="23"/>
      <c r="R553" s="23"/>
      <c r="S553" s="23"/>
      <c r="T553" s="23"/>
      <c r="U553" s="23"/>
      <c r="V553" s="23"/>
      <c r="W553" s="23"/>
      <c r="X553" s="23"/>
      <c r="Y553" s="23"/>
      <c r="Z553" s="23"/>
    </row>
    <row r="554" spans="1:26" ht="42.75" customHeight="1" x14ac:dyDescent="0.3">
      <c r="A554" s="97" t="str">
        <f>+'Matriz Nº4 Administración'!A554</f>
        <v>60. 5</v>
      </c>
      <c r="B554" s="98" t="str">
        <f>+'Matriz Nº4 Administración'!B554</f>
        <v>No administrar</v>
      </c>
      <c r="C554" s="99" t="str">
        <f>IF(B554&lt;&gt;"No administrar",'Matriz Nº1 Identificación'!B554," ")</f>
        <v xml:space="preserve"> </v>
      </c>
      <c r="D554" s="100" t="str">
        <f>IF(C554&lt;&gt;" ",'Matriz Nº4 Administración'!C554," ")</f>
        <v xml:space="preserve"> </v>
      </c>
      <c r="E554" s="98" t="str">
        <f>IF(B554&lt;&gt;"No administrar",'Matriz Nº4 Administración'!F554," ")</f>
        <v xml:space="preserve"> </v>
      </c>
      <c r="F554" s="98" t="str">
        <f>IF(B554&lt;&gt;"No administrar",'Matriz Nº4 Administración'!G554," ")</f>
        <v xml:space="preserve"> </v>
      </c>
      <c r="G554" s="120"/>
      <c r="H554" s="120"/>
      <c r="I554" s="120"/>
      <c r="J554" s="120"/>
      <c r="K554" s="121"/>
      <c r="L554" s="121"/>
      <c r="M554" s="120"/>
      <c r="N554" s="23"/>
      <c r="O554" s="23"/>
      <c r="P554" s="23"/>
      <c r="Q554" s="23"/>
      <c r="R554" s="23"/>
      <c r="S554" s="23"/>
      <c r="T554" s="23"/>
      <c r="U554" s="23"/>
      <c r="V554" s="23"/>
      <c r="W554" s="23"/>
      <c r="X554" s="23"/>
      <c r="Y554" s="23"/>
      <c r="Z554" s="23"/>
    </row>
    <row r="555" spans="1:26" ht="40.5" customHeight="1" x14ac:dyDescent="0.3">
      <c r="A555" s="97" t="str">
        <f>+'Matriz Nº4 Administración'!A555</f>
        <v>60. 6</v>
      </c>
      <c r="B555" s="98" t="str">
        <f>+'Matriz Nº4 Administración'!B555</f>
        <v>No administrar</v>
      </c>
      <c r="C555" s="99" t="str">
        <f>IF(B555&lt;&gt;"No administrar",'Matriz Nº1 Identificación'!B555," ")</f>
        <v xml:space="preserve"> </v>
      </c>
      <c r="D555" s="100" t="str">
        <f>IF(C555&lt;&gt;" ",'Matriz Nº4 Administración'!C555," ")</f>
        <v xml:space="preserve"> </v>
      </c>
      <c r="E555" s="98" t="str">
        <f>IF(B555&lt;&gt;"No administrar",'Matriz Nº4 Administración'!F555," ")</f>
        <v xml:space="preserve"> </v>
      </c>
      <c r="F555" s="98" t="str">
        <f>IF(B555&lt;&gt;"No administrar",'Matriz Nº4 Administración'!G555," ")</f>
        <v xml:space="preserve"> </v>
      </c>
      <c r="G555" s="120"/>
      <c r="H555" s="120"/>
      <c r="I555" s="120"/>
      <c r="J555" s="120"/>
      <c r="K555" s="121"/>
      <c r="L555" s="121"/>
      <c r="M555" s="120"/>
      <c r="N555" s="23"/>
      <c r="O555" s="23"/>
      <c r="P555" s="23"/>
      <c r="Q555" s="23"/>
      <c r="R555" s="23"/>
      <c r="S555" s="23"/>
      <c r="T555" s="23"/>
      <c r="U555" s="23"/>
      <c r="V555" s="23"/>
      <c r="W555" s="23"/>
      <c r="X555" s="23"/>
      <c r="Y555" s="23"/>
      <c r="Z555" s="23"/>
    </row>
    <row r="556" spans="1:26" ht="43.5" customHeight="1" thickBot="1" x14ac:dyDescent="0.35">
      <c r="A556" s="97" t="str">
        <f>+'Matriz Nº4 Administración'!A556</f>
        <v>60. 7</v>
      </c>
      <c r="B556" s="98" t="str">
        <f>+'Matriz Nº4 Administración'!B556</f>
        <v>No administrar</v>
      </c>
      <c r="C556" s="99" t="str">
        <f>IF(B556&lt;&gt;"No administrar",'Matriz Nº1 Identificación'!B556," ")</f>
        <v xml:space="preserve"> </v>
      </c>
      <c r="D556" s="100" t="str">
        <f>IF(C556&lt;&gt;" ",'Matriz Nº4 Administración'!C556," ")</f>
        <v xml:space="preserve"> </v>
      </c>
      <c r="E556" s="98" t="str">
        <f>IF(B556&lt;&gt;"No administrar",'Matriz Nº4 Administración'!F556," ")</f>
        <v xml:space="preserve"> </v>
      </c>
      <c r="F556" s="98" t="str">
        <f>IF(B556&lt;&gt;"No administrar",'Matriz Nº4 Administración'!G556," ")</f>
        <v xml:space="preserve"> </v>
      </c>
      <c r="G556" s="120"/>
      <c r="H556" s="120"/>
      <c r="I556" s="120"/>
      <c r="J556" s="120"/>
      <c r="K556" s="121"/>
      <c r="L556" s="121"/>
      <c r="M556" s="120"/>
      <c r="N556" s="23"/>
      <c r="O556" s="23"/>
      <c r="P556" s="23"/>
      <c r="Q556" s="23"/>
      <c r="R556" s="23"/>
      <c r="S556" s="23"/>
      <c r="T556" s="23"/>
      <c r="U556" s="23"/>
      <c r="V556" s="23"/>
      <c r="W556" s="23"/>
      <c r="X556" s="23"/>
      <c r="Y556" s="23"/>
      <c r="Z556" s="23"/>
    </row>
    <row r="557" spans="1:26" ht="16.5" customHeight="1" thickBot="1" x14ac:dyDescent="0.35">
      <c r="A557" s="460" t="str">
        <f>'Matriz Nº4 Administración'!A557</f>
        <v xml:space="preserve">Objetivo Estratégico: </v>
      </c>
      <c r="B557" s="461"/>
      <c r="C557" s="462">
        <f>'Matriz Nº4 Administración'!B557</f>
        <v>0</v>
      </c>
      <c r="D557" s="463"/>
      <c r="E557" s="463"/>
      <c r="F557" s="463"/>
      <c r="G557" s="463"/>
      <c r="H557" s="463"/>
      <c r="I557" s="463"/>
      <c r="J557" s="463"/>
      <c r="K557" s="463"/>
      <c r="L557" s="463"/>
      <c r="M557" s="463"/>
      <c r="N557" s="7"/>
      <c r="O557" s="7"/>
      <c r="P557" s="7"/>
      <c r="Q557" s="7"/>
      <c r="R557" s="7"/>
      <c r="S557" s="7"/>
      <c r="T557" s="7"/>
      <c r="U557" s="7"/>
      <c r="V557" s="7"/>
      <c r="W557" s="7"/>
      <c r="X557" s="7"/>
      <c r="Y557" s="7"/>
      <c r="Z557" s="7"/>
    </row>
    <row r="558" spans="1:26" ht="27" customHeight="1" thickBot="1" x14ac:dyDescent="0.35">
      <c r="A558" s="456" t="str">
        <f>'Matriz Nº4 Administración'!A558</f>
        <v>Objetivo táctico</v>
      </c>
      <c r="B558" s="426"/>
      <c r="C558" s="457" t="str">
        <f>'Matriz Nº4 Administración'!B558</f>
        <v xml:space="preserve">61. </v>
      </c>
      <c r="D558" s="458"/>
      <c r="E558" s="458"/>
      <c r="F558" s="458"/>
      <c r="G558" s="458"/>
      <c r="H558" s="458"/>
      <c r="I558" s="458"/>
      <c r="J558" s="458"/>
      <c r="K558" s="458"/>
      <c r="L558" s="458"/>
      <c r="M558" s="459"/>
      <c r="N558" s="7"/>
      <c r="O558" s="7"/>
      <c r="P558" s="7"/>
      <c r="Q558" s="7"/>
      <c r="R558" s="7"/>
      <c r="S558" s="7"/>
      <c r="T558" s="7"/>
      <c r="U558" s="7"/>
      <c r="V558" s="7"/>
      <c r="W558" s="7"/>
      <c r="X558" s="7"/>
      <c r="Y558" s="7"/>
      <c r="Z558" s="7"/>
    </row>
    <row r="559" spans="1:26" ht="47.25" customHeight="1" x14ac:dyDescent="0.3">
      <c r="A559" s="97" t="str">
        <f>+'Matriz Nº4 Administración'!A559</f>
        <v>61. 1</v>
      </c>
      <c r="B559" s="98" t="str">
        <f>+'Matriz Nº4 Administración'!B559</f>
        <v>No administrar</v>
      </c>
      <c r="C559" s="99" t="str">
        <f>IF(B559&lt;&gt;"No administrar",'Matriz Nº1 Identificación'!B559," ")</f>
        <v xml:space="preserve"> </v>
      </c>
      <c r="D559" s="100" t="str">
        <f>IF(C559&lt;&gt;" ",'Matriz Nº4 Administración'!C559," ")</f>
        <v xml:space="preserve"> </v>
      </c>
      <c r="E559" s="98" t="str">
        <f>IF(B559&lt;&gt;"No administrar",'Matriz Nº4 Administración'!F559," ")</f>
        <v xml:space="preserve"> </v>
      </c>
      <c r="F559" s="98" t="str">
        <f>IF(B559&lt;&gt;"No administrar",'Matriz Nº4 Administración'!G559," ")</f>
        <v xml:space="preserve"> </v>
      </c>
      <c r="G559" s="120"/>
      <c r="H559" s="120"/>
      <c r="I559" s="120"/>
      <c r="J559" s="120"/>
      <c r="K559" s="121"/>
      <c r="L559" s="121"/>
      <c r="M559" s="120"/>
      <c r="N559" s="23"/>
      <c r="O559" s="23"/>
      <c r="P559" s="23"/>
      <c r="Q559" s="23"/>
      <c r="R559" s="23"/>
      <c r="S559" s="23"/>
      <c r="T559" s="23"/>
      <c r="U559" s="23"/>
      <c r="V559" s="23"/>
      <c r="W559" s="23"/>
      <c r="X559" s="23"/>
      <c r="Y559" s="23"/>
      <c r="Z559" s="23"/>
    </row>
    <row r="560" spans="1:26" ht="43.5" customHeight="1" x14ac:dyDescent="0.3">
      <c r="A560" s="97" t="str">
        <f>+'Matriz Nº4 Administración'!A560</f>
        <v>61. 2</v>
      </c>
      <c r="B560" s="98" t="str">
        <f>+'Matriz Nº4 Administración'!B560</f>
        <v>No administrar</v>
      </c>
      <c r="C560" s="99" t="str">
        <f>IF(B560&lt;&gt;"No administrar",'Matriz Nº1 Identificación'!B560," ")</f>
        <v xml:space="preserve"> </v>
      </c>
      <c r="D560" s="100" t="str">
        <f>IF(C560&lt;&gt;" ",'Matriz Nº4 Administración'!C560," ")</f>
        <v xml:space="preserve"> </v>
      </c>
      <c r="E560" s="98" t="str">
        <f>IF(B560&lt;&gt;"No administrar",'Matriz Nº4 Administración'!F560," ")</f>
        <v xml:space="preserve"> </v>
      </c>
      <c r="F560" s="98" t="str">
        <f>IF(B560&lt;&gt;"No administrar",'Matriz Nº4 Administración'!G560," ")</f>
        <v xml:space="preserve"> </v>
      </c>
      <c r="G560" s="120"/>
      <c r="H560" s="120"/>
      <c r="I560" s="120"/>
      <c r="J560" s="120"/>
      <c r="K560" s="121"/>
      <c r="L560" s="121"/>
      <c r="M560" s="120"/>
      <c r="N560" s="23"/>
      <c r="O560" s="23"/>
      <c r="P560" s="23"/>
      <c r="Q560" s="23"/>
      <c r="R560" s="23"/>
      <c r="S560" s="23"/>
      <c r="T560" s="23"/>
      <c r="U560" s="23"/>
      <c r="V560" s="23"/>
      <c r="W560" s="23"/>
      <c r="X560" s="23"/>
      <c r="Y560" s="23"/>
      <c r="Z560" s="23"/>
    </row>
    <row r="561" spans="1:26" ht="40.5" customHeight="1" x14ac:dyDescent="0.3">
      <c r="A561" s="97" t="str">
        <f>+'Matriz Nº4 Administración'!A561</f>
        <v>61. 3</v>
      </c>
      <c r="B561" s="98" t="str">
        <f>+'Matriz Nº4 Administración'!B561</f>
        <v>No administrar</v>
      </c>
      <c r="C561" s="99" t="str">
        <f>IF(B561&lt;&gt;"No administrar",'Matriz Nº1 Identificación'!B561," ")</f>
        <v xml:space="preserve"> </v>
      </c>
      <c r="D561" s="100" t="str">
        <f>IF(C561&lt;&gt;" ",'Matriz Nº4 Administración'!C561," ")</f>
        <v xml:space="preserve"> </v>
      </c>
      <c r="E561" s="98" t="str">
        <f>IF(B561&lt;&gt;"No administrar",'Matriz Nº4 Administración'!F561," ")</f>
        <v xml:space="preserve"> </v>
      </c>
      <c r="F561" s="98" t="str">
        <f>IF(B561&lt;&gt;"No administrar",'Matriz Nº4 Administración'!G561," ")</f>
        <v xml:space="preserve"> </v>
      </c>
      <c r="G561" s="120"/>
      <c r="H561" s="120"/>
      <c r="I561" s="120"/>
      <c r="J561" s="120"/>
      <c r="K561" s="121"/>
      <c r="L561" s="121"/>
      <c r="M561" s="120"/>
      <c r="N561" s="23"/>
      <c r="O561" s="23"/>
      <c r="P561" s="23"/>
      <c r="Q561" s="23"/>
      <c r="R561" s="23"/>
      <c r="S561" s="23"/>
      <c r="T561" s="23"/>
      <c r="U561" s="23"/>
      <c r="V561" s="23"/>
      <c r="W561" s="23"/>
      <c r="X561" s="23"/>
      <c r="Y561" s="23"/>
      <c r="Z561" s="23"/>
    </row>
    <row r="562" spans="1:26" ht="48" customHeight="1" x14ac:dyDescent="0.3">
      <c r="A562" s="97" t="str">
        <f>+'Matriz Nº4 Administración'!A562</f>
        <v>61. 4</v>
      </c>
      <c r="B562" s="98" t="str">
        <f>+'Matriz Nº4 Administración'!B562</f>
        <v>No administrar</v>
      </c>
      <c r="C562" s="99" t="str">
        <f>IF(B562&lt;&gt;"No administrar",'Matriz Nº1 Identificación'!B562," ")</f>
        <v xml:space="preserve"> </v>
      </c>
      <c r="D562" s="100" t="str">
        <f>IF(C562&lt;&gt;" ",'Matriz Nº4 Administración'!C562," ")</f>
        <v xml:space="preserve"> </v>
      </c>
      <c r="E562" s="98" t="str">
        <f>IF(B562&lt;&gt;"No administrar",'Matriz Nº4 Administración'!F562," ")</f>
        <v xml:space="preserve"> </v>
      </c>
      <c r="F562" s="98" t="str">
        <f>IF(B562&lt;&gt;"No administrar",'Matriz Nº4 Administración'!G562," ")</f>
        <v xml:space="preserve"> </v>
      </c>
      <c r="G562" s="120"/>
      <c r="H562" s="120"/>
      <c r="I562" s="120"/>
      <c r="J562" s="120"/>
      <c r="K562" s="121"/>
      <c r="L562" s="121"/>
      <c r="M562" s="120"/>
      <c r="N562" s="23"/>
      <c r="O562" s="23"/>
      <c r="P562" s="23"/>
      <c r="Q562" s="23"/>
      <c r="R562" s="23"/>
      <c r="S562" s="23"/>
      <c r="T562" s="23"/>
      <c r="U562" s="23"/>
      <c r="V562" s="23"/>
      <c r="W562" s="23"/>
      <c r="X562" s="23"/>
      <c r="Y562" s="23"/>
      <c r="Z562" s="23"/>
    </row>
    <row r="563" spans="1:26" ht="42.75" customHeight="1" x14ac:dyDescent="0.3">
      <c r="A563" s="97" t="str">
        <f>+'Matriz Nº4 Administración'!A563</f>
        <v>61. 5</v>
      </c>
      <c r="B563" s="98" t="str">
        <f>+'Matriz Nº4 Administración'!B563</f>
        <v>No administrar</v>
      </c>
      <c r="C563" s="99" t="str">
        <f>IF(B563&lt;&gt;"No administrar",'Matriz Nº1 Identificación'!B563," ")</f>
        <v xml:space="preserve"> </v>
      </c>
      <c r="D563" s="100" t="str">
        <f>IF(C563&lt;&gt;" ",'Matriz Nº4 Administración'!C563," ")</f>
        <v xml:space="preserve"> </v>
      </c>
      <c r="E563" s="98" t="str">
        <f>IF(B563&lt;&gt;"No administrar",'Matriz Nº4 Administración'!F563," ")</f>
        <v xml:space="preserve"> </v>
      </c>
      <c r="F563" s="98" t="str">
        <f>IF(B563&lt;&gt;"No administrar",'Matriz Nº4 Administración'!G563," ")</f>
        <v xml:space="preserve"> </v>
      </c>
      <c r="G563" s="120"/>
      <c r="H563" s="120"/>
      <c r="I563" s="120"/>
      <c r="J563" s="120"/>
      <c r="K563" s="121"/>
      <c r="L563" s="121"/>
      <c r="M563" s="120"/>
      <c r="N563" s="23"/>
      <c r="O563" s="23"/>
      <c r="P563" s="23"/>
      <c r="Q563" s="23"/>
      <c r="R563" s="23"/>
      <c r="S563" s="23"/>
      <c r="T563" s="23"/>
      <c r="U563" s="23"/>
      <c r="V563" s="23"/>
      <c r="W563" s="23"/>
      <c r="X563" s="23"/>
      <c r="Y563" s="23"/>
      <c r="Z563" s="23"/>
    </row>
    <row r="564" spans="1:26" ht="40.5" customHeight="1" x14ac:dyDescent="0.3">
      <c r="A564" s="97" t="str">
        <f>+'Matriz Nº4 Administración'!A564</f>
        <v>61. 6</v>
      </c>
      <c r="B564" s="98" t="str">
        <f>+'Matriz Nº4 Administración'!B564</f>
        <v>No administrar</v>
      </c>
      <c r="C564" s="99" t="str">
        <f>IF(B564&lt;&gt;"No administrar",'Matriz Nº1 Identificación'!B564," ")</f>
        <v xml:space="preserve"> </v>
      </c>
      <c r="D564" s="100" t="str">
        <f>IF(C564&lt;&gt;" ",'Matriz Nº4 Administración'!C564," ")</f>
        <v xml:space="preserve"> </v>
      </c>
      <c r="E564" s="98" t="str">
        <f>IF(B564&lt;&gt;"No administrar",'Matriz Nº4 Administración'!F564," ")</f>
        <v xml:space="preserve"> </v>
      </c>
      <c r="F564" s="98" t="str">
        <f>IF(B564&lt;&gt;"No administrar",'Matriz Nº4 Administración'!G564," ")</f>
        <v xml:space="preserve"> </v>
      </c>
      <c r="G564" s="120"/>
      <c r="H564" s="120"/>
      <c r="I564" s="120"/>
      <c r="J564" s="120"/>
      <c r="K564" s="121"/>
      <c r="L564" s="121"/>
      <c r="M564" s="120"/>
      <c r="N564" s="23"/>
      <c r="O564" s="23"/>
      <c r="P564" s="23"/>
      <c r="Q564" s="23"/>
      <c r="R564" s="23"/>
      <c r="S564" s="23"/>
      <c r="T564" s="23"/>
      <c r="U564" s="23"/>
      <c r="V564" s="23"/>
      <c r="W564" s="23"/>
      <c r="X564" s="23"/>
      <c r="Y564" s="23"/>
      <c r="Z564" s="23"/>
    </row>
    <row r="565" spans="1:26" ht="43.5" customHeight="1" thickBot="1" x14ac:dyDescent="0.35">
      <c r="A565" s="97" t="str">
        <f>+'Matriz Nº4 Administración'!A565</f>
        <v>61. 7</v>
      </c>
      <c r="B565" s="98" t="str">
        <f>+'Matriz Nº4 Administración'!B565</f>
        <v>No administrar</v>
      </c>
      <c r="C565" s="99" t="str">
        <f>IF(B565&lt;&gt;"No administrar",'Matriz Nº1 Identificación'!B565," ")</f>
        <v xml:space="preserve"> </v>
      </c>
      <c r="D565" s="100" t="str">
        <f>IF(C565&lt;&gt;" ",'Matriz Nº4 Administración'!C565," ")</f>
        <v xml:space="preserve"> </v>
      </c>
      <c r="E565" s="98" t="str">
        <f>IF(B565&lt;&gt;"No administrar",'Matriz Nº4 Administración'!F565," ")</f>
        <v xml:space="preserve"> </v>
      </c>
      <c r="F565" s="98" t="str">
        <f>IF(B565&lt;&gt;"No administrar",'Matriz Nº4 Administración'!G565," ")</f>
        <v xml:space="preserve"> </v>
      </c>
      <c r="G565" s="120"/>
      <c r="H565" s="120"/>
      <c r="I565" s="120"/>
      <c r="J565" s="120"/>
      <c r="K565" s="121"/>
      <c r="L565" s="121"/>
      <c r="M565" s="120"/>
      <c r="N565" s="23"/>
      <c r="O565" s="23"/>
      <c r="P565" s="23"/>
      <c r="Q565" s="23"/>
      <c r="R565" s="23"/>
      <c r="S565" s="23"/>
      <c r="T565" s="23"/>
      <c r="U565" s="23"/>
      <c r="V565" s="23"/>
      <c r="W565" s="23"/>
      <c r="X565" s="23"/>
      <c r="Y565" s="23"/>
      <c r="Z565" s="23"/>
    </row>
    <row r="566" spans="1:26" ht="16.5" customHeight="1" thickBot="1" x14ac:dyDescent="0.35">
      <c r="A566" s="460" t="str">
        <f>'Matriz Nº4 Administración'!A566</f>
        <v xml:space="preserve">Objetivo Estratégico: </v>
      </c>
      <c r="B566" s="461"/>
      <c r="C566" s="462">
        <f>'Matriz Nº4 Administración'!B566</f>
        <v>0</v>
      </c>
      <c r="D566" s="463"/>
      <c r="E566" s="463"/>
      <c r="F566" s="463"/>
      <c r="G566" s="463"/>
      <c r="H566" s="463"/>
      <c r="I566" s="463"/>
      <c r="J566" s="463"/>
      <c r="K566" s="463"/>
      <c r="L566" s="463"/>
      <c r="M566" s="463"/>
      <c r="N566" s="7"/>
      <c r="O566" s="7"/>
      <c r="P566" s="7"/>
      <c r="Q566" s="7"/>
      <c r="R566" s="7"/>
      <c r="S566" s="7"/>
      <c r="T566" s="7"/>
      <c r="U566" s="7"/>
      <c r="V566" s="7"/>
      <c r="W566" s="7"/>
      <c r="X566" s="7"/>
      <c r="Y566" s="7"/>
      <c r="Z566" s="7"/>
    </row>
    <row r="567" spans="1:26" ht="27" customHeight="1" thickBot="1" x14ac:dyDescent="0.35">
      <c r="A567" s="456" t="str">
        <f>'Matriz Nº4 Administración'!A567</f>
        <v>Objetivo táctico</v>
      </c>
      <c r="B567" s="426"/>
      <c r="C567" s="457" t="str">
        <f>'Matriz Nº4 Administración'!B567</f>
        <v xml:space="preserve">62. </v>
      </c>
      <c r="D567" s="458"/>
      <c r="E567" s="458"/>
      <c r="F567" s="458"/>
      <c r="G567" s="458"/>
      <c r="H567" s="458"/>
      <c r="I567" s="458"/>
      <c r="J567" s="458"/>
      <c r="K567" s="458"/>
      <c r="L567" s="458"/>
      <c r="M567" s="459"/>
      <c r="N567" s="7"/>
      <c r="O567" s="7"/>
      <c r="P567" s="7"/>
      <c r="Q567" s="7"/>
      <c r="R567" s="7"/>
      <c r="S567" s="7"/>
      <c r="T567" s="7"/>
      <c r="U567" s="7"/>
      <c r="V567" s="7"/>
      <c r="W567" s="7"/>
      <c r="X567" s="7"/>
      <c r="Y567" s="7"/>
      <c r="Z567" s="7"/>
    </row>
    <row r="568" spans="1:26" ht="47.25" customHeight="1" x14ac:dyDescent="0.3">
      <c r="A568" s="97" t="str">
        <f>+'Matriz Nº4 Administración'!A568</f>
        <v>62. 1</v>
      </c>
      <c r="B568" s="98" t="str">
        <f>+'Matriz Nº4 Administración'!B568</f>
        <v>No administrar</v>
      </c>
      <c r="C568" s="99" t="str">
        <f>IF(B568&lt;&gt;"No administrar",'Matriz Nº1 Identificación'!B568," ")</f>
        <v xml:space="preserve"> </v>
      </c>
      <c r="D568" s="100" t="str">
        <f>IF(C568&lt;&gt;" ",'Matriz Nº4 Administración'!C568," ")</f>
        <v xml:space="preserve"> </v>
      </c>
      <c r="E568" s="98" t="str">
        <f>IF(B568&lt;&gt;"No administrar",'Matriz Nº4 Administración'!F568," ")</f>
        <v xml:space="preserve"> </v>
      </c>
      <c r="F568" s="98" t="str">
        <f>IF(B568&lt;&gt;"No administrar",'Matriz Nº4 Administración'!G568," ")</f>
        <v xml:space="preserve"> </v>
      </c>
      <c r="G568" s="120"/>
      <c r="H568" s="120"/>
      <c r="I568" s="120"/>
      <c r="J568" s="120"/>
      <c r="K568" s="121"/>
      <c r="L568" s="121"/>
      <c r="M568" s="120"/>
      <c r="N568" s="23"/>
      <c r="O568" s="23"/>
      <c r="P568" s="23"/>
      <c r="Q568" s="23"/>
      <c r="R568" s="23"/>
      <c r="S568" s="23"/>
      <c r="T568" s="23"/>
      <c r="U568" s="23"/>
      <c r="V568" s="23"/>
      <c r="W568" s="23"/>
      <c r="X568" s="23"/>
      <c r="Y568" s="23"/>
      <c r="Z568" s="23"/>
    </row>
    <row r="569" spans="1:26" ht="43.5" customHeight="1" x14ac:dyDescent="0.3">
      <c r="A569" s="97" t="str">
        <f>+'Matriz Nº4 Administración'!A569</f>
        <v>62. 2</v>
      </c>
      <c r="B569" s="98" t="str">
        <f>+'Matriz Nº4 Administración'!B569</f>
        <v>No administrar</v>
      </c>
      <c r="C569" s="99" t="str">
        <f>IF(B569&lt;&gt;"No administrar",'Matriz Nº1 Identificación'!B569," ")</f>
        <v xml:space="preserve"> </v>
      </c>
      <c r="D569" s="100" t="str">
        <f>IF(C569&lt;&gt;" ",'Matriz Nº4 Administración'!C569," ")</f>
        <v xml:space="preserve"> </v>
      </c>
      <c r="E569" s="98" t="str">
        <f>IF(B569&lt;&gt;"No administrar",'Matriz Nº4 Administración'!F569," ")</f>
        <v xml:space="preserve"> </v>
      </c>
      <c r="F569" s="98" t="str">
        <f>IF(B569&lt;&gt;"No administrar",'Matriz Nº4 Administración'!G569," ")</f>
        <v xml:space="preserve"> </v>
      </c>
      <c r="G569" s="120"/>
      <c r="H569" s="120"/>
      <c r="I569" s="120"/>
      <c r="J569" s="120"/>
      <c r="K569" s="121"/>
      <c r="L569" s="121"/>
      <c r="M569" s="120"/>
      <c r="N569" s="23"/>
      <c r="O569" s="23"/>
      <c r="P569" s="23"/>
      <c r="Q569" s="23"/>
      <c r="R569" s="23"/>
      <c r="S569" s="23"/>
      <c r="T569" s="23"/>
      <c r="U569" s="23"/>
      <c r="V569" s="23"/>
      <c r="W569" s="23"/>
      <c r="X569" s="23"/>
      <c r="Y569" s="23"/>
      <c r="Z569" s="23"/>
    </row>
    <row r="570" spans="1:26" ht="40.5" customHeight="1" x14ac:dyDescent="0.3">
      <c r="A570" s="97" t="str">
        <f>+'Matriz Nº4 Administración'!A570</f>
        <v>62. 3</v>
      </c>
      <c r="B570" s="98" t="str">
        <f>+'Matriz Nº4 Administración'!B570</f>
        <v>No administrar</v>
      </c>
      <c r="C570" s="99" t="str">
        <f>IF(B570&lt;&gt;"No administrar",'Matriz Nº1 Identificación'!B570," ")</f>
        <v xml:space="preserve"> </v>
      </c>
      <c r="D570" s="100" t="str">
        <f>IF(C570&lt;&gt;" ",'Matriz Nº4 Administración'!C570," ")</f>
        <v xml:space="preserve"> </v>
      </c>
      <c r="E570" s="98" t="str">
        <f>IF(B570&lt;&gt;"No administrar",'Matriz Nº4 Administración'!F570," ")</f>
        <v xml:space="preserve"> </v>
      </c>
      <c r="F570" s="98" t="str">
        <f>IF(B570&lt;&gt;"No administrar",'Matriz Nº4 Administración'!G570," ")</f>
        <v xml:space="preserve"> </v>
      </c>
      <c r="G570" s="120"/>
      <c r="H570" s="120"/>
      <c r="I570" s="120"/>
      <c r="J570" s="120"/>
      <c r="K570" s="121"/>
      <c r="L570" s="121"/>
      <c r="M570" s="120"/>
      <c r="N570" s="23"/>
      <c r="O570" s="23"/>
      <c r="P570" s="23"/>
      <c r="Q570" s="23"/>
      <c r="R570" s="23"/>
      <c r="S570" s="23"/>
      <c r="T570" s="23"/>
      <c r="U570" s="23"/>
      <c r="V570" s="23"/>
      <c r="W570" s="23"/>
      <c r="X570" s="23"/>
      <c r="Y570" s="23"/>
      <c r="Z570" s="23"/>
    </row>
    <row r="571" spans="1:26" ht="48" customHeight="1" x14ac:dyDescent="0.3">
      <c r="A571" s="97" t="str">
        <f>+'Matriz Nº4 Administración'!A571</f>
        <v>62. 4</v>
      </c>
      <c r="B571" s="98" t="str">
        <f>+'Matriz Nº4 Administración'!B571</f>
        <v>No administrar</v>
      </c>
      <c r="C571" s="99" t="str">
        <f>IF(B571&lt;&gt;"No administrar",'Matriz Nº1 Identificación'!B571," ")</f>
        <v xml:space="preserve"> </v>
      </c>
      <c r="D571" s="100" t="str">
        <f>IF(C571&lt;&gt;" ",'Matriz Nº4 Administración'!C571," ")</f>
        <v xml:space="preserve"> </v>
      </c>
      <c r="E571" s="98" t="str">
        <f>IF(B571&lt;&gt;"No administrar",'Matriz Nº4 Administración'!F571," ")</f>
        <v xml:space="preserve"> </v>
      </c>
      <c r="F571" s="98" t="str">
        <f>IF(B571&lt;&gt;"No administrar",'Matriz Nº4 Administración'!G571," ")</f>
        <v xml:space="preserve"> </v>
      </c>
      <c r="G571" s="120"/>
      <c r="H571" s="120"/>
      <c r="I571" s="120"/>
      <c r="J571" s="120"/>
      <c r="K571" s="121"/>
      <c r="L571" s="121"/>
      <c r="M571" s="120"/>
      <c r="N571" s="23"/>
      <c r="O571" s="23"/>
      <c r="P571" s="23"/>
      <c r="Q571" s="23"/>
      <c r="R571" s="23"/>
      <c r="S571" s="23"/>
      <c r="T571" s="23"/>
      <c r="U571" s="23"/>
      <c r="V571" s="23"/>
      <c r="W571" s="23"/>
      <c r="X571" s="23"/>
      <c r="Y571" s="23"/>
      <c r="Z571" s="23"/>
    </row>
    <row r="572" spans="1:26" ht="42.75" customHeight="1" x14ac:dyDescent="0.3">
      <c r="A572" s="97" t="str">
        <f>+'Matriz Nº4 Administración'!A572</f>
        <v>62. 5</v>
      </c>
      <c r="B572" s="98" t="str">
        <f>+'Matriz Nº4 Administración'!B572</f>
        <v>No administrar</v>
      </c>
      <c r="C572" s="99" t="str">
        <f>IF(B572&lt;&gt;"No administrar",'Matriz Nº1 Identificación'!B572," ")</f>
        <v xml:space="preserve"> </v>
      </c>
      <c r="D572" s="100" t="str">
        <f>IF(C572&lt;&gt;" ",'Matriz Nº4 Administración'!C572," ")</f>
        <v xml:space="preserve"> </v>
      </c>
      <c r="E572" s="98" t="str">
        <f>IF(B572&lt;&gt;"No administrar",'Matriz Nº4 Administración'!F572," ")</f>
        <v xml:space="preserve"> </v>
      </c>
      <c r="F572" s="98" t="str">
        <f>IF(B572&lt;&gt;"No administrar",'Matriz Nº4 Administración'!G572," ")</f>
        <v xml:space="preserve"> </v>
      </c>
      <c r="G572" s="120"/>
      <c r="H572" s="120"/>
      <c r="I572" s="120"/>
      <c r="J572" s="120"/>
      <c r="K572" s="121"/>
      <c r="L572" s="121"/>
      <c r="M572" s="120"/>
      <c r="N572" s="23"/>
      <c r="O572" s="23"/>
      <c r="P572" s="23"/>
      <c r="Q572" s="23"/>
      <c r="R572" s="23"/>
      <c r="S572" s="23"/>
      <c r="T572" s="23"/>
      <c r="U572" s="23"/>
      <c r="V572" s="23"/>
      <c r="W572" s="23"/>
      <c r="X572" s="23"/>
      <c r="Y572" s="23"/>
      <c r="Z572" s="23"/>
    </row>
    <row r="573" spans="1:26" ht="40.5" customHeight="1" x14ac:dyDescent="0.3">
      <c r="A573" s="97" t="str">
        <f>+'Matriz Nº4 Administración'!A573</f>
        <v>62. 6</v>
      </c>
      <c r="B573" s="98" t="str">
        <f>+'Matriz Nº4 Administración'!B573</f>
        <v>No administrar</v>
      </c>
      <c r="C573" s="99" t="str">
        <f>IF(B573&lt;&gt;"No administrar",'Matriz Nº1 Identificación'!B573," ")</f>
        <v xml:space="preserve"> </v>
      </c>
      <c r="D573" s="100" t="str">
        <f>IF(C573&lt;&gt;" ",'Matriz Nº4 Administración'!C573," ")</f>
        <v xml:space="preserve"> </v>
      </c>
      <c r="E573" s="98" t="str">
        <f>IF(B573&lt;&gt;"No administrar",'Matriz Nº4 Administración'!F573," ")</f>
        <v xml:space="preserve"> </v>
      </c>
      <c r="F573" s="98" t="str">
        <f>IF(B573&lt;&gt;"No administrar",'Matriz Nº4 Administración'!G573," ")</f>
        <v xml:space="preserve"> </v>
      </c>
      <c r="G573" s="120"/>
      <c r="H573" s="120"/>
      <c r="I573" s="120"/>
      <c r="J573" s="120"/>
      <c r="K573" s="121"/>
      <c r="L573" s="121"/>
      <c r="M573" s="120"/>
      <c r="N573" s="23"/>
      <c r="O573" s="23"/>
      <c r="P573" s="23"/>
      <c r="Q573" s="23"/>
      <c r="R573" s="23"/>
      <c r="S573" s="23"/>
      <c r="T573" s="23"/>
      <c r="U573" s="23"/>
      <c r="V573" s="23"/>
      <c r="W573" s="23"/>
      <c r="X573" s="23"/>
      <c r="Y573" s="23"/>
      <c r="Z573" s="23"/>
    </row>
    <row r="574" spans="1:26" ht="43.5" customHeight="1" thickBot="1" x14ac:dyDescent="0.35">
      <c r="A574" s="97" t="str">
        <f>+'Matriz Nº4 Administración'!A574</f>
        <v>62. 7</v>
      </c>
      <c r="B574" s="98" t="str">
        <f>+'Matriz Nº4 Administración'!B574</f>
        <v>No administrar</v>
      </c>
      <c r="C574" s="99" t="str">
        <f>IF(B574&lt;&gt;"No administrar",'Matriz Nº1 Identificación'!B574," ")</f>
        <v xml:space="preserve"> </v>
      </c>
      <c r="D574" s="100" t="str">
        <f>IF(C574&lt;&gt;" ",'Matriz Nº4 Administración'!C574," ")</f>
        <v xml:space="preserve"> </v>
      </c>
      <c r="E574" s="98" t="str">
        <f>IF(B574&lt;&gt;"No administrar",'Matriz Nº4 Administración'!F574," ")</f>
        <v xml:space="preserve"> </v>
      </c>
      <c r="F574" s="98" t="str">
        <f>IF(B574&lt;&gt;"No administrar",'Matriz Nº4 Administración'!G574," ")</f>
        <v xml:space="preserve"> </v>
      </c>
      <c r="G574" s="120"/>
      <c r="H574" s="120"/>
      <c r="I574" s="120"/>
      <c r="J574" s="120"/>
      <c r="K574" s="121"/>
      <c r="L574" s="121"/>
      <c r="M574" s="120"/>
      <c r="N574" s="23"/>
      <c r="O574" s="23"/>
      <c r="P574" s="23"/>
      <c r="Q574" s="23"/>
      <c r="R574" s="23"/>
      <c r="S574" s="23"/>
      <c r="T574" s="23"/>
      <c r="U574" s="23"/>
      <c r="V574" s="23"/>
      <c r="W574" s="23"/>
      <c r="X574" s="23"/>
      <c r="Y574" s="23"/>
      <c r="Z574" s="23"/>
    </row>
    <row r="575" spans="1:26" ht="16.5" customHeight="1" thickBot="1" x14ac:dyDescent="0.35">
      <c r="A575" s="460" t="str">
        <f>'Matriz Nº4 Administración'!A575</f>
        <v xml:space="preserve">Objetivo Estratégico: </v>
      </c>
      <c r="B575" s="461"/>
      <c r="C575" s="462">
        <f>'Matriz Nº4 Administración'!B575</f>
        <v>0</v>
      </c>
      <c r="D575" s="463"/>
      <c r="E575" s="463"/>
      <c r="F575" s="463"/>
      <c r="G575" s="463"/>
      <c r="H575" s="463"/>
      <c r="I575" s="463"/>
      <c r="J575" s="463"/>
      <c r="K575" s="463"/>
      <c r="L575" s="463"/>
      <c r="M575" s="463"/>
      <c r="N575" s="7"/>
      <c r="O575" s="7"/>
      <c r="P575" s="7"/>
      <c r="Q575" s="7"/>
      <c r="R575" s="7"/>
      <c r="S575" s="7"/>
      <c r="T575" s="7"/>
      <c r="U575" s="7"/>
      <c r="V575" s="7"/>
      <c r="W575" s="7"/>
      <c r="X575" s="7"/>
      <c r="Y575" s="7"/>
      <c r="Z575" s="7"/>
    </row>
    <row r="576" spans="1:26" ht="27" customHeight="1" thickBot="1" x14ac:dyDescent="0.35">
      <c r="A576" s="456" t="str">
        <f>'Matriz Nº4 Administración'!A576</f>
        <v>Objetivo táctico</v>
      </c>
      <c r="B576" s="426"/>
      <c r="C576" s="457" t="str">
        <f>'Matriz Nº4 Administración'!B576</f>
        <v xml:space="preserve">63. </v>
      </c>
      <c r="D576" s="458"/>
      <c r="E576" s="458"/>
      <c r="F576" s="458"/>
      <c r="G576" s="458"/>
      <c r="H576" s="458"/>
      <c r="I576" s="458"/>
      <c r="J576" s="458"/>
      <c r="K576" s="458"/>
      <c r="L576" s="458"/>
      <c r="M576" s="459"/>
      <c r="N576" s="7"/>
      <c r="O576" s="7"/>
      <c r="P576" s="7"/>
      <c r="Q576" s="7"/>
      <c r="R576" s="7"/>
      <c r="S576" s="7"/>
      <c r="T576" s="7"/>
      <c r="U576" s="7"/>
      <c r="V576" s="7"/>
      <c r="W576" s="7"/>
      <c r="X576" s="7"/>
      <c r="Y576" s="7"/>
      <c r="Z576" s="7"/>
    </row>
    <row r="577" spans="1:26" ht="47.25" customHeight="1" x14ac:dyDescent="0.3">
      <c r="A577" s="97" t="str">
        <f>+'Matriz Nº4 Administración'!A577</f>
        <v>63. 1</v>
      </c>
      <c r="B577" s="98" t="str">
        <f>+'Matriz Nº4 Administración'!B577</f>
        <v>No administrar</v>
      </c>
      <c r="C577" s="99" t="str">
        <f>IF(B577&lt;&gt;"No administrar",'Matriz Nº1 Identificación'!B577," ")</f>
        <v xml:space="preserve"> </v>
      </c>
      <c r="D577" s="100" t="str">
        <f>IF(C577&lt;&gt;" ",'Matriz Nº4 Administración'!C577," ")</f>
        <v xml:space="preserve"> </v>
      </c>
      <c r="E577" s="98" t="str">
        <f>IF(B577&lt;&gt;"No administrar",'Matriz Nº4 Administración'!F577," ")</f>
        <v xml:space="preserve"> </v>
      </c>
      <c r="F577" s="98" t="str">
        <f>IF(B577&lt;&gt;"No administrar",'Matriz Nº4 Administración'!G577," ")</f>
        <v xml:space="preserve"> </v>
      </c>
      <c r="G577" s="120"/>
      <c r="H577" s="120"/>
      <c r="I577" s="120"/>
      <c r="J577" s="120"/>
      <c r="K577" s="121"/>
      <c r="L577" s="121"/>
      <c r="M577" s="120"/>
      <c r="N577" s="23"/>
      <c r="O577" s="23"/>
      <c r="P577" s="23"/>
      <c r="Q577" s="23"/>
      <c r="R577" s="23"/>
      <c r="S577" s="23"/>
      <c r="T577" s="23"/>
      <c r="U577" s="23"/>
      <c r="V577" s="23"/>
      <c r="W577" s="23"/>
      <c r="X577" s="23"/>
      <c r="Y577" s="23"/>
      <c r="Z577" s="23"/>
    </row>
    <row r="578" spans="1:26" ht="43.5" customHeight="1" x14ac:dyDescent="0.3">
      <c r="A578" s="97" t="str">
        <f>+'Matriz Nº4 Administración'!A578</f>
        <v>63. 2</v>
      </c>
      <c r="B578" s="98" t="str">
        <f>+'Matriz Nº4 Administración'!B578</f>
        <v>No administrar</v>
      </c>
      <c r="C578" s="99" t="str">
        <f>IF(B578&lt;&gt;"No administrar",'Matriz Nº1 Identificación'!B578," ")</f>
        <v xml:space="preserve"> </v>
      </c>
      <c r="D578" s="100" t="str">
        <f>IF(C578&lt;&gt;" ",'Matriz Nº4 Administración'!C578," ")</f>
        <v xml:space="preserve"> </v>
      </c>
      <c r="E578" s="98" t="str">
        <f>IF(B578&lt;&gt;"No administrar",'Matriz Nº4 Administración'!F578," ")</f>
        <v xml:space="preserve"> </v>
      </c>
      <c r="F578" s="98" t="str">
        <f>IF(B578&lt;&gt;"No administrar",'Matriz Nº4 Administración'!G578," ")</f>
        <v xml:space="preserve"> </v>
      </c>
      <c r="G578" s="120"/>
      <c r="H578" s="120"/>
      <c r="I578" s="120"/>
      <c r="J578" s="120"/>
      <c r="K578" s="121"/>
      <c r="L578" s="121"/>
      <c r="M578" s="120"/>
      <c r="N578" s="23"/>
      <c r="O578" s="23"/>
      <c r="P578" s="23"/>
      <c r="Q578" s="23"/>
      <c r="R578" s="23"/>
      <c r="S578" s="23"/>
      <c r="T578" s="23"/>
      <c r="U578" s="23"/>
      <c r="V578" s="23"/>
      <c r="W578" s="23"/>
      <c r="X578" s="23"/>
      <c r="Y578" s="23"/>
      <c r="Z578" s="23"/>
    </row>
    <row r="579" spans="1:26" ht="40.5" customHeight="1" x14ac:dyDescent="0.3">
      <c r="A579" s="97" t="str">
        <f>+'Matriz Nº4 Administración'!A579</f>
        <v>63. 3</v>
      </c>
      <c r="B579" s="98" t="str">
        <f>+'Matriz Nº4 Administración'!B579</f>
        <v>No administrar</v>
      </c>
      <c r="C579" s="99" t="str">
        <f>IF(B579&lt;&gt;"No administrar",'Matriz Nº1 Identificación'!B579," ")</f>
        <v xml:space="preserve"> </v>
      </c>
      <c r="D579" s="100" t="str">
        <f>IF(C579&lt;&gt;" ",'Matriz Nº4 Administración'!C579," ")</f>
        <v xml:space="preserve"> </v>
      </c>
      <c r="E579" s="98" t="str">
        <f>IF(B579&lt;&gt;"No administrar",'Matriz Nº4 Administración'!F579," ")</f>
        <v xml:space="preserve"> </v>
      </c>
      <c r="F579" s="98" t="str">
        <f>IF(B579&lt;&gt;"No administrar",'Matriz Nº4 Administración'!G579," ")</f>
        <v xml:space="preserve"> </v>
      </c>
      <c r="G579" s="120"/>
      <c r="H579" s="120"/>
      <c r="I579" s="120"/>
      <c r="J579" s="120"/>
      <c r="K579" s="121"/>
      <c r="L579" s="121"/>
      <c r="M579" s="120"/>
      <c r="N579" s="23"/>
      <c r="O579" s="23"/>
      <c r="P579" s="23"/>
      <c r="Q579" s="23"/>
      <c r="R579" s="23"/>
      <c r="S579" s="23"/>
      <c r="T579" s="23"/>
      <c r="U579" s="23"/>
      <c r="V579" s="23"/>
      <c r="W579" s="23"/>
      <c r="X579" s="23"/>
      <c r="Y579" s="23"/>
      <c r="Z579" s="23"/>
    </row>
    <row r="580" spans="1:26" ht="48" customHeight="1" x14ac:dyDescent="0.3">
      <c r="A580" s="97" t="str">
        <f>+'Matriz Nº4 Administración'!A580</f>
        <v>63. 4</v>
      </c>
      <c r="B580" s="98" t="str">
        <f>+'Matriz Nº4 Administración'!B580</f>
        <v>No administrar</v>
      </c>
      <c r="C580" s="99" t="str">
        <f>IF(B580&lt;&gt;"No administrar",'Matriz Nº1 Identificación'!B580," ")</f>
        <v xml:space="preserve"> </v>
      </c>
      <c r="D580" s="100" t="str">
        <f>IF(C580&lt;&gt;" ",'Matriz Nº4 Administración'!C580," ")</f>
        <v xml:space="preserve"> </v>
      </c>
      <c r="E580" s="98" t="str">
        <f>IF(B580&lt;&gt;"No administrar",'Matriz Nº4 Administración'!F580," ")</f>
        <v xml:space="preserve"> </v>
      </c>
      <c r="F580" s="98" t="str">
        <f>IF(B580&lt;&gt;"No administrar",'Matriz Nº4 Administración'!G580," ")</f>
        <v xml:space="preserve"> </v>
      </c>
      <c r="G580" s="120"/>
      <c r="H580" s="120"/>
      <c r="I580" s="120"/>
      <c r="J580" s="120"/>
      <c r="K580" s="121"/>
      <c r="L580" s="121"/>
      <c r="M580" s="120"/>
      <c r="N580" s="23"/>
      <c r="O580" s="23"/>
      <c r="P580" s="23"/>
      <c r="Q580" s="23"/>
      <c r="R580" s="23"/>
      <c r="S580" s="23"/>
      <c r="T580" s="23"/>
      <c r="U580" s="23"/>
      <c r="V580" s="23"/>
      <c r="W580" s="23"/>
      <c r="X580" s="23"/>
      <c r="Y580" s="23"/>
      <c r="Z580" s="23"/>
    </row>
    <row r="581" spans="1:26" ht="42.75" customHeight="1" x14ac:dyDescent="0.3">
      <c r="A581" s="97" t="str">
        <f>+'Matriz Nº4 Administración'!A581</f>
        <v>63. 5</v>
      </c>
      <c r="B581" s="98" t="str">
        <f>+'Matriz Nº4 Administración'!B581</f>
        <v>No administrar</v>
      </c>
      <c r="C581" s="99" t="str">
        <f>IF(B581&lt;&gt;"No administrar",'Matriz Nº1 Identificación'!B581," ")</f>
        <v xml:space="preserve"> </v>
      </c>
      <c r="D581" s="100" t="str">
        <f>IF(C581&lt;&gt;" ",'Matriz Nº4 Administración'!C581," ")</f>
        <v xml:space="preserve"> </v>
      </c>
      <c r="E581" s="98" t="str">
        <f>IF(B581&lt;&gt;"No administrar",'Matriz Nº4 Administración'!F581," ")</f>
        <v xml:space="preserve"> </v>
      </c>
      <c r="F581" s="98" t="str">
        <f>IF(B581&lt;&gt;"No administrar",'Matriz Nº4 Administración'!G581," ")</f>
        <v xml:space="preserve"> </v>
      </c>
      <c r="G581" s="120"/>
      <c r="H581" s="120"/>
      <c r="I581" s="120"/>
      <c r="J581" s="120"/>
      <c r="K581" s="121"/>
      <c r="L581" s="121"/>
      <c r="M581" s="120"/>
      <c r="N581" s="23"/>
      <c r="O581" s="23"/>
      <c r="P581" s="23"/>
      <c r="Q581" s="23"/>
      <c r="R581" s="23"/>
      <c r="S581" s="23"/>
      <c r="T581" s="23"/>
      <c r="U581" s="23"/>
      <c r="V581" s="23"/>
      <c r="W581" s="23"/>
      <c r="X581" s="23"/>
      <c r="Y581" s="23"/>
      <c r="Z581" s="23"/>
    </row>
    <row r="582" spans="1:26" ht="40.5" customHeight="1" x14ac:dyDescent="0.3">
      <c r="A582" s="97" t="str">
        <f>+'Matriz Nº4 Administración'!A582</f>
        <v>63. 6</v>
      </c>
      <c r="B582" s="98" t="str">
        <f>+'Matriz Nº4 Administración'!B582</f>
        <v>No administrar</v>
      </c>
      <c r="C582" s="99" t="str">
        <f>IF(B582&lt;&gt;"No administrar",'Matriz Nº1 Identificación'!B582," ")</f>
        <v xml:space="preserve"> </v>
      </c>
      <c r="D582" s="100" t="str">
        <f>IF(C582&lt;&gt;" ",'Matriz Nº4 Administración'!C582," ")</f>
        <v xml:space="preserve"> </v>
      </c>
      <c r="E582" s="98" t="str">
        <f>IF(B582&lt;&gt;"No administrar",'Matriz Nº4 Administración'!F582," ")</f>
        <v xml:space="preserve"> </v>
      </c>
      <c r="F582" s="98" t="str">
        <f>IF(B582&lt;&gt;"No administrar",'Matriz Nº4 Administración'!G582," ")</f>
        <v xml:space="preserve"> </v>
      </c>
      <c r="G582" s="120"/>
      <c r="H582" s="120"/>
      <c r="I582" s="120"/>
      <c r="J582" s="120"/>
      <c r="K582" s="121"/>
      <c r="L582" s="121"/>
      <c r="M582" s="120"/>
      <c r="N582" s="23"/>
      <c r="O582" s="23"/>
      <c r="P582" s="23"/>
      <c r="Q582" s="23"/>
      <c r="R582" s="23"/>
      <c r="S582" s="23"/>
      <c r="T582" s="23"/>
      <c r="U582" s="23"/>
      <c r="V582" s="23"/>
      <c r="W582" s="23"/>
      <c r="X582" s="23"/>
      <c r="Y582" s="23"/>
      <c r="Z582" s="23"/>
    </row>
    <row r="583" spans="1:26" ht="43.5" customHeight="1" thickBot="1" x14ac:dyDescent="0.35">
      <c r="A583" s="97" t="str">
        <f>+'Matriz Nº4 Administración'!A583</f>
        <v>63. 7</v>
      </c>
      <c r="B583" s="98" t="str">
        <f>+'Matriz Nº4 Administración'!B583</f>
        <v>No administrar</v>
      </c>
      <c r="C583" s="99" t="str">
        <f>IF(B583&lt;&gt;"No administrar",'Matriz Nº1 Identificación'!B583," ")</f>
        <v xml:space="preserve"> </v>
      </c>
      <c r="D583" s="100" t="str">
        <f>IF(C583&lt;&gt;" ",'Matriz Nº4 Administración'!C583," ")</f>
        <v xml:space="preserve"> </v>
      </c>
      <c r="E583" s="98" t="str">
        <f>IF(B583&lt;&gt;"No administrar",'Matriz Nº4 Administración'!F583," ")</f>
        <v xml:space="preserve"> </v>
      </c>
      <c r="F583" s="98" t="str">
        <f>IF(B583&lt;&gt;"No administrar",'Matriz Nº4 Administración'!G583," ")</f>
        <v xml:space="preserve"> </v>
      </c>
      <c r="G583" s="120"/>
      <c r="H583" s="120"/>
      <c r="I583" s="120"/>
      <c r="J583" s="120"/>
      <c r="K583" s="121"/>
      <c r="L583" s="121"/>
      <c r="M583" s="120"/>
      <c r="N583" s="23"/>
      <c r="O583" s="23"/>
      <c r="P583" s="23"/>
      <c r="Q583" s="23"/>
      <c r="R583" s="23"/>
      <c r="S583" s="23"/>
      <c r="T583" s="23"/>
      <c r="U583" s="23"/>
      <c r="V583" s="23"/>
      <c r="W583" s="23"/>
      <c r="X583" s="23"/>
      <c r="Y583" s="23"/>
      <c r="Z583" s="23"/>
    </row>
    <row r="584" spans="1:26" ht="16.5" customHeight="1" thickBot="1" x14ac:dyDescent="0.35">
      <c r="A584" s="460" t="str">
        <f>'Matriz Nº4 Administración'!A584</f>
        <v xml:space="preserve">Objetivo Estratégico: </v>
      </c>
      <c r="B584" s="461"/>
      <c r="C584" s="462">
        <f>'Matriz Nº4 Administración'!B584</f>
        <v>0</v>
      </c>
      <c r="D584" s="463"/>
      <c r="E584" s="463"/>
      <c r="F584" s="463"/>
      <c r="G584" s="463"/>
      <c r="H584" s="463"/>
      <c r="I584" s="463"/>
      <c r="J584" s="463"/>
      <c r="K584" s="463"/>
      <c r="L584" s="463"/>
      <c r="M584" s="463"/>
      <c r="N584" s="7"/>
      <c r="O584" s="7"/>
      <c r="P584" s="7"/>
      <c r="Q584" s="7"/>
      <c r="R584" s="7"/>
      <c r="S584" s="7"/>
      <c r="T584" s="7"/>
      <c r="U584" s="7"/>
      <c r="V584" s="7"/>
      <c r="W584" s="7"/>
      <c r="X584" s="7"/>
      <c r="Y584" s="7"/>
      <c r="Z584" s="7"/>
    </row>
    <row r="585" spans="1:26" ht="27" customHeight="1" thickBot="1" x14ac:dyDescent="0.35">
      <c r="A585" s="456" t="str">
        <f>'Matriz Nº4 Administración'!A585</f>
        <v>Objetivo táctico</v>
      </c>
      <c r="B585" s="426"/>
      <c r="C585" s="457" t="str">
        <f>'Matriz Nº4 Administración'!B585</f>
        <v xml:space="preserve">64. </v>
      </c>
      <c r="D585" s="458"/>
      <c r="E585" s="458"/>
      <c r="F585" s="458"/>
      <c r="G585" s="458"/>
      <c r="H585" s="458"/>
      <c r="I585" s="458"/>
      <c r="J585" s="458"/>
      <c r="K585" s="458"/>
      <c r="L585" s="458"/>
      <c r="M585" s="459"/>
      <c r="N585" s="7"/>
      <c r="O585" s="7"/>
      <c r="P585" s="7"/>
      <c r="Q585" s="7"/>
      <c r="R585" s="7"/>
      <c r="S585" s="7"/>
      <c r="T585" s="7"/>
      <c r="U585" s="7"/>
      <c r="V585" s="7"/>
      <c r="W585" s="7"/>
      <c r="X585" s="7"/>
      <c r="Y585" s="7"/>
      <c r="Z585" s="7"/>
    </row>
    <row r="586" spans="1:26" ht="47.25" customHeight="1" x14ac:dyDescent="0.3">
      <c r="A586" s="97" t="str">
        <f>+'Matriz Nº4 Administración'!A586</f>
        <v>64. 1</v>
      </c>
      <c r="B586" s="98" t="str">
        <f>+'Matriz Nº4 Administración'!B586</f>
        <v>No administrar</v>
      </c>
      <c r="C586" s="99" t="str">
        <f>IF(B586&lt;&gt;"No administrar",'Matriz Nº1 Identificación'!B586," ")</f>
        <v xml:space="preserve"> </v>
      </c>
      <c r="D586" s="100" t="str">
        <f>IF(C586&lt;&gt;" ",'Matriz Nº4 Administración'!C586," ")</f>
        <v xml:space="preserve"> </v>
      </c>
      <c r="E586" s="98" t="str">
        <f>IF(B586&lt;&gt;"No administrar",'Matriz Nº4 Administración'!F586," ")</f>
        <v xml:space="preserve"> </v>
      </c>
      <c r="F586" s="98" t="str">
        <f>IF(B586&lt;&gt;"No administrar",'Matriz Nº4 Administración'!G586," ")</f>
        <v xml:space="preserve"> </v>
      </c>
      <c r="G586" s="120"/>
      <c r="H586" s="120"/>
      <c r="I586" s="120"/>
      <c r="J586" s="120"/>
      <c r="K586" s="121"/>
      <c r="L586" s="121"/>
      <c r="M586" s="120"/>
      <c r="N586" s="23"/>
      <c r="O586" s="23"/>
      <c r="P586" s="23"/>
      <c r="Q586" s="23"/>
      <c r="R586" s="23"/>
      <c r="S586" s="23"/>
      <c r="T586" s="23"/>
      <c r="U586" s="23"/>
      <c r="V586" s="23"/>
      <c r="W586" s="23"/>
      <c r="X586" s="23"/>
      <c r="Y586" s="23"/>
      <c r="Z586" s="23"/>
    </row>
    <row r="587" spans="1:26" ht="43.5" customHeight="1" x14ac:dyDescent="0.3">
      <c r="A587" s="97" t="str">
        <f>+'Matriz Nº4 Administración'!A587</f>
        <v>64. 2</v>
      </c>
      <c r="B587" s="98" t="str">
        <f>+'Matriz Nº4 Administración'!B587</f>
        <v>No administrar</v>
      </c>
      <c r="C587" s="99" t="str">
        <f>IF(B587&lt;&gt;"No administrar",'Matriz Nº1 Identificación'!B587," ")</f>
        <v xml:space="preserve"> </v>
      </c>
      <c r="D587" s="100" t="str">
        <f>IF(C587&lt;&gt;" ",'Matriz Nº4 Administración'!C587," ")</f>
        <v xml:space="preserve"> </v>
      </c>
      <c r="E587" s="98" t="str">
        <f>IF(B587&lt;&gt;"No administrar",'Matriz Nº4 Administración'!F587," ")</f>
        <v xml:space="preserve"> </v>
      </c>
      <c r="F587" s="98" t="str">
        <f>IF(B587&lt;&gt;"No administrar",'Matriz Nº4 Administración'!G587," ")</f>
        <v xml:space="preserve"> </v>
      </c>
      <c r="G587" s="120"/>
      <c r="H587" s="120"/>
      <c r="I587" s="120"/>
      <c r="J587" s="120"/>
      <c r="K587" s="121"/>
      <c r="L587" s="121"/>
      <c r="M587" s="120"/>
      <c r="N587" s="23"/>
      <c r="O587" s="23"/>
      <c r="P587" s="23"/>
      <c r="Q587" s="23"/>
      <c r="R587" s="23"/>
      <c r="S587" s="23"/>
      <c r="T587" s="23"/>
      <c r="U587" s="23"/>
      <c r="V587" s="23"/>
      <c r="W587" s="23"/>
      <c r="X587" s="23"/>
      <c r="Y587" s="23"/>
      <c r="Z587" s="23"/>
    </row>
    <row r="588" spans="1:26" ht="40.5" customHeight="1" x14ac:dyDescent="0.3">
      <c r="A588" s="97" t="str">
        <f>+'Matriz Nº4 Administración'!A588</f>
        <v>64. 3</v>
      </c>
      <c r="B588" s="98" t="str">
        <f>+'Matriz Nº4 Administración'!B588</f>
        <v>No administrar</v>
      </c>
      <c r="C588" s="99" t="str">
        <f>IF(B588&lt;&gt;"No administrar",'Matriz Nº1 Identificación'!B588," ")</f>
        <v xml:space="preserve"> </v>
      </c>
      <c r="D588" s="100" t="str">
        <f>IF(C588&lt;&gt;" ",'Matriz Nº4 Administración'!C588," ")</f>
        <v xml:space="preserve"> </v>
      </c>
      <c r="E588" s="98" t="str">
        <f>IF(B588&lt;&gt;"No administrar",'Matriz Nº4 Administración'!F588," ")</f>
        <v xml:space="preserve"> </v>
      </c>
      <c r="F588" s="98" t="str">
        <f>IF(B588&lt;&gt;"No administrar",'Matriz Nº4 Administración'!G588," ")</f>
        <v xml:space="preserve"> </v>
      </c>
      <c r="G588" s="120"/>
      <c r="H588" s="120"/>
      <c r="I588" s="120"/>
      <c r="J588" s="120"/>
      <c r="K588" s="121"/>
      <c r="L588" s="121"/>
      <c r="M588" s="120"/>
      <c r="N588" s="23"/>
      <c r="O588" s="23"/>
      <c r="P588" s="23"/>
      <c r="Q588" s="23"/>
      <c r="R588" s="23"/>
      <c r="S588" s="23"/>
      <c r="T588" s="23"/>
      <c r="U588" s="23"/>
      <c r="V588" s="23"/>
      <c r="W588" s="23"/>
      <c r="X588" s="23"/>
      <c r="Y588" s="23"/>
      <c r="Z588" s="23"/>
    </row>
    <row r="589" spans="1:26" ht="48" customHeight="1" x14ac:dyDescent="0.3">
      <c r="A589" s="97" t="str">
        <f>+'Matriz Nº4 Administración'!A589</f>
        <v>64. 4</v>
      </c>
      <c r="B589" s="98" t="str">
        <f>+'Matriz Nº4 Administración'!B589</f>
        <v>No administrar</v>
      </c>
      <c r="C589" s="99" t="str">
        <f>IF(B589&lt;&gt;"No administrar",'Matriz Nº1 Identificación'!B589," ")</f>
        <v xml:space="preserve"> </v>
      </c>
      <c r="D589" s="100" t="str">
        <f>IF(C589&lt;&gt;" ",'Matriz Nº4 Administración'!C589," ")</f>
        <v xml:space="preserve"> </v>
      </c>
      <c r="E589" s="98" t="str">
        <f>IF(B589&lt;&gt;"No administrar",'Matriz Nº4 Administración'!F589," ")</f>
        <v xml:space="preserve"> </v>
      </c>
      <c r="F589" s="98" t="str">
        <f>IF(B589&lt;&gt;"No administrar",'Matriz Nº4 Administración'!G589," ")</f>
        <v xml:space="preserve"> </v>
      </c>
      <c r="G589" s="120"/>
      <c r="H589" s="120"/>
      <c r="I589" s="120"/>
      <c r="J589" s="120"/>
      <c r="K589" s="121"/>
      <c r="L589" s="121"/>
      <c r="M589" s="120"/>
      <c r="N589" s="23"/>
      <c r="O589" s="23"/>
      <c r="P589" s="23"/>
      <c r="Q589" s="23"/>
      <c r="R589" s="23"/>
      <c r="S589" s="23"/>
      <c r="T589" s="23"/>
      <c r="U589" s="23"/>
      <c r="V589" s="23"/>
      <c r="W589" s="23"/>
      <c r="X589" s="23"/>
      <c r="Y589" s="23"/>
      <c r="Z589" s="23"/>
    </row>
    <row r="590" spans="1:26" ht="42.75" customHeight="1" x14ac:dyDescent="0.3">
      <c r="A590" s="97" t="str">
        <f>+'Matriz Nº4 Administración'!A590</f>
        <v>64. 5</v>
      </c>
      <c r="B590" s="98" t="str">
        <f>+'Matriz Nº4 Administración'!B590</f>
        <v>No administrar</v>
      </c>
      <c r="C590" s="99" t="str">
        <f>IF(B590&lt;&gt;"No administrar",'Matriz Nº1 Identificación'!B590," ")</f>
        <v xml:space="preserve"> </v>
      </c>
      <c r="D590" s="100" t="str">
        <f>IF(C590&lt;&gt;" ",'Matriz Nº4 Administración'!C590," ")</f>
        <v xml:space="preserve"> </v>
      </c>
      <c r="E590" s="98" t="str">
        <f>IF(B590&lt;&gt;"No administrar",'Matriz Nº4 Administración'!F590," ")</f>
        <v xml:space="preserve"> </v>
      </c>
      <c r="F590" s="98" t="str">
        <f>IF(B590&lt;&gt;"No administrar",'Matriz Nº4 Administración'!G590," ")</f>
        <v xml:space="preserve"> </v>
      </c>
      <c r="G590" s="120"/>
      <c r="H590" s="120"/>
      <c r="I590" s="120"/>
      <c r="J590" s="120"/>
      <c r="K590" s="121"/>
      <c r="L590" s="121"/>
      <c r="M590" s="120"/>
      <c r="N590" s="23"/>
      <c r="O590" s="23"/>
      <c r="P590" s="23"/>
      <c r="Q590" s="23"/>
      <c r="R590" s="23"/>
      <c r="S590" s="23"/>
      <c r="T590" s="23"/>
      <c r="U590" s="23"/>
      <c r="V590" s="23"/>
      <c r="W590" s="23"/>
      <c r="X590" s="23"/>
      <c r="Y590" s="23"/>
      <c r="Z590" s="23"/>
    </row>
    <row r="591" spans="1:26" ht="40.5" customHeight="1" x14ac:dyDescent="0.3">
      <c r="A591" s="97" t="str">
        <f>+'Matriz Nº4 Administración'!A591</f>
        <v>64. 6</v>
      </c>
      <c r="B591" s="98" t="str">
        <f>+'Matriz Nº4 Administración'!B591</f>
        <v>No administrar</v>
      </c>
      <c r="C591" s="99" t="str">
        <f>IF(B591&lt;&gt;"No administrar",'Matriz Nº1 Identificación'!B591," ")</f>
        <v xml:space="preserve"> </v>
      </c>
      <c r="D591" s="100" t="str">
        <f>IF(C591&lt;&gt;" ",'Matriz Nº4 Administración'!C591," ")</f>
        <v xml:space="preserve"> </v>
      </c>
      <c r="E591" s="98" t="str">
        <f>IF(B591&lt;&gt;"No administrar",'Matriz Nº4 Administración'!F591," ")</f>
        <v xml:space="preserve"> </v>
      </c>
      <c r="F591" s="98" t="str">
        <f>IF(B591&lt;&gt;"No administrar",'Matriz Nº4 Administración'!G591," ")</f>
        <v xml:space="preserve"> </v>
      </c>
      <c r="G591" s="120"/>
      <c r="H591" s="120"/>
      <c r="I591" s="120"/>
      <c r="J591" s="120"/>
      <c r="K591" s="121"/>
      <c r="L591" s="121"/>
      <c r="M591" s="120"/>
      <c r="N591" s="23"/>
      <c r="O591" s="23"/>
      <c r="P591" s="23"/>
      <c r="Q591" s="23"/>
      <c r="R591" s="23"/>
      <c r="S591" s="23"/>
      <c r="T591" s="23"/>
      <c r="U591" s="23"/>
      <c r="V591" s="23"/>
      <c r="W591" s="23"/>
      <c r="X591" s="23"/>
      <c r="Y591" s="23"/>
      <c r="Z591" s="23"/>
    </row>
    <row r="592" spans="1:26" ht="43.5" customHeight="1" thickBot="1" x14ac:dyDescent="0.35">
      <c r="A592" s="97" t="str">
        <f>+'Matriz Nº4 Administración'!A592</f>
        <v>64. 7</v>
      </c>
      <c r="B592" s="98" t="str">
        <f>+'Matriz Nº4 Administración'!B592</f>
        <v>No administrar</v>
      </c>
      <c r="C592" s="99" t="str">
        <f>IF(B592&lt;&gt;"No administrar",'Matriz Nº1 Identificación'!B592," ")</f>
        <v xml:space="preserve"> </v>
      </c>
      <c r="D592" s="100" t="str">
        <f>IF(C592&lt;&gt;" ",'Matriz Nº4 Administración'!C592," ")</f>
        <v xml:space="preserve"> </v>
      </c>
      <c r="E592" s="98" t="str">
        <f>IF(B592&lt;&gt;"No administrar",'Matriz Nº4 Administración'!F592," ")</f>
        <v xml:space="preserve"> </v>
      </c>
      <c r="F592" s="98" t="str">
        <f>IF(B592&lt;&gt;"No administrar",'Matriz Nº4 Administración'!G592," ")</f>
        <v xml:space="preserve"> </v>
      </c>
      <c r="G592" s="120"/>
      <c r="H592" s="120"/>
      <c r="I592" s="120"/>
      <c r="J592" s="120"/>
      <c r="K592" s="121"/>
      <c r="L592" s="121"/>
      <c r="M592" s="120"/>
      <c r="N592" s="23"/>
      <c r="O592" s="23"/>
      <c r="P592" s="23"/>
      <c r="Q592" s="23"/>
      <c r="R592" s="23"/>
      <c r="S592" s="23"/>
      <c r="T592" s="23"/>
      <c r="U592" s="23"/>
      <c r="V592" s="23"/>
      <c r="W592" s="23"/>
      <c r="X592" s="23"/>
      <c r="Y592" s="23"/>
      <c r="Z592" s="23"/>
    </row>
    <row r="593" spans="1:26" ht="16.5" customHeight="1" thickBot="1" x14ac:dyDescent="0.35">
      <c r="A593" s="460" t="str">
        <f>'Matriz Nº4 Administración'!A593</f>
        <v xml:space="preserve">Objetivo Estratégico: </v>
      </c>
      <c r="B593" s="461"/>
      <c r="C593" s="462">
        <f>'Matriz Nº4 Administración'!B593</f>
        <v>0</v>
      </c>
      <c r="D593" s="463"/>
      <c r="E593" s="463"/>
      <c r="F593" s="463"/>
      <c r="G593" s="463"/>
      <c r="H593" s="463"/>
      <c r="I593" s="463"/>
      <c r="J593" s="463"/>
      <c r="K593" s="463"/>
      <c r="L593" s="463"/>
      <c r="M593" s="463"/>
      <c r="N593" s="7"/>
      <c r="O593" s="7"/>
      <c r="P593" s="7"/>
      <c r="Q593" s="7"/>
      <c r="R593" s="7"/>
      <c r="S593" s="7"/>
      <c r="T593" s="7"/>
      <c r="U593" s="7"/>
      <c r="V593" s="7"/>
      <c r="W593" s="7"/>
      <c r="X593" s="7"/>
      <c r="Y593" s="7"/>
      <c r="Z593" s="7"/>
    </row>
    <row r="594" spans="1:26" ht="27" customHeight="1" thickBot="1" x14ac:dyDescent="0.35">
      <c r="A594" s="456" t="str">
        <f>'Matriz Nº4 Administración'!A594</f>
        <v>Objetivo táctico</v>
      </c>
      <c r="B594" s="426"/>
      <c r="C594" s="457" t="str">
        <f>'Matriz Nº4 Administración'!B594</f>
        <v xml:space="preserve">65. </v>
      </c>
      <c r="D594" s="458"/>
      <c r="E594" s="458"/>
      <c r="F594" s="458"/>
      <c r="G594" s="458"/>
      <c r="H594" s="458"/>
      <c r="I594" s="458"/>
      <c r="J594" s="458"/>
      <c r="K594" s="458"/>
      <c r="L594" s="458"/>
      <c r="M594" s="459"/>
      <c r="N594" s="7"/>
      <c r="O594" s="7"/>
      <c r="P594" s="7"/>
      <c r="Q594" s="7"/>
      <c r="R594" s="7"/>
      <c r="S594" s="7"/>
      <c r="T594" s="7"/>
      <c r="U594" s="7"/>
      <c r="V594" s="7"/>
      <c r="W594" s="7"/>
      <c r="X594" s="7"/>
      <c r="Y594" s="7"/>
      <c r="Z594" s="7"/>
    </row>
    <row r="595" spans="1:26" ht="47.25" customHeight="1" x14ac:dyDescent="0.3">
      <c r="A595" s="97" t="str">
        <f>+'Matriz Nº4 Administración'!A595</f>
        <v>65. 1</v>
      </c>
      <c r="B595" s="98" t="str">
        <f>+'Matriz Nº4 Administración'!B595</f>
        <v>No administrar</v>
      </c>
      <c r="C595" s="99" t="str">
        <f>IF(B595&lt;&gt;"No administrar",'Matriz Nº1 Identificación'!B595," ")</f>
        <v xml:space="preserve"> </v>
      </c>
      <c r="D595" s="100" t="str">
        <f>IF(C595&lt;&gt;" ",'Matriz Nº4 Administración'!C595," ")</f>
        <v xml:space="preserve"> </v>
      </c>
      <c r="E595" s="98" t="str">
        <f>IF(B595&lt;&gt;"No administrar",'Matriz Nº4 Administración'!F595," ")</f>
        <v xml:space="preserve"> </v>
      </c>
      <c r="F595" s="98" t="str">
        <f>IF(B595&lt;&gt;"No administrar",'Matriz Nº4 Administración'!G595," ")</f>
        <v xml:space="preserve"> </v>
      </c>
      <c r="G595" s="120"/>
      <c r="H595" s="120"/>
      <c r="I595" s="120"/>
      <c r="J595" s="120"/>
      <c r="K595" s="121"/>
      <c r="L595" s="121"/>
      <c r="M595" s="120"/>
      <c r="N595" s="23"/>
      <c r="O595" s="23"/>
      <c r="P595" s="23"/>
      <c r="Q595" s="23"/>
      <c r="R595" s="23"/>
      <c r="S595" s="23"/>
      <c r="T595" s="23"/>
      <c r="U595" s="23"/>
      <c r="V595" s="23"/>
      <c r="W595" s="23"/>
      <c r="X595" s="23"/>
      <c r="Y595" s="23"/>
      <c r="Z595" s="23"/>
    </row>
    <row r="596" spans="1:26" ht="43.5" customHeight="1" x14ac:dyDescent="0.3">
      <c r="A596" s="97" t="str">
        <f>+'Matriz Nº4 Administración'!A596</f>
        <v>65. 2</v>
      </c>
      <c r="B596" s="98" t="str">
        <f>+'Matriz Nº4 Administración'!B596</f>
        <v>No administrar</v>
      </c>
      <c r="C596" s="99" t="str">
        <f>IF(B596&lt;&gt;"No administrar",'Matriz Nº1 Identificación'!B596," ")</f>
        <v xml:space="preserve"> </v>
      </c>
      <c r="D596" s="100" t="str">
        <f>IF(C596&lt;&gt;" ",'Matriz Nº4 Administración'!C596," ")</f>
        <v xml:space="preserve"> </v>
      </c>
      <c r="E596" s="98" t="str">
        <f>IF(B596&lt;&gt;"No administrar",'Matriz Nº4 Administración'!F596," ")</f>
        <v xml:space="preserve"> </v>
      </c>
      <c r="F596" s="98" t="str">
        <f>IF(B596&lt;&gt;"No administrar",'Matriz Nº4 Administración'!G596," ")</f>
        <v xml:space="preserve"> </v>
      </c>
      <c r="G596" s="120"/>
      <c r="H596" s="120"/>
      <c r="I596" s="120"/>
      <c r="J596" s="120"/>
      <c r="K596" s="121"/>
      <c r="L596" s="121"/>
      <c r="M596" s="120"/>
      <c r="N596" s="23"/>
      <c r="O596" s="23"/>
      <c r="P596" s="23"/>
      <c r="Q596" s="23"/>
      <c r="R596" s="23"/>
      <c r="S596" s="23"/>
      <c r="T596" s="23"/>
      <c r="U596" s="23"/>
      <c r="V596" s="23"/>
      <c r="W596" s="23"/>
      <c r="X596" s="23"/>
      <c r="Y596" s="23"/>
      <c r="Z596" s="23"/>
    </row>
    <row r="597" spans="1:26" ht="40.5" customHeight="1" x14ac:dyDescent="0.3">
      <c r="A597" s="97" t="str">
        <f>+'Matriz Nº4 Administración'!A597</f>
        <v>65. 3</v>
      </c>
      <c r="B597" s="98" t="str">
        <f>+'Matriz Nº4 Administración'!B597</f>
        <v>No administrar</v>
      </c>
      <c r="C597" s="99" t="str">
        <f>IF(B597&lt;&gt;"No administrar",'Matriz Nº1 Identificación'!B597," ")</f>
        <v xml:space="preserve"> </v>
      </c>
      <c r="D597" s="100" t="str">
        <f>IF(C597&lt;&gt;" ",'Matriz Nº4 Administración'!C597," ")</f>
        <v xml:space="preserve"> </v>
      </c>
      <c r="E597" s="98" t="str">
        <f>IF(B597&lt;&gt;"No administrar",'Matriz Nº4 Administración'!F597," ")</f>
        <v xml:space="preserve"> </v>
      </c>
      <c r="F597" s="98" t="str">
        <f>IF(B597&lt;&gt;"No administrar",'Matriz Nº4 Administración'!G597," ")</f>
        <v xml:space="preserve"> </v>
      </c>
      <c r="G597" s="120"/>
      <c r="H597" s="120"/>
      <c r="I597" s="120"/>
      <c r="J597" s="120"/>
      <c r="K597" s="121"/>
      <c r="L597" s="121"/>
      <c r="M597" s="120"/>
      <c r="N597" s="23"/>
      <c r="O597" s="23"/>
      <c r="P597" s="23"/>
      <c r="Q597" s="23"/>
      <c r="R597" s="23"/>
      <c r="S597" s="23"/>
      <c r="T597" s="23"/>
      <c r="U597" s="23"/>
      <c r="V597" s="23"/>
      <c r="W597" s="23"/>
      <c r="X597" s="23"/>
      <c r="Y597" s="23"/>
      <c r="Z597" s="23"/>
    </row>
    <row r="598" spans="1:26" ht="48" customHeight="1" x14ac:dyDescent="0.3">
      <c r="A598" s="97" t="str">
        <f>+'Matriz Nº4 Administración'!A598</f>
        <v>65. 4</v>
      </c>
      <c r="B598" s="98" t="str">
        <f>+'Matriz Nº4 Administración'!B598</f>
        <v>No administrar</v>
      </c>
      <c r="C598" s="99" t="str">
        <f>IF(B598&lt;&gt;"No administrar",'Matriz Nº1 Identificación'!B598," ")</f>
        <v xml:space="preserve"> </v>
      </c>
      <c r="D598" s="100" t="str">
        <f>IF(C598&lt;&gt;" ",'Matriz Nº4 Administración'!C598," ")</f>
        <v xml:space="preserve"> </v>
      </c>
      <c r="E598" s="98" t="str">
        <f>IF(B598&lt;&gt;"No administrar",'Matriz Nº4 Administración'!F598," ")</f>
        <v xml:space="preserve"> </v>
      </c>
      <c r="F598" s="98" t="str">
        <f>IF(B598&lt;&gt;"No administrar",'Matriz Nº4 Administración'!G598," ")</f>
        <v xml:space="preserve"> </v>
      </c>
      <c r="G598" s="120"/>
      <c r="H598" s="120"/>
      <c r="I598" s="120"/>
      <c r="J598" s="120"/>
      <c r="K598" s="121"/>
      <c r="L598" s="121"/>
      <c r="M598" s="120"/>
      <c r="N598" s="23"/>
      <c r="O598" s="23"/>
      <c r="P598" s="23"/>
      <c r="Q598" s="23"/>
      <c r="R598" s="23"/>
      <c r="S598" s="23"/>
      <c r="T598" s="23"/>
      <c r="U598" s="23"/>
      <c r="V598" s="23"/>
      <c r="W598" s="23"/>
      <c r="X598" s="23"/>
      <c r="Y598" s="23"/>
      <c r="Z598" s="23"/>
    </row>
    <row r="599" spans="1:26" ht="42.75" customHeight="1" x14ac:dyDescent="0.3">
      <c r="A599" s="97" t="str">
        <f>+'Matriz Nº4 Administración'!A599</f>
        <v>65. 5</v>
      </c>
      <c r="B599" s="98" t="str">
        <f>+'Matriz Nº4 Administración'!B599</f>
        <v>No administrar</v>
      </c>
      <c r="C599" s="99" t="str">
        <f>IF(B599&lt;&gt;"No administrar",'Matriz Nº1 Identificación'!B599," ")</f>
        <v xml:space="preserve"> </v>
      </c>
      <c r="D599" s="100" t="str">
        <f>IF(C599&lt;&gt;" ",'Matriz Nº4 Administración'!C599," ")</f>
        <v xml:space="preserve"> </v>
      </c>
      <c r="E599" s="98" t="str">
        <f>IF(B599&lt;&gt;"No administrar",'Matriz Nº4 Administración'!F599," ")</f>
        <v xml:space="preserve"> </v>
      </c>
      <c r="F599" s="98" t="str">
        <f>IF(B599&lt;&gt;"No administrar",'Matriz Nº4 Administración'!G599," ")</f>
        <v xml:space="preserve"> </v>
      </c>
      <c r="G599" s="120"/>
      <c r="H599" s="120"/>
      <c r="I599" s="120"/>
      <c r="J599" s="120"/>
      <c r="K599" s="121"/>
      <c r="L599" s="121"/>
      <c r="M599" s="120"/>
      <c r="N599" s="23"/>
      <c r="O599" s="23"/>
      <c r="P599" s="23"/>
      <c r="Q599" s="23"/>
      <c r="R599" s="23"/>
      <c r="S599" s="23"/>
      <c r="T599" s="23"/>
      <c r="U599" s="23"/>
      <c r="V599" s="23"/>
      <c r="W599" s="23"/>
      <c r="X599" s="23"/>
      <c r="Y599" s="23"/>
      <c r="Z599" s="23"/>
    </row>
    <row r="600" spans="1:26" ht="40.5" customHeight="1" x14ac:dyDescent="0.3">
      <c r="A600" s="97" t="str">
        <f>+'Matriz Nº4 Administración'!A600</f>
        <v>65. 6</v>
      </c>
      <c r="B600" s="98" t="str">
        <f>+'Matriz Nº4 Administración'!B600</f>
        <v>No administrar</v>
      </c>
      <c r="C600" s="99" t="str">
        <f>IF(B600&lt;&gt;"No administrar",'Matriz Nº1 Identificación'!B600," ")</f>
        <v xml:space="preserve"> </v>
      </c>
      <c r="D600" s="100" t="str">
        <f>IF(C600&lt;&gt;" ",'Matriz Nº4 Administración'!C600," ")</f>
        <v xml:space="preserve"> </v>
      </c>
      <c r="E600" s="98" t="str">
        <f>IF(B600&lt;&gt;"No administrar",'Matriz Nº4 Administración'!F600," ")</f>
        <v xml:space="preserve"> </v>
      </c>
      <c r="F600" s="98" t="str">
        <f>IF(B600&lt;&gt;"No administrar",'Matriz Nº4 Administración'!G600," ")</f>
        <v xml:space="preserve"> </v>
      </c>
      <c r="G600" s="120"/>
      <c r="H600" s="120"/>
      <c r="I600" s="120"/>
      <c r="J600" s="120"/>
      <c r="K600" s="121"/>
      <c r="L600" s="121"/>
      <c r="M600" s="120"/>
      <c r="N600" s="23"/>
      <c r="O600" s="23"/>
      <c r="P600" s="23"/>
      <c r="Q600" s="23"/>
      <c r="R600" s="23"/>
      <c r="S600" s="23"/>
      <c r="T600" s="23"/>
      <c r="U600" s="23"/>
      <c r="V600" s="23"/>
      <c r="W600" s="23"/>
      <c r="X600" s="23"/>
      <c r="Y600" s="23"/>
      <c r="Z600" s="23"/>
    </row>
    <row r="601" spans="1:26" ht="43.5" customHeight="1" thickBot="1" x14ac:dyDescent="0.35">
      <c r="A601" s="97" t="str">
        <f>+'Matriz Nº4 Administración'!A601</f>
        <v>65. 7</v>
      </c>
      <c r="B601" s="98" t="str">
        <f>+'Matriz Nº4 Administración'!B601</f>
        <v>No administrar</v>
      </c>
      <c r="C601" s="99" t="str">
        <f>IF(B601&lt;&gt;"No administrar",'Matriz Nº1 Identificación'!B601," ")</f>
        <v xml:space="preserve"> </v>
      </c>
      <c r="D601" s="100" t="str">
        <f>IF(C601&lt;&gt;" ",'Matriz Nº4 Administración'!C601," ")</f>
        <v xml:space="preserve"> </v>
      </c>
      <c r="E601" s="98" t="str">
        <f>IF(B601&lt;&gt;"No administrar",'Matriz Nº4 Administración'!F601," ")</f>
        <v xml:space="preserve"> </v>
      </c>
      <c r="F601" s="98" t="str">
        <f>IF(B601&lt;&gt;"No administrar",'Matriz Nº4 Administración'!G601," ")</f>
        <v xml:space="preserve"> </v>
      </c>
      <c r="G601" s="120"/>
      <c r="H601" s="120"/>
      <c r="I601" s="120"/>
      <c r="J601" s="120"/>
      <c r="K601" s="121"/>
      <c r="L601" s="121"/>
      <c r="M601" s="120"/>
      <c r="N601" s="23"/>
      <c r="O601" s="23"/>
      <c r="P601" s="23"/>
      <c r="Q601" s="23"/>
      <c r="R601" s="23"/>
      <c r="S601" s="23"/>
      <c r="T601" s="23"/>
      <c r="U601" s="23"/>
      <c r="V601" s="23"/>
      <c r="W601" s="23"/>
      <c r="X601" s="23"/>
      <c r="Y601" s="23"/>
      <c r="Z601" s="23"/>
    </row>
    <row r="602" spans="1:26" ht="16.5" customHeight="1" thickBot="1" x14ac:dyDescent="0.35">
      <c r="A602" s="460" t="str">
        <f>'Matriz Nº4 Administración'!A602</f>
        <v xml:space="preserve">Objetivo Estratégico: </v>
      </c>
      <c r="B602" s="461"/>
      <c r="C602" s="462">
        <f>'Matriz Nº4 Administración'!B602</f>
        <v>0</v>
      </c>
      <c r="D602" s="463"/>
      <c r="E602" s="463"/>
      <c r="F602" s="463"/>
      <c r="G602" s="463"/>
      <c r="H602" s="463"/>
      <c r="I602" s="463"/>
      <c r="J602" s="463"/>
      <c r="K602" s="463"/>
      <c r="L602" s="463"/>
      <c r="M602" s="463"/>
      <c r="N602" s="7"/>
      <c r="O602" s="7"/>
      <c r="P602" s="7"/>
      <c r="Q602" s="7"/>
      <c r="R602" s="7"/>
      <c r="S602" s="7"/>
      <c r="T602" s="7"/>
      <c r="U602" s="7"/>
      <c r="V602" s="7"/>
      <c r="W602" s="7"/>
      <c r="X602" s="7"/>
      <c r="Y602" s="7"/>
      <c r="Z602" s="7"/>
    </row>
    <row r="603" spans="1:26" ht="27" customHeight="1" thickBot="1" x14ac:dyDescent="0.35">
      <c r="A603" s="456" t="str">
        <f>'Matriz Nº4 Administración'!A603</f>
        <v>Objetivo táctico</v>
      </c>
      <c r="B603" s="426"/>
      <c r="C603" s="457" t="str">
        <f>'Matriz Nº4 Administración'!B603</f>
        <v xml:space="preserve">66. </v>
      </c>
      <c r="D603" s="458"/>
      <c r="E603" s="458"/>
      <c r="F603" s="458"/>
      <c r="G603" s="458"/>
      <c r="H603" s="458"/>
      <c r="I603" s="458"/>
      <c r="J603" s="458"/>
      <c r="K603" s="458"/>
      <c r="L603" s="458"/>
      <c r="M603" s="459"/>
      <c r="N603" s="7"/>
      <c r="O603" s="7"/>
      <c r="P603" s="7"/>
      <c r="Q603" s="7"/>
      <c r="R603" s="7"/>
      <c r="S603" s="7"/>
      <c r="T603" s="7"/>
      <c r="U603" s="7"/>
      <c r="V603" s="7"/>
      <c r="W603" s="7"/>
      <c r="X603" s="7"/>
      <c r="Y603" s="7"/>
      <c r="Z603" s="7"/>
    </row>
    <row r="604" spans="1:26" ht="47.25" customHeight="1" x14ac:dyDescent="0.3">
      <c r="A604" s="97" t="str">
        <f>+'Matriz Nº4 Administración'!A604</f>
        <v>66. 1</v>
      </c>
      <c r="B604" s="98" t="str">
        <f>+'Matriz Nº4 Administración'!B604</f>
        <v>No administrar</v>
      </c>
      <c r="C604" s="99" t="str">
        <f>IF(B604&lt;&gt;"No administrar",'Matriz Nº1 Identificación'!B604," ")</f>
        <v xml:space="preserve"> </v>
      </c>
      <c r="D604" s="100" t="str">
        <f>IF(C604&lt;&gt;" ",'Matriz Nº4 Administración'!C604," ")</f>
        <v xml:space="preserve"> </v>
      </c>
      <c r="E604" s="98" t="str">
        <f>IF(B604&lt;&gt;"No administrar",'Matriz Nº4 Administración'!F604," ")</f>
        <v xml:space="preserve"> </v>
      </c>
      <c r="F604" s="98" t="str">
        <f>IF(B604&lt;&gt;"No administrar",'Matriz Nº4 Administración'!G604," ")</f>
        <v xml:space="preserve"> </v>
      </c>
      <c r="G604" s="120"/>
      <c r="H604" s="120"/>
      <c r="I604" s="120"/>
      <c r="J604" s="120"/>
      <c r="K604" s="121"/>
      <c r="L604" s="121"/>
      <c r="M604" s="120"/>
      <c r="N604" s="23"/>
      <c r="O604" s="23"/>
      <c r="P604" s="23"/>
      <c r="Q604" s="23"/>
      <c r="R604" s="23"/>
      <c r="S604" s="23"/>
      <c r="T604" s="23"/>
      <c r="U604" s="23"/>
      <c r="V604" s="23"/>
      <c r="W604" s="23"/>
      <c r="X604" s="23"/>
      <c r="Y604" s="23"/>
      <c r="Z604" s="23"/>
    </row>
    <row r="605" spans="1:26" ht="43.5" customHeight="1" x14ac:dyDescent="0.3">
      <c r="A605" s="97" t="str">
        <f>+'Matriz Nº4 Administración'!A605</f>
        <v>66. 2</v>
      </c>
      <c r="B605" s="98" t="str">
        <f>+'Matriz Nº4 Administración'!B605</f>
        <v>No administrar</v>
      </c>
      <c r="C605" s="99" t="str">
        <f>IF(B605&lt;&gt;"No administrar",'Matriz Nº1 Identificación'!B605," ")</f>
        <v xml:space="preserve"> </v>
      </c>
      <c r="D605" s="100" t="str">
        <f>IF(C605&lt;&gt;" ",'Matriz Nº4 Administración'!C605," ")</f>
        <v xml:space="preserve"> </v>
      </c>
      <c r="E605" s="98" t="str">
        <f>IF(B605&lt;&gt;"No administrar",'Matriz Nº4 Administración'!F605," ")</f>
        <v xml:space="preserve"> </v>
      </c>
      <c r="F605" s="98" t="str">
        <f>IF(B605&lt;&gt;"No administrar",'Matriz Nº4 Administración'!G605," ")</f>
        <v xml:space="preserve"> </v>
      </c>
      <c r="G605" s="120"/>
      <c r="H605" s="120"/>
      <c r="I605" s="120"/>
      <c r="J605" s="120"/>
      <c r="K605" s="121"/>
      <c r="L605" s="121"/>
      <c r="M605" s="120"/>
      <c r="N605" s="23"/>
      <c r="O605" s="23"/>
      <c r="P605" s="23"/>
      <c r="Q605" s="23"/>
      <c r="R605" s="23"/>
      <c r="S605" s="23"/>
      <c r="T605" s="23"/>
      <c r="U605" s="23"/>
      <c r="V605" s="23"/>
      <c r="W605" s="23"/>
      <c r="X605" s="23"/>
      <c r="Y605" s="23"/>
      <c r="Z605" s="23"/>
    </row>
    <row r="606" spans="1:26" ht="40.5" customHeight="1" x14ac:dyDescent="0.3">
      <c r="A606" s="97" t="str">
        <f>+'Matriz Nº4 Administración'!A606</f>
        <v>66. 3</v>
      </c>
      <c r="B606" s="98" t="str">
        <f>+'Matriz Nº4 Administración'!B606</f>
        <v>No administrar</v>
      </c>
      <c r="C606" s="99" t="str">
        <f>IF(B606&lt;&gt;"No administrar",'Matriz Nº1 Identificación'!B606," ")</f>
        <v xml:space="preserve"> </v>
      </c>
      <c r="D606" s="100" t="str">
        <f>IF(C606&lt;&gt;" ",'Matriz Nº4 Administración'!C606," ")</f>
        <v xml:space="preserve"> </v>
      </c>
      <c r="E606" s="98" t="str">
        <f>IF(B606&lt;&gt;"No administrar",'Matriz Nº4 Administración'!F606," ")</f>
        <v xml:space="preserve"> </v>
      </c>
      <c r="F606" s="98" t="str">
        <f>IF(B606&lt;&gt;"No administrar",'Matriz Nº4 Administración'!G606," ")</f>
        <v xml:space="preserve"> </v>
      </c>
      <c r="G606" s="120"/>
      <c r="H606" s="120"/>
      <c r="I606" s="120"/>
      <c r="J606" s="120"/>
      <c r="K606" s="121"/>
      <c r="L606" s="121"/>
      <c r="M606" s="120"/>
      <c r="N606" s="23"/>
      <c r="O606" s="23"/>
      <c r="P606" s="23"/>
      <c r="Q606" s="23"/>
      <c r="R606" s="23"/>
      <c r="S606" s="23"/>
      <c r="T606" s="23"/>
      <c r="U606" s="23"/>
      <c r="V606" s="23"/>
      <c r="W606" s="23"/>
      <c r="X606" s="23"/>
      <c r="Y606" s="23"/>
      <c r="Z606" s="23"/>
    </row>
    <row r="607" spans="1:26" ht="48" customHeight="1" x14ac:dyDescent="0.3">
      <c r="A607" s="97" t="str">
        <f>+'Matriz Nº4 Administración'!A607</f>
        <v>66. 4</v>
      </c>
      <c r="B607" s="98" t="str">
        <f>+'Matriz Nº4 Administración'!B607</f>
        <v>No administrar</v>
      </c>
      <c r="C607" s="99" t="str">
        <f>IF(B607&lt;&gt;"No administrar",'Matriz Nº1 Identificación'!B607," ")</f>
        <v xml:space="preserve"> </v>
      </c>
      <c r="D607" s="100" t="str">
        <f>IF(C607&lt;&gt;" ",'Matriz Nº4 Administración'!C607," ")</f>
        <v xml:space="preserve"> </v>
      </c>
      <c r="E607" s="98" t="str">
        <f>IF(B607&lt;&gt;"No administrar",'Matriz Nº4 Administración'!F607," ")</f>
        <v xml:space="preserve"> </v>
      </c>
      <c r="F607" s="98" t="str">
        <f>IF(B607&lt;&gt;"No administrar",'Matriz Nº4 Administración'!G607," ")</f>
        <v xml:space="preserve"> </v>
      </c>
      <c r="G607" s="120"/>
      <c r="H607" s="120"/>
      <c r="I607" s="120"/>
      <c r="J607" s="120"/>
      <c r="K607" s="121"/>
      <c r="L607" s="121"/>
      <c r="M607" s="120"/>
      <c r="N607" s="23"/>
      <c r="O607" s="23"/>
      <c r="P607" s="23"/>
      <c r="Q607" s="23"/>
      <c r="R607" s="23"/>
      <c r="S607" s="23"/>
      <c r="T607" s="23"/>
      <c r="U607" s="23"/>
      <c r="V607" s="23"/>
      <c r="W607" s="23"/>
      <c r="X607" s="23"/>
      <c r="Y607" s="23"/>
      <c r="Z607" s="23"/>
    </row>
    <row r="608" spans="1:26" ht="42.75" customHeight="1" x14ac:dyDescent="0.3">
      <c r="A608" s="97" t="str">
        <f>+'Matriz Nº4 Administración'!A608</f>
        <v>66. 5</v>
      </c>
      <c r="B608" s="98" t="str">
        <f>+'Matriz Nº4 Administración'!B608</f>
        <v>No administrar</v>
      </c>
      <c r="C608" s="99" t="str">
        <f>IF(B608&lt;&gt;"No administrar",'Matriz Nº1 Identificación'!B608," ")</f>
        <v xml:space="preserve"> </v>
      </c>
      <c r="D608" s="100" t="str">
        <f>IF(C608&lt;&gt;" ",'Matriz Nº4 Administración'!C608," ")</f>
        <v xml:space="preserve"> </v>
      </c>
      <c r="E608" s="98" t="str">
        <f>IF(B608&lt;&gt;"No administrar",'Matriz Nº4 Administración'!F608," ")</f>
        <v xml:space="preserve"> </v>
      </c>
      <c r="F608" s="98" t="str">
        <f>IF(B608&lt;&gt;"No administrar",'Matriz Nº4 Administración'!G608," ")</f>
        <v xml:space="preserve"> </v>
      </c>
      <c r="G608" s="120"/>
      <c r="H608" s="120"/>
      <c r="I608" s="120"/>
      <c r="J608" s="120"/>
      <c r="K608" s="121"/>
      <c r="L608" s="121"/>
      <c r="M608" s="120"/>
      <c r="N608" s="23"/>
      <c r="O608" s="23"/>
      <c r="P608" s="23"/>
      <c r="Q608" s="23"/>
      <c r="R608" s="23"/>
      <c r="S608" s="23"/>
      <c r="T608" s="23"/>
      <c r="U608" s="23"/>
      <c r="V608" s="23"/>
      <c r="W608" s="23"/>
      <c r="X608" s="23"/>
      <c r="Y608" s="23"/>
      <c r="Z608" s="23"/>
    </row>
    <row r="609" spans="1:26" ht="40.5" customHeight="1" x14ac:dyDescent="0.3">
      <c r="A609" s="97" t="str">
        <f>+'Matriz Nº4 Administración'!A609</f>
        <v>66. 6</v>
      </c>
      <c r="B609" s="98" t="str">
        <f>+'Matriz Nº4 Administración'!B609</f>
        <v>No administrar</v>
      </c>
      <c r="C609" s="99" t="str">
        <f>IF(B609&lt;&gt;"No administrar",'Matriz Nº1 Identificación'!B609," ")</f>
        <v xml:space="preserve"> </v>
      </c>
      <c r="D609" s="100" t="str">
        <f>IF(C609&lt;&gt;" ",'Matriz Nº4 Administración'!C609," ")</f>
        <v xml:space="preserve"> </v>
      </c>
      <c r="E609" s="98" t="str">
        <f>IF(B609&lt;&gt;"No administrar",'Matriz Nº4 Administración'!F609," ")</f>
        <v xml:space="preserve"> </v>
      </c>
      <c r="F609" s="98" t="str">
        <f>IF(B609&lt;&gt;"No administrar",'Matriz Nº4 Administración'!G609," ")</f>
        <v xml:space="preserve"> </v>
      </c>
      <c r="G609" s="120"/>
      <c r="H609" s="120"/>
      <c r="I609" s="120"/>
      <c r="J609" s="120"/>
      <c r="K609" s="121"/>
      <c r="L609" s="121"/>
      <c r="M609" s="120"/>
      <c r="N609" s="23"/>
      <c r="O609" s="23"/>
      <c r="P609" s="23"/>
      <c r="Q609" s="23"/>
      <c r="R609" s="23"/>
      <c r="S609" s="23"/>
      <c r="T609" s="23"/>
      <c r="U609" s="23"/>
      <c r="V609" s="23"/>
      <c r="W609" s="23"/>
      <c r="X609" s="23"/>
      <c r="Y609" s="23"/>
      <c r="Z609" s="23"/>
    </row>
    <row r="610" spans="1:26" ht="43.5" customHeight="1" thickBot="1" x14ac:dyDescent="0.35">
      <c r="A610" s="97" t="str">
        <f>+'Matriz Nº4 Administración'!A610</f>
        <v>66. 7</v>
      </c>
      <c r="B610" s="98" t="str">
        <f>+'Matriz Nº4 Administración'!B610</f>
        <v>No administrar</v>
      </c>
      <c r="C610" s="99" t="str">
        <f>IF(B610&lt;&gt;"No administrar",'Matriz Nº1 Identificación'!B610," ")</f>
        <v xml:space="preserve"> </v>
      </c>
      <c r="D610" s="100" t="str">
        <f>IF(C610&lt;&gt;" ",'Matriz Nº4 Administración'!C610," ")</f>
        <v xml:space="preserve"> </v>
      </c>
      <c r="E610" s="98" t="str">
        <f>IF(B610&lt;&gt;"No administrar",'Matriz Nº4 Administración'!F610," ")</f>
        <v xml:space="preserve"> </v>
      </c>
      <c r="F610" s="98" t="str">
        <f>IF(B610&lt;&gt;"No administrar",'Matriz Nº4 Administración'!G610," ")</f>
        <v xml:space="preserve"> </v>
      </c>
      <c r="G610" s="120"/>
      <c r="H610" s="120"/>
      <c r="I610" s="120"/>
      <c r="J610" s="120"/>
      <c r="K610" s="121"/>
      <c r="L610" s="121"/>
      <c r="M610" s="120"/>
      <c r="N610" s="23"/>
      <c r="O610" s="23"/>
      <c r="P610" s="23"/>
      <c r="Q610" s="23"/>
      <c r="R610" s="23"/>
      <c r="S610" s="23"/>
      <c r="T610" s="23"/>
      <c r="U610" s="23"/>
      <c r="V610" s="23"/>
      <c r="W610" s="23"/>
      <c r="X610" s="23"/>
      <c r="Y610" s="23"/>
      <c r="Z610" s="23"/>
    </row>
    <row r="611" spans="1:26" ht="16.5" customHeight="1" thickBot="1" x14ac:dyDescent="0.35">
      <c r="A611" s="460" t="str">
        <f>'Matriz Nº4 Administración'!A611</f>
        <v xml:space="preserve">Objetivo Estratégico: </v>
      </c>
      <c r="B611" s="461"/>
      <c r="C611" s="462">
        <f>'Matriz Nº4 Administración'!B611</f>
        <v>0</v>
      </c>
      <c r="D611" s="463"/>
      <c r="E611" s="463"/>
      <c r="F611" s="463"/>
      <c r="G611" s="463"/>
      <c r="H611" s="463"/>
      <c r="I611" s="463"/>
      <c r="J611" s="463"/>
      <c r="K611" s="463"/>
      <c r="L611" s="463"/>
      <c r="M611" s="463"/>
      <c r="N611" s="7"/>
      <c r="O611" s="7"/>
      <c r="P611" s="7"/>
      <c r="Q611" s="7"/>
      <c r="R611" s="7"/>
      <c r="S611" s="7"/>
      <c r="T611" s="7"/>
      <c r="U611" s="7"/>
      <c r="V611" s="7"/>
      <c r="W611" s="7"/>
      <c r="X611" s="7"/>
      <c r="Y611" s="7"/>
      <c r="Z611" s="7"/>
    </row>
    <row r="612" spans="1:26" ht="27" customHeight="1" thickBot="1" x14ac:dyDescent="0.35">
      <c r="A612" s="456" t="str">
        <f>'Matriz Nº4 Administración'!A612</f>
        <v>Objetivo táctico</v>
      </c>
      <c r="B612" s="426"/>
      <c r="C612" s="457" t="str">
        <f>'Matriz Nº4 Administración'!B612</f>
        <v xml:space="preserve">67. </v>
      </c>
      <c r="D612" s="458"/>
      <c r="E612" s="458"/>
      <c r="F612" s="458"/>
      <c r="G612" s="458"/>
      <c r="H612" s="458"/>
      <c r="I612" s="458"/>
      <c r="J612" s="458"/>
      <c r="K612" s="458"/>
      <c r="L612" s="458"/>
      <c r="M612" s="459"/>
      <c r="N612" s="7"/>
      <c r="O612" s="7"/>
      <c r="P612" s="7"/>
      <c r="Q612" s="7"/>
      <c r="R612" s="7"/>
      <c r="S612" s="7"/>
      <c r="T612" s="7"/>
      <c r="U612" s="7"/>
      <c r="V612" s="7"/>
      <c r="W612" s="7"/>
      <c r="X612" s="7"/>
      <c r="Y612" s="7"/>
      <c r="Z612" s="7"/>
    </row>
    <row r="613" spans="1:26" ht="47.25" customHeight="1" x14ac:dyDescent="0.3">
      <c r="A613" s="97" t="str">
        <f>+'Matriz Nº4 Administración'!A613</f>
        <v>67. 1</v>
      </c>
      <c r="B613" s="98" t="str">
        <f>+'Matriz Nº4 Administración'!B613</f>
        <v>No administrar</v>
      </c>
      <c r="C613" s="99" t="str">
        <f>IF(B613&lt;&gt;"No administrar",'Matriz Nº1 Identificación'!B613," ")</f>
        <v xml:space="preserve"> </v>
      </c>
      <c r="D613" s="100" t="str">
        <f>IF(C613&lt;&gt;" ",'Matriz Nº4 Administración'!C613," ")</f>
        <v xml:space="preserve"> </v>
      </c>
      <c r="E613" s="98" t="str">
        <f>IF(B613&lt;&gt;"No administrar",'Matriz Nº4 Administración'!F613," ")</f>
        <v xml:space="preserve"> </v>
      </c>
      <c r="F613" s="98" t="str">
        <f>IF(B613&lt;&gt;"No administrar",'Matriz Nº4 Administración'!G613," ")</f>
        <v xml:space="preserve"> </v>
      </c>
      <c r="G613" s="120"/>
      <c r="H613" s="120"/>
      <c r="I613" s="120"/>
      <c r="J613" s="120"/>
      <c r="K613" s="121"/>
      <c r="L613" s="121"/>
      <c r="M613" s="120"/>
      <c r="N613" s="23"/>
      <c r="O613" s="23"/>
      <c r="P613" s="23"/>
      <c r="Q613" s="23"/>
      <c r="R613" s="23"/>
      <c r="S613" s="23"/>
      <c r="T613" s="23"/>
      <c r="U613" s="23"/>
      <c r="V613" s="23"/>
      <c r="W613" s="23"/>
      <c r="X613" s="23"/>
      <c r="Y613" s="23"/>
      <c r="Z613" s="23"/>
    </row>
    <row r="614" spans="1:26" ht="43.5" customHeight="1" x14ac:dyDescent="0.3">
      <c r="A614" s="97" t="str">
        <f>+'Matriz Nº4 Administración'!A614</f>
        <v>67. 2</v>
      </c>
      <c r="B614" s="98" t="str">
        <f>+'Matriz Nº4 Administración'!B614</f>
        <v>No administrar</v>
      </c>
      <c r="C614" s="99" t="str">
        <f>IF(B614&lt;&gt;"No administrar",'Matriz Nº1 Identificación'!B614," ")</f>
        <v xml:space="preserve"> </v>
      </c>
      <c r="D614" s="100" t="str">
        <f>IF(C614&lt;&gt;" ",'Matriz Nº4 Administración'!C614," ")</f>
        <v xml:space="preserve"> </v>
      </c>
      <c r="E614" s="98" t="str">
        <f>IF(B614&lt;&gt;"No administrar",'Matriz Nº4 Administración'!F614," ")</f>
        <v xml:space="preserve"> </v>
      </c>
      <c r="F614" s="98" t="str">
        <f>IF(B614&lt;&gt;"No administrar",'Matriz Nº4 Administración'!G614," ")</f>
        <v xml:space="preserve"> </v>
      </c>
      <c r="G614" s="120"/>
      <c r="H614" s="120"/>
      <c r="I614" s="120"/>
      <c r="J614" s="120"/>
      <c r="K614" s="121"/>
      <c r="L614" s="121"/>
      <c r="M614" s="120"/>
      <c r="N614" s="23"/>
      <c r="O614" s="23"/>
      <c r="P614" s="23"/>
      <c r="Q614" s="23"/>
      <c r="R614" s="23"/>
      <c r="S614" s="23"/>
      <c r="T614" s="23"/>
      <c r="U614" s="23"/>
      <c r="V614" s="23"/>
      <c r="W614" s="23"/>
      <c r="X614" s="23"/>
      <c r="Y614" s="23"/>
      <c r="Z614" s="23"/>
    </row>
    <row r="615" spans="1:26" ht="40.5" customHeight="1" x14ac:dyDescent="0.3">
      <c r="A615" s="97" t="str">
        <f>+'Matriz Nº4 Administración'!A615</f>
        <v>67. 3</v>
      </c>
      <c r="B615" s="98" t="str">
        <f>+'Matriz Nº4 Administración'!B615</f>
        <v>No administrar</v>
      </c>
      <c r="C615" s="99" t="str">
        <f>IF(B615&lt;&gt;"No administrar",'Matriz Nº1 Identificación'!B615," ")</f>
        <v xml:space="preserve"> </v>
      </c>
      <c r="D615" s="100" t="str">
        <f>IF(C615&lt;&gt;" ",'Matriz Nº4 Administración'!C615," ")</f>
        <v xml:space="preserve"> </v>
      </c>
      <c r="E615" s="98" t="str">
        <f>IF(B615&lt;&gt;"No administrar",'Matriz Nº4 Administración'!F615," ")</f>
        <v xml:space="preserve"> </v>
      </c>
      <c r="F615" s="98" t="str">
        <f>IF(B615&lt;&gt;"No administrar",'Matriz Nº4 Administración'!G615," ")</f>
        <v xml:space="preserve"> </v>
      </c>
      <c r="G615" s="120"/>
      <c r="H615" s="120"/>
      <c r="I615" s="120"/>
      <c r="J615" s="120"/>
      <c r="K615" s="121"/>
      <c r="L615" s="121"/>
      <c r="M615" s="120"/>
      <c r="N615" s="23"/>
      <c r="O615" s="23"/>
      <c r="P615" s="23"/>
      <c r="Q615" s="23"/>
      <c r="R615" s="23"/>
      <c r="S615" s="23"/>
      <c r="T615" s="23"/>
      <c r="U615" s="23"/>
      <c r="V615" s="23"/>
      <c r="W615" s="23"/>
      <c r="X615" s="23"/>
      <c r="Y615" s="23"/>
      <c r="Z615" s="23"/>
    </row>
    <row r="616" spans="1:26" ht="48" customHeight="1" x14ac:dyDescent="0.3">
      <c r="A616" s="97" t="str">
        <f>+'Matriz Nº4 Administración'!A616</f>
        <v>67. 4</v>
      </c>
      <c r="B616" s="98" t="str">
        <f>+'Matriz Nº4 Administración'!B616</f>
        <v>No administrar</v>
      </c>
      <c r="C616" s="99" t="str">
        <f>IF(B616&lt;&gt;"No administrar",'Matriz Nº1 Identificación'!B616," ")</f>
        <v xml:space="preserve"> </v>
      </c>
      <c r="D616" s="100" t="str">
        <f>IF(C616&lt;&gt;" ",'Matriz Nº4 Administración'!C616," ")</f>
        <v xml:space="preserve"> </v>
      </c>
      <c r="E616" s="98" t="str">
        <f>IF(B616&lt;&gt;"No administrar",'Matriz Nº4 Administración'!F616," ")</f>
        <v xml:space="preserve"> </v>
      </c>
      <c r="F616" s="98" t="str">
        <f>IF(B616&lt;&gt;"No administrar",'Matriz Nº4 Administración'!G616," ")</f>
        <v xml:space="preserve"> </v>
      </c>
      <c r="G616" s="120"/>
      <c r="H616" s="120"/>
      <c r="I616" s="120"/>
      <c r="J616" s="120"/>
      <c r="K616" s="121"/>
      <c r="L616" s="121"/>
      <c r="M616" s="120"/>
      <c r="N616" s="23"/>
      <c r="O616" s="23"/>
      <c r="P616" s="23"/>
      <c r="Q616" s="23"/>
      <c r="R616" s="23"/>
      <c r="S616" s="23"/>
      <c r="T616" s="23"/>
      <c r="U616" s="23"/>
      <c r="V616" s="23"/>
      <c r="W616" s="23"/>
      <c r="X616" s="23"/>
      <c r="Y616" s="23"/>
      <c r="Z616" s="23"/>
    </row>
    <row r="617" spans="1:26" ht="42.75" customHeight="1" x14ac:dyDescent="0.3">
      <c r="A617" s="97" t="str">
        <f>+'Matriz Nº4 Administración'!A617</f>
        <v>67. 5</v>
      </c>
      <c r="B617" s="98" t="str">
        <f>+'Matriz Nº4 Administración'!B617</f>
        <v>No administrar</v>
      </c>
      <c r="C617" s="99" t="str">
        <f>IF(B617&lt;&gt;"No administrar",'Matriz Nº1 Identificación'!B617," ")</f>
        <v xml:space="preserve"> </v>
      </c>
      <c r="D617" s="100" t="str">
        <f>IF(C617&lt;&gt;" ",'Matriz Nº4 Administración'!C617," ")</f>
        <v xml:space="preserve"> </v>
      </c>
      <c r="E617" s="98" t="str">
        <f>IF(B617&lt;&gt;"No administrar",'Matriz Nº4 Administración'!F617," ")</f>
        <v xml:space="preserve"> </v>
      </c>
      <c r="F617" s="98" t="str">
        <f>IF(B617&lt;&gt;"No administrar",'Matriz Nº4 Administración'!G617," ")</f>
        <v xml:space="preserve"> </v>
      </c>
      <c r="G617" s="120"/>
      <c r="H617" s="120"/>
      <c r="I617" s="120"/>
      <c r="J617" s="120"/>
      <c r="K617" s="121"/>
      <c r="L617" s="121"/>
      <c r="M617" s="120"/>
      <c r="N617" s="23"/>
      <c r="O617" s="23"/>
      <c r="P617" s="23"/>
      <c r="Q617" s="23"/>
      <c r="R617" s="23"/>
      <c r="S617" s="23"/>
      <c r="T617" s="23"/>
      <c r="U617" s="23"/>
      <c r="V617" s="23"/>
      <c r="W617" s="23"/>
      <c r="X617" s="23"/>
      <c r="Y617" s="23"/>
      <c r="Z617" s="23"/>
    </row>
    <row r="618" spans="1:26" ht="40.5" customHeight="1" x14ac:dyDescent="0.3">
      <c r="A618" s="97" t="str">
        <f>+'Matriz Nº4 Administración'!A618</f>
        <v>67. 6</v>
      </c>
      <c r="B618" s="98" t="str">
        <f>+'Matriz Nº4 Administración'!B618</f>
        <v>No administrar</v>
      </c>
      <c r="C618" s="99" t="str">
        <f>IF(B618&lt;&gt;"No administrar",'Matriz Nº1 Identificación'!B618," ")</f>
        <v xml:space="preserve"> </v>
      </c>
      <c r="D618" s="100" t="str">
        <f>IF(C618&lt;&gt;" ",'Matriz Nº4 Administración'!C618," ")</f>
        <v xml:space="preserve"> </v>
      </c>
      <c r="E618" s="98" t="str">
        <f>IF(B618&lt;&gt;"No administrar",'Matriz Nº4 Administración'!F618," ")</f>
        <v xml:space="preserve"> </v>
      </c>
      <c r="F618" s="98" t="str">
        <f>IF(B618&lt;&gt;"No administrar",'Matriz Nº4 Administración'!G618," ")</f>
        <v xml:space="preserve"> </v>
      </c>
      <c r="G618" s="120"/>
      <c r="H618" s="120"/>
      <c r="I618" s="120"/>
      <c r="J618" s="120"/>
      <c r="K618" s="121"/>
      <c r="L618" s="121"/>
      <c r="M618" s="120"/>
      <c r="N618" s="23"/>
      <c r="O618" s="23"/>
      <c r="P618" s="23"/>
      <c r="Q618" s="23"/>
      <c r="R618" s="23"/>
      <c r="S618" s="23"/>
      <c r="T618" s="23"/>
      <c r="U618" s="23"/>
      <c r="V618" s="23"/>
      <c r="W618" s="23"/>
      <c r="X618" s="23"/>
      <c r="Y618" s="23"/>
      <c r="Z618" s="23"/>
    </row>
    <row r="619" spans="1:26" ht="43.5" customHeight="1" thickBot="1" x14ac:dyDescent="0.35">
      <c r="A619" s="97" t="str">
        <f>+'Matriz Nº4 Administración'!A619</f>
        <v>67. 7</v>
      </c>
      <c r="B619" s="98" t="str">
        <f>+'Matriz Nº4 Administración'!B619</f>
        <v>No administrar</v>
      </c>
      <c r="C619" s="99" t="str">
        <f>IF(B619&lt;&gt;"No administrar",'Matriz Nº1 Identificación'!B619," ")</f>
        <v xml:space="preserve"> </v>
      </c>
      <c r="D619" s="100" t="str">
        <f>IF(C619&lt;&gt;" ",'Matriz Nº4 Administración'!C619," ")</f>
        <v xml:space="preserve"> </v>
      </c>
      <c r="E619" s="98" t="str">
        <f>IF(B619&lt;&gt;"No administrar",'Matriz Nº4 Administración'!F619," ")</f>
        <v xml:space="preserve"> </v>
      </c>
      <c r="F619" s="98" t="str">
        <f>IF(B619&lt;&gt;"No administrar",'Matriz Nº4 Administración'!G619," ")</f>
        <v xml:space="preserve"> </v>
      </c>
      <c r="G619" s="120"/>
      <c r="H619" s="120"/>
      <c r="I619" s="120"/>
      <c r="J619" s="120"/>
      <c r="K619" s="121"/>
      <c r="L619" s="121"/>
      <c r="M619" s="120"/>
      <c r="N619" s="23"/>
      <c r="O619" s="23"/>
      <c r="P619" s="23"/>
      <c r="Q619" s="23"/>
      <c r="R619" s="23"/>
      <c r="S619" s="23"/>
      <c r="T619" s="23"/>
      <c r="U619" s="23"/>
      <c r="V619" s="23"/>
      <c r="W619" s="23"/>
      <c r="X619" s="23"/>
      <c r="Y619" s="23"/>
      <c r="Z619" s="23"/>
    </row>
    <row r="620" spans="1:26" ht="16.5" customHeight="1" thickBot="1" x14ac:dyDescent="0.35">
      <c r="A620" s="460" t="str">
        <f>'Matriz Nº4 Administración'!A620</f>
        <v xml:space="preserve">Objetivo Estratégico: </v>
      </c>
      <c r="B620" s="461"/>
      <c r="C620" s="462">
        <f>'Matriz Nº4 Administración'!B620</f>
        <v>0</v>
      </c>
      <c r="D620" s="463"/>
      <c r="E620" s="463"/>
      <c r="F620" s="463"/>
      <c r="G620" s="463"/>
      <c r="H620" s="463"/>
      <c r="I620" s="463"/>
      <c r="J620" s="463"/>
      <c r="K620" s="463"/>
      <c r="L620" s="463"/>
      <c r="M620" s="463"/>
      <c r="N620" s="7"/>
      <c r="O620" s="7"/>
      <c r="P620" s="7"/>
      <c r="Q620" s="7"/>
      <c r="R620" s="7"/>
      <c r="S620" s="7"/>
      <c r="T620" s="7"/>
      <c r="U620" s="7"/>
      <c r="V620" s="7"/>
      <c r="W620" s="7"/>
      <c r="X620" s="7"/>
      <c r="Y620" s="7"/>
      <c r="Z620" s="7"/>
    </row>
    <row r="621" spans="1:26" ht="27" customHeight="1" thickBot="1" x14ac:dyDescent="0.35">
      <c r="A621" s="456" t="str">
        <f>'Matriz Nº4 Administración'!A621</f>
        <v>Objetivo táctico</v>
      </c>
      <c r="B621" s="426"/>
      <c r="C621" s="457" t="str">
        <f>'Matriz Nº4 Administración'!B621</f>
        <v xml:space="preserve">68. </v>
      </c>
      <c r="D621" s="458"/>
      <c r="E621" s="458"/>
      <c r="F621" s="458"/>
      <c r="G621" s="458"/>
      <c r="H621" s="458"/>
      <c r="I621" s="458"/>
      <c r="J621" s="458"/>
      <c r="K621" s="458"/>
      <c r="L621" s="458"/>
      <c r="M621" s="459"/>
      <c r="N621" s="7"/>
      <c r="O621" s="7"/>
      <c r="P621" s="7"/>
      <c r="Q621" s="7"/>
      <c r="R621" s="7"/>
      <c r="S621" s="7"/>
      <c r="T621" s="7"/>
      <c r="U621" s="7"/>
      <c r="V621" s="7"/>
      <c r="W621" s="7"/>
      <c r="X621" s="7"/>
      <c r="Y621" s="7"/>
      <c r="Z621" s="7"/>
    </row>
    <row r="622" spans="1:26" ht="47.25" customHeight="1" x14ac:dyDescent="0.3">
      <c r="A622" s="97" t="str">
        <f>+'Matriz Nº4 Administración'!A622</f>
        <v>68. 1</v>
      </c>
      <c r="B622" s="98" t="str">
        <f>+'Matriz Nº4 Administración'!B622</f>
        <v>No administrar</v>
      </c>
      <c r="C622" s="99" t="str">
        <f>IF(B622&lt;&gt;"No administrar",'Matriz Nº1 Identificación'!B622," ")</f>
        <v xml:space="preserve"> </v>
      </c>
      <c r="D622" s="100" t="str">
        <f>IF(C622&lt;&gt;" ",'Matriz Nº4 Administración'!C622," ")</f>
        <v xml:space="preserve"> </v>
      </c>
      <c r="E622" s="98" t="str">
        <f>IF(B622&lt;&gt;"No administrar",'Matriz Nº4 Administración'!F622," ")</f>
        <v xml:space="preserve"> </v>
      </c>
      <c r="F622" s="98" t="str">
        <f>IF(B622&lt;&gt;"No administrar",'Matriz Nº4 Administración'!G622," ")</f>
        <v xml:space="preserve"> </v>
      </c>
      <c r="G622" s="120"/>
      <c r="H622" s="120"/>
      <c r="I622" s="120"/>
      <c r="J622" s="120"/>
      <c r="K622" s="121"/>
      <c r="L622" s="121"/>
      <c r="M622" s="120"/>
      <c r="N622" s="23"/>
      <c r="O622" s="23"/>
      <c r="P622" s="23"/>
      <c r="Q622" s="23"/>
      <c r="R622" s="23"/>
      <c r="S622" s="23"/>
      <c r="T622" s="23"/>
      <c r="U622" s="23"/>
      <c r="V622" s="23"/>
      <c r="W622" s="23"/>
      <c r="X622" s="23"/>
      <c r="Y622" s="23"/>
      <c r="Z622" s="23"/>
    </row>
    <row r="623" spans="1:26" ht="43.5" customHeight="1" x14ac:dyDescent="0.3">
      <c r="A623" s="97" t="str">
        <f>+'Matriz Nº4 Administración'!A623</f>
        <v>68. 2</v>
      </c>
      <c r="B623" s="98" t="str">
        <f>+'Matriz Nº4 Administración'!B623</f>
        <v>No administrar</v>
      </c>
      <c r="C623" s="99" t="str">
        <f>IF(B623&lt;&gt;"No administrar",'Matriz Nº1 Identificación'!B623," ")</f>
        <v xml:space="preserve"> </v>
      </c>
      <c r="D623" s="100" t="str">
        <f>IF(C623&lt;&gt;" ",'Matriz Nº4 Administración'!C623," ")</f>
        <v xml:space="preserve"> </v>
      </c>
      <c r="E623" s="98" t="str">
        <f>IF(B623&lt;&gt;"No administrar",'Matriz Nº4 Administración'!F623," ")</f>
        <v xml:space="preserve"> </v>
      </c>
      <c r="F623" s="98" t="str">
        <f>IF(B623&lt;&gt;"No administrar",'Matriz Nº4 Administración'!G623," ")</f>
        <v xml:space="preserve"> </v>
      </c>
      <c r="G623" s="120"/>
      <c r="H623" s="120"/>
      <c r="I623" s="120"/>
      <c r="J623" s="120"/>
      <c r="K623" s="121"/>
      <c r="L623" s="121"/>
      <c r="M623" s="120"/>
      <c r="N623" s="23"/>
      <c r="O623" s="23"/>
      <c r="P623" s="23"/>
      <c r="Q623" s="23"/>
      <c r="R623" s="23"/>
      <c r="S623" s="23"/>
      <c r="T623" s="23"/>
      <c r="U623" s="23"/>
      <c r="V623" s="23"/>
      <c r="W623" s="23"/>
      <c r="X623" s="23"/>
      <c r="Y623" s="23"/>
      <c r="Z623" s="23"/>
    </row>
    <row r="624" spans="1:26" ht="40.5" customHeight="1" x14ac:dyDescent="0.3">
      <c r="A624" s="97" t="str">
        <f>+'Matriz Nº4 Administración'!A624</f>
        <v>68. 3</v>
      </c>
      <c r="B624" s="98" t="str">
        <f>+'Matriz Nº4 Administración'!B624</f>
        <v>No administrar</v>
      </c>
      <c r="C624" s="99" t="str">
        <f>IF(B624&lt;&gt;"No administrar",'Matriz Nº1 Identificación'!B624," ")</f>
        <v xml:space="preserve"> </v>
      </c>
      <c r="D624" s="100" t="str">
        <f>IF(C624&lt;&gt;" ",'Matriz Nº4 Administración'!C624," ")</f>
        <v xml:space="preserve"> </v>
      </c>
      <c r="E624" s="98" t="str">
        <f>IF(B624&lt;&gt;"No administrar",'Matriz Nº4 Administración'!F624," ")</f>
        <v xml:space="preserve"> </v>
      </c>
      <c r="F624" s="98" t="str">
        <f>IF(B624&lt;&gt;"No administrar",'Matriz Nº4 Administración'!G624," ")</f>
        <v xml:space="preserve"> </v>
      </c>
      <c r="G624" s="120"/>
      <c r="H624" s="120"/>
      <c r="I624" s="120"/>
      <c r="J624" s="120"/>
      <c r="K624" s="121"/>
      <c r="L624" s="121"/>
      <c r="M624" s="120"/>
      <c r="N624" s="23"/>
      <c r="O624" s="23"/>
      <c r="P624" s="23"/>
      <c r="Q624" s="23"/>
      <c r="R624" s="23"/>
      <c r="S624" s="23"/>
      <c r="T624" s="23"/>
      <c r="U624" s="23"/>
      <c r="V624" s="23"/>
      <c r="W624" s="23"/>
      <c r="X624" s="23"/>
      <c r="Y624" s="23"/>
      <c r="Z624" s="23"/>
    </row>
    <row r="625" spans="1:26" ht="48" customHeight="1" x14ac:dyDescent="0.3">
      <c r="A625" s="97" t="str">
        <f>+'Matriz Nº4 Administración'!A625</f>
        <v>68. 4</v>
      </c>
      <c r="B625" s="98" t="str">
        <f>+'Matriz Nº4 Administración'!B625</f>
        <v>No administrar</v>
      </c>
      <c r="C625" s="99" t="str">
        <f>IF(B625&lt;&gt;"No administrar",'Matriz Nº1 Identificación'!B625," ")</f>
        <v xml:space="preserve"> </v>
      </c>
      <c r="D625" s="100" t="str">
        <f>IF(C625&lt;&gt;" ",'Matriz Nº4 Administración'!C625," ")</f>
        <v xml:space="preserve"> </v>
      </c>
      <c r="E625" s="98" t="str">
        <f>IF(B625&lt;&gt;"No administrar",'Matriz Nº4 Administración'!F625," ")</f>
        <v xml:space="preserve"> </v>
      </c>
      <c r="F625" s="98" t="str">
        <f>IF(B625&lt;&gt;"No administrar",'Matriz Nº4 Administración'!G625," ")</f>
        <v xml:space="preserve"> </v>
      </c>
      <c r="G625" s="120"/>
      <c r="H625" s="120"/>
      <c r="I625" s="120"/>
      <c r="J625" s="120"/>
      <c r="K625" s="121"/>
      <c r="L625" s="121"/>
      <c r="M625" s="120"/>
      <c r="N625" s="23"/>
      <c r="O625" s="23"/>
      <c r="P625" s="23"/>
      <c r="Q625" s="23"/>
      <c r="R625" s="23"/>
      <c r="S625" s="23"/>
      <c r="T625" s="23"/>
      <c r="U625" s="23"/>
      <c r="V625" s="23"/>
      <c r="W625" s="23"/>
      <c r="X625" s="23"/>
      <c r="Y625" s="23"/>
      <c r="Z625" s="23"/>
    </row>
    <row r="626" spans="1:26" ht="42.75" customHeight="1" x14ac:dyDescent="0.3">
      <c r="A626" s="97" t="str">
        <f>+'Matriz Nº4 Administración'!A626</f>
        <v>68. 5</v>
      </c>
      <c r="B626" s="98" t="str">
        <f>+'Matriz Nº4 Administración'!B626</f>
        <v>No administrar</v>
      </c>
      <c r="C626" s="99" t="str">
        <f>IF(B626&lt;&gt;"No administrar",'Matriz Nº1 Identificación'!B626," ")</f>
        <v xml:space="preserve"> </v>
      </c>
      <c r="D626" s="100" t="str">
        <f>IF(C626&lt;&gt;" ",'Matriz Nº4 Administración'!C626," ")</f>
        <v xml:space="preserve"> </v>
      </c>
      <c r="E626" s="98" t="str">
        <f>IF(B626&lt;&gt;"No administrar",'Matriz Nº4 Administración'!F626," ")</f>
        <v xml:space="preserve"> </v>
      </c>
      <c r="F626" s="98" t="str">
        <f>IF(B626&lt;&gt;"No administrar",'Matriz Nº4 Administración'!G626," ")</f>
        <v xml:space="preserve"> </v>
      </c>
      <c r="G626" s="120"/>
      <c r="H626" s="120"/>
      <c r="I626" s="120"/>
      <c r="J626" s="120"/>
      <c r="K626" s="121"/>
      <c r="L626" s="121"/>
      <c r="M626" s="120"/>
      <c r="N626" s="23"/>
      <c r="O626" s="23"/>
      <c r="P626" s="23"/>
      <c r="Q626" s="23"/>
      <c r="R626" s="23"/>
      <c r="S626" s="23"/>
      <c r="T626" s="23"/>
      <c r="U626" s="23"/>
      <c r="V626" s="23"/>
      <c r="W626" s="23"/>
      <c r="X626" s="23"/>
      <c r="Y626" s="23"/>
      <c r="Z626" s="23"/>
    </row>
    <row r="627" spans="1:26" ht="40.5" customHeight="1" x14ac:dyDescent="0.3">
      <c r="A627" s="97" t="str">
        <f>+'Matriz Nº4 Administración'!A627</f>
        <v>68. 6</v>
      </c>
      <c r="B627" s="98" t="str">
        <f>+'Matriz Nº4 Administración'!B627</f>
        <v>No administrar</v>
      </c>
      <c r="C627" s="99" t="str">
        <f>IF(B627&lt;&gt;"No administrar",'Matriz Nº1 Identificación'!B627," ")</f>
        <v xml:space="preserve"> </v>
      </c>
      <c r="D627" s="100" t="str">
        <f>IF(C627&lt;&gt;" ",'Matriz Nº4 Administración'!C627," ")</f>
        <v xml:space="preserve"> </v>
      </c>
      <c r="E627" s="98" t="str">
        <f>IF(B627&lt;&gt;"No administrar",'Matriz Nº4 Administración'!F627," ")</f>
        <v xml:space="preserve"> </v>
      </c>
      <c r="F627" s="98" t="str">
        <f>IF(B627&lt;&gt;"No administrar",'Matriz Nº4 Administración'!G627," ")</f>
        <v xml:space="preserve"> </v>
      </c>
      <c r="G627" s="120"/>
      <c r="H627" s="120"/>
      <c r="I627" s="120"/>
      <c r="J627" s="120"/>
      <c r="K627" s="121"/>
      <c r="L627" s="121"/>
      <c r="M627" s="120"/>
      <c r="N627" s="23"/>
      <c r="O627" s="23"/>
      <c r="P627" s="23"/>
      <c r="Q627" s="23"/>
      <c r="R627" s="23"/>
      <c r="S627" s="23"/>
      <c r="T627" s="23"/>
      <c r="U627" s="23"/>
      <c r="V627" s="23"/>
      <c r="W627" s="23"/>
      <c r="X627" s="23"/>
      <c r="Y627" s="23"/>
      <c r="Z627" s="23"/>
    </row>
    <row r="628" spans="1:26" ht="43.5" customHeight="1" thickBot="1" x14ac:dyDescent="0.35">
      <c r="A628" s="97" t="str">
        <f>+'Matriz Nº4 Administración'!A628</f>
        <v>68. 7</v>
      </c>
      <c r="B628" s="98" t="str">
        <f>+'Matriz Nº4 Administración'!B628</f>
        <v>No administrar</v>
      </c>
      <c r="C628" s="99" t="str">
        <f>IF(B628&lt;&gt;"No administrar",'Matriz Nº1 Identificación'!B628," ")</f>
        <v xml:space="preserve"> </v>
      </c>
      <c r="D628" s="100" t="str">
        <f>IF(C628&lt;&gt;" ",'Matriz Nº4 Administración'!C628," ")</f>
        <v xml:space="preserve"> </v>
      </c>
      <c r="E628" s="98" t="str">
        <f>IF(B628&lt;&gt;"No administrar",'Matriz Nº4 Administración'!F628," ")</f>
        <v xml:space="preserve"> </v>
      </c>
      <c r="F628" s="98" t="str">
        <f>IF(B628&lt;&gt;"No administrar",'Matriz Nº4 Administración'!G628," ")</f>
        <v xml:space="preserve"> </v>
      </c>
      <c r="G628" s="120"/>
      <c r="H628" s="120"/>
      <c r="I628" s="120"/>
      <c r="J628" s="120"/>
      <c r="K628" s="121"/>
      <c r="L628" s="121"/>
      <c r="M628" s="120"/>
      <c r="N628" s="23"/>
      <c r="O628" s="23"/>
      <c r="P628" s="23"/>
      <c r="Q628" s="23"/>
      <c r="R628" s="23"/>
      <c r="S628" s="23"/>
      <c r="T628" s="23"/>
      <c r="U628" s="23"/>
      <c r="V628" s="23"/>
      <c r="W628" s="23"/>
      <c r="X628" s="23"/>
      <c r="Y628" s="23"/>
      <c r="Z628" s="23"/>
    </row>
    <row r="629" spans="1:26" ht="16.5" customHeight="1" thickBot="1" x14ac:dyDescent="0.35">
      <c r="A629" s="460" t="str">
        <f>'Matriz Nº4 Administración'!A629</f>
        <v xml:space="preserve">Objetivo Estratégico: </v>
      </c>
      <c r="B629" s="461"/>
      <c r="C629" s="462">
        <f>'Matriz Nº4 Administración'!B629</f>
        <v>0</v>
      </c>
      <c r="D629" s="463"/>
      <c r="E629" s="463"/>
      <c r="F629" s="463"/>
      <c r="G629" s="463"/>
      <c r="H629" s="463"/>
      <c r="I629" s="463"/>
      <c r="J629" s="463"/>
      <c r="K629" s="463"/>
      <c r="L629" s="463"/>
      <c r="M629" s="463"/>
      <c r="N629" s="7"/>
      <c r="O629" s="7"/>
      <c r="P629" s="7"/>
      <c r="Q629" s="7"/>
      <c r="R629" s="7"/>
      <c r="S629" s="7"/>
      <c r="T629" s="7"/>
      <c r="U629" s="7"/>
      <c r="V629" s="7"/>
      <c r="W629" s="7"/>
      <c r="X629" s="7"/>
      <c r="Y629" s="7"/>
      <c r="Z629" s="7"/>
    </row>
    <row r="630" spans="1:26" ht="27" customHeight="1" thickBot="1" x14ac:dyDescent="0.35">
      <c r="A630" s="456" t="str">
        <f>'Matriz Nº4 Administración'!A630</f>
        <v>Objetivo táctico</v>
      </c>
      <c r="B630" s="426"/>
      <c r="C630" s="457" t="str">
        <f>'Matriz Nº4 Administración'!B630</f>
        <v xml:space="preserve">69. </v>
      </c>
      <c r="D630" s="458"/>
      <c r="E630" s="458"/>
      <c r="F630" s="458"/>
      <c r="G630" s="458"/>
      <c r="H630" s="458"/>
      <c r="I630" s="458"/>
      <c r="J630" s="458"/>
      <c r="K630" s="458"/>
      <c r="L630" s="458"/>
      <c r="M630" s="459"/>
      <c r="N630" s="7"/>
      <c r="O630" s="7"/>
      <c r="P630" s="7"/>
      <c r="Q630" s="7"/>
      <c r="R630" s="7"/>
      <c r="S630" s="7"/>
      <c r="T630" s="7"/>
      <c r="U630" s="7"/>
      <c r="V630" s="7"/>
      <c r="W630" s="7"/>
      <c r="X630" s="7"/>
      <c r="Y630" s="7"/>
      <c r="Z630" s="7"/>
    </row>
    <row r="631" spans="1:26" ht="47.25" customHeight="1" x14ac:dyDescent="0.3">
      <c r="A631" s="97" t="str">
        <f>+'Matriz Nº4 Administración'!A631</f>
        <v>69. 1</v>
      </c>
      <c r="B631" s="98" t="str">
        <f>+'Matriz Nº4 Administración'!B631</f>
        <v>No administrar</v>
      </c>
      <c r="C631" s="99" t="str">
        <f>IF(B631&lt;&gt;"No administrar",'Matriz Nº1 Identificación'!B631," ")</f>
        <v xml:space="preserve"> </v>
      </c>
      <c r="D631" s="100" t="str">
        <f>IF(C631&lt;&gt;" ",'Matriz Nº4 Administración'!C631," ")</f>
        <v xml:space="preserve"> </v>
      </c>
      <c r="E631" s="98" t="str">
        <f>IF(B631&lt;&gt;"No administrar",'Matriz Nº4 Administración'!F631," ")</f>
        <v xml:space="preserve"> </v>
      </c>
      <c r="F631" s="98" t="str">
        <f>IF(B631&lt;&gt;"No administrar",'Matriz Nº4 Administración'!G631," ")</f>
        <v xml:space="preserve"> </v>
      </c>
      <c r="G631" s="120"/>
      <c r="H631" s="120"/>
      <c r="I631" s="120"/>
      <c r="J631" s="120"/>
      <c r="K631" s="121"/>
      <c r="L631" s="121"/>
      <c r="M631" s="120"/>
      <c r="N631" s="23"/>
      <c r="O631" s="23"/>
      <c r="P631" s="23"/>
      <c r="Q631" s="23"/>
      <c r="R631" s="23"/>
      <c r="S631" s="23"/>
      <c r="T631" s="23"/>
      <c r="U631" s="23"/>
      <c r="V631" s="23"/>
      <c r="W631" s="23"/>
      <c r="X631" s="23"/>
      <c r="Y631" s="23"/>
      <c r="Z631" s="23"/>
    </row>
    <row r="632" spans="1:26" ht="43.5" customHeight="1" x14ac:dyDescent="0.3">
      <c r="A632" s="97" t="str">
        <f>+'Matriz Nº4 Administración'!A632</f>
        <v>69. 2</v>
      </c>
      <c r="B632" s="98" t="str">
        <f>+'Matriz Nº4 Administración'!B632</f>
        <v>No administrar</v>
      </c>
      <c r="C632" s="99" t="str">
        <f>IF(B632&lt;&gt;"No administrar",'Matriz Nº1 Identificación'!B632," ")</f>
        <v xml:space="preserve"> </v>
      </c>
      <c r="D632" s="100" t="str">
        <f>IF(C632&lt;&gt;" ",'Matriz Nº4 Administración'!C632," ")</f>
        <v xml:space="preserve"> </v>
      </c>
      <c r="E632" s="98" t="str">
        <f>IF(B632&lt;&gt;"No administrar",'Matriz Nº4 Administración'!F632," ")</f>
        <v xml:space="preserve"> </v>
      </c>
      <c r="F632" s="98" t="str">
        <f>IF(B632&lt;&gt;"No administrar",'Matriz Nº4 Administración'!G632," ")</f>
        <v xml:space="preserve"> </v>
      </c>
      <c r="G632" s="120"/>
      <c r="H632" s="120"/>
      <c r="I632" s="120"/>
      <c r="J632" s="120"/>
      <c r="K632" s="121"/>
      <c r="L632" s="121"/>
      <c r="M632" s="120"/>
      <c r="N632" s="23"/>
      <c r="O632" s="23"/>
      <c r="P632" s="23"/>
      <c r="Q632" s="23"/>
      <c r="R632" s="23"/>
      <c r="S632" s="23"/>
      <c r="T632" s="23"/>
      <c r="U632" s="23"/>
      <c r="V632" s="23"/>
      <c r="W632" s="23"/>
      <c r="X632" s="23"/>
      <c r="Y632" s="23"/>
      <c r="Z632" s="23"/>
    </row>
    <row r="633" spans="1:26" ht="40.5" customHeight="1" x14ac:dyDescent="0.3">
      <c r="A633" s="97" t="str">
        <f>+'Matriz Nº4 Administración'!A633</f>
        <v>69. 3</v>
      </c>
      <c r="B633" s="98" t="str">
        <f>+'Matriz Nº4 Administración'!B633</f>
        <v>No administrar</v>
      </c>
      <c r="C633" s="99" t="str">
        <f>IF(B633&lt;&gt;"No administrar",'Matriz Nº1 Identificación'!B633," ")</f>
        <v xml:space="preserve"> </v>
      </c>
      <c r="D633" s="100" t="str">
        <f>IF(C633&lt;&gt;" ",'Matriz Nº4 Administración'!C633," ")</f>
        <v xml:space="preserve"> </v>
      </c>
      <c r="E633" s="98" t="str">
        <f>IF(B633&lt;&gt;"No administrar",'Matriz Nº4 Administración'!F633," ")</f>
        <v xml:space="preserve"> </v>
      </c>
      <c r="F633" s="98" t="str">
        <f>IF(B633&lt;&gt;"No administrar",'Matriz Nº4 Administración'!G633," ")</f>
        <v xml:space="preserve"> </v>
      </c>
      <c r="G633" s="120"/>
      <c r="H633" s="120"/>
      <c r="I633" s="120"/>
      <c r="J633" s="120"/>
      <c r="K633" s="121"/>
      <c r="L633" s="121"/>
      <c r="M633" s="120"/>
      <c r="N633" s="23"/>
      <c r="O633" s="23"/>
      <c r="P633" s="23"/>
      <c r="Q633" s="23"/>
      <c r="R633" s="23"/>
      <c r="S633" s="23"/>
      <c r="T633" s="23"/>
      <c r="U633" s="23"/>
      <c r="V633" s="23"/>
      <c r="W633" s="23"/>
      <c r="X633" s="23"/>
      <c r="Y633" s="23"/>
      <c r="Z633" s="23"/>
    </row>
    <row r="634" spans="1:26" ht="48" customHeight="1" x14ac:dyDescent="0.3">
      <c r="A634" s="97" t="str">
        <f>+'Matriz Nº4 Administración'!A634</f>
        <v>69. 4</v>
      </c>
      <c r="B634" s="98" t="str">
        <f>+'Matriz Nº4 Administración'!B634</f>
        <v>No administrar</v>
      </c>
      <c r="C634" s="99" t="str">
        <f>IF(B634&lt;&gt;"No administrar",'Matriz Nº1 Identificación'!B634," ")</f>
        <v xml:space="preserve"> </v>
      </c>
      <c r="D634" s="100" t="str">
        <f>IF(C634&lt;&gt;" ",'Matriz Nº4 Administración'!C634," ")</f>
        <v xml:space="preserve"> </v>
      </c>
      <c r="E634" s="98" t="str">
        <f>IF(B634&lt;&gt;"No administrar",'Matriz Nº4 Administración'!F634," ")</f>
        <v xml:space="preserve"> </v>
      </c>
      <c r="F634" s="98" t="str">
        <f>IF(B634&lt;&gt;"No administrar",'Matriz Nº4 Administración'!G634," ")</f>
        <v xml:space="preserve"> </v>
      </c>
      <c r="G634" s="120"/>
      <c r="H634" s="120"/>
      <c r="I634" s="120"/>
      <c r="J634" s="120"/>
      <c r="K634" s="121"/>
      <c r="L634" s="121"/>
      <c r="M634" s="120"/>
      <c r="N634" s="23"/>
      <c r="O634" s="23"/>
      <c r="P634" s="23"/>
      <c r="Q634" s="23"/>
      <c r="R634" s="23"/>
      <c r="S634" s="23"/>
      <c r="T634" s="23"/>
      <c r="U634" s="23"/>
      <c r="V634" s="23"/>
      <c r="W634" s="23"/>
      <c r="X634" s="23"/>
      <c r="Y634" s="23"/>
      <c r="Z634" s="23"/>
    </row>
    <row r="635" spans="1:26" ht="42.75" customHeight="1" x14ac:dyDescent="0.3">
      <c r="A635" s="97" t="str">
        <f>+'Matriz Nº4 Administración'!A635</f>
        <v>69. 5</v>
      </c>
      <c r="B635" s="98" t="str">
        <f>+'Matriz Nº4 Administración'!B635</f>
        <v>No administrar</v>
      </c>
      <c r="C635" s="99" t="str">
        <f>IF(B635&lt;&gt;"No administrar",'Matriz Nº1 Identificación'!B635," ")</f>
        <v xml:space="preserve"> </v>
      </c>
      <c r="D635" s="100" t="str">
        <f>IF(C635&lt;&gt;" ",'Matriz Nº4 Administración'!C635," ")</f>
        <v xml:space="preserve"> </v>
      </c>
      <c r="E635" s="98" t="str">
        <f>IF(B635&lt;&gt;"No administrar",'Matriz Nº4 Administración'!F635," ")</f>
        <v xml:space="preserve"> </v>
      </c>
      <c r="F635" s="98" t="str">
        <f>IF(B635&lt;&gt;"No administrar",'Matriz Nº4 Administración'!G635," ")</f>
        <v xml:space="preserve"> </v>
      </c>
      <c r="G635" s="120"/>
      <c r="H635" s="120"/>
      <c r="I635" s="120"/>
      <c r="J635" s="120"/>
      <c r="K635" s="121"/>
      <c r="L635" s="121"/>
      <c r="M635" s="120"/>
      <c r="N635" s="23"/>
      <c r="O635" s="23"/>
      <c r="P635" s="23"/>
      <c r="Q635" s="23"/>
      <c r="R635" s="23"/>
      <c r="S635" s="23"/>
      <c r="T635" s="23"/>
      <c r="U635" s="23"/>
      <c r="V635" s="23"/>
      <c r="W635" s="23"/>
      <c r="X635" s="23"/>
      <c r="Y635" s="23"/>
      <c r="Z635" s="23"/>
    </row>
    <row r="636" spans="1:26" ht="40.5" customHeight="1" x14ac:dyDescent="0.3">
      <c r="A636" s="97" t="str">
        <f>+'Matriz Nº4 Administración'!A636</f>
        <v>69. 6</v>
      </c>
      <c r="B636" s="98" t="str">
        <f>+'Matriz Nº4 Administración'!B636</f>
        <v>No administrar</v>
      </c>
      <c r="C636" s="99" t="str">
        <f>IF(B636&lt;&gt;"No administrar",'Matriz Nº1 Identificación'!B636," ")</f>
        <v xml:space="preserve"> </v>
      </c>
      <c r="D636" s="100" t="str">
        <f>IF(C636&lt;&gt;" ",'Matriz Nº4 Administración'!C636," ")</f>
        <v xml:space="preserve"> </v>
      </c>
      <c r="E636" s="98" t="str">
        <f>IF(B636&lt;&gt;"No administrar",'Matriz Nº4 Administración'!F636," ")</f>
        <v xml:space="preserve"> </v>
      </c>
      <c r="F636" s="98" t="str">
        <f>IF(B636&lt;&gt;"No administrar",'Matriz Nº4 Administración'!G636," ")</f>
        <v xml:space="preserve"> </v>
      </c>
      <c r="G636" s="120"/>
      <c r="H636" s="120"/>
      <c r="I636" s="120"/>
      <c r="J636" s="120"/>
      <c r="K636" s="121"/>
      <c r="L636" s="121"/>
      <c r="M636" s="120"/>
      <c r="N636" s="23"/>
      <c r="O636" s="23"/>
      <c r="P636" s="23"/>
      <c r="Q636" s="23"/>
      <c r="R636" s="23"/>
      <c r="S636" s="23"/>
      <c r="T636" s="23"/>
      <c r="U636" s="23"/>
      <c r="V636" s="23"/>
      <c r="W636" s="23"/>
      <c r="X636" s="23"/>
      <c r="Y636" s="23"/>
      <c r="Z636" s="23"/>
    </row>
    <row r="637" spans="1:26" ht="43.5" customHeight="1" thickBot="1" x14ac:dyDescent="0.35">
      <c r="A637" s="97" t="str">
        <f>+'Matriz Nº4 Administración'!A637</f>
        <v>69. 7</v>
      </c>
      <c r="B637" s="98" t="str">
        <f>+'Matriz Nº4 Administración'!B637</f>
        <v>No administrar</v>
      </c>
      <c r="C637" s="99" t="str">
        <f>IF(B637&lt;&gt;"No administrar",'Matriz Nº1 Identificación'!B637," ")</f>
        <v xml:space="preserve"> </v>
      </c>
      <c r="D637" s="100" t="str">
        <f>IF(C637&lt;&gt;" ",'Matriz Nº4 Administración'!C637," ")</f>
        <v xml:space="preserve"> </v>
      </c>
      <c r="E637" s="98" t="str">
        <f>IF(B637&lt;&gt;"No administrar",'Matriz Nº4 Administración'!F637," ")</f>
        <v xml:space="preserve"> </v>
      </c>
      <c r="F637" s="98" t="str">
        <f>IF(B637&lt;&gt;"No administrar",'Matriz Nº4 Administración'!G637," ")</f>
        <v xml:space="preserve"> </v>
      </c>
      <c r="G637" s="120"/>
      <c r="H637" s="120"/>
      <c r="I637" s="120"/>
      <c r="J637" s="120"/>
      <c r="K637" s="121"/>
      <c r="L637" s="121"/>
      <c r="M637" s="120"/>
      <c r="N637" s="23"/>
      <c r="O637" s="23"/>
      <c r="P637" s="23"/>
      <c r="Q637" s="23"/>
      <c r="R637" s="23"/>
      <c r="S637" s="23"/>
      <c r="T637" s="23"/>
      <c r="U637" s="23"/>
      <c r="V637" s="23"/>
      <c r="W637" s="23"/>
      <c r="X637" s="23"/>
      <c r="Y637" s="23"/>
      <c r="Z637" s="23"/>
    </row>
    <row r="638" spans="1:26" ht="16.5" customHeight="1" thickBot="1" x14ac:dyDescent="0.35">
      <c r="A638" s="460" t="str">
        <f>'Matriz Nº4 Administración'!A638</f>
        <v xml:space="preserve">Objetivo Estratégico: </v>
      </c>
      <c r="B638" s="461"/>
      <c r="C638" s="462">
        <f>'Matriz Nº4 Administración'!B638</f>
        <v>0</v>
      </c>
      <c r="D638" s="463"/>
      <c r="E638" s="463"/>
      <c r="F638" s="463"/>
      <c r="G638" s="463"/>
      <c r="H638" s="463"/>
      <c r="I638" s="463"/>
      <c r="J638" s="463"/>
      <c r="K638" s="463"/>
      <c r="L638" s="463"/>
      <c r="M638" s="463"/>
      <c r="N638" s="7"/>
      <c r="O638" s="7"/>
      <c r="P638" s="7"/>
      <c r="Q638" s="7"/>
      <c r="R638" s="7"/>
      <c r="S638" s="7"/>
      <c r="T638" s="7"/>
      <c r="U638" s="7"/>
      <c r="V638" s="7"/>
      <c r="W638" s="7"/>
      <c r="X638" s="7"/>
      <c r="Y638" s="7"/>
      <c r="Z638" s="7"/>
    </row>
    <row r="639" spans="1:26" ht="27" customHeight="1" thickBot="1" x14ac:dyDescent="0.35">
      <c r="A639" s="456" t="str">
        <f>'Matriz Nº4 Administración'!A639</f>
        <v>Objetivo táctico</v>
      </c>
      <c r="B639" s="426"/>
      <c r="C639" s="457" t="str">
        <f>'Matriz Nº4 Administración'!B639</f>
        <v xml:space="preserve">70. </v>
      </c>
      <c r="D639" s="458"/>
      <c r="E639" s="458"/>
      <c r="F639" s="458"/>
      <c r="G639" s="458"/>
      <c r="H639" s="458"/>
      <c r="I639" s="458"/>
      <c r="J639" s="458"/>
      <c r="K639" s="458"/>
      <c r="L639" s="458"/>
      <c r="M639" s="459"/>
      <c r="N639" s="7"/>
      <c r="O639" s="7"/>
      <c r="P639" s="7"/>
      <c r="Q639" s="7"/>
      <c r="R639" s="7"/>
      <c r="S639" s="7"/>
      <c r="T639" s="7"/>
      <c r="U639" s="7"/>
      <c r="V639" s="7"/>
      <c r="W639" s="7"/>
      <c r="X639" s="7"/>
      <c r="Y639" s="7"/>
      <c r="Z639" s="7"/>
    </row>
    <row r="640" spans="1:26" ht="47.25" customHeight="1" x14ac:dyDescent="0.3">
      <c r="A640" s="97" t="str">
        <f>+'Matriz Nº4 Administración'!A640</f>
        <v>70. 1</v>
      </c>
      <c r="B640" s="98" t="str">
        <f>+'Matriz Nº4 Administración'!B640</f>
        <v>No administrar</v>
      </c>
      <c r="C640" s="99" t="str">
        <f>IF(B640&lt;&gt;"No administrar",'Matriz Nº1 Identificación'!B640," ")</f>
        <v xml:space="preserve"> </v>
      </c>
      <c r="D640" s="100" t="str">
        <f>IF(C640&lt;&gt;" ",'Matriz Nº4 Administración'!C640," ")</f>
        <v xml:space="preserve"> </v>
      </c>
      <c r="E640" s="98" t="str">
        <f>IF(B640&lt;&gt;"No administrar",'Matriz Nº4 Administración'!F640," ")</f>
        <v xml:space="preserve"> </v>
      </c>
      <c r="F640" s="98" t="str">
        <f>IF(B640&lt;&gt;"No administrar",'Matriz Nº4 Administración'!G640," ")</f>
        <v xml:space="preserve"> </v>
      </c>
      <c r="G640" s="120"/>
      <c r="H640" s="120"/>
      <c r="I640" s="120"/>
      <c r="J640" s="120"/>
      <c r="K640" s="121"/>
      <c r="L640" s="121"/>
      <c r="M640" s="120"/>
      <c r="N640" s="23"/>
      <c r="O640" s="23"/>
      <c r="P640" s="23"/>
      <c r="Q640" s="23"/>
      <c r="R640" s="23"/>
      <c r="S640" s="23"/>
      <c r="T640" s="23"/>
      <c r="U640" s="23"/>
      <c r="V640" s="23"/>
      <c r="W640" s="23"/>
      <c r="X640" s="23"/>
      <c r="Y640" s="23"/>
      <c r="Z640" s="23"/>
    </row>
    <row r="641" spans="1:26" ht="43.5" customHeight="1" x14ac:dyDescent="0.3">
      <c r="A641" s="97" t="str">
        <f>+'Matriz Nº4 Administración'!A641</f>
        <v>70. 2</v>
      </c>
      <c r="B641" s="98" t="str">
        <f>+'Matriz Nº4 Administración'!B641</f>
        <v>No administrar</v>
      </c>
      <c r="C641" s="99" t="str">
        <f>IF(B641&lt;&gt;"No administrar",'Matriz Nº1 Identificación'!B641," ")</f>
        <v xml:space="preserve"> </v>
      </c>
      <c r="D641" s="100" t="str">
        <f>IF(C641&lt;&gt;" ",'Matriz Nº4 Administración'!C641," ")</f>
        <v xml:space="preserve"> </v>
      </c>
      <c r="E641" s="98" t="str">
        <f>IF(B641&lt;&gt;"No administrar",'Matriz Nº4 Administración'!F641," ")</f>
        <v xml:space="preserve"> </v>
      </c>
      <c r="F641" s="98" t="str">
        <f>IF(B641&lt;&gt;"No administrar",'Matriz Nº4 Administración'!G641," ")</f>
        <v xml:space="preserve"> </v>
      </c>
      <c r="G641" s="120"/>
      <c r="H641" s="120"/>
      <c r="I641" s="120"/>
      <c r="J641" s="120"/>
      <c r="K641" s="121"/>
      <c r="L641" s="121"/>
      <c r="M641" s="120"/>
      <c r="N641" s="23"/>
      <c r="O641" s="23"/>
      <c r="P641" s="23"/>
      <c r="Q641" s="23"/>
      <c r="R641" s="23"/>
      <c r="S641" s="23"/>
      <c r="T641" s="23"/>
      <c r="U641" s="23"/>
      <c r="V641" s="23"/>
      <c r="W641" s="23"/>
      <c r="X641" s="23"/>
      <c r="Y641" s="23"/>
      <c r="Z641" s="23"/>
    </row>
    <row r="642" spans="1:26" ht="40.5" customHeight="1" x14ac:dyDescent="0.3">
      <c r="A642" s="97" t="str">
        <f>+'Matriz Nº4 Administración'!A642</f>
        <v>70. 3</v>
      </c>
      <c r="B642" s="98" t="str">
        <f>+'Matriz Nº4 Administración'!B642</f>
        <v>No administrar</v>
      </c>
      <c r="C642" s="99" t="str">
        <f>IF(B642&lt;&gt;"No administrar",'Matriz Nº1 Identificación'!B642," ")</f>
        <v xml:space="preserve"> </v>
      </c>
      <c r="D642" s="100" t="str">
        <f>IF(C642&lt;&gt;" ",'Matriz Nº4 Administración'!C642," ")</f>
        <v xml:space="preserve"> </v>
      </c>
      <c r="E642" s="98" t="str">
        <f>IF(B642&lt;&gt;"No administrar",'Matriz Nº4 Administración'!F642," ")</f>
        <v xml:space="preserve"> </v>
      </c>
      <c r="F642" s="98" t="str">
        <f>IF(B642&lt;&gt;"No administrar",'Matriz Nº4 Administración'!G642," ")</f>
        <v xml:space="preserve"> </v>
      </c>
      <c r="G642" s="120"/>
      <c r="H642" s="120"/>
      <c r="I642" s="120"/>
      <c r="J642" s="120"/>
      <c r="K642" s="121"/>
      <c r="L642" s="121"/>
      <c r="M642" s="120"/>
      <c r="N642" s="23"/>
      <c r="O642" s="23"/>
      <c r="P642" s="23"/>
      <c r="Q642" s="23"/>
      <c r="R642" s="23"/>
      <c r="S642" s="23"/>
      <c r="T642" s="23"/>
      <c r="U642" s="23"/>
      <c r="V642" s="23"/>
      <c r="W642" s="23"/>
      <c r="X642" s="23"/>
      <c r="Y642" s="23"/>
      <c r="Z642" s="23"/>
    </row>
    <row r="643" spans="1:26" ht="48" customHeight="1" x14ac:dyDescent="0.3">
      <c r="A643" s="97" t="str">
        <f>+'Matriz Nº4 Administración'!A643</f>
        <v>70. 4</v>
      </c>
      <c r="B643" s="98" t="str">
        <f>+'Matriz Nº4 Administración'!B643</f>
        <v>No administrar</v>
      </c>
      <c r="C643" s="99" t="str">
        <f>IF(B643&lt;&gt;"No administrar",'Matriz Nº1 Identificación'!B643," ")</f>
        <v xml:space="preserve"> </v>
      </c>
      <c r="D643" s="100" t="str">
        <f>IF(C643&lt;&gt;" ",'Matriz Nº4 Administración'!C643," ")</f>
        <v xml:space="preserve"> </v>
      </c>
      <c r="E643" s="98" t="str">
        <f>IF(B643&lt;&gt;"No administrar",'Matriz Nº4 Administración'!F643," ")</f>
        <v xml:space="preserve"> </v>
      </c>
      <c r="F643" s="98" t="str">
        <f>IF(B643&lt;&gt;"No administrar",'Matriz Nº4 Administración'!G643," ")</f>
        <v xml:space="preserve"> </v>
      </c>
      <c r="G643" s="120"/>
      <c r="H643" s="120"/>
      <c r="I643" s="120"/>
      <c r="J643" s="120"/>
      <c r="K643" s="121"/>
      <c r="L643" s="121"/>
      <c r="M643" s="120"/>
      <c r="N643" s="23"/>
      <c r="O643" s="23"/>
      <c r="P643" s="23"/>
      <c r="Q643" s="23"/>
      <c r="R643" s="23"/>
      <c r="S643" s="23"/>
      <c r="T643" s="23"/>
      <c r="U643" s="23"/>
      <c r="V643" s="23"/>
      <c r="W643" s="23"/>
      <c r="X643" s="23"/>
      <c r="Y643" s="23"/>
      <c r="Z643" s="23"/>
    </row>
    <row r="644" spans="1:26" ht="42.75" customHeight="1" x14ac:dyDescent="0.3">
      <c r="A644" s="97" t="str">
        <f>+'Matriz Nº4 Administración'!A644</f>
        <v>70. 5</v>
      </c>
      <c r="B644" s="98" t="str">
        <f>+'Matriz Nº4 Administración'!B644</f>
        <v>No administrar</v>
      </c>
      <c r="C644" s="99" t="str">
        <f>IF(B644&lt;&gt;"No administrar",'Matriz Nº1 Identificación'!B644," ")</f>
        <v xml:space="preserve"> </v>
      </c>
      <c r="D644" s="100" t="str">
        <f>IF(C644&lt;&gt;" ",'Matriz Nº4 Administración'!C644," ")</f>
        <v xml:space="preserve"> </v>
      </c>
      <c r="E644" s="98" t="str">
        <f>IF(B644&lt;&gt;"No administrar",'Matriz Nº4 Administración'!F644," ")</f>
        <v xml:space="preserve"> </v>
      </c>
      <c r="F644" s="98" t="str">
        <f>IF(B644&lt;&gt;"No administrar",'Matriz Nº4 Administración'!G644," ")</f>
        <v xml:space="preserve"> </v>
      </c>
      <c r="G644" s="120"/>
      <c r="H644" s="120"/>
      <c r="I644" s="120"/>
      <c r="J644" s="120"/>
      <c r="K644" s="121"/>
      <c r="L644" s="121"/>
      <c r="M644" s="120"/>
      <c r="N644" s="23"/>
      <c r="O644" s="23"/>
      <c r="P644" s="23"/>
      <c r="Q644" s="23"/>
      <c r="R644" s="23"/>
      <c r="S644" s="23"/>
      <c r="T644" s="23"/>
      <c r="U644" s="23"/>
      <c r="V644" s="23"/>
      <c r="W644" s="23"/>
      <c r="X644" s="23"/>
      <c r="Y644" s="23"/>
      <c r="Z644" s="23"/>
    </row>
    <row r="645" spans="1:26" ht="40.5" customHeight="1" x14ac:dyDescent="0.3">
      <c r="A645" s="97" t="str">
        <f>+'Matriz Nº4 Administración'!A645</f>
        <v>70. 6</v>
      </c>
      <c r="B645" s="98" t="str">
        <f>+'Matriz Nº4 Administración'!B645</f>
        <v>No administrar</v>
      </c>
      <c r="C645" s="99" t="str">
        <f>IF(B645&lt;&gt;"No administrar",'Matriz Nº1 Identificación'!B645," ")</f>
        <v xml:space="preserve"> </v>
      </c>
      <c r="D645" s="100" t="str">
        <f>IF(C645&lt;&gt;" ",'Matriz Nº4 Administración'!C645," ")</f>
        <v xml:space="preserve"> </v>
      </c>
      <c r="E645" s="98" t="str">
        <f>IF(B645&lt;&gt;"No administrar",'Matriz Nº4 Administración'!F645," ")</f>
        <v xml:space="preserve"> </v>
      </c>
      <c r="F645" s="98" t="str">
        <f>IF(B645&lt;&gt;"No administrar",'Matriz Nº4 Administración'!G645," ")</f>
        <v xml:space="preserve"> </v>
      </c>
      <c r="G645" s="120"/>
      <c r="H645" s="120"/>
      <c r="I645" s="120"/>
      <c r="J645" s="120"/>
      <c r="K645" s="121"/>
      <c r="L645" s="121"/>
      <c r="M645" s="120"/>
      <c r="N645" s="23"/>
      <c r="O645" s="23"/>
      <c r="P645" s="23"/>
      <c r="Q645" s="23"/>
      <c r="R645" s="23"/>
      <c r="S645" s="23"/>
      <c r="T645" s="23"/>
      <c r="U645" s="23"/>
      <c r="V645" s="23"/>
      <c r="W645" s="23"/>
      <c r="X645" s="23"/>
      <c r="Y645" s="23"/>
      <c r="Z645" s="23"/>
    </row>
    <row r="646" spans="1:26" ht="43.5" customHeight="1" thickBot="1" x14ac:dyDescent="0.35">
      <c r="A646" s="97" t="str">
        <f>+'Matriz Nº4 Administración'!A646</f>
        <v>70. 7</v>
      </c>
      <c r="B646" s="98" t="str">
        <f>+'Matriz Nº4 Administración'!B646</f>
        <v>No administrar</v>
      </c>
      <c r="C646" s="99" t="str">
        <f>IF(B646&lt;&gt;"No administrar",'Matriz Nº1 Identificación'!B646," ")</f>
        <v xml:space="preserve"> </v>
      </c>
      <c r="D646" s="100" t="str">
        <f>IF(C646&lt;&gt;" ",'Matriz Nº4 Administración'!C646," ")</f>
        <v xml:space="preserve"> </v>
      </c>
      <c r="E646" s="98" t="str">
        <f>IF(B646&lt;&gt;"No administrar",'Matriz Nº4 Administración'!F646," ")</f>
        <v xml:space="preserve"> </v>
      </c>
      <c r="F646" s="98" t="str">
        <f>IF(B646&lt;&gt;"No administrar",'Matriz Nº4 Administración'!G646," ")</f>
        <v xml:space="preserve"> </v>
      </c>
      <c r="G646" s="120"/>
      <c r="H646" s="120"/>
      <c r="I646" s="120"/>
      <c r="J646" s="120"/>
      <c r="K646" s="121"/>
      <c r="L646" s="121"/>
      <c r="M646" s="120"/>
      <c r="N646" s="23"/>
      <c r="O646" s="23"/>
      <c r="P646" s="23"/>
      <c r="Q646" s="23"/>
      <c r="R646" s="23"/>
      <c r="S646" s="23"/>
      <c r="T646" s="23"/>
      <c r="U646" s="23"/>
      <c r="V646" s="23"/>
      <c r="W646" s="23"/>
      <c r="X646" s="23"/>
      <c r="Y646" s="23"/>
      <c r="Z646" s="23"/>
    </row>
    <row r="647" spans="1:26" ht="16.5" customHeight="1" thickBot="1" x14ac:dyDescent="0.35">
      <c r="A647" s="460" t="str">
        <f>'Matriz Nº4 Administración'!A647</f>
        <v xml:space="preserve">Objetivo Estratégico: </v>
      </c>
      <c r="B647" s="461"/>
      <c r="C647" s="462">
        <f>'Matriz Nº4 Administración'!B647</f>
        <v>0</v>
      </c>
      <c r="D647" s="463"/>
      <c r="E647" s="463"/>
      <c r="F647" s="463"/>
      <c r="G647" s="463"/>
      <c r="H647" s="463"/>
      <c r="I647" s="463"/>
      <c r="J647" s="463"/>
      <c r="K647" s="463"/>
      <c r="L647" s="463"/>
      <c r="M647" s="463"/>
      <c r="N647" s="7"/>
      <c r="O647" s="7"/>
      <c r="P647" s="7"/>
      <c r="Q647" s="7"/>
      <c r="R647" s="7"/>
      <c r="S647" s="7"/>
      <c r="T647" s="7"/>
      <c r="U647" s="7"/>
      <c r="V647" s="7"/>
      <c r="W647" s="7"/>
      <c r="X647" s="7"/>
      <c r="Y647" s="7"/>
      <c r="Z647" s="7"/>
    </row>
    <row r="648" spans="1:26" ht="27" customHeight="1" thickBot="1" x14ac:dyDescent="0.35">
      <c r="A648" s="456" t="str">
        <f>'Matriz Nº4 Administración'!A648</f>
        <v>Objetivo táctico</v>
      </c>
      <c r="B648" s="426"/>
      <c r="C648" s="457" t="str">
        <f>'Matriz Nº4 Administración'!B648</f>
        <v xml:space="preserve">71. </v>
      </c>
      <c r="D648" s="458"/>
      <c r="E648" s="458"/>
      <c r="F648" s="458"/>
      <c r="G648" s="458"/>
      <c r="H648" s="458"/>
      <c r="I648" s="458"/>
      <c r="J648" s="458"/>
      <c r="K648" s="458"/>
      <c r="L648" s="458"/>
      <c r="M648" s="459"/>
      <c r="N648" s="7"/>
      <c r="O648" s="7"/>
      <c r="P648" s="7"/>
      <c r="Q648" s="7"/>
      <c r="R648" s="7"/>
      <c r="S648" s="7"/>
      <c r="T648" s="7"/>
      <c r="U648" s="7"/>
      <c r="V648" s="7"/>
      <c r="W648" s="7"/>
      <c r="X648" s="7"/>
      <c r="Y648" s="7"/>
      <c r="Z648" s="7"/>
    </row>
    <row r="649" spans="1:26" ht="47.25" customHeight="1" x14ac:dyDescent="0.3">
      <c r="A649" s="97" t="str">
        <f>+'Matriz Nº4 Administración'!A649</f>
        <v>71. 1</v>
      </c>
      <c r="B649" s="98" t="str">
        <f>+'Matriz Nº4 Administración'!B649</f>
        <v>No administrar</v>
      </c>
      <c r="C649" s="99" t="str">
        <f>IF(B649&lt;&gt;"No administrar",'Matriz Nº1 Identificación'!B649," ")</f>
        <v xml:space="preserve"> </v>
      </c>
      <c r="D649" s="100" t="str">
        <f>IF(C649&lt;&gt;" ",'Matriz Nº4 Administración'!C649," ")</f>
        <v xml:space="preserve"> </v>
      </c>
      <c r="E649" s="98" t="str">
        <f>IF(B649&lt;&gt;"No administrar",'Matriz Nº4 Administración'!F649," ")</f>
        <v xml:space="preserve"> </v>
      </c>
      <c r="F649" s="98" t="str">
        <f>IF(B649&lt;&gt;"No administrar",'Matriz Nº4 Administración'!G649," ")</f>
        <v xml:space="preserve"> </v>
      </c>
      <c r="G649" s="120"/>
      <c r="H649" s="120"/>
      <c r="I649" s="120"/>
      <c r="J649" s="120"/>
      <c r="K649" s="121"/>
      <c r="L649" s="121"/>
      <c r="M649" s="120"/>
      <c r="N649" s="23"/>
      <c r="O649" s="23"/>
      <c r="P649" s="23"/>
      <c r="Q649" s="23"/>
      <c r="R649" s="23"/>
      <c r="S649" s="23"/>
      <c r="T649" s="23"/>
      <c r="U649" s="23"/>
      <c r="V649" s="23"/>
      <c r="W649" s="23"/>
      <c r="X649" s="23"/>
      <c r="Y649" s="23"/>
      <c r="Z649" s="23"/>
    </row>
    <row r="650" spans="1:26" ht="43.5" customHeight="1" x14ac:dyDescent="0.3">
      <c r="A650" s="97" t="str">
        <f>+'Matriz Nº4 Administración'!A650</f>
        <v>71. 2</v>
      </c>
      <c r="B650" s="98" t="str">
        <f>+'Matriz Nº4 Administración'!B650</f>
        <v>No administrar</v>
      </c>
      <c r="C650" s="99" t="str">
        <f>IF(B650&lt;&gt;"No administrar",'Matriz Nº1 Identificación'!B650," ")</f>
        <v xml:space="preserve"> </v>
      </c>
      <c r="D650" s="100" t="str">
        <f>IF(C650&lt;&gt;" ",'Matriz Nº4 Administración'!C650," ")</f>
        <v xml:space="preserve"> </v>
      </c>
      <c r="E650" s="98" t="str">
        <f>IF(B650&lt;&gt;"No administrar",'Matriz Nº4 Administración'!F650," ")</f>
        <v xml:space="preserve"> </v>
      </c>
      <c r="F650" s="98" t="str">
        <f>IF(B650&lt;&gt;"No administrar",'Matriz Nº4 Administración'!G650," ")</f>
        <v xml:space="preserve"> </v>
      </c>
      <c r="G650" s="120"/>
      <c r="H650" s="120"/>
      <c r="I650" s="120"/>
      <c r="J650" s="120"/>
      <c r="K650" s="121"/>
      <c r="L650" s="121"/>
      <c r="M650" s="120"/>
      <c r="N650" s="23"/>
      <c r="O650" s="23"/>
      <c r="P650" s="23"/>
      <c r="Q650" s="23"/>
      <c r="R650" s="23"/>
      <c r="S650" s="23"/>
      <c r="T650" s="23"/>
      <c r="U650" s="23"/>
      <c r="V650" s="23"/>
      <c r="W650" s="23"/>
      <c r="X650" s="23"/>
      <c r="Y650" s="23"/>
      <c r="Z650" s="23"/>
    </row>
    <row r="651" spans="1:26" ht="40.5" customHeight="1" x14ac:dyDescent="0.3">
      <c r="A651" s="97" t="str">
        <f>+'Matriz Nº4 Administración'!A651</f>
        <v>71. 3</v>
      </c>
      <c r="B651" s="98" t="str">
        <f>+'Matriz Nº4 Administración'!B651</f>
        <v>No administrar</v>
      </c>
      <c r="C651" s="99" t="str">
        <f>IF(B651&lt;&gt;"No administrar",'Matriz Nº1 Identificación'!B651," ")</f>
        <v xml:space="preserve"> </v>
      </c>
      <c r="D651" s="100" t="str">
        <f>IF(C651&lt;&gt;" ",'Matriz Nº4 Administración'!C651," ")</f>
        <v xml:space="preserve"> </v>
      </c>
      <c r="E651" s="98" t="str">
        <f>IF(B651&lt;&gt;"No administrar",'Matriz Nº4 Administración'!F651," ")</f>
        <v xml:space="preserve"> </v>
      </c>
      <c r="F651" s="98" t="str">
        <f>IF(B651&lt;&gt;"No administrar",'Matriz Nº4 Administración'!G651," ")</f>
        <v xml:space="preserve"> </v>
      </c>
      <c r="G651" s="120"/>
      <c r="H651" s="120"/>
      <c r="I651" s="120"/>
      <c r="J651" s="120"/>
      <c r="K651" s="121"/>
      <c r="L651" s="121"/>
      <c r="M651" s="120"/>
      <c r="N651" s="23"/>
      <c r="O651" s="23"/>
      <c r="P651" s="23"/>
      <c r="Q651" s="23"/>
      <c r="R651" s="23"/>
      <c r="S651" s="23"/>
      <c r="T651" s="23"/>
      <c r="U651" s="23"/>
      <c r="V651" s="23"/>
      <c r="W651" s="23"/>
      <c r="X651" s="23"/>
      <c r="Y651" s="23"/>
      <c r="Z651" s="23"/>
    </row>
    <row r="652" spans="1:26" ht="48" customHeight="1" x14ac:dyDescent="0.3">
      <c r="A652" s="97" t="str">
        <f>+'Matriz Nº4 Administración'!A652</f>
        <v>71. 4</v>
      </c>
      <c r="B652" s="98" t="str">
        <f>+'Matriz Nº4 Administración'!B652</f>
        <v>No administrar</v>
      </c>
      <c r="C652" s="99" t="str">
        <f>IF(B652&lt;&gt;"No administrar",'Matriz Nº1 Identificación'!B652," ")</f>
        <v xml:space="preserve"> </v>
      </c>
      <c r="D652" s="100" t="str">
        <f>IF(C652&lt;&gt;" ",'Matriz Nº4 Administración'!C652," ")</f>
        <v xml:space="preserve"> </v>
      </c>
      <c r="E652" s="98" t="str">
        <f>IF(B652&lt;&gt;"No administrar",'Matriz Nº4 Administración'!F652," ")</f>
        <v xml:space="preserve"> </v>
      </c>
      <c r="F652" s="98" t="str">
        <f>IF(B652&lt;&gt;"No administrar",'Matriz Nº4 Administración'!G652," ")</f>
        <v xml:space="preserve"> </v>
      </c>
      <c r="G652" s="120"/>
      <c r="H652" s="120"/>
      <c r="I652" s="120"/>
      <c r="J652" s="120"/>
      <c r="K652" s="121"/>
      <c r="L652" s="121"/>
      <c r="M652" s="120"/>
      <c r="N652" s="23"/>
      <c r="O652" s="23"/>
      <c r="P652" s="23"/>
      <c r="Q652" s="23"/>
      <c r="R652" s="23"/>
      <c r="S652" s="23"/>
      <c r="T652" s="23"/>
      <c r="U652" s="23"/>
      <c r="V652" s="23"/>
      <c r="W652" s="23"/>
      <c r="X652" s="23"/>
      <c r="Y652" s="23"/>
      <c r="Z652" s="23"/>
    </row>
    <row r="653" spans="1:26" ht="42.75" customHeight="1" x14ac:dyDescent="0.3">
      <c r="A653" s="97" t="str">
        <f>+'Matriz Nº4 Administración'!A653</f>
        <v>71. 5</v>
      </c>
      <c r="B653" s="98" t="str">
        <f>+'Matriz Nº4 Administración'!B653</f>
        <v>No administrar</v>
      </c>
      <c r="C653" s="99" t="str">
        <f>IF(B653&lt;&gt;"No administrar",'Matriz Nº1 Identificación'!B653," ")</f>
        <v xml:space="preserve"> </v>
      </c>
      <c r="D653" s="100" t="str">
        <f>IF(C653&lt;&gt;" ",'Matriz Nº4 Administración'!C653," ")</f>
        <v xml:space="preserve"> </v>
      </c>
      <c r="E653" s="98" t="str">
        <f>IF(B653&lt;&gt;"No administrar",'Matriz Nº4 Administración'!F653," ")</f>
        <v xml:space="preserve"> </v>
      </c>
      <c r="F653" s="98" t="str">
        <f>IF(B653&lt;&gt;"No administrar",'Matriz Nº4 Administración'!G653," ")</f>
        <v xml:space="preserve"> </v>
      </c>
      <c r="G653" s="120"/>
      <c r="H653" s="120"/>
      <c r="I653" s="120"/>
      <c r="J653" s="120"/>
      <c r="K653" s="121"/>
      <c r="L653" s="121"/>
      <c r="M653" s="120"/>
      <c r="N653" s="23"/>
      <c r="O653" s="23"/>
      <c r="P653" s="23"/>
      <c r="Q653" s="23"/>
      <c r="R653" s="23"/>
      <c r="S653" s="23"/>
      <c r="T653" s="23"/>
      <c r="U653" s="23"/>
      <c r="V653" s="23"/>
      <c r="W653" s="23"/>
      <c r="X653" s="23"/>
      <c r="Y653" s="23"/>
      <c r="Z653" s="23"/>
    </row>
    <row r="654" spans="1:26" ht="40.5" customHeight="1" x14ac:dyDescent="0.3">
      <c r="A654" s="97" t="str">
        <f>+'Matriz Nº4 Administración'!A654</f>
        <v>71. 6</v>
      </c>
      <c r="B654" s="98" t="str">
        <f>+'Matriz Nº4 Administración'!B654</f>
        <v>No administrar</v>
      </c>
      <c r="C654" s="99" t="str">
        <f>IF(B654&lt;&gt;"No administrar",'Matriz Nº1 Identificación'!B654," ")</f>
        <v xml:space="preserve"> </v>
      </c>
      <c r="D654" s="100" t="str">
        <f>IF(C654&lt;&gt;" ",'Matriz Nº4 Administración'!C654," ")</f>
        <v xml:space="preserve"> </v>
      </c>
      <c r="E654" s="98" t="str">
        <f>IF(B654&lt;&gt;"No administrar",'Matriz Nº4 Administración'!F654," ")</f>
        <v xml:space="preserve"> </v>
      </c>
      <c r="F654" s="98" t="str">
        <f>IF(B654&lt;&gt;"No administrar",'Matriz Nº4 Administración'!G654," ")</f>
        <v xml:space="preserve"> </v>
      </c>
      <c r="G654" s="120"/>
      <c r="H654" s="120"/>
      <c r="I654" s="120"/>
      <c r="J654" s="120"/>
      <c r="K654" s="121"/>
      <c r="L654" s="121"/>
      <c r="M654" s="120"/>
      <c r="N654" s="23"/>
      <c r="O654" s="23"/>
      <c r="P654" s="23"/>
      <c r="Q654" s="23"/>
      <c r="R654" s="23"/>
      <c r="S654" s="23"/>
      <c r="T654" s="23"/>
      <c r="U654" s="23"/>
      <c r="V654" s="23"/>
      <c r="W654" s="23"/>
      <c r="X654" s="23"/>
      <c r="Y654" s="23"/>
      <c r="Z654" s="23"/>
    </row>
    <row r="655" spans="1:26" ht="43.5" customHeight="1" thickBot="1" x14ac:dyDescent="0.35">
      <c r="A655" s="97" t="str">
        <f>+'Matriz Nº4 Administración'!A655</f>
        <v>71. 7</v>
      </c>
      <c r="B655" s="98" t="str">
        <f>+'Matriz Nº4 Administración'!B655</f>
        <v>No administrar</v>
      </c>
      <c r="C655" s="99" t="str">
        <f>IF(B655&lt;&gt;"No administrar",'Matriz Nº1 Identificación'!B655," ")</f>
        <v xml:space="preserve"> </v>
      </c>
      <c r="D655" s="100" t="str">
        <f>IF(C655&lt;&gt;" ",'Matriz Nº4 Administración'!C655," ")</f>
        <v xml:space="preserve"> </v>
      </c>
      <c r="E655" s="98" t="str">
        <f>IF(B655&lt;&gt;"No administrar",'Matriz Nº4 Administración'!F655," ")</f>
        <v xml:space="preserve"> </v>
      </c>
      <c r="F655" s="98" t="str">
        <f>IF(B655&lt;&gt;"No administrar",'Matriz Nº4 Administración'!G655," ")</f>
        <v xml:space="preserve"> </v>
      </c>
      <c r="G655" s="120"/>
      <c r="H655" s="120"/>
      <c r="I655" s="120"/>
      <c r="J655" s="120"/>
      <c r="K655" s="121"/>
      <c r="L655" s="121"/>
      <c r="M655" s="120"/>
      <c r="N655" s="23"/>
      <c r="O655" s="23"/>
      <c r="P655" s="23"/>
      <c r="Q655" s="23"/>
      <c r="R655" s="23"/>
      <c r="S655" s="23"/>
      <c r="T655" s="23"/>
      <c r="U655" s="23"/>
      <c r="V655" s="23"/>
      <c r="W655" s="23"/>
      <c r="X655" s="23"/>
      <c r="Y655" s="23"/>
      <c r="Z655" s="23"/>
    </row>
    <row r="656" spans="1:26" ht="16.5" customHeight="1" thickBot="1" x14ac:dyDescent="0.35">
      <c r="A656" s="460" t="str">
        <f>'Matriz Nº4 Administración'!A656</f>
        <v xml:space="preserve">Objetivo Estratégico: </v>
      </c>
      <c r="B656" s="461"/>
      <c r="C656" s="462">
        <f>'Matriz Nº4 Administración'!B656</f>
        <v>0</v>
      </c>
      <c r="D656" s="463"/>
      <c r="E656" s="463"/>
      <c r="F656" s="463"/>
      <c r="G656" s="463"/>
      <c r="H656" s="463"/>
      <c r="I656" s="463"/>
      <c r="J656" s="463"/>
      <c r="K656" s="463"/>
      <c r="L656" s="463"/>
      <c r="M656" s="463"/>
      <c r="N656" s="7"/>
      <c r="O656" s="7"/>
      <c r="P656" s="7"/>
      <c r="Q656" s="7"/>
      <c r="R656" s="7"/>
      <c r="S656" s="7"/>
      <c r="T656" s="7"/>
      <c r="U656" s="7"/>
      <c r="V656" s="7"/>
      <c r="W656" s="7"/>
      <c r="X656" s="7"/>
      <c r="Y656" s="7"/>
      <c r="Z656" s="7"/>
    </row>
    <row r="657" spans="1:26" ht="27" customHeight="1" thickBot="1" x14ac:dyDescent="0.35">
      <c r="A657" s="456" t="str">
        <f>'Matriz Nº4 Administración'!A657</f>
        <v>Objetivo táctico</v>
      </c>
      <c r="B657" s="426"/>
      <c r="C657" s="457" t="str">
        <f>'Matriz Nº4 Administración'!B657</f>
        <v xml:space="preserve">72. </v>
      </c>
      <c r="D657" s="458"/>
      <c r="E657" s="458"/>
      <c r="F657" s="458"/>
      <c r="G657" s="458"/>
      <c r="H657" s="458"/>
      <c r="I657" s="458"/>
      <c r="J657" s="458"/>
      <c r="K657" s="458"/>
      <c r="L657" s="458"/>
      <c r="M657" s="459"/>
      <c r="N657" s="7"/>
      <c r="O657" s="7"/>
      <c r="P657" s="7"/>
      <c r="Q657" s="7"/>
      <c r="R657" s="7"/>
      <c r="S657" s="7"/>
      <c r="T657" s="7"/>
      <c r="U657" s="7"/>
      <c r="V657" s="7"/>
      <c r="W657" s="7"/>
      <c r="X657" s="7"/>
      <c r="Y657" s="7"/>
      <c r="Z657" s="7"/>
    </row>
    <row r="658" spans="1:26" ht="47.25" customHeight="1" x14ac:dyDescent="0.3">
      <c r="A658" s="97" t="str">
        <f>+'Matriz Nº4 Administración'!A658</f>
        <v>72. 1</v>
      </c>
      <c r="B658" s="98" t="str">
        <f>+'Matriz Nº4 Administración'!B658</f>
        <v>No administrar</v>
      </c>
      <c r="C658" s="99" t="str">
        <f>IF(B658&lt;&gt;"No administrar",'Matriz Nº1 Identificación'!B658," ")</f>
        <v xml:space="preserve"> </v>
      </c>
      <c r="D658" s="100" t="str">
        <f>IF(C658&lt;&gt;" ",'Matriz Nº4 Administración'!C658," ")</f>
        <v xml:space="preserve"> </v>
      </c>
      <c r="E658" s="98" t="str">
        <f>IF(B658&lt;&gt;"No administrar",'Matriz Nº4 Administración'!F658," ")</f>
        <v xml:space="preserve"> </v>
      </c>
      <c r="F658" s="98" t="str">
        <f>IF(B658&lt;&gt;"No administrar",'Matriz Nº4 Administración'!G658," ")</f>
        <v xml:space="preserve"> </v>
      </c>
      <c r="G658" s="120"/>
      <c r="H658" s="120"/>
      <c r="I658" s="120"/>
      <c r="J658" s="120"/>
      <c r="K658" s="121"/>
      <c r="L658" s="121"/>
      <c r="M658" s="120"/>
      <c r="N658" s="23"/>
      <c r="O658" s="23"/>
      <c r="P658" s="23"/>
      <c r="Q658" s="23"/>
      <c r="R658" s="23"/>
      <c r="S658" s="23"/>
      <c r="T658" s="23"/>
      <c r="U658" s="23"/>
      <c r="V658" s="23"/>
      <c r="W658" s="23"/>
      <c r="X658" s="23"/>
      <c r="Y658" s="23"/>
      <c r="Z658" s="23"/>
    </row>
    <row r="659" spans="1:26" ht="43.5" customHeight="1" x14ac:dyDescent="0.3">
      <c r="A659" s="97" t="str">
        <f>+'Matriz Nº4 Administración'!A659</f>
        <v>72. 2</v>
      </c>
      <c r="B659" s="98" t="str">
        <f>+'Matriz Nº4 Administración'!B659</f>
        <v>No administrar</v>
      </c>
      <c r="C659" s="99" t="str">
        <f>IF(B659&lt;&gt;"No administrar",'Matriz Nº1 Identificación'!B659," ")</f>
        <v xml:space="preserve"> </v>
      </c>
      <c r="D659" s="100" t="str">
        <f>IF(C659&lt;&gt;" ",'Matriz Nº4 Administración'!C659," ")</f>
        <v xml:space="preserve"> </v>
      </c>
      <c r="E659" s="98" t="str">
        <f>IF(B659&lt;&gt;"No administrar",'Matriz Nº4 Administración'!F659," ")</f>
        <v xml:space="preserve"> </v>
      </c>
      <c r="F659" s="98" t="str">
        <f>IF(B659&lt;&gt;"No administrar",'Matriz Nº4 Administración'!G659," ")</f>
        <v xml:space="preserve"> </v>
      </c>
      <c r="G659" s="120"/>
      <c r="H659" s="120"/>
      <c r="I659" s="120"/>
      <c r="J659" s="120"/>
      <c r="K659" s="121"/>
      <c r="L659" s="121"/>
      <c r="M659" s="120"/>
      <c r="N659" s="23"/>
      <c r="O659" s="23"/>
      <c r="P659" s="23"/>
      <c r="Q659" s="23"/>
      <c r="R659" s="23"/>
      <c r="S659" s="23"/>
      <c r="T659" s="23"/>
      <c r="U659" s="23"/>
      <c r="V659" s="23"/>
      <c r="W659" s="23"/>
      <c r="X659" s="23"/>
      <c r="Y659" s="23"/>
      <c r="Z659" s="23"/>
    </row>
    <row r="660" spans="1:26" ht="40.5" customHeight="1" x14ac:dyDescent="0.3">
      <c r="A660" s="97" t="str">
        <f>+'Matriz Nº4 Administración'!A660</f>
        <v>72. 3</v>
      </c>
      <c r="B660" s="98" t="str">
        <f>+'Matriz Nº4 Administración'!B660</f>
        <v>No administrar</v>
      </c>
      <c r="C660" s="99" t="str">
        <f>IF(B660&lt;&gt;"No administrar",'Matriz Nº1 Identificación'!B660," ")</f>
        <v xml:space="preserve"> </v>
      </c>
      <c r="D660" s="100" t="str">
        <f>IF(C660&lt;&gt;" ",'Matriz Nº4 Administración'!C660," ")</f>
        <v xml:space="preserve"> </v>
      </c>
      <c r="E660" s="98" t="str">
        <f>IF(B660&lt;&gt;"No administrar",'Matriz Nº4 Administración'!F660," ")</f>
        <v xml:space="preserve"> </v>
      </c>
      <c r="F660" s="98" t="str">
        <f>IF(B660&lt;&gt;"No administrar",'Matriz Nº4 Administración'!G660," ")</f>
        <v xml:space="preserve"> </v>
      </c>
      <c r="G660" s="120"/>
      <c r="H660" s="120"/>
      <c r="I660" s="120"/>
      <c r="J660" s="120"/>
      <c r="K660" s="121"/>
      <c r="L660" s="121"/>
      <c r="M660" s="120"/>
      <c r="N660" s="23"/>
      <c r="O660" s="23"/>
      <c r="P660" s="23"/>
      <c r="Q660" s="23"/>
      <c r="R660" s="23"/>
      <c r="S660" s="23"/>
      <c r="T660" s="23"/>
      <c r="U660" s="23"/>
      <c r="V660" s="23"/>
      <c r="W660" s="23"/>
      <c r="X660" s="23"/>
      <c r="Y660" s="23"/>
      <c r="Z660" s="23"/>
    </row>
    <row r="661" spans="1:26" ht="48" customHeight="1" x14ac:dyDescent="0.3">
      <c r="A661" s="97" t="str">
        <f>+'Matriz Nº4 Administración'!A661</f>
        <v>72. 4</v>
      </c>
      <c r="B661" s="98" t="str">
        <f>+'Matriz Nº4 Administración'!B661</f>
        <v>No administrar</v>
      </c>
      <c r="C661" s="99" t="str">
        <f>IF(B661&lt;&gt;"No administrar",'Matriz Nº1 Identificación'!B661," ")</f>
        <v xml:space="preserve"> </v>
      </c>
      <c r="D661" s="100" t="str">
        <f>IF(C661&lt;&gt;" ",'Matriz Nº4 Administración'!C661," ")</f>
        <v xml:space="preserve"> </v>
      </c>
      <c r="E661" s="98" t="str">
        <f>IF(B661&lt;&gt;"No administrar",'Matriz Nº4 Administración'!F661," ")</f>
        <v xml:space="preserve"> </v>
      </c>
      <c r="F661" s="98" t="str">
        <f>IF(B661&lt;&gt;"No administrar",'Matriz Nº4 Administración'!G661," ")</f>
        <v xml:space="preserve"> </v>
      </c>
      <c r="G661" s="120"/>
      <c r="H661" s="120"/>
      <c r="I661" s="120"/>
      <c r="J661" s="120"/>
      <c r="K661" s="121"/>
      <c r="L661" s="121"/>
      <c r="M661" s="120"/>
      <c r="N661" s="23"/>
      <c r="O661" s="23"/>
      <c r="P661" s="23"/>
      <c r="Q661" s="23"/>
      <c r="R661" s="23"/>
      <c r="S661" s="23"/>
      <c r="T661" s="23"/>
      <c r="U661" s="23"/>
      <c r="V661" s="23"/>
      <c r="W661" s="23"/>
      <c r="X661" s="23"/>
      <c r="Y661" s="23"/>
      <c r="Z661" s="23"/>
    </row>
    <row r="662" spans="1:26" ht="42.75" customHeight="1" x14ac:dyDescent="0.3">
      <c r="A662" s="97" t="str">
        <f>+'Matriz Nº4 Administración'!A662</f>
        <v>72. 5</v>
      </c>
      <c r="B662" s="98" t="str">
        <f>+'Matriz Nº4 Administración'!B662</f>
        <v>No administrar</v>
      </c>
      <c r="C662" s="99" t="str">
        <f>IF(B662&lt;&gt;"No administrar",'Matriz Nº1 Identificación'!B662," ")</f>
        <v xml:space="preserve"> </v>
      </c>
      <c r="D662" s="100" t="str">
        <f>IF(C662&lt;&gt;" ",'Matriz Nº4 Administración'!C662," ")</f>
        <v xml:space="preserve"> </v>
      </c>
      <c r="E662" s="98" t="str">
        <f>IF(B662&lt;&gt;"No administrar",'Matriz Nº4 Administración'!F662," ")</f>
        <v xml:space="preserve"> </v>
      </c>
      <c r="F662" s="98" t="str">
        <f>IF(B662&lt;&gt;"No administrar",'Matriz Nº4 Administración'!G662," ")</f>
        <v xml:space="preserve"> </v>
      </c>
      <c r="G662" s="120"/>
      <c r="H662" s="120"/>
      <c r="I662" s="120"/>
      <c r="J662" s="120"/>
      <c r="K662" s="121"/>
      <c r="L662" s="121"/>
      <c r="M662" s="120"/>
      <c r="N662" s="23"/>
      <c r="O662" s="23"/>
      <c r="P662" s="23"/>
      <c r="Q662" s="23"/>
      <c r="R662" s="23"/>
      <c r="S662" s="23"/>
      <c r="T662" s="23"/>
      <c r="U662" s="23"/>
      <c r="V662" s="23"/>
      <c r="W662" s="23"/>
      <c r="X662" s="23"/>
      <c r="Y662" s="23"/>
      <c r="Z662" s="23"/>
    </row>
    <row r="663" spans="1:26" ht="40.5" customHeight="1" x14ac:dyDescent="0.3">
      <c r="A663" s="97" t="str">
        <f>+'Matriz Nº4 Administración'!A663</f>
        <v>72. 6</v>
      </c>
      <c r="B663" s="98" t="str">
        <f>+'Matriz Nº4 Administración'!B663</f>
        <v>No administrar</v>
      </c>
      <c r="C663" s="99" t="str">
        <f>IF(B663&lt;&gt;"No administrar",'Matriz Nº1 Identificación'!B663," ")</f>
        <v xml:space="preserve"> </v>
      </c>
      <c r="D663" s="100" t="str">
        <f>IF(C663&lt;&gt;" ",'Matriz Nº4 Administración'!C663," ")</f>
        <v xml:space="preserve"> </v>
      </c>
      <c r="E663" s="98" t="str">
        <f>IF(B663&lt;&gt;"No administrar",'Matriz Nº4 Administración'!F663," ")</f>
        <v xml:space="preserve"> </v>
      </c>
      <c r="F663" s="98" t="str">
        <f>IF(B663&lt;&gt;"No administrar",'Matriz Nº4 Administración'!G663," ")</f>
        <v xml:space="preserve"> </v>
      </c>
      <c r="G663" s="120"/>
      <c r="H663" s="120"/>
      <c r="I663" s="120"/>
      <c r="J663" s="120"/>
      <c r="K663" s="121"/>
      <c r="L663" s="121"/>
      <c r="M663" s="120"/>
      <c r="N663" s="23"/>
      <c r="O663" s="23"/>
      <c r="P663" s="23"/>
      <c r="Q663" s="23"/>
      <c r="R663" s="23"/>
      <c r="S663" s="23"/>
      <c r="T663" s="23"/>
      <c r="U663" s="23"/>
      <c r="V663" s="23"/>
      <c r="W663" s="23"/>
      <c r="X663" s="23"/>
      <c r="Y663" s="23"/>
      <c r="Z663" s="23"/>
    </row>
    <row r="664" spans="1:26" ht="43.5" customHeight="1" thickBot="1" x14ac:dyDescent="0.35">
      <c r="A664" s="97" t="str">
        <f>+'Matriz Nº4 Administración'!A664</f>
        <v>72. 7</v>
      </c>
      <c r="B664" s="98" t="str">
        <f>+'Matriz Nº4 Administración'!B664</f>
        <v>No administrar</v>
      </c>
      <c r="C664" s="99" t="str">
        <f>IF(B664&lt;&gt;"No administrar",'Matriz Nº1 Identificación'!B664," ")</f>
        <v xml:space="preserve"> </v>
      </c>
      <c r="D664" s="100" t="str">
        <f>IF(C664&lt;&gt;" ",'Matriz Nº4 Administración'!C664," ")</f>
        <v xml:space="preserve"> </v>
      </c>
      <c r="E664" s="98" t="str">
        <f>IF(B664&lt;&gt;"No administrar",'Matriz Nº4 Administración'!F664," ")</f>
        <v xml:space="preserve"> </v>
      </c>
      <c r="F664" s="98" t="str">
        <f>IF(B664&lt;&gt;"No administrar",'Matriz Nº4 Administración'!G664," ")</f>
        <v xml:space="preserve"> </v>
      </c>
      <c r="G664" s="120"/>
      <c r="H664" s="120"/>
      <c r="I664" s="120"/>
      <c r="J664" s="120"/>
      <c r="K664" s="121"/>
      <c r="L664" s="121"/>
      <c r="M664" s="120"/>
      <c r="N664" s="23"/>
      <c r="O664" s="23"/>
      <c r="P664" s="23"/>
      <c r="Q664" s="23"/>
      <c r="R664" s="23"/>
      <c r="S664" s="23"/>
      <c r="T664" s="23"/>
      <c r="U664" s="23"/>
      <c r="V664" s="23"/>
      <c r="W664" s="23"/>
      <c r="X664" s="23"/>
      <c r="Y664" s="23"/>
      <c r="Z664" s="23"/>
    </row>
    <row r="665" spans="1:26" ht="16.5" customHeight="1" thickBot="1" x14ac:dyDescent="0.35">
      <c r="A665" s="460" t="str">
        <f>'Matriz Nº4 Administración'!A665</f>
        <v xml:space="preserve">Objetivo Estratégico: </v>
      </c>
      <c r="B665" s="461"/>
      <c r="C665" s="462">
        <f>'Matriz Nº4 Administración'!B665</f>
        <v>0</v>
      </c>
      <c r="D665" s="463"/>
      <c r="E665" s="463"/>
      <c r="F665" s="463"/>
      <c r="G665" s="463"/>
      <c r="H665" s="463"/>
      <c r="I665" s="463"/>
      <c r="J665" s="463"/>
      <c r="K665" s="463"/>
      <c r="L665" s="463"/>
      <c r="M665" s="463"/>
      <c r="N665" s="7"/>
      <c r="O665" s="7"/>
      <c r="P665" s="7"/>
      <c r="Q665" s="7"/>
      <c r="R665" s="7"/>
      <c r="S665" s="7"/>
      <c r="T665" s="7"/>
      <c r="U665" s="7"/>
      <c r="V665" s="7"/>
      <c r="W665" s="7"/>
      <c r="X665" s="7"/>
      <c r="Y665" s="7"/>
      <c r="Z665" s="7"/>
    </row>
    <row r="666" spans="1:26" ht="27" customHeight="1" thickBot="1" x14ac:dyDescent="0.35">
      <c r="A666" s="456" t="str">
        <f>'Matriz Nº4 Administración'!A666</f>
        <v>Objetivo táctico</v>
      </c>
      <c r="B666" s="426"/>
      <c r="C666" s="457" t="str">
        <f>'Matriz Nº4 Administración'!B666</f>
        <v xml:space="preserve">73. </v>
      </c>
      <c r="D666" s="458"/>
      <c r="E666" s="458"/>
      <c r="F666" s="458"/>
      <c r="G666" s="458"/>
      <c r="H666" s="458"/>
      <c r="I666" s="458"/>
      <c r="J666" s="458"/>
      <c r="K666" s="458"/>
      <c r="L666" s="458"/>
      <c r="M666" s="459"/>
      <c r="N666" s="7"/>
      <c r="O666" s="7"/>
      <c r="P666" s="7"/>
      <c r="Q666" s="7"/>
      <c r="R666" s="7"/>
      <c r="S666" s="7"/>
      <c r="T666" s="7"/>
      <c r="U666" s="7"/>
      <c r="V666" s="7"/>
      <c r="W666" s="7"/>
      <c r="X666" s="7"/>
      <c r="Y666" s="7"/>
      <c r="Z666" s="7"/>
    </row>
    <row r="667" spans="1:26" ht="47.25" customHeight="1" x14ac:dyDescent="0.3">
      <c r="A667" s="97" t="str">
        <f>+'Matriz Nº4 Administración'!A667</f>
        <v>73. 1</v>
      </c>
      <c r="B667" s="98" t="str">
        <f>+'Matriz Nº4 Administración'!B667</f>
        <v>No administrar</v>
      </c>
      <c r="C667" s="99" t="str">
        <f>IF(B667&lt;&gt;"No administrar",'Matriz Nº1 Identificación'!B667," ")</f>
        <v xml:space="preserve"> </v>
      </c>
      <c r="D667" s="100" t="str">
        <f>IF(C667&lt;&gt;" ",'Matriz Nº4 Administración'!C667," ")</f>
        <v xml:space="preserve"> </v>
      </c>
      <c r="E667" s="98" t="str">
        <f>IF(B667&lt;&gt;"No administrar",'Matriz Nº4 Administración'!F667," ")</f>
        <v xml:space="preserve"> </v>
      </c>
      <c r="F667" s="98" t="str">
        <f>IF(B667&lt;&gt;"No administrar",'Matriz Nº4 Administración'!G667," ")</f>
        <v xml:space="preserve"> </v>
      </c>
      <c r="G667" s="120"/>
      <c r="H667" s="120"/>
      <c r="I667" s="120"/>
      <c r="J667" s="120"/>
      <c r="K667" s="121"/>
      <c r="L667" s="121"/>
      <c r="M667" s="120"/>
      <c r="N667" s="23"/>
      <c r="O667" s="23"/>
      <c r="P667" s="23"/>
      <c r="Q667" s="23"/>
      <c r="R667" s="23"/>
      <c r="S667" s="23"/>
      <c r="T667" s="23"/>
      <c r="U667" s="23"/>
      <c r="V667" s="23"/>
      <c r="W667" s="23"/>
      <c r="X667" s="23"/>
      <c r="Y667" s="23"/>
      <c r="Z667" s="23"/>
    </row>
    <row r="668" spans="1:26" ht="43.5" customHeight="1" x14ac:dyDescent="0.3">
      <c r="A668" s="97" t="str">
        <f>+'Matriz Nº4 Administración'!A668</f>
        <v>73. 2</v>
      </c>
      <c r="B668" s="98" t="str">
        <f>+'Matriz Nº4 Administración'!B668</f>
        <v>No administrar</v>
      </c>
      <c r="C668" s="99" t="str">
        <f>IF(B668&lt;&gt;"No administrar",'Matriz Nº1 Identificación'!B668," ")</f>
        <v xml:space="preserve"> </v>
      </c>
      <c r="D668" s="100" t="str">
        <f>IF(C668&lt;&gt;" ",'Matriz Nº4 Administración'!C668," ")</f>
        <v xml:space="preserve"> </v>
      </c>
      <c r="E668" s="98" t="str">
        <f>IF(B668&lt;&gt;"No administrar",'Matriz Nº4 Administración'!F668," ")</f>
        <v xml:space="preserve"> </v>
      </c>
      <c r="F668" s="98" t="str">
        <f>IF(B668&lt;&gt;"No administrar",'Matriz Nº4 Administración'!G668," ")</f>
        <v xml:space="preserve"> </v>
      </c>
      <c r="G668" s="120"/>
      <c r="H668" s="120"/>
      <c r="I668" s="120"/>
      <c r="J668" s="120"/>
      <c r="K668" s="121"/>
      <c r="L668" s="121"/>
      <c r="M668" s="120"/>
      <c r="N668" s="23"/>
      <c r="O668" s="23"/>
      <c r="P668" s="23"/>
      <c r="Q668" s="23"/>
      <c r="R668" s="23"/>
      <c r="S668" s="23"/>
      <c r="T668" s="23"/>
      <c r="U668" s="23"/>
      <c r="V668" s="23"/>
      <c r="W668" s="23"/>
      <c r="X668" s="23"/>
      <c r="Y668" s="23"/>
      <c r="Z668" s="23"/>
    </row>
    <row r="669" spans="1:26" ht="40.5" customHeight="1" x14ac:dyDescent="0.3">
      <c r="A669" s="97" t="str">
        <f>+'Matriz Nº4 Administración'!A669</f>
        <v>73. 3</v>
      </c>
      <c r="B669" s="98" t="str">
        <f>+'Matriz Nº4 Administración'!B669</f>
        <v>No administrar</v>
      </c>
      <c r="C669" s="99" t="str">
        <f>IF(B669&lt;&gt;"No administrar",'Matriz Nº1 Identificación'!B669," ")</f>
        <v xml:space="preserve"> </v>
      </c>
      <c r="D669" s="100" t="str">
        <f>IF(C669&lt;&gt;" ",'Matriz Nº4 Administración'!C669," ")</f>
        <v xml:space="preserve"> </v>
      </c>
      <c r="E669" s="98" t="str">
        <f>IF(B669&lt;&gt;"No administrar",'Matriz Nº4 Administración'!F669," ")</f>
        <v xml:space="preserve"> </v>
      </c>
      <c r="F669" s="98" t="str">
        <f>IF(B669&lt;&gt;"No administrar",'Matriz Nº4 Administración'!G669," ")</f>
        <v xml:space="preserve"> </v>
      </c>
      <c r="G669" s="120"/>
      <c r="H669" s="120"/>
      <c r="I669" s="120"/>
      <c r="J669" s="120"/>
      <c r="K669" s="121"/>
      <c r="L669" s="121"/>
      <c r="M669" s="120"/>
      <c r="N669" s="23"/>
      <c r="O669" s="23"/>
      <c r="P669" s="23"/>
      <c r="Q669" s="23"/>
      <c r="R669" s="23"/>
      <c r="S669" s="23"/>
      <c r="T669" s="23"/>
      <c r="U669" s="23"/>
      <c r="V669" s="23"/>
      <c r="W669" s="23"/>
      <c r="X669" s="23"/>
      <c r="Y669" s="23"/>
      <c r="Z669" s="23"/>
    </row>
    <row r="670" spans="1:26" ht="48" customHeight="1" x14ac:dyDescent="0.3">
      <c r="A670" s="97" t="str">
        <f>+'Matriz Nº4 Administración'!A670</f>
        <v>73. 4</v>
      </c>
      <c r="B670" s="98" t="str">
        <f>+'Matriz Nº4 Administración'!B670</f>
        <v>No administrar</v>
      </c>
      <c r="C670" s="99" t="str">
        <f>IF(B670&lt;&gt;"No administrar",'Matriz Nº1 Identificación'!B670," ")</f>
        <v xml:space="preserve"> </v>
      </c>
      <c r="D670" s="100" t="str">
        <f>IF(C670&lt;&gt;" ",'Matriz Nº4 Administración'!C670," ")</f>
        <v xml:space="preserve"> </v>
      </c>
      <c r="E670" s="98" t="str">
        <f>IF(B670&lt;&gt;"No administrar",'Matriz Nº4 Administración'!F670," ")</f>
        <v xml:space="preserve"> </v>
      </c>
      <c r="F670" s="98" t="str">
        <f>IF(B670&lt;&gt;"No administrar",'Matriz Nº4 Administración'!G670," ")</f>
        <v xml:space="preserve"> </v>
      </c>
      <c r="G670" s="120"/>
      <c r="H670" s="120"/>
      <c r="I670" s="120"/>
      <c r="J670" s="120"/>
      <c r="K670" s="121"/>
      <c r="L670" s="121"/>
      <c r="M670" s="120"/>
      <c r="N670" s="23"/>
      <c r="O670" s="23"/>
      <c r="P670" s="23"/>
      <c r="Q670" s="23"/>
      <c r="R670" s="23"/>
      <c r="S670" s="23"/>
      <c r="T670" s="23"/>
      <c r="U670" s="23"/>
      <c r="V670" s="23"/>
      <c r="W670" s="23"/>
      <c r="X670" s="23"/>
      <c r="Y670" s="23"/>
      <c r="Z670" s="23"/>
    </row>
    <row r="671" spans="1:26" ht="42.75" customHeight="1" x14ac:dyDescent="0.3">
      <c r="A671" s="97" t="str">
        <f>+'Matriz Nº4 Administración'!A671</f>
        <v>73. 5</v>
      </c>
      <c r="B671" s="98" t="str">
        <f>+'Matriz Nº4 Administración'!B671</f>
        <v>No administrar</v>
      </c>
      <c r="C671" s="99" t="str">
        <f>IF(B671&lt;&gt;"No administrar",'Matriz Nº1 Identificación'!B671," ")</f>
        <v xml:space="preserve"> </v>
      </c>
      <c r="D671" s="100" t="str">
        <f>IF(C671&lt;&gt;" ",'Matriz Nº4 Administración'!C671," ")</f>
        <v xml:space="preserve"> </v>
      </c>
      <c r="E671" s="98" t="str">
        <f>IF(B671&lt;&gt;"No administrar",'Matriz Nº4 Administración'!F671," ")</f>
        <v xml:space="preserve"> </v>
      </c>
      <c r="F671" s="98" t="str">
        <f>IF(B671&lt;&gt;"No administrar",'Matriz Nº4 Administración'!G671," ")</f>
        <v xml:space="preserve"> </v>
      </c>
      <c r="G671" s="120"/>
      <c r="H671" s="120"/>
      <c r="I671" s="120"/>
      <c r="J671" s="120"/>
      <c r="K671" s="121"/>
      <c r="L671" s="121"/>
      <c r="M671" s="120"/>
      <c r="N671" s="23"/>
      <c r="O671" s="23"/>
      <c r="P671" s="23"/>
      <c r="Q671" s="23"/>
      <c r="R671" s="23"/>
      <c r="S671" s="23"/>
      <c r="T671" s="23"/>
      <c r="U671" s="23"/>
      <c r="V671" s="23"/>
      <c r="W671" s="23"/>
      <c r="X671" s="23"/>
      <c r="Y671" s="23"/>
      <c r="Z671" s="23"/>
    </row>
    <row r="672" spans="1:26" ht="40.5" customHeight="1" x14ac:dyDescent="0.3">
      <c r="A672" s="97" t="str">
        <f>+'Matriz Nº4 Administración'!A672</f>
        <v>73. 6</v>
      </c>
      <c r="B672" s="98" t="str">
        <f>+'Matriz Nº4 Administración'!B672</f>
        <v>No administrar</v>
      </c>
      <c r="C672" s="99" t="str">
        <f>IF(B672&lt;&gt;"No administrar",'Matriz Nº1 Identificación'!B672," ")</f>
        <v xml:space="preserve"> </v>
      </c>
      <c r="D672" s="100" t="str">
        <f>IF(C672&lt;&gt;" ",'Matriz Nº4 Administración'!C672," ")</f>
        <v xml:space="preserve"> </v>
      </c>
      <c r="E672" s="98" t="str">
        <f>IF(B672&lt;&gt;"No administrar",'Matriz Nº4 Administración'!F672," ")</f>
        <v xml:space="preserve"> </v>
      </c>
      <c r="F672" s="98" t="str">
        <f>IF(B672&lt;&gt;"No administrar",'Matriz Nº4 Administración'!G672," ")</f>
        <v xml:space="preserve"> </v>
      </c>
      <c r="G672" s="120"/>
      <c r="H672" s="120"/>
      <c r="I672" s="120"/>
      <c r="J672" s="120"/>
      <c r="K672" s="121"/>
      <c r="L672" s="121"/>
      <c r="M672" s="120"/>
      <c r="N672" s="23"/>
      <c r="O672" s="23"/>
      <c r="P672" s="23"/>
      <c r="Q672" s="23"/>
      <c r="R672" s="23"/>
      <c r="S672" s="23"/>
      <c r="T672" s="23"/>
      <c r="U672" s="23"/>
      <c r="V672" s="23"/>
      <c r="W672" s="23"/>
      <c r="X672" s="23"/>
      <c r="Y672" s="23"/>
      <c r="Z672" s="23"/>
    </row>
    <row r="673" spans="1:26" ht="43.5" customHeight="1" thickBot="1" x14ac:dyDescent="0.35">
      <c r="A673" s="97" t="str">
        <f>+'Matriz Nº4 Administración'!A673</f>
        <v>73. 7</v>
      </c>
      <c r="B673" s="98" t="str">
        <f>+'Matriz Nº4 Administración'!B673</f>
        <v>No administrar</v>
      </c>
      <c r="C673" s="99" t="str">
        <f>IF(B673&lt;&gt;"No administrar",'Matriz Nº1 Identificación'!B673," ")</f>
        <v xml:space="preserve"> </v>
      </c>
      <c r="D673" s="100" t="str">
        <f>IF(C673&lt;&gt;" ",'Matriz Nº4 Administración'!C673," ")</f>
        <v xml:space="preserve"> </v>
      </c>
      <c r="E673" s="98" t="str">
        <f>IF(B673&lt;&gt;"No administrar",'Matriz Nº4 Administración'!F673," ")</f>
        <v xml:space="preserve"> </v>
      </c>
      <c r="F673" s="98" t="str">
        <f>IF(B673&lt;&gt;"No administrar",'Matriz Nº4 Administración'!G673," ")</f>
        <v xml:space="preserve"> </v>
      </c>
      <c r="G673" s="120"/>
      <c r="H673" s="120"/>
      <c r="I673" s="120"/>
      <c r="J673" s="120"/>
      <c r="K673" s="121"/>
      <c r="L673" s="121"/>
      <c r="M673" s="120"/>
      <c r="N673" s="23"/>
      <c r="O673" s="23"/>
      <c r="P673" s="23"/>
      <c r="Q673" s="23"/>
      <c r="R673" s="23"/>
      <c r="S673" s="23"/>
      <c r="T673" s="23"/>
      <c r="U673" s="23"/>
      <c r="V673" s="23"/>
      <c r="W673" s="23"/>
      <c r="X673" s="23"/>
      <c r="Y673" s="23"/>
      <c r="Z673" s="23"/>
    </row>
    <row r="674" spans="1:26" ht="16.5" customHeight="1" thickBot="1" x14ac:dyDescent="0.35">
      <c r="A674" s="460" t="str">
        <f>'Matriz Nº4 Administración'!A674</f>
        <v xml:space="preserve">Objetivo Estratégico: </v>
      </c>
      <c r="B674" s="461"/>
      <c r="C674" s="462">
        <f>'Matriz Nº4 Administración'!B674</f>
        <v>0</v>
      </c>
      <c r="D674" s="463"/>
      <c r="E674" s="463"/>
      <c r="F674" s="463"/>
      <c r="G674" s="463"/>
      <c r="H674" s="463"/>
      <c r="I674" s="463"/>
      <c r="J674" s="463"/>
      <c r="K674" s="463"/>
      <c r="L674" s="463"/>
      <c r="M674" s="463"/>
      <c r="N674" s="7"/>
      <c r="O674" s="7"/>
      <c r="P674" s="7"/>
      <c r="Q674" s="7"/>
      <c r="R674" s="7"/>
      <c r="S674" s="7"/>
      <c r="T674" s="7"/>
      <c r="U674" s="7"/>
      <c r="V674" s="7"/>
      <c r="W674" s="7"/>
      <c r="X674" s="7"/>
      <c r="Y674" s="7"/>
      <c r="Z674" s="7"/>
    </row>
    <row r="675" spans="1:26" ht="27" customHeight="1" thickBot="1" x14ac:dyDescent="0.35">
      <c r="A675" s="456" t="str">
        <f>'Matriz Nº4 Administración'!A675</f>
        <v>Objetivo táctico</v>
      </c>
      <c r="B675" s="426"/>
      <c r="C675" s="457" t="str">
        <f>'Matriz Nº4 Administración'!B675</f>
        <v xml:space="preserve">74. </v>
      </c>
      <c r="D675" s="458"/>
      <c r="E675" s="458"/>
      <c r="F675" s="458"/>
      <c r="G675" s="458"/>
      <c r="H675" s="458"/>
      <c r="I675" s="458"/>
      <c r="J675" s="458"/>
      <c r="K675" s="458"/>
      <c r="L675" s="458"/>
      <c r="M675" s="459"/>
      <c r="N675" s="7"/>
      <c r="O675" s="7"/>
      <c r="P675" s="7"/>
      <c r="Q675" s="7"/>
      <c r="R675" s="7"/>
      <c r="S675" s="7"/>
      <c r="T675" s="7"/>
      <c r="U675" s="7"/>
      <c r="V675" s="7"/>
      <c r="W675" s="7"/>
      <c r="X675" s="7"/>
      <c r="Y675" s="7"/>
      <c r="Z675" s="7"/>
    </row>
    <row r="676" spans="1:26" ht="47.25" customHeight="1" x14ac:dyDescent="0.3">
      <c r="A676" s="97" t="str">
        <f>+'Matriz Nº4 Administración'!A676</f>
        <v>74. 1</v>
      </c>
      <c r="B676" s="98" t="str">
        <f>+'Matriz Nº4 Administración'!B676</f>
        <v>No administrar</v>
      </c>
      <c r="C676" s="99" t="str">
        <f>IF(B676&lt;&gt;"No administrar",'Matriz Nº1 Identificación'!B676," ")</f>
        <v xml:space="preserve"> </v>
      </c>
      <c r="D676" s="100" t="str">
        <f>IF(C676&lt;&gt;" ",'Matriz Nº4 Administración'!C676," ")</f>
        <v xml:space="preserve"> </v>
      </c>
      <c r="E676" s="98" t="str">
        <f>IF(B676&lt;&gt;"No administrar",'Matriz Nº4 Administración'!F676," ")</f>
        <v xml:space="preserve"> </v>
      </c>
      <c r="F676" s="98" t="str">
        <f>IF(B676&lt;&gt;"No administrar",'Matriz Nº4 Administración'!G676," ")</f>
        <v xml:space="preserve"> </v>
      </c>
      <c r="G676" s="120"/>
      <c r="H676" s="120"/>
      <c r="I676" s="120"/>
      <c r="J676" s="120"/>
      <c r="K676" s="121"/>
      <c r="L676" s="121"/>
      <c r="M676" s="120"/>
      <c r="N676" s="23"/>
      <c r="O676" s="23"/>
      <c r="P676" s="23"/>
      <c r="Q676" s="23"/>
      <c r="R676" s="23"/>
      <c r="S676" s="23"/>
      <c r="T676" s="23"/>
      <c r="U676" s="23"/>
      <c r="V676" s="23"/>
      <c r="W676" s="23"/>
      <c r="X676" s="23"/>
      <c r="Y676" s="23"/>
      <c r="Z676" s="23"/>
    </row>
    <row r="677" spans="1:26" ht="43.5" customHeight="1" x14ac:dyDescent="0.3">
      <c r="A677" s="97" t="str">
        <f>+'Matriz Nº4 Administración'!A677</f>
        <v>74. 2</v>
      </c>
      <c r="B677" s="98" t="str">
        <f>+'Matriz Nº4 Administración'!B677</f>
        <v>No administrar</v>
      </c>
      <c r="C677" s="99" t="str">
        <f>IF(B677&lt;&gt;"No administrar",'Matriz Nº1 Identificación'!B677," ")</f>
        <v xml:space="preserve"> </v>
      </c>
      <c r="D677" s="100" t="str">
        <f>IF(C677&lt;&gt;" ",'Matriz Nº4 Administración'!C677," ")</f>
        <v xml:space="preserve"> </v>
      </c>
      <c r="E677" s="98" t="str">
        <f>IF(B677&lt;&gt;"No administrar",'Matriz Nº4 Administración'!F677," ")</f>
        <v xml:space="preserve"> </v>
      </c>
      <c r="F677" s="98" t="str">
        <f>IF(B677&lt;&gt;"No administrar",'Matriz Nº4 Administración'!G677," ")</f>
        <v xml:space="preserve"> </v>
      </c>
      <c r="G677" s="120"/>
      <c r="H677" s="120"/>
      <c r="I677" s="120"/>
      <c r="J677" s="120"/>
      <c r="K677" s="121"/>
      <c r="L677" s="121"/>
      <c r="M677" s="120"/>
      <c r="N677" s="23"/>
      <c r="O677" s="23"/>
      <c r="P677" s="23"/>
      <c r="Q677" s="23"/>
      <c r="R677" s="23"/>
      <c r="S677" s="23"/>
      <c r="T677" s="23"/>
      <c r="U677" s="23"/>
      <c r="V677" s="23"/>
      <c r="W677" s="23"/>
      <c r="X677" s="23"/>
      <c r="Y677" s="23"/>
      <c r="Z677" s="23"/>
    </row>
    <row r="678" spans="1:26" ht="40.5" customHeight="1" x14ac:dyDescent="0.3">
      <c r="A678" s="97" t="str">
        <f>+'Matriz Nº4 Administración'!A678</f>
        <v>74. 3</v>
      </c>
      <c r="B678" s="98" t="str">
        <f>+'Matriz Nº4 Administración'!B678</f>
        <v>No administrar</v>
      </c>
      <c r="C678" s="99" t="str">
        <f>IF(B678&lt;&gt;"No administrar",'Matriz Nº1 Identificación'!B678," ")</f>
        <v xml:space="preserve"> </v>
      </c>
      <c r="D678" s="100" t="str">
        <f>IF(C678&lt;&gt;" ",'Matriz Nº4 Administración'!C678," ")</f>
        <v xml:space="preserve"> </v>
      </c>
      <c r="E678" s="98" t="str">
        <f>IF(B678&lt;&gt;"No administrar",'Matriz Nº4 Administración'!F678," ")</f>
        <v xml:space="preserve"> </v>
      </c>
      <c r="F678" s="98" t="str">
        <f>IF(B678&lt;&gt;"No administrar",'Matriz Nº4 Administración'!G678," ")</f>
        <v xml:space="preserve"> </v>
      </c>
      <c r="G678" s="120"/>
      <c r="H678" s="120"/>
      <c r="I678" s="120"/>
      <c r="J678" s="120"/>
      <c r="K678" s="121"/>
      <c r="L678" s="121"/>
      <c r="M678" s="120"/>
      <c r="N678" s="23"/>
      <c r="O678" s="23"/>
      <c r="P678" s="23"/>
      <c r="Q678" s="23"/>
      <c r="R678" s="23"/>
      <c r="S678" s="23"/>
      <c r="T678" s="23"/>
      <c r="U678" s="23"/>
      <c r="V678" s="23"/>
      <c r="W678" s="23"/>
      <c r="X678" s="23"/>
      <c r="Y678" s="23"/>
      <c r="Z678" s="23"/>
    </row>
    <row r="679" spans="1:26" ht="48" customHeight="1" x14ac:dyDescent="0.3">
      <c r="A679" s="97" t="str">
        <f>+'Matriz Nº4 Administración'!A679</f>
        <v>74. 4</v>
      </c>
      <c r="B679" s="98" t="str">
        <f>+'Matriz Nº4 Administración'!B679</f>
        <v>No administrar</v>
      </c>
      <c r="C679" s="99" t="str">
        <f>IF(B679&lt;&gt;"No administrar",'Matriz Nº1 Identificación'!B679," ")</f>
        <v xml:space="preserve"> </v>
      </c>
      <c r="D679" s="100" t="str">
        <f>IF(C679&lt;&gt;" ",'Matriz Nº4 Administración'!C679," ")</f>
        <v xml:space="preserve"> </v>
      </c>
      <c r="E679" s="98" t="str">
        <f>IF(B679&lt;&gt;"No administrar",'Matriz Nº4 Administración'!F679," ")</f>
        <v xml:space="preserve"> </v>
      </c>
      <c r="F679" s="98" t="str">
        <f>IF(B679&lt;&gt;"No administrar",'Matriz Nº4 Administración'!G679," ")</f>
        <v xml:space="preserve"> </v>
      </c>
      <c r="G679" s="120"/>
      <c r="H679" s="120"/>
      <c r="I679" s="120"/>
      <c r="J679" s="120"/>
      <c r="K679" s="121"/>
      <c r="L679" s="121"/>
      <c r="M679" s="120"/>
      <c r="N679" s="23"/>
      <c r="O679" s="23"/>
      <c r="P679" s="23"/>
      <c r="Q679" s="23"/>
      <c r="R679" s="23"/>
      <c r="S679" s="23"/>
      <c r="T679" s="23"/>
      <c r="U679" s="23"/>
      <c r="V679" s="23"/>
      <c r="W679" s="23"/>
      <c r="X679" s="23"/>
      <c r="Y679" s="23"/>
      <c r="Z679" s="23"/>
    </row>
    <row r="680" spans="1:26" ht="42.75" customHeight="1" x14ac:dyDescent="0.3">
      <c r="A680" s="97" t="str">
        <f>+'Matriz Nº4 Administración'!A680</f>
        <v>74. 5</v>
      </c>
      <c r="B680" s="98" t="str">
        <f>+'Matriz Nº4 Administración'!B680</f>
        <v>No administrar</v>
      </c>
      <c r="C680" s="99" t="str">
        <f>IF(B680&lt;&gt;"No administrar",'Matriz Nº1 Identificación'!B680," ")</f>
        <v xml:space="preserve"> </v>
      </c>
      <c r="D680" s="100" t="str">
        <f>IF(C680&lt;&gt;" ",'Matriz Nº4 Administración'!C680," ")</f>
        <v xml:space="preserve"> </v>
      </c>
      <c r="E680" s="98" t="str">
        <f>IF(B680&lt;&gt;"No administrar",'Matriz Nº4 Administración'!F680," ")</f>
        <v xml:space="preserve"> </v>
      </c>
      <c r="F680" s="98" t="str">
        <f>IF(B680&lt;&gt;"No administrar",'Matriz Nº4 Administración'!G680," ")</f>
        <v xml:space="preserve"> </v>
      </c>
      <c r="G680" s="120"/>
      <c r="H680" s="120"/>
      <c r="I680" s="120"/>
      <c r="J680" s="120"/>
      <c r="K680" s="121"/>
      <c r="L680" s="121"/>
      <c r="M680" s="120"/>
      <c r="N680" s="23"/>
      <c r="O680" s="23"/>
      <c r="P680" s="23"/>
      <c r="Q680" s="23"/>
      <c r="R680" s="23"/>
      <c r="S680" s="23"/>
      <c r="T680" s="23"/>
      <c r="U680" s="23"/>
      <c r="V680" s="23"/>
      <c r="W680" s="23"/>
      <c r="X680" s="23"/>
      <c r="Y680" s="23"/>
      <c r="Z680" s="23"/>
    </row>
    <row r="681" spans="1:26" ht="40.5" customHeight="1" x14ac:dyDescent="0.3">
      <c r="A681" s="97" t="str">
        <f>+'Matriz Nº4 Administración'!A681</f>
        <v>74. 6</v>
      </c>
      <c r="B681" s="98" t="str">
        <f>+'Matriz Nº4 Administración'!B681</f>
        <v>No administrar</v>
      </c>
      <c r="C681" s="99" t="str">
        <f>IF(B681&lt;&gt;"No administrar",'Matriz Nº1 Identificación'!B681," ")</f>
        <v xml:space="preserve"> </v>
      </c>
      <c r="D681" s="100" t="str">
        <f>IF(C681&lt;&gt;" ",'Matriz Nº4 Administración'!C681," ")</f>
        <v xml:space="preserve"> </v>
      </c>
      <c r="E681" s="98" t="str">
        <f>IF(B681&lt;&gt;"No administrar",'Matriz Nº4 Administración'!F681," ")</f>
        <v xml:space="preserve"> </v>
      </c>
      <c r="F681" s="98" t="str">
        <f>IF(B681&lt;&gt;"No administrar",'Matriz Nº4 Administración'!G681," ")</f>
        <v xml:space="preserve"> </v>
      </c>
      <c r="G681" s="120"/>
      <c r="H681" s="120"/>
      <c r="I681" s="120"/>
      <c r="J681" s="120"/>
      <c r="K681" s="121"/>
      <c r="L681" s="121"/>
      <c r="M681" s="120"/>
      <c r="N681" s="23"/>
      <c r="O681" s="23"/>
      <c r="P681" s="23"/>
      <c r="Q681" s="23"/>
      <c r="R681" s="23"/>
      <c r="S681" s="23"/>
      <c r="T681" s="23"/>
      <c r="U681" s="23"/>
      <c r="V681" s="23"/>
      <c r="W681" s="23"/>
      <c r="X681" s="23"/>
      <c r="Y681" s="23"/>
      <c r="Z681" s="23"/>
    </row>
    <row r="682" spans="1:26" ht="43.5" customHeight="1" thickBot="1" x14ac:dyDescent="0.35">
      <c r="A682" s="97" t="str">
        <f>+'Matriz Nº4 Administración'!A682</f>
        <v>74. 7</v>
      </c>
      <c r="B682" s="98" t="str">
        <f>+'Matriz Nº4 Administración'!B682</f>
        <v>No administrar</v>
      </c>
      <c r="C682" s="99" t="str">
        <f>IF(B682&lt;&gt;"No administrar",'Matriz Nº1 Identificación'!B682," ")</f>
        <v xml:space="preserve"> </v>
      </c>
      <c r="D682" s="100" t="str">
        <f>IF(C682&lt;&gt;" ",'Matriz Nº4 Administración'!C682," ")</f>
        <v xml:space="preserve"> </v>
      </c>
      <c r="E682" s="98" t="str">
        <f>IF(B682&lt;&gt;"No administrar",'Matriz Nº4 Administración'!F682," ")</f>
        <v xml:space="preserve"> </v>
      </c>
      <c r="F682" s="98" t="str">
        <f>IF(B682&lt;&gt;"No administrar",'Matriz Nº4 Administración'!G682," ")</f>
        <v xml:space="preserve"> </v>
      </c>
      <c r="G682" s="120"/>
      <c r="H682" s="120"/>
      <c r="I682" s="120"/>
      <c r="J682" s="120"/>
      <c r="K682" s="121"/>
      <c r="L682" s="121"/>
      <c r="M682" s="120"/>
      <c r="N682" s="23"/>
      <c r="O682" s="23"/>
      <c r="P682" s="23"/>
      <c r="Q682" s="23"/>
      <c r="R682" s="23"/>
      <c r="S682" s="23"/>
      <c r="T682" s="23"/>
      <c r="U682" s="23"/>
      <c r="V682" s="23"/>
      <c r="W682" s="23"/>
      <c r="X682" s="23"/>
      <c r="Y682" s="23"/>
      <c r="Z682" s="23"/>
    </row>
    <row r="683" spans="1:26" ht="16.5" customHeight="1" thickBot="1" x14ac:dyDescent="0.35">
      <c r="A683" s="460" t="str">
        <f>'Matriz Nº4 Administración'!A683</f>
        <v xml:space="preserve">Objetivo Estratégico: </v>
      </c>
      <c r="B683" s="461"/>
      <c r="C683" s="462">
        <f>'Matriz Nº4 Administración'!B683</f>
        <v>0</v>
      </c>
      <c r="D683" s="463"/>
      <c r="E683" s="463"/>
      <c r="F683" s="463"/>
      <c r="G683" s="463"/>
      <c r="H683" s="463"/>
      <c r="I683" s="463"/>
      <c r="J683" s="463"/>
      <c r="K683" s="463"/>
      <c r="L683" s="463"/>
      <c r="M683" s="463"/>
      <c r="N683" s="7"/>
      <c r="O683" s="7"/>
      <c r="P683" s="7"/>
      <c r="Q683" s="7"/>
      <c r="R683" s="7"/>
      <c r="S683" s="7"/>
      <c r="T683" s="7"/>
      <c r="U683" s="7"/>
      <c r="V683" s="7"/>
      <c r="W683" s="7"/>
      <c r="X683" s="7"/>
      <c r="Y683" s="7"/>
      <c r="Z683" s="7"/>
    </row>
    <row r="684" spans="1:26" ht="27" customHeight="1" thickBot="1" x14ac:dyDescent="0.35">
      <c r="A684" s="456" t="str">
        <f>'Matriz Nº4 Administración'!A684</f>
        <v>Objetivo táctico</v>
      </c>
      <c r="B684" s="426"/>
      <c r="C684" s="457" t="str">
        <f>'Matriz Nº4 Administración'!B684</f>
        <v xml:space="preserve">75. </v>
      </c>
      <c r="D684" s="458"/>
      <c r="E684" s="458"/>
      <c r="F684" s="458"/>
      <c r="G684" s="458"/>
      <c r="H684" s="458"/>
      <c r="I684" s="458"/>
      <c r="J684" s="458"/>
      <c r="K684" s="458"/>
      <c r="L684" s="458"/>
      <c r="M684" s="459"/>
      <c r="N684" s="7"/>
      <c r="O684" s="7"/>
      <c r="P684" s="7"/>
      <c r="Q684" s="7"/>
      <c r="R684" s="7"/>
      <c r="S684" s="7"/>
      <c r="T684" s="7"/>
      <c r="U684" s="7"/>
      <c r="V684" s="7"/>
      <c r="W684" s="7"/>
      <c r="X684" s="7"/>
      <c r="Y684" s="7"/>
      <c r="Z684" s="7"/>
    </row>
    <row r="685" spans="1:26" ht="47.25" customHeight="1" x14ac:dyDescent="0.3">
      <c r="A685" s="97" t="str">
        <f>+'Matriz Nº4 Administración'!A685</f>
        <v>75. 1</v>
      </c>
      <c r="B685" s="98" t="str">
        <f>+'Matriz Nº4 Administración'!B685</f>
        <v>No administrar</v>
      </c>
      <c r="C685" s="99" t="str">
        <f>IF(B685&lt;&gt;"No administrar",'Matriz Nº1 Identificación'!B685," ")</f>
        <v xml:space="preserve"> </v>
      </c>
      <c r="D685" s="100" t="str">
        <f>IF(C685&lt;&gt;" ",'Matriz Nº4 Administración'!C685," ")</f>
        <v xml:space="preserve"> </v>
      </c>
      <c r="E685" s="98" t="str">
        <f>IF(B685&lt;&gt;"No administrar",'Matriz Nº4 Administración'!F685," ")</f>
        <v xml:space="preserve"> </v>
      </c>
      <c r="F685" s="98" t="str">
        <f>IF(B685&lt;&gt;"No administrar",'Matriz Nº4 Administración'!G685," ")</f>
        <v xml:space="preserve"> </v>
      </c>
      <c r="G685" s="120"/>
      <c r="H685" s="120"/>
      <c r="I685" s="120"/>
      <c r="J685" s="120"/>
      <c r="K685" s="121"/>
      <c r="L685" s="121"/>
      <c r="M685" s="120"/>
      <c r="N685" s="23"/>
      <c r="O685" s="23"/>
      <c r="P685" s="23"/>
      <c r="Q685" s="23"/>
      <c r="R685" s="23"/>
      <c r="S685" s="23"/>
      <c r="T685" s="23"/>
      <c r="U685" s="23"/>
      <c r="V685" s="23"/>
      <c r="W685" s="23"/>
      <c r="X685" s="23"/>
      <c r="Y685" s="23"/>
      <c r="Z685" s="23"/>
    </row>
    <row r="686" spans="1:26" ht="43.5" customHeight="1" x14ac:dyDescent="0.3">
      <c r="A686" s="97" t="str">
        <f>+'Matriz Nº4 Administración'!A686</f>
        <v>75. 2</v>
      </c>
      <c r="B686" s="98" t="str">
        <f>+'Matriz Nº4 Administración'!B686</f>
        <v>No administrar</v>
      </c>
      <c r="C686" s="99" t="str">
        <f>IF(B686&lt;&gt;"No administrar",'Matriz Nº1 Identificación'!B686," ")</f>
        <v xml:space="preserve"> </v>
      </c>
      <c r="D686" s="100" t="str">
        <f>IF(C686&lt;&gt;" ",'Matriz Nº4 Administración'!C686," ")</f>
        <v xml:space="preserve"> </v>
      </c>
      <c r="E686" s="98" t="str">
        <f>IF(B686&lt;&gt;"No administrar",'Matriz Nº4 Administración'!F686," ")</f>
        <v xml:space="preserve"> </v>
      </c>
      <c r="F686" s="98" t="str">
        <f>IF(B686&lt;&gt;"No administrar",'Matriz Nº4 Administración'!G686," ")</f>
        <v xml:space="preserve"> </v>
      </c>
      <c r="G686" s="120"/>
      <c r="H686" s="120"/>
      <c r="I686" s="120"/>
      <c r="J686" s="120"/>
      <c r="K686" s="121"/>
      <c r="L686" s="121"/>
      <c r="M686" s="120"/>
      <c r="N686" s="23"/>
      <c r="O686" s="23"/>
      <c r="P686" s="23"/>
      <c r="Q686" s="23"/>
      <c r="R686" s="23"/>
      <c r="S686" s="23"/>
      <c r="T686" s="23"/>
      <c r="U686" s="23"/>
      <c r="V686" s="23"/>
      <c r="W686" s="23"/>
      <c r="X686" s="23"/>
      <c r="Y686" s="23"/>
      <c r="Z686" s="23"/>
    </row>
    <row r="687" spans="1:26" ht="40.5" customHeight="1" x14ac:dyDescent="0.3">
      <c r="A687" s="97" t="str">
        <f>+'Matriz Nº4 Administración'!A687</f>
        <v>75. 3</v>
      </c>
      <c r="B687" s="98" t="str">
        <f>+'Matriz Nº4 Administración'!B687</f>
        <v>No administrar</v>
      </c>
      <c r="C687" s="99" t="str">
        <f>IF(B687&lt;&gt;"No administrar",'Matriz Nº1 Identificación'!B687," ")</f>
        <v xml:space="preserve"> </v>
      </c>
      <c r="D687" s="100" t="str">
        <f>IF(C687&lt;&gt;" ",'Matriz Nº4 Administración'!C687," ")</f>
        <v xml:space="preserve"> </v>
      </c>
      <c r="E687" s="98" t="str">
        <f>IF(B687&lt;&gt;"No administrar",'Matriz Nº4 Administración'!F687," ")</f>
        <v xml:space="preserve"> </v>
      </c>
      <c r="F687" s="98" t="str">
        <f>IF(B687&lt;&gt;"No administrar",'Matriz Nº4 Administración'!G687," ")</f>
        <v xml:space="preserve"> </v>
      </c>
      <c r="G687" s="120"/>
      <c r="H687" s="120"/>
      <c r="I687" s="120"/>
      <c r="J687" s="120"/>
      <c r="K687" s="121"/>
      <c r="L687" s="121"/>
      <c r="M687" s="120"/>
      <c r="N687" s="23"/>
      <c r="O687" s="23"/>
      <c r="P687" s="23"/>
      <c r="Q687" s="23"/>
      <c r="R687" s="23"/>
      <c r="S687" s="23"/>
      <c r="T687" s="23"/>
      <c r="U687" s="23"/>
      <c r="V687" s="23"/>
      <c r="W687" s="23"/>
      <c r="X687" s="23"/>
      <c r="Y687" s="23"/>
      <c r="Z687" s="23"/>
    </row>
    <row r="688" spans="1:26" ht="48" customHeight="1" x14ac:dyDescent="0.3">
      <c r="A688" s="97" t="str">
        <f>+'Matriz Nº4 Administración'!A688</f>
        <v>75. 4</v>
      </c>
      <c r="B688" s="98" t="str">
        <f>+'Matriz Nº4 Administración'!B688</f>
        <v>No administrar</v>
      </c>
      <c r="C688" s="99" t="str">
        <f>IF(B688&lt;&gt;"No administrar",'Matriz Nº1 Identificación'!B688," ")</f>
        <v xml:space="preserve"> </v>
      </c>
      <c r="D688" s="100" t="str">
        <f>IF(C688&lt;&gt;" ",'Matriz Nº4 Administración'!C688," ")</f>
        <v xml:space="preserve"> </v>
      </c>
      <c r="E688" s="98" t="str">
        <f>IF(B688&lt;&gt;"No administrar",'Matriz Nº4 Administración'!F688," ")</f>
        <v xml:space="preserve"> </v>
      </c>
      <c r="F688" s="98" t="str">
        <f>IF(B688&lt;&gt;"No administrar",'Matriz Nº4 Administración'!G688," ")</f>
        <v xml:space="preserve"> </v>
      </c>
      <c r="G688" s="120"/>
      <c r="H688" s="120"/>
      <c r="I688" s="120"/>
      <c r="J688" s="120"/>
      <c r="K688" s="121"/>
      <c r="L688" s="121"/>
      <c r="M688" s="120"/>
      <c r="N688" s="23"/>
      <c r="O688" s="23"/>
      <c r="P688" s="23"/>
      <c r="Q688" s="23"/>
      <c r="R688" s="23"/>
      <c r="S688" s="23"/>
      <c r="T688" s="23"/>
      <c r="U688" s="23"/>
      <c r="V688" s="23"/>
      <c r="W688" s="23"/>
      <c r="X688" s="23"/>
      <c r="Y688" s="23"/>
      <c r="Z688" s="23"/>
    </row>
    <row r="689" spans="1:26" ht="42.75" customHeight="1" x14ac:dyDescent="0.3">
      <c r="A689" s="97" t="str">
        <f>+'Matriz Nº4 Administración'!A689</f>
        <v>75. 5</v>
      </c>
      <c r="B689" s="98" t="str">
        <f>+'Matriz Nº4 Administración'!B689</f>
        <v>No administrar</v>
      </c>
      <c r="C689" s="99" t="str">
        <f>IF(B689&lt;&gt;"No administrar",'Matriz Nº1 Identificación'!B689," ")</f>
        <v xml:space="preserve"> </v>
      </c>
      <c r="D689" s="100" t="str">
        <f>IF(C689&lt;&gt;" ",'Matriz Nº4 Administración'!C689," ")</f>
        <v xml:space="preserve"> </v>
      </c>
      <c r="E689" s="98" t="str">
        <f>IF(B689&lt;&gt;"No administrar",'Matriz Nº4 Administración'!F689," ")</f>
        <v xml:space="preserve"> </v>
      </c>
      <c r="F689" s="98" t="str">
        <f>IF(B689&lt;&gt;"No administrar",'Matriz Nº4 Administración'!G689," ")</f>
        <v xml:space="preserve"> </v>
      </c>
      <c r="G689" s="120"/>
      <c r="H689" s="120"/>
      <c r="I689" s="120"/>
      <c r="J689" s="120"/>
      <c r="K689" s="121"/>
      <c r="L689" s="121"/>
      <c r="M689" s="120"/>
      <c r="N689" s="23"/>
      <c r="O689" s="23"/>
      <c r="P689" s="23"/>
      <c r="Q689" s="23"/>
      <c r="R689" s="23"/>
      <c r="S689" s="23"/>
      <c r="T689" s="23"/>
      <c r="U689" s="23"/>
      <c r="V689" s="23"/>
      <c r="W689" s="23"/>
      <c r="X689" s="23"/>
      <c r="Y689" s="23"/>
      <c r="Z689" s="23"/>
    </row>
    <row r="690" spans="1:26" ht="40.5" customHeight="1" x14ac:dyDescent="0.3">
      <c r="A690" s="97" t="str">
        <f>+'Matriz Nº4 Administración'!A690</f>
        <v>75. 6</v>
      </c>
      <c r="B690" s="98" t="str">
        <f>+'Matriz Nº4 Administración'!B690</f>
        <v>No administrar</v>
      </c>
      <c r="C690" s="99" t="str">
        <f>IF(B690&lt;&gt;"No administrar",'Matriz Nº1 Identificación'!B690," ")</f>
        <v xml:space="preserve"> </v>
      </c>
      <c r="D690" s="100" t="str">
        <f>IF(C690&lt;&gt;" ",'Matriz Nº4 Administración'!C690," ")</f>
        <v xml:space="preserve"> </v>
      </c>
      <c r="E690" s="98" t="str">
        <f>IF(B690&lt;&gt;"No administrar",'Matriz Nº4 Administración'!F690," ")</f>
        <v xml:space="preserve"> </v>
      </c>
      <c r="F690" s="98" t="str">
        <f>IF(B690&lt;&gt;"No administrar",'Matriz Nº4 Administración'!G690," ")</f>
        <v xml:space="preserve"> </v>
      </c>
      <c r="G690" s="120"/>
      <c r="H690" s="120"/>
      <c r="I690" s="120"/>
      <c r="J690" s="120"/>
      <c r="K690" s="121"/>
      <c r="L690" s="121"/>
      <c r="M690" s="120"/>
      <c r="N690" s="23"/>
      <c r="O690" s="23"/>
      <c r="P690" s="23"/>
      <c r="Q690" s="23"/>
      <c r="R690" s="23"/>
      <c r="S690" s="23"/>
      <c r="T690" s="23"/>
      <c r="U690" s="23"/>
      <c r="V690" s="23"/>
      <c r="W690" s="23"/>
      <c r="X690" s="23"/>
      <c r="Y690" s="23"/>
      <c r="Z690" s="23"/>
    </row>
    <row r="691" spans="1:26" ht="43.5" customHeight="1" thickBot="1" x14ac:dyDescent="0.35">
      <c r="A691" s="97" t="str">
        <f>+'Matriz Nº4 Administración'!A691</f>
        <v>75. 7</v>
      </c>
      <c r="B691" s="98" t="str">
        <f>+'Matriz Nº4 Administración'!B691</f>
        <v>No administrar</v>
      </c>
      <c r="C691" s="99" t="str">
        <f>IF(B691&lt;&gt;"No administrar",'Matriz Nº1 Identificación'!B691," ")</f>
        <v xml:space="preserve"> </v>
      </c>
      <c r="D691" s="100" t="str">
        <f>IF(C691&lt;&gt;" ",'Matriz Nº4 Administración'!C691," ")</f>
        <v xml:space="preserve"> </v>
      </c>
      <c r="E691" s="98" t="str">
        <f>IF(B691&lt;&gt;"No administrar",'Matriz Nº4 Administración'!F691," ")</f>
        <v xml:space="preserve"> </v>
      </c>
      <c r="F691" s="98" t="str">
        <f>IF(B691&lt;&gt;"No administrar",'Matriz Nº4 Administración'!G691," ")</f>
        <v xml:space="preserve"> </v>
      </c>
      <c r="G691" s="120"/>
      <c r="H691" s="120"/>
      <c r="I691" s="120"/>
      <c r="J691" s="120"/>
      <c r="K691" s="121"/>
      <c r="L691" s="121"/>
      <c r="M691" s="120"/>
      <c r="N691" s="23"/>
      <c r="O691" s="23"/>
      <c r="P691" s="23"/>
      <c r="Q691" s="23"/>
      <c r="R691" s="23"/>
      <c r="S691" s="23"/>
      <c r="T691" s="23"/>
      <c r="U691" s="23"/>
      <c r="V691" s="23"/>
      <c r="W691" s="23"/>
      <c r="X691" s="23"/>
      <c r="Y691" s="23"/>
      <c r="Z691" s="23"/>
    </row>
    <row r="692" spans="1:26" ht="16.5" customHeight="1" thickBot="1" x14ac:dyDescent="0.35">
      <c r="A692" s="460" t="str">
        <f>'Matriz Nº4 Administración'!A692</f>
        <v xml:space="preserve">Objetivo Estratégico: </v>
      </c>
      <c r="B692" s="461"/>
      <c r="C692" s="462">
        <f>'Matriz Nº4 Administración'!B692</f>
        <v>0</v>
      </c>
      <c r="D692" s="463"/>
      <c r="E692" s="463"/>
      <c r="F692" s="463"/>
      <c r="G692" s="463"/>
      <c r="H692" s="463"/>
      <c r="I692" s="463"/>
      <c r="J692" s="463"/>
      <c r="K692" s="463"/>
      <c r="L692" s="463"/>
      <c r="M692" s="463"/>
      <c r="N692" s="7"/>
      <c r="O692" s="7"/>
      <c r="P692" s="7"/>
      <c r="Q692" s="7"/>
      <c r="R692" s="7"/>
      <c r="S692" s="7"/>
      <c r="T692" s="7"/>
      <c r="U692" s="7"/>
      <c r="V692" s="7"/>
      <c r="W692" s="7"/>
      <c r="X692" s="7"/>
      <c r="Y692" s="7"/>
      <c r="Z692" s="7"/>
    </row>
    <row r="693" spans="1:26" ht="27" customHeight="1" thickBot="1" x14ac:dyDescent="0.35">
      <c r="A693" s="456" t="str">
        <f>'Matriz Nº4 Administración'!A693</f>
        <v>Objetivo táctico</v>
      </c>
      <c r="B693" s="426"/>
      <c r="C693" s="457" t="str">
        <f>'Matriz Nº4 Administración'!B693</f>
        <v xml:space="preserve">76. </v>
      </c>
      <c r="D693" s="458"/>
      <c r="E693" s="458"/>
      <c r="F693" s="458"/>
      <c r="G693" s="458"/>
      <c r="H693" s="458"/>
      <c r="I693" s="458"/>
      <c r="J693" s="458"/>
      <c r="K693" s="458"/>
      <c r="L693" s="458"/>
      <c r="M693" s="459"/>
      <c r="N693" s="7"/>
      <c r="O693" s="7"/>
      <c r="P693" s="7"/>
      <c r="Q693" s="7"/>
      <c r="R693" s="7"/>
      <c r="S693" s="7"/>
      <c r="T693" s="7"/>
      <c r="U693" s="7"/>
      <c r="V693" s="7"/>
      <c r="W693" s="7"/>
      <c r="X693" s="7"/>
      <c r="Y693" s="7"/>
      <c r="Z693" s="7"/>
    </row>
    <row r="694" spans="1:26" ht="47.25" customHeight="1" x14ac:dyDescent="0.3">
      <c r="A694" s="97" t="str">
        <f>+'Matriz Nº4 Administración'!A694</f>
        <v>76. 1</v>
      </c>
      <c r="B694" s="98" t="str">
        <f>+'Matriz Nº4 Administración'!B694</f>
        <v>No administrar</v>
      </c>
      <c r="C694" s="99" t="str">
        <f>IF(B694&lt;&gt;"No administrar",'Matriz Nº1 Identificación'!B694," ")</f>
        <v xml:space="preserve"> </v>
      </c>
      <c r="D694" s="100" t="str">
        <f>IF(C694&lt;&gt;" ",'Matriz Nº4 Administración'!C694," ")</f>
        <v xml:space="preserve"> </v>
      </c>
      <c r="E694" s="98" t="str">
        <f>IF(B694&lt;&gt;"No administrar",'Matriz Nº4 Administración'!F694," ")</f>
        <v xml:space="preserve"> </v>
      </c>
      <c r="F694" s="98" t="str">
        <f>IF(B694&lt;&gt;"No administrar",'Matriz Nº4 Administración'!G694," ")</f>
        <v xml:space="preserve"> </v>
      </c>
      <c r="G694" s="120"/>
      <c r="H694" s="120"/>
      <c r="I694" s="120"/>
      <c r="J694" s="120"/>
      <c r="K694" s="121"/>
      <c r="L694" s="121"/>
      <c r="M694" s="120"/>
      <c r="N694" s="23"/>
      <c r="O694" s="23"/>
      <c r="P694" s="23"/>
      <c r="Q694" s="23"/>
      <c r="R694" s="23"/>
      <c r="S694" s="23"/>
      <c r="T694" s="23"/>
      <c r="U694" s="23"/>
      <c r="V694" s="23"/>
      <c r="W694" s="23"/>
      <c r="X694" s="23"/>
      <c r="Y694" s="23"/>
      <c r="Z694" s="23"/>
    </row>
    <row r="695" spans="1:26" ht="43.5" customHeight="1" x14ac:dyDescent="0.3">
      <c r="A695" s="97" t="str">
        <f>+'Matriz Nº4 Administración'!A695</f>
        <v>76. 2</v>
      </c>
      <c r="B695" s="98" t="str">
        <f>+'Matriz Nº4 Administración'!B695</f>
        <v>No administrar</v>
      </c>
      <c r="C695" s="99" t="str">
        <f>IF(B695&lt;&gt;"No administrar",'Matriz Nº1 Identificación'!B695," ")</f>
        <v xml:space="preserve"> </v>
      </c>
      <c r="D695" s="100" t="str">
        <f>IF(C695&lt;&gt;" ",'Matriz Nº4 Administración'!C695," ")</f>
        <v xml:space="preserve"> </v>
      </c>
      <c r="E695" s="98" t="str">
        <f>IF(B695&lt;&gt;"No administrar",'Matriz Nº4 Administración'!F695," ")</f>
        <v xml:space="preserve"> </v>
      </c>
      <c r="F695" s="98" t="str">
        <f>IF(B695&lt;&gt;"No administrar",'Matriz Nº4 Administración'!G695," ")</f>
        <v xml:space="preserve"> </v>
      </c>
      <c r="G695" s="120"/>
      <c r="H695" s="120"/>
      <c r="I695" s="120"/>
      <c r="J695" s="120"/>
      <c r="K695" s="121"/>
      <c r="L695" s="121"/>
      <c r="M695" s="120"/>
      <c r="N695" s="23"/>
      <c r="O695" s="23"/>
      <c r="P695" s="23"/>
      <c r="Q695" s="23"/>
      <c r="R695" s="23"/>
      <c r="S695" s="23"/>
      <c r="T695" s="23"/>
      <c r="U695" s="23"/>
      <c r="V695" s="23"/>
      <c r="W695" s="23"/>
      <c r="X695" s="23"/>
      <c r="Y695" s="23"/>
      <c r="Z695" s="23"/>
    </row>
    <row r="696" spans="1:26" ht="40.5" customHeight="1" x14ac:dyDescent="0.3">
      <c r="A696" s="97" t="str">
        <f>+'Matriz Nº4 Administración'!A696</f>
        <v>76. 3</v>
      </c>
      <c r="B696" s="98" t="str">
        <f>+'Matriz Nº4 Administración'!B696</f>
        <v>No administrar</v>
      </c>
      <c r="C696" s="99" t="str">
        <f>IF(B696&lt;&gt;"No administrar",'Matriz Nº1 Identificación'!B696," ")</f>
        <v xml:space="preserve"> </v>
      </c>
      <c r="D696" s="100" t="str">
        <f>IF(C696&lt;&gt;" ",'Matriz Nº4 Administración'!C696," ")</f>
        <v xml:space="preserve"> </v>
      </c>
      <c r="E696" s="98" t="str">
        <f>IF(B696&lt;&gt;"No administrar",'Matriz Nº4 Administración'!F696," ")</f>
        <v xml:space="preserve"> </v>
      </c>
      <c r="F696" s="98" t="str">
        <f>IF(B696&lt;&gt;"No administrar",'Matriz Nº4 Administración'!G696," ")</f>
        <v xml:space="preserve"> </v>
      </c>
      <c r="G696" s="120"/>
      <c r="H696" s="120"/>
      <c r="I696" s="120"/>
      <c r="J696" s="120"/>
      <c r="K696" s="121"/>
      <c r="L696" s="121"/>
      <c r="M696" s="120"/>
      <c r="N696" s="23"/>
      <c r="O696" s="23"/>
      <c r="P696" s="23"/>
      <c r="Q696" s="23"/>
      <c r="R696" s="23"/>
      <c r="S696" s="23"/>
      <c r="T696" s="23"/>
      <c r="U696" s="23"/>
      <c r="V696" s="23"/>
      <c r="W696" s="23"/>
      <c r="X696" s="23"/>
      <c r="Y696" s="23"/>
      <c r="Z696" s="23"/>
    </row>
    <row r="697" spans="1:26" ht="48" customHeight="1" x14ac:dyDescent="0.3">
      <c r="A697" s="97" t="str">
        <f>+'Matriz Nº4 Administración'!A697</f>
        <v>76. 4</v>
      </c>
      <c r="B697" s="98" t="str">
        <f>+'Matriz Nº4 Administración'!B697</f>
        <v>No administrar</v>
      </c>
      <c r="C697" s="99" t="str">
        <f>IF(B697&lt;&gt;"No administrar",'Matriz Nº1 Identificación'!B697," ")</f>
        <v xml:space="preserve"> </v>
      </c>
      <c r="D697" s="100" t="str">
        <f>IF(C697&lt;&gt;" ",'Matriz Nº4 Administración'!C697," ")</f>
        <v xml:space="preserve"> </v>
      </c>
      <c r="E697" s="98" t="str">
        <f>IF(B697&lt;&gt;"No administrar",'Matriz Nº4 Administración'!F697," ")</f>
        <v xml:space="preserve"> </v>
      </c>
      <c r="F697" s="98" t="str">
        <f>IF(B697&lt;&gt;"No administrar",'Matriz Nº4 Administración'!G697," ")</f>
        <v xml:space="preserve"> </v>
      </c>
      <c r="G697" s="120"/>
      <c r="H697" s="120"/>
      <c r="I697" s="120"/>
      <c r="J697" s="120"/>
      <c r="K697" s="121"/>
      <c r="L697" s="121"/>
      <c r="M697" s="120"/>
      <c r="N697" s="23"/>
      <c r="O697" s="23"/>
      <c r="P697" s="23"/>
      <c r="Q697" s="23"/>
      <c r="R697" s="23"/>
      <c r="S697" s="23"/>
      <c r="T697" s="23"/>
      <c r="U697" s="23"/>
      <c r="V697" s="23"/>
      <c r="W697" s="23"/>
      <c r="X697" s="23"/>
      <c r="Y697" s="23"/>
      <c r="Z697" s="23"/>
    </row>
    <row r="698" spans="1:26" ht="42.75" customHeight="1" x14ac:dyDescent="0.3">
      <c r="A698" s="97" t="str">
        <f>+'Matriz Nº4 Administración'!A698</f>
        <v>76. 5</v>
      </c>
      <c r="B698" s="98" t="str">
        <f>+'Matriz Nº4 Administración'!B698</f>
        <v>No administrar</v>
      </c>
      <c r="C698" s="99" t="str">
        <f>IF(B698&lt;&gt;"No administrar",'Matriz Nº1 Identificación'!B698," ")</f>
        <v xml:space="preserve"> </v>
      </c>
      <c r="D698" s="100" t="str">
        <f>IF(C698&lt;&gt;" ",'Matriz Nº4 Administración'!C698," ")</f>
        <v xml:space="preserve"> </v>
      </c>
      <c r="E698" s="98" t="str">
        <f>IF(B698&lt;&gt;"No administrar",'Matriz Nº4 Administración'!F698," ")</f>
        <v xml:space="preserve"> </v>
      </c>
      <c r="F698" s="98" t="str">
        <f>IF(B698&lt;&gt;"No administrar",'Matriz Nº4 Administración'!G698," ")</f>
        <v xml:space="preserve"> </v>
      </c>
      <c r="G698" s="120"/>
      <c r="H698" s="120"/>
      <c r="I698" s="120"/>
      <c r="J698" s="120"/>
      <c r="K698" s="121"/>
      <c r="L698" s="121"/>
      <c r="M698" s="120"/>
      <c r="N698" s="23"/>
      <c r="O698" s="23"/>
      <c r="P698" s="23"/>
      <c r="Q698" s="23"/>
      <c r="R698" s="23"/>
      <c r="S698" s="23"/>
      <c r="T698" s="23"/>
      <c r="U698" s="23"/>
      <c r="V698" s="23"/>
      <c r="W698" s="23"/>
      <c r="X698" s="23"/>
      <c r="Y698" s="23"/>
      <c r="Z698" s="23"/>
    </row>
    <row r="699" spans="1:26" ht="40.5" customHeight="1" x14ac:dyDescent="0.3">
      <c r="A699" s="97" t="str">
        <f>+'Matriz Nº4 Administración'!A699</f>
        <v>76. 6</v>
      </c>
      <c r="B699" s="98" t="str">
        <f>+'Matriz Nº4 Administración'!B699</f>
        <v>No administrar</v>
      </c>
      <c r="C699" s="99" t="str">
        <f>IF(B699&lt;&gt;"No administrar",'Matriz Nº1 Identificación'!B699," ")</f>
        <v xml:space="preserve"> </v>
      </c>
      <c r="D699" s="100" t="str">
        <f>IF(C699&lt;&gt;" ",'Matriz Nº4 Administración'!C699," ")</f>
        <v xml:space="preserve"> </v>
      </c>
      <c r="E699" s="98" t="str">
        <f>IF(B699&lt;&gt;"No administrar",'Matriz Nº4 Administración'!F699," ")</f>
        <v xml:space="preserve"> </v>
      </c>
      <c r="F699" s="98" t="str">
        <f>IF(B699&lt;&gt;"No administrar",'Matriz Nº4 Administración'!G699," ")</f>
        <v xml:space="preserve"> </v>
      </c>
      <c r="G699" s="120"/>
      <c r="H699" s="120"/>
      <c r="I699" s="120"/>
      <c r="J699" s="120"/>
      <c r="K699" s="121"/>
      <c r="L699" s="121"/>
      <c r="M699" s="120"/>
      <c r="N699" s="23"/>
      <c r="O699" s="23"/>
      <c r="P699" s="23"/>
      <c r="Q699" s="23"/>
      <c r="R699" s="23"/>
      <c r="S699" s="23"/>
      <c r="T699" s="23"/>
      <c r="U699" s="23"/>
      <c r="V699" s="23"/>
      <c r="W699" s="23"/>
      <c r="X699" s="23"/>
      <c r="Y699" s="23"/>
      <c r="Z699" s="23"/>
    </row>
    <row r="700" spans="1:26" ht="43.5" customHeight="1" thickBot="1" x14ac:dyDescent="0.35">
      <c r="A700" s="97" t="str">
        <f>+'Matriz Nº4 Administración'!A700</f>
        <v>76. 7</v>
      </c>
      <c r="B700" s="98" t="str">
        <f>+'Matriz Nº4 Administración'!B700</f>
        <v>No administrar</v>
      </c>
      <c r="C700" s="99" t="str">
        <f>IF(B700&lt;&gt;"No administrar",'Matriz Nº1 Identificación'!B700," ")</f>
        <v xml:space="preserve"> </v>
      </c>
      <c r="D700" s="100" t="str">
        <f>IF(C700&lt;&gt;" ",'Matriz Nº4 Administración'!C700," ")</f>
        <v xml:space="preserve"> </v>
      </c>
      <c r="E700" s="98" t="str">
        <f>IF(B700&lt;&gt;"No administrar",'Matriz Nº4 Administración'!F700," ")</f>
        <v xml:space="preserve"> </v>
      </c>
      <c r="F700" s="98" t="str">
        <f>IF(B700&lt;&gt;"No administrar",'Matriz Nº4 Administración'!G700," ")</f>
        <v xml:space="preserve"> </v>
      </c>
      <c r="G700" s="120"/>
      <c r="H700" s="120"/>
      <c r="I700" s="120"/>
      <c r="J700" s="120"/>
      <c r="K700" s="121"/>
      <c r="L700" s="121"/>
      <c r="M700" s="120"/>
      <c r="N700" s="23"/>
      <c r="O700" s="23"/>
      <c r="P700" s="23"/>
      <c r="Q700" s="23"/>
      <c r="R700" s="23"/>
      <c r="S700" s="23"/>
      <c r="T700" s="23"/>
      <c r="U700" s="23"/>
      <c r="V700" s="23"/>
      <c r="W700" s="23"/>
      <c r="X700" s="23"/>
      <c r="Y700" s="23"/>
      <c r="Z700" s="23"/>
    </row>
    <row r="701" spans="1:26" ht="16.5" customHeight="1" thickBot="1" x14ac:dyDescent="0.35">
      <c r="A701" s="460" t="str">
        <f>'Matriz Nº4 Administración'!A701</f>
        <v xml:space="preserve">Objetivo Estratégico: </v>
      </c>
      <c r="B701" s="461"/>
      <c r="C701" s="462">
        <f>'Matriz Nº4 Administración'!B701</f>
        <v>0</v>
      </c>
      <c r="D701" s="463"/>
      <c r="E701" s="463"/>
      <c r="F701" s="463"/>
      <c r="G701" s="463"/>
      <c r="H701" s="463"/>
      <c r="I701" s="463"/>
      <c r="J701" s="463"/>
      <c r="K701" s="463"/>
      <c r="L701" s="463"/>
      <c r="M701" s="463"/>
      <c r="N701" s="7"/>
      <c r="O701" s="7"/>
      <c r="P701" s="7"/>
      <c r="Q701" s="7"/>
      <c r="R701" s="7"/>
      <c r="S701" s="7"/>
      <c r="T701" s="7"/>
      <c r="U701" s="7"/>
      <c r="V701" s="7"/>
      <c r="W701" s="7"/>
      <c r="X701" s="7"/>
      <c r="Y701" s="7"/>
      <c r="Z701" s="7"/>
    </row>
    <row r="702" spans="1:26" ht="27" customHeight="1" thickBot="1" x14ac:dyDescent="0.35">
      <c r="A702" s="456" t="str">
        <f>'Matriz Nº4 Administración'!A702</f>
        <v>Objetivo táctico</v>
      </c>
      <c r="B702" s="426"/>
      <c r="C702" s="457" t="str">
        <f>'Matriz Nº4 Administración'!B702</f>
        <v xml:space="preserve">77. </v>
      </c>
      <c r="D702" s="458"/>
      <c r="E702" s="458"/>
      <c r="F702" s="458"/>
      <c r="G702" s="458"/>
      <c r="H702" s="458"/>
      <c r="I702" s="458"/>
      <c r="J702" s="458"/>
      <c r="K702" s="458"/>
      <c r="L702" s="458"/>
      <c r="M702" s="459"/>
      <c r="N702" s="7"/>
      <c r="O702" s="7"/>
      <c r="P702" s="7"/>
      <c r="Q702" s="7"/>
      <c r="R702" s="7"/>
      <c r="S702" s="7"/>
      <c r="T702" s="7"/>
      <c r="U702" s="7"/>
      <c r="V702" s="7"/>
      <c r="W702" s="7"/>
      <c r="X702" s="7"/>
      <c r="Y702" s="7"/>
      <c r="Z702" s="7"/>
    </row>
    <row r="703" spans="1:26" ht="47.25" customHeight="1" x14ac:dyDescent="0.3">
      <c r="A703" s="97" t="str">
        <f>+'Matriz Nº4 Administración'!A703</f>
        <v>77. 1</v>
      </c>
      <c r="B703" s="98" t="str">
        <f>+'Matriz Nº4 Administración'!B703</f>
        <v>No administrar</v>
      </c>
      <c r="C703" s="99" t="str">
        <f>IF(B703&lt;&gt;"No administrar",'Matriz Nº1 Identificación'!B703," ")</f>
        <v xml:space="preserve"> </v>
      </c>
      <c r="D703" s="100" t="str">
        <f>IF(C703&lt;&gt;" ",'Matriz Nº4 Administración'!C703," ")</f>
        <v xml:space="preserve"> </v>
      </c>
      <c r="E703" s="98" t="str">
        <f>IF(B703&lt;&gt;"No administrar",'Matriz Nº4 Administración'!F703," ")</f>
        <v xml:space="preserve"> </v>
      </c>
      <c r="F703" s="98" t="str">
        <f>IF(B703&lt;&gt;"No administrar",'Matriz Nº4 Administración'!G703," ")</f>
        <v xml:space="preserve"> </v>
      </c>
      <c r="G703" s="120"/>
      <c r="H703" s="120"/>
      <c r="I703" s="120"/>
      <c r="J703" s="120"/>
      <c r="K703" s="121"/>
      <c r="L703" s="121"/>
      <c r="M703" s="120"/>
      <c r="N703" s="23"/>
      <c r="O703" s="23"/>
      <c r="P703" s="23"/>
      <c r="Q703" s="23"/>
      <c r="R703" s="23"/>
      <c r="S703" s="23"/>
      <c r="T703" s="23"/>
      <c r="U703" s="23"/>
      <c r="V703" s="23"/>
      <c r="W703" s="23"/>
      <c r="X703" s="23"/>
      <c r="Y703" s="23"/>
      <c r="Z703" s="23"/>
    </row>
    <row r="704" spans="1:26" ht="43.5" customHeight="1" x14ac:dyDescent="0.3">
      <c r="A704" s="97" t="str">
        <f>+'Matriz Nº4 Administración'!A704</f>
        <v>77. 2</v>
      </c>
      <c r="B704" s="98" t="str">
        <f>+'Matriz Nº4 Administración'!B704</f>
        <v>No administrar</v>
      </c>
      <c r="C704" s="99" t="str">
        <f>IF(B704&lt;&gt;"No administrar",'Matriz Nº1 Identificación'!B704," ")</f>
        <v xml:space="preserve"> </v>
      </c>
      <c r="D704" s="100" t="str">
        <f>IF(C704&lt;&gt;" ",'Matriz Nº4 Administración'!C704," ")</f>
        <v xml:space="preserve"> </v>
      </c>
      <c r="E704" s="98" t="str">
        <f>IF(B704&lt;&gt;"No administrar",'Matriz Nº4 Administración'!F704," ")</f>
        <v xml:space="preserve"> </v>
      </c>
      <c r="F704" s="98" t="str">
        <f>IF(B704&lt;&gt;"No administrar",'Matriz Nº4 Administración'!G704," ")</f>
        <v xml:space="preserve"> </v>
      </c>
      <c r="G704" s="120"/>
      <c r="H704" s="120"/>
      <c r="I704" s="120"/>
      <c r="J704" s="120"/>
      <c r="K704" s="121"/>
      <c r="L704" s="121"/>
      <c r="M704" s="120"/>
      <c r="N704" s="23"/>
      <c r="O704" s="23"/>
      <c r="P704" s="23"/>
      <c r="Q704" s="23"/>
      <c r="R704" s="23"/>
      <c r="S704" s="23"/>
      <c r="T704" s="23"/>
      <c r="U704" s="23"/>
      <c r="V704" s="23"/>
      <c r="W704" s="23"/>
      <c r="X704" s="23"/>
      <c r="Y704" s="23"/>
      <c r="Z704" s="23"/>
    </row>
    <row r="705" spans="1:26" ht="40.5" customHeight="1" x14ac:dyDescent="0.3">
      <c r="A705" s="97" t="str">
        <f>+'Matriz Nº4 Administración'!A705</f>
        <v>77. 3</v>
      </c>
      <c r="B705" s="98" t="str">
        <f>+'Matriz Nº4 Administración'!B705</f>
        <v>No administrar</v>
      </c>
      <c r="C705" s="99" t="str">
        <f>IF(B705&lt;&gt;"No administrar",'Matriz Nº1 Identificación'!B705," ")</f>
        <v xml:space="preserve"> </v>
      </c>
      <c r="D705" s="100" t="str">
        <f>IF(C705&lt;&gt;" ",'Matriz Nº4 Administración'!C705," ")</f>
        <v xml:space="preserve"> </v>
      </c>
      <c r="E705" s="98" t="str">
        <f>IF(B705&lt;&gt;"No administrar",'Matriz Nº4 Administración'!F705," ")</f>
        <v xml:space="preserve"> </v>
      </c>
      <c r="F705" s="98" t="str">
        <f>IF(B705&lt;&gt;"No administrar",'Matriz Nº4 Administración'!G705," ")</f>
        <v xml:space="preserve"> </v>
      </c>
      <c r="G705" s="120"/>
      <c r="H705" s="120"/>
      <c r="I705" s="120"/>
      <c r="J705" s="120"/>
      <c r="K705" s="121"/>
      <c r="L705" s="121"/>
      <c r="M705" s="120"/>
      <c r="N705" s="23"/>
      <c r="O705" s="23"/>
      <c r="P705" s="23"/>
      <c r="Q705" s="23"/>
      <c r="R705" s="23"/>
      <c r="S705" s="23"/>
      <c r="T705" s="23"/>
      <c r="U705" s="23"/>
      <c r="V705" s="23"/>
      <c r="W705" s="23"/>
      <c r="X705" s="23"/>
      <c r="Y705" s="23"/>
      <c r="Z705" s="23"/>
    </row>
    <row r="706" spans="1:26" ht="48" customHeight="1" x14ac:dyDescent="0.3">
      <c r="A706" s="97" t="str">
        <f>+'Matriz Nº4 Administración'!A706</f>
        <v>77. 4</v>
      </c>
      <c r="B706" s="98" t="str">
        <f>+'Matriz Nº4 Administración'!B706</f>
        <v>No administrar</v>
      </c>
      <c r="C706" s="99" t="str">
        <f>IF(B706&lt;&gt;"No administrar",'Matriz Nº1 Identificación'!B706," ")</f>
        <v xml:space="preserve"> </v>
      </c>
      <c r="D706" s="100" t="str">
        <f>IF(C706&lt;&gt;" ",'Matriz Nº4 Administración'!C706," ")</f>
        <v xml:space="preserve"> </v>
      </c>
      <c r="E706" s="98" t="str">
        <f>IF(B706&lt;&gt;"No administrar",'Matriz Nº4 Administración'!F706," ")</f>
        <v xml:space="preserve"> </v>
      </c>
      <c r="F706" s="98" t="str">
        <f>IF(B706&lt;&gt;"No administrar",'Matriz Nº4 Administración'!G706," ")</f>
        <v xml:space="preserve"> </v>
      </c>
      <c r="G706" s="120"/>
      <c r="H706" s="120"/>
      <c r="I706" s="120"/>
      <c r="J706" s="120"/>
      <c r="K706" s="121"/>
      <c r="L706" s="121"/>
      <c r="M706" s="120"/>
      <c r="N706" s="23"/>
      <c r="O706" s="23"/>
      <c r="P706" s="23"/>
      <c r="Q706" s="23"/>
      <c r="R706" s="23"/>
      <c r="S706" s="23"/>
      <c r="T706" s="23"/>
      <c r="U706" s="23"/>
      <c r="V706" s="23"/>
      <c r="W706" s="23"/>
      <c r="X706" s="23"/>
      <c r="Y706" s="23"/>
      <c r="Z706" s="23"/>
    </row>
    <row r="707" spans="1:26" ht="42.75" customHeight="1" x14ac:dyDescent="0.3">
      <c r="A707" s="97" t="str">
        <f>+'Matriz Nº4 Administración'!A707</f>
        <v>77. 5</v>
      </c>
      <c r="B707" s="98" t="str">
        <f>+'Matriz Nº4 Administración'!B707</f>
        <v>No administrar</v>
      </c>
      <c r="C707" s="99" t="str">
        <f>IF(B707&lt;&gt;"No administrar",'Matriz Nº1 Identificación'!B707," ")</f>
        <v xml:space="preserve"> </v>
      </c>
      <c r="D707" s="100" t="str">
        <f>IF(C707&lt;&gt;" ",'Matriz Nº4 Administración'!C707," ")</f>
        <v xml:space="preserve"> </v>
      </c>
      <c r="E707" s="98" t="str">
        <f>IF(B707&lt;&gt;"No administrar",'Matriz Nº4 Administración'!F707," ")</f>
        <v xml:space="preserve"> </v>
      </c>
      <c r="F707" s="98" t="str">
        <f>IF(B707&lt;&gt;"No administrar",'Matriz Nº4 Administración'!G707," ")</f>
        <v xml:space="preserve"> </v>
      </c>
      <c r="G707" s="120"/>
      <c r="H707" s="120"/>
      <c r="I707" s="120"/>
      <c r="J707" s="120"/>
      <c r="K707" s="121"/>
      <c r="L707" s="121"/>
      <c r="M707" s="120"/>
      <c r="N707" s="23"/>
      <c r="O707" s="23"/>
      <c r="P707" s="23"/>
      <c r="Q707" s="23"/>
      <c r="R707" s="23"/>
      <c r="S707" s="23"/>
      <c r="T707" s="23"/>
      <c r="U707" s="23"/>
      <c r="V707" s="23"/>
      <c r="W707" s="23"/>
      <c r="X707" s="23"/>
      <c r="Y707" s="23"/>
      <c r="Z707" s="23"/>
    </row>
    <row r="708" spans="1:26" ht="40.5" customHeight="1" x14ac:dyDescent="0.3">
      <c r="A708" s="97" t="str">
        <f>+'Matriz Nº4 Administración'!A708</f>
        <v>77. 6</v>
      </c>
      <c r="B708" s="98" t="str">
        <f>+'Matriz Nº4 Administración'!B708</f>
        <v>No administrar</v>
      </c>
      <c r="C708" s="99" t="str">
        <f>IF(B708&lt;&gt;"No administrar",'Matriz Nº1 Identificación'!B708," ")</f>
        <v xml:space="preserve"> </v>
      </c>
      <c r="D708" s="100" t="str">
        <f>IF(C708&lt;&gt;" ",'Matriz Nº4 Administración'!C708," ")</f>
        <v xml:space="preserve"> </v>
      </c>
      <c r="E708" s="98" t="str">
        <f>IF(B708&lt;&gt;"No administrar",'Matriz Nº4 Administración'!F708," ")</f>
        <v xml:space="preserve"> </v>
      </c>
      <c r="F708" s="98" t="str">
        <f>IF(B708&lt;&gt;"No administrar",'Matriz Nº4 Administración'!G708," ")</f>
        <v xml:space="preserve"> </v>
      </c>
      <c r="G708" s="120"/>
      <c r="H708" s="120"/>
      <c r="I708" s="120"/>
      <c r="J708" s="120"/>
      <c r="K708" s="121"/>
      <c r="L708" s="121"/>
      <c r="M708" s="120"/>
      <c r="N708" s="23"/>
      <c r="O708" s="23"/>
      <c r="P708" s="23"/>
      <c r="Q708" s="23"/>
      <c r="R708" s="23"/>
      <c r="S708" s="23"/>
      <c r="T708" s="23"/>
      <c r="U708" s="23"/>
      <c r="V708" s="23"/>
      <c r="W708" s="23"/>
      <c r="X708" s="23"/>
      <c r="Y708" s="23"/>
      <c r="Z708" s="23"/>
    </row>
    <row r="709" spans="1:26" ht="43.5" customHeight="1" thickBot="1" x14ac:dyDescent="0.35">
      <c r="A709" s="97" t="str">
        <f>+'Matriz Nº4 Administración'!A709</f>
        <v>77. 7</v>
      </c>
      <c r="B709" s="98" t="str">
        <f>+'Matriz Nº4 Administración'!B709</f>
        <v>No administrar</v>
      </c>
      <c r="C709" s="99" t="str">
        <f>IF(B709&lt;&gt;"No administrar",'Matriz Nº1 Identificación'!B709," ")</f>
        <v xml:space="preserve"> </v>
      </c>
      <c r="D709" s="100" t="str">
        <f>IF(C709&lt;&gt;" ",'Matriz Nº4 Administración'!C709," ")</f>
        <v xml:space="preserve"> </v>
      </c>
      <c r="E709" s="98" t="str">
        <f>IF(B709&lt;&gt;"No administrar",'Matriz Nº4 Administración'!F709," ")</f>
        <v xml:space="preserve"> </v>
      </c>
      <c r="F709" s="98" t="str">
        <f>IF(B709&lt;&gt;"No administrar",'Matriz Nº4 Administración'!G709," ")</f>
        <v xml:space="preserve"> </v>
      </c>
      <c r="G709" s="120"/>
      <c r="H709" s="120"/>
      <c r="I709" s="120"/>
      <c r="J709" s="120"/>
      <c r="K709" s="121"/>
      <c r="L709" s="121"/>
      <c r="M709" s="120"/>
      <c r="N709" s="23"/>
      <c r="O709" s="23"/>
      <c r="P709" s="23"/>
      <c r="Q709" s="23"/>
      <c r="R709" s="23"/>
      <c r="S709" s="23"/>
      <c r="T709" s="23"/>
      <c r="U709" s="23"/>
      <c r="V709" s="23"/>
      <c r="W709" s="23"/>
      <c r="X709" s="23"/>
      <c r="Y709" s="23"/>
      <c r="Z709" s="23"/>
    </row>
    <row r="710" spans="1:26" ht="16.5" customHeight="1" thickBot="1" x14ac:dyDescent="0.35">
      <c r="A710" s="460" t="str">
        <f>'Matriz Nº4 Administración'!A710</f>
        <v xml:space="preserve">Objetivo Estratégico: </v>
      </c>
      <c r="B710" s="461"/>
      <c r="C710" s="462">
        <f>'Matriz Nº4 Administración'!B710</f>
        <v>0</v>
      </c>
      <c r="D710" s="463"/>
      <c r="E710" s="463"/>
      <c r="F710" s="463"/>
      <c r="G710" s="463"/>
      <c r="H710" s="463"/>
      <c r="I710" s="463"/>
      <c r="J710" s="463"/>
      <c r="K710" s="463"/>
      <c r="L710" s="463"/>
      <c r="M710" s="463"/>
      <c r="N710" s="7"/>
      <c r="O710" s="7"/>
      <c r="P710" s="7"/>
      <c r="Q710" s="7"/>
      <c r="R710" s="7"/>
      <c r="S710" s="7"/>
      <c r="T710" s="7"/>
      <c r="U710" s="7"/>
      <c r="V710" s="7"/>
      <c r="W710" s="7"/>
      <c r="X710" s="7"/>
      <c r="Y710" s="7"/>
      <c r="Z710" s="7"/>
    </row>
    <row r="711" spans="1:26" ht="27" customHeight="1" thickBot="1" x14ac:dyDescent="0.35">
      <c r="A711" s="456" t="str">
        <f>'Matriz Nº4 Administración'!A711</f>
        <v>Objetivo táctico</v>
      </c>
      <c r="B711" s="426"/>
      <c r="C711" s="457" t="str">
        <f>'Matriz Nº4 Administración'!B711</f>
        <v xml:space="preserve">78. </v>
      </c>
      <c r="D711" s="458"/>
      <c r="E711" s="458"/>
      <c r="F711" s="458"/>
      <c r="G711" s="458"/>
      <c r="H711" s="458"/>
      <c r="I711" s="458"/>
      <c r="J711" s="458"/>
      <c r="K711" s="458"/>
      <c r="L711" s="458"/>
      <c r="M711" s="459"/>
      <c r="N711" s="7"/>
      <c r="O711" s="7"/>
      <c r="P711" s="7"/>
      <c r="Q711" s="7"/>
      <c r="R711" s="7"/>
      <c r="S711" s="7"/>
      <c r="T711" s="7"/>
      <c r="U711" s="7"/>
      <c r="V711" s="7"/>
      <c r="W711" s="7"/>
      <c r="X711" s="7"/>
      <c r="Y711" s="7"/>
      <c r="Z711" s="7"/>
    </row>
    <row r="712" spans="1:26" ht="47.25" customHeight="1" x14ac:dyDescent="0.3">
      <c r="A712" s="97" t="str">
        <f>+'Matriz Nº4 Administración'!A712</f>
        <v>78. 1</v>
      </c>
      <c r="B712" s="98" t="str">
        <f>+'Matriz Nº4 Administración'!B712</f>
        <v>No administrar</v>
      </c>
      <c r="C712" s="99" t="str">
        <f>IF(B712&lt;&gt;"No administrar",'Matriz Nº1 Identificación'!B712," ")</f>
        <v xml:space="preserve"> </v>
      </c>
      <c r="D712" s="100" t="str">
        <f>IF(C712&lt;&gt;" ",'Matriz Nº4 Administración'!C712," ")</f>
        <v xml:space="preserve"> </v>
      </c>
      <c r="E712" s="98" t="str">
        <f>IF(B712&lt;&gt;"No administrar",'Matriz Nº4 Administración'!F712," ")</f>
        <v xml:space="preserve"> </v>
      </c>
      <c r="F712" s="98" t="str">
        <f>IF(B712&lt;&gt;"No administrar",'Matriz Nº4 Administración'!G712," ")</f>
        <v xml:space="preserve"> </v>
      </c>
      <c r="G712" s="120"/>
      <c r="H712" s="120"/>
      <c r="I712" s="120"/>
      <c r="J712" s="120"/>
      <c r="K712" s="121"/>
      <c r="L712" s="121"/>
      <c r="M712" s="120"/>
      <c r="N712" s="23"/>
      <c r="O712" s="23"/>
      <c r="P712" s="23"/>
      <c r="Q712" s="23"/>
      <c r="R712" s="23"/>
      <c r="S712" s="23"/>
      <c r="T712" s="23"/>
      <c r="U712" s="23"/>
      <c r="V712" s="23"/>
      <c r="W712" s="23"/>
      <c r="X712" s="23"/>
      <c r="Y712" s="23"/>
      <c r="Z712" s="23"/>
    </row>
    <row r="713" spans="1:26" ht="43.5" customHeight="1" x14ac:dyDescent="0.3">
      <c r="A713" s="97" t="str">
        <f>+'Matriz Nº4 Administración'!A713</f>
        <v>78. 2</v>
      </c>
      <c r="B713" s="98" t="str">
        <f>+'Matriz Nº4 Administración'!B713</f>
        <v>No administrar</v>
      </c>
      <c r="C713" s="99" t="str">
        <f>IF(B713&lt;&gt;"No administrar",'Matriz Nº1 Identificación'!B713," ")</f>
        <v xml:space="preserve"> </v>
      </c>
      <c r="D713" s="100" t="str">
        <f>IF(C713&lt;&gt;" ",'Matriz Nº4 Administración'!C713," ")</f>
        <v xml:space="preserve"> </v>
      </c>
      <c r="E713" s="98" t="str">
        <f>IF(B713&lt;&gt;"No administrar",'Matriz Nº4 Administración'!F713," ")</f>
        <v xml:space="preserve"> </v>
      </c>
      <c r="F713" s="98" t="str">
        <f>IF(B713&lt;&gt;"No administrar",'Matriz Nº4 Administración'!G713," ")</f>
        <v xml:space="preserve"> </v>
      </c>
      <c r="G713" s="120"/>
      <c r="H713" s="120"/>
      <c r="I713" s="120"/>
      <c r="J713" s="120"/>
      <c r="K713" s="121"/>
      <c r="L713" s="121"/>
      <c r="M713" s="120"/>
      <c r="N713" s="23"/>
      <c r="O713" s="23"/>
      <c r="P713" s="23"/>
      <c r="Q713" s="23"/>
      <c r="R713" s="23"/>
      <c r="S713" s="23"/>
      <c r="T713" s="23"/>
      <c r="U713" s="23"/>
      <c r="V713" s="23"/>
      <c r="W713" s="23"/>
      <c r="X713" s="23"/>
      <c r="Y713" s="23"/>
      <c r="Z713" s="23"/>
    </row>
    <row r="714" spans="1:26" ht="40.5" customHeight="1" x14ac:dyDescent="0.3">
      <c r="A714" s="97" t="str">
        <f>+'Matriz Nº4 Administración'!A714</f>
        <v>78. 3</v>
      </c>
      <c r="B714" s="98" t="str">
        <f>+'Matriz Nº4 Administración'!B714</f>
        <v>No administrar</v>
      </c>
      <c r="C714" s="99" t="str">
        <f>IF(B714&lt;&gt;"No administrar",'Matriz Nº1 Identificación'!B714," ")</f>
        <v xml:space="preserve"> </v>
      </c>
      <c r="D714" s="100" t="str">
        <f>IF(C714&lt;&gt;" ",'Matriz Nº4 Administración'!C714," ")</f>
        <v xml:space="preserve"> </v>
      </c>
      <c r="E714" s="98" t="str">
        <f>IF(B714&lt;&gt;"No administrar",'Matriz Nº4 Administración'!F714," ")</f>
        <v xml:space="preserve"> </v>
      </c>
      <c r="F714" s="98" t="str">
        <f>IF(B714&lt;&gt;"No administrar",'Matriz Nº4 Administración'!G714," ")</f>
        <v xml:space="preserve"> </v>
      </c>
      <c r="G714" s="120"/>
      <c r="H714" s="120"/>
      <c r="I714" s="120"/>
      <c r="J714" s="120"/>
      <c r="K714" s="121"/>
      <c r="L714" s="121"/>
      <c r="M714" s="120"/>
      <c r="N714" s="23"/>
      <c r="O714" s="23"/>
      <c r="P714" s="23"/>
      <c r="Q714" s="23"/>
      <c r="R714" s="23"/>
      <c r="S714" s="23"/>
      <c r="T714" s="23"/>
      <c r="U714" s="23"/>
      <c r="V714" s="23"/>
      <c r="W714" s="23"/>
      <c r="X714" s="23"/>
      <c r="Y714" s="23"/>
      <c r="Z714" s="23"/>
    </row>
    <row r="715" spans="1:26" ht="48" customHeight="1" x14ac:dyDescent="0.3">
      <c r="A715" s="97" t="str">
        <f>+'Matriz Nº4 Administración'!A715</f>
        <v>78. 4</v>
      </c>
      <c r="B715" s="98" t="str">
        <f>+'Matriz Nº4 Administración'!B715</f>
        <v>No administrar</v>
      </c>
      <c r="C715" s="99" t="str">
        <f>IF(B715&lt;&gt;"No administrar",'Matriz Nº1 Identificación'!B715," ")</f>
        <v xml:space="preserve"> </v>
      </c>
      <c r="D715" s="100" t="str">
        <f>IF(C715&lt;&gt;" ",'Matriz Nº4 Administración'!C715," ")</f>
        <v xml:space="preserve"> </v>
      </c>
      <c r="E715" s="98" t="str">
        <f>IF(B715&lt;&gt;"No administrar",'Matriz Nº4 Administración'!F715," ")</f>
        <v xml:space="preserve"> </v>
      </c>
      <c r="F715" s="98" t="str">
        <f>IF(B715&lt;&gt;"No administrar",'Matriz Nº4 Administración'!G715," ")</f>
        <v xml:space="preserve"> </v>
      </c>
      <c r="G715" s="120"/>
      <c r="H715" s="120"/>
      <c r="I715" s="120"/>
      <c r="J715" s="120"/>
      <c r="K715" s="121"/>
      <c r="L715" s="121"/>
      <c r="M715" s="120"/>
      <c r="N715" s="23"/>
      <c r="O715" s="23"/>
      <c r="P715" s="23"/>
      <c r="Q715" s="23"/>
      <c r="R715" s="23"/>
      <c r="S715" s="23"/>
      <c r="T715" s="23"/>
      <c r="U715" s="23"/>
      <c r="V715" s="23"/>
      <c r="W715" s="23"/>
      <c r="X715" s="23"/>
      <c r="Y715" s="23"/>
      <c r="Z715" s="23"/>
    </row>
    <row r="716" spans="1:26" ht="42.75" customHeight="1" x14ac:dyDescent="0.3">
      <c r="A716" s="97" t="str">
        <f>+'Matriz Nº4 Administración'!A716</f>
        <v>78. 5</v>
      </c>
      <c r="B716" s="98" t="str">
        <f>+'Matriz Nº4 Administración'!B716</f>
        <v>No administrar</v>
      </c>
      <c r="C716" s="99" t="str">
        <f>IF(B716&lt;&gt;"No administrar",'Matriz Nº1 Identificación'!B716," ")</f>
        <v xml:space="preserve"> </v>
      </c>
      <c r="D716" s="100" t="str">
        <f>IF(C716&lt;&gt;" ",'Matriz Nº4 Administración'!C716," ")</f>
        <v xml:space="preserve"> </v>
      </c>
      <c r="E716" s="98" t="str">
        <f>IF(B716&lt;&gt;"No administrar",'Matriz Nº4 Administración'!F716," ")</f>
        <v xml:space="preserve"> </v>
      </c>
      <c r="F716" s="98" t="str">
        <f>IF(B716&lt;&gt;"No administrar",'Matriz Nº4 Administración'!G716," ")</f>
        <v xml:space="preserve"> </v>
      </c>
      <c r="G716" s="120"/>
      <c r="H716" s="120"/>
      <c r="I716" s="120"/>
      <c r="J716" s="120"/>
      <c r="K716" s="121"/>
      <c r="L716" s="121"/>
      <c r="M716" s="120"/>
      <c r="N716" s="23"/>
      <c r="O716" s="23"/>
      <c r="P716" s="23"/>
      <c r="Q716" s="23"/>
      <c r="R716" s="23"/>
      <c r="S716" s="23"/>
      <c r="T716" s="23"/>
      <c r="U716" s="23"/>
      <c r="V716" s="23"/>
      <c r="W716" s="23"/>
      <c r="X716" s="23"/>
      <c r="Y716" s="23"/>
      <c r="Z716" s="23"/>
    </row>
    <row r="717" spans="1:26" ht="40.5" customHeight="1" x14ac:dyDescent="0.3">
      <c r="A717" s="97" t="str">
        <f>+'Matriz Nº4 Administración'!A717</f>
        <v>78. 6</v>
      </c>
      <c r="B717" s="98" t="str">
        <f>+'Matriz Nº4 Administración'!B717</f>
        <v>No administrar</v>
      </c>
      <c r="C717" s="99" t="str">
        <f>IF(B717&lt;&gt;"No administrar",'Matriz Nº1 Identificación'!B717," ")</f>
        <v xml:space="preserve"> </v>
      </c>
      <c r="D717" s="100" t="str">
        <f>IF(C717&lt;&gt;" ",'Matriz Nº4 Administración'!C717," ")</f>
        <v xml:space="preserve"> </v>
      </c>
      <c r="E717" s="98" t="str">
        <f>IF(B717&lt;&gt;"No administrar",'Matriz Nº4 Administración'!F717," ")</f>
        <v xml:space="preserve"> </v>
      </c>
      <c r="F717" s="98" t="str">
        <f>IF(B717&lt;&gt;"No administrar",'Matriz Nº4 Administración'!G717," ")</f>
        <v xml:space="preserve"> </v>
      </c>
      <c r="G717" s="120"/>
      <c r="H717" s="120"/>
      <c r="I717" s="120"/>
      <c r="J717" s="120"/>
      <c r="K717" s="121"/>
      <c r="L717" s="121"/>
      <c r="M717" s="120"/>
      <c r="N717" s="23"/>
      <c r="O717" s="23"/>
      <c r="P717" s="23"/>
      <c r="Q717" s="23"/>
      <c r="R717" s="23"/>
      <c r="S717" s="23"/>
      <c r="T717" s="23"/>
      <c r="U717" s="23"/>
      <c r="V717" s="23"/>
      <c r="W717" s="23"/>
      <c r="X717" s="23"/>
      <c r="Y717" s="23"/>
      <c r="Z717" s="23"/>
    </row>
    <row r="718" spans="1:26" ht="43.5" customHeight="1" thickBot="1" x14ac:dyDescent="0.35">
      <c r="A718" s="97" t="str">
        <f>+'Matriz Nº4 Administración'!A718</f>
        <v>78. 7</v>
      </c>
      <c r="B718" s="98" t="str">
        <f>+'Matriz Nº4 Administración'!B718</f>
        <v>No administrar</v>
      </c>
      <c r="C718" s="99" t="str">
        <f>IF(B718&lt;&gt;"No administrar",'Matriz Nº1 Identificación'!B718," ")</f>
        <v xml:space="preserve"> </v>
      </c>
      <c r="D718" s="100" t="str">
        <f>IF(C718&lt;&gt;" ",'Matriz Nº4 Administración'!C718," ")</f>
        <v xml:space="preserve"> </v>
      </c>
      <c r="E718" s="98" t="str">
        <f>IF(B718&lt;&gt;"No administrar",'Matriz Nº4 Administración'!F718," ")</f>
        <v xml:space="preserve"> </v>
      </c>
      <c r="F718" s="98" t="str">
        <f>IF(B718&lt;&gt;"No administrar",'Matriz Nº4 Administración'!G718," ")</f>
        <v xml:space="preserve"> </v>
      </c>
      <c r="G718" s="120"/>
      <c r="H718" s="120"/>
      <c r="I718" s="120"/>
      <c r="J718" s="120"/>
      <c r="K718" s="121"/>
      <c r="L718" s="121"/>
      <c r="M718" s="120"/>
      <c r="N718" s="23"/>
      <c r="O718" s="23"/>
      <c r="P718" s="23"/>
      <c r="Q718" s="23"/>
      <c r="R718" s="23"/>
      <c r="S718" s="23"/>
      <c r="T718" s="23"/>
      <c r="U718" s="23"/>
      <c r="V718" s="23"/>
      <c r="W718" s="23"/>
      <c r="X718" s="23"/>
      <c r="Y718" s="23"/>
      <c r="Z718" s="23"/>
    </row>
    <row r="719" spans="1:26" ht="16.5" customHeight="1" thickBot="1" x14ac:dyDescent="0.35">
      <c r="A719" s="460" t="str">
        <f>'Matriz Nº4 Administración'!A719</f>
        <v xml:space="preserve">Objetivo Estratégico: </v>
      </c>
      <c r="B719" s="461"/>
      <c r="C719" s="462">
        <f>'Matriz Nº4 Administración'!B719</f>
        <v>0</v>
      </c>
      <c r="D719" s="463"/>
      <c r="E719" s="463"/>
      <c r="F719" s="463"/>
      <c r="G719" s="463"/>
      <c r="H719" s="463"/>
      <c r="I719" s="463"/>
      <c r="J719" s="463"/>
      <c r="K719" s="463"/>
      <c r="L719" s="463"/>
      <c r="M719" s="463"/>
      <c r="N719" s="7"/>
      <c r="O719" s="7"/>
      <c r="P719" s="7"/>
      <c r="Q719" s="7"/>
      <c r="R719" s="7"/>
      <c r="S719" s="7"/>
      <c r="T719" s="7"/>
      <c r="U719" s="7"/>
      <c r="V719" s="7"/>
      <c r="W719" s="7"/>
      <c r="X719" s="7"/>
      <c r="Y719" s="7"/>
      <c r="Z719" s="7"/>
    </row>
    <row r="720" spans="1:26" ht="27" customHeight="1" thickBot="1" x14ac:dyDescent="0.35">
      <c r="A720" s="456" t="str">
        <f>'Matriz Nº4 Administración'!A720</f>
        <v>Objetivo táctico</v>
      </c>
      <c r="B720" s="426"/>
      <c r="C720" s="457" t="str">
        <f>'Matriz Nº4 Administración'!B720</f>
        <v xml:space="preserve">79. </v>
      </c>
      <c r="D720" s="458"/>
      <c r="E720" s="458"/>
      <c r="F720" s="458"/>
      <c r="G720" s="458"/>
      <c r="H720" s="458"/>
      <c r="I720" s="458"/>
      <c r="J720" s="458"/>
      <c r="K720" s="458"/>
      <c r="L720" s="458"/>
      <c r="M720" s="459"/>
      <c r="N720" s="7"/>
      <c r="O720" s="7"/>
      <c r="P720" s="7"/>
      <c r="Q720" s="7"/>
      <c r="R720" s="7"/>
      <c r="S720" s="7"/>
      <c r="T720" s="7"/>
      <c r="U720" s="7"/>
      <c r="V720" s="7"/>
      <c r="W720" s="7"/>
      <c r="X720" s="7"/>
      <c r="Y720" s="7"/>
      <c r="Z720" s="7"/>
    </row>
    <row r="721" spans="1:26" ht="47.25" customHeight="1" x14ac:dyDescent="0.3">
      <c r="A721" s="97" t="str">
        <f>+'Matriz Nº4 Administración'!A721</f>
        <v>79. 1</v>
      </c>
      <c r="B721" s="98" t="str">
        <f>+'Matriz Nº4 Administración'!B721</f>
        <v>No administrar</v>
      </c>
      <c r="C721" s="99" t="str">
        <f>IF(B721&lt;&gt;"No administrar",'Matriz Nº1 Identificación'!B721," ")</f>
        <v xml:space="preserve"> </v>
      </c>
      <c r="D721" s="100" t="str">
        <f>IF(C721&lt;&gt;" ",'Matriz Nº4 Administración'!C721," ")</f>
        <v xml:space="preserve"> </v>
      </c>
      <c r="E721" s="98" t="str">
        <f>IF(B721&lt;&gt;"No administrar",'Matriz Nº4 Administración'!F721," ")</f>
        <v xml:space="preserve"> </v>
      </c>
      <c r="F721" s="98" t="str">
        <f>IF(B721&lt;&gt;"No administrar",'Matriz Nº4 Administración'!G721," ")</f>
        <v xml:space="preserve"> </v>
      </c>
      <c r="G721" s="120"/>
      <c r="H721" s="120"/>
      <c r="I721" s="120"/>
      <c r="J721" s="120"/>
      <c r="K721" s="121"/>
      <c r="L721" s="121"/>
      <c r="M721" s="120"/>
      <c r="N721" s="23"/>
      <c r="O721" s="23"/>
      <c r="P721" s="23"/>
      <c r="Q721" s="23"/>
      <c r="R721" s="23"/>
      <c r="S721" s="23"/>
      <c r="T721" s="23"/>
      <c r="U721" s="23"/>
      <c r="V721" s="23"/>
      <c r="W721" s="23"/>
      <c r="X721" s="23"/>
      <c r="Y721" s="23"/>
      <c r="Z721" s="23"/>
    </row>
    <row r="722" spans="1:26" ht="43.5" customHeight="1" x14ac:dyDescent="0.3">
      <c r="A722" s="97" t="str">
        <f>+'Matriz Nº4 Administración'!A722</f>
        <v>79. 2</v>
      </c>
      <c r="B722" s="98" t="str">
        <f>+'Matriz Nº4 Administración'!B722</f>
        <v>No administrar</v>
      </c>
      <c r="C722" s="99" t="str">
        <f>IF(B722&lt;&gt;"No administrar",'Matriz Nº1 Identificación'!B722," ")</f>
        <v xml:space="preserve"> </v>
      </c>
      <c r="D722" s="100" t="str">
        <f>IF(C722&lt;&gt;" ",'Matriz Nº4 Administración'!C722," ")</f>
        <v xml:space="preserve"> </v>
      </c>
      <c r="E722" s="98" t="str">
        <f>IF(B722&lt;&gt;"No administrar",'Matriz Nº4 Administración'!F722," ")</f>
        <v xml:space="preserve"> </v>
      </c>
      <c r="F722" s="98" t="str">
        <f>IF(B722&lt;&gt;"No administrar",'Matriz Nº4 Administración'!G722," ")</f>
        <v xml:space="preserve"> </v>
      </c>
      <c r="G722" s="120"/>
      <c r="H722" s="120"/>
      <c r="I722" s="120"/>
      <c r="J722" s="120"/>
      <c r="K722" s="121"/>
      <c r="L722" s="121"/>
      <c r="M722" s="120"/>
      <c r="N722" s="23"/>
      <c r="O722" s="23"/>
      <c r="P722" s="23"/>
      <c r="Q722" s="23"/>
      <c r="R722" s="23"/>
      <c r="S722" s="23"/>
      <c r="T722" s="23"/>
      <c r="U722" s="23"/>
      <c r="V722" s="23"/>
      <c r="W722" s="23"/>
      <c r="X722" s="23"/>
      <c r="Y722" s="23"/>
      <c r="Z722" s="23"/>
    </row>
    <row r="723" spans="1:26" ht="40.5" customHeight="1" x14ac:dyDescent="0.3">
      <c r="A723" s="97" t="str">
        <f>+'Matriz Nº4 Administración'!A723</f>
        <v>79. 3</v>
      </c>
      <c r="B723" s="98" t="str">
        <f>+'Matriz Nº4 Administración'!B723</f>
        <v>No administrar</v>
      </c>
      <c r="C723" s="99" t="str">
        <f>IF(B723&lt;&gt;"No administrar",'Matriz Nº1 Identificación'!B723," ")</f>
        <v xml:space="preserve"> </v>
      </c>
      <c r="D723" s="100" t="str">
        <f>IF(C723&lt;&gt;" ",'Matriz Nº4 Administración'!C723," ")</f>
        <v xml:space="preserve"> </v>
      </c>
      <c r="E723" s="98" t="str">
        <f>IF(B723&lt;&gt;"No administrar",'Matriz Nº4 Administración'!F723," ")</f>
        <v xml:space="preserve"> </v>
      </c>
      <c r="F723" s="98" t="str">
        <f>IF(B723&lt;&gt;"No administrar",'Matriz Nº4 Administración'!G723," ")</f>
        <v xml:space="preserve"> </v>
      </c>
      <c r="G723" s="120"/>
      <c r="H723" s="120"/>
      <c r="I723" s="120"/>
      <c r="J723" s="120"/>
      <c r="K723" s="121"/>
      <c r="L723" s="121"/>
      <c r="M723" s="120"/>
      <c r="N723" s="23"/>
      <c r="O723" s="23"/>
      <c r="P723" s="23"/>
      <c r="Q723" s="23"/>
      <c r="R723" s="23"/>
      <c r="S723" s="23"/>
      <c r="T723" s="23"/>
      <c r="U723" s="23"/>
      <c r="V723" s="23"/>
      <c r="W723" s="23"/>
      <c r="X723" s="23"/>
      <c r="Y723" s="23"/>
      <c r="Z723" s="23"/>
    </row>
    <row r="724" spans="1:26" ht="48" customHeight="1" x14ac:dyDescent="0.3">
      <c r="A724" s="97" t="str">
        <f>+'Matriz Nº4 Administración'!A724</f>
        <v>79. 4</v>
      </c>
      <c r="B724" s="98" t="str">
        <f>+'Matriz Nº4 Administración'!B724</f>
        <v>No administrar</v>
      </c>
      <c r="C724" s="99" t="str">
        <f>IF(B724&lt;&gt;"No administrar",'Matriz Nº1 Identificación'!B724," ")</f>
        <v xml:space="preserve"> </v>
      </c>
      <c r="D724" s="100" t="str">
        <f>IF(C724&lt;&gt;" ",'Matriz Nº4 Administración'!C724," ")</f>
        <v xml:space="preserve"> </v>
      </c>
      <c r="E724" s="98" t="str">
        <f>IF(B724&lt;&gt;"No administrar",'Matriz Nº4 Administración'!F724," ")</f>
        <v xml:space="preserve"> </v>
      </c>
      <c r="F724" s="98" t="str">
        <f>IF(B724&lt;&gt;"No administrar",'Matriz Nº4 Administración'!G724," ")</f>
        <v xml:space="preserve"> </v>
      </c>
      <c r="G724" s="120"/>
      <c r="H724" s="120"/>
      <c r="I724" s="120"/>
      <c r="J724" s="120"/>
      <c r="K724" s="121"/>
      <c r="L724" s="121"/>
      <c r="M724" s="120"/>
      <c r="N724" s="23"/>
      <c r="O724" s="23"/>
      <c r="P724" s="23"/>
      <c r="Q724" s="23"/>
      <c r="R724" s="23"/>
      <c r="S724" s="23"/>
      <c r="T724" s="23"/>
      <c r="U724" s="23"/>
      <c r="V724" s="23"/>
      <c r="W724" s="23"/>
      <c r="X724" s="23"/>
      <c r="Y724" s="23"/>
      <c r="Z724" s="23"/>
    </row>
    <row r="725" spans="1:26" ht="42.75" customHeight="1" x14ac:dyDescent="0.3">
      <c r="A725" s="97" t="str">
        <f>+'Matriz Nº4 Administración'!A725</f>
        <v>79. 5</v>
      </c>
      <c r="B725" s="98" t="str">
        <f>+'Matriz Nº4 Administración'!B725</f>
        <v>No administrar</v>
      </c>
      <c r="C725" s="99" t="str">
        <f>IF(B725&lt;&gt;"No administrar",'Matriz Nº1 Identificación'!B725," ")</f>
        <v xml:space="preserve"> </v>
      </c>
      <c r="D725" s="100" t="str">
        <f>IF(C725&lt;&gt;" ",'Matriz Nº4 Administración'!C725," ")</f>
        <v xml:space="preserve"> </v>
      </c>
      <c r="E725" s="98" t="str">
        <f>IF(B725&lt;&gt;"No administrar",'Matriz Nº4 Administración'!F725," ")</f>
        <v xml:space="preserve"> </v>
      </c>
      <c r="F725" s="98" t="str">
        <f>IF(B725&lt;&gt;"No administrar",'Matriz Nº4 Administración'!G725," ")</f>
        <v xml:space="preserve"> </v>
      </c>
      <c r="G725" s="120"/>
      <c r="H725" s="120"/>
      <c r="I725" s="120"/>
      <c r="J725" s="120"/>
      <c r="K725" s="121"/>
      <c r="L725" s="121"/>
      <c r="M725" s="120"/>
      <c r="N725" s="23"/>
      <c r="O725" s="23"/>
      <c r="P725" s="23"/>
      <c r="Q725" s="23"/>
      <c r="R725" s="23"/>
      <c r="S725" s="23"/>
      <c r="T725" s="23"/>
      <c r="U725" s="23"/>
      <c r="V725" s="23"/>
      <c r="W725" s="23"/>
      <c r="X725" s="23"/>
      <c r="Y725" s="23"/>
      <c r="Z725" s="23"/>
    </row>
    <row r="726" spans="1:26" ht="40.5" customHeight="1" x14ac:dyDescent="0.3">
      <c r="A726" s="97" t="str">
        <f>+'Matriz Nº4 Administración'!A726</f>
        <v>79. 6</v>
      </c>
      <c r="B726" s="98" t="str">
        <f>+'Matriz Nº4 Administración'!B726</f>
        <v>No administrar</v>
      </c>
      <c r="C726" s="99" t="str">
        <f>IF(B726&lt;&gt;"No administrar",'Matriz Nº1 Identificación'!B726," ")</f>
        <v xml:space="preserve"> </v>
      </c>
      <c r="D726" s="100" t="str">
        <f>IF(C726&lt;&gt;" ",'Matriz Nº4 Administración'!C726," ")</f>
        <v xml:space="preserve"> </v>
      </c>
      <c r="E726" s="98" t="str">
        <f>IF(B726&lt;&gt;"No administrar",'Matriz Nº4 Administración'!F726," ")</f>
        <v xml:space="preserve"> </v>
      </c>
      <c r="F726" s="98" t="str">
        <f>IF(B726&lt;&gt;"No administrar",'Matriz Nº4 Administración'!G726," ")</f>
        <v xml:space="preserve"> </v>
      </c>
      <c r="G726" s="120"/>
      <c r="H726" s="120"/>
      <c r="I726" s="120"/>
      <c r="J726" s="120"/>
      <c r="K726" s="121"/>
      <c r="L726" s="121"/>
      <c r="M726" s="120"/>
      <c r="N726" s="23"/>
      <c r="O726" s="23"/>
      <c r="P726" s="23"/>
      <c r="Q726" s="23"/>
      <c r="R726" s="23"/>
      <c r="S726" s="23"/>
      <c r="T726" s="23"/>
      <c r="U726" s="23"/>
      <c r="V726" s="23"/>
      <c r="W726" s="23"/>
      <c r="X726" s="23"/>
      <c r="Y726" s="23"/>
      <c r="Z726" s="23"/>
    </row>
    <row r="727" spans="1:26" ht="43.5" customHeight="1" thickBot="1" x14ac:dyDescent="0.35">
      <c r="A727" s="97" t="str">
        <f>+'Matriz Nº4 Administración'!A727</f>
        <v>79. 7</v>
      </c>
      <c r="B727" s="98" t="str">
        <f>+'Matriz Nº4 Administración'!B727</f>
        <v>No administrar</v>
      </c>
      <c r="C727" s="99" t="str">
        <f>IF(B727&lt;&gt;"No administrar",'Matriz Nº1 Identificación'!B727," ")</f>
        <v xml:space="preserve"> </v>
      </c>
      <c r="D727" s="100" t="str">
        <f>IF(C727&lt;&gt;" ",'Matriz Nº4 Administración'!C727," ")</f>
        <v xml:space="preserve"> </v>
      </c>
      <c r="E727" s="98" t="str">
        <f>IF(B727&lt;&gt;"No administrar",'Matriz Nº4 Administración'!F727," ")</f>
        <v xml:space="preserve"> </v>
      </c>
      <c r="F727" s="98" t="str">
        <f>IF(B727&lt;&gt;"No administrar",'Matriz Nº4 Administración'!G727," ")</f>
        <v xml:space="preserve"> </v>
      </c>
      <c r="G727" s="120"/>
      <c r="H727" s="120"/>
      <c r="I727" s="120"/>
      <c r="J727" s="120"/>
      <c r="K727" s="121"/>
      <c r="L727" s="121"/>
      <c r="M727" s="120"/>
      <c r="N727" s="23"/>
      <c r="O727" s="23"/>
      <c r="P727" s="23"/>
      <c r="Q727" s="23"/>
      <c r="R727" s="23"/>
      <c r="S727" s="23"/>
      <c r="T727" s="23"/>
      <c r="U727" s="23"/>
      <c r="V727" s="23"/>
      <c r="W727" s="23"/>
      <c r="X727" s="23"/>
      <c r="Y727" s="23"/>
      <c r="Z727" s="23"/>
    </row>
    <row r="728" spans="1:26" ht="16.5" customHeight="1" thickBot="1" x14ac:dyDescent="0.35">
      <c r="A728" s="460" t="str">
        <f>'Matriz Nº4 Administración'!A728</f>
        <v xml:space="preserve">Objetivo Estratégico: </v>
      </c>
      <c r="B728" s="461"/>
      <c r="C728" s="462">
        <f>'Matriz Nº4 Administración'!B728</f>
        <v>0</v>
      </c>
      <c r="D728" s="463"/>
      <c r="E728" s="463"/>
      <c r="F728" s="463"/>
      <c r="G728" s="463"/>
      <c r="H728" s="463"/>
      <c r="I728" s="463"/>
      <c r="J728" s="463"/>
      <c r="K728" s="463"/>
      <c r="L728" s="463"/>
      <c r="M728" s="463"/>
      <c r="N728" s="7"/>
      <c r="O728" s="7"/>
      <c r="P728" s="7"/>
      <c r="Q728" s="7"/>
      <c r="R728" s="7"/>
      <c r="S728" s="7"/>
      <c r="T728" s="7"/>
      <c r="U728" s="7"/>
      <c r="V728" s="7"/>
      <c r="W728" s="7"/>
      <c r="X728" s="7"/>
      <c r="Y728" s="7"/>
      <c r="Z728" s="7"/>
    </row>
    <row r="729" spans="1:26" ht="27" customHeight="1" thickBot="1" x14ac:dyDescent="0.35">
      <c r="A729" s="456" t="str">
        <f>'Matriz Nº4 Administración'!A729</f>
        <v>Objetivo táctico</v>
      </c>
      <c r="B729" s="426"/>
      <c r="C729" s="457" t="str">
        <f>'Matriz Nº4 Administración'!B729</f>
        <v xml:space="preserve">80. </v>
      </c>
      <c r="D729" s="458"/>
      <c r="E729" s="458"/>
      <c r="F729" s="458"/>
      <c r="G729" s="458"/>
      <c r="H729" s="458"/>
      <c r="I729" s="458"/>
      <c r="J729" s="458"/>
      <c r="K729" s="458"/>
      <c r="L729" s="458"/>
      <c r="M729" s="459"/>
      <c r="N729" s="7"/>
      <c r="O729" s="7"/>
      <c r="P729" s="7"/>
      <c r="Q729" s="7"/>
      <c r="R729" s="7"/>
      <c r="S729" s="7"/>
      <c r="T729" s="7"/>
      <c r="U729" s="7"/>
      <c r="V729" s="7"/>
      <c r="W729" s="7"/>
      <c r="X729" s="7"/>
      <c r="Y729" s="7"/>
      <c r="Z729" s="7"/>
    </row>
    <row r="730" spans="1:26" ht="47.25" customHeight="1" x14ac:dyDescent="0.3">
      <c r="A730" s="97" t="str">
        <f>+'Matriz Nº4 Administración'!A730</f>
        <v>80. 1</v>
      </c>
      <c r="B730" s="98" t="str">
        <f>+'Matriz Nº4 Administración'!B730</f>
        <v>No administrar</v>
      </c>
      <c r="C730" s="99" t="str">
        <f>IF(B730&lt;&gt;"No administrar",'Matriz Nº1 Identificación'!B730," ")</f>
        <v xml:space="preserve"> </v>
      </c>
      <c r="D730" s="100" t="str">
        <f>IF(C730&lt;&gt;" ",'Matriz Nº4 Administración'!C730," ")</f>
        <v xml:space="preserve"> </v>
      </c>
      <c r="E730" s="98" t="str">
        <f>IF(B730&lt;&gt;"No administrar",'Matriz Nº4 Administración'!F730," ")</f>
        <v xml:space="preserve"> </v>
      </c>
      <c r="F730" s="98" t="str">
        <f>IF(B730&lt;&gt;"No administrar",'Matriz Nº4 Administración'!G730," ")</f>
        <v xml:space="preserve"> </v>
      </c>
      <c r="G730" s="120"/>
      <c r="H730" s="120"/>
      <c r="I730" s="120"/>
      <c r="J730" s="120"/>
      <c r="K730" s="121"/>
      <c r="L730" s="121"/>
      <c r="M730" s="120"/>
      <c r="N730" s="23"/>
      <c r="O730" s="23"/>
      <c r="P730" s="23"/>
      <c r="Q730" s="23"/>
      <c r="R730" s="23"/>
      <c r="S730" s="23"/>
      <c r="T730" s="23"/>
      <c r="U730" s="23"/>
      <c r="V730" s="23"/>
      <c r="W730" s="23"/>
      <c r="X730" s="23"/>
      <c r="Y730" s="23"/>
      <c r="Z730" s="23"/>
    </row>
    <row r="731" spans="1:26" ht="43.5" customHeight="1" x14ac:dyDescent="0.3">
      <c r="A731" s="97" t="str">
        <f>+'Matriz Nº4 Administración'!A731</f>
        <v>80. 2</v>
      </c>
      <c r="B731" s="98" t="str">
        <f>+'Matriz Nº4 Administración'!B731</f>
        <v>No administrar</v>
      </c>
      <c r="C731" s="99" t="str">
        <f>IF(B731&lt;&gt;"No administrar",'Matriz Nº1 Identificación'!B731," ")</f>
        <v xml:space="preserve"> </v>
      </c>
      <c r="D731" s="100" t="str">
        <f>IF(C731&lt;&gt;" ",'Matriz Nº4 Administración'!C731," ")</f>
        <v xml:space="preserve"> </v>
      </c>
      <c r="E731" s="98" t="str">
        <f>IF(B731&lt;&gt;"No administrar",'Matriz Nº4 Administración'!F731," ")</f>
        <v xml:space="preserve"> </v>
      </c>
      <c r="F731" s="98" t="str">
        <f>IF(B731&lt;&gt;"No administrar",'Matriz Nº4 Administración'!G731," ")</f>
        <v xml:space="preserve"> </v>
      </c>
      <c r="G731" s="120"/>
      <c r="H731" s="120"/>
      <c r="I731" s="120"/>
      <c r="J731" s="120"/>
      <c r="K731" s="121"/>
      <c r="L731" s="121"/>
      <c r="M731" s="120"/>
      <c r="N731" s="23"/>
      <c r="O731" s="23"/>
      <c r="P731" s="23"/>
      <c r="Q731" s="23"/>
      <c r="R731" s="23"/>
      <c r="S731" s="23"/>
      <c r="T731" s="23"/>
      <c r="U731" s="23"/>
      <c r="V731" s="23"/>
      <c r="W731" s="23"/>
      <c r="X731" s="23"/>
      <c r="Y731" s="23"/>
      <c r="Z731" s="23"/>
    </row>
    <row r="732" spans="1:26" ht="40.5" customHeight="1" x14ac:dyDescent="0.3">
      <c r="A732" s="97" t="str">
        <f>+'Matriz Nº4 Administración'!A732</f>
        <v>80. 3</v>
      </c>
      <c r="B732" s="98" t="str">
        <f>+'Matriz Nº4 Administración'!B732</f>
        <v>No administrar</v>
      </c>
      <c r="C732" s="99" t="str">
        <f>IF(B732&lt;&gt;"No administrar",'Matriz Nº1 Identificación'!B732," ")</f>
        <v xml:space="preserve"> </v>
      </c>
      <c r="D732" s="100" t="str">
        <f>IF(C732&lt;&gt;" ",'Matriz Nº4 Administración'!C732," ")</f>
        <v xml:space="preserve"> </v>
      </c>
      <c r="E732" s="98" t="str">
        <f>IF(B732&lt;&gt;"No administrar",'Matriz Nº4 Administración'!F732," ")</f>
        <v xml:space="preserve"> </v>
      </c>
      <c r="F732" s="98" t="str">
        <f>IF(B732&lt;&gt;"No administrar",'Matriz Nº4 Administración'!G732," ")</f>
        <v xml:space="preserve"> </v>
      </c>
      <c r="G732" s="120"/>
      <c r="H732" s="120"/>
      <c r="I732" s="120"/>
      <c r="J732" s="120"/>
      <c r="K732" s="121"/>
      <c r="L732" s="121"/>
      <c r="M732" s="120"/>
      <c r="N732" s="23"/>
      <c r="O732" s="23"/>
      <c r="P732" s="23"/>
      <c r="Q732" s="23"/>
      <c r="R732" s="23"/>
      <c r="S732" s="23"/>
      <c r="T732" s="23"/>
      <c r="U732" s="23"/>
      <c r="V732" s="23"/>
      <c r="W732" s="23"/>
      <c r="X732" s="23"/>
      <c r="Y732" s="23"/>
      <c r="Z732" s="23"/>
    </row>
    <row r="733" spans="1:26" ht="48" customHeight="1" x14ac:dyDescent="0.3">
      <c r="A733" s="97" t="str">
        <f>+'Matriz Nº4 Administración'!A733</f>
        <v>80. 4</v>
      </c>
      <c r="B733" s="98" t="str">
        <f>+'Matriz Nº4 Administración'!B733</f>
        <v>No administrar</v>
      </c>
      <c r="C733" s="99" t="str">
        <f>IF(B733&lt;&gt;"No administrar",'Matriz Nº1 Identificación'!B733," ")</f>
        <v xml:space="preserve"> </v>
      </c>
      <c r="D733" s="100" t="str">
        <f>IF(C733&lt;&gt;" ",'Matriz Nº4 Administración'!C733," ")</f>
        <v xml:space="preserve"> </v>
      </c>
      <c r="E733" s="98" t="str">
        <f>IF(B733&lt;&gt;"No administrar",'Matriz Nº4 Administración'!F733," ")</f>
        <v xml:space="preserve"> </v>
      </c>
      <c r="F733" s="98" t="str">
        <f>IF(B733&lt;&gt;"No administrar",'Matriz Nº4 Administración'!G733," ")</f>
        <v xml:space="preserve"> </v>
      </c>
      <c r="G733" s="120"/>
      <c r="H733" s="120"/>
      <c r="I733" s="120"/>
      <c r="J733" s="120"/>
      <c r="K733" s="121"/>
      <c r="L733" s="121"/>
      <c r="M733" s="120"/>
      <c r="N733" s="23"/>
      <c r="O733" s="23"/>
      <c r="P733" s="23"/>
      <c r="Q733" s="23"/>
      <c r="R733" s="23"/>
      <c r="S733" s="23"/>
      <c r="T733" s="23"/>
      <c r="U733" s="23"/>
      <c r="V733" s="23"/>
      <c r="W733" s="23"/>
      <c r="X733" s="23"/>
      <c r="Y733" s="23"/>
      <c r="Z733" s="23"/>
    </row>
    <row r="734" spans="1:26" ht="42.75" customHeight="1" x14ac:dyDescent="0.3">
      <c r="A734" s="97" t="str">
        <f>+'Matriz Nº4 Administración'!A734</f>
        <v>80. 5</v>
      </c>
      <c r="B734" s="98" t="str">
        <f>+'Matriz Nº4 Administración'!B734</f>
        <v>No administrar</v>
      </c>
      <c r="C734" s="99" t="str">
        <f>IF(B734&lt;&gt;"No administrar",'Matriz Nº1 Identificación'!B734," ")</f>
        <v xml:space="preserve"> </v>
      </c>
      <c r="D734" s="100" t="str">
        <f>IF(C734&lt;&gt;" ",'Matriz Nº4 Administración'!C734," ")</f>
        <v xml:space="preserve"> </v>
      </c>
      <c r="E734" s="98" t="str">
        <f>IF(B734&lt;&gt;"No administrar",'Matriz Nº4 Administración'!F734," ")</f>
        <v xml:space="preserve"> </v>
      </c>
      <c r="F734" s="98" t="str">
        <f>IF(B734&lt;&gt;"No administrar",'Matriz Nº4 Administración'!G734," ")</f>
        <v xml:space="preserve"> </v>
      </c>
      <c r="G734" s="120"/>
      <c r="H734" s="120"/>
      <c r="I734" s="120"/>
      <c r="J734" s="120"/>
      <c r="K734" s="121"/>
      <c r="L734" s="121"/>
      <c r="M734" s="120"/>
      <c r="N734" s="23"/>
      <c r="O734" s="23"/>
      <c r="P734" s="23"/>
      <c r="Q734" s="23"/>
      <c r="R734" s="23"/>
      <c r="S734" s="23"/>
      <c r="T734" s="23"/>
      <c r="U734" s="23"/>
      <c r="V734" s="23"/>
      <c r="W734" s="23"/>
      <c r="X734" s="23"/>
      <c r="Y734" s="23"/>
      <c r="Z734" s="23"/>
    </row>
    <row r="735" spans="1:26" ht="40.5" customHeight="1" x14ac:dyDescent="0.3">
      <c r="A735" s="97" t="str">
        <f>+'Matriz Nº4 Administración'!A735</f>
        <v>80. 6</v>
      </c>
      <c r="B735" s="98" t="str">
        <f>+'Matriz Nº4 Administración'!B735</f>
        <v>No administrar</v>
      </c>
      <c r="C735" s="99" t="str">
        <f>IF(B735&lt;&gt;"No administrar",'Matriz Nº1 Identificación'!B735," ")</f>
        <v xml:space="preserve"> </v>
      </c>
      <c r="D735" s="100" t="str">
        <f>IF(C735&lt;&gt;" ",'Matriz Nº4 Administración'!C735," ")</f>
        <v xml:space="preserve"> </v>
      </c>
      <c r="E735" s="98" t="str">
        <f>IF(B735&lt;&gt;"No administrar",'Matriz Nº4 Administración'!F735," ")</f>
        <v xml:space="preserve"> </v>
      </c>
      <c r="F735" s="98" t="str">
        <f>IF(B735&lt;&gt;"No administrar",'Matriz Nº4 Administración'!G735," ")</f>
        <v xml:space="preserve"> </v>
      </c>
      <c r="G735" s="120"/>
      <c r="H735" s="120"/>
      <c r="I735" s="120"/>
      <c r="J735" s="120"/>
      <c r="K735" s="121"/>
      <c r="L735" s="121"/>
      <c r="M735" s="120"/>
      <c r="N735" s="23"/>
      <c r="O735" s="23"/>
      <c r="P735" s="23"/>
      <c r="Q735" s="23"/>
      <c r="R735" s="23"/>
      <c r="S735" s="23"/>
      <c r="T735" s="23"/>
      <c r="U735" s="23"/>
      <c r="V735" s="23"/>
      <c r="W735" s="23"/>
      <c r="X735" s="23"/>
      <c r="Y735" s="23"/>
      <c r="Z735" s="23"/>
    </row>
    <row r="736" spans="1:26" ht="43.5" customHeight="1" thickBot="1" x14ac:dyDescent="0.35">
      <c r="A736" s="97" t="str">
        <f>+'Matriz Nº4 Administración'!A736</f>
        <v>80. 7</v>
      </c>
      <c r="B736" s="98" t="str">
        <f>+'Matriz Nº4 Administración'!B736</f>
        <v>No administrar</v>
      </c>
      <c r="C736" s="99" t="str">
        <f>IF(B736&lt;&gt;"No administrar",'Matriz Nº1 Identificación'!B736," ")</f>
        <v xml:space="preserve"> </v>
      </c>
      <c r="D736" s="100" t="str">
        <f>IF(C736&lt;&gt;" ",'Matriz Nº4 Administración'!C736," ")</f>
        <v xml:space="preserve"> </v>
      </c>
      <c r="E736" s="98" t="str">
        <f>IF(B736&lt;&gt;"No administrar",'Matriz Nº4 Administración'!F736," ")</f>
        <v xml:space="preserve"> </v>
      </c>
      <c r="F736" s="98" t="str">
        <f>IF(B736&lt;&gt;"No administrar",'Matriz Nº4 Administración'!G736," ")</f>
        <v xml:space="preserve"> </v>
      </c>
      <c r="G736" s="120"/>
      <c r="H736" s="120"/>
      <c r="I736" s="120"/>
      <c r="J736" s="120"/>
      <c r="K736" s="121"/>
      <c r="L736" s="121"/>
      <c r="M736" s="120"/>
      <c r="N736" s="23"/>
      <c r="O736" s="23"/>
      <c r="P736" s="23"/>
      <c r="Q736" s="23"/>
      <c r="R736" s="23"/>
      <c r="S736" s="23"/>
      <c r="T736" s="23"/>
      <c r="U736" s="23"/>
      <c r="V736" s="23"/>
      <c r="W736" s="23"/>
      <c r="X736" s="23"/>
      <c r="Y736" s="23"/>
      <c r="Z736" s="23"/>
    </row>
    <row r="737" spans="1:26" ht="16.5" customHeight="1" thickBot="1" x14ac:dyDescent="0.35">
      <c r="A737" s="460" t="str">
        <f>'Matriz Nº4 Administración'!A737</f>
        <v xml:space="preserve">Objetivo Estratégico: </v>
      </c>
      <c r="B737" s="461"/>
      <c r="C737" s="462">
        <f>'Matriz Nº4 Administración'!B737</f>
        <v>0</v>
      </c>
      <c r="D737" s="463"/>
      <c r="E737" s="463"/>
      <c r="F737" s="463"/>
      <c r="G737" s="463"/>
      <c r="H737" s="463"/>
      <c r="I737" s="463"/>
      <c r="J737" s="463"/>
      <c r="K737" s="463"/>
      <c r="L737" s="463"/>
      <c r="M737" s="463"/>
      <c r="N737" s="7"/>
      <c r="O737" s="7"/>
      <c r="P737" s="7"/>
      <c r="Q737" s="7"/>
      <c r="R737" s="7"/>
      <c r="S737" s="7"/>
      <c r="T737" s="7"/>
      <c r="U737" s="7"/>
      <c r="V737" s="7"/>
      <c r="W737" s="7"/>
      <c r="X737" s="7"/>
      <c r="Y737" s="7"/>
      <c r="Z737" s="7"/>
    </row>
    <row r="738" spans="1:26" ht="27" customHeight="1" thickBot="1" x14ac:dyDescent="0.35">
      <c r="A738" s="456" t="str">
        <f>'Matriz Nº4 Administración'!A738</f>
        <v>Objetivo táctico</v>
      </c>
      <c r="B738" s="426"/>
      <c r="C738" s="457" t="str">
        <f>'Matriz Nº4 Administración'!B738</f>
        <v xml:space="preserve">81. </v>
      </c>
      <c r="D738" s="458"/>
      <c r="E738" s="458"/>
      <c r="F738" s="458"/>
      <c r="G738" s="458"/>
      <c r="H738" s="458"/>
      <c r="I738" s="458"/>
      <c r="J738" s="458"/>
      <c r="K738" s="458"/>
      <c r="L738" s="458"/>
      <c r="M738" s="459"/>
      <c r="N738" s="7"/>
      <c r="O738" s="7"/>
      <c r="P738" s="7"/>
      <c r="Q738" s="7"/>
      <c r="R738" s="7"/>
      <c r="S738" s="7"/>
      <c r="T738" s="7"/>
      <c r="U738" s="7"/>
      <c r="V738" s="7"/>
      <c r="W738" s="7"/>
      <c r="X738" s="7"/>
      <c r="Y738" s="7"/>
      <c r="Z738" s="7"/>
    </row>
    <row r="739" spans="1:26" ht="47.25" customHeight="1" x14ac:dyDescent="0.3">
      <c r="A739" s="97" t="str">
        <f>+'Matriz Nº4 Administración'!A739</f>
        <v>81. 1</v>
      </c>
      <c r="B739" s="98" t="str">
        <f>+'Matriz Nº4 Administración'!B739</f>
        <v>No administrar</v>
      </c>
      <c r="C739" s="99" t="str">
        <f>IF(B739&lt;&gt;"No administrar",'Matriz Nº1 Identificación'!B739," ")</f>
        <v xml:space="preserve"> </v>
      </c>
      <c r="D739" s="100" t="str">
        <f>IF(C739&lt;&gt;" ",'Matriz Nº4 Administración'!C739," ")</f>
        <v xml:space="preserve"> </v>
      </c>
      <c r="E739" s="98" t="str">
        <f>IF(B739&lt;&gt;"No administrar",'Matriz Nº4 Administración'!F739," ")</f>
        <v xml:space="preserve"> </v>
      </c>
      <c r="F739" s="98" t="str">
        <f>IF(B739&lt;&gt;"No administrar",'Matriz Nº4 Administración'!G739," ")</f>
        <v xml:space="preserve"> </v>
      </c>
      <c r="G739" s="120"/>
      <c r="H739" s="120"/>
      <c r="I739" s="120"/>
      <c r="J739" s="120"/>
      <c r="K739" s="121"/>
      <c r="L739" s="121"/>
      <c r="M739" s="120"/>
      <c r="N739" s="23"/>
      <c r="O739" s="23"/>
      <c r="P739" s="23"/>
      <c r="Q739" s="23"/>
      <c r="R739" s="23"/>
      <c r="S739" s="23"/>
      <c r="T739" s="23"/>
      <c r="U739" s="23"/>
      <c r="V739" s="23"/>
      <c r="W739" s="23"/>
      <c r="X739" s="23"/>
      <c r="Y739" s="23"/>
      <c r="Z739" s="23"/>
    </row>
    <row r="740" spans="1:26" ht="43.5" customHeight="1" x14ac:dyDescent="0.3">
      <c r="A740" s="97" t="str">
        <f>+'Matriz Nº4 Administración'!A740</f>
        <v>81. 2</v>
      </c>
      <c r="B740" s="98" t="str">
        <f>+'Matriz Nº4 Administración'!B740</f>
        <v>No administrar</v>
      </c>
      <c r="C740" s="99" t="str">
        <f>IF(B740&lt;&gt;"No administrar",'Matriz Nº1 Identificación'!B740," ")</f>
        <v xml:space="preserve"> </v>
      </c>
      <c r="D740" s="100" t="str">
        <f>IF(C740&lt;&gt;" ",'Matriz Nº4 Administración'!C740," ")</f>
        <v xml:space="preserve"> </v>
      </c>
      <c r="E740" s="98" t="str">
        <f>IF(B740&lt;&gt;"No administrar",'Matriz Nº4 Administración'!F740," ")</f>
        <v xml:space="preserve"> </v>
      </c>
      <c r="F740" s="98" t="str">
        <f>IF(B740&lt;&gt;"No administrar",'Matriz Nº4 Administración'!G740," ")</f>
        <v xml:space="preserve"> </v>
      </c>
      <c r="G740" s="120"/>
      <c r="H740" s="120"/>
      <c r="I740" s="120"/>
      <c r="J740" s="120"/>
      <c r="K740" s="121"/>
      <c r="L740" s="121"/>
      <c r="M740" s="120"/>
      <c r="N740" s="23"/>
      <c r="O740" s="23"/>
      <c r="P740" s="23"/>
      <c r="Q740" s="23"/>
      <c r="R740" s="23"/>
      <c r="S740" s="23"/>
      <c r="T740" s="23"/>
      <c r="U740" s="23"/>
      <c r="V740" s="23"/>
      <c r="W740" s="23"/>
      <c r="X740" s="23"/>
      <c r="Y740" s="23"/>
      <c r="Z740" s="23"/>
    </row>
    <row r="741" spans="1:26" ht="40.5" customHeight="1" x14ac:dyDescent="0.3">
      <c r="A741" s="97" t="str">
        <f>+'Matriz Nº4 Administración'!A741</f>
        <v>81. 3</v>
      </c>
      <c r="B741" s="98" t="str">
        <f>+'Matriz Nº4 Administración'!B741</f>
        <v>No administrar</v>
      </c>
      <c r="C741" s="99" t="str">
        <f>IF(B741&lt;&gt;"No administrar",'Matriz Nº1 Identificación'!B741," ")</f>
        <v xml:space="preserve"> </v>
      </c>
      <c r="D741" s="100" t="str">
        <f>IF(C741&lt;&gt;" ",'Matriz Nº4 Administración'!C741," ")</f>
        <v xml:space="preserve"> </v>
      </c>
      <c r="E741" s="98" t="str">
        <f>IF(B741&lt;&gt;"No administrar",'Matriz Nº4 Administración'!F741," ")</f>
        <v xml:space="preserve"> </v>
      </c>
      <c r="F741" s="98" t="str">
        <f>IF(B741&lt;&gt;"No administrar",'Matriz Nº4 Administración'!G741," ")</f>
        <v xml:space="preserve"> </v>
      </c>
      <c r="G741" s="120"/>
      <c r="H741" s="120"/>
      <c r="I741" s="120"/>
      <c r="J741" s="120"/>
      <c r="K741" s="121"/>
      <c r="L741" s="121"/>
      <c r="M741" s="120"/>
      <c r="N741" s="23"/>
      <c r="O741" s="23"/>
      <c r="P741" s="23"/>
      <c r="Q741" s="23"/>
      <c r="R741" s="23"/>
      <c r="S741" s="23"/>
      <c r="T741" s="23"/>
      <c r="U741" s="23"/>
      <c r="V741" s="23"/>
      <c r="W741" s="23"/>
      <c r="X741" s="23"/>
      <c r="Y741" s="23"/>
      <c r="Z741" s="23"/>
    </row>
    <row r="742" spans="1:26" ht="48" customHeight="1" x14ac:dyDescent="0.3">
      <c r="A742" s="97" t="str">
        <f>+'Matriz Nº4 Administración'!A742</f>
        <v>81. 4</v>
      </c>
      <c r="B742" s="98" t="str">
        <f>+'Matriz Nº4 Administración'!B742</f>
        <v>No administrar</v>
      </c>
      <c r="C742" s="99" t="str">
        <f>IF(B742&lt;&gt;"No administrar",'Matriz Nº1 Identificación'!B742," ")</f>
        <v xml:space="preserve"> </v>
      </c>
      <c r="D742" s="100" t="str">
        <f>IF(C742&lt;&gt;" ",'Matriz Nº4 Administración'!C742," ")</f>
        <v xml:space="preserve"> </v>
      </c>
      <c r="E742" s="98" t="str">
        <f>IF(B742&lt;&gt;"No administrar",'Matriz Nº4 Administración'!F742," ")</f>
        <v xml:space="preserve"> </v>
      </c>
      <c r="F742" s="98" t="str">
        <f>IF(B742&lt;&gt;"No administrar",'Matriz Nº4 Administración'!G742," ")</f>
        <v xml:space="preserve"> </v>
      </c>
      <c r="G742" s="120"/>
      <c r="H742" s="120"/>
      <c r="I742" s="120"/>
      <c r="J742" s="120"/>
      <c r="K742" s="121"/>
      <c r="L742" s="121"/>
      <c r="M742" s="120"/>
      <c r="N742" s="23"/>
      <c r="O742" s="23"/>
      <c r="P742" s="23"/>
      <c r="Q742" s="23"/>
      <c r="R742" s="23"/>
      <c r="S742" s="23"/>
      <c r="T742" s="23"/>
      <c r="U742" s="23"/>
      <c r="V742" s="23"/>
      <c r="W742" s="23"/>
      <c r="X742" s="23"/>
      <c r="Y742" s="23"/>
      <c r="Z742" s="23"/>
    </row>
    <row r="743" spans="1:26" ht="42.75" customHeight="1" x14ac:dyDescent="0.3">
      <c r="A743" s="97" t="str">
        <f>+'Matriz Nº4 Administración'!A743</f>
        <v>81. 5</v>
      </c>
      <c r="B743" s="98" t="str">
        <f>+'Matriz Nº4 Administración'!B743</f>
        <v>No administrar</v>
      </c>
      <c r="C743" s="99" t="str">
        <f>IF(B743&lt;&gt;"No administrar",'Matriz Nº1 Identificación'!B743," ")</f>
        <v xml:space="preserve"> </v>
      </c>
      <c r="D743" s="100" t="str">
        <f>IF(C743&lt;&gt;" ",'Matriz Nº4 Administración'!C743," ")</f>
        <v xml:space="preserve"> </v>
      </c>
      <c r="E743" s="98" t="str">
        <f>IF(B743&lt;&gt;"No administrar",'Matriz Nº4 Administración'!F743," ")</f>
        <v xml:space="preserve"> </v>
      </c>
      <c r="F743" s="98" t="str">
        <f>IF(B743&lt;&gt;"No administrar",'Matriz Nº4 Administración'!G743," ")</f>
        <v xml:space="preserve"> </v>
      </c>
      <c r="G743" s="120"/>
      <c r="H743" s="120"/>
      <c r="I743" s="120"/>
      <c r="J743" s="120"/>
      <c r="K743" s="121"/>
      <c r="L743" s="121"/>
      <c r="M743" s="120"/>
      <c r="N743" s="23"/>
      <c r="O743" s="23"/>
      <c r="P743" s="23"/>
      <c r="Q743" s="23"/>
      <c r="R743" s="23"/>
      <c r="S743" s="23"/>
      <c r="T743" s="23"/>
      <c r="U743" s="23"/>
      <c r="V743" s="23"/>
      <c r="W743" s="23"/>
      <c r="X743" s="23"/>
      <c r="Y743" s="23"/>
      <c r="Z743" s="23"/>
    </row>
    <row r="744" spans="1:26" ht="40.5" customHeight="1" x14ac:dyDescent="0.3">
      <c r="A744" s="97" t="str">
        <f>+'Matriz Nº4 Administración'!A744</f>
        <v>81. 6</v>
      </c>
      <c r="B744" s="98" t="str">
        <f>+'Matriz Nº4 Administración'!B744</f>
        <v>No administrar</v>
      </c>
      <c r="C744" s="99" t="str">
        <f>IF(B744&lt;&gt;"No administrar",'Matriz Nº1 Identificación'!B744," ")</f>
        <v xml:space="preserve"> </v>
      </c>
      <c r="D744" s="100" t="str">
        <f>IF(C744&lt;&gt;" ",'Matriz Nº4 Administración'!C744," ")</f>
        <v xml:space="preserve"> </v>
      </c>
      <c r="E744" s="98" t="str">
        <f>IF(B744&lt;&gt;"No administrar",'Matriz Nº4 Administración'!F744," ")</f>
        <v xml:space="preserve"> </v>
      </c>
      <c r="F744" s="98" t="str">
        <f>IF(B744&lt;&gt;"No administrar",'Matriz Nº4 Administración'!G744," ")</f>
        <v xml:space="preserve"> </v>
      </c>
      <c r="G744" s="120"/>
      <c r="H744" s="120"/>
      <c r="I744" s="120"/>
      <c r="J744" s="120"/>
      <c r="K744" s="121"/>
      <c r="L744" s="121"/>
      <c r="M744" s="120"/>
      <c r="N744" s="23"/>
      <c r="O744" s="23"/>
      <c r="P744" s="23"/>
      <c r="Q744" s="23"/>
      <c r="R744" s="23"/>
      <c r="S744" s="23"/>
      <c r="T744" s="23"/>
      <c r="U744" s="23"/>
      <c r="V744" s="23"/>
      <c r="W744" s="23"/>
      <c r="X744" s="23"/>
      <c r="Y744" s="23"/>
      <c r="Z744" s="23"/>
    </row>
    <row r="745" spans="1:26" ht="43.5" customHeight="1" thickBot="1" x14ac:dyDescent="0.35">
      <c r="A745" s="97" t="str">
        <f>+'Matriz Nº4 Administración'!A745</f>
        <v>81. 7</v>
      </c>
      <c r="B745" s="98" t="str">
        <f>+'Matriz Nº4 Administración'!B745</f>
        <v>No administrar</v>
      </c>
      <c r="C745" s="99" t="str">
        <f>IF(B745&lt;&gt;"No administrar",'Matriz Nº1 Identificación'!B745," ")</f>
        <v xml:space="preserve"> </v>
      </c>
      <c r="D745" s="100" t="str">
        <f>IF(C745&lt;&gt;" ",'Matriz Nº4 Administración'!C745," ")</f>
        <v xml:space="preserve"> </v>
      </c>
      <c r="E745" s="98" t="str">
        <f>IF(B745&lt;&gt;"No administrar",'Matriz Nº4 Administración'!F745," ")</f>
        <v xml:space="preserve"> </v>
      </c>
      <c r="F745" s="98" t="str">
        <f>IF(B745&lt;&gt;"No administrar",'Matriz Nº4 Administración'!G745," ")</f>
        <v xml:space="preserve"> </v>
      </c>
      <c r="G745" s="120"/>
      <c r="H745" s="120"/>
      <c r="I745" s="120"/>
      <c r="J745" s="120"/>
      <c r="K745" s="121"/>
      <c r="L745" s="121"/>
      <c r="M745" s="120"/>
      <c r="N745" s="23"/>
      <c r="O745" s="23"/>
      <c r="P745" s="23"/>
      <c r="Q745" s="23"/>
      <c r="R745" s="23"/>
      <c r="S745" s="23"/>
      <c r="T745" s="23"/>
      <c r="U745" s="23"/>
      <c r="V745" s="23"/>
      <c r="W745" s="23"/>
      <c r="X745" s="23"/>
      <c r="Y745" s="23"/>
      <c r="Z745" s="23"/>
    </row>
    <row r="746" spans="1:26" ht="16.5" customHeight="1" thickBot="1" x14ac:dyDescent="0.35">
      <c r="A746" s="460" t="str">
        <f>'Matriz Nº4 Administración'!A746</f>
        <v xml:space="preserve">Objetivo Estratégico: </v>
      </c>
      <c r="B746" s="461"/>
      <c r="C746" s="462">
        <f>'Matriz Nº4 Administración'!B746</f>
        <v>0</v>
      </c>
      <c r="D746" s="463"/>
      <c r="E746" s="463"/>
      <c r="F746" s="463"/>
      <c r="G746" s="463"/>
      <c r="H746" s="463"/>
      <c r="I746" s="463"/>
      <c r="J746" s="463"/>
      <c r="K746" s="463"/>
      <c r="L746" s="463"/>
      <c r="M746" s="463"/>
      <c r="N746" s="7"/>
      <c r="O746" s="7"/>
      <c r="P746" s="7"/>
      <c r="Q746" s="7"/>
      <c r="R746" s="7"/>
      <c r="S746" s="7"/>
      <c r="T746" s="7"/>
      <c r="U746" s="7"/>
      <c r="V746" s="7"/>
      <c r="W746" s="7"/>
      <c r="X746" s="7"/>
      <c r="Y746" s="7"/>
      <c r="Z746" s="7"/>
    </row>
    <row r="747" spans="1:26" ht="27" customHeight="1" thickBot="1" x14ac:dyDescent="0.35">
      <c r="A747" s="456" t="str">
        <f>'Matriz Nº4 Administración'!A747</f>
        <v>Objetivo táctico</v>
      </c>
      <c r="B747" s="426"/>
      <c r="C747" s="457" t="str">
        <f>'Matriz Nº4 Administración'!B747</f>
        <v xml:space="preserve">82. </v>
      </c>
      <c r="D747" s="458"/>
      <c r="E747" s="458"/>
      <c r="F747" s="458"/>
      <c r="G747" s="458"/>
      <c r="H747" s="458"/>
      <c r="I747" s="458"/>
      <c r="J747" s="458"/>
      <c r="K747" s="458"/>
      <c r="L747" s="458"/>
      <c r="M747" s="459"/>
      <c r="N747" s="7"/>
      <c r="O747" s="7"/>
      <c r="P747" s="7"/>
      <c r="Q747" s="7"/>
      <c r="R747" s="7"/>
      <c r="S747" s="7"/>
      <c r="T747" s="7"/>
      <c r="U747" s="7"/>
      <c r="V747" s="7"/>
      <c r="W747" s="7"/>
      <c r="X747" s="7"/>
      <c r="Y747" s="7"/>
      <c r="Z747" s="7"/>
    </row>
    <row r="748" spans="1:26" ht="47.25" customHeight="1" x14ac:dyDescent="0.3">
      <c r="A748" s="97" t="str">
        <f>+'Matriz Nº4 Administración'!A748</f>
        <v>82. 1</v>
      </c>
      <c r="B748" s="98" t="str">
        <f>+'Matriz Nº4 Administración'!B748</f>
        <v>No administrar</v>
      </c>
      <c r="C748" s="99" t="str">
        <f>IF(B748&lt;&gt;"No administrar",'Matriz Nº1 Identificación'!B748," ")</f>
        <v xml:space="preserve"> </v>
      </c>
      <c r="D748" s="100" t="str">
        <f>IF(C748&lt;&gt;" ",'Matriz Nº4 Administración'!C748," ")</f>
        <v xml:space="preserve"> </v>
      </c>
      <c r="E748" s="98" t="str">
        <f>IF(B748&lt;&gt;"No administrar",'Matriz Nº4 Administración'!F748," ")</f>
        <v xml:space="preserve"> </v>
      </c>
      <c r="F748" s="98" t="str">
        <f>IF(B748&lt;&gt;"No administrar",'Matriz Nº4 Administración'!G748," ")</f>
        <v xml:space="preserve"> </v>
      </c>
      <c r="G748" s="120"/>
      <c r="H748" s="120"/>
      <c r="I748" s="120"/>
      <c r="J748" s="120"/>
      <c r="K748" s="121"/>
      <c r="L748" s="121"/>
      <c r="M748" s="120"/>
      <c r="N748" s="23"/>
      <c r="O748" s="23"/>
      <c r="P748" s="23"/>
      <c r="Q748" s="23"/>
      <c r="R748" s="23"/>
      <c r="S748" s="23"/>
      <c r="T748" s="23"/>
      <c r="U748" s="23"/>
      <c r="V748" s="23"/>
      <c r="W748" s="23"/>
      <c r="X748" s="23"/>
      <c r="Y748" s="23"/>
      <c r="Z748" s="23"/>
    </row>
    <row r="749" spans="1:26" ht="43.5" customHeight="1" x14ac:dyDescent="0.3">
      <c r="A749" s="97" t="str">
        <f>+'Matriz Nº4 Administración'!A749</f>
        <v>82. 2</v>
      </c>
      <c r="B749" s="98" t="str">
        <f>+'Matriz Nº4 Administración'!B749</f>
        <v>No administrar</v>
      </c>
      <c r="C749" s="99" t="str">
        <f>IF(B749&lt;&gt;"No administrar",'Matriz Nº1 Identificación'!B749," ")</f>
        <v xml:space="preserve"> </v>
      </c>
      <c r="D749" s="100" t="str">
        <f>IF(C749&lt;&gt;" ",'Matriz Nº4 Administración'!C749," ")</f>
        <v xml:space="preserve"> </v>
      </c>
      <c r="E749" s="98" t="str">
        <f>IF(B749&lt;&gt;"No administrar",'Matriz Nº4 Administración'!F749," ")</f>
        <v xml:space="preserve"> </v>
      </c>
      <c r="F749" s="98" t="str">
        <f>IF(B749&lt;&gt;"No administrar",'Matriz Nº4 Administración'!G749," ")</f>
        <v xml:space="preserve"> </v>
      </c>
      <c r="G749" s="120"/>
      <c r="H749" s="120"/>
      <c r="I749" s="120"/>
      <c r="J749" s="120"/>
      <c r="K749" s="121"/>
      <c r="L749" s="121"/>
      <c r="M749" s="120"/>
      <c r="N749" s="23"/>
      <c r="O749" s="23"/>
      <c r="P749" s="23"/>
      <c r="Q749" s="23"/>
      <c r="R749" s="23"/>
      <c r="S749" s="23"/>
      <c r="T749" s="23"/>
      <c r="U749" s="23"/>
      <c r="V749" s="23"/>
      <c r="W749" s="23"/>
      <c r="X749" s="23"/>
      <c r="Y749" s="23"/>
      <c r="Z749" s="23"/>
    </row>
    <row r="750" spans="1:26" ht="40.5" customHeight="1" x14ac:dyDescent="0.3">
      <c r="A750" s="97" t="str">
        <f>+'Matriz Nº4 Administración'!A750</f>
        <v>82. 3</v>
      </c>
      <c r="B750" s="98" t="str">
        <f>+'Matriz Nº4 Administración'!B750</f>
        <v>No administrar</v>
      </c>
      <c r="C750" s="99" t="str">
        <f>IF(B750&lt;&gt;"No administrar",'Matriz Nº1 Identificación'!B750," ")</f>
        <v xml:space="preserve"> </v>
      </c>
      <c r="D750" s="100" t="str">
        <f>IF(C750&lt;&gt;" ",'Matriz Nº4 Administración'!C750," ")</f>
        <v xml:space="preserve"> </v>
      </c>
      <c r="E750" s="98" t="str">
        <f>IF(B750&lt;&gt;"No administrar",'Matriz Nº4 Administración'!F750," ")</f>
        <v xml:space="preserve"> </v>
      </c>
      <c r="F750" s="98" t="str">
        <f>IF(B750&lt;&gt;"No administrar",'Matriz Nº4 Administración'!G750," ")</f>
        <v xml:space="preserve"> </v>
      </c>
      <c r="G750" s="120"/>
      <c r="H750" s="120"/>
      <c r="I750" s="120"/>
      <c r="J750" s="120"/>
      <c r="K750" s="121"/>
      <c r="L750" s="121"/>
      <c r="M750" s="120"/>
      <c r="N750" s="23"/>
      <c r="O750" s="23"/>
      <c r="P750" s="23"/>
      <c r="Q750" s="23"/>
      <c r="R750" s="23"/>
      <c r="S750" s="23"/>
      <c r="T750" s="23"/>
      <c r="U750" s="23"/>
      <c r="V750" s="23"/>
      <c r="W750" s="23"/>
      <c r="X750" s="23"/>
      <c r="Y750" s="23"/>
      <c r="Z750" s="23"/>
    </row>
    <row r="751" spans="1:26" ht="48" customHeight="1" x14ac:dyDescent="0.3">
      <c r="A751" s="97" t="str">
        <f>+'Matriz Nº4 Administración'!A751</f>
        <v>82. 4</v>
      </c>
      <c r="B751" s="98" t="str">
        <f>+'Matriz Nº4 Administración'!B751</f>
        <v>No administrar</v>
      </c>
      <c r="C751" s="99" t="str">
        <f>IF(B751&lt;&gt;"No administrar",'Matriz Nº1 Identificación'!B751," ")</f>
        <v xml:space="preserve"> </v>
      </c>
      <c r="D751" s="100" t="str">
        <f>IF(C751&lt;&gt;" ",'Matriz Nº4 Administración'!C751," ")</f>
        <v xml:space="preserve"> </v>
      </c>
      <c r="E751" s="98" t="str">
        <f>IF(B751&lt;&gt;"No administrar",'Matriz Nº4 Administración'!F751," ")</f>
        <v xml:space="preserve"> </v>
      </c>
      <c r="F751" s="98" t="str">
        <f>IF(B751&lt;&gt;"No administrar",'Matriz Nº4 Administración'!G751," ")</f>
        <v xml:space="preserve"> </v>
      </c>
      <c r="G751" s="120"/>
      <c r="H751" s="120"/>
      <c r="I751" s="120"/>
      <c r="J751" s="120"/>
      <c r="K751" s="121"/>
      <c r="L751" s="121"/>
      <c r="M751" s="120"/>
      <c r="N751" s="23"/>
      <c r="O751" s="23"/>
      <c r="P751" s="23"/>
      <c r="Q751" s="23"/>
      <c r="R751" s="23"/>
      <c r="S751" s="23"/>
      <c r="T751" s="23"/>
      <c r="U751" s="23"/>
      <c r="V751" s="23"/>
      <c r="W751" s="23"/>
      <c r="X751" s="23"/>
      <c r="Y751" s="23"/>
      <c r="Z751" s="23"/>
    </row>
    <row r="752" spans="1:26" ht="42.75" customHeight="1" x14ac:dyDescent="0.3">
      <c r="A752" s="97" t="str">
        <f>+'Matriz Nº4 Administración'!A752</f>
        <v>82. 5</v>
      </c>
      <c r="B752" s="98" t="str">
        <f>+'Matriz Nº4 Administración'!B752</f>
        <v>No administrar</v>
      </c>
      <c r="C752" s="99" t="str">
        <f>IF(B752&lt;&gt;"No administrar",'Matriz Nº1 Identificación'!B752," ")</f>
        <v xml:space="preserve"> </v>
      </c>
      <c r="D752" s="100" t="str">
        <f>IF(C752&lt;&gt;" ",'Matriz Nº4 Administración'!C752," ")</f>
        <v xml:space="preserve"> </v>
      </c>
      <c r="E752" s="98" t="str">
        <f>IF(B752&lt;&gt;"No administrar",'Matriz Nº4 Administración'!F752," ")</f>
        <v xml:space="preserve"> </v>
      </c>
      <c r="F752" s="98" t="str">
        <f>IF(B752&lt;&gt;"No administrar",'Matriz Nº4 Administración'!G752," ")</f>
        <v xml:space="preserve"> </v>
      </c>
      <c r="G752" s="120"/>
      <c r="H752" s="120"/>
      <c r="I752" s="120"/>
      <c r="J752" s="120"/>
      <c r="K752" s="121"/>
      <c r="L752" s="121"/>
      <c r="M752" s="120"/>
      <c r="N752" s="23"/>
      <c r="O752" s="23"/>
      <c r="P752" s="23"/>
      <c r="Q752" s="23"/>
      <c r="R752" s="23"/>
      <c r="S752" s="23"/>
      <c r="T752" s="23"/>
      <c r="U752" s="23"/>
      <c r="V752" s="23"/>
      <c r="W752" s="23"/>
      <c r="X752" s="23"/>
      <c r="Y752" s="23"/>
      <c r="Z752" s="23"/>
    </row>
    <row r="753" spans="1:26" ht="40.5" customHeight="1" x14ac:dyDescent="0.3">
      <c r="A753" s="97" t="str">
        <f>+'Matriz Nº4 Administración'!A753</f>
        <v>82. 6</v>
      </c>
      <c r="B753" s="98" t="str">
        <f>+'Matriz Nº4 Administración'!B753</f>
        <v>No administrar</v>
      </c>
      <c r="C753" s="99" t="str">
        <f>IF(B753&lt;&gt;"No administrar",'Matriz Nº1 Identificación'!B753," ")</f>
        <v xml:space="preserve"> </v>
      </c>
      <c r="D753" s="100" t="str">
        <f>IF(C753&lt;&gt;" ",'Matriz Nº4 Administración'!C753," ")</f>
        <v xml:space="preserve"> </v>
      </c>
      <c r="E753" s="98" t="str">
        <f>IF(B753&lt;&gt;"No administrar",'Matriz Nº4 Administración'!F753," ")</f>
        <v xml:space="preserve"> </v>
      </c>
      <c r="F753" s="98" t="str">
        <f>IF(B753&lt;&gt;"No administrar",'Matriz Nº4 Administración'!G753," ")</f>
        <v xml:space="preserve"> </v>
      </c>
      <c r="G753" s="120"/>
      <c r="H753" s="120"/>
      <c r="I753" s="120"/>
      <c r="J753" s="120"/>
      <c r="K753" s="121"/>
      <c r="L753" s="121"/>
      <c r="M753" s="120"/>
      <c r="N753" s="23"/>
      <c r="O753" s="23"/>
      <c r="P753" s="23"/>
      <c r="Q753" s="23"/>
      <c r="R753" s="23"/>
      <c r="S753" s="23"/>
      <c r="T753" s="23"/>
      <c r="U753" s="23"/>
      <c r="V753" s="23"/>
      <c r="W753" s="23"/>
      <c r="X753" s="23"/>
      <c r="Y753" s="23"/>
      <c r="Z753" s="23"/>
    </row>
    <row r="754" spans="1:26" ht="43.5" customHeight="1" thickBot="1" x14ac:dyDescent="0.35">
      <c r="A754" s="97" t="str">
        <f>+'Matriz Nº4 Administración'!A754</f>
        <v>82. 7</v>
      </c>
      <c r="B754" s="98" t="str">
        <f>+'Matriz Nº4 Administración'!B754</f>
        <v>No administrar</v>
      </c>
      <c r="C754" s="99" t="str">
        <f>IF(B754&lt;&gt;"No administrar",'Matriz Nº1 Identificación'!B754," ")</f>
        <v xml:space="preserve"> </v>
      </c>
      <c r="D754" s="100" t="str">
        <f>IF(C754&lt;&gt;" ",'Matriz Nº4 Administración'!C754," ")</f>
        <v xml:space="preserve"> </v>
      </c>
      <c r="E754" s="98" t="str">
        <f>IF(B754&lt;&gt;"No administrar",'Matriz Nº4 Administración'!F754," ")</f>
        <v xml:space="preserve"> </v>
      </c>
      <c r="F754" s="98" t="str">
        <f>IF(B754&lt;&gt;"No administrar",'Matriz Nº4 Administración'!G754," ")</f>
        <v xml:space="preserve"> </v>
      </c>
      <c r="G754" s="120"/>
      <c r="H754" s="120"/>
      <c r="I754" s="120"/>
      <c r="J754" s="120"/>
      <c r="K754" s="121"/>
      <c r="L754" s="121"/>
      <c r="M754" s="120"/>
      <c r="N754" s="23"/>
      <c r="O754" s="23"/>
      <c r="P754" s="23"/>
      <c r="Q754" s="23"/>
      <c r="R754" s="23"/>
      <c r="S754" s="23"/>
      <c r="T754" s="23"/>
      <c r="U754" s="23"/>
      <c r="V754" s="23"/>
      <c r="W754" s="23"/>
      <c r="X754" s="23"/>
      <c r="Y754" s="23"/>
      <c r="Z754" s="23"/>
    </row>
    <row r="755" spans="1:26" ht="16.5" customHeight="1" thickBot="1" x14ac:dyDescent="0.35">
      <c r="A755" s="460" t="str">
        <f>'Matriz Nº4 Administración'!A755</f>
        <v xml:space="preserve">Objetivo Estratégico: </v>
      </c>
      <c r="B755" s="461"/>
      <c r="C755" s="462">
        <f>'Matriz Nº4 Administración'!B755</f>
        <v>0</v>
      </c>
      <c r="D755" s="463"/>
      <c r="E755" s="463"/>
      <c r="F755" s="463"/>
      <c r="G755" s="463"/>
      <c r="H755" s="463"/>
      <c r="I755" s="463"/>
      <c r="J755" s="463"/>
      <c r="K755" s="463"/>
      <c r="L755" s="463"/>
      <c r="M755" s="463"/>
      <c r="N755" s="7"/>
      <c r="O755" s="7"/>
      <c r="P755" s="7"/>
      <c r="Q755" s="7"/>
      <c r="R755" s="7"/>
      <c r="S755" s="7"/>
      <c r="T755" s="7"/>
      <c r="U755" s="7"/>
      <c r="V755" s="7"/>
      <c r="W755" s="7"/>
      <c r="X755" s="7"/>
      <c r="Y755" s="7"/>
      <c r="Z755" s="7"/>
    </row>
    <row r="756" spans="1:26" ht="27" customHeight="1" thickBot="1" x14ac:dyDescent="0.35">
      <c r="A756" s="456" t="str">
        <f>'Matriz Nº4 Administración'!A756</f>
        <v>Objetivo táctico</v>
      </c>
      <c r="B756" s="426"/>
      <c r="C756" s="457" t="str">
        <f>'Matriz Nº4 Administración'!B756</f>
        <v xml:space="preserve">83. </v>
      </c>
      <c r="D756" s="458"/>
      <c r="E756" s="458"/>
      <c r="F756" s="458"/>
      <c r="G756" s="458"/>
      <c r="H756" s="458"/>
      <c r="I756" s="458"/>
      <c r="J756" s="458"/>
      <c r="K756" s="458"/>
      <c r="L756" s="458"/>
      <c r="M756" s="459"/>
      <c r="N756" s="7"/>
      <c r="O756" s="7"/>
      <c r="P756" s="7"/>
      <c r="Q756" s="7"/>
      <c r="R756" s="7"/>
      <c r="S756" s="7"/>
      <c r="T756" s="7"/>
      <c r="U756" s="7"/>
      <c r="V756" s="7"/>
      <c r="W756" s="7"/>
      <c r="X756" s="7"/>
      <c r="Y756" s="7"/>
      <c r="Z756" s="7"/>
    </row>
    <row r="757" spans="1:26" ht="47.25" customHeight="1" x14ac:dyDescent="0.3">
      <c r="A757" s="97" t="str">
        <f>+'Matriz Nº4 Administración'!A757</f>
        <v>83. 1</v>
      </c>
      <c r="B757" s="98" t="str">
        <f>+'Matriz Nº4 Administración'!B757</f>
        <v>No administrar</v>
      </c>
      <c r="C757" s="99" t="str">
        <f>IF(B757&lt;&gt;"No administrar",'Matriz Nº1 Identificación'!B757," ")</f>
        <v xml:space="preserve"> </v>
      </c>
      <c r="D757" s="100" t="str">
        <f>IF(C757&lt;&gt;" ",'Matriz Nº4 Administración'!C757," ")</f>
        <v xml:space="preserve"> </v>
      </c>
      <c r="E757" s="98" t="str">
        <f>IF(B757&lt;&gt;"No administrar",'Matriz Nº4 Administración'!F757," ")</f>
        <v xml:space="preserve"> </v>
      </c>
      <c r="F757" s="98" t="str">
        <f>IF(B757&lt;&gt;"No administrar",'Matriz Nº4 Administración'!G757," ")</f>
        <v xml:space="preserve"> </v>
      </c>
      <c r="G757" s="120"/>
      <c r="H757" s="120"/>
      <c r="I757" s="120"/>
      <c r="J757" s="120"/>
      <c r="K757" s="121"/>
      <c r="L757" s="121"/>
      <c r="M757" s="120"/>
      <c r="N757" s="23"/>
      <c r="O757" s="23"/>
      <c r="P757" s="23"/>
      <c r="Q757" s="23"/>
      <c r="R757" s="23"/>
      <c r="S757" s="23"/>
      <c r="T757" s="23"/>
      <c r="U757" s="23"/>
      <c r="V757" s="23"/>
      <c r="W757" s="23"/>
      <c r="X757" s="23"/>
      <c r="Y757" s="23"/>
      <c r="Z757" s="23"/>
    </row>
    <row r="758" spans="1:26" ht="43.5" customHeight="1" x14ac:dyDescent="0.3">
      <c r="A758" s="97" t="str">
        <f>+'Matriz Nº4 Administración'!A758</f>
        <v>83. 2</v>
      </c>
      <c r="B758" s="98" t="str">
        <f>+'Matriz Nº4 Administración'!B758</f>
        <v>No administrar</v>
      </c>
      <c r="C758" s="99" t="str">
        <f>IF(B758&lt;&gt;"No administrar",'Matriz Nº1 Identificación'!B758," ")</f>
        <v xml:space="preserve"> </v>
      </c>
      <c r="D758" s="100" t="str">
        <f>IF(C758&lt;&gt;" ",'Matriz Nº4 Administración'!C758," ")</f>
        <v xml:space="preserve"> </v>
      </c>
      <c r="E758" s="98" t="str">
        <f>IF(B758&lt;&gt;"No administrar",'Matriz Nº4 Administración'!F758," ")</f>
        <v xml:space="preserve"> </v>
      </c>
      <c r="F758" s="98" t="str">
        <f>IF(B758&lt;&gt;"No administrar",'Matriz Nº4 Administración'!G758," ")</f>
        <v xml:space="preserve"> </v>
      </c>
      <c r="G758" s="120"/>
      <c r="H758" s="120"/>
      <c r="I758" s="120"/>
      <c r="J758" s="120"/>
      <c r="K758" s="121"/>
      <c r="L758" s="121"/>
      <c r="M758" s="120"/>
      <c r="N758" s="23"/>
      <c r="O758" s="23"/>
      <c r="P758" s="23"/>
      <c r="Q758" s="23"/>
      <c r="R758" s="23"/>
      <c r="S758" s="23"/>
      <c r="T758" s="23"/>
      <c r="U758" s="23"/>
      <c r="V758" s="23"/>
      <c r="W758" s="23"/>
      <c r="X758" s="23"/>
      <c r="Y758" s="23"/>
      <c r="Z758" s="23"/>
    </row>
    <row r="759" spans="1:26" ht="40.5" customHeight="1" x14ac:dyDescent="0.3">
      <c r="A759" s="97" t="str">
        <f>+'Matriz Nº4 Administración'!A759</f>
        <v>83. 3</v>
      </c>
      <c r="B759" s="98" t="str">
        <f>+'Matriz Nº4 Administración'!B759</f>
        <v>No administrar</v>
      </c>
      <c r="C759" s="99" t="str">
        <f>IF(B759&lt;&gt;"No administrar",'Matriz Nº1 Identificación'!B759," ")</f>
        <v xml:space="preserve"> </v>
      </c>
      <c r="D759" s="100" t="str">
        <f>IF(C759&lt;&gt;" ",'Matriz Nº4 Administración'!C759," ")</f>
        <v xml:space="preserve"> </v>
      </c>
      <c r="E759" s="98" t="str">
        <f>IF(B759&lt;&gt;"No administrar",'Matriz Nº4 Administración'!F759," ")</f>
        <v xml:space="preserve"> </v>
      </c>
      <c r="F759" s="98" t="str">
        <f>IF(B759&lt;&gt;"No administrar",'Matriz Nº4 Administración'!G759," ")</f>
        <v xml:space="preserve"> </v>
      </c>
      <c r="G759" s="120"/>
      <c r="H759" s="120"/>
      <c r="I759" s="120"/>
      <c r="J759" s="120"/>
      <c r="K759" s="121"/>
      <c r="L759" s="121"/>
      <c r="M759" s="120"/>
      <c r="N759" s="23"/>
      <c r="O759" s="23"/>
      <c r="P759" s="23"/>
      <c r="Q759" s="23"/>
      <c r="R759" s="23"/>
      <c r="S759" s="23"/>
      <c r="T759" s="23"/>
      <c r="U759" s="23"/>
      <c r="V759" s="23"/>
      <c r="W759" s="23"/>
      <c r="X759" s="23"/>
      <c r="Y759" s="23"/>
      <c r="Z759" s="23"/>
    </row>
    <row r="760" spans="1:26" ht="48" customHeight="1" x14ac:dyDescent="0.3">
      <c r="A760" s="97" t="str">
        <f>+'Matriz Nº4 Administración'!A760</f>
        <v>83. 4</v>
      </c>
      <c r="B760" s="98" t="str">
        <f>+'Matriz Nº4 Administración'!B760</f>
        <v>No administrar</v>
      </c>
      <c r="C760" s="99" t="str">
        <f>IF(B760&lt;&gt;"No administrar",'Matriz Nº1 Identificación'!B760," ")</f>
        <v xml:space="preserve"> </v>
      </c>
      <c r="D760" s="100" t="str">
        <f>IF(C760&lt;&gt;" ",'Matriz Nº4 Administración'!C760," ")</f>
        <v xml:space="preserve"> </v>
      </c>
      <c r="E760" s="98" t="str">
        <f>IF(B760&lt;&gt;"No administrar",'Matriz Nº4 Administración'!F760," ")</f>
        <v xml:space="preserve"> </v>
      </c>
      <c r="F760" s="98" t="str">
        <f>IF(B760&lt;&gt;"No administrar",'Matriz Nº4 Administración'!G760," ")</f>
        <v xml:space="preserve"> </v>
      </c>
      <c r="G760" s="120"/>
      <c r="H760" s="120"/>
      <c r="I760" s="120"/>
      <c r="J760" s="120"/>
      <c r="K760" s="121"/>
      <c r="L760" s="121"/>
      <c r="M760" s="120"/>
      <c r="N760" s="23"/>
      <c r="O760" s="23"/>
      <c r="P760" s="23"/>
      <c r="Q760" s="23"/>
      <c r="R760" s="23"/>
      <c r="S760" s="23"/>
      <c r="T760" s="23"/>
      <c r="U760" s="23"/>
      <c r="V760" s="23"/>
      <c r="W760" s="23"/>
      <c r="X760" s="23"/>
      <c r="Y760" s="23"/>
      <c r="Z760" s="23"/>
    </row>
    <row r="761" spans="1:26" ht="42.75" customHeight="1" x14ac:dyDescent="0.3">
      <c r="A761" s="97" t="str">
        <f>+'Matriz Nº4 Administración'!A761</f>
        <v>83. 5</v>
      </c>
      <c r="B761" s="98" t="str">
        <f>+'Matriz Nº4 Administración'!B761</f>
        <v>No administrar</v>
      </c>
      <c r="C761" s="99" t="str">
        <f>IF(B761&lt;&gt;"No administrar",'Matriz Nº1 Identificación'!B761," ")</f>
        <v xml:space="preserve"> </v>
      </c>
      <c r="D761" s="100" t="str">
        <f>IF(C761&lt;&gt;" ",'Matriz Nº4 Administración'!C761," ")</f>
        <v xml:space="preserve"> </v>
      </c>
      <c r="E761" s="98" t="str">
        <f>IF(B761&lt;&gt;"No administrar",'Matriz Nº4 Administración'!F761," ")</f>
        <v xml:space="preserve"> </v>
      </c>
      <c r="F761" s="98" t="str">
        <f>IF(B761&lt;&gt;"No administrar",'Matriz Nº4 Administración'!G761," ")</f>
        <v xml:space="preserve"> </v>
      </c>
      <c r="G761" s="120"/>
      <c r="H761" s="120"/>
      <c r="I761" s="120"/>
      <c r="J761" s="120"/>
      <c r="K761" s="121"/>
      <c r="L761" s="121"/>
      <c r="M761" s="120"/>
      <c r="N761" s="23"/>
      <c r="O761" s="23"/>
      <c r="P761" s="23"/>
      <c r="Q761" s="23"/>
      <c r="R761" s="23"/>
      <c r="S761" s="23"/>
      <c r="T761" s="23"/>
      <c r="U761" s="23"/>
      <c r="V761" s="23"/>
      <c r="W761" s="23"/>
      <c r="X761" s="23"/>
      <c r="Y761" s="23"/>
      <c r="Z761" s="23"/>
    </row>
    <row r="762" spans="1:26" ht="40.5" customHeight="1" x14ac:dyDescent="0.3">
      <c r="A762" s="97" t="str">
        <f>+'Matriz Nº4 Administración'!A762</f>
        <v>83. 6</v>
      </c>
      <c r="B762" s="98" t="str">
        <f>+'Matriz Nº4 Administración'!B762</f>
        <v>No administrar</v>
      </c>
      <c r="C762" s="99" t="str">
        <f>IF(B762&lt;&gt;"No administrar",'Matriz Nº1 Identificación'!B762," ")</f>
        <v xml:space="preserve"> </v>
      </c>
      <c r="D762" s="100" t="str">
        <f>IF(C762&lt;&gt;" ",'Matriz Nº4 Administración'!C762," ")</f>
        <v xml:space="preserve"> </v>
      </c>
      <c r="E762" s="98" t="str">
        <f>IF(B762&lt;&gt;"No administrar",'Matriz Nº4 Administración'!F762," ")</f>
        <v xml:space="preserve"> </v>
      </c>
      <c r="F762" s="98" t="str">
        <f>IF(B762&lt;&gt;"No administrar",'Matriz Nº4 Administración'!G762," ")</f>
        <v xml:space="preserve"> </v>
      </c>
      <c r="G762" s="120"/>
      <c r="H762" s="120"/>
      <c r="I762" s="120"/>
      <c r="J762" s="120"/>
      <c r="K762" s="121"/>
      <c r="L762" s="121"/>
      <c r="M762" s="120"/>
      <c r="N762" s="23"/>
      <c r="O762" s="23"/>
      <c r="P762" s="23"/>
      <c r="Q762" s="23"/>
      <c r="R762" s="23"/>
      <c r="S762" s="23"/>
      <c r="T762" s="23"/>
      <c r="U762" s="23"/>
      <c r="V762" s="23"/>
      <c r="W762" s="23"/>
      <c r="X762" s="23"/>
      <c r="Y762" s="23"/>
      <c r="Z762" s="23"/>
    </row>
    <row r="763" spans="1:26" ht="43.5" customHeight="1" thickBot="1" x14ac:dyDescent="0.35">
      <c r="A763" s="97" t="str">
        <f>+'Matriz Nº4 Administración'!A763</f>
        <v>83. 7</v>
      </c>
      <c r="B763" s="98" t="str">
        <f>+'Matriz Nº4 Administración'!B763</f>
        <v>No administrar</v>
      </c>
      <c r="C763" s="99" t="str">
        <f>IF(B763&lt;&gt;"No administrar",'Matriz Nº1 Identificación'!B763," ")</f>
        <v xml:space="preserve"> </v>
      </c>
      <c r="D763" s="100" t="str">
        <f>IF(C763&lt;&gt;" ",'Matriz Nº4 Administración'!C763," ")</f>
        <v xml:space="preserve"> </v>
      </c>
      <c r="E763" s="98" t="str">
        <f>IF(B763&lt;&gt;"No administrar",'Matriz Nº4 Administración'!F763," ")</f>
        <v xml:space="preserve"> </v>
      </c>
      <c r="F763" s="98" t="str">
        <f>IF(B763&lt;&gt;"No administrar",'Matriz Nº4 Administración'!G763," ")</f>
        <v xml:space="preserve"> </v>
      </c>
      <c r="G763" s="120"/>
      <c r="H763" s="120"/>
      <c r="I763" s="120"/>
      <c r="J763" s="120"/>
      <c r="K763" s="121"/>
      <c r="L763" s="121"/>
      <c r="M763" s="120"/>
      <c r="N763" s="23"/>
      <c r="O763" s="23"/>
      <c r="P763" s="23"/>
      <c r="Q763" s="23"/>
      <c r="R763" s="23"/>
      <c r="S763" s="23"/>
      <c r="T763" s="23"/>
      <c r="U763" s="23"/>
      <c r="V763" s="23"/>
      <c r="W763" s="23"/>
      <c r="X763" s="23"/>
      <c r="Y763" s="23"/>
      <c r="Z763" s="23"/>
    </row>
    <row r="764" spans="1:26" ht="16.5" customHeight="1" thickBot="1" x14ac:dyDescent="0.35">
      <c r="A764" s="460" t="str">
        <f>'Matriz Nº4 Administración'!A764</f>
        <v xml:space="preserve">Objetivo Estratégico: </v>
      </c>
      <c r="B764" s="461"/>
      <c r="C764" s="462">
        <f>'Matriz Nº4 Administración'!B764</f>
        <v>0</v>
      </c>
      <c r="D764" s="463"/>
      <c r="E764" s="463"/>
      <c r="F764" s="463"/>
      <c r="G764" s="463"/>
      <c r="H764" s="463"/>
      <c r="I764" s="463"/>
      <c r="J764" s="463"/>
      <c r="K764" s="463"/>
      <c r="L764" s="463"/>
      <c r="M764" s="463"/>
      <c r="N764" s="7"/>
      <c r="O764" s="7"/>
      <c r="P764" s="7"/>
      <c r="Q764" s="7"/>
      <c r="R764" s="7"/>
      <c r="S764" s="7"/>
      <c r="T764" s="7"/>
      <c r="U764" s="7"/>
      <c r="V764" s="7"/>
      <c r="W764" s="7"/>
      <c r="X764" s="7"/>
      <c r="Y764" s="7"/>
      <c r="Z764" s="7"/>
    </row>
    <row r="765" spans="1:26" ht="27" customHeight="1" thickBot="1" x14ac:dyDescent="0.35">
      <c r="A765" s="456" t="str">
        <f>'Matriz Nº4 Administración'!A765</f>
        <v>Objetivo táctico</v>
      </c>
      <c r="B765" s="426"/>
      <c r="C765" s="457" t="str">
        <f>'Matriz Nº4 Administración'!B765</f>
        <v xml:space="preserve">84. </v>
      </c>
      <c r="D765" s="458"/>
      <c r="E765" s="458"/>
      <c r="F765" s="458"/>
      <c r="G765" s="458"/>
      <c r="H765" s="458"/>
      <c r="I765" s="458"/>
      <c r="J765" s="458"/>
      <c r="K765" s="458"/>
      <c r="L765" s="458"/>
      <c r="M765" s="459"/>
      <c r="N765" s="7"/>
      <c r="O765" s="7"/>
      <c r="P765" s="7"/>
      <c r="Q765" s="7"/>
      <c r="R765" s="7"/>
      <c r="S765" s="7"/>
      <c r="T765" s="7"/>
      <c r="U765" s="7"/>
      <c r="V765" s="7"/>
      <c r="W765" s="7"/>
      <c r="X765" s="7"/>
      <c r="Y765" s="7"/>
      <c r="Z765" s="7"/>
    </row>
    <row r="766" spans="1:26" ht="47.25" customHeight="1" x14ac:dyDescent="0.3">
      <c r="A766" s="97" t="str">
        <f>+'Matriz Nº4 Administración'!A766</f>
        <v>84. 1</v>
      </c>
      <c r="B766" s="98" t="str">
        <f>+'Matriz Nº4 Administración'!B766</f>
        <v>No administrar</v>
      </c>
      <c r="C766" s="99" t="str">
        <f>IF(B766&lt;&gt;"No administrar",'Matriz Nº1 Identificación'!B766," ")</f>
        <v xml:space="preserve"> </v>
      </c>
      <c r="D766" s="100" t="str">
        <f>IF(C766&lt;&gt;" ",'Matriz Nº4 Administración'!C766," ")</f>
        <v xml:space="preserve"> </v>
      </c>
      <c r="E766" s="98" t="str">
        <f>IF(B766&lt;&gt;"No administrar",'Matriz Nº4 Administración'!F766," ")</f>
        <v xml:space="preserve"> </v>
      </c>
      <c r="F766" s="98" t="str">
        <f>IF(B766&lt;&gt;"No administrar",'Matriz Nº4 Administración'!G766," ")</f>
        <v xml:space="preserve"> </v>
      </c>
      <c r="G766" s="120"/>
      <c r="H766" s="120"/>
      <c r="I766" s="120"/>
      <c r="J766" s="120"/>
      <c r="K766" s="121"/>
      <c r="L766" s="121"/>
      <c r="M766" s="120"/>
      <c r="N766" s="23"/>
      <c r="O766" s="23"/>
      <c r="P766" s="23"/>
      <c r="Q766" s="23"/>
      <c r="R766" s="23"/>
      <c r="S766" s="23"/>
      <c r="T766" s="23"/>
      <c r="U766" s="23"/>
      <c r="V766" s="23"/>
      <c r="W766" s="23"/>
      <c r="X766" s="23"/>
      <c r="Y766" s="23"/>
      <c r="Z766" s="23"/>
    </row>
    <row r="767" spans="1:26" ht="43.5" customHeight="1" x14ac:dyDescent="0.3">
      <c r="A767" s="97" t="str">
        <f>+'Matriz Nº4 Administración'!A767</f>
        <v>84. 2</v>
      </c>
      <c r="B767" s="98" t="str">
        <f>+'Matriz Nº4 Administración'!B767</f>
        <v>No administrar</v>
      </c>
      <c r="C767" s="99" t="str">
        <f>IF(B767&lt;&gt;"No administrar",'Matriz Nº1 Identificación'!B767," ")</f>
        <v xml:space="preserve"> </v>
      </c>
      <c r="D767" s="100" t="str">
        <f>IF(C767&lt;&gt;" ",'Matriz Nº4 Administración'!C767," ")</f>
        <v xml:space="preserve"> </v>
      </c>
      <c r="E767" s="98" t="str">
        <f>IF(B767&lt;&gt;"No administrar",'Matriz Nº4 Administración'!F767," ")</f>
        <v xml:space="preserve"> </v>
      </c>
      <c r="F767" s="98" t="str">
        <f>IF(B767&lt;&gt;"No administrar",'Matriz Nº4 Administración'!G767," ")</f>
        <v xml:space="preserve"> </v>
      </c>
      <c r="G767" s="120"/>
      <c r="H767" s="120"/>
      <c r="I767" s="120"/>
      <c r="J767" s="120"/>
      <c r="K767" s="121"/>
      <c r="L767" s="121"/>
      <c r="M767" s="120"/>
      <c r="N767" s="23"/>
      <c r="O767" s="23"/>
      <c r="P767" s="23"/>
      <c r="Q767" s="23"/>
      <c r="R767" s="23"/>
      <c r="S767" s="23"/>
      <c r="T767" s="23"/>
      <c r="U767" s="23"/>
      <c r="V767" s="23"/>
      <c r="W767" s="23"/>
      <c r="X767" s="23"/>
      <c r="Y767" s="23"/>
      <c r="Z767" s="23"/>
    </row>
    <row r="768" spans="1:26" ht="40.5" customHeight="1" x14ac:dyDescent="0.3">
      <c r="A768" s="97" t="str">
        <f>+'Matriz Nº4 Administración'!A768</f>
        <v>84. 3</v>
      </c>
      <c r="B768" s="98" t="str">
        <f>+'Matriz Nº4 Administración'!B768</f>
        <v>No administrar</v>
      </c>
      <c r="C768" s="99" t="str">
        <f>IF(B768&lt;&gt;"No administrar",'Matriz Nº1 Identificación'!B768," ")</f>
        <v xml:space="preserve"> </v>
      </c>
      <c r="D768" s="100" t="str">
        <f>IF(C768&lt;&gt;" ",'Matriz Nº4 Administración'!C768," ")</f>
        <v xml:space="preserve"> </v>
      </c>
      <c r="E768" s="98" t="str">
        <f>IF(B768&lt;&gt;"No administrar",'Matriz Nº4 Administración'!F768," ")</f>
        <v xml:space="preserve"> </v>
      </c>
      <c r="F768" s="98" t="str">
        <f>IF(B768&lt;&gt;"No administrar",'Matriz Nº4 Administración'!G768," ")</f>
        <v xml:space="preserve"> </v>
      </c>
      <c r="G768" s="120"/>
      <c r="H768" s="120"/>
      <c r="I768" s="120"/>
      <c r="J768" s="120"/>
      <c r="K768" s="121"/>
      <c r="L768" s="121"/>
      <c r="M768" s="120"/>
      <c r="N768" s="23"/>
      <c r="O768" s="23"/>
      <c r="P768" s="23"/>
      <c r="Q768" s="23"/>
      <c r="R768" s="23"/>
      <c r="S768" s="23"/>
      <c r="T768" s="23"/>
      <c r="U768" s="23"/>
      <c r="V768" s="23"/>
      <c r="W768" s="23"/>
      <c r="X768" s="23"/>
      <c r="Y768" s="23"/>
      <c r="Z768" s="23"/>
    </row>
    <row r="769" spans="1:26" ht="48" customHeight="1" x14ac:dyDescent="0.3">
      <c r="A769" s="97" t="str">
        <f>+'Matriz Nº4 Administración'!A769</f>
        <v>84. 4</v>
      </c>
      <c r="B769" s="98" t="str">
        <f>+'Matriz Nº4 Administración'!B769</f>
        <v>No administrar</v>
      </c>
      <c r="C769" s="99" t="str">
        <f>IF(B769&lt;&gt;"No administrar",'Matriz Nº1 Identificación'!B769," ")</f>
        <v xml:space="preserve"> </v>
      </c>
      <c r="D769" s="100" t="str">
        <f>IF(C769&lt;&gt;" ",'Matriz Nº4 Administración'!C769," ")</f>
        <v xml:space="preserve"> </v>
      </c>
      <c r="E769" s="98" t="str">
        <f>IF(B769&lt;&gt;"No administrar",'Matriz Nº4 Administración'!F769," ")</f>
        <v xml:space="preserve"> </v>
      </c>
      <c r="F769" s="98" t="str">
        <f>IF(B769&lt;&gt;"No administrar",'Matriz Nº4 Administración'!G769," ")</f>
        <v xml:space="preserve"> </v>
      </c>
      <c r="G769" s="120"/>
      <c r="H769" s="120"/>
      <c r="I769" s="120"/>
      <c r="J769" s="120"/>
      <c r="K769" s="121"/>
      <c r="L769" s="121"/>
      <c r="M769" s="120"/>
      <c r="N769" s="23"/>
      <c r="O769" s="23"/>
      <c r="P769" s="23"/>
      <c r="Q769" s="23"/>
      <c r="R769" s="23"/>
      <c r="S769" s="23"/>
      <c r="T769" s="23"/>
      <c r="U769" s="23"/>
      <c r="V769" s="23"/>
      <c r="W769" s="23"/>
      <c r="X769" s="23"/>
      <c r="Y769" s="23"/>
      <c r="Z769" s="23"/>
    </row>
    <row r="770" spans="1:26" ht="42.75" customHeight="1" x14ac:dyDescent="0.3">
      <c r="A770" s="97" t="str">
        <f>+'Matriz Nº4 Administración'!A770</f>
        <v>84. 5</v>
      </c>
      <c r="B770" s="98" t="str">
        <f>+'Matriz Nº4 Administración'!B770</f>
        <v>No administrar</v>
      </c>
      <c r="C770" s="99" t="str">
        <f>IF(B770&lt;&gt;"No administrar",'Matriz Nº1 Identificación'!B770," ")</f>
        <v xml:space="preserve"> </v>
      </c>
      <c r="D770" s="100" t="str">
        <f>IF(C770&lt;&gt;" ",'Matriz Nº4 Administración'!C770," ")</f>
        <v xml:space="preserve"> </v>
      </c>
      <c r="E770" s="98" t="str">
        <f>IF(B770&lt;&gt;"No administrar",'Matriz Nº4 Administración'!F770," ")</f>
        <v xml:space="preserve"> </v>
      </c>
      <c r="F770" s="98" t="str">
        <f>IF(B770&lt;&gt;"No administrar",'Matriz Nº4 Administración'!G770," ")</f>
        <v xml:space="preserve"> </v>
      </c>
      <c r="G770" s="120"/>
      <c r="H770" s="120"/>
      <c r="I770" s="120"/>
      <c r="J770" s="120"/>
      <c r="K770" s="121"/>
      <c r="L770" s="121"/>
      <c r="M770" s="120"/>
      <c r="N770" s="23"/>
      <c r="O770" s="23"/>
      <c r="P770" s="23"/>
      <c r="Q770" s="23"/>
      <c r="R770" s="23"/>
      <c r="S770" s="23"/>
      <c r="T770" s="23"/>
      <c r="U770" s="23"/>
      <c r="V770" s="23"/>
      <c r="W770" s="23"/>
      <c r="X770" s="23"/>
      <c r="Y770" s="23"/>
      <c r="Z770" s="23"/>
    </row>
    <row r="771" spans="1:26" ht="40.5" customHeight="1" x14ac:dyDescent="0.3">
      <c r="A771" s="97" t="str">
        <f>+'Matriz Nº4 Administración'!A771</f>
        <v>84. 6</v>
      </c>
      <c r="B771" s="98" t="str">
        <f>+'Matriz Nº4 Administración'!B771</f>
        <v>No administrar</v>
      </c>
      <c r="C771" s="99" t="str">
        <f>IF(B771&lt;&gt;"No administrar",'Matriz Nº1 Identificación'!B771," ")</f>
        <v xml:space="preserve"> </v>
      </c>
      <c r="D771" s="100" t="str">
        <f>IF(C771&lt;&gt;" ",'Matriz Nº4 Administración'!C771," ")</f>
        <v xml:space="preserve"> </v>
      </c>
      <c r="E771" s="98" t="str">
        <f>IF(B771&lt;&gt;"No administrar",'Matriz Nº4 Administración'!F771," ")</f>
        <v xml:space="preserve"> </v>
      </c>
      <c r="F771" s="98" t="str">
        <f>IF(B771&lt;&gt;"No administrar",'Matriz Nº4 Administración'!G771," ")</f>
        <v xml:space="preserve"> </v>
      </c>
      <c r="G771" s="120"/>
      <c r="H771" s="120"/>
      <c r="I771" s="120"/>
      <c r="J771" s="120"/>
      <c r="K771" s="121"/>
      <c r="L771" s="121"/>
      <c r="M771" s="120"/>
      <c r="N771" s="23"/>
      <c r="O771" s="23"/>
      <c r="P771" s="23"/>
      <c r="Q771" s="23"/>
      <c r="R771" s="23"/>
      <c r="S771" s="23"/>
      <c r="T771" s="23"/>
      <c r="U771" s="23"/>
      <c r="V771" s="23"/>
      <c r="W771" s="23"/>
      <c r="X771" s="23"/>
      <c r="Y771" s="23"/>
      <c r="Z771" s="23"/>
    </row>
    <row r="772" spans="1:26" ht="43.5" customHeight="1" thickBot="1" x14ac:dyDescent="0.35">
      <c r="A772" s="97" t="str">
        <f>+'Matriz Nº4 Administración'!A772</f>
        <v>84. 7</v>
      </c>
      <c r="B772" s="98" t="str">
        <f>+'Matriz Nº4 Administración'!B772</f>
        <v>No administrar</v>
      </c>
      <c r="C772" s="99" t="str">
        <f>IF(B772&lt;&gt;"No administrar",'Matriz Nº1 Identificación'!B772," ")</f>
        <v xml:space="preserve"> </v>
      </c>
      <c r="D772" s="100" t="str">
        <f>IF(C772&lt;&gt;" ",'Matriz Nº4 Administración'!C772," ")</f>
        <v xml:space="preserve"> </v>
      </c>
      <c r="E772" s="98" t="str">
        <f>IF(B772&lt;&gt;"No administrar",'Matriz Nº4 Administración'!F772," ")</f>
        <v xml:space="preserve"> </v>
      </c>
      <c r="F772" s="98" t="str">
        <f>IF(B772&lt;&gt;"No administrar",'Matriz Nº4 Administración'!G772," ")</f>
        <v xml:space="preserve"> </v>
      </c>
      <c r="G772" s="120"/>
      <c r="H772" s="120"/>
      <c r="I772" s="120"/>
      <c r="J772" s="120"/>
      <c r="K772" s="121"/>
      <c r="L772" s="121"/>
      <c r="M772" s="120"/>
      <c r="N772" s="23"/>
      <c r="O772" s="23"/>
      <c r="P772" s="23"/>
      <c r="Q772" s="23"/>
      <c r="R772" s="23"/>
      <c r="S772" s="23"/>
      <c r="T772" s="23"/>
      <c r="U772" s="23"/>
      <c r="V772" s="23"/>
      <c r="W772" s="23"/>
      <c r="X772" s="23"/>
      <c r="Y772" s="23"/>
      <c r="Z772" s="23"/>
    </row>
    <row r="773" spans="1:26" ht="16.5" customHeight="1" thickBot="1" x14ac:dyDescent="0.35">
      <c r="A773" s="460" t="str">
        <f>'Matriz Nº4 Administración'!A773</f>
        <v xml:space="preserve">Objetivo Estratégico: </v>
      </c>
      <c r="B773" s="461"/>
      <c r="C773" s="462">
        <f>'Matriz Nº4 Administración'!B773</f>
        <v>0</v>
      </c>
      <c r="D773" s="463"/>
      <c r="E773" s="463"/>
      <c r="F773" s="463"/>
      <c r="G773" s="463"/>
      <c r="H773" s="463"/>
      <c r="I773" s="463"/>
      <c r="J773" s="463"/>
      <c r="K773" s="463"/>
      <c r="L773" s="463"/>
      <c r="M773" s="463"/>
      <c r="N773" s="7"/>
      <c r="O773" s="7"/>
      <c r="P773" s="7"/>
      <c r="Q773" s="7"/>
      <c r="R773" s="7"/>
      <c r="S773" s="7"/>
      <c r="T773" s="7"/>
      <c r="U773" s="7"/>
      <c r="V773" s="7"/>
      <c r="W773" s="7"/>
      <c r="X773" s="7"/>
      <c r="Y773" s="7"/>
      <c r="Z773" s="7"/>
    </row>
    <row r="774" spans="1:26" ht="27" customHeight="1" thickBot="1" x14ac:dyDescent="0.35">
      <c r="A774" s="456" t="str">
        <f>'Matriz Nº4 Administración'!A774</f>
        <v>Objetivo táctico</v>
      </c>
      <c r="B774" s="426"/>
      <c r="C774" s="457" t="str">
        <f>'Matriz Nº4 Administración'!B774</f>
        <v xml:space="preserve">85. </v>
      </c>
      <c r="D774" s="458"/>
      <c r="E774" s="458"/>
      <c r="F774" s="458"/>
      <c r="G774" s="458"/>
      <c r="H774" s="458"/>
      <c r="I774" s="458"/>
      <c r="J774" s="458"/>
      <c r="K774" s="458"/>
      <c r="L774" s="458"/>
      <c r="M774" s="459"/>
      <c r="N774" s="7"/>
      <c r="O774" s="7"/>
      <c r="P774" s="7"/>
      <c r="Q774" s="7"/>
      <c r="R774" s="7"/>
      <c r="S774" s="7"/>
      <c r="T774" s="7"/>
      <c r="U774" s="7"/>
      <c r="V774" s="7"/>
      <c r="W774" s="7"/>
      <c r="X774" s="7"/>
      <c r="Y774" s="7"/>
      <c r="Z774" s="7"/>
    </row>
    <row r="775" spans="1:26" ht="47.25" customHeight="1" x14ac:dyDescent="0.3">
      <c r="A775" s="97" t="str">
        <f>+'Matriz Nº4 Administración'!A775</f>
        <v>85. 1</v>
      </c>
      <c r="B775" s="98" t="str">
        <f>+'Matriz Nº4 Administración'!B775</f>
        <v>No administrar</v>
      </c>
      <c r="C775" s="99" t="str">
        <f>IF(B775&lt;&gt;"No administrar",'Matriz Nº1 Identificación'!B775," ")</f>
        <v xml:space="preserve"> </v>
      </c>
      <c r="D775" s="100" t="str">
        <f>IF(C775&lt;&gt;" ",'Matriz Nº4 Administración'!C775," ")</f>
        <v xml:space="preserve"> </v>
      </c>
      <c r="E775" s="98" t="str">
        <f>IF(B775&lt;&gt;"No administrar",'Matriz Nº4 Administración'!F775," ")</f>
        <v xml:space="preserve"> </v>
      </c>
      <c r="F775" s="98" t="str">
        <f>IF(B775&lt;&gt;"No administrar",'Matriz Nº4 Administración'!G775," ")</f>
        <v xml:space="preserve"> </v>
      </c>
      <c r="G775" s="120"/>
      <c r="H775" s="120"/>
      <c r="I775" s="120"/>
      <c r="J775" s="120"/>
      <c r="K775" s="121"/>
      <c r="L775" s="121"/>
      <c r="M775" s="120"/>
      <c r="N775" s="23"/>
      <c r="O775" s="23"/>
      <c r="P775" s="23"/>
      <c r="Q775" s="23"/>
      <c r="R775" s="23"/>
      <c r="S775" s="23"/>
      <c r="T775" s="23"/>
      <c r="U775" s="23"/>
      <c r="V775" s="23"/>
      <c r="W775" s="23"/>
      <c r="X775" s="23"/>
      <c r="Y775" s="23"/>
      <c r="Z775" s="23"/>
    </row>
    <row r="776" spans="1:26" ht="43.5" customHeight="1" x14ac:dyDescent="0.3">
      <c r="A776" s="97" t="str">
        <f>+'Matriz Nº4 Administración'!A776</f>
        <v>85. 2</v>
      </c>
      <c r="B776" s="98" t="str">
        <f>+'Matriz Nº4 Administración'!B776</f>
        <v>No administrar</v>
      </c>
      <c r="C776" s="99" t="str">
        <f>IF(B776&lt;&gt;"No administrar",'Matriz Nº1 Identificación'!B776," ")</f>
        <v xml:space="preserve"> </v>
      </c>
      <c r="D776" s="100" t="str">
        <f>IF(C776&lt;&gt;" ",'Matriz Nº4 Administración'!C776," ")</f>
        <v xml:space="preserve"> </v>
      </c>
      <c r="E776" s="98" t="str">
        <f>IF(B776&lt;&gt;"No administrar",'Matriz Nº4 Administración'!F776," ")</f>
        <v xml:space="preserve"> </v>
      </c>
      <c r="F776" s="98" t="str">
        <f>IF(B776&lt;&gt;"No administrar",'Matriz Nº4 Administración'!G776," ")</f>
        <v xml:space="preserve"> </v>
      </c>
      <c r="G776" s="120"/>
      <c r="H776" s="120"/>
      <c r="I776" s="120"/>
      <c r="J776" s="120"/>
      <c r="K776" s="121"/>
      <c r="L776" s="121"/>
      <c r="M776" s="120"/>
      <c r="N776" s="23"/>
      <c r="O776" s="23"/>
      <c r="P776" s="23"/>
      <c r="Q776" s="23"/>
      <c r="R776" s="23"/>
      <c r="S776" s="23"/>
      <c r="T776" s="23"/>
      <c r="U776" s="23"/>
      <c r="V776" s="23"/>
      <c r="W776" s="23"/>
      <c r="X776" s="23"/>
      <c r="Y776" s="23"/>
      <c r="Z776" s="23"/>
    </row>
    <row r="777" spans="1:26" ht="40.5" customHeight="1" x14ac:dyDescent="0.3">
      <c r="A777" s="97" t="str">
        <f>+'Matriz Nº4 Administración'!A777</f>
        <v>85. 3</v>
      </c>
      <c r="B777" s="98" t="str">
        <f>+'Matriz Nº4 Administración'!B777</f>
        <v>No administrar</v>
      </c>
      <c r="C777" s="99" t="str">
        <f>IF(B777&lt;&gt;"No administrar",'Matriz Nº1 Identificación'!B777," ")</f>
        <v xml:space="preserve"> </v>
      </c>
      <c r="D777" s="100" t="str">
        <f>IF(C777&lt;&gt;" ",'Matriz Nº4 Administración'!C777," ")</f>
        <v xml:space="preserve"> </v>
      </c>
      <c r="E777" s="98" t="str">
        <f>IF(B777&lt;&gt;"No administrar",'Matriz Nº4 Administración'!F777," ")</f>
        <v xml:space="preserve"> </v>
      </c>
      <c r="F777" s="98" t="str">
        <f>IF(B777&lt;&gt;"No administrar",'Matriz Nº4 Administración'!G777," ")</f>
        <v xml:space="preserve"> </v>
      </c>
      <c r="G777" s="120"/>
      <c r="H777" s="120"/>
      <c r="I777" s="120"/>
      <c r="J777" s="120"/>
      <c r="K777" s="121"/>
      <c r="L777" s="121"/>
      <c r="M777" s="120"/>
      <c r="N777" s="23"/>
      <c r="O777" s="23"/>
      <c r="P777" s="23"/>
      <c r="Q777" s="23"/>
      <c r="R777" s="23"/>
      <c r="S777" s="23"/>
      <c r="T777" s="23"/>
      <c r="U777" s="23"/>
      <c r="V777" s="23"/>
      <c r="W777" s="23"/>
      <c r="X777" s="23"/>
      <c r="Y777" s="23"/>
      <c r="Z777" s="23"/>
    </row>
    <row r="778" spans="1:26" ht="48" customHeight="1" x14ac:dyDescent="0.3">
      <c r="A778" s="97" t="str">
        <f>+'Matriz Nº4 Administración'!A778</f>
        <v>85. 4</v>
      </c>
      <c r="B778" s="98" t="str">
        <f>+'Matriz Nº4 Administración'!B778</f>
        <v>No administrar</v>
      </c>
      <c r="C778" s="99" t="str">
        <f>IF(B778&lt;&gt;"No administrar",'Matriz Nº1 Identificación'!B778," ")</f>
        <v xml:space="preserve"> </v>
      </c>
      <c r="D778" s="100" t="str">
        <f>IF(C778&lt;&gt;" ",'Matriz Nº4 Administración'!C778," ")</f>
        <v xml:space="preserve"> </v>
      </c>
      <c r="E778" s="98" t="str">
        <f>IF(B778&lt;&gt;"No administrar",'Matriz Nº4 Administración'!F778," ")</f>
        <v xml:space="preserve"> </v>
      </c>
      <c r="F778" s="98" t="str">
        <f>IF(B778&lt;&gt;"No administrar",'Matriz Nº4 Administración'!G778," ")</f>
        <v xml:space="preserve"> </v>
      </c>
      <c r="G778" s="120"/>
      <c r="H778" s="120"/>
      <c r="I778" s="120"/>
      <c r="J778" s="120"/>
      <c r="K778" s="121"/>
      <c r="L778" s="121"/>
      <c r="M778" s="120"/>
      <c r="N778" s="23"/>
      <c r="O778" s="23"/>
      <c r="P778" s="23"/>
      <c r="Q778" s="23"/>
      <c r="R778" s="23"/>
      <c r="S778" s="23"/>
      <c r="T778" s="23"/>
      <c r="U778" s="23"/>
      <c r="V778" s="23"/>
      <c r="W778" s="23"/>
      <c r="X778" s="23"/>
      <c r="Y778" s="23"/>
      <c r="Z778" s="23"/>
    </row>
    <row r="779" spans="1:26" ht="42.75" customHeight="1" x14ac:dyDescent="0.3">
      <c r="A779" s="97" t="str">
        <f>+'Matriz Nº4 Administración'!A779</f>
        <v>85. 5</v>
      </c>
      <c r="B779" s="98" t="str">
        <f>+'Matriz Nº4 Administración'!B779</f>
        <v>No administrar</v>
      </c>
      <c r="C779" s="99" t="str">
        <f>IF(B779&lt;&gt;"No administrar",'Matriz Nº1 Identificación'!B779," ")</f>
        <v xml:space="preserve"> </v>
      </c>
      <c r="D779" s="100" t="str">
        <f>IF(C779&lt;&gt;" ",'Matriz Nº4 Administración'!C779," ")</f>
        <v xml:space="preserve"> </v>
      </c>
      <c r="E779" s="98" t="str">
        <f>IF(B779&lt;&gt;"No administrar",'Matriz Nº4 Administración'!F779," ")</f>
        <v xml:space="preserve"> </v>
      </c>
      <c r="F779" s="98" t="str">
        <f>IF(B779&lt;&gt;"No administrar",'Matriz Nº4 Administración'!G779," ")</f>
        <v xml:space="preserve"> </v>
      </c>
      <c r="G779" s="120"/>
      <c r="H779" s="120"/>
      <c r="I779" s="120"/>
      <c r="J779" s="120"/>
      <c r="K779" s="121"/>
      <c r="L779" s="121"/>
      <c r="M779" s="120"/>
      <c r="N779" s="23"/>
      <c r="O779" s="23"/>
      <c r="P779" s="23"/>
      <c r="Q779" s="23"/>
      <c r="R779" s="23"/>
      <c r="S779" s="23"/>
      <c r="T779" s="23"/>
      <c r="U779" s="23"/>
      <c r="V779" s="23"/>
      <c r="W779" s="23"/>
      <c r="X779" s="23"/>
      <c r="Y779" s="23"/>
      <c r="Z779" s="23"/>
    </row>
    <row r="780" spans="1:26" ht="40.5" customHeight="1" x14ac:dyDescent="0.3">
      <c r="A780" s="97" t="str">
        <f>+'Matriz Nº4 Administración'!A780</f>
        <v>85. 6</v>
      </c>
      <c r="B780" s="98" t="str">
        <f>+'Matriz Nº4 Administración'!B780</f>
        <v>No administrar</v>
      </c>
      <c r="C780" s="99" t="str">
        <f>IF(B780&lt;&gt;"No administrar",'Matriz Nº1 Identificación'!B780," ")</f>
        <v xml:space="preserve"> </v>
      </c>
      <c r="D780" s="100" t="str">
        <f>IF(C780&lt;&gt;" ",'Matriz Nº4 Administración'!C780," ")</f>
        <v xml:space="preserve"> </v>
      </c>
      <c r="E780" s="98" t="str">
        <f>IF(B780&lt;&gt;"No administrar",'Matriz Nº4 Administración'!F780," ")</f>
        <v xml:space="preserve"> </v>
      </c>
      <c r="F780" s="98" t="str">
        <f>IF(B780&lt;&gt;"No administrar",'Matriz Nº4 Administración'!G780," ")</f>
        <v xml:space="preserve"> </v>
      </c>
      <c r="G780" s="120"/>
      <c r="H780" s="120"/>
      <c r="I780" s="120"/>
      <c r="J780" s="120"/>
      <c r="K780" s="121"/>
      <c r="L780" s="121"/>
      <c r="M780" s="120"/>
      <c r="N780" s="23"/>
      <c r="O780" s="23"/>
      <c r="P780" s="23"/>
      <c r="Q780" s="23"/>
      <c r="R780" s="23"/>
      <c r="S780" s="23"/>
      <c r="T780" s="23"/>
      <c r="U780" s="23"/>
      <c r="V780" s="23"/>
      <c r="W780" s="23"/>
      <c r="X780" s="23"/>
      <c r="Y780" s="23"/>
      <c r="Z780" s="23"/>
    </row>
    <row r="781" spans="1:26" ht="43.5" customHeight="1" thickBot="1" x14ac:dyDescent="0.35">
      <c r="A781" s="97" t="str">
        <f>+'Matriz Nº4 Administración'!A781</f>
        <v>85. 7</v>
      </c>
      <c r="B781" s="98" t="str">
        <f>+'Matriz Nº4 Administración'!B781</f>
        <v>No administrar</v>
      </c>
      <c r="C781" s="99" t="str">
        <f>IF(B781&lt;&gt;"No administrar",'Matriz Nº1 Identificación'!B781," ")</f>
        <v xml:space="preserve"> </v>
      </c>
      <c r="D781" s="100" t="str">
        <f>IF(C781&lt;&gt;" ",'Matriz Nº4 Administración'!C781," ")</f>
        <v xml:space="preserve"> </v>
      </c>
      <c r="E781" s="98" t="str">
        <f>IF(B781&lt;&gt;"No administrar",'Matriz Nº4 Administración'!F781," ")</f>
        <v xml:space="preserve"> </v>
      </c>
      <c r="F781" s="98" t="str">
        <f>IF(B781&lt;&gt;"No administrar",'Matriz Nº4 Administración'!G781," ")</f>
        <v xml:space="preserve"> </v>
      </c>
      <c r="G781" s="120"/>
      <c r="H781" s="120"/>
      <c r="I781" s="120"/>
      <c r="J781" s="120"/>
      <c r="K781" s="121"/>
      <c r="L781" s="121"/>
      <c r="M781" s="120"/>
      <c r="N781" s="23"/>
      <c r="O781" s="23"/>
      <c r="P781" s="23"/>
      <c r="Q781" s="23"/>
      <c r="R781" s="23"/>
      <c r="S781" s="23"/>
      <c r="T781" s="23"/>
      <c r="U781" s="23"/>
      <c r="V781" s="23"/>
      <c r="W781" s="23"/>
      <c r="X781" s="23"/>
      <c r="Y781" s="23"/>
      <c r="Z781" s="23"/>
    </row>
    <row r="782" spans="1:26" ht="16.5" customHeight="1" thickBot="1" x14ac:dyDescent="0.35">
      <c r="A782" s="460" t="str">
        <f>'Matriz Nº4 Administración'!A782</f>
        <v xml:space="preserve">Objetivo Estratégico: </v>
      </c>
      <c r="B782" s="461"/>
      <c r="C782" s="462">
        <f>'Matriz Nº4 Administración'!B782</f>
        <v>0</v>
      </c>
      <c r="D782" s="463"/>
      <c r="E782" s="463"/>
      <c r="F782" s="463"/>
      <c r="G782" s="463"/>
      <c r="H782" s="463"/>
      <c r="I782" s="463"/>
      <c r="J782" s="463"/>
      <c r="K782" s="463"/>
      <c r="L782" s="463"/>
      <c r="M782" s="463"/>
      <c r="N782" s="7"/>
      <c r="O782" s="7"/>
      <c r="P782" s="7"/>
      <c r="Q782" s="7"/>
      <c r="R782" s="7"/>
      <c r="S782" s="7"/>
      <c r="T782" s="7"/>
      <c r="U782" s="7"/>
      <c r="V782" s="7"/>
      <c r="W782" s="7"/>
      <c r="X782" s="7"/>
      <c r="Y782" s="7"/>
      <c r="Z782" s="7"/>
    </row>
    <row r="783" spans="1:26" ht="27" customHeight="1" thickBot="1" x14ac:dyDescent="0.35">
      <c r="A783" s="456" t="str">
        <f>'Matriz Nº4 Administración'!A783</f>
        <v>Objetivo táctico</v>
      </c>
      <c r="B783" s="426"/>
      <c r="C783" s="457" t="str">
        <f>'Matriz Nº4 Administración'!B783</f>
        <v xml:space="preserve">86. </v>
      </c>
      <c r="D783" s="458"/>
      <c r="E783" s="458"/>
      <c r="F783" s="458"/>
      <c r="G783" s="458"/>
      <c r="H783" s="458"/>
      <c r="I783" s="458"/>
      <c r="J783" s="458"/>
      <c r="K783" s="458"/>
      <c r="L783" s="458"/>
      <c r="M783" s="459"/>
      <c r="N783" s="7"/>
      <c r="O783" s="7"/>
      <c r="P783" s="7"/>
      <c r="Q783" s="7"/>
      <c r="R783" s="7"/>
      <c r="S783" s="7"/>
      <c r="T783" s="7"/>
      <c r="U783" s="7"/>
      <c r="V783" s="7"/>
      <c r="W783" s="7"/>
      <c r="X783" s="7"/>
      <c r="Y783" s="7"/>
      <c r="Z783" s="7"/>
    </row>
    <row r="784" spans="1:26" ht="47.25" customHeight="1" x14ac:dyDescent="0.3">
      <c r="A784" s="97" t="str">
        <f>+'Matriz Nº4 Administración'!A784</f>
        <v>86. 1</v>
      </c>
      <c r="B784" s="98" t="str">
        <f>+'Matriz Nº4 Administración'!B784</f>
        <v>No administrar</v>
      </c>
      <c r="C784" s="99" t="str">
        <f>IF(B784&lt;&gt;"No administrar",'Matriz Nº1 Identificación'!B784," ")</f>
        <v xml:space="preserve"> </v>
      </c>
      <c r="D784" s="100" t="str">
        <f>IF(C784&lt;&gt;" ",'Matriz Nº4 Administración'!C784," ")</f>
        <v xml:space="preserve"> </v>
      </c>
      <c r="E784" s="98" t="str">
        <f>IF(B784&lt;&gt;"No administrar",'Matriz Nº4 Administración'!F784," ")</f>
        <v xml:space="preserve"> </v>
      </c>
      <c r="F784" s="98" t="str">
        <f>IF(B784&lt;&gt;"No administrar",'Matriz Nº4 Administración'!G784," ")</f>
        <v xml:space="preserve"> </v>
      </c>
      <c r="G784" s="120"/>
      <c r="H784" s="120"/>
      <c r="I784" s="120"/>
      <c r="J784" s="120"/>
      <c r="K784" s="121"/>
      <c r="L784" s="121"/>
      <c r="M784" s="120"/>
      <c r="N784" s="23"/>
      <c r="O784" s="23"/>
      <c r="P784" s="23"/>
      <c r="Q784" s="23"/>
      <c r="R784" s="23"/>
      <c r="S784" s="23"/>
      <c r="T784" s="23"/>
      <c r="U784" s="23"/>
      <c r="V784" s="23"/>
      <c r="W784" s="23"/>
      <c r="X784" s="23"/>
      <c r="Y784" s="23"/>
      <c r="Z784" s="23"/>
    </row>
    <row r="785" spans="1:26" ht="43.5" customHeight="1" x14ac:dyDescent="0.3">
      <c r="A785" s="97" t="str">
        <f>+'Matriz Nº4 Administración'!A785</f>
        <v>86. 2</v>
      </c>
      <c r="B785" s="98" t="str">
        <f>+'Matriz Nº4 Administración'!B785</f>
        <v>No administrar</v>
      </c>
      <c r="C785" s="99" t="str">
        <f>IF(B785&lt;&gt;"No administrar",'Matriz Nº1 Identificación'!B785," ")</f>
        <v xml:space="preserve"> </v>
      </c>
      <c r="D785" s="100" t="str">
        <f>IF(C785&lt;&gt;" ",'Matriz Nº4 Administración'!C785," ")</f>
        <v xml:space="preserve"> </v>
      </c>
      <c r="E785" s="98" t="str">
        <f>IF(B785&lt;&gt;"No administrar",'Matriz Nº4 Administración'!F785," ")</f>
        <v xml:space="preserve"> </v>
      </c>
      <c r="F785" s="98" t="str">
        <f>IF(B785&lt;&gt;"No administrar",'Matriz Nº4 Administración'!G785," ")</f>
        <v xml:space="preserve"> </v>
      </c>
      <c r="G785" s="120"/>
      <c r="H785" s="120"/>
      <c r="I785" s="120"/>
      <c r="J785" s="120"/>
      <c r="K785" s="121"/>
      <c r="L785" s="121"/>
      <c r="M785" s="120"/>
      <c r="N785" s="23"/>
      <c r="O785" s="23"/>
      <c r="P785" s="23"/>
      <c r="Q785" s="23"/>
      <c r="R785" s="23"/>
      <c r="S785" s="23"/>
      <c r="T785" s="23"/>
      <c r="U785" s="23"/>
      <c r="V785" s="23"/>
      <c r="W785" s="23"/>
      <c r="X785" s="23"/>
      <c r="Y785" s="23"/>
      <c r="Z785" s="23"/>
    </row>
    <row r="786" spans="1:26" ht="40.5" customHeight="1" x14ac:dyDescent="0.3">
      <c r="A786" s="97" t="str">
        <f>+'Matriz Nº4 Administración'!A786</f>
        <v>86. 3</v>
      </c>
      <c r="B786" s="98" t="str">
        <f>+'Matriz Nº4 Administración'!B786</f>
        <v>No administrar</v>
      </c>
      <c r="C786" s="99" t="str">
        <f>IF(B786&lt;&gt;"No administrar",'Matriz Nº1 Identificación'!B786," ")</f>
        <v xml:space="preserve"> </v>
      </c>
      <c r="D786" s="100" t="str">
        <f>IF(C786&lt;&gt;" ",'Matriz Nº4 Administración'!C786," ")</f>
        <v xml:space="preserve"> </v>
      </c>
      <c r="E786" s="98" t="str">
        <f>IF(B786&lt;&gt;"No administrar",'Matriz Nº4 Administración'!F786," ")</f>
        <v xml:space="preserve"> </v>
      </c>
      <c r="F786" s="98" t="str">
        <f>IF(B786&lt;&gt;"No administrar",'Matriz Nº4 Administración'!G786," ")</f>
        <v xml:space="preserve"> </v>
      </c>
      <c r="G786" s="120"/>
      <c r="H786" s="120"/>
      <c r="I786" s="120"/>
      <c r="J786" s="120"/>
      <c r="K786" s="121"/>
      <c r="L786" s="121"/>
      <c r="M786" s="120"/>
      <c r="N786" s="23"/>
      <c r="O786" s="23"/>
      <c r="P786" s="23"/>
      <c r="Q786" s="23"/>
      <c r="R786" s="23"/>
      <c r="S786" s="23"/>
      <c r="T786" s="23"/>
      <c r="U786" s="23"/>
      <c r="V786" s="23"/>
      <c r="W786" s="23"/>
      <c r="X786" s="23"/>
      <c r="Y786" s="23"/>
      <c r="Z786" s="23"/>
    </row>
    <row r="787" spans="1:26" ht="48" customHeight="1" x14ac:dyDescent="0.3">
      <c r="A787" s="97" t="str">
        <f>+'Matriz Nº4 Administración'!A787</f>
        <v>86. 4</v>
      </c>
      <c r="B787" s="98" t="str">
        <f>+'Matriz Nº4 Administración'!B787</f>
        <v>No administrar</v>
      </c>
      <c r="C787" s="99" t="str">
        <f>IF(B787&lt;&gt;"No administrar",'Matriz Nº1 Identificación'!B787," ")</f>
        <v xml:space="preserve"> </v>
      </c>
      <c r="D787" s="100" t="str">
        <f>IF(C787&lt;&gt;" ",'Matriz Nº4 Administración'!C787," ")</f>
        <v xml:space="preserve"> </v>
      </c>
      <c r="E787" s="98" t="str">
        <f>IF(B787&lt;&gt;"No administrar",'Matriz Nº4 Administración'!F787," ")</f>
        <v xml:space="preserve"> </v>
      </c>
      <c r="F787" s="98" t="str">
        <f>IF(B787&lt;&gt;"No administrar",'Matriz Nº4 Administración'!G787," ")</f>
        <v xml:space="preserve"> </v>
      </c>
      <c r="G787" s="120"/>
      <c r="H787" s="120"/>
      <c r="I787" s="120"/>
      <c r="J787" s="120"/>
      <c r="K787" s="121"/>
      <c r="L787" s="121"/>
      <c r="M787" s="120"/>
      <c r="N787" s="23"/>
      <c r="O787" s="23"/>
      <c r="P787" s="23"/>
      <c r="Q787" s="23"/>
      <c r="R787" s="23"/>
      <c r="S787" s="23"/>
      <c r="T787" s="23"/>
      <c r="U787" s="23"/>
      <c r="V787" s="23"/>
      <c r="W787" s="23"/>
      <c r="X787" s="23"/>
      <c r="Y787" s="23"/>
      <c r="Z787" s="23"/>
    </row>
    <row r="788" spans="1:26" ht="42.75" customHeight="1" x14ac:dyDescent="0.3">
      <c r="A788" s="97" t="str">
        <f>+'Matriz Nº4 Administración'!A788</f>
        <v>86. 5</v>
      </c>
      <c r="B788" s="98" t="str">
        <f>+'Matriz Nº4 Administración'!B788</f>
        <v>No administrar</v>
      </c>
      <c r="C788" s="99" t="str">
        <f>IF(B788&lt;&gt;"No administrar",'Matriz Nº1 Identificación'!B788," ")</f>
        <v xml:space="preserve"> </v>
      </c>
      <c r="D788" s="100" t="str">
        <f>IF(C788&lt;&gt;" ",'Matriz Nº4 Administración'!C788," ")</f>
        <v xml:space="preserve"> </v>
      </c>
      <c r="E788" s="98" t="str">
        <f>IF(B788&lt;&gt;"No administrar",'Matriz Nº4 Administración'!F788," ")</f>
        <v xml:space="preserve"> </v>
      </c>
      <c r="F788" s="98" t="str">
        <f>IF(B788&lt;&gt;"No administrar",'Matriz Nº4 Administración'!G788," ")</f>
        <v xml:space="preserve"> </v>
      </c>
      <c r="G788" s="120"/>
      <c r="H788" s="120"/>
      <c r="I788" s="120"/>
      <c r="J788" s="120"/>
      <c r="K788" s="121"/>
      <c r="L788" s="121"/>
      <c r="M788" s="120"/>
      <c r="N788" s="23"/>
      <c r="O788" s="23"/>
      <c r="P788" s="23"/>
      <c r="Q788" s="23"/>
      <c r="R788" s="23"/>
      <c r="S788" s="23"/>
      <c r="T788" s="23"/>
      <c r="U788" s="23"/>
      <c r="V788" s="23"/>
      <c r="W788" s="23"/>
      <c r="X788" s="23"/>
      <c r="Y788" s="23"/>
      <c r="Z788" s="23"/>
    </row>
    <row r="789" spans="1:26" ht="40.5" customHeight="1" x14ac:dyDescent="0.3">
      <c r="A789" s="97" t="str">
        <f>+'Matriz Nº4 Administración'!A789</f>
        <v>86. 6</v>
      </c>
      <c r="B789" s="98" t="str">
        <f>+'Matriz Nº4 Administración'!B789</f>
        <v>No administrar</v>
      </c>
      <c r="C789" s="99" t="str">
        <f>IF(B789&lt;&gt;"No administrar",'Matriz Nº1 Identificación'!B789," ")</f>
        <v xml:space="preserve"> </v>
      </c>
      <c r="D789" s="100" t="str">
        <f>IF(C789&lt;&gt;" ",'Matriz Nº4 Administración'!C789," ")</f>
        <v xml:space="preserve"> </v>
      </c>
      <c r="E789" s="98" t="str">
        <f>IF(B789&lt;&gt;"No administrar",'Matriz Nº4 Administración'!F789," ")</f>
        <v xml:space="preserve"> </v>
      </c>
      <c r="F789" s="98" t="str">
        <f>IF(B789&lt;&gt;"No administrar",'Matriz Nº4 Administración'!G789," ")</f>
        <v xml:space="preserve"> </v>
      </c>
      <c r="G789" s="120"/>
      <c r="H789" s="120"/>
      <c r="I789" s="120"/>
      <c r="J789" s="120"/>
      <c r="K789" s="121"/>
      <c r="L789" s="121"/>
      <c r="M789" s="120"/>
      <c r="N789" s="23"/>
      <c r="O789" s="23"/>
      <c r="P789" s="23"/>
      <c r="Q789" s="23"/>
      <c r="R789" s="23"/>
      <c r="S789" s="23"/>
      <c r="T789" s="23"/>
      <c r="U789" s="23"/>
      <c r="V789" s="23"/>
      <c r="W789" s="23"/>
      <c r="X789" s="23"/>
      <c r="Y789" s="23"/>
      <c r="Z789" s="23"/>
    </row>
    <row r="790" spans="1:26" ht="43.5" customHeight="1" thickBot="1" x14ac:dyDescent="0.35">
      <c r="A790" s="97" t="str">
        <f>+'Matriz Nº4 Administración'!A790</f>
        <v>86. 7</v>
      </c>
      <c r="B790" s="98" t="str">
        <f>+'Matriz Nº4 Administración'!B790</f>
        <v>No administrar</v>
      </c>
      <c r="C790" s="99" t="str">
        <f>IF(B790&lt;&gt;"No administrar",'Matriz Nº1 Identificación'!B790," ")</f>
        <v xml:space="preserve"> </v>
      </c>
      <c r="D790" s="100" t="str">
        <f>IF(C790&lt;&gt;" ",'Matriz Nº4 Administración'!C790," ")</f>
        <v xml:space="preserve"> </v>
      </c>
      <c r="E790" s="98" t="str">
        <f>IF(B790&lt;&gt;"No administrar",'Matriz Nº4 Administración'!F790," ")</f>
        <v xml:space="preserve"> </v>
      </c>
      <c r="F790" s="98" t="str">
        <f>IF(B790&lt;&gt;"No administrar",'Matriz Nº4 Administración'!G790," ")</f>
        <v xml:space="preserve"> </v>
      </c>
      <c r="G790" s="120"/>
      <c r="H790" s="120"/>
      <c r="I790" s="120"/>
      <c r="J790" s="120"/>
      <c r="K790" s="121"/>
      <c r="L790" s="121"/>
      <c r="M790" s="120"/>
      <c r="N790" s="23"/>
      <c r="O790" s="23"/>
      <c r="P790" s="23"/>
      <c r="Q790" s="23"/>
      <c r="R790" s="23"/>
      <c r="S790" s="23"/>
      <c r="T790" s="23"/>
      <c r="U790" s="23"/>
      <c r="V790" s="23"/>
      <c r="W790" s="23"/>
      <c r="X790" s="23"/>
      <c r="Y790" s="23"/>
      <c r="Z790" s="23"/>
    </row>
    <row r="791" spans="1:26" ht="16.5" customHeight="1" thickBot="1" x14ac:dyDescent="0.35">
      <c r="A791" s="460" t="str">
        <f>'Matriz Nº4 Administración'!A791</f>
        <v xml:space="preserve">Objetivo Estratégico: </v>
      </c>
      <c r="B791" s="461"/>
      <c r="C791" s="462">
        <f>'Matriz Nº4 Administración'!B791</f>
        <v>0</v>
      </c>
      <c r="D791" s="463"/>
      <c r="E791" s="463"/>
      <c r="F791" s="463"/>
      <c r="G791" s="463"/>
      <c r="H791" s="463"/>
      <c r="I791" s="463"/>
      <c r="J791" s="463"/>
      <c r="K791" s="463"/>
      <c r="L791" s="463"/>
      <c r="M791" s="463"/>
      <c r="N791" s="7"/>
      <c r="O791" s="7"/>
      <c r="P791" s="7"/>
      <c r="Q791" s="7"/>
      <c r="R791" s="7"/>
      <c r="S791" s="7"/>
      <c r="T791" s="7"/>
      <c r="U791" s="7"/>
      <c r="V791" s="7"/>
      <c r="W791" s="7"/>
      <c r="X791" s="7"/>
      <c r="Y791" s="7"/>
      <c r="Z791" s="7"/>
    </row>
    <row r="792" spans="1:26" ht="27" customHeight="1" thickBot="1" x14ac:dyDescent="0.35">
      <c r="A792" s="456" t="str">
        <f>'Matriz Nº4 Administración'!A792</f>
        <v>Objetivo táctico</v>
      </c>
      <c r="B792" s="426"/>
      <c r="C792" s="457" t="str">
        <f>'Matriz Nº4 Administración'!B792</f>
        <v xml:space="preserve">87. </v>
      </c>
      <c r="D792" s="458"/>
      <c r="E792" s="458"/>
      <c r="F792" s="458"/>
      <c r="G792" s="458"/>
      <c r="H792" s="458"/>
      <c r="I792" s="458"/>
      <c r="J792" s="458"/>
      <c r="K792" s="458"/>
      <c r="L792" s="458"/>
      <c r="M792" s="459"/>
      <c r="N792" s="7"/>
      <c r="O792" s="7"/>
      <c r="P792" s="7"/>
      <c r="Q792" s="7"/>
      <c r="R792" s="7"/>
      <c r="S792" s="7"/>
      <c r="T792" s="7"/>
      <c r="U792" s="7"/>
      <c r="V792" s="7"/>
      <c r="W792" s="7"/>
      <c r="X792" s="7"/>
      <c r="Y792" s="7"/>
      <c r="Z792" s="7"/>
    </row>
    <row r="793" spans="1:26" ht="47.25" customHeight="1" x14ac:dyDescent="0.3">
      <c r="A793" s="97" t="str">
        <f>+'Matriz Nº4 Administración'!A793</f>
        <v>87. 1</v>
      </c>
      <c r="B793" s="98" t="str">
        <f>+'Matriz Nº4 Administración'!B793</f>
        <v>No administrar</v>
      </c>
      <c r="C793" s="99" t="str">
        <f>IF(B793&lt;&gt;"No administrar",'Matriz Nº1 Identificación'!B793," ")</f>
        <v xml:space="preserve"> </v>
      </c>
      <c r="D793" s="100" t="str">
        <f>IF(C793&lt;&gt;" ",'Matriz Nº4 Administración'!C793," ")</f>
        <v xml:space="preserve"> </v>
      </c>
      <c r="E793" s="98" t="str">
        <f>IF(B793&lt;&gt;"No administrar",'Matriz Nº4 Administración'!F793," ")</f>
        <v xml:space="preserve"> </v>
      </c>
      <c r="F793" s="98" t="str">
        <f>IF(B793&lt;&gt;"No administrar",'Matriz Nº4 Administración'!G793," ")</f>
        <v xml:space="preserve"> </v>
      </c>
      <c r="G793" s="120"/>
      <c r="H793" s="120"/>
      <c r="I793" s="120"/>
      <c r="J793" s="120"/>
      <c r="K793" s="121"/>
      <c r="L793" s="121"/>
      <c r="M793" s="120"/>
      <c r="N793" s="23"/>
      <c r="O793" s="23"/>
      <c r="P793" s="23"/>
      <c r="Q793" s="23"/>
      <c r="R793" s="23"/>
      <c r="S793" s="23"/>
      <c r="T793" s="23"/>
      <c r="U793" s="23"/>
      <c r="V793" s="23"/>
      <c r="W793" s="23"/>
      <c r="X793" s="23"/>
      <c r="Y793" s="23"/>
      <c r="Z793" s="23"/>
    </row>
    <row r="794" spans="1:26" ht="43.5" customHeight="1" x14ac:dyDescent="0.3">
      <c r="A794" s="97" t="str">
        <f>+'Matriz Nº4 Administración'!A794</f>
        <v>87. 2</v>
      </c>
      <c r="B794" s="98" t="str">
        <f>+'Matriz Nº4 Administración'!B794</f>
        <v>No administrar</v>
      </c>
      <c r="C794" s="99" t="str">
        <f>IF(B794&lt;&gt;"No administrar",'Matriz Nº1 Identificación'!B794," ")</f>
        <v xml:space="preserve"> </v>
      </c>
      <c r="D794" s="100" t="str">
        <f>IF(C794&lt;&gt;" ",'Matriz Nº4 Administración'!C794," ")</f>
        <v xml:space="preserve"> </v>
      </c>
      <c r="E794" s="98" t="str">
        <f>IF(B794&lt;&gt;"No administrar",'Matriz Nº4 Administración'!F794," ")</f>
        <v xml:space="preserve"> </v>
      </c>
      <c r="F794" s="98" t="str">
        <f>IF(B794&lt;&gt;"No administrar",'Matriz Nº4 Administración'!G794," ")</f>
        <v xml:space="preserve"> </v>
      </c>
      <c r="G794" s="120"/>
      <c r="H794" s="120"/>
      <c r="I794" s="120"/>
      <c r="J794" s="120"/>
      <c r="K794" s="121"/>
      <c r="L794" s="121"/>
      <c r="M794" s="120"/>
      <c r="N794" s="23"/>
      <c r="O794" s="23"/>
      <c r="P794" s="23"/>
      <c r="Q794" s="23"/>
      <c r="R794" s="23"/>
      <c r="S794" s="23"/>
      <c r="T794" s="23"/>
      <c r="U794" s="23"/>
      <c r="V794" s="23"/>
      <c r="W794" s="23"/>
      <c r="X794" s="23"/>
      <c r="Y794" s="23"/>
      <c r="Z794" s="23"/>
    </row>
    <row r="795" spans="1:26" ht="40.5" customHeight="1" x14ac:dyDescent="0.3">
      <c r="A795" s="97" t="str">
        <f>+'Matriz Nº4 Administración'!A795</f>
        <v>87. 3</v>
      </c>
      <c r="B795" s="98" t="str">
        <f>+'Matriz Nº4 Administración'!B795</f>
        <v>No administrar</v>
      </c>
      <c r="C795" s="99" t="str">
        <f>IF(B795&lt;&gt;"No administrar",'Matriz Nº1 Identificación'!B795," ")</f>
        <v xml:space="preserve"> </v>
      </c>
      <c r="D795" s="100" t="str">
        <f>IF(C795&lt;&gt;" ",'Matriz Nº4 Administración'!C795," ")</f>
        <v xml:space="preserve"> </v>
      </c>
      <c r="E795" s="98" t="str">
        <f>IF(B795&lt;&gt;"No administrar",'Matriz Nº4 Administración'!F795," ")</f>
        <v xml:space="preserve"> </v>
      </c>
      <c r="F795" s="98" t="str">
        <f>IF(B795&lt;&gt;"No administrar",'Matriz Nº4 Administración'!G795," ")</f>
        <v xml:space="preserve"> </v>
      </c>
      <c r="G795" s="120"/>
      <c r="H795" s="120"/>
      <c r="I795" s="120"/>
      <c r="J795" s="120"/>
      <c r="K795" s="121"/>
      <c r="L795" s="121"/>
      <c r="M795" s="120"/>
      <c r="N795" s="23"/>
      <c r="O795" s="23"/>
      <c r="P795" s="23"/>
      <c r="Q795" s="23"/>
      <c r="R795" s="23"/>
      <c r="S795" s="23"/>
      <c r="T795" s="23"/>
      <c r="U795" s="23"/>
      <c r="V795" s="23"/>
      <c r="W795" s="23"/>
      <c r="X795" s="23"/>
      <c r="Y795" s="23"/>
      <c r="Z795" s="23"/>
    </row>
    <row r="796" spans="1:26" ht="48" customHeight="1" x14ac:dyDescent="0.3">
      <c r="A796" s="97" t="str">
        <f>+'Matriz Nº4 Administración'!A796</f>
        <v>87. 4</v>
      </c>
      <c r="B796" s="98" t="str">
        <f>+'Matriz Nº4 Administración'!B796</f>
        <v>No administrar</v>
      </c>
      <c r="C796" s="99" t="str">
        <f>IF(B796&lt;&gt;"No administrar",'Matriz Nº1 Identificación'!B796," ")</f>
        <v xml:space="preserve"> </v>
      </c>
      <c r="D796" s="100" t="str">
        <f>IF(C796&lt;&gt;" ",'Matriz Nº4 Administración'!C796," ")</f>
        <v xml:space="preserve"> </v>
      </c>
      <c r="E796" s="98" t="str">
        <f>IF(B796&lt;&gt;"No administrar",'Matriz Nº4 Administración'!F796," ")</f>
        <v xml:space="preserve"> </v>
      </c>
      <c r="F796" s="98" t="str">
        <f>IF(B796&lt;&gt;"No administrar",'Matriz Nº4 Administración'!G796," ")</f>
        <v xml:space="preserve"> </v>
      </c>
      <c r="G796" s="120"/>
      <c r="H796" s="120"/>
      <c r="I796" s="120"/>
      <c r="J796" s="120"/>
      <c r="K796" s="121"/>
      <c r="L796" s="121"/>
      <c r="M796" s="120"/>
      <c r="N796" s="23"/>
      <c r="O796" s="23"/>
      <c r="P796" s="23"/>
      <c r="Q796" s="23"/>
      <c r="R796" s="23"/>
      <c r="S796" s="23"/>
      <c r="T796" s="23"/>
      <c r="U796" s="23"/>
      <c r="V796" s="23"/>
      <c r="W796" s="23"/>
      <c r="X796" s="23"/>
      <c r="Y796" s="23"/>
      <c r="Z796" s="23"/>
    </row>
    <row r="797" spans="1:26" ht="42.75" customHeight="1" x14ac:dyDescent="0.3">
      <c r="A797" s="97" t="str">
        <f>+'Matriz Nº4 Administración'!A797</f>
        <v>87. 5</v>
      </c>
      <c r="B797" s="98" t="str">
        <f>+'Matriz Nº4 Administración'!B797</f>
        <v>No administrar</v>
      </c>
      <c r="C797" s="99" t="str">
        <f>IF(B797&lt;&gt;"No administrar",'Matriz Nº1 Identificación'!B797," ")</f>
        <v xml:space="preserve"> </v>
      </c>
      <c r="D797" s="100" t="str">
        <f>IF(C797&lt;&gt;" ",'Matriz Nº4 Administración'!C797," ")</f>
        <v xml:space="preserve"> </v>
      </c>
      <c r="E797" s="98" t="str">
        <f>IF(B797&lt;&gt;"No administrar",'Matriz Nº4 Administración'!F797," ")</f>
        <v xml:space="preserve"> </v>
      </c>
      <c r="F797" s="98" t="str">
        <f>IF(B797&lt;&gt;"No administrar",'Matriz Nº4 Administración'!G797," ")</f>
        <v xml:space="preserve"> </v>
      </c>
      <c r="G797" s="120"/>
      <c r="H797" s="120"/>
      <c r="I797" s="120"/>
      <c r="J797" s="120"/>
      <c r="K797" s="121"/>
      <c r="L797" s="121"/>
      <c r="M797" s="120"/>
      <c r="N797" s="23"/>
      <c r="O797" s="23"/>
      <c r="P797" s="23"/>
      <c r="Q797" s="23"/>
      <c r="R797" s="23"/>
      <c r="S797" s="23"/>
      <c r="T797" s="23"/>
      <c r="U797" s="23"/>
      <c r="V797" s="23"/>
      <c r="W797" s="23"/>
      <c r="X797" s="23"/>
      <c r="Y797" s="23"/>
      <c r="Z797" s="23"/>
    </row>
    <row r="798" spans="1:26" ht="40.5" customHeight="1" x14ac:dyDescent="0.3">
      <c r="A798" s="97" t="str">
        <f>+'Matriz Nº4 Administración'!A798</f>
        <v>87. 6</v>
      </c>
      <c r="B798" s="98" t="str">
        <f>+'Matriz Nº4 Administración'!B798</f>
        <v>No administrar</v>
      </c>
      <c r="C798" s="99" t="str">
        <f>IF(B798&lt;&gt;"No administrar",'Matriz Nº1 Identificación'!B798," ")</f>
        <v xml:space="preserve"> </v>
      </c>
      <c r="D798" s="100" t="str">
        <f>IF(C798&lt;&gt;" ",'Matriz Nº4 Administración'!C798," ")</f>
        <v xml:space="preserve"> </v>
      </c>
      <c r="E798" s="98" t="str">
        <f>IF(B798&lt;&gt;"No administrar",'Matriz Nº4 Administración'!F798," ")</f>
        <v xml:space="preserve"> </v>
      </c>
      <c r="F798" s="98" t="str">
        <f>IF(B798&lt;&gt;"No administrar",'Matriz Nº4 Administración'!G798," ")</f>
        <v xml:space="preserve"> </v>
      </c>
      <c r="G798" s="120"/>
      <c r="H798" s="120"/>
      <c r="I798" s="120"/>
      <c r="J798" s="120"/>
      <c r="K798" s="121"/>
      <c r="L798" s="121"/>
      <c r="M798" s="120"/>
      <c r="N798" s="23"/>
      <c r="O798" s="23"/>
      <c r="P798" s="23"/>
      <c r="Q798" s="23"/>
      <c r="R798" s="23"/>
      <c r="S798" s="23"/>
      <c r="T798" s="23"/>
      <c r="U798" s="23"/>
      <c r="V798" s="23"/>
      <c r="W798" s="23"/>
      <c r="X798" s="23"/>
      <c r="Y798" s="23"/>
      <c r="Z798" s="23"/>
    </row>
    <row r="799" spans="1:26" ht="43.5" customHeight="1" thickBot="1" x14ac:dyDescent="0.35">
      <c r="A799" s="97" t="str">
        <f>+'Matriz Nº4 Administración'!A799</f>
        <v>87. 7</v>
      </c>
      <c r="B799" s="98" t="str">
        <f>+'Matriz Nº4 Administración'!B799</f>
        <v>No administrar</v>
      </c>
      <c r="C799" s="99" t="str">
        <f>IF(B799&lt;&gt;"No administrar",'Matriz Nº1 Identificación'!B799," ")</f>
        <v xml:space="preserve"> </v>
      </c>
      <c r="D799" s="100" t="str">
        <f>IF(C799&lt;&gt;" ",'Matriz Nº4 Administración'!C799," ")</f>
        <v xml:space="preserve"> </v>
      </c>
      <c r="E799" s="98" t="str">
        <f>IF(B799&lt;&gt;"No administrar",'Matriz Nº4 Administración'!F799," ")</f>
        <v xml:space="preserve"> </v>
      </c>
      <c r="F799" s="98" t="str">
        <f>IF(B799&lt;&gt;"No administrar",'Matriz Nº4 Administración'!G799," ")</f>
        <v xml:space="preserve"> </v>
      </c>
      <c r="G799" s="120"/>
      <c r="H799" s="120"/>
      <c r="I799" s="120"/>
      <c r="J799" s="120"/>
      <c r="K799" s="121"/>
      <c r="L799" s="121"/>
      <c r="M799" s="120"/>
      <c r="N799" s="23"/>
      <c r="O799" s="23"/>
      <c r="P799" s="23"/>
      <c r="Q799" s="23"/>
      <c r="R799" s="23"/>
      <c r="S799" s="23"/>
      <c r="T799" s="23"/>
      <c r="U799" s="23"/>
      <c r="V799" s="23"/>
      <c r="W799" s="23"/>
      <c r="X799" s="23"/>
      <c r="Y799" s="23"/>
      <c r="Z799" s="23"/>
    </row>
    <row r="800" spans="1:26" ht="16.5" customHeight="1" thickBot="1" x14ac:dyDescent="0.35">
      <c r="A800" s="460" t="str">
        <f>'Matriz Nº4 Administración'!A800</f>
        <v xml:space="preserve">Objetivo Estratégico: </v>
      </c>
      <c r="B800" s="461"/>
      <c r="C800" s="462">
        <f>'Matriz Nº4 Administración'!B800</f>
        <v>0</v>
      </c>
      <c r="D800" s="463"/>
      <c r="E800" s="463"/>
      <c r="F800" s="463"/>
      <c r="G800" s="463"/>
      <c r="H800" s="463"/>
      <c r="I800" s="463"/>
      <c r="J800" s="463"/>
      <c r="K800" s="463"/>
      <c r="L800" s="463"/>
      <c r="M800" s="463"/>
      <c r="N800" s="7"/>
      <c r="O800" s="7"/>
      <c r="P800" s="7"/>
      <c r="Q800" s="7"/>
      <c r="R800" s="7"/>
      <c r="S800" s="7"/>
      <c r="T800" s="7"/>
      <c r="U800" s="7"/>
      <c r="V800" s="7"/>
      <c r="W800" s="7"/>
      <c r="X800" s="7"/>
      <c r="Y800" s="7"/>
      <c r="Z800" s="7"/>
    </row>
    <row r="801" spans="1:26" ht="27" customHeight="1" thickBot="1" x14ac:dyDescent="0.35">
      <c r="A801" s="456" t="str">
        <f>'Matriz Nº4 Administración'!A801</f>
        <v>Objetivo táctico</v>
      </c>
      <c r="B801" s="426"/>
      <c r="C801" s="457" t="str">
        <f>'Matriz Nº4 Administración'!B801</f>
        <v xml:space="preserve">88. </v>
      </c>
      <c r="D801" s="458"/>
      <c r="E801" s="458"/>
      <c r="F801" s="458"/>
      <c r="G801" s="458"/>
      <c r="H801" s="458"/>
      <c r="I801" s="458"/>
      <c r="J801" s="458"/>
      <c r="K801" s="458"/>
      <c r="L801" s="458"/>
      <c r="M801" s="459"/>
      <c r="N801" s="7"/>
      <c r="O801" s="7"/>
      <c r="P801" s="7"/>
      <c r="Q801" s="7"/>
      <c r="R801" s="7"/>
      <c r="S801" s="7"/>
      <c r="T801" s="7"/>
      <c r="U801" s="7"/>
      <c r="V801" s="7"/>
      <c r="W801" s="7"/>
      <c r="X801" s="7"/>
      <c r="Y801" s="7"/>
      <c r="Z801" s="7"/>
    </row>
    <row r="802" spans="1:26" ht="47.25" customHeight="1" x14ac:dyDescent="0.3">
      <c r="A802" s="97" t="str">
        <f>+'Matriz Nº4 Administración'!A802</f>
        <v>88. 1</v>
      </c>
      <c r="B802" s="98" t="str">
        <f>+'Matriz Nº4 Administración'!B802</f>
        <v>No administrar</v>
      </c>
      <c r="C802" s="99" t="str">
        <f>IF(B802&lt;&gt;"No administrar",'Matriz Nº1 Identificación'!B802," ")</f>
        <v xml:space="preserve"> </v>
      </c>
      <c r="D802" s="100" t="str">
        <f>IF(C802&lt;&gt;" ",'Matriz Nº4 Administración'!C802," ")</f>
        <v xml:space="preserve"> </v>
      </c>
      <c r="E802" s="98" t="str">
        <f>IF(B802&lt;&gt;"No administrar",'Matriz Nº4 Administración'!F802," ")</f>
        <v xml:space="preserve"> </v>
      </c>
      <c r="F802" s="98" t="str">
        <f>IF(B802&lt;&gt;"No administrar",'Matriz Nº4 Administración'!G802," ")</f>
        <v xml:space="preserve"> </v>
      </c>
      <c r="G802" s="120"/>
      <c r="H802" s="120"/>
      <c r="I802" s="120"/>
      <c r="J802" s="120"/>
      <c r="K802" s="121"/>
      <c r="L802" s="121"/>
      <c r="M802" s="120"/>
      <c r="N802" s="23"/>
      <c r="O802" s="23"/>
      <c r="P802" s="23"/>
      <c r="Q802" s="23"/>
      <c r="R802" s="23"/>
      <c r="S802" s="23"/>
      <c r="T802" s="23"/>
      <c r="U802" s="23"/>
      <c r="V802" s="23"/>
      <c r="W802" s="23"/>
      <c r="X802" s="23"/>
      <c r="Y802" s="23"/>
      <c r="Z802" s="23"/>
    </row>
    <row r="803" spans="1:26" ht="43.5" customHeight="1" x14ac:dyDescent="0.3">
      <c r="A803" s="97" t="str">
        <f>+'Matriz Nº4 Administración'!A803</f>
        <v>88. 2</v>
      </c>
      <c r="B803" s="98" t="str">
        <f>+'Matriz Nº4 Administración'!B803</f>
        <v>No administrar</v>
      </c>
      <c r="C803" s="99" t="str">
        <f>IF(B803&lt;&gt;"No administrar",'Matriz Nº1 Identificación'!B803," ")</f>
        <v xml:space="preserve"> </v>
      </c>
      <c r="D803" s="100" t="str">
        <f>IF(C803&lt;&gt;" ",'Matriz Nº4 Administración'!C803," ")</f>
        <v xml:space="preserve"> </v>
      </c>
      <c r="E803" s="98" t="str">
        <f>IF(B803&lt;&gt;"No administrar",'Matriz Nº4 Administración'!F803," ")</f>
        <v xml:space="preserve"> </v>
      </c>
      <c r="F803" s="98" t="str">
        <f>IF(B803&lt;&gt;"No administrar",'Matriz Nº4 Administración'!G803," ")</f>
        <v xml:space="preserve"> </v>
      </c>
      <c r="G803" s="120"/>
      <c r="H803" s="120"/>
      <c r="I803" s="120"/>
      <c r="J803" s="120"/>
      <c r="K803" s="121"/>
      <c r="L803" s="121"/>
      <c r="M803" s="120"/>
      <c r="N803" s="23"/>
      <c r="O803" s="23"/>
      <c r="P803" s="23"/>
      <c r="Q803" s="23"/>
      <c r="R803" s="23"/>
      <c r="S803" s="23"/>
      <c r="T803" s="23"/>
      <c r="U803" s="23"/>
      <c r="V803" s="23"/>
      <c r="W803" s="23"/>
      <c r="X803" s="23"/>
      <c r="Y803" s="23"/>
      <c r="Z803" s="23"/>
    </row>
    <row r="804" spans="1:26" ht="40.5" customHeight="1" x14ac:dyDescent="0.3">
      <c r="A804" s="97" t="str">
        <f>+'Matriz Nº4 Administración'!A804</f>
        <v>88. 3</v>
      </c>
      <c r="B804" s="98" t="str">
        <f>+'Matriz Nº4 Administración'!B804</f>
        <v>No administrar</v>
      </c>
      <c r="C804" s="99" t="str">
        <f>IF(B804&lt;&gt;"No administrar",'Matriz Nº1 Identificación'!B804," ")</f>
        <v xml:space="preserve"> </v>
      </c>
      <c r="D804" s="100" t="str">
        <f>IF(C804&lt;&gt;" ",'Matriz Nº4 Administración'!C804," ")</f>
        <v xml:space="preserve"> </v>
      </c>
      <c r="E804" s="98" t="str">
        <f>IF(B804&lt;&gt;"No administrar",'Matriz Nº4 Administración'!F804," ")</f>
        <v xml:space="preserve"> </v>
      </c>
      <c r="F804" s="98" t="str">
        <f>IF(B804&lt;&gt;"No administrar",'Matriz Nº4 Administración'!G804," ")</f>
        <v xml:space="preserve"> </v>
      </c>
      <c r="G804" s="120"/>
      <c r="H804" s="120"/>
      <c r="I804" s="120"/>
      <c r="J804" s="120"/>
      <c r="K804" s="121"/>
      <c r="L804" s="121"/>
      <c r="M804" s="120"/>
      <c r="N804" s="23"/>
      <c r="O804" s="23"/>
      <c r="P804" s="23"/>
      <c r="Q804" s="23"/>
      <c r="R804" s="23"/>
      <c r="S804" s="23"/>
      <c r="T804" s="23"/>
      <c r="U804" s="23"/>
      <c r="V804" s="23"/>
      <c r="W804" s="23"/>
      <c r="X804" s="23"/>
      <c r="Y804" s="23"/>
      <c r="Z804" s="23"/>
    </row>
    <row r="805" spans="1:26" ht="48" customHeight="1" x14ac:dyDescent="0.3">
      <c r="A805" s="97" t="str">
        <f>+'Matriz Nº4 Administración'!A805</f>
        <v>88. 4</v>
      </c>
      <c r="B805" s="98" t="str">
        <f>+'Matriz Nº4 Administración'!B805</f>
        <v>No administrar</v>
      </c>
      <c r="C805" s="99" t="str">
        <f>IF(B805&lt;&gt;"No administrar",'Matriz Nº1 Identificación'!B805," ")</f>
        <v xml:space="preserve"> </v>
      </c>
      <c r="D805" s="100" t="str">
        <f>IF(C805&lt;&gt;" ",'Matriz Nº4 Administración'!C805," ")</f>
        <v xml:space="preserve"> </v>
      </c>
      <c r="E805" s="98" t="str">
        <f>IF(B805&lt;&gt;"No administrar",'Matriz Nº4 Administración'!F805," ")</f>
        <v xml:space="preserve"> </v>
      </c>
      <c r="F805" s="98" t="str">
        <f>IF(B805&lt;&gt;"No administrar",'Matriz Nº4 Administración'!G805," ")</f>
        <v xml:space="preserve"> </v>
      </c>
      <c r="G805" s="120"/>
      <c r="H805" s="120"/>
      <c r="I805" s="120"/>
      <c r="J805" s="120"/>
      <c r="K805" s="121"/>
      <c r="L805" s="121"/>
      <c r="M805" s="120"/>
      <c r="N805" s="23"/>
      <c r="O805" s="23"/>
      <c r="P805" s="23"/>
      <c r="Q805" s="23"/>
      <c r="R805" s="23"/>
      <c r="S805" s="23"/>
      <c r="T805" s="23"/>
      <c r="U805" s="23"/>
      <c r="V805" s="23"/>
      <c r="W805" s="23"/>
      <c r="X805" s="23"/>
      <c r="Y805" s="23"/>
      <c r="Z805" s="23"/>
    </row>
    <row r="806" spans="1:26" ht="42.75" customHeight="1" x14ac:dyDescent="0.3">
      <c r="A806" s="97" t="str">
        <f>+'Matriz Nº4 Administración'!A806</f>
        <v>88. 5</v>
      </c>
      <c r="B806" s="98" t="str">
        <f>+'Matriz Nº4 Administración'!B806</f>
        <v>No administrar</v>
      </c>
      <c r="C806" s="99" t="str">
        <f>IF(B806&lt;&gt;"No administrar",'Matriz Nº1 Identificación'!B806," ")</f>
        <v xml:space="preserve"> </v>
      </c>
      <c r="D806" s="100" t="str">
        <f>IF(C806&lt;&gt;" ",'Matriz Nº4 Administración'!C806," ")</f>
        <v xml:space="preserve"> </v>
      </c>
      <c r="E806" s="98" t="str">
        <f>IF(B806&lt;&gt;"No administrar",'Matriz Nº4 Administración'!F806," ")</f>
        <v xml:space="preserve"> </v>
      </c>
      <c r="F806" s="98" t="str">
        <f>IF(B806&lt;&gt;"No administrar",'Matriz Nº4 Administración'!G806," ")</f>
        <v xml:space="preserve"> </v>
      </c>
      <c r="G806" s="120"/>
      <c r="H806" s="120"/>
      <c r="I806" s="120"/>
      <c r="J806" s="120"/>
      <c r="K806" s="121"/>
      <c r="L806" s="121"/>
      <c r="M806" s="120"/>
      <c r="N806" s="23"/>
      <c r="O806" s="23"/>
      <c r="P806" s="23"/>
      <c r="Q806" s="23"/>
      <c r="R806" s="23"/>
      <c r="S806" s="23"/>
      <c r="T806" s="23"/>
      <c r="U806" s="23"/>
      <c r="V806" s="23"/>
      <c r="W806" s="23"/>
      <c r="X806" s="23"/>
      <c r="Y806" s="23"/>
      <c r="Z806" s="23"/>
    </row>
    <row r="807" spans="1:26" ht="40.5" customHeight="1" x14ac:dyDescent="0.3">
      <c r="A807" s="97" t="str">
        <f>+'Matriz Nº4 Administración'!A807</f>
        <v>88. 6</v>
      </c>
      <c r="B807" s="98" t="str">
        <f>+'Matriz Nº4 Administración'!B807</f>
        <v>No administrar</v>
      </c>
      <c r="C807" s="99" t="str">
        <f>IF(B807&lt;&gt;"No administrar",'Matriz Nº1 Identificación'!B807," ")</f>
        <v xml:space="preserve"> </v>
      </c>
      <c r="D807" s="100" t="str">
        <f>IF(C807&lt;&gt;" ",'Matriz Nº4 Administración'!C807," ")</f>
        <v xml:space="preserve"> </v>
      </c>
      <c r="E807" s="98" t="str">
        <f>IF(B807&lt;&gt;"No administrar",'Matriz Nº4 Administración'!F807," ")</f>
        <v xml:space="preserve"> </v>
      </c>
      <c r="F807" s="98" t="str">
        <f>IF(B807&lt;&gt;"No administrar",'Matriz Nº4 Administración'!G807," ")</f>
        <v xml:space="preserve"> </v>
      </c>
      <c r="G807" s="120"/>
      <c r="H807" s="120"/>
      <c r="I807" s="120"/>
      <c r="J807" s="120"/>
      <c r="K807" s="121"/>
      <c r="L807" s="121"/>
      <c r="M807" s="120"/>
      <c r="N807" s="23"/>
      <c r="O807" s="23"/>
      <c r="P807" s="23"/>
      <c r="Q807" s="23"/>
      <c r="R807" s="23"/>
      <c r="S807" s="23"/>
      <c r="T807" s="23"/>
      <c r="U807" s="23"/>
      <c r="V807" s="23"/>
      <c r="W807" s="23"/>
      <c r="X807" s="23"/>
      <c r="Y807" s="23"/>
      <c r="Z807" s="23"/>
    </row>
    <row r="808" spans="1:26" ht="43.5" customHeight="1" thickBot="1" x14ac:dyDescent="0.35">
      <c r="A808" s="97" t="str">
        <f>+'Matriz Nº4 Administración'!A808</f>
        <v>88. 7</v>
      </c>
      <c r="B808" s="98" t="str">
        <f>+'Matriz Nº4 Administración'!B808</f>
        <v>No administrar</v>
      </c>
      <c r="C808" s="99" t="str">
        <f>IF(B808&lt;&gt;"No administrar",'Matriz Nº1 Identificación'!B808," ")</f>
        <v xml:space="preserve"> </v>
      </c>
      <c r="D808" s="100" t="str">
        <f>IF(C808&lt;&gt;" ",'Matriz Nº4 Administración'!C808," ")</f>
        <v xml:space="preserve"> </v>
      </c>
      <c r="E808" s="98" t="str">
        <f>IF(B808&lt;&gt;"No administrar",'Matriz Nº4 Administración'!F808," ")</f>
        <v xml:space="preserve"> </v>
      </c>
      <c r="F808" s="98" t="str">
        <f>IF(B808&lt;&gt;"No administrar",'Matriz Nº4 Administración'!G808," ")</f>
        <v xml:space="preserve"> </v>
      </c>
      <c r="G808" s="120"/>
      <c r="H808" s="120"/>
      <c r="I808" s="120"/>
      <c r="J808" s="120"/>
      <c r="K808" s="121"/>
      <c r="L808" s="121"/>
      <c r="M808" s="120"/>
      <c r="N808" s="23"/>
      <c r="O808" s="23"/>
      <c r="P808" s="23"/>
      <c r="Q808" s="23"/>
      <c r="R808" s="23"/>
      <c r="S808" s="23"/>
      <c r="T808" s="23"/>
      <c r="U808" s="23"/>
      <c r="V808" s="23"/>
      <c r="W808" s="23"/>
      <c r="X808" s="23"/>
      <c r="Y808" s="23"/>
      <c r="Z808" s="23"/>
    </row>
    <row r="809" spans="1:26" ht="16.5" customHeight="1" thickBot="1" x14ac:dyDescent="0.35">
      <c r="A809" s="460" t="str">
        <f>'Matriz Nº4 Administración'!A809</f>
        <v xml:space="preserve">Objetivo Estratégico: </v>
      </c>
      <c r="B809" s="461"/>
      <c r="C809" s="462">
        <f>'Matriz Nº4 Administración'!B809</f>
        <v>0</v>
      </c>
      <c r="D809" s="463"/>
      <c r="E809" s="463"/>
      <c r="F809" s="463"/>
      <c r="G809" s="463"/>
      <c r="H809" s="463"/>
      <c r="I809" s="463"/>
      <c r="J809" s="463"/>
      <c r="K809" s="463"/>
      <c r="L809" s="463"/>
      <c r="M809" s="463"/>
      <c r="N809" s="7"/>
      <c r="O809" s="7"/>
      <c r="P809" s="7"/>
      <c r="Q809" s="7"/>
      <c r="R809" s="7"/>
      <c r="S809" s="7"/>
      <c r="T809" s="7"/>
      <c r="U809" s="7"/>
      <c r="V809" s="7"/>
      <c r="W809" s="7"/>
      <c r="X809" s="7"/>
      <c r="Y809" s="7"/>
      <c r="Z809" s="7"/>
    </row>
    <row r="810" spans="1:26" ht="27" customHeight="1" thickBot="1" x14ac:dyDescent="0.35">
      <c r="A810" s="456" t="str">
        <f>'Matriz Nº4 Administración'!A810</f>
        <v>Objetivo táctico</v>
      </c>
      <c r="B810" s="426"/>
      <c r="C810" s="457" t="str">
        <f>'Matriz Nº4 Administración'!B810</f>
        <v xml:space="preserve">89. </v>
      </c>
      <c r="D810" s="458"/>
      <c r="E810" s="458"/>
      <c r="F810" s="458"/>
      <c r="G810" s="458"/>
      <c r="H810" s="458"/>
      <c r="I810" s="458"/>
      <c r="J810" s="458"/>
      <c r="K810" s="458"/>
      <c r="L810" s="458"/>
      <c r="M810" s="459"/>
      <c r="N810" s="7"/>
      <c r="O810" s="7"/>
      <c r="P810" s="7"/>
      <c r="Q810" s="7"/>
      <c r="R810" s="7"/>
      <c r="S810" s="7"/>
      <c r="T810" s="7"/>
      <c r="U810" s="7"/>
      <c r="V810" s="7"/>
      <c r="W810" s="7"/>
      <c r="X810" s="7"/>
      <c r="Y810" s="7"/>
      <c r="Z810" s="7"/>
    </row>
    <row r="811" spans="1:26" ht="47.25" customHeight="1" x14ac:dyDescent="0.3">
      <c r="A811" s="97" t="str">
        <f>+'Matriz Nº4 Administración'!A811</f>
        <v>89. 1</v>
      </c>
      <c r="B811" s="98" t="str">
        <f>+'Matriz Nº4 Administración'!B811</f>
        <v>No administrar</v>
      </c>
      <c r="C811" s="99" t="str">
        <f>IF(B811&lt;&gt;"No administrar",'Matriz Nº1 Identificación'!B811," ")</f>
        <v xml:space="preserve"> </v>
      </c>
      <c r="D811" s="100" t="str">
        <f>IF(C811&lt;&gt;" ",'Matriz Nº4 Administración'!C811," ")</f>
        <v xml:space="preserve"> </v>
      </c>
      <c r="E811" s="98" t="str">
        <f>IF(B811&lt;&gt;"No administrar",'Matriz Nº4 Administración'!F811," ")</f>
        <v xml:space="preserve"> </v>
      </c>
      <c r="F811" s="98" t="str">
        <f>IF(B811&lt;&gt;"No administrar",'Matriz Nº4 Administración'!G811," ")</f>
        <v xml:space="preserve"> </v>
      </c>
      <c r="G811" s="120"/>
      <c r="H811" s="120"/>
      <c r="I811" s="120"/>
      <c r="J811" s="120"/>
      <c r="K811" s="121"/>
      <c r="L811" s="121"/>
      <c r="M811" s="120"/>
      <c r="N811" s="23"/>
      <c r="O811" s="23"/>
      <c r="P811" s="23"/>
      <c r="Q811" s="23"/>
      <c r="R811" s="23"/>
      <c r="S811" s="23"/>
      <c r="T811" s="23"/>
      <c r="U811" s="23"/>
      <c r="V811" s="23"/>
      <c r="W811" s="23"/>
      <c r="X811" s="23"/>
      <c r="Y811" s="23"/>
      <c r="Z811" s="23"/>
    </row>
    <row r="812" spans="1:26" ht="43.5" customHeight="1" x14ac:dyDescent="0.3">
      <c r="A812" s="97" t="str">
        <f>+'Matriz Nº4 Administración'!A812</f>
        <v>89. 2</v>
      </c>
      <c r="B812" s="98" t="str">
        <f>+'Matriz Nº4 Administración'!B812</f>
        <v>No administrar</v>
      </c>
      <c r="C812" s="99" t="str">
        <f>IF(B812&lt;&gt;"No administrar",'Matriz Nº1 Identificación'!B812," ")</f>
        <v xml:space="preserve"> </v>
      </c>
      <c r="D812" s="100" t="str">
        <f>IF(C812&lt;&gt;" ",'Matriz Nº4 Administración'!C812," ")</f>
        <v xml:space="preserve"> </v>
      </c>
      <c r="E812" s="98" t="str">
        <f>IF(B812&lt;&gt;"No administrar",'Matriz Nº4 Administración'!F812," ")</f>
        <v xml:space="preserve"> </v>
      </c>
      <c r="F812" s="98" t="str">
        <f>IF(B812&lt;&gt;"No administrar",'Matriz Nº4 Administración'!G812," ")</f>
        <v xml:space="preserve"> </v>
      </c>
      <c r="G812" s="120"/>
      <c r="H812" s="120"/>
      <c r="I812" s="120"/>
      <c r="J812" s="120"/>
      <c r="K812" s="121"/>
      <c r="L812" s="121"/>
      <c r="M812" s="120"/>
      <c r="N812" s="23"/>
      <c r="O812" s="23"/>
      <c r="P812" s="23"/>
      <c r="Q812" s="23"/>
      <c r="R812" s="23"/>
      <c r="S812" s="23"/>
      <c r="T812" s="23"/>
      <c r="U812" s="23"/>
      <c r="V812" s="23"/>
      <c r="W812" s="23"/>
      <c r="X812" s="23"/>
      <c r="Y812" s="23"/>
      <c r="Z812" s="23"/>
    </row>
    <row r="813" spans="1:26" ht="40.5" customHeight="1" x14ac:dyDescent="0.3">
      <c r="A813" s="97" t="str">
        <f>+'Matriz Nº4 Administración'!A813</f>
        <v>89. 3</v>
      </c>
      <c r="B813" s="98" t="str">
        <f>+'Matriz Nº4 Administración'!B813</f>
        <v>No administrar</v>
      </c>
      <c r="C813" s="99" t="str">
        <f>IF(B813&lt;&gt;"No administrar",'Matriz Nº1 Identificación'!B813," ")</f>
        <v xml:space="preserve"> </v>
      </c>
      <c r="D813" s="100" t="str">
        <f>IF(C813&lt;&gt;" ",'Matriz Nº4 Administración'!C813," ")</f>
        <v xml:space="preserve"> </v>
      </c>
      <c r="E813" s="98" t="str">
        <f>IF(B813&lt;&gt;"No administrar",'Matriz Nº4 Administración'!F813," ")</f>
        <v xml:space="preserve"> </v>
      </c>
      <c r="F813" s="98" t="str">
        <f>IF(B813&lt;&gt;"No administrar",'Matriz Nº4 Administración'!G813," ")</f>
        <v xml:space="preserve"> </v>
      </c>
      <c r="G813" s="120"/>
      <c r="H813" s="120"/>
      <c r="I813" s="120"/>
      <c r="J813" s="120"/>
      <c r="K813" s="121"/>
      <c r="L813" s="121"/>
      <c r="M813" s="120"/>
      <c r="N813" s="23"/>
      <c r="O813" s="23"/>
      <c r="P813" s="23"/>
      <c r="Q813" s="23"/>
      <c r="R813" s="23"/>
      <c r="S813" s="23"/>
      <c r="T813" s="23"/>
      <c r="U813" s="23"/>
      <c r="V813" s="23"/>
      <c r="W813" s="23"/>
      <c r="X813" s="23"/>
      <c r="Y813" s="23"/>
      <c r="Z813" s="23"/>
    </row>
    <row r="814" spans="1:26" ht="48" customHeight="1" x14ac:dyDescent="0.3">
      <c r="A814" s="97" t="str">
        <f>+'Matriz Nº4 Administración'!A814</f>
        <v>89. 4</v>
      </c>
      <c r="B814" s="98" t="str">
        <f>+'Matriz Nº4 Administración'!B814</f>
        <v>No administrar</v>
      </c>
      <c r="C814" s="99" t="str">
        <f>IF(B814&lt;&gt;"No administrar",'Matriz Nº1 Identificación'!B814," ")</f>
        <v xml:space="preserve"> </v>
      </c>
      <c r="D814" s="100" t="str">
        <f>IF(C814&lt;&gt;" ",'Matriz Nº4 Administración'!C814," ")</f>
        <v xml:space="preserve"> </v>
      </c>
      <c r="E814" s="98" t="str">
        <f>IF(B814&lt;&gt;"No administrar",'Matriz Nº4 Administración'!F814," ")</f>
        <v xml:space="preserve"> </v>
      </c>
      <c r="F814" s="98" t="str">
        <f>IF(B814&lt;&gt;"No administrar",'Matriz Nº4 Administración'!G814," ")</f>
        <v xml:space="preserve"> </v>
      </c>
      <c r="G814" s="120"/>
      <c r="H814" s="120"/>
      <c r="I814" s="120"/>
      <c r="J814" s="120"/>
      <c r="K814" s="121"/>
      <c r="L814" s="121"/>
      <c r="M814" s="120"/>
      <c r="N814" s="23"/>
      <c r="O814" s="23"/>
      <c r="P814" s="23"/>
      <c r="Q814" s="23"/>
      <c r="R814" s="23"/>
      <c r="S814" s="23"/>
      <c r="T814" s="23"/>
      <c r="U814" s="23"/>
      <c r="V814" s="23"/>
      <c r="W814" s="23"/>
      <c r="X814" s="23"/>
      <c r="Y814" s="23"/>
      <c r="Z814" s="23"/>
    </row>
    <row r="815" spans="1:26" ht="42.75" customHeight="1" x14ac:dyDescent="0.3">
      <c r="A815" s="97" t="str">
        <f>+'Matriz Nº4 Administración'!A815</f>
        <v>89. 5</v>
      </c>
      <c r="B815" s="98" t="str">
        <f>+'Matriz Nº4 Administración'!B815</f>
        <v>No administrar</v>
      </c>
      <c r="C815" s="99" t="str">
        <f>IF(B815&lt;&gt;"No administrar",'Matriz Nº1 Identificación'!B815," ")</f>
        <v xml:space="preserve"> </v>
      </c>
      <c r="D815" s="100" t="str">
        <f>IF(C815&lt;&gt;" ",'Matriz Nº4 Administración'!C815," ")</f>
        <v xml:space="preserve"> </v>
      </c>
      <c r="E815" s="98" t="str">
        <f>IF(B815&lt;&gt;"No administrar",'Matriz Nº4 Administración'!F815," ")</f>
        <v xml:space="preserve"> </v>
      </c>
      <c r="F815" s="98" t="str">
        <f>IF(B815&lt;&gt;"No administrar",'Matriz Nº4 Administración'!G815," ")</f>
        <v xml:space="preserve"> </v>
      </c>
      <c r="G815" s="120"/>
      <c r="H815" s="120"/>
      <c r="I815" s="120"/>
      <c r="J815" s="120"/>
      <c r="K815" s="121"/>
      <c r="L815" s="121"/>
      <c r="M815" s="120"/>
      <c r="N815" s="23"/>
      <c r="O815" s="23"/>
      <c r="P815" s="23"/>
      <c r="Q815" s="23"/>
      <c r="R815" s="23"/>
      <c r="S815" s="23"/>
      <c r="T815" s="23"/>
      <c r="U815" s="23"/>
      <c r="V815" s="23"/>
      <c r="W815" s="23"/>
      <c r="X815" s="23"/>
      <c r="Y815" s="23"/>
      <c r="Z815" s="23"/>
    </row>
    <row r="816" spans="1:26" ht="40.5" customHeight="1" x14ac:dyDescent="0.3">
      <c r="A816" s="97" t="str">
        <f>+'Matriz Nº4 Administración'!A816</f>
        <v>89. 6</v>
      </c>
      <c r="B816" s="98" t="str">
        <f>+'Matriz Nº4 Administración'!B816</f>
        <v>No administrar</v>
      </c>
      <c r="C816" s="99" t="str">
        <f>IF(B816&lt;&gt;"No administrar",'Matriz Nº1 Identificación'!B816," ")</f>
        <v xml:space="preserve"> </v>
      </c>
      <c r="D816" s="100" t="str">
        <f>IF(C816&lt;&gt;" ",'Matriz Nº4 Administración'!C816," ")</f>
        <v xml:space="preserve"> </v>
      </c>
      <c r="E816" s="98" t="str">
        <f>IF(B816&lt;&gt;"No administrar",'Matriz Nº4 Administración'!F816," ")</f>
        <v xml:space="preserve"> </v>
      </c>
      <c r="F816" s="98" t="str">
        <f>IF(B816&lt;&gt;"No administrar",'Matriz Nº4 Administración'!G816," ")</f>
        <v xml:space="preserve"> </v>
      </c>
      <c r="G816" s="120"/>
      <c r="H816" s="120"/>
      <c r="I816" s="120"/>
      <c r="J816" s="120"/>
      <c r="K816" s="121"/>
      <c r="L816" s="121"/>
      <c r="M816" s="120"/>
      <c r="N816" s="23"/>
      <c r="O816" s="23"/>
      <c r="P816" s="23"/>
      <c r="Q816" s="23"/>
      <c r="R816" s="23"/>
      <c r="S816" s="23"/>
      <c r="T816" s="23"/>
      <c r="U816" s="23"/>
      <c r="V816" s="23"/>
      <c r="W816" s="23"/>
      <c r="X816" s="23"/>
      <c r="Y816" s="23"/>
      <c r="Z816" s="23"/>
    </row>
    <row r="817" spans="1:26" ht="43.5" customHeight="1" thickBot="1" x14ac:dyDescent="0.35">
      <c r="A817" s="97" t="str">
        <f>+'Matriz Nº4 Administración'!A817</f>
        <v>89. 7</v>
      </c>
      <c r="B817" s="98" t="str">
        <f>+'Matriz Nº4 Administración'!B817</f>
        <v>No administrar</v>
      </c>
      <c r="C817" s="99" t="str">
        <f>IF(B817&lt;&gt;"No administrar",'Matriz Nº1 Identificación'!B817," ")</f>
        <v xml:space="preserve"> </v>
      </c>
      <c r="D817" s="100" t="str">
        <f>IF(C817&lt;&gt;" ",'Matriz Nº4 Administración'!C817," ")</f>
        <v xml:space="preserve"> </v>
      </c>
      <c r="E817" s="98" t="str">
        <f>IF(B817&lt;&gt;"No administrar",'Matriz Nº4 Administración'!F817," ")</f>
        <v xml:space="preserve"> </v>
      </c>
      <c r="F817" s="98" t="str">
        <f>IF(B817&lt;&gt;"No administrar",'Matriz Nº4 Administración'!G817," ")</f>
        <v xml:space="preserve"> </v>
      </c>
      <c r="G817" s="120"/>
      <c r="H817" s="120"/>
      <c r="I817" s="120"/>
      <c r="J817" s="120"/>
      <c r="K817" s="121"/>
      <c r="L817" s="121"/>
      <c r="M817" s="120"/>
      <c r="N817" s="23"/>
      <c r="O817" s="23"/>
      <c r="P817" s="23"/>
      <c r="Q817" s="23"/>
      <c r="R817" s="23"/>
      <c r="S817" s="23"/>
      <c r="T817" s="23"/>
      <c r="U817" s="23"/>
      <c r="V817" s="23"/>
      <c r="W817" s="23"/>
      <c r="X817" s="23"/>
      <c r="Y817" s="23"/>
      <c r="Z817" s="23"/>
    </row>
    <row r="818" spans="1:26" ht="16.5" customHeight="1" thickBot="1" x14ac:dyDescent="0.35">
      <c r="A818" s="460" t="str">
        <f>'Matriz Nº4 Administración'!A818</f>
        <v xml:space="preserve">Objetivo Estratégico: </v>
      </c>
      <c r="B818" s="461"/>
      <c r="C818" s="462">
        <f>'Matriz Nº4 Administración'!B818</f>
        <v>0</v>
      </c>
      <c r="D818" s="463"/>
      <c r="E818" s="463"/>
      <c r="F818" s="463"/>
      <c r="G818" s="463"/>
      <c r="H818" s="463"/>
      <c r="I818" s="463"/>
      <c r="J818" s="463"/>
      <c r="K818" s="463"/>
      <c r="L818" s="463"/>
      <c r="M818" s="463"/>
      <c r="N818" s="7"/>
      <c r="O818" s="7"/>
      <c r="P818" s="7"/>
      <c r="Q818" s="7"/>
      <c r="R818" s="7"/>
      <c r="S818" s="7"/>
      <c r="T818" s="7"/>
      <c r="U818" s="7"/>
      <c r="V818" s="7"/>
      <c r="W818" s="7"/>
      <c r="X818" s="7"/>
      <c r="Y818" s="7"/>
      <c r="Z818" s="7"/>
    </row>
    <row r="819" spans="1:26" ht="27" customHeight="1" thickBot="1" x14ac:dyDescent="0.35">
      <c r="A819" s="456" t="str">
        <f>'Matriz Nº4 Administración'!A819</f>
        <v>Objetivo táctico</v>
      </c>
      <c r="B819" s="426"/>
      <c r="C819" s="457" t="str">
        <f>'Matriz Nº4 Administración'!B819</f>
        <v xml:space="preserve">90. </v>
      </c>
      <c r="D819" s="458"/>
      <c r="E819" s="458"/>
      <c r="F819" s="458"/>
      <c r="G819" s="458"/>
      <c r="H819" s="458"/>
      <c r="I819" s="458"/>
      <c r="J819" s="458"/>
      <c r="K819" s="458"/>
      <c r="L819" s="458"/>
      <c r="M819" s="459"/>
      <c r="N819" s="7"/>
      <c r="O819" s="7"/>
      <c r="P819" s="7"/>
      <c r="Q819" s="7"/>
      <c r="R819" s="7"/>
      <c r="S819" s="7"/>
      <c r="T819" s="7"/>
      <c r="U819" s="7"/>
      <c r="V819" s="7"/>
      <c r="W819" s="7"/>
      <c r="X819" s="7"/>
      <c r="Y819" s="7"/>
      <c r="Z819" s="7"/>
    </row>
    <row r="820" spans="1:26" ht="47.25" customHeight="1" x14ac:dyDescent="0.3">
      <c r="A820" s="97" t="str">
        <f>+'Matriz Nº4 Administración'!A820</f>
        <v>90. 1</v>
      </c>
      <c r="B820" s="98" t="str">
        <f>+'Matriz Nº4 Administración'!B820</f>
        <v>No administrar</v>
      </c>
      <c r="C820" s="99" t="str">
        <f>IF(B820&lt;&gt;"No administrar",'Matriz Nº1 Identificación'!B820," ")</f>
        <v xml:space="preserve"> </v>
      </c>
      <c r="D820" s="100" t="str">
        <f>IF(C820&lt;&gt;" ",'Matriz Nº4 Administración'!C820," ")</f>
        <v xml:space="preserve"> </v>
      </c>
      <c r="E820" s="98" t="str">
        <f>IF(B820&lt;&gt;"No administrar",'Matriz Nº4 Administración'!F820," ")</f>
        <v xml:space="preserve"> </v>
      </c>
      <c r="F820" s="98" t="str">
        <f>IF(B820&lt;&gt;"No administrar",'Matriz Nº4 Administración'!G820," ")</f>
        <v xml:space="preserve"> </v>
      </c>
      <c r="G820" s="120"/>
      <c r="H820" s="120"/>
      <c r="I820" s="120"/>
      <c r="J820" s="120"/>
      <c r="K820" s="121"/>
      <c r="L820" s="121"/>
      <c r="M820" s="120"/>
      <c r="N820" s="23"/>
      <c r="O820" s="23"/>
      <c r="P820" s="23"/>
      <c r="Q820" s="23"/>
      <c r="R820" s="23"/>
      <c r="S820" s="23"/>
      <c r="T820" s="23"/>
      <c r="U820" s="23"/>
      <c r="V820" s="23"/>
      <c r="W820" s="23"/>
      <c r="X820" s="23"/>
      <c r="Y820" s="23"/>
      <c r="Z820" s="23"/>
    </row>
    <row r="821" spans="1:26" ht="43.5" customHeight="1" x14ac:dyDescent="0.3">
      <c r="A821" s="97" t="str">
        <f>+'Matriz Nº4 Administración'!A821</f>
        <v>90. 2</v>
      </c>
      <c r="B821" s="98" t="str">
        <f>+'Matriz Nº4 Administración'!B821</f>
        <v>No administrar</v>
      </c>
      <c r="C821" s="99" t="str">
        <f>IF(B821&lt;&gt;"No administrar",'Matriz Nº1 Identificación'!B821," ")</f>
        <v xml:space="preserve"> </v>
      </c>
      <c r="D821" s="100" t="str">
        <f>IF(C821&lt;&gt;" ",'Matriz Nº4 Administración'!C821," ")</f>
        <v xml:space="preserve"> </v>
      </c>
      <c r="E821" s="98" t="str">
        <f>IF(B821&lt;&gt;"No administrar",'Matriz Nº4 Administración'!F821," ")</f>
        <v xml:space="preserve"> </v>
      </c>
      <c r="F821" s="98" t="str">
        <f>IF(B821&lt;&gt;"No administrar",'Matriz Nº4 Administración'!G821," ")</f>
        <v xml:space="preserve"> </v>
      </c>
      <c r="G821" s="120"/>
      <c r="H821" s="120"/>
      <c r="I821" s="120"/>
      <c r="J821" s="120"/>
      <c r="K821" s="121"/>
      <c r="L821" s="121"/>
      <c r="M821" s="120"/>
      <c r="N821" s="23"/>
      <c r="O821" s="23"/>
      <c r="P821" s="23"/>
      <c r="Q821" s="23"/>
      <c r="R821" s="23"/>
      <c r="S821" s="23"/>
      <c r="T821" s="23"/>
      <c r="U821" s="23"/>
      <c r="V821" s="23"/>
      <c r="W821" s="23"/>
      <c r="X821" s="23"/>
      <c r="Y821" s="23"/>
      <c r="Z821" s="23"/>
    </row>
    <row r="822" spans="1:26" ht="40.5" customHeight="1" x14ac:dyDescent="0.3">
      <c r="A822" s="97" t="str">
        <f>+'Matriz Nº4 Administración'!A822</f>
        <v>90. 3</v>
      </c>
      <c r="B822" s="98" t="str">
        <f>+'Matriz Nº4 Administración'!B822</f>
        <v>No administrar</v>
      </c>
      <c r="C822" s="99" t="str">
        <f>IF(B822&lt;&gt;"No administrar",'Matriz Nº1 Identificación'!B822," ")</f>
        <v xml:space="preserve"> </v>
      </c>
      <c r="D822" s="100" t="str">
        <f>IF(C822&lt;&gt;" ",'Matriz Nº4 Administración'!C822," ")</f>
        <v xml:space="preserve"> </v>
      </c>
      <c r="E822" s="98" t="str">
        <f>IF(B822&lt;&gt;"No administrar",'Matriz Nº4 Administración'!F822," ")</f>
        <v xml:space="preserve"> </v>
      </c>
      <c r="F822" s="98" t="str">
        <f>IF(B822&lt;&gt;"No administrar",'Matriz Nº4 Administración'!G822," ")</f>
        <v xml:space="preserve"> </v>
      </c>
      <c r="G822" s="120"/>
      <c r="H822" s="120"/>
      <c r="I822" s="120"/>
      <c r="J822" s="120"/>
      <c r="K822" s="121"/>
      <c r="L822" s="121"/>
      <c r="M822" s="120"/>
      <c r="N822" s="23"/>
      <c r="O822" s="23"/>
      <c r="P822" s="23"/>
      <c r="Q822" s="23"/>
      <c r="R822" s="23"/>
      <c r="S822" s="23"/>
      <c r="T822" s="23"/>
      <c r="U822" s="23"/>
      <c r="V822" s="23"/>
      <c r="W822" s="23"/>
      <c r="X822" s="23"/>
      <c r="Y822" s="23"/>
      <c r="Z822" s="23"/>
    </row>
    <row r="823" spans="1:26" ht="48" customHeight="1" x14ac:dyDescent="0.3">
      <c r="A823" s="97" t="str">
        <f>+'Matriz Nº4 Administración'!A823</f>
        <v>90. 4</v>
      </c>
      <c r="B823" s="98" t="str">
        <f>+'Matriz Nº4 Administración'!B823</f>
        <v>No administrar</v>
      </c>
      <c r="C823" s="99" t="str">
        <f>IF(B823&lt;&gt;"No administrar",'Matriz Nº1 Identificación'!B823," ")</f>
        <v xml:space="preserve"> </v>
      </c>
      <c r="D823" s="100" t="str">
        <f>IF(C823&lt;&gt;" ",'Matriz Nº4 Administración'!C823," ")</f>
        <v xml:space="preserve"> </v>
      </c>
      <c r="E823" s="98" t="str">
        <f>IF(B823&lt;&gt;"No administrar",'Matriz Nº4 Administración'!F823," ")</f>
        <v xml:space="preserve"> </v>
      </c>
      <c r="F823" s="98" t="str">
        <f>IF(B823&lt;&gt;"No administrar",'Matriz Nº4 Administración'!G823," ")</f>
        <v xml:space="preserve"> </v>
      </c>
      <c r="G823" s="120"/>
      <c r="H823" s="120"/>
      <c r="I823" s="120"/>
      <c r="J823" s="120"/>
      <c r="K823" s="121"/>
      <c r="L823" s="121"/>
      <c r="M823" s="120"/>
      <c r="N823" s="23"/>
      <c r="O823" s="23"/>
      <c r="P823" s="23"/>
      <c r="Q823" s="23"/>
      <c r="R823" s="23"/>
      <c r="S823" s="23"/>
      <c r="T823" s="23"/>
      <c r="U823" s="23"/>
      <c r="V823" s="23"/>
      <c r="W823" s="23"/>
      <c r="X823" s="23"/>
      <c r="Y823" s="23"/>
      <c r="Z823" s="23"/>
    </row>
    <row r="824" spans="1:26" ht="42.75" customHeight="1" x14ac:dyDescent="0.3">
      <c r="A824" s="97" t="str">
        <f>+'Matriz Nº4 Administración'!A824</f>
        <v>90. 5</v>
      </c>
      <c r="B824" s="98" t="str">
        <f>+'Matriz Nº4 Administración'!B824</f>
        <v>No administrar</v>
      </c>
      <c r="C824" s="99" t="str">
        <f>IF(B824&lt;&gt;"No administrar",'Matriz Nº1 Identificación'!B824," ")</f>
        <v xml:space="preserve"> </v>
      </c>
      <c r="D824" s="100" t="str">
        <f>IF(C824&lt;&gt;" ",'Matriz Nº4 Administración'!C824," ")</f>
        <v xml:space="preserve"> </v>
      </c>
      <c r="E824" s="98" t="str">
        <f>IF(B824&lt;&gt;"No administrar",'Matriz Nº4 Administración'!F824," ")</f>
        <v xml:space="preserve"> </v>
      </c>
      <c r="F824" s="98" t="str">
        <f>IF(B824&lt;&gt;"No administrar",'Matriz Nº4 Administración'!G824," ")</f>
        <v xml:space="preserve"> </v>
      </c>
      <c r="G824" s="120"/>
      <c r="H824" s="120"/>
      <c r="I824" s="120"/>
      <c r="J824" s="120"/>
      <c r="K824" s="121"/>
      <c r="L824" s="121"/>
      <c r="M824" s="120"/>
      <c r="N824" s="23"/>
      <c r="O824" s="23"/>
      <c r="P824" s="23"/>
      <c r="Q824" s="23"/>
      <c r="R824" s="23"/>
      <c r="S824" s="23"/>
      <c r="T824" s="23"/>
      <c r="U824" s="23"/>
      <c r="V824" s="23"/>
      <c r="W824" s="23"/>
      <c r="X824" s="23"/>
      <c r="Y824" s="23"/>
      <c r="Z824" s="23"/>
    </row>
    <row r="825" spans="1:26" ht="40.5" customHeight="1" x14ac:dyDescent="0.3">
      <c r="A825" s="97" t="str">
        <f>+'Matriz Nº4 Administración'!A825</f>
        <v>90. 6</v>
      </c>
      <c r="B825" s="98" t="str">
        <f>+'Matriz Nº4 Administración'!B825</f>
        <v>No administrar</v>
      </c>
      <c r="C825" s="99" t="str">
        <f>IF(B825&lt;&gt;"No administrar",'Matriz Nº1 Identificación'!B825," ")</f>
        <v xml:space="preserve"> </v>
      </c>
      <c r="D825" s="100" t="str">
        <f>IF(C825&lt;&gt;" ",'Matriz Nº4 Administración'!C825," ")</f>
        <v xml:space="preserve"> </v>
      </c>
      <c r="E825" s="98" t="str">
        <f>IF(B825&lt;&gt;"No administrar",'Matriz Nº4 Administración'!F825," ")</f>
        <v xml:space="preserve"> </v>
      </c>
      <c r="F825" s="98" t="str">
        <f>IF(B825&lt;&gt;"No administrar",'Matriz Nº4 Administración'!G825," ")</f>
        <v xml:space="preserve"> </v>
      </c>
      <c r="G825" s="120"/>
      <c r="H825" s="120"/>
      <c r="I825" s="120"/>
      <c r="J825" s="120"/>
      <c r="K825" s="121"/>
      <c r="L825" s="121"/>
      <c r="M825" s="120"/>
      <c r="N825" s="23"/>
      <c r="O825" s="23"/>
      <c r="P825" s="23"/>
      <c r="Q825" s="23"/>
      <c r="R825" s="23"/>
      <c r="S825" s="23"/>
      <c r="T825" s="23"/>
      <c r="U825" s="23"/>
      <c r="V825" s="23"/>
      <c r="W825" s="23"/>
      <c r="X825" s="23"/>
      <c r="Y825" s="23"/>
      <c r="Z825" s="23"/>
    </row>
    <row r="826" spans="1:26" ht="43.5" customHeight="1" thickBot="1" x14ac:dyDescent="0.35">
      <c r="A826" s="97" t="str">
        <f>+'Matriz Nº4 Administración'!A826</f>
        <v>90. 7</v>
      </c>
      <c r="B826" s="98" t="str">
        <f>+'Matriz Nº4 Administración'!B826</f>
        <v>No administrar</v>
      </c>
      <c r="C826" s="99" t="str">
        <f>IF(B826&lt;&gt;"No administrar",'Matriz Nº1 Identificación'!B826," ")</f>
        <v xml:space="preserve"> </v>
      </c>
      <c r="D826" s="100" t="str">
        <f>IF(C826&lt;&gt;" ",'Matriz Nº4 Administración'!C826," ")</f>
        <v xml:space="preserve"> </v>
      </c>
      <c r="E826" s="98" t="str">
        <f>IF(B826&lt;&gt;"No administrar",'Matriz Nº4 Administración'!F826," ")</f>
        <v xml:space="preserve"> </v>
      </c>
      <c r="F826" s="98" t="str">
        <f>IF(B826&lt;&gt;"No administrar",'Matriz Nº4 Administración'!G826," ")</f>
        <v xml:space="preserve"> </v>
      </c>
      <c r="G826" s="120"/>
      <c r="H826" s="120"/>
      <c r="I826" s="120"/>
      <c r="J826" s="120"/>
      <c r="K826" s="121"/>
      <c r="L826" s="121"/>
      <c r="M826" s="120"/>
      <c r="N826" s="23"/>
      <c r="O826" s="23"/>
      <c r="P826" s="23"/>
      <c r="Q826" s="23"/>
      <c r="R826" s="23"/>
      <c r="S826" s="23"/>
      <c r="T826" s="23"/>
      <c r="U826" s="23"/>
      <c r="V826" s="23"/>
      <c r="W826" s="23"/>
      <c r="X826" s="23"/>
      <c r="Y826" s="23"/>
      <c r="Z826" s="23"/>
    </row>
    <row r="827" spans="1:26" ht="16.5" customHeight="1" thickBot="1" x14ac:dyDescent="0.35">
      <c r="A827" s="460" t="str">
        <f>'Matriz Nº4 Administración'!A827</f>
        <v xml:space="preserve">Objetivo Estratégico: </v>
      </c>
      <c r="B827" s="461"/>
      <c r="C827" s="462">
        <f>'Matriz Nº4 Administración'!B827</f>
        <v>0</v>
      </c>
      <c r="D827" s="463"/>
      <c r="E827" s="463"/>
      <c r="F827" s="463"/>
      <c r="G827" s="463"/>
      <c r="H827" s="463"/>
      <c r="I827" s="463"/>
      <c r="J827" s="463"/>
      <c r="K827" s="463"/>
      <c r="L827" s="463"/>
      <c r="M827" s="463"/>
      <c r="N827" s="7"/>
      <c r="O827" s="7"/>
      <c r="P827" s="7"/>
      <c r="Q827" s="7"/>
      <c r="R827" s="7"/>
      <c r="S827" s="7"/>
      <c r="T827" s="7"/>
      <c r="U827" s="7"/>
      <c r="V827" s="7"/>
      <c r="W827" s="7"/>
      <c r="X827" s="7"/>
      <c r="Y827" s="7"/>
      <c r="Z827" s="7"/>
    </row>
    <row r="828" spans="1:26" ht="27" customHeight="1" thickBot="1" x14ac:dyDescent="0.35">
      <c r="A828" s="456" t="str">
        <f>'Matriz Nº4 Administración'!A828</f>
        <v>Objetivo táctico</v>
      </c>
      <c r="B828" s="426"/>
      <c r="C828" s="457" t="str">
        <f>'Matriz Nº4 Administración'!B828</f>
        <v xml:space="preserve">91. </v>
      </c>
      <c r="D828" s="458"/>
      <c r="E828" s="458"/>
      <c r="F828" s="458"/>
      <c r="G828" s="458"/>
      <c r="H828" s="458"/>
      <c r="I828" s="458"/>
      <c r="J828" s="458"/>
      <c r="K828" s="458"/>
      <c r="L828" s="458"/>
      <c r="M828" s="459"/>
      <c r="N828" s="7"/>
      <c r="O828" s="7"/>
      <c r="P828" s="7"/>
      <c r="Q828" s="7"/>
      <c r="R828" s="7"/>
      <c r="S828" s="7"/>
      <c r="T828" s="7"/>
      <c r="U828" s="7"/>
      <c r="V828" s="7"/>
      <c r="W828" s="7"/>
      <c r="X828" s="7"/>
      <c r="Y828" s="7"/>
      <c r="Z828" s="7"/>
    </row>
    <row r="829" spans="1:26" ht="47.25" customHeight="1" x14ac:dyDescent="0.3">
      <c r="A829" s="97" t="str">
        <f>+'Matriz Nº4 Administración'!A829</f>
        <v>91. 1</v>
      </c>
      <c r="B829" s="98" t="str">
        <f>+'Matriz Nº4 Administración'!B829</f>
        <v>No administrar</v>
      </c>
      <c r="C829" s="99" t="str">
        <f>IF(B829&lt;&gt;"No administrar",'Matriz Nº1 Identificación'!B829," ")</f>
        <v xml:space="preserve"> </v>
      </c>
      <c r="D829" s="100" t="str">
        <f>IF(C829&lt;&gt;" ",'Matriz Nº4 Administración'!C829," ")</f>
        <v xml:space="preserve"> </v>
      </c>
      <c r="E829" s="98" t="str">
        <f>IF(B829&lt;&gt;"No administrar",'Matriz Nº4 Administración'!F829," ")</f>
        <v xml:space="preserve"> </v>
      </c>
      <c r="F829" s="98" t="str">
        <f>IF(B829&lt;&gt;"No administrar",'Matriz Nº4 Administración'!G829," ")</f>
        <v xml:space="preserve"> </v>
      </c>
      <c r="G829" s="120"/>
      <c r="H829" s="120"/>
      <c r="I829" s="120"/>
      <c r="J829" s="120"/>
      <c r="K829" s="121"/>
      <c r="L829" s="121"/>
      <c r="M829" s="120"/>
      <c r="N829" s="23"/>
      <c r="O829" s="23"/>
      <c r="P829" s="23"/>
      <c r="Q829" s="23"/>
      <c r="R829" s="23"/>
      <c r="S829" s="23"/>
      <c r="T829" s="23"/>
      <c r="U829" s="23"/>
      <c r="V829" s="23"/>
      <c r="W829" s="23"/>
      <c r="X829" s="23"/>
      <c r="Y829" s="23"/>
      <c r="Z829" s="23"/>
    </row>
    <row r="830" spans="1:26" ht="43.5" customHeight="1" x14ac:dyDescent="0.3">
      <c r="A830" s="97" t="str">
        <f>+'Matriz Nº4 Administración'!A830</f>
        <v>91. 2</v>
      </c>
      <c r="B830" s="98" t="str">
        <f>+'Matriz Nº4 Administración'!B830</f>
        <v>No administrar</v>
      </c>
      <c r="C830" s="99" t="str">
        <f>IF(B830&lt;&gt;"No administrar",'Matriz Nº1 Identificación'!B830," ")</f>
        <v xml:space="preserve"> </v>
      </c>
      <c r="D830" s="100" t="str">
        <f>IF(C830&lt;&gt;" ",'Matriz Nº4 Administración'!C830," ")</f>
        <v xml:space="preserve"> </v>
      </c>
      <c r="E830" s="98" t="str">
        <f>IF(B830&lt;&gt;"No administrar",'Matriz Nº4 Administración'!F830," ")</f>
        <v xml:space="preserve"> </v>
      </c>
      <c r="F830" s="98" t="str">
        <f>IF(B830&lt;&gt;"No administrar",'Matriz Nº4 Administración'!G830," ")</f>
        <v xml:space="preserve"> </v>
      </c>
      <c r="G830" s="120"/>
      <c r="H830" s="120"/>
      <c r="I830" s="120"/>
      <c r="J830" s="120"/>
      <c r="K830" s="121"/>
      <c r="L830" s="121"/>
      <c r="M830" s="120"/>
      <c r="N830" s="23"/>
      <c r="O830" s="23"/>
      <c r="P830" s="23"/>
      <c r="Q830" s="23"/>
      <c r="R830" s="23"/>
      <c r="S830" s="23"/>
      <c r="T830" s="23"/>
      <c r="U830" s="23"/>
      <c r="V830" s="23"/>
      <c r="W830" s="23"/>
      <c r="X830" s="23"/>
      <c r="Y830" s="23"/>
      <c r="Z830" s="23"/>
    </row>
    <row r="831" spans="1:26" ht="40.5" customHeight="1" x14ac:dyDescent="0.3">
      <c r="A831" s="97" t="str">
        <f>+'Matriz Nº4 Administración'!A831</f>
        <v>91. 3</v>
      </c>
      <c r="B831" s="98" t="str">
        <f>+'Matriz Nº4 Administración'!B831</f>
        <v>No administrar</v>
      </c>
      <c r="C831" s="99" t="str">
        <f>IF(B831&lt;&gt;"No administrar",'Matriz Nº1 Identificación'!B831," ")</f>
        <v xml:space="preserve"> </v>
      </c>
      <c r="D831" s="100" t="str">
        <f>IF(C831&lt;&gt;" ",'Matriz Nº4 Administración'!C831," ")</f>
        <v xml:space="preserve"> </v>
      </c>
      <c r="E831" s="98" t="str">
        <f>IF(B831&lt;&gt;"No administrar",'Matriz Nº4 Administración'!F831," ")</f>
        <v xml:space="preserve"> </v>
      </c>
      <c r="F831" s="98" t="str">
        <f>IF(B831&lt;&gt;"No administrar",'Matriz Nº4 Administración'!G831," ")</f>
        <v xml:space="preserve"> </v>
      </c>
      <c r="G831" s="120"/>
      <c r="H831" s="120"/>
      <c r="I831" s="120"/>
      <c r="J831" s="120"/>
      <c r="K831" s="121"/>
      <c r="L831" s="121"/>
      <c r="M831" s="120"/>
      <c r="N831" s="23"/>
      <c r="O831" s="23"/>
      <c r="P831" s="23"/>
      <c r="Q831" s="23"/>
      <c r="R831" s="23"/>
      <c r="S831" s="23"/>
      <c r="T831" s="23"/>
      <c r="U831" s="23"/>
      <c r="V831" s="23"/>
      <c r="W831" s="23"/>
      <c r="X831" s="23"/>
      <c r="Y831" s="23"/>
      <c r="Z831" s="23"/>
    </row>
    <row r="832" spans="1:26" ht="48" customHeight="1" x14ac:dyDescent="0.3">
      <c r="A832" s="97" t="str">
        <f>+'Matriz Nº4 Administración'!A832</f>
        <v>91. 4</v>
      </c>
      <c r="B832" s="98" t="str">
        <f>+'Matriz Nº4 Administración'!B832</f>
        <v>No administrar</v>
      </c>
      <c r="C832" s="99" t="str">
        <f>IF(B832&lt;&gt;"No administrar",'Matriz Nº1 Identificación'!B832," ")</f>
        <v xml:space="preserve"> </v>
      </c>
      <c r="D832" s="100" t="str">
        <f>IF(C832&lt;&gt;" ",'Matriz Nº4 Administración'!C832," ")</f>
        <v xml:space="preserve"> </v>
      </c>
      <c r="E832" s="98" t="str">
        <f>IF(B832&lt;&gt;"No administrar",'Matriz Nº4 Administración'!F832," ")</f>
        <v xml:space="preserve"> </v>
      </c>
      <c r="F832" s="98" t="str">
        <f>IF(B832&lt;&gt;"No administrar",'Matriz Nº4 Administración'!G832," ")</f>
        <v xml:space="preserve"> </v>
      </c>
      <c r="G832" s="120"/>
      <c r="H832" s="120"/>
      <c r="I832" s="120"/>
      <c r="J832" s="120"/>
      <c r="K832" s="121"/>
      <c r="L832" s="121"/>
      <c r="M832" s="120"/>
      <c r="N832" s="23"/>
      <c r="O832" s="23"/>
      <c r="P832" s="23"/>
      <c r="Q832" s="23"/>
      <c r="R832" s="23"/>
      <c r="S832" s="23"/>
      <c r="T832" s="23"/>
      <c r="U832" s="23"/>
      <c r="V832" s="23"/>
      <c r="W832" s="23"/>
      <c r="X832" s="23"/>
      <c r="Y832" s="23"/>
      <c r="Z832" s="23"/>
    </row>
    <row r="833" spans="1:26" ht="42.75" customHeight="1" x14ac:dyDescent="0.3">
      <c r="A833" s="97" t="str">
        <f>+'Matriz Nº4 Administración'!A833</f>
        <v>91. 5</v>
      </c>
      <c r="B833" s="98" t="str">
        <f>+'Matriz Nº4 Administración'!B833</f>
        <v>No administrar</v>
      </c>
      <c r="C833" s="99" t="str">
        <f>IF(B833&lt;&gt;"No administrar",'Matriz Nº1 Identificación'!B833," ")</f>
        <v xml:space="preserve"> </v>
      </c>
      <c r="D833" s="100" t="str">
        <f>IF(C833&lt;&gt;" ",'Matriz Nº4 Administración'!C833," ")</f>
        <v xml:space="preserve"> </v>
      </c>
      <c r="E833" s="98" t="str">
        <f>IF(B833&lt;&gt;"No administrar",'Matriz Nº4 Administración'!F833," ")</f>
        <v xml:space="preserve"> </v>
      </c>
      <c r="F833" s="98" t="str">
        <f>IF(B833&lt;&gt;"No administrar",'Matriz Nº4 Administración'!G833," ")</f>
        <v xml:space="preserve"> </v>
      </c>
      <c r="G833" s="120"/>
      <c r="H833" s="120"/>
      <c r="I833" s="120"/>
      <c r="J833" s="120"/>
      <c r="K833" s="121"/>
      <c r="L833" s="121"/>
      <c r="M833" s="120"/>
      <c r="N833" s="23"/>
      <c r="O833" s="23"/>
      <c r="P833" s="23"/>
      <c r="Q833" s="23"/>
      <c r="R833" s="23"/>
      <c r="S833" s="23"/>
      <c r="T833" s="23"/>
      <c r="U833" s="23"/>
      <c r="V833" s="23"/>
      <c r="W833" s="23"/>
      <c r="X833" s="23"/>
      <c r="Y833" s="23"/>
      <c r="Z833" s="23"/>
    </row>
    <row r="834" spans="1:26" ht="40.5" customHeight="1" x14ac:dyDescent="0.3">
      <c r="A834" s="97" t="str">
        <f>+'Matriz Nº4 Administración'!A834</f>
        <v>91. 6</v>
      </c>
      <c r="B834" s="98" t="str">
        <f>+'Matriz Nº4 Administración'!B834</f>
        <v>No administrar</v>
      </c>
      <c r="C834" s="99" t="str">
        <f>IF(B834&lt;&gt;"No administrar",'Matriz Nº1 Identificación'!B834," ")</f>
        <v xml:space="preserve"> </v>
      </c>
      <c r="D834" s="100" t="str">
        <f>IF(C834&lt;&gt;" ",'Matriz Nº4 Administración'!C834," ")</f>
        <v xml:space="preserve"> </v>
      </c>
      <c r="E834" s="98" t="str">
        <f>IF(B834&lt;&gt;"No administrar",'Matriz Nº4 Administración'!F834," ")</f>
        <v xml:space="preserve"> </v>
      </c>
      <c r="F834" s="98" t="str">
        <f>IF(B834&lt;&gt;"No administrar",'Matriz Nº4 Administración'!G834," ")</f>
        <v xml:space="preserve"> </v>
      </c>
      <c r="G834" s="120"/>
      <c r="H834" s="120"/>
      <c r="I834" s="120"/>
      <c r="J834" s="120"/>
      <c r="K834" s="121"/>
      <c r="L834" s="121"/>
      <c r="M834" s="120"/>
      <c r="N834" s="23"/>
      <c r="O834" s="23"/>
      <c r="P834" s="23"/>
      <c r="Q834" s="23"/>
      <c r="R834" s="23"/>
      <c r="S834" s="23"/>
      <c r="T834" s="23"/>
      <c r="U834" s="23"/>
      <c r="V834" s="23"/>
      <c r="W834" s="23"/>
      <c r="X834" s="23"/>
      <c r="Y834" s="23"/>
      <c r="Z834" s="23"/>
    </row>
    <row r="835" spans="1:26" ht="43.5" customHeight="1" thickBot="1" x14ac:dyDescent="0.35">
      <c r="A835" s="97" t="str">
        <f>+'Matriz Nº4 Administración'!A835</f>
        <v>91. 7</v>
      </c>
      <c r="B835" s="98" t="str">
        <f>+'Matriz Nº4 Administración'!B835</f>
        <v>No administrar</v>
      </c>
      <c r="C835" s="99" t="str">
        <f>IF(B835&lt;&gt;"No administrar",'Matriz Nº1 Identificación'!B835," ")</f>
        <v xml:space="preserve"> </v>
      </c>
      <c r="D835" s="100" t="str">
        <f>IF(C835&lt;&gt;" ",'Matriz Nº4 Administración'!C835," ")</f>
        <v xml:space="preserve"> </v>
      </c>
      <c r="E835" s="98" t="str">
        <f>IF(B835&lt;&gt;"No administrar",'Matriz Nº4 Administración'!F835," ")</f>
        <v xml:space="preserve"> </v>
      </c>
      <c r="F835" s="98" t="str">
        <f>IF(B835&lt;&gt;"No administrar",'Matriz Nº4 Administración'!G835," ")</f>
        <v xml:space="preserve"> </v>
      </c>
      <c r="G835" s="120"/>
      <c r="H835" s="120"/>
      <c r="I835" s="120"/>
      <c r="J835" s="120"/>
      <c r="K835" s="121"/>
      <c r="L835" s="121"/>
      <c r="M835" s="120"/>
      <c r="N835" s="23"/>
      <c r="O835" s="23"/>
      <c r="P835" s="23"/>
      <c r="Q835" s="23"/>
      <c r="R835" s="23"/>
      <c r="S835" s="23"/>
      <c r="T835" s="23"/>
      <c r="U835" s="23"/>
      <c r="V835" s="23"/>
      <c r="W835" s="23"/>
      <c r="X835" s="23"/>
      <c r="Y835" s="23"/>
      <c r="Z835" s="23"/>
    </row>
    <row r="836" spans="1:26" ht="16.5" customHeight="1" thickBot="1" x14ac:dyDescent="0.35">
      <c r="A836" s="460" t="str">
        <f>'Matriz Nº4 Administración'!A836</f>
        <v xml:space="preserve">Objetivo Estratégico: </v>
      </c>
      <c r="B836" s="461"/>
      <c r="C836" s="462">
        <f>'Matriz Nº4 Administración'!B836</f>
        <v>0</v>
      </c>
      <c r="D836" s="463"/>
      <c r="E836" s="463"/>
      <c r="F836" s="463"/>
      <c r="G836" s="463"/>
      <c r="H836" s="463"/>
      <c r="I836" s="463"/>
      <c r="J836" s="463"/>
      <c r="K836" s="463"/>
      <c r="L836" s="463"/>
      <c r="M836" s="463"/>
      <c r="N836" s="7"/>
      <c r="O836" s="7"/>
      <c r="P836" s="7"/>
      <c r="Q836" s="7"/>
      <c r="R836" s="7"/>
      <c r="S836" s="7"/>
      <c r="T836" s="7"/>
      <c r="U836" s="7"/>
      <c r="V836" s="7"/>
      <c r="W836" s="7"/>
      <c r="X836" s="7"/>
      <c r="Y836" s="7"/>
      <c r="Z836" s="7"/>
    </row>
    <row r="837" spans="1:26" ht="27" customHeight="1" thickBot="1" x14ac:dyDescent="0.35">
      <c r="A837" s="456" t="str">
        <f>'Matriz Nº4 Administración'!A837</f>
        <v>Objetivo táctico</v>
      </c>
      <c r="B837" s="426"/>
      <c r="C837" s="457" t="str">
        <f>'Matriz Nº4 Administración'!B837</f>
        <v xml:space="preserve">92. </v>
      </c>
      <c r="D837" s="458"/>
      <c r="E837" s="458"/>
      <c r="F837" s="458"/>
      <c r="G837" s="458"/>
      <c r="H837" s="458"/>
      <c r="I837" s="458"/>
      <c r="J837" s="458"/>
      <c r="K837" s="458"/>
      <c r="L837" s="458"/>
      <c r="M837" s="459"/>
      <c r="N837" s="7"/>
      <c r="O837" s="7"/>
      <c r="P837" s="7"/>
      <c r="Q837" s="7"/>
      <c r="R837" s="7"/>
      <c r="S837" s="7"/>
      <c r="T837" s="7"/>
      <c r="U837" s="7"/>
      <c r="V837" s="7"/>
      <c r="W837" s="7"/>
      <c r="X837" s="7"/>
      <c r="Y837" s="7"/>
      <c r="Z837" s="7"/>
    </row>
    <row r="838" spans="1:26" ht="47.25" customHeight="1" x14ac:dyDescent="0.3">
      <c r="A838" s="97" t="str">
        <f>+'Matriz Nº4 Administración'!A838</f>
        <v>92. 1</v>
      </c>
      <c r="B838" s="98" t="str">
        <f>+'Matriz Nº4 Administración'!B838</f>
        <v>No administrar</v>
      </c>
      <c r="C838" s="99" t="str">
        <f>IF(B838&lt;&gt;"No administrar",'Matriz Nº1 Identificación'!B838," ")</f>
        <v xml:space="preserve"> </v>
      </c>
      <c r="D838" s="100" t="str">
        <f>IF(C838&lt;&gt;" ",'Matriz Nº4 Administración'!C838," ")</f>
        <v xml:space="preserve"> </v>
      </c>
      <c r="E838" s="98" t="str">
        <f>IF(B838&lt;&gt;"No administrar",'Matriz Nº4 Administración'!F838," ")</f>
        <v xml:space="preserve"> </v>
      </c>
      <c r="F838" s="98" t="str">
        <f>IF(B838&lt;&gt;"No administrar",'Matriz Nº4 Administración'!G838," ")</f>
        <v xml:space="preserve"> </v>
      </c>
      <c r="G838" s="120"/>
      <c r="H838" s="120"/>
      <c r="I838" s="120"/>
      <c r="J838" s="120"/>
      <c r="K838" s="121"/>
      <c r="L838" s="121"/>
      <c r="M838" s="120"/>
      <c r="N838" s="23"/>
      <c r="O838" s="23"/>
      <c r="P838" s="23"/>
      <c r="Q838" s="23"/>
      <c r="R838" s="23"/>
      <c r="S838" s="23"/>
      <c r="T838" s="23"/>
      <c r="U838" s="23"/>
      <c r="V838" s="23"/>
      <c r="W838" s="23"/>
      <c r="X838" s="23"/>
      <c r="Y838" s="23"/>
      <c r="Z838" s="23"/>
    </row>
    <row r="839" spans="1:26" ht="43.5" customHeight="1" x14ac:dyDescent="0.3">
      <c r="A839" s="97" t="str">
        <f>+'Matriz Nº4 Administración'!A839</f>
        <v>92. 2</v>
      </c>
      <c r="B839" s="98" t="str">
        <f>+'Matriz Nº4 Administración'!B839</f>
        <v>No administrar</v>
      </c>
      <c r="C839" s="99" t="str">
        <f>IF(B839&lt;&gt;"No administrar",'Matriz Nº1 Identificación'!B839," ")</f>
        <v xml:space="preserve"> </v>
      </c>
      <c r="D839" s="100" t="str">
        <f>IF(C839&lt;&gt;" ",'Matriz Nº4 Administración'!C839," ")</f>
        <v xml:space="preserve"> </v>
      </c>
      <c r="E839" s="98" t="str">
        <f>IF(B839&lt;&gt;"No administrar",'Matriz Nº4 Administración'!F839," ")</f>
        <v xml:space="preserve"> </v>
      </c>
      <c r="F839" s="98" t="str">
        <f>IF(B839&lt;&gt;"No administrar",'Matriz Nº4 Administración'!G839," ")</f>
        <v xml:space="preserve"> </v>
      </c>
      <c r="G839" s="120"/>
      <c r="H839" s="120"/>
      <c r="I839" s="120"/>
      <c r="J839" s="120"/>
      <c r="K839" s="121"/>
      <c r="L839" s="121"/>
      <c r="M839" s="120"/>
      <c r="N839" s="23"/>
      <c r="O839" s="23"/>
      <c r="P839" s="23"/>
      <c r="Q839" s="23"/>
      <c r="R839" s="23"/>
      <c r="S839" s="23"/>
      <c r="T839" s="23"/>
      <c r="U839" s="23"/>
      <c r="V839" s="23"/>
      <c r="W839" s="23"/>
      <c r="X839" s="23"/>
      <c r="Y839" s="23"/>
      <c r="Z839" s="23"/>
    </row>
    <row r="840" spans="1:26" ht="40.5" customHeight="1" x14ac:dyDescent="0.3">
      <c r="A840" s="97" t="str">
        <f>+'Matriz Nº4 Administración'!A840</f>
        <v>92. 3</v>
      </c>
      <c r="B840" s="98" t="str">
        <f>+'Matriz Nº4 Administración'!B840</f>
        <v>No administrar</v>
      </c>
      <c r="C840" s="99" t="str">
        <f>IF(B840&lt;&gt;"No administrar",'Matriz Nº1 Identificación'!B840," ")</f>
        <v xml:space="preserve"> </v>
      </c>
      <c r="D840" s="100" t="str">
        <f>IF(C840&lt;&gt;" ",'Matriz Nº4 Administración'!C840," ")</f>
        <v xml:space="preserve"> </v>
      </c>
      <c r="E840" s="98" t="str">
        <f>IF(B840&lt;&gt;"No administrar",'Matriz Nº4 Administración'!F840," ")</f>
        <v xml:space="preserve"> </v>
      </c>
      <c r="F840" s="98" t="str">
        <f>IF(B840&lt;&gt;"No administrar",'Matriz Nº4 Administración'!G840," ")</f>
        <v xml:space="preserve"> </v>
      </c>
      <c r="G840" s="120"/>
      <c r="H840" s="120"/>
      <c r="I840" s="120"/>
      <c r="J840" s="120"/>
      <c r="K840" s="121"/>
      <c r="L840" s="121"/>
      <c r="M840" s="120"/>
      <c r="N840" s="23"/>
      <c r="O840" s="23"/>
      <c r="P840" s="23"/>
      <c r="Q840" s="23"/>
      <c r="R840" s="23"/>
      <c r="S840" s="23"/>
      <c r="T840" s="23"/>
      <c r="U840" s="23"/>
      <c r="V840" s="23"/>
      <c r="W840" s="23"/>
      <c r="X840" s="23"/>
      <c r="Y840" s="23"/>
      <c r="Z840" s="23"/>
    </row>
    <row r="841" spans="1:26" ht="48" customHeight="1" x14ac:dyDescent="0.3">
      <c r="A841" s="97" t="str">
        <f>+'Matriz Nº4 Administración'!A841</f>
        <v>92. 4</v>
      </c>
      <c r="B841" s="98" t="str">
        <f>+'Matriz Nº4 Administración'!B841</f>
        <v>No administrar</v>
      </c>
      <c r="C841" s="99" t="str">
        <f>IF(B841&lt;&gt;"No administrar",'Matriz Nº1 Identificación'!B841," ")</f>
        <v xml:space="preserve"> </v>
      </c>
      <c r="D841" s="100" t="str">
        <f>IF(C841&lt;&gt;" ",'Matriz Nº4 Administración'!C841," ")</f>
        <v xml:space="preserve"> </v>
      </c>
      <c r="E841" s="98" t="str">
        <f>IF(B841&lt;&gt;"No administrar",'Matriz Nº4 Administración'!F841," ")</f>
        <v xml:space="preserve"> </v>
      </c>
      <c r="F841" s="98" t="str">
        <f>IF(B841&lt;&gt;"No administrar",'Matriz Nº4 Administración'!G841," ")</f>
        <v xml:space="preserve"> </v>
      </c>
      <c r="G841" s="120"/>
      <c r="H841" s="120"/>
      <c r="I841" s="120"/>
      <c r="J841" s="120"/>
      <c r="K841" s="121"/>
      <c r="L841" s="121"/>
      <c r="M841" s="120"/>
      <c r="N841" s="23"/>
      <c r="O841" s="23"/>
      <c r="P841" s="23"/>
      <c r="Q841" s="23"/>
      <c r="R841" s="23"/>
      <c r="S841" s="23"/>
      <c r="T841" s="23"/>
      <c r="U841" s="23"/>
      <c r="V841" s="23"/>
      <c r="W841" s="23"/>
      <c r="X841" s="23"/>
      <c r="Y841" s="23"/>
      <c r="Z841" s="23"/>
    </row>
    <row r="842" spans="1:26" ht="42.75" customHeight="1" x14ac:dyDescent="0.3">
      <c r="A842" s="97" t="str">
        <f>+'Matriz Nº4 Administración'!A842</f>
        <v>92. 5</v>
      </c>
      <c r="B842" s="98" t="str">
        <f>+'Matriz Nº4 Administración'!B842</f>
        <v>No administrar</v>
      </c>
      <c r="C842" s="99" t="str">
        <f>IF(B842&lt;&gt;"No administrar",'Matriz Nº1 Identificación'!B842," ")</f>
        <v xml:space="preserve"> </v>
      </c>
      <c r="D842" s="100" t="str">
        <f>IF(C842&lt;&gt;" ",'Matriz Nº4 Administración'!C842," ")</f>
        <v xml:space="preserve"> </v>
      </c>
      <c r="E842" s="98" t="str">
        <f>IF(B842&lt;&gt;"No administrar",'Matriz Nº4 Administración'!F842," ")</f>
        <v xml:space="preserve"> </v>
      </c>
      <c r="F842" s="98" t="str">
        <f>IF(B842&lt;&gt;"No administrar",'Matriz Nº4 Administración'!G842," ")</f>
        <v xml:space="preserve"> </v>
      </c>
      <c r="G842" s="120"/>
      <c r="H842" s="120"/>
      <c r="I842" s="120"/>
      <c r="J842" s="120"/>
      <c r="K842" s="121"/>
      <c r="L842" s="121"/>
      <c r="M842" s="120"/>
      <c r="N842" s="23"/>
      <c r="O842" s="23"/>
      <c r="P842" s="23"/>
      <c r="Q842" s="23"/>
      <c r="R842" s="23"/>
      <c r="S842" s="23"/>
      <c r="T842" s="23"/>
      <c r="U842" s="23"/>
      <c r="V842" s="23"/>
      <c r="W842" s="23"/>
      <c r="X842" s="23"/>
      <c r="Y842" s="23"/>
      <c r="Z842" s="23"/>
    </row>
    <row r="843" spans="1:26" ht="40.5" customHeight="1" x14ac:dyDescent="0.3">
      <c r="A843" s="97" t="str">
        <f>+'Matriz Nº4 Administración'!A843</f>
        <v>92. 6</v>
      </c>
      <c r="B843" s="98" t="str">
        <f>+'Matriz Nº4 Administración'!B843</f>
        <v>No administrar</v>
      </c>
      <c r="C843" s="99" t="str">
        <f>IF(B843&lt;&gt;"No administrar",'Matriz Nº1 Identificación'!B843," ")</f>
        <v xml:space="preserve"> </v>
      </c>
      <c r="D843" s="100" t="str">
        <f>IF(C843&lt;&gt;" ",'Matriz Nº4 Administración'!C843," ")</f>
        <v xml:space="preserve"> </v>
      </c>
      <c r="E843" s="98" t="str">
        <f>IF(B843&lt;&gt;"No administrar",'Matriz Nº4 Administración'!F843," ")</f>
        <v xml:space="preserve"> </v>
      </c>
      <c r="F843" s="98" t="str">
        <f>IF(B843&lt;&gt;"No administrar",'Matriz Nº4 Administración'!G843," ")</f>
        <v xml:space="preserve"> </v>
      </c>
      <c r="G843" s="120"/>
      <c r="H843" s="120"/>
      <c r="I843" s="120"/>
      <c r="J843" s="120"/>
      <c r="K843" s="121"/>
      <c r="L843" s="121"/>
      <c r="M843" s="120"/>
      <c r="N843" s="23"/>
      <c r="O843" s="23"/>
      <c r="P843" s="23"/>
      <c r="Q843" s="23"/>
      <c r="R843" s="23"/>
      <c r="S843" s="23"/>
      <c r="T843" s="23"/>
      <c r="U843" s="23"/>
      <c r="V843" s="23"/>
      <c r="W843" s="23"/>
      <c r="X843" s="23"/>
      <c r="Y843" s="23"/>
      <c r="Z843" s="23"/>
    </row>
    <row r="844" spans="1:26" ht="43.5" customHeight="1" thickBot="1" x14ac:dyDescent="0.35">
      <c r="A844" s="97" t="str">
        <f>+'Matriz Nº4 Administración'!A844</f>
        <v>92. 7</v>
      </c>
      <c r="B844" s="98" t="str">
        <f>+'Matriz Nº4 Administración'!B844</f>
        <v>No administrar</v>
      </c>
      <c r="C844" s="99" t="str">
        <f>IF(B844&lt;&gt;"No administrar",'Matriz Nº1 Identificación'!B844," ")</f>
        <v xml:space="preserve"> </v>
      </c>
      <c r="D844" s="100" t="str">
        <f>IF(C844&lt;&gt;" ",'Matriz Nº4 Administración'!C844," ")</f>
        <v xml:space="preserve"> </v>
      </c>
      <c r="E844" s="98" t="str">
        <f>IF(B844&lt;&gt;"No administrar",'Matriz Nº4 Administración'!F844," ")</f>
        <v xml:space="preserve"> </v>
      </c>
      <c r="F844" s="98" t="str">
        <f>IF(B844&lt;&gt;"No administrar",'Matriz Nº4 Administración'!G844," ")</f>
        <v xml:space="preserve"> </v>
      </c>
      <c r="G844" s="120"/>
      <c r="H844" s="120"/>
      <c r="I844" s="120"/>
      <c r="J844" s="120"/>
      <c r="K844" s="121"/>
      <c r="L844" s="121"/>
      <c r="M844" s="120"/>
      <c r="N844" s="23"/>
      <c r="O844" s="23"/>
      <c r="P844" s="23"/>
      <c r="Q844" s="23"/>
      <c r="R844" s="23"/>
      <c r="S844" s="23"/>
      <c r="T844" s="23"/>
      <c r="U844" s="23"/>
      <c r="V844" s="23"/>
      <c r="W844" s="23"/>
      <c r="X844" s="23"/>
      <c r="Y844" s="23"/>
      <c r="Z844" s="23"/>
    </row>
    <row r="845" spans="1:26" ht="16.5" customHeight="1" thickBot="1" x14ac:dyDescent="0.35">
      <c r="A845" s="460" t="str">
        <f>'Matriz Nº4 Administración'!A845</f>
        <v xml:space="preserve">Objetivo Estratégico: </v>
      </c>
      <c r="B845" s="461"/>
      <c r="C845" s="462">
        <f>'Matriz Nº4 Administración'!B845</f>
        <v>0</v>
      </c>
      <c r="D845" s="463"/>
      <c r="E845" s="463"/>
      <c r="F845" s="463"/>
      <c r="G845" s="463"/>
      <c r="H845" s="463"/>
      <c r="I845" s="463"/>
      <c r="J845" s="463"/>
      <c r="K845" s="463"/>
      <c r="L845" s="463"/>
      <c r="M845" s="463"/>
      <c r="N845" s="7"/>
      <c r="O845" s="7"/>
      <c r="P845" s="7"/>
      <c r="Q845" s="7"/>
      <c r="R845" s="7"/>
      <c r="S845" s="7"/>
      <c r="T845" s="7"/>
      <c r="U845" s="7"/>
      <c r="V845" s="7"/>
      <c r="W845" s="7"/>
      <c r="X845" s="7"/>
      <c r="Y845" s="7"/>
      <c r="Z845" s="7"/>
    </row>
    <row r="846" spans="1:26" ht="27" customHeight="1" thickBot="1" x14ac:dyDescent="0.35">
      <c r="A846" s="456" t="str">
        <f>'Matriz Nº4 Administración'!A846</f>
        <v>Objetivo táctico</v>
      </c>
      <c r="B846" s="426"/>
      <c r="C846" s="457" t="str">
        <f>'Matriz Nº4 Administración'!B846</f>
        <v xml:space="preserve">93. </v>
      </c>
      <c r="D846" s="458"/>
      <c r="E846" s="458"/>
      <c r="F846" s="458"/>
      <c r="G846" s="458"/>
      <c r="H846" s="458"/>
      <c r="I846" s="458"/>
      <c r="J846" s="458"/>
      <c r="K846" s="458"/>
      <c r="L846" s="458"/>
      <c r="M846" s="459"/>
      <c r="N846" s="7"/>
      <c r="O846" s="7"/>
      <c r="P846" s="7"/>
      <c r="Q846" s="7"/>
      <c r="R846" s="7"/>
      <c r="S846" s="7"/>
      <c r="T846" s="7"/>
      <c r="U846" s="7"/>
      <c r="V846" s="7"/>
      <c r="W846" s="7"/>
      <c r="X846" s="7"/>
      <c r="Y846" s="7"/>
      <c r="Z846" s="7"/>
    </row>
    <row r="847" spans="1:26" ht="47.25" customHeight="1" x14ac:dyDescent="0.3">
      <c r="A847" s="97" t="str">
        <f>+'Matriz Nº4 Administración'!A847</f>
        <v>93. 1</v>
      </c>
      <c r="B847" s="98" t="str">
        <f>+'Matriz Nº4 Administración'!B847</f>
        <v>No administrar</v>
      </c>
      <c r="C847" s="99" t="str">
        <f>IF(B847&lt;&gt;"No administrar",'Matriz Nº1 Identificación'!B847," ")</f>
        <v xml:space="preserve"> </v>
      </c>
      <c r="D847" s="100" t="str">
        <f>IF(C847&lt;&gt;" ",'Matriz Nº4 Administración'!C847," ")</f>
        <v xml:space="preserve"> </v>
      </c>
      <c r="E847" s="98" t="str">
        <f>IF(B847&lt;&gt;"No administrar",'Matriz Nº4 Administración'!F847," ")</f>
        <v xml:space="preserve"> </v>
      </c>
      <c r="F847" s="98" t="str">
        <f>IF(B847&lt;&gt;"No administrar",'Matriz Nº4 Administración'!G847," ")</f>
        <v xml:space="preserve"> </v>
      </c>
      <c r="G847" s="120"/>
      <c r="H847" s="120"/>
      <c r="I847" s="120"/>
      <c r="J847" s="120"/>
      <c r="K847" s="121"/>
      <c r="L847" s="121"/>
      <c r="M847" s="120"/>
      <c r="N847" s="23"/>
      <c r="O847" s="23"/>
      <c r="P847" s="23"/>
      <c r="Q847" s="23"/>
      <c r="R847" s="23"/>
      <c r="S847" s="23"/>
      <c r="T847" s="23"/>
      <c r="U847" s="23"/>
      <c r="V847" s="23"/>
      <c r="W847" s="23"/>
      <c r="X847" s="23"/>
      <c r="Y847" s="23"/>
      <c r="Z847" s="23"/>
    </row>
    <row r="848" spans="1:26" ht="43.5" customHeight="1" x14ac:dyDescent="0.3">
      <c r="A848" s="97" t="str">
        <f>+'Matriz Nº4 Administración'!A848</f>
        <v>93. 2</v>
      </c>
      <c r="B848" s="98" t="str">
        <f>+'Matriz Nº4 Administración'!B848</f>
        <v>No administrar</v>
      </c>
      <c r="C848" s="99" t="str">
        <f>IF(B848&lt;&gt;"No administrar",'Matriz Nº1 Identificación'!B848," ")</f>
        <v xml:space="preserve"> </v>
      </c>
      <c r="D848" s="100" t="str">
        <f>IF(C848&lt;&gt;" ",'Matriz Nº4 Administración'!C848," ")</f>
        <v xml:space="preserve"> </v>
      </c>
      <c r="E848" s="98" t="str">
        <f>IF(B848&lt;&gt;"No administrar",'Matriz Nº4 Administración'!F848," ")</f>
        <v xml:space="preserve"> </v>
      </c>
      <c r="F848" s="98" t="str">
        <f>IF(B848&lt;&gt;"No administrar",'Matriz Nº4 Administración'!G848," ")</f>
        <v xml:space="preserve"> </v>
      </c>
      <c r="G848" s="120"/>
      <c r="H848" s="120"/>
      <c r="I848" s="120"/>
      <c r="J848" s="120"/>
      <c r="K848" s="121"/>
      <c r="L848" s="121"/>
      <c r="M848" s="120"/>
      <c r="N848" s="23"/>
      <c r="O848" s="23"/>
      <c r="P848" s="23"/>
      <c r="Q848" s="23"/>
      <c r="R848" s="23"/>
      <c r="S848" s="23"/>
      <c r="T848" s="23"/>
      <c r="U848" s="23"/>
      <c r="V848" s="23"/>
      <c r="W848" s="23"/>
      <c r="X848" s="23"/>
      <c r="Y848" s="23"/>
      <c r="Z848" s="23"/>
    </row>
    <row r="849" spans="1:26" ht="40.5" customHeight="1" x14ac:dyDescent="0.3">
      <c r="A849" s="97" t="str">
        <f>+'Matriz Nº4 Administración'!A849</f>
        <v>93. 3</v>
      </c>
      <c r="B849" s="98" t="str">
        <f>+'Matriz Nº4 Administración'!B849</f>
        <v>No administrar</v>
      </c>
      <c r="C849" s="99" t="str">
        <f>IF(B849&lt;&gt;"No administrar",'Matriz Nº1 Identificación'!B849," ")</f>
        <v xml:space="preserve"> </v>
      </c>
      <c r="D849" s="100" t="str">
        <f>IF(C849&lt;&gt;" ",'Matriz Nº4 Administración'!C849," ")</f>
        <v xml:space="preserve"> </v>
      </c>
      <c r="E849" s="98" t="str">
        <f>IF(B849&lt;&gt;"No administrar",'Matriz Nº4 Administración'!F849," ")</f>
        <v xml:space="preserve"> </v>
      </c>
      <c r="F849" s="98" t="str">
        <f>IF(B849&lt;&gt;"No administrar",'Matriz Nº4 Administración'!G849," ")</f>
        <v xml:space="preserve"> </v>
      </c>
      <c r="G849" s="120"/>
      <c r="H849" s="120"/>
      <c r="I849" s="120"/>
      <c r="J849" s="120"/>
      <c r="K849" s="121"/>
      <c r="L849" s="121"/>
      <c r="M849" s="120"/>
      <c r="N849" s="23"/>
      <c r="O849" s="23"/>
      <c r="P849" s="23"/>
      <c r="Q849" s="23"/>
      <c r="R849" s="23"/>
      <c r="S849" s="23"/>
      <c r="T849" s="23"/>
      <c r="U849" s="23"/>
      <c r="V849" s="23"/>
      <c r="W849" s="23"/>
      <c r="X849" s="23"/>
      <c r="Y849" s="23"/>
      <c r="Z849" s="23"/>
    </row>
    <row r="850" spans="1:26" ht="48" customHeight="1" x14ac:dyDescent="0.3">
      <c r="A850" s="97" t="str">
        <f>+'Matriz Nº4 Administración'!A850</f>
        <v>93. 4</v>
      </c>
      <c r="B850" s="98" t="str">
        <f>+'Matriz Nº4 Administración'!B850</f>
        <v>No administrar</v>
      </c>
      <c r="C850" s="99" t="str">
        <f>IF(B850&lt;&gt;"No administrar",'Matriz Nº1 Identificación'!B850," ")</f>
        <v xml:space="preserve"> </v>
      </c>
      <c r="D850" s="100" t="str">
        <f>IF(C850&lt;&gt;" ",'Matriz Nº4 Administración'!C850," ")</f>
        <v xml:space="preserve"> </v>
      </c>
      <c r="E850" s="98" t="str">
        <f>IF(B850&lt;&gt;"No administrar",'Matriz Nº4 Administración'!F850," ")</f>
        <v xml:space="preserve"> </v>
      </c>
      <c r="F850" s="98" t="str">
        <f>IF(B850&lt;&gt;"No administrar",'Matriz Nº4 Administración'!G850," ")</f>
        <v xml:space="preserve"> </v>
      </c>
      <c r="G850" s="120"/>
      <c r="H850" s="120"/>
      <c r="I850" s="120"/>
      <c r="J850" s="120"/>
      <c r="K850" s="121"/>
      <c r="L850" s="121"/>
      <c r="M850" s="120"/>
      <c r="N850" s="23"/>
      <c r="O850" s="23"/>
      <c r="P850" s="23"/>
      <c r="Q850" s="23"/>
      <c r="R850" s="23"/>
      <c r="S850" s="23"/>
      <c r="T850" s="23"/>
      <c r="U850" s="23"/>
      <c r="V850" s="23"/>
      <c r="W850" s="23"/>
      <c r="X850" s="23"/>
      <c r="Y850" s="23"/>
      <c r="Z850" s="23"/>
    </row>
    <row r="851" spans="1:26" ht="42.75" customHeight="1" x14ac:dyDescent="0.3">
      <c r="A851" s="97" t="str">
        <f>+'Matriz Nº4 Administración'!A851</f>
        <v>93. 5</v>
      </c>
      <c r="B851" s="98" t="str">
        <f>+'Matriz Nº4 Administración'!B851</f>
        <v>No administrar</v>
      </c>
      <c r="C851" s="99" t="str">
        <f>IF(B851&lt;&gt;"No administrar",'Matriz Nº1 Identificación'!B851," ")</f>
        <v xml:space="preserve"> </v>
      </c>
      <c r="D851" s="100" t="str">
        <f>IF(C851&lt;&gt;" ",'Matriz Nº4 Administración'!C851," ")</f>
        <v xml:space="preserve"> </v>
      </c>
      <c r="E851" s="98" t="str">
        <f>IF(B851&lt;&gt;"No administrar",'Matriz Nº4 Administración'!F851," ")</f>
        <v xml:space="preserve"> </v>
      </c>
      <c r="F851" s="98" t="str">
        <f>IF(B851&lt;&gt;"No administrar",'Matriz Nº4 Administración'!G851," ")</f>
        <v xml:space="preserve"> </v>
      </c>
      <c r="G851" s="120"/>
      <c r="H851" s="120"/>
      <c r="I851" s="120"/>
      <c r="J851" s="120"/>
      <c r="K851" s="121"/>
      <c r="L851" s="121"/>
      <c r="M851" s="120"/>
      <c r="N851" s="23"/>
      <c r="O851" s="23"/>
      <c r="P851" s="23"/>
      <c r="Q851" s="23"/>
      <c r="R851" s="23"/>
      <c r="S851" s="23"/>
      <c r="T851" s="23"/>
      <c r="U851" s="23"/>
      <c r="V851" s="23"/>
      <c r="W851" s="23"/>
      <c r="X851" s="23"/>
      <c r="Y851" s="23"/>
      <c r="Z851" s="23"/>
    </row>
    <row r="852" spans="1:26" ht="40.5" customHeight="1" x14ac:dyDescent="0.3">
      <c r="A852" s="97" t="str">
        <f>+'Matriz Nº4 Administración'!A852</f>
        <v>93. 6</v>
      </c>
      <c r="B852" s="98" t="str">
        <f>+'Matriz Nº4 Administración'!B852</f>
        <v>No administrar</v>
      </c>
      <c r="C852" s="99" t="str">
        <f>IF(B852&lt;&gt;"No administrar",'Matriz Nº1 Identificación'!B852," ")</f>
        <v xml:space="preserve"> </v>
      </c>
      <c r="D852" s="100" t="str">
        <f>IF(C852&lt;&gt;" ",'Matriz Nº4 Administración'!C852," ")</f>
        <v xml:space="preserve"> </v>
      </c>
      <c r="E852" s="98" t="str">
        <f>IF(B852&lt;&gt;"No administrar",'Matriz Nº4 Administración'!F852," ")</f>
        <v xml:space="preserve"> </v>
      </c>
      <c r="F852" s="98" t="str">
        <f>IF(B852&lt;&gt;"No administrar",'Matriz Nº4 Administración'!G852," ")</f>
        <v xml:space="preserve"> </v>
      </c>
      <c r="G852" s="120"/>
      <c r="H852" s="120"/>
      <c r="I852" s="120"/>
      <c r="J852" s="120"/>
      <c r="K852" s="121"/>
      <c r="L852" s="121"/>
      <c r="M852" s="120"/>
      <c r="N852" s="23"/>
      <c r="O852" s="23"/>
      <c r="P852" s="23"/>
      <c r="Q852" s="23"/>
      <c r="R852" s="23"/>
      <c r="S852" s="23"/>
      <c r="T852" s="23"/>
      <c r="U852" s="23"/>
      <c r="V852" s="23"/>
      <c r="W852" s="23"/>
      <c r="X852" s="23"/>
      <c r="Y852" s="23"/>
      <c r="Z852" s="23"/>
    </row>
    <row r="853" spans="1:26" ht="43.5" customHeight="1" thickBot="1" x14ac:dyDescent="0.35">
      <c r="A853" s="97" t="str">
        <f>+'Matriz Nº4 Administración'!A853</f>
        <v>93. 7</v>
      </c>
      <c r="B853" s="98" t="str">
        <f>+'Matriz Nº4 Administración'!B853</f>
        <v>No administrar</v>
      </c>
      <c r="C853" s="99" t="str">
        <f>IF(B853&lt;&gt;"No administrar",'Matriz Nº1 Identificación'!B853," ")</f>
        <v xml:space="preserve"> </v>
      </c>
      <c r="D853" s="100" t="str">
        <f>IF(C853&lt;&gt;" ",'Matriz Nº4 Administración'!C853," ")</f>
        <v xml:space="preserve"> </v>
      </c>
      <c r="E853" s="98" t="str">
        <f>IF(B853&lt;&gt;"No administrar",'Matriz Nº4 Administración'!F853," ")</f>
        <v xml:space="preserve"> </v>
      </c>
      <c r="F853" s="98" t="str">
        <f>IF(B853&lt;&gt;"No administrar",'Matriz Nº4 Administración'!G853," ")</f>
        <v xml:space="preserve"> </v>
      </c>
      <c r="G853" s="120"/>
      <c r="H853" s="120"/>
      <c r="I853" s="120"/>
      <c r="J853" s="120"/>
      <c r="K853" s="121"/>
      <c r="L853" s="121"/>
      <c r="M853" s="120"/>
      <c r="N853" s="23"/>
      <c r="O853" s="23"/>
      <c r="P853" s="23"/>
      <c r="Q853" s="23"/>
      <c r="R853" s="23"/>
      <c r="S853" s="23"/>
      <c r="T853" s="23"/>
      <c r="U853" s="23"/>
      <c r="V853" s="23"/>
      <c r="W853" s="23"/>
      <c r="X853" s="23"/>
      <c r="Y853" s="23"/>
      <c r="Z853" s="23"/>
    </row>
    <row r="854" spans="1:26" ht="16.5" customHeight="1" thickBot="1" x14ac:dyDescent="0.35">
      <c r="A854" s="460" t="str">
        <f>'Matriz Nº4 Administración'!A854</f>
        <v xml:space="preserve">Objetivo Estratégico: </v>
      </c>
      <c r="B854" s="461"/>
      <c r="C854" s="462">
        <f>'Matriz Nº4 Administración'!B854</f>
        <v>0</v>
      </c>
      <c r="D854" s="463"/>
      <c r="E854" s="463"/>
      <c r="F854" s="463"/>
      <c r="G854" s="463"/>
      <c r="H854" s="463"/>
      <c r="I854" s="463"/>
      <c r="J854" s="463"/>
      <c r="K854" s="463"/>
      <c r="L854" s="463"/>
      <c r="M854" s="463"/>
      <c r="N854" s="7"/>
      <c r="O854" s="7"/>
      <c r="P854" s="7"/>
      <c r="Q854" s="7"/>
      <c r="R854" s="7"/>
      <c r="S854" s="7"/>
      <c r="T854" s="7"/>
      <c r="U854" s="7"/>
      <c r="V854" s="7"/>
      <c r="W854" s="7"/>
      <c r="X854" s="7"/>
      <c r="Y854" s="7"/>
      <c r="Z854" s="7"/>
    </row>
    <row r="855" spans="1:26" ht="27" customHeight="1" thickBot="1" x14ac:dyDescent="0.35">
      <c r="A855" s="456" t="str">
        <f>'Matriz Nº4 Administración'!A855</f>
        <v>Objetivo táctico</v>
      </c>
      <c r="B855" s="426"/>
      <c r="C855" s="457" t="str">
        <f>'Matriz Nº4 Administración'!B855</f>
        <v xml:space="preserve">94. </v>
      </c>
      <c r="D855" s="458"/>
      <c r="E855" s="458"/>
      <c r="F855" s="458"/>
      <c r="G855" s="458"/>
      <c r="H855" s="458"/>
      <c r="I855" s="458"/>
      <c r="J855" s="458"/>
      <c r="K855" s="458"/>
      <c r="L855" s="458"/>
      <c r="M855" s="459"/>
      <c r="N855" s="7"/>
      <c r="O855" s="7"/>
      <c r="P855" s="7"/>
      <c r="Q855" s="7"/>
      <c r="R855" s="7"/>
      <c r="S855" s="7"/>
      <c r="T855" s="7"/>
      <c r="U855" s="7"/>
      <c r="V855" s="7"/>
      <c r="W855" s="7"/>
      <c r="X855" s="7"/>
      <c r="Y855" s="7"/>
      <c r="Z855" s="7"/>
    </row>
    <row r="856" spans="1:26" ht="47.25" customHeight="1" x14ac:dyDescent="0.3">
      <c r="A856" s="97" t="str">
        <f>+'Matriz Nº4 Administración'!A856</f>
        <v>94. 1</v>
      </c>
      <c r="B856" s="98" t="str">
        <f>+'Matriz Nº4 Administración'!B856</f>
        <v>No administrar</v>
      </c>
      <c r="C856" s="99" t="str">
        <f>IF(B856&lt;&gt;"No administrar",'Matriz Nº1 Identificación'!B856," ")</f>
        <v xml:space="preserve"> </v>
      </c>
      <c r="D856" s="100" t="str">
        <f>IF(C856&lt;&gt;" ",'Matriz Nº4 Administración'!C856," ")</f>
        <v xml:space="preserve"> </v>
      </c>
      <c r="E856" s="98" t="str">
        <f>IF(B856&lt;&gt;"No administrar",'Matriz Nº4 Administración'!F856," ")</f>
        <v xml:space="preserve"> </v>
      </c>
      <c r="F856" s="98" t="str">
        <f>IF(B856&lt;&gt;"No administrar",'Matriz Nº4 Administración'!G856," ")</f>
        <v xml:space="preserve"> </v>
      </c>
      <c r="G856" s="120"/>
      <c r="H856" s="120"/>
      <c r="I856" s="120"/>
      <c r="J856" s="120"/>
      <c r="K856" s="121"/>
      <c r="L856" s="121"/>
      <c r="M856" s="120"/>
      <c r="N856" s="23"/>
      <c r="O856" s="23"/>
      <c r="P856" s="23"/>
      <c r="Q856" s="23"/>
      <c r="R856" s="23"/>
      <c r="S856" s="23"/>
      <c r="T856" s="23"/>
      <c r="U856" s="23"/>
      <c r="V856" s="23"/>
      <c r="W856" s="23"/>
      <c r="X856" s="23"/>
      <c r="Y856" s="23"/>
      <c r="Z856" s="23"/>
    </row>
    <row r="857" spans="1:26" ht="43.5" customHeight="1" x14ac:dyDescent="0.3">
      <c r="A857" s="97" t="str">
        <f>+'Matriz Nº4 Administración'!A857</f>
        <v>94. 2</v>
      </c>
      <c r="B857" s="98" t="str">
        <f>+'Matriz Nº4 Administración'!B857</f>
        <v>No administrar</v>
      </c>
      <c r="C857" s="99" t="str">
        <f>IF(B857&lt;&gt;"No administrar",'Matriz Nº1 Identificación'!B857," ")</f>
        <v xml:space="preserve"> </v>
      </c>
      <c r="D857" s="100" t="str">
        <f>IF(C857&lt;&gt;" ",'Matriz Nº4 Administración'!C857," ")</f>
        <v xml:space="preserve"> </v>
      </c>
      <c r="E857" s="98" t="str">
        <f>IF(B857&lt;&gt;"No administrar",'Matriz Nº4 Administración'!F857," ")</f>
        <v xml:space="preserve"> </v>
      </c>
      <c r="F857" s="98" t="str">
        <f>IF(B857&lt;&gt;"No administrar",'Matriz Nº4 Administración'!G857," ")</f>
        <v xml:space="preserve"> </v>
      </c>
      <c r="G857" s="120"/>
      <c r="H857" s="120"/>
      <c r="I857" s="120"/>
      <c r="J857" s="120"/>
      <c r="K857" s="121"/>
      <c r="L857" s="121"/>
      <c r="M857" s="120"/>
      <c r="N857" s="23"/>
      <c r="O857" s="23"/>
      <c r="P857" s="23"/>
      <c r="Q857" s="23"/>
      <c r="R857" s="23"/>
      <c r="S857" s="23"/>
      <c r="T857" s="23"/>
      <c r="U857" s="23"/>
      <c r="V857" s="23"/>
      <c r="W857" s="23"/>
      <c r="X857" s="23"/>
      <c r="Y857" s="23"/>
      <c r="Z857" s="23"/>
    </row>
    <row r="858" spans="1:26" ht="40.5" customHeight="1" x14ac:dyDescent="0.3">
      <c r="A858" s="97" t="str">
        <f>+'Matriz Nº4 Administración'!A858</f>
        <v>94. 3</v>
      </c>
      <c r="B858" s="98" t="str">
        <f>+'Matriz Nº4 Administración'!B858</f>
        <v>No administrar</v>
      </c>
      <c r="C858" s="99" t="str">
        <f>IF(B858&lt;&gt;"No administrar",'Matriz Nº1 Identificación'!B858," ")</f>
        <v xml:space="preserve"> </v>
      </c>
      <c r="D858" s="100" t="str">
        <f>IF(C858&lt;&gt;" ",'Matriz Nº4 Administración'!C858," ")</f>
        <v xml:space="preserve"> </v>
      </c>
      <c r="E858" s="98" t="str">
        <f>IF(B858&lt;&gt;"No administrar",'Matriz Nº4 Administración'!F858," ")</f>
        <v xml:space="preserve"> </v>
      </c>
      <c r="F858" s="98" t="str">
        <f>IF(B858&lt;&gt;"No administrar",'Matriz Nº4 Administración'!G858," ")</f>
        <v xml:space="preserve"> </v>
      </c>
      <c r="G858" s="120"/>
      <c r="H858" s="120"/>
      <c r="I858" s="120"/>
      <c r="J858" s="120"/>
      <c r="K858" s="121"/>
      <c r="L858" s="121"/>
      <c r="M858" s="120"/>
      <c r="N858" s="23"/>
      <c r="O858" s="23"/>
      <c r="P858" s="23"/>
      <c r="Q858" s="23"/>
      <c r="R858" s="23"/>
      <c r="S858" s="23"/>
      <c r="T858" s="23"/>
      <c r="U858" s="23"/>
      <c r="V858" s="23"/>
      <c r="W858" s="23"/>
      <c r="X858" s="23"/>
      <c r="Y858" s="23"/>
      <c r="Z858" s="23"/>
    </row>
    <row r="859" spans="1:26" ht="48" customHeight="1" x14ac:dyDescent="0.3">
      <c r="A859" s="97" t="str">
        <f>+'Matriz Nº4 Administración'!A859</f>
        <v>94. 4</v>
      </c>
      <c r="B859" s="98" t="str">
        <f>+'Matriz Nº4 Administración'!B859</f>
        <v>No administrar</v>
      </c>
      <c r="C859" s="99" t="str">
        <f>IF(B859&lt;&gt;"No administrar",'Matriz Nº1 Identificación'!B859," ")</f>
        <v xml:space="preserve"> </v>
      </c>
      <c r="D859" s="100" t="str">
        <f>IF(C859&lt;&gt;" ",'Matriz Nº4 Administración'!C859," ")</f>
        <v xml:space="preserve"> </v>
      </c>
      <c r="E859" s="98" t="str">
        <f>IF(B859&lt;&gt;"No administrar",'Matriz Nº4 Administración'!F859," ")</f>
        <v xml:space="preserve"> </v>
      </c>
      <c r="F859" s="98" t="str">
        <f>IF(B859&lt;&gt;"No administrar",'Matriz Nº4 Administración'!G859," ")</f>
        <v xml:space="preserve"> </v>
      </c>
      <c r="G859" s="120"/>
      <c r="H859" s="120"/>
      <c r="I859" s="120"/>
      <c r="J859" s="120"/>
      <c r="K859" s="121"/>
      <c r="L859" s="121"/>
      <c r="M859" s="120"/>
      <c r="N859" s="23"/>
      <c r="O859" s="23"/>
      <c r="P859" s="23"/>
      <c r="Q859" s="23"/>
      <c r="R859" s="23"/>
      <c r="S859" s="23"/>
      <c r="T859" s="23"/>
      <c r="U859" s="23"/>
      <c r="V859" s="23"/>
      <c r="W859" s="23"/>
      <c r="X859" s="23"/>
      <c r="Y859" s="23"/>
      <c r="Z859" s="23"/>
    </row>
    <row r="860" spans="1:26" ht="42.75" customHeight="1" x14ac:dyDescent="0.3">
      <c r="A860" s="97" t="str">
        <f>+'Matriz Nº4 Administración'!A860</f>
        <v>94. 5</v>
      </c>
      <c r="B860" s="98" t="str">
        <f>+'Matriz Nº4 Administración'!B860</f>
        <v>No administrar</v>
      </c>
      <c r="C860" s="99" t="str">
        <f>IF(B860&lt;&gt;"No administrar",'Matriz Nº1 Identificación'!B860," ")</f>
        <v xml:space="preserve"> </v>
      </c>
      <c r="D860" s="100" t="str">
        <f>IF(C860&lt;&gt;" ",'Matriz Nº4 Administración'!C860," ")</f>
        <v xml:space="preserve"> </v>
      </c>
      <c r="E860" s="98" t="str">
        <f>IF(B860&lt;&gt;"No administrar",'Matriz Nº4 Administración'!F860," ")</f>
        <v xml:space="preserve"> </v>
      </c>
      <c r="F860" s="98" t="str">
        <f>IF(B860&lt;&gt;"No administrar",'Matriz Nº4 Administración'!G860," ")</f>
        <v xml:space="preserve"> </v>
      </c>
      <c r="G860" s="120"/>
      <c r="H860" s="120"/>
      <c r="I860" s="120"/>
      <c r="J860" s="120"/>
      <c r="K860" s="121"/>
      <c r="L860" s="121"/>
      <c r="M860" s="120"/>
      <c r="N860" s="23"/>
      <c r="O860" s="23"/>
      <c r="P860" s="23"/>
      <c r="Q860" s="23"/>
      <c r="R860" s="23"/>
      <c r="S860" s="23"/>
      <c r="T860" s="23"/>
      <c r="U860" s="23"/>
      <c r="V860" s="23"/>
      <c r="W860" s="23"/>
      <c r="X860" s="23"/>
      <c r="Y860" s="23"/>
      <c r="Z860" s="23"/>
    </row>
    <row r="861" spans="1:26" ht="40.5" customHeight="1" x14ac:dyDescent="0.3">
      <c r="A861" s="97" t="str">
        <f>+'Matriz Nº4 Administración'!A861</f>
        <v>94. 6</v>
      </c>
      <c r="B861" s="98" t="str">
        <f>+'Matriz Nº4 Administración'!B861</f>
        <v>No administrar</v>
      </c>
      <c r="C861" s="99" t="str">
        <f>IF(B861&lt;&gt;"No administrar",'Matriz Nº1 Identificación'!B861," ")</f>
        <v xml:space="preserve"> </v>
      </c>
      <c r="D861" s="100" t="str">
        <f>IF(C861&lt;&gt;" ",'Matriz Nº4 Administración'!C861," ")</f>
        <v xml:space="preserve"> </v>
      </c>
      <c r="E861" s="98" t="str">
        <f>IF(B861&lt;&gt;"No administrar",'Matriz Nº4 Administración'!F861," ")</f>
        <v xml:space="preserve"> </v>
      </c>
      <c r="F861" s="98" t="str">
        <f>IF(B861&lt;&gt;"No administrar",'Matriz Nº4 Administración'!G861," ")</f>
        <v xml:space="preserve"> </v>
      </c>
      <c r="G861" s="120"/>
      <c r="H861" s="120"/>
      <c r="I861" s="120"/>
      <c r="J861" s="120"/>
      <c r="K861" s="121"/>
      <c r="L861" s="121"/>
      <c r="M861" s="120"/>
      <c r="N861" s="23"/>
      <c r="O861" s="23"/>
      <c r="P861" s="23"/>
      <c r="Q861" s="23"/>
      <c r="R861" s="23"/>
      <c r="S861" s="23"/>
      <c r="T861" s="23"/>
      <c r="U861" s="23"/>
      <c r="V861" s="23"/>
      <c r="W861" s="23"/>
      <c r="X861" s="23"/>
      <c r="Y861" s="23"/>
      <c r="Z861" s="23"/>
    </row>
    <row r="862" spans="1:26" ht="43.5" customHeight="1" thickBot="1" x14ac:dyDescent="0.35">
      <c r="A862" s="97" t="str">
        <f>+'Matriz Nº4 Administración'!A862</f>
        <v>94. 7</v>
      </c>
      <c r="B862" s="98" t="str">
        <f>+'Matriz Nº4 Administración'!B862</f>
        <v>No administrar</v>
      </c>
      <c r="C862" s="99" t="str">
        <f>IF(B862&lt;&gt;"No administrar",'Matriz Nº1 Identificación'!B862," ")</f>
        <v xml:space="preserve"> </v>
      </c>
      <c r="D862" s="100" t="str">
        <f>IF(C862&lt;&gt;" ",'Matriz Nº4 Administración'!C862," ")</f>
        <v xml:space="preserve"> </v>
      </c>
      <c r="E862" s="98" t="str">
        <f>IF(B862&lt;&gt;"No administrar",'Matriz Nº4 Administración'!F862," ")</f>
        <v xml:space="preserve"> </v>
      </c>
      <c r="F862" s="98" t="str">
        <f>IF(B862&lt;&gt;"No administrar",'Matriz Nº4 Administración'!G862," ")</f>
        <v xml:space="preserve"> </v>
      </c>
      <c r="G862" s="120"/>
      <c r="H862" s="120"/>
      <c r="I862" s="120"/>
      <c r="J862" s="120"/>
      <c r="K862" s="121"/>
      <c r="L862" s="121"/>
      <c r="M862" s="120"/>
      <c r="N862" s="23"/>
      <c r="O862" s="23"/>
      <c r="P862" s="23"/>
      <c r="Q862" s="23"/>
      <c r="R862" s="23"/>
      <c r="S862" s="23"/>
      <c r="T862" s="23"/>
      <c r="U862" s="23"/>
      <c r="V862" s="23"/>
      <c r="W862" s="23"/>
      <c r="X862" s="23"/>
      <c r="Y862" s="23"/>
      <c r="Z862" s="23"/>
    </row>
    <row r="863" spans="1:26" ht="16.5" customHeight="1" thickBot="1" x14ac:dyDescent="0.35">
      <c r="A863" s="460" t="str">
        <f>'Matriz Nº4 Administración'!A863</f>
        <v xml:space="preserve">Objetivo Estratégico: </v>
      </c>
      <c r="B863" s="461"/>
      <c r="C863" s="462">
        <f>'Matriz Nº4 Administración'!B863</f>
        <v>0</v>
      </c>
      <c r="D863" s="463"/>
      <c r="E863" s="463"/>
      <c r="F863" s="463"/>
      <c r="G863" s="463"/>
      <c r="H863" s="463"/>
      <c r="I863" s="463"/>
      <c r="J863" s="463"/>
      <c r="K863" s="463"/>
      <c r="L863" s="463"/>
      <c r="M863" s="463"/>
      <c r="N863" s="7"/>
      <c r="O863" s="7"/>
      <c r="P863" s="7"/>
      <c r="Q863" s="7"/>
      <c r="R863" s="7"/>
      <c r="S863" s="7"/>
      <c r="T863" s="7"/>
      <c r="U863" s="7"/>
      <c r="V863" s="7"/>
      <c r="W863" s="7"/>
      <c r="X863" s="7"/>
      <c r="Y863" s="7"/>
      <c r="Z863" s="7"/>
    </row>
    <row r="864" spans="1:26" ht="27" customHeight="1" thickBot="1" x14ac:dyDescent="0.35">
      <c r="A864" s="456" t="str">
        <f>'Matriz Nº4 Administración'!A864</f>
        <v>Objetivo táctico</v>
      </c>
      <c r="B864" s="426"/>
      <c r="C864" s="457" t="str">
        <f>'Matriz Nº4 Administración'!B864</f>
        <v xml:space="preserve">95. </v>
      </c>
      <c r="D864" s="458"/>
      <c r="E864" s="458"/>
      <c r="F864" s="458"/>
      <c r="G864" s="458"/>
      <c r="H864" s="458"/>
      <c r="I864" s="458"/>
      <c r="J864" s="458"/>
      <c r="K864" s="458"/>
      <c r="L864" s="458"/>
      <c r="M864" s="459"/>
      <c r="N864" s="7"/>
      <c r="O864" s="7"/>
      <c r="P864" s="7"/>
      <c r="Q864" s="7"/>
      <c r="R864" s="7"/>
      <c r="S864" s="7"/>
      <c r="T864" s="7"/>
      <c r="U864" s="7"/>
      <c r="V864" s="7"/>
      <c r="W864" s="7"/>
      <c r="X864" s="7"/>
      <c r="Y864" s="7"/>
      <c r="Z864" s="7"/>
    </row>
    <row r="865" spans="1:26" ht="47.25" customHeight="1" x14ac:dyDescent="0.3">
      <c r="A865" s="97" t="str">
        <f>+'Matriz Nº4 Administración'!A865</f>
        <v>95. 1</v>
      </c>
      <c r="B865" s="98" t="str">
        <f>+'Matriz Nº4 Administración'!B865</f>
        <v>No administrar</v>
      </c>
      <c r="C865" s="99" t="str">
        <f>IF(B865&lt;&gt;"No administrar",'Matriz Nº1 Identificación'!B865," ")</f>
        <v xml:space="preserve"> </v>
      </c>
      <c r="D865" s="100" t="str">
        <f>IF(C865&lt;&gt;" ",'Matriz Nº4 Administración'!C865," ")</f>
        <v xml:space="preserve"> </v>
      </c>
      <c r="E865" s="98" t="str">
        <f>IF(B865&lt;&gt;"No administrar",'Matriz Nº4 Administración'!F865," ")</f>
        <v xml:space="preserve"> </v>
      </c>
      <c r="F865" s="98" t="str">
        <f>IF(B865&lt;&gt;"No administrar",'Matriz Nº4 Administración'!G865," ")</f>
        <v xml:space="preserve"> </v>
      </c>
      <c r="G865" s="120"/>
      <c r="H865" s="120"/>
      <c r="I865" s="120"/>
      <c r="J865" s="120"/>
      <c r="K865" s="121"/>
      <c r="L865" s="121"/>
      <c r="M865" s="120"/>
      <c r="N865" s="23"/>
      <c r="O865" s="23"/>
      <c r="P865" s="23"/>
      <c r="Q865" s="23"/>
      <c r="R865" s="23"/>
      <c r="S865" s="23"/>
      <c r="T865" s="23"/>
      <c r="U865" s="23"/>
      <c r="V865" s="23"/>
      <c r="W865" s="23"/>
      <c r="X865" s="23"/>
      <c r="Y865" s="23"/>
      <c r="Z865" s="23"/>
    </row>
    <row r="866" spans="1:26" ht="43.5" customHeight="1" x14ac:dyDescent="0.3">
      <c r="A866" s="97" t="str">
        <f>+'Matriz Nº4 Administración'!A866</f>
        <v>95. 2</v>
      </c>
      <c r="B866" s="98" t="str">
        <f>+'Matriz Nº4 Administración'!B866</f>
        <v>No administrar</v>
      </c>
      <c r="C866" s="99" t="str">
        <f>IF(B866&lt;&gt;"No administrar",'Matriz Nº1 Identificación'!B866," ")</f>
        <v xml:space="preserve"> </v>
      </c>
      <c r="D866" s="100" t="str">
        <f>IF(C866&lt;&gt;" ",'Matriz Nº4 Administración'!C866," ")</f>
        <v xml:space="preserve"> </v>
      </c>
      <c r="E866" s="98" t="str">
        <f>IF(B866&lt;&gt;"No administrar",'Matriz Nº4 Administración'!F866," ")</f>
        <v xml:space="preserve"> </v>
      </c>
      <c r="F866" s="98" t="str">
        <f>IF(B866&lt;&gt;"No administrar",'Matriz Nº4 Administración'!G866," ")</f>
        <v xml:space="preserve"> </v>
      </c>
      <c r="G866" s="120"/>
      <c r="H866" s="120"/>
      <c r="I866" s="120"/>
      <c r="J866" s="120"/>
      <c r="K866" s="121"/>
      <c r="L866" s="121"/>
      <c r="M866" s="120"/>
      <c r="N866" s="23"/>
      <c r="O866" s="23"/>
      <c r="P866" s="23"/>
      <c r="Q866" s="23"/>
      <c r="R866" s="23"/>
      <c r="S866" s="23"/>
      <c r="T866" s="23"/>
      <c r="U866" s="23"/>
      <c r="V866" s="23"/>
      <c r="W866" s="23"/>
      <c r="X866" s="23"/>
      <c r="Y866" s="23"/>
      <c r="Z866" s="23"/>
    </row>
    <row r="867" spans="1:26" ht="40.5" customHeight="1" x14ac:dyDescent="0.3">
      <c r="A867" s="97" t="str">
        <f>+'Matriz Nº4 Administración'!A867</f>
        <v>95. 3</v>
      </c>
      <c r="B867" s="98" t="str">
        <f>+'Matriz Nº4 Administración'!B867</f>
        <v>No administrar</v>
      </c>
      <c r="C867" s="99" t="str">
        <f>IF(B867&lt;&gt;"No administrar",'Matriz Nº1 Identificación'!B867," ")</f>
        <v xml:space="preserve"> </v>
      </c>
      <c r="D867" s="100" t="str">
        <f>IF(C867&lt;&gt;" ",'Matriz Nº4 Administración'!C867," ")</f>
        <v xml:space="preserve"> </v>
      </c>
      <c r="E867" s="98" t="str">
        <f>IF(B867&lt;&gt;"No administrar",'Matriz Nº4 Administración'!F867," ")</f>
        <v xml:space="preserve"> </v>
      </c>
      <c r="F867" s="98" t="str">
        <f>IF(B867&lt;&gt;"No administrar",'Matriz Nº4 Administración'!G867," ")</f>
        <v xml:space="preserve"> </v>
      </c>
      <c r="G867" s="120"/>
      <c r="H867" s="120"/>
      <c r="I867" s="120"/>
      <c r="J867" s="120"/>
      <c r="K867" s="121"/>
      <c r="L867" s="121"/>
      <c r="M867" s="120"/>
      <c r="N867" s="23"/>
      <c r="O867" s="23"/>
      <c r="P867" s="23"/>
      <c r="Q867" s="23"/>
      <c r="R867" s="23"/>
      <c r="S867" s="23"/>
      <c r="T867" s="23"/>
      <c r="U867" s="23"/>
      <c r="V867" s="23"/>
      <c r="W867" s="23"/>
      <c r="X867" s="23"/>
      <c r="Y867" s="23"/>
      <c r="Z867" s="23"/>
    </row>
    <row r="868" spans="1:26" ht="48" customHeight="1" x14ac:dyDescent="0.3">
      <c r="A868" s="97" t="str">
        <f>+'Matriz Nº4 Administración'!A868</f>
        <v>95. 4</v>
      </c>
      <c r="B868" s="98" t="str">
        <f>+'Matriz Nº4 Administración'!B868</f>
        <v>No administrar</v>
      </c>
      <c r="C868" s="99" t="str">
        <f>IF(B868&lt;&gt;"No administrar",'Matriz Nº1 Identificación'!B868," ")</f>
        <v xml:space="preserve"> </v>
      </c>
      <c r="D868" s="100" t="str">
        <f>IF(C868&lt;&gt;" ",'Matriz Nº4 Administración'!C868," ")</f>
        <v xml:space="preserve"> </v>
      </c>
      <c r="E868" s="98" t="str">
        <f>IF(B868&lt;&gt;"No administrar",'Matriz Nº4 Administración'!F868," ")</f>
        <v xml:space="preserve"> </v>
      </c>
      <c r="F868" s="98" t="str">
        <f>IF(B868&lt;&gt;"No administrar",'Matriz Nº4 Administración'!G868," ")</f>
        <v xml:space="preserve"> </v>
      </c>
      <c r="G868" s="120"/>
      <c r="H868" s="120"/>
      <c r="I868" s="120"/>
      <c r="J868" s="120"/>
      <c r="K868" s="121"/>
      <c r="L868" s="121"/>
      <c r="M868" s="120"/>
      <c r="N868" s="23"/>
      <c r="O868" s="23"/>
      <c r="P868" s="23"/>
      <c r="Q868" s="23"/>
      <c r="R868" s="23"/>
      <c r="S868" s="23"/>
      <c r="T868" s="23"/>
      <c r="U868" s="23"/>
      <c r="V868" s="23"/>
      <c r="W868" s="23"/>
      <c r="X868" s="23"/>
      <c r="Y868" s="23"/>
      <c r="Z868" s="23"/>
    </row>
    <row r="869" spans="1:26" ht="42.75" customHeight="1" x14ac:dyDescent="0.3">
      <c r="A869" s="97" t="str">
        <f>+'Matriz Nº4 Administración'!A869</f>
        <v>95. 5</v>
      </c>
      <c r="B869" s="98" t="str">
        <f>+'Matriz Nº4 Administración'!B869</f>
        <v>No administrar</v>
      </c>
      <c r="C869" s="99" t="str">
        <f>IF(B869&lt;&gt;"No administrar",'Matriz Nº1 Identificación'!B869," ")</f>
        <v xml:space="preserve"> </v>
      </c>
      <c r="D869" s="100" t="str">
        <f>IF(C869&lt;&gt;" ",'Matriz Nº4 Administración'!C869," ")</f>
        <v xml:space="preserve"> </v>
      </c>
      <c r="E869" s="98" t="str">
        <f>IF(B869&lt;&gt;"No administrar",'Matriz Nº4 Administración'!F869," ")</f>
        <v xml:space="preserve"> </v>
      </c>
      <c r="F869" s="98" t="str">
        <f>IF(B869&lt;&gt;"No administrar",'Matriz Nº4 Administración'!G869," ")</f>
        <v xml:space="preserve"> </v>
      </c>
      <c r="G869" s="120"/>
      <c r="H869" s="120"/>
      <c r="I869" s="120"/>
      <c r="J869" s="120"/>
      <c r="K869" s="121"/>
      <c r="L869" s="121"/>
      <c r="M869" s="120"/>
      <c r="N869" s="23"/>
      <c r="O869" s="23"/>
      <c r="P869" s="23"/>
      <c r="Q869" s="23"/>
      <c r="R869" s="23"/>
      <c r="S869" s="23"/>
      <c r="T869" s="23"/>
      <c r="U869" s="23"/>
      <c r="V869" s="23"/>
      <c r="W869" s="23"/>
      <c r="X869" s="23"/>
      <c r="Y869" s="23"/>
      <c r="Z869" s="23"/>
    </row>
    <row r="870" spans="1:26" ht="40.5" customHeight="1" x14ac:dyDescent="0.3">
      <c r="A870" s="97" t="str">
        <f>+'Matriz Nº4 Administración'!A870</f>
        <v>95. 6</v>
      </c>
      <c r="B870" s="98" t="str">
        <f>+'Matriz Nº4 Administración'!B870</f>
        <v>No administrar</v>
      </c>
      <c r="C870" s="99" t="str">
        <f>IF(B870&lt;&gt;"No administrar",'Matriz Nº1 Identificación'!B870," ")</f>
        <v xml:space="preserve"> </v>
      </c>
      <c r="D870" s="100" t="str">
        <f>IF(C870&lt;&gt;" ",'Matriz Nº4 Administración'!C870," ")</f>
        <v xml:space="preserve"> </v>
      </c>
      <c r="E870" s="98" t="str">
        <f>IF(B870&lt;&gt;"No administrar",'Matriz Nº4 Administración'!F870," ")</f>
        <v xml:space="preserve"> </v>
      </c>
      <c r="F870" s="98" t="str">
        <f>IF(B870&lt;&gt;"No administrar",'Matriz Nº4 Administración'!G870," ")</f>
        <v xml:space="preserve"> </v>
      </c>
      <c r="G870" s="120"/>
      <c r="H870" s="120"/>
      <c r="I870" s="120"/>
      <c r="J870" s="120"/>
      <c r="K870" s="121"/>
      <c r="L870" s="121"/>
      <c r="M870" s="120"/>
      <c r="N870" s="23"/>
      <c r="O870" s="23"/>
      <c r="P870" s="23"/>
      <c r="Q870" s="23"/>
      <c r="R870" s="23"/>
      <c r="S870" s="23"/>
      <c r="T870" s="23"/>
      <c r="U870" s="23"/>
      <c r="V870" s="23"/>
      <c r="W870" s="23"/>
      <c r="X870" s="23"/>
      <c r="Y870" s="23"/>
      <c r="Z870" s="23"/>
    </row>
    <row r="871" spans="1:26" ht="43.5" customHeight="1" thickBot="1" x14ac:dyDescent="0.35">
      <c r="A871" s="97" t="str">
        <f>+'Matriz Nº4 Administración'!A871</f>
        <v>95. 7</v>
      </c>
      <c r="B871" s="98" t="str">
        <f>+'Matriz Nº4 Administración'!B871</f>
        <v>No administrar</v>
      </c>
      <c r="C871" s="99" t="str">
        <f>IF(B871&lt;&gt;"No administrar",'Matriz Nº1 Identificación'!B871," ")</f>
        <v xml:space="preserve"> </v>
      </c>
      <c r="D871" s="100" t="str">
        <f>IF(C871&lt;&gt;" ",'Matriz Nº4 Administración'!C871," ")</f>
        <v xml:space="preserve"> </v>
      </c>
      <c r="E871" s="98" t="str">
        <f>IF(B871&lt;&gt;"No administrar",'Matriz Nº4 Administración'!F871," ")</f>
        <v xml:space="preserve"> </v>
      </c>
      <c r="F871" s="98" t="str">
        <f>IF(B871&lt;&gt;"No administrar",'Matriz Nº4 Administración'!G871," ")</f>
        <v xml:space="preserve"> </v>
      </c>
      <c r="G871" s="120"/>
      <c r="H871" s="120"/>
      <c r="I871" s="120"/>
      <c r="J871" s="120"/>
      <c r="K871" s="121"/>
      <c r="L871" s="121"/>
      <c r="M871" s="120"/>
      <c r="N871" s="23"/>
      <c r="O871" s="23"/>
      <c r="P871" s="23"/>
      <c r="Q871" s="23"/>
      <c r="R871" s="23"/>
      <c r="S871" s="23"/>
      <c r="T871" s="23"/>
      <c r="U871" s="23"/>
      <c r="V871" s="23"/>
      <c r="W871" s="23"/>
      <c r="X871" s="23"/>
      <c r="Y871" s="23"/>
      <c r="Z871" s="23"/>
    </row>
    <row r="872" spans="1:26" ht="16.5" customHeight="1" thickBot="1" x14ac:dyDescent="0.35">
      <c r="A872" s="460" t="str">
        <f>'Matriz Nº4 Administración'!A872</f>
        <v xml:space="preserve">Objetivo Estratégico: </v>
      </c>
      <c r="B872" s="461"/>
      <c r="C872" s="462">
        <f>'Matriz Nº4 Administración'!B872</f>
        <v>0</v>
      </c>
      <c r="D872" s="463"/>
      <c r="E872" s="463"/>
      <c r="F872" s="463"/>
      <c r="G872" s="463"/>
      <c r="H872" s="463"/>
      <c r="I872" s="463"/>
      <c r="J872" s="463"/>
      <c r="K872" s="463"/>
      <c r="L872" s="463"/>
      <c r="M872" s="463"/>
      <c r="N872" s="7"/>
      <c r="O872" s="7"/>
      <c r="P872" s="7"/>
      <c r="Q872" s="7"/>
      <c r="R872" s="7"/>
      <c r="S872" s="7"/>
      <c r="T872" s="7"/>
      <c r="U872" s="7"/>
      <c r="V872" s="7"/>
      <c r="W872" s="7"/>
      <c r="X872" s="7"/>
      <c r="Y872" s="7"/>
      <c r="Z872" s="7"/>
    </row>
    <row r="873" spans="1:26" ht="27" customHeight="1" thickBot="1" x14ac:dyDescent="0.35">
      <c r="A873" s="456" t="str">
        <f>'Matriz Nº4 Administración'!A873</f>
        <v>Objetivo táctico</v>
      </c>
      <c r="B873" s="426"/>
      <c r="C873" s="457" t="str">
        <f>'Matriz Nº4 Administración'!B873</f>
        <v xml:space="preserve">96. </v>
      </c>
      <c r="D873" s="458"/>
      <c r="E873" s="458"/>
      <c r="F873" s="458"/>
      <c r="G873" s="458"/>
      <c r="H873" s="458"/>
      <c r="I873" s="458"/>
      <c r="J873" s="458"/>
      <c r="K873" s="458"/>
      <c r="L873" s="458"/>
      <c r="M873" s="459"/>
      <c r="N873" s="7"/>
      <c r="O873" s="7"/>
      <c r="P873" s="7"/>
      <c r="Q873" s="7"/>
      <c r="R873" s="7"/>
      <c r="S873" s="7"/>
      <c r="T873" s="7"/>
      <c r="U873" s="7"/>
      <c r="V873" s="7"/>
      <c r="W873" s="7"/>
      <c r="X873" s="7"/>
      <c r="Y873" s="7"/>
      <c r="Z873" s="7"/>
    </row>
    <row r="874" spans="1:26" ht="47.25" customHeight="1" x14ac:dyDescent="0.3">
      <c r="A874" s="97" t="str">
        <f>+'Matriz Nº4 Administración'!A874</f>
        <v>96. 1</v>
      </c>
      <c r="B874" s="98" t="str">
        <f>+'Matriz Nº4 Administración'!B874</f>
        <v>No administrar</v>
      </c>
      <c r="C874" s="99" t="str">
        <f>IF(B874&lt;&gt;"No administrar",'Matriz Nº1 Identificación'!B874," ")</f>
        <v xml:space="preserve"> </v>
      </c>
      <c r="D874" s="100" t="str">
        <f>IF(C874&lt;&gt;" ",'Matriz Nº4 Administración'!C874," ")</f>
        <v xml:space="preserve"> </v>
      </c>
      <c r="E874" s="98" t="str">
        <f>IF(B874&lt;&gt;"No administrar",'Matriz Nº4 Administración'!F874," ")</f>
        <v xml:space="preserve"> </v>
      </c>
      <c r="F874" s="98" t="str">
        <f>IF(B874&lt;&gt;"No administrar",'Matriz Nº4 Administración'!G874," ")</f>
        <v xml:space="preserve"> </v>
      </c>
      <c r="G874" s="120"/>
      <c r="H874" s="120"/>
      <c r="I874" s="120"/>
      <c r="J874" s="120"/>
      <c r="K874" s="121"/>
      <c r="L874" s="121"/>
      <c r="M874" s="120"/>
      <c r="N874" s="23"/>
      <c r="O874" s="23"/>
      <c r="P874" s="23"/>
      <c r="Q874" s="23"/>
      <c r="R874" s="23"/>
      <c r="S874" s="23"/>
      <c r="T874" s="23"/>
      <c r="U874" s="23"/>
      <c r="V874" s="23"/>
      <c r="W874" s="23"/>
      <c r="X874" s="23"/>
      <c r="Y874" s="23"/>
      <c r="Z874" s="23"/>
    </row>
    <row r="875" spans="1:26" ht="43.5" customHeight="1" x14ac:dyDescent="0.3">
      <c r="A875" s="97" t="str">
        <f>+'Matriz Nº4 Administración'!A875</f>
        <v>96. 2</v>
      </c>
      <c r="B875" s="98" t="str">
        <f>+'Matriz Nº4 Administración'!B875</f>
        <v>No administrar</v>
      </c>
      <c r="C875" s="99" t="str">
        <f>IF(B875&lt;&gt;"No administrar",'Matriz Nº1 Identificación'!B875," ")</f>
        <v xml:space="preserve"> </v>
      </c>
      <c r="D875" s="100" t="str">
        <f>IF(C875&lt;&gt;" ",'Matriz Nº4 Administración'!C875," ")</f>
        <v xml:space="preserve"> </v>
      </c>
      <c r="E875" s="98" t="str">
        <f>IF(B875&lt;&gt;"No administrar",'Matriz Nº4 Administración'!F875," ")</f>
        <v xml:space="preserve"> </v>
      </c>
      <c r="F875" s="98" t="str">
        <f>IF(B875&lt;&gt;"No administrar",'Matriz Nº4 Administración'!G875," ")</f>
        <v xml:space="preserve"> </v>
      </c>
      <c r="G875" s="120"/>
      <c r="H875" s="120"/>
      <c r="I875" s="120"/>
      <c r="J875" s="120"/>
      <c r="K875" s="121"/>
      <c r="L875" s="121"/>
      <c r="M875" s="120"/>
      <c r="N875" s="23"/>
      <c r="O875" s="23"/>
      <c r="P875" s="23"/>
      <c r="Q875" s="23"/>
      <c r="R875" s="23"/>
      <c r="S875" s="23"/>
      <c r="T875" s="23"/>
      <c r="U875" s="23"/>
      <c r="V875" s="23"/>
      <c r="W875" s="23"/>
      <c r="X875" s="23"/>
      <c r="Y875" s="23"/>
      <c r="Z875" s="23"/>
    </row>
    <row r="876" spans="1:26" ht="40.5" customHeight="1" x14ac:dyDescent="0.3">
      <c r="A876" s="97" t="str">
        <f>+'Matriz Nº4 Administración'!A876</f>
        <v>96. 3</v>
      </c>
      <c r="B876" s="98" t="str">
        <f>+'Matriz Nº4 Administración'!B876</f>
        <v>No administrar</v>
      </c>
      <c r="C876" s="99" t="str">
        <f>IF(B876&lt;&gt;"No administrar",'Matriz Nº1 Identificación'!B876," ")</f>
        <v xml:space="preserve"> </v>
      </c>
      <c r="D876" s="100" t="str">
        <f>IF(C876&lt;&gt;" ",'Matriz Nº4 Administración'!C876," ")</f>
        <v xml:space="preserve"> </v>
      </c>
      <c r="E876" s="98" t="str">
        <f>IF(B876&lt;&gt;"No administrar",'Matriz Nº4 Administración'!F876," ")</f>
        <v xml:space="preserve"> </v>
      </c>
      <c r="F876" s="98" t="str">
        <f>IF(B876&lt;&gt;"No administrar",'Matriz Nº4 Administración'!G876," ")</f>
        <v xml:space="preserve"> </v>
      </c>
      <c r="G876" s="120"/>
      <c r="H876" s="120"/>
      <c r="I876" s="120"/>
      <c r="J876" s="120"/>
      <c r="K876" s="121"/>
      <c r="L876" s="121"/>
      <c r="M876" s="120"/>
      <c r="N876" s="23"/>
      <c r="O876" s="23"/>
      <c r="P876" s="23"/>
      <c r="Q876" s="23"/>
      <c r="R876" s="23"/>
      <c r="S876" s="23"/>
      <c r="T876" s="23"/>
      <c r="U876" s="23"/>
      <c r="V876" s="23"/>
      <c r="W876" s="23"/>
      <c r="X876" s="23"/>
      <c r="Y876" s="23"/>
      <c r="Z876" s="23"/>
    </row>
    <row r="877" spans="1:26" ht="48" customHeight="1" x14ac:dyDescent="0.3">
      <c r="A877" s="97" t="str">
        <f>+'Matriz Nº4 Administración'!A877</f>
        <v>96. 4</v>
      </c>
      <c r="B877" s="98" t="str">
        <f>+'Matriz Nº4 Administración'!B877</f>
        <v>No administrar</v>
      </c>
      <c r="C877" s="99" t="str">
        <f>IF(B877&lt;&gt;"No administrar",'Matriz Nº1 Identificación'!B877," ")</f>
        <v xml:space="preserve"> </v>
      </c>
      <c r="D877" s="100" t="str">
        <f>IF(C877&lt;&gt;" ",'Matriz Nº4 Administración'!C877," ")</f>
        <v xml:space="preserve"> </v>
      </c>
      <c r="E877" s="98" t="str">
        <f>IF(B877&lt;&gt;"No administrar",'Matriz Nº4 Administración'!F877," ")</f>
        <v xml:space="preserve"> </v>
      </c>
      <c r="F877" s="98" t="str">
        <f>IF(B877&lt;&gt;"No administrar",'Matriz Nº4 Administración'!G877," ")</f>
        <v xml:space="preserve"> </v>
      </c>
      <c r="G877" s="120"/>
      <c r="H877" s="120"/>
      <c r="I877" s="120"/>
      <c r="J877" s="120"/>
      <c r="K877" s="121"/>
      <c r="L877" s="121"/>
      <c r="M877" s="120"/>
      <c r="N877" s="23"/>
      <c r="O877" s="23"/>
      <c r="P877" s="23"/>
      <c r="Q877" s="23"/>
      <c r="R877" s="23"/>
      <c r="S877" s="23"/>
      <c r="T877" s="23"/>
      <c r="U877" s="23"/>
      <c r="V877" s="23"/>
      <c r="W877" s="23"/>
      <c r="X877" s="23"/>
      <c r="Y877" s="23"/>
      <c r="Z877" s="23"/>
    </row>
    <row r="878" spans="1:26" ht="42.75" customHeight="1" x14ac:dyDescent="0.3">
      <c r="A878" s="97" t="str">
        <f>+'Matriz Nº4 Administración'!A878</f>
        <v>96. 5</v>
      </c>
      <c r="B878" s="98" t="str">
        <f>+'Matriz Nº4 Administración'!B878</f>
        <v>No administrar</v>
      </c>
      <c r="C878" s="99" t="str">
        <f>IF(B878&lt;&gt;"No administrar",'Matriz Nº1 Identificación'!B878," ")</f>
        <v xml:space="preserve"> </v>
      </c>
      <c r="D878" s="100" t="str">
        <f>IF(C878&lt;&gt;" ",'Matriz Nº4 Administración'!C878," ")</f>
        <v xml:space="preserve"> </v>
      </c>
      <c r="E878" s="98" t="str">
        <f>IF(B878&lt;&gt;"No administrar",'Matriz Nº4 Administración'!F878," ")</f>
        <v xml:space="preserve"> </v>
      </c>
      <c r="F878" s="98" t="str">
        <f>IF(B878&lt;&gt;"No administrar",'Matriz Nº4 Administración'!G878," ")</f>
        <v xml:space="preserve"> </v>
      </c>
      <c r="G878" s="120"/>
      <c r="H878" s="120"/>
      <c r="I878" s="120"/>
      <c r="J878" s="120"/>
      <c r="K878" s="121"/>
      <c r="L878" s="121"/>
      <c r="M878" s="120"/>
      <c r="N878" s="23"/>
      <c r="O878" s="23"/>
      <c r="P878" s="23"/>
      <c r="Q878" s="23"/>
      <c r="R878" s="23"/>
      <c r="S878" s="23"/>
      <c r="T878" s="23"/>
      <c r="U878" s="23"/>
      <c r="V878" s="23"/>
      <c r="W878" s="23"/>
      <c r="X878" s="23"/>
      <c r="Y878" s="23"/>
      <c r="Z878" s="23"/>
    </row>
    <row r="879" spans="1:26" ht="40.5" customHeight="1" x14ac:dyDescent="0.3">
      <c r="A879" s="97" t="str">
        <f>+'Matriz Nº4 Administración'!A879</f>
        <v>96. 6</v>
      </c>
      <c r="B879" s="98" t="str">
        <f>+'Matriz Nº4 Administración'!B879</f>
        <v>No administrar</v>
      </c>
      <c r="C879" s="99" t="str">
        <f>IF(B879&lt;&gt;"No administrar",'Matriz Nº1 Identificación'!B879," ")</f>
        <v xml:space="preserve"> </v>
      </c>
      <c r="D879" s="100" t="str">
        <f>IF(C879&lt;&gt;" ",'Matriz Nº4 Administración'!C879," ")</f>
        <v xml:space="preserve"> </v>
      </c>
      <c r="E879" s="98" t="str">
        <f>IF(B879&lt;&gt;"No administrar",'Matriz Nº4 Administración'!F879," ")</f>
        <v xml:space="preserve"> </v>
      </c>
      <c r="F879" s="98" t="str">
        <f>IF(B879&lt;&gt;"No administrar",'Matriz Nº4 Administración'!G879," ")</f>
        <v xml:space="preserve"> </v>
      </c>
      <c r="G879" s="120"/>
      <c r="H879" s="120"/>
      <c r="I879" s="120"/>
      <c r="J879" s="120"/>
      <c r="K879" s="121"/>
      <c r="L879" s="121"/>
      <c r="M879" s="120"/>
      <c r="N879" s="23"/>
      <c r="O879" s="23"/>
      <c r="P879" s="23"/>
      <c r="Q879" s="23"/>
      <c r="R879" s="23"/>
      <c r="S879" s="23"/>
      <c r="T879" s="23"/>
      <c r="U879" s="23"/>
      <c r="V879" s="23"/>
      <c r="W879" s="23"/>
      <c r="X879" s="23"/>
      <c r="Y879" s="23"/>
      <c r="Z879" s="23"/>
    </row>
    <row r="880" spans="1:26" ht="43.5" customHeight="1" thickBot="1" x14ac:dyDescent="0.35">
      <c r="A880" s="97" t="str">
        <f>+'Matriz Nº4 Administración'!A880</f>
        <v>96. 7</v>
      </c>
      <c r="B880" s="98" t="str">
        <f>+'Matriz Nº4 Administración'!B880</f>
        <v>No administrar</v>
      </c>
      <c r="C880" s="99" t="str">
        <f>IF(B880&lt;&gt;"No administrar",'Matriz Nº1 Identificación'!B880," ")</f>
        <v xml:space="preserve"> </v>
      </c>
      <c r="D880" s="100" t="str">
        <f>IF(C880&lt;&gt;" ",'Matriz Nº4 Administración'!C880," ")</f>
        <v xml:space="preserve"> </v>
      </c>
      <c r="E880" s="98" t="str">
        <f>IF(B880&lt;&gt;"No administrar",'Matriz Nº4 Administración'!F880," ")</f>
        <v xml:space="preserve"> </v>
      </c>
      <c r="F880" s="98" t="str">
        <f>IF(B880&lt;&gt;"No administrar",'Matriz Nº4 Administración'!G880," ")</f>
        <v xml:space="preserve"> </v>
      </c>
      <c r="G880" s="120"/>
      <c r="H880" s="120"/>
      <c r="I880" s="120"/>
      <c r="J880" s="120"/>
      <c r="K880" s="121"/>
      <c r="L880" s="121"/>
      <c r="M880" s="120"/>
      <c r="N880" s="23"/>
      <c r="O880" s="23"/>
      <c r="P880" s="23"/>
      <c r="Q880" s="23"/>
      <c r="R880" s="23"/>
      <c r="S880" s="23"/>
      <c r="T880" s="23"/>
      <c r="U880" s="23"/>
      <c r="V880" s="23"/>
      <c r="W880" s="23"/>
      <c r="X880" s="23"/>
      <c r="Y880" s="23"/>
      <c r="Z880" s="23"/>
    </row>
    <row r="881" spans="1:26" ht="16.5" customHeight="1" thickBot="1" x14ac:dyDescent="0.35">
      <c r="A881" s="460" t="str">
        <f>'Matriz Nº4 Administración'!A881</f>
        <v xml:space="preserve">Objetivo Estratégico: </v>
      </c>
      <c r="B881" s="461"/>
      <c r="C881" s="462">
        <f>'Matriz Nº4 Administración'!B881</f>
        <v>0</v>
      </c>
      <c r="D881" s="463"/>
      <c r="E881" s="463"/>
      <c r="F881" s="463"/>
      <c r="G881" s="463"/>
      <c r="H881" s="463"/>
      <c r="I881" s="463"/>
      <c r="J881" s="463"/>
      <c r="K881" s="463"/>
      <c r="L881" s="463"/>
      <c r="M881" s="463"/>
      <c r="N881" s="7"/>
      <c r="O881" s="7"/>
      <c r="P881" s="7"/>
      <c r="Q881" s="7"/>
      <c r="R881" s="7"/>
      <c r="S881" s="7"/>
      <c r="T881" s="7"/>
      <c r="U881" s="7"/>
      <c r="V881" s="7"/>
      <c r="W881" s="7"/>
      <c r="X881" s="7"/>
      <c r="Y881" s="7"/>
      <c r="Z881" s="7"/>
    </row>
    <row r="882" spans="1:26" ht="27" customHeight="1" thickBot="1" x14ac:dyDescent="0.35">
      <c r="A882" s="456" t="str">
        <f>'Matriz Nº4 Administración'!A882</f>
        <v>Objetivo táctico</v>
      </c>
      <c r="B882" s="426"/>
      <c r="C882" s="457" t="str">
        <f>'Matriz Nº4 Administración'!B882</f>
        <v xml:space="preserve">97. </v>
      </c>
      <c r="D882" s="458"/>
      <c r="E882" s="458"/>
      <c r="F882" s="458"/>
      <c r="G882" s="458"/>
      <c r="H882" s="458"/>
      <c r="I882" s="458"/>
      <c r="J882" s="458"/>
      <c r="K882" s="458"/>
      <c r="L882" s="458"/>
      <c r="M882" s="459"/>
      <c r="N882" s="7"/>
      <c r="O882" s="7"/>
      <c r="P882" s="7"/>
      <c r="Q882" s="7"/>
      <c r="R882" s="7"/>
      <c r="S882" s="7"/>
      <c r="T882" s="7"/>
      <c r="U882" s="7"/>
      <c r="V882" s="7"/>
      <c r="W882" s="7"/>
      <c r="X882" s="7"/>
      <c r="Y882" s="7"/>
      <c r="Z882" s="7"/>
    </row>
    <row r="883" spans="1:26" ht="47.25" customHeight="1" x14ac:dyDescent="0.3">
      <c r="A883" s="97" t="str">
        <f>+'Matriz Nº4 Administración'!A883</f>
        <v>97. 1</v>
      </c>
      <c r="B883" s="98" t="str">
        <f>+'Matriz Nº4 Administración'!B883</f>
        <v>No administrar</v>
      </c>
      <c r="C883" s="99" t="str">
        <f>IF(B883&lt;&gt;"No administrar",'Matriz Nº1 Identificación'!B883," ")</f>
        <v xml:space="preserve"> </v>
      </c>
      <c r="D883" s="100" t="str">
        <f>IF(C883&lt;&gt;" ",'Matriz Nº4 Administración'!C883," ")</f>
        <v xml:space="preserve"> </v>
      </c>
      <c r="E883" s="98" t="str">
        <f>IF(B883&lt;&gt;"No administrar",'Matriz Nº4 Administración'!F883," ")</f>
        <v xml:space="preserve"> </v>
      </c>
      <c r="F883" s="98" t="str">
        <f>IF(B883&lt;&gt;"No administrar",'Matriz Nº4 Administración'!G883," ")</f>
        <v xml:space="preserve"> </v>
      </c>
      <c r="G883" s="120"/>
      <c r="H883" s="120"/>
      <c r="I883" s="120"/>
      <c r="J883" s="120"/>
      <c r="K883" s="121"/>
      <c r="L883" s="121"/>
      <c r="M883" s="120"/>
      <c r="N883" s="23"/>
      <c r="O883" s="23"/>
      <c r="P883" s="23"/>
      <c r="Q883" s="23"/>
      <c r="R883" s="23"/>
      <c r="S883" s="23"/>
      <c r="T883" s="23"/>
      <c r="U883" s="23"/>
      <c r="V883" s="23"/>
      <c r="W883" s="23"/>
      <c r="X883" s="23"/>
      <c r="Y883" s="23"/>
      <c r="Z883" s="23"/>
    </row>
    <row r="884" spans="1:26" ht="43.5" customHeight="1" x14ac:dyDescent="0.3">
      <c r="A884" s="97" t="str">
        <f>+'Matriz Nº4 Administración'!A884</f>
        <v>97. 2</v>
      </c>
      <c r="B884" s="98" t="str">
        <f>+'Matriz Nº4 Administración'!B884</f>
        <v>No administrar</v>
      </c>
      <c r="C884" s="99" t="str">
        <f>IF(B884&lt;&gt;"No administrar",'Matriz Nº1 Identificación'!B884," ")</f>
        <v xml:space="preserve"> </v>
      </c>
      <c r="D884" s="100" t="str">
        <f>IF(C884&lt;&gt;" ",'Matriz Nº4 Administración'!C884," ")</f>
        <v xml:space="preserve"> </v>
      </c>
      <c r="E884" s="98" t="str">
        <f>IF(B884&lt;&gt;"No administrar",'Matriz Nº4 Administración'!F884," ")</f>
        <v xml:space="preserve"> </v>
      </c>
      <c r="F884" s="98" t="str">
        <f>IF(B884&lt;&gt;"No administrar",'Matriz Nº4 Administración'!G884," ")</f>
        <v xml:space="preserve"> </v>
      </c>
      <c r="G884" s="120"/>
      <c r="H884" s="120"/>
      <c r="I884" s="120"/>
      <c r="J884" s="120"/>
      <c r="K884" s="121"/>
      <c r="L884" s="121"/>
      <c r="M884" s="120"/>
      <c r="N884" s="23"/>
      <c r="O884" s="23"/>
      <c r="P884" s="23"/>
      <c r="Q884" s="23"/>
      <c r="R884" s="23"/>
      <c r="S884" s="23"/>
      <c r="T884" s="23"/>
      <c r="U884" s="23"/>
      <c r="V884" s="23"/>
      <c r="W884" s="23"/>
      <c r="X884" s="23"/>
      <c r="Y884" s="23"/>
      <c r="Z884" s="23"/>
    </row>
    <row r="885" spans="1:26" ht="40.5" customHeight="1" x14ac:dyDescent="0.3">
      <c r="A885" s="97" t="str">
        <f>+'Matriz Nº4 Administración'!A885</f>
        <v>97. 3</v>
      </c>
      <c r="B885" s="98" t="str">
        <f>+'Matriz Nº4 Administración'!B885</f>
        <v>No administrar</v>
      </c>
      <c r="C885" s="99" t="str">
        <f>IF(B885&lt;&gt;"No administrar",'Matriz Nº1 Identificación'!B885," ")</f>
        <v xml:space="preserve"> </v>
      </c>
      <c r="D885" s="100" t="str">
        <f>IF(C885&lt;&gt;" ",'Matriz Nº4 Administración'!C885," ")</f>
        <v xml:space="preserve"> </v>
      </c>
      <c r="E885" s="98" t="str">
        <f>IF(B885&lt;&gt;"No administrar",'Matriz Nº4 Administración'!F885," ")</f>
        <v xml:space="preserve"> </v>
      </c>
      <c r="F885" s="98" t="str">
        <f>IF(B885&lt;&gt;"No administrar",'Matriz Nº4 Administración'!G885," ")</f>
        <v xml:space="preserve"> </v>
      </c>
      <c r="G885" s="120"/>
      <c r="H885" s="120"/>
      <c r="I885" s="120"/>
      <c r="J885" s="120"/>
      <c r="K885" s="121"/>
      <c r="L885" s="121"/>
      <c r="M885" s="120"/>
      <c r="N885" s="23"/>
      <c r="O885" s="23"/>
      <c r="P885" s="23"/>
      <c r="Q885" s="23"/>
      <c r="R885" s="23"/>
      <c r="S885" s="23"/>
      <c r="T885" s="23"/>
      <c r="U885" s="23"/>
      <c r="V885" s="23"/>
      <c r="W885" s="23"/>
      <c r="X885" s="23"/>
      <c r="Y885" s="23"/>
      <c r="Z885" s="23"/>
    </row>
    <row r="886" spans="1:26" ht="48" customHeight="1" x14ac:dyDescent="0.3">
      <c r="A886" s="97" t="str">
        <f>+'Matriz Nº4 Administración'!A886</f>
        <v>97. 4</v>
      </c>
      <c r="B886" s="98" t="str">
        <f>+'Matriz Nº4 Administración'!B886</f>
        <v>No administrar</v>
      </c>
      <c r="C886" s="99" t="str">
        <f>IF(B886&lt;&gt;"No administrar",'Matriz Nº1 Identificación'!B886," ")</f>
        <v xml:space="preserve"> </v>
      </c>
      <c r="D886" s="100" t="str">
        <f>IF(C886&lt;&gt;" ",'Matriz Nº4 Administración'!C886," ")</f>
        <v xml:space="preserve"> </v>
      </c>
      <c r="E886" s="98" t="str">
        <f>IF(B886&lt;&gt;"No administrar",'Matriz Nº4 Administración'!F886," ")</f>
        <v xml:space="preserve"> </v>
      </c>
      <c r="F886" s="98" t="str">
        <f>IF(B886&lt;&gt;"No administrar",'Matriz Nº4 Administración'!G886," ")</f>
        <v xml:space="preserve"> </v>
      </c>
      <c r="G886" s="120"/>
      <c r="H886" s="120"/>
      <c r="I886" s="120"/>
      <c r="J886" s="120"/>
      <c r="K886" s="121"/>
      <c r="L886" s="121"/>
      <c r="M886" s="120"/>
      <c r="N886" s="23"/>
      <c r="O886" s="23"/>
      <c r="P886" s="23"/>
      <c r="Q886" s="23"/>
      <c r="R886" s="23"/>
      <c r="S886" s="23"/>
      <c r="T886" s="23"/>
      <c r="U886" s="23"/>
      <c r="V886" s="23"/>
      <c r="W886" s="23"/>
      <c r="X886" s="23"/>
      <c r="Y886" s="23"/>
      <c r="Z886" s="23"/>
    </row>
    <row r="887" spans="1:26" ht="42.75" customHeight="1" x14ac:dyDescent="0.3">
      <c r="A887" s="97" t="str">
        <f>+'Matriz Nº4 Administración'!A887</f>
        <v>97. 5</v>
      </c>
      <c r="B887" s="98" t="str">
        <f>+'Matriz Nº4 Administración'!B887</f>
        <v>No administrar</v>
      </c>
      <c r="C887" s="99" t="str">
        <f>IF(B887&lt;&gt;"No administrar",'Matriz Nº1 Identificación'!B887," ")</f>
        <v xml:space="preserve"> </v>
      </c>
      <c r="D887" s="100" t="str">
        <f>IF(C887&lt;&gt;" ",'Matriz Nº4 Administración'!C887," ")</f>
        <v xml:space="preserve"> </v>
      </c>
      <c r="E887" s="98" t="str">
        <f>IF(B887&lt;&gt;"No administrar",'Matriz Nº4 Administración'!F887," ")</f>
        <v xml:space="preserve"> </v>
      </c>
      <c r="F887" s="98" t="str">
        <f>IF(B887&lt;&gt;"No administrar",'Matriz Nº4 Administración'!G887," ")</f>
        <v xml:space="preserve"> </v>
      </c>
      <c r="G887" s="120"/>
      <c r="H887" s="120"/>
      <c r="I887" s="120"/>
      <c r="J887" s="120"/>
      <c r="K887" s="121"/>
      <c r="L887" s="121"/>
      <c r="M887" s="120"/>
      <c r="N887" s="23"/>
      <c r="O887" s="23"/>
      <c r="P887" s="23"/>
      <c r="Q887" s="23"/>
      <c r="R887" s="23"/>
      <c r="S887" s="23"/>
      <c r="T887" s="23"/>
      <c r="U887" s="23"/>
      <c r="V887" s="23"/>
      <c r="W887" s="23"/>
      <c r="X887" s="23"/>
      <c r="Y887" s="23"/>
      <c r="Z887" s="23"/>
    </row>
    <row r="888" spans="1:26" ht="40.5" customHeight="1" x14ac:dyDescent="0.3">
      <c r="A888" s="97" t="str">
        <f>+'Matriz Nº4 Administración'!A888</f>
        <v>97. 6</v>
      </c>
      <c r="B888" s="98" t="str">
        <f>+'Matriz Nº4 Administración'!B888</f>
        <v>No administrar</v>
      </c>
      <c r="C888" s="99" t="str">
        <f>IF(B888&lt;&gt;"No administrar",'Matriz Nº1 Identificación'!B888," ")</f>
        <v xml:space="preserve"> </v>
      </c>
      <c r="D888" s="100" t="str">
        <f>IF(C888&lt;&gt;" ",'Matriz Nº4 Administración'!C888," ")</f>
        <v xml:space="preserve"> </v>
      </c>
      <c r="E888" s="98" t="str">
        <f>IF(B888&lt;&gt;"No administrar",'Matriz Nº4 Administración'!F888," ")</f>
        <v xml:space="preserve"> </v>
      </c>
      <c r="F888" s="98" t="str">
        <f>IF(B888&lt;&gt;"No administrar",'Matriz Nº4 Administración'!G888," ")</f>
        <v xml:space="preserve"> </v>
      </c>
      <c r="G888" s="120"/>
      <c r="H888" s="120"/>
      <c r="I888" s="120"/>
      <c r="J888" s="120"/>
      <c r="K888" s="121"/>
      <c r="L888" s="121"/>
      <c r="M888" s="120"/>
      <c r="N888" s="23"/>
      <c r="O888" s="23"/>
      <c r="P888" s="23"/>
      <c r="Q888" s="23"/>
      <c r="R888" s="23"/>
      <c r="S888" s="23"/>
      <c r="T888" s="23"/>
      <c r="U888" s="23"/>
      <c r="V888" s="23"/>
      <c r="W888" s="23"/>
      <c r="X888" s="23"/>
      <c r="Y888" s="23"/>
      <c r="Z888" s="23"/>
    </row>
    <row r="889" spans="1:26" ht="43.5" customHeight="1" thickBot="1" x14ac:dyDescent="0.35">
      <c r="A889" s="97" t="str">
        <f>+'Matriz Nº4 Administración'!A889</f>
        <v>97. 7</v>
      </c>
      <c r="B889" s="98" t="str">
        <f>+'Matriz Nº4 Administración'!B889</f>
        <v>No administrar</v>
      </c>
      <c r="C889" s="99" t="str">
        <f>IF(B889&lt;&gt;"No administrar",'Matriz Nº1 Identificación'!B889," ")</f>
        <v xml:space="preserve"> </v>
      </c>
      <c r="D889" s="100" t="str">
        <f>IF(C889&lt;&gt;" ",'Matriz Nº4 Administración'!C889," ")</f>
        <v xml:space="preserve"> </v>
      </c>
      <c r="E889" s="98" t="str">
        <f>IF(B889&lt;&gt;"No administrar",'Matriz Nº4 Administración'!F889," ")</f>
        <v xml:space="preserve"> </v>
      </c>
      <c r="F889" s="98" t="str">
        <f>IF(B889&lt;&gt;"No administrar",'Matriz Nº4 Administración'!G889," ")</f>
        <v xml:space="preserve"> </v>
      </c>
      <c r="G889" s="120"/>
      <c r="H889" s="120"/>
      <c r="I889" s="120"/>
      <c r="J889" s="120"/>
      <c r="K889" s="121"/>
      <c r="L889" s="121"/>
      <c r="M889" s="120"/>
      <c r="N889" s="23"/>
      <c r="O889" s="23"/>
      <c r="P889" s="23"/>
      <c r="Q889" s="23"/>
      <c r="R889" s="23"/>
      <c r="S889" s="23"/>
      <c r="T889" s="23"/>
      <c r="U889" s="23"/>
      <c r="V889" s="23"/>
      <c r="W889" s="23"/>
      <c r="X889" s="23"/>
      <c r="Y889" s="23"/>
      <c r="Z889" s="23"/>
    </row>
    <row r="890" spans="1:26" ht="16.5" customHeight="1" thickBot="1" x14ac:dyDescent="0.35">
      <c r="A890" s="460" t="str">
        <f>'Matriz Nº4 Administración'!A890</f>
        <v xml:space="preserve">Objetivo Estratégico: </v>
      </c>
      <c r="B890" s="461"/>
      <c r="C890" s="462">
        <f>'Matriz Nº4 Administración'!B890</f>
        <v>0</v>
      </c>
      <c r="D890" s="463"/>
      <c r="E890" s="463"/>
      <c r="F890" s="463"/>
      <c r="G890" s="463"/>
      <c r="H890" s="463"/>
      <c r="I890" s="463"/>
      <c r="J890" s="463"/>
      <c r="K890" s="463"/>
      <c r="L890" s="463"/>
      <c r="M890" s="463"/>
      <c r="N890" s="7"/>
      <c r="O890" s="7"/>
      <c r="P890" s="7"/>
      <c r="Q890" s="7"/>
      <c r="R890" s="7"/>
      <c r="S890" s="7"/>
      <c r="T890" s="7"/>
      <c r="U890" s="7"/>
      <c r="V890" s="7"/>
      <c r="W890" s="7"/>
      <c r="X890" s="7"/>
      <c r="Y890" s="7"/>
      <c r="Z890" s="7"/>
    </row>
    <row r="891" spans="1:26" ht="27" customHeight="1" thickBot="1" x14ac:dyDescent="0.35">
      <c r="A891" s="456" t="str">
        <f>'Matriz Nº4 Administración'!A891</f>
        <v>Objetivo táctico</v>
      </c>
      <c r="B891" s="426"/>
      <c r="C891" s="457" t="str">
        <f>'Matriz Nº4 Administración'!B891</f>
        <v xml:space="preserve">98. </v>
      </c>
      <c r="D891" s="458"/>
      <c r="E891" s="458"/>
      <c r="F891" s="458"/>
      <c r="G891" s="458"/>
      <c r="H891" s="458"/>
      <c r="I891" s="458"/>
      <c r="J891" s="458"/>
      <c r="K891" s="458"/>
      <c r="L891" s="458"/>
      <c r="M891" s="459"/>
      <c r="N891" s="7"/>
      <c r="O891" s="7"/>
      <c r="P891" s="7"/>
      <c r="Q891" s="7"/>
      <c r="R891" s="7"/>
      <c r="S891" s="7"/>
      <c r="T891" s="7"/>
      <c r="U891" s="7"/>
      <c r="V891" s="7"/>
      <c r="W891" s="7"/>
      <c r="X891" s="7"/>
      <c r="Y891" s="7"/>
      <c r="Z891" s="7"/>
    </row>
    <row r="892" spans="1:26" ht="47.25" customHeight="1" x14ac:dyDescent="0.3">
      <c r="A892" s="97" t="str">
        <f>+'Matriz Nº4 Administración'!A892</f>
        <v>98. 1</v>
      </c>
      <c r="B892" s="98" t="str">
        <f>+'Matriz Nº4 Administración'!B892</f>
        <v>No administrar</v>
      </c>
      <c r="C892" s="99" t="str">
        <f>IF(B892&lt;&gt;"No administrar",'Matriz Nº1 Identificación'!B892," ")</f>
        <v xml:space="preserve"> </v>
      </c>
      <c r="D892" s="100" t="str">
        <f>IF(C892&lt;&gt;" ",'Matriz Nº4 Administración'!C892," ")</f>
        <v xml:space="preserve"> </v>
      </c>
      <c r="E892" s="98" t="str">
        <f>IF(B892&lt;&gt;"No administrar",'Matriz Nº4 Administración'!F892," ")</f>
        <v xml:space="preserve"> </v>
      </c>
      <c r="F892" s="98" t="str">
        <f>IF(B892&lt;&gt;"No administrar",'Matriz Nº4 Administración'!G892," ")</f>
        <v xml:space="preserve"> </v>
      </c>
      <c r="G892" s="120"/>
      <c r="H892" s="120"/>
      <c r="I892" s="120"/>
      <c r="J892" s="120"/>
      <c r="K892" s="121"/>
      <c r="L892" s="121"/>
      <c r="M892" s="120"/>
      <c r="N892" s="23"/>
      <c r="O892" s="23"/>
      <c r="P892" s="23"/>
      <c r="Q892" s="23"/>
      <c r="R892" s="23"/>
      <c r="S892" s="23"/>
      <c r="T892" s="23"/>
      <c r="U892" s="23"/>
      <c r="V892" s="23"/>
      <c r="W892" s="23"/>
      <c r="X892" s="23"/>
      <c r="Y892" s="23"/>
      <c r="Z892" s="23"/>
    </row>
    <row r="893" spans="1:26" ht="43.5" customHeight="1" x14ac:dyDescent="0.3">
      <c r="A893" s="97" t="str">
        <f>+'Matriz Nº4 Administración'!A893</f>
        <v>98. 2</v>
      </c>
      <c r="B893" s="98" t="str">
        <f>+'Matriz Nº4 Administración'!B893</f>
        <v>No administrar</v>
      </c>
      <c r="C893" s="99" t="str">
        <f>IF(B893&lt;&gt;"No administrar",'Matriz Nº1 Identificación'!B893," ")</f>
        <v xml:space="preserve"> </v>
      </c>
      <c r="D893" s="100" t="str">
        <f>IF(C893&lt;&gt;" ",'Matriz Nº4 Administración'!C893," ")</f>
        <v xml:space="preserve"> </v>
      </c>
      <c r="E893" s="98" t="str">
        <f>IF(B893&lt;&gt;"No administrar",'Matriz Nº4 Administración'!F893," ")</f>
        <v xml:space="preserve"> </v>
      </c>
      <c r="F893" s="98" t="str">
        <f>IF(B893&lt;&gt;"No administrar",'Matriz Nº4 Administración'!G893," ")</f>
        <v xml:space="preserve"> </v>
      </c>
      <c r="G893" s="120"/>
      <c r="H893" s="120"/>
      <c r="I893" s="120"/>
      <c r="J893" s="120"/>
      <c r="K893" s="121"/>
      <c r="L893" s="121"/>
      <c r="M893" s="120"/>
      <c r="N893" s="23"/>
      <c r="O893" s="23"/>
      <c r="P893" s="23"/>
      <c r="Q893" s="23"/>
      <c r="R893" s="23"/>
      <c r="S893" s="23"/>
      <c r="T893" s="23"/>
      <c r="U893" s="23"/>
      <c r="V893" s="23"/>
      <c r="W893" s="23"/>
      <c r="X893" s="23"/>
      <c r="Y893" s="23"/>
      <c r="Z893" s="23"/>
    </row>
    <row r="894" spans="1:26" ht="40.5" customHeight="1" x14ac:dyDescent="0.3">
      <c r="A894" s="97" t="str">
        <f>+'Matriz Nº4 Administración'!A894</f>
        <v>98. 3</v>
      </c>
      <c r="B894" s="98" t="str">
        <f>+'Matriz Nº4 Administración'!B894</f>
        <v>No administrar</v>
      </c>
      <c r="C894" s="99" t="str">
        <f>IF(B894&lt;&gt;"No administrar",'Matriz Nº1 Identificación'!B894," ")</f>
        <v xml:space="preserve"> </v>
      </c>
      <c r="D894" s="100" t="str">
        <f>IF(C894&lt;&gt;" ",'Matriz Nº4 Administración'!C894," ")</f>
        <v xml:space="preserve"> </v>
      </c>
      <c r="E894" s="98" t="str">
        <f>IF(B894&lt;&gt;"No administrar",'Matriz Nº4 Administración'!F894," ")</f>
        <v xml:space="preserve"> </v>
      </c>
      <c r="F894" s="98" t="str">
        <f>IF(B894&lt;&gt;"No administrar",'Matriz Nº4 Administración'!G894," ")</f>
        <v xml:space="preserve"> </v>
      </c>
      <c r="G894" s="120"/>
      <c r="H894" s="120"/>
      <c r="I894" s="120"/>
      <c r="J894" s="120"/>
      <c r="K894" s="121"/>
      <c r="L894" s="121"/>
      <c r="M894" s="120"/>
      <c r="N894" s="23"/>
      <c r="O894" s="23"/>
      <c r="P894" s="23"/>
      <c r="Q894" s="23"/>
      <c r="R894" s="23"/>
      <c r="S894" s="23"/>
      <c r="T894" s="23"/>
      <c r="U894" s="23"/>
      <c r="V894" s="23"/>
      <c r="W894" s="23"/>
      <c r="X894" s="23"/>
      <c r="Y894" s="23"/>
      <c r="Z894" s="23"/>
    </row>
    <row r="895" spans="1:26" ht="48" customHeight="1" x14ac:dyDescent="0.3">
      <c r="A895" s="97" t="str">
        <f>+'Matriz Nº4 Administración'!A895</f>
        <v>98. 4</v>
      </c>
      <c r="B895" s="98" t="str">
        <f>+'Matriz Nº4 Administración'!B895</f>
        <v>No administrar</v>
      </c>
      <c r="C895" s="99" t="str">
        <f>IF(B895&lt;&gt;"No administrar",'Matriz Nº1 Identificación'!B895," ")</f>
        <v xml:space="preserve"> </v>
      </c>
      <c r="D895" s="100" t="str">
        <f>IF(C895&lt;&gt;" ",'Matriz Nº4 Administración'!C895," ")</f>
        <v xml:space="preserve"> </v>
      </c>
      <c r="E895" s="98" t="str">
        <f>IF(B895&lt;&gt;"No administrar",'Matriz Nº4 Administración'!F895," ")</f>
        <v xml:space="preserve"> </v>
      </c>
      <c r="F895" s="98" t="str">
        <f>IF(B895&lt;&gt;"No administrar",'Matriz Nº4 Administración'!G895," ")</f>
        <v xml:space="preserve"> </v>
      </c>
      <c r="G895" s="120"/>
      <c r="H895" s="120"/>
      <c r="I895" s="120"/>
      <c r="J895" s="120"/>
      <c r="K895" s="121"/>
      <c r="L895" s="121"/>
      <c r="M895" s="120"/>
      <c r="N895" s="23"/>
      <c r="O895" s="23"/>
      <c r="P895" s="23"/>
      <c r="Q895" s="23"/>
      <c r="R895" s="23"/>
      <c r="S895" s="23"/>
      <c r="T895" s="23"/>
      <c r="U895" s="23"/>
      <c r="V895" s="23"/>
      <c r="W895" s="23"/>
      <c r="X895" s="23"/>
      <c r="Y895" s="23"/>
      <c r="Z895" s="23"/>
    </row>
    <row r="896" spans="1:26" ht="42.75" customHeight="1" x14ac:dyDescent="0.3">
      <c r="A896" s="97" t="str">
        <f>+'Matriz Nº4 Administración'!A896</f>
        <v>98. 5</v>
      </c>
      <c r="B896" s="98" t="str">
        <f>+'Matriz Nº4 Administración'!B896</f>
        <v>No administrar</v>
      </c>
      <c r="C896" s="99" t="str">
        <f>IF(B896&lt;&gt;"No administrar",'Matriz Nº1 Identificación'!B896," ")</f>
        <v xml:space="preserve"> </v>
      </c>
      <c r="D896" s="100" t="str">
        <f>IF(C896&lt;&gt;" ",'Matriz Nº4 Administración'!C896," ")</f>
        <v xml:space="preserve"> </v>
      </c>
      <c r="E896" s="98" t="str">
        <f>IF(B896&lt;&gt;"No administrar",'Matriz Nº4 Administración'!F896," ")</f>
        <v xml:space="preserve"> </v>
      </c>
      <c r="F896" s="98" t="str">
        <f>IF(B896&lt;&gt;"No administrar",'Matriz Nº4 Administración'!G896," ")</f>
        <v xml:space="preserve"> </v>
      </c>
      <c r="G896" s="120"/>
      <c r="H896" s="120"/>
      <c r="I896" s="120"/>
      <c r="J896" s="120"/>
      <c r="K896" s="121"/>
      <c r="L896" s="121"/>
      <c r="M896" s="120"/>
      <c r="N896" s="23"/>
      <c r="O896" s="23"/>
      <c r="P896" s="23"/>
      <c r="Q896" s="23"/>
      <c r="R896" s="23"/>
      <c r="S896" s="23"/>
      <c r="T896" s="23"/>
      <c r="U896" s="23"/>
      <c r="V896" s="23"/>
      <c r="W896" s="23"/>
      <c r="X896" s="23"/>
      <c r="Y896" s="23"/>
      <c r="Z896" s="23"/>
    </row>
    <row r="897" spans="1:26" ht="40.5" customHeight="1" x14ac:dyDescent="0.3">
      <c r="A897" s="97" t="str">
        <f>+'Matriz Nº4 Administración'!A897</f>
        <v>98. 6</v>
      </c>
      <c r="B897" s="98" t="str">
        <f>+'Matriz Nº4 Administración'!B897</f>
        <v>No administrar</v>
      </c>
      <c r="C897" s="99" t="str">
        <f>IF(B897&lt;&gt;"No administrar",'Matriz Nº1 Identificación'!B897," ")</f>
        <v xml:space="preserve"> </v>
      </c>
      <c r="D897" s="100" t="str">
        <f>IF(C897&lt;&gt;" ",'Matriz Nº4 Administración'!C897," ")</f>
        <v xml:space="preserve"> </v>
      </c>
      <c r="E897" s="98" t="str">
        <f>IF(B897&lt;&gt;"No administrar",'Matriz Nº4 Administración'!F897," ")</f>
        <v xml:space="preserve"> </v>
      </c>
      <c r="F897" s="98" t="str">
        <f>IF(B897&lt;&gt;"No administrar",'Matriz Nº4 Administración'!G897," ")</f>
        <v xml:space="preserve"> </v>
      </c>
      <c r="G897" s="120"/>
      <c r="H897" s="120"/>
      <c r="I897" s="120"/>
      <c r="J897" s="120"/>
      <c r="K897" s="121"/>
      <c r="L897" s="121"/>
      <c r="M897" s="120"/>
      <c r="N897" s="23"/>
      <c r="O897" s="23"/>
      <c r="P897" s="23"/>
      <c r="Q897" s="23"/>
      <c r="R897" s="23"/>
      <c r="S897" s="23"/>
      <c r="T897" s="23"/>
      <c r="U897" s="23"/>
      <c r="V897" s="23"/>
      <c r="W897" s="23"/>
      <c r="X897" s="23"/>
      <c r="Y897" s="23"/>
      <c r="Z897" s="23"/>
    </row>
    <row r="898" spans="1:26" ht="43.5" customHeight="1" thickBot="1" x14ac:dyDescent="0.35">
      <c r="A898" s="97" t="str">
        <f>+'Matriz Nº4 Administración'!A898</f>
        <v>98. 7</v>
      </c>
      <c r="B898" s="98" t="str">
        <f>+'Matriz Nº4 Administración'!B898</f>
        <v>No administrar</v>
      </c>
      <c r="C898" s="99" t="str">
        <f>IF(B898&lt;&gt;"No administrar",'Matriz Nº1 Identificación'!B898," ")</f>
        <v xml:space="preserve"> </v>
      </c>
      <c r="D898" s="100" t="str">
        <f>IF(C898&lt;&gt;" ",'Matriz Nº4 Administración'!C898," ")</f>
        <v xml:space="preserve"> </v>
      </c>
      <c r="E898" s="98" t="str">
        <f>IF(B898&lt;&gt;"No administrar",'Matriz Nº4 Administración'!F898," ")</f>
        <v xml:space="preserve"> </v>
      </c>
      <c r="F898" s="98" t="str">
        <f>IF(B898&lt;&gt;"No administrar",'Matriz Nº4 Administración'!G898," ")</f>
        <v xml:space="preserve"> </v>
      </c>
      <c r="G898" s="120"/>
      <c r="H898" s="120"/>
      <c r="I898" s="120"/>
      <c r="J898" s="120"/>
      <c r="K898" s="121"/>
      <c r="L898" s="121"/>
      <c r="M898" s="120"/>
      <c r="N898" s="23"/>
      <c r="O898" s="23"/>
      <c r="P898" s="23"/>
      <c r="Q898" s="23"/>
      <c r="R898" s="23"/>
      <c r="S898" s="23"/>
      <c r="T898" s="23"/>
      <c r="U898" s="23"/>
      <c r="V898" s="23"/>
      <c r="W898" s="23"/>
      <c r="X898" s="23"/>
      <c r="Y898" s="23"/>
      <c r="Z898" s="23"/>
    </row>
    <row r="899" spans="1:26" ht="16.5" customHeight="1" thickBot="1" x14ac:dyDescent="0.35">
      <c r="A899" s="460" t="str">
        <f>'Matriz Nº4 Administración'!A899</f>
        <v xml:space="preserve">Objetivo Estratégico: </v>
      </c>
      <c r="B899" s="461"/>
      <c r="C899" s="462">
        <f>'Matriz Nº4 Administración'!B899</f>
        <v>0</v>
      </c>
      <c r="D899" s="463"/>
      <c r="E899" s="463"/>
      <c r="F899" s="463"/>
      <c r="G899" s="463"/>
      <c r="H899" s="463"/>
      <c r="I899" s="463"/>
      <c r="J899" s="463"/>
      <c r="K899" s="463"/>
      <c r="L899" s="463"/>
      <c r="M899" s="463"/>
      <c r="N899" s="7"/>
      <c r="O899" s="7"/>
      <c r="P899" s="7"/>
      <c r="Q899" s="7"/>
      <c r="R899" s="7"/>
      <c r="S899" s="7"/>
      <c r="T899" s="7"/>
      <c r="U899" s="7"/>
      <c r="V899" s="7"/>
      <c r="W899" s="7"/>
      <c r="X899" s="7"/>
      <c r="Y899" s="7"/>
      <c r="Z899" s="7"/>
    </row>
    <row r="900" spans="1:26" ht="27" customHeight="1" thickBot="1" x14ac:dyDescent="0.35">
      <c r="A900" s="456" t="str">
        <f>'Matriz Nº4 Administración'!A900</f>
        <v>Objetivo táctico</v>
      </c>
      <c r="B900" s="426"/>
      <c r="C900" s="457" t="str">
        <f>'Matriz Nº4 Administración'!B900</f>
        <v xml:space="preserve">99. </v>
      </c>
      <c r="D900" s="458"/>
      <c r="E900" s="458"/>
      <c r="F900" s="458"/>
      <c r="G900" s="458"/>
      <c r="H900" s="458"/>
      <c r="I900" s="458"/>
      <c r="J900" s="458"/>
      <c r="K900" s="458"/>
      <c r="L900" s="458"/>
      <c r="M900" s="459"/>
      <c r="N900" s="7"/>
      <c r="O900" s="7"/>
      <c r="P900" s="7"/>
      <c r="Q900" s="7"/>
      <c r="R900" s="7"/>
      <c r="S900" s="7"/>
      <c r="T900" s="7"/>
      <c r="U900" s="7"/>
      <c r="V900" s="7"/>
      <c r="W900" s="7"/>
      <c r="X900" s="7"/>
      <c r="Y900" s="7"/>
      <c r="Z900" s="7"/>
    </row>
    <row r="901" spans="1:26" ht="47.25" customHeight="1" x14ac:dyDescent="0.3">
      <c r="A901" s="97" t="str">
        <f>+'Matriz Nº4 Administración'!A901</f>
        <v>99. 1</v>
      </c>
      <c r="B901" s="98" t="str">
        <f>+'Matriz Nº4 Administración'!B901</f>
        <v>No administrar</v>
      </c>
      <c r="C901" s="99" t="str">
        <f>IF(B901&lt;&gt;"No administrar",'Matriz Nº1 Identificación'!B901," ")</f>
        <v xml:space="preserve"> </v>
      </c>
      <c r="D901" s="100" t="str">
        <f>IF(C901&lt;&gt;" ",'Matriz Nº4 Administración'!C901," ")</f>
        <v xml:space="preserve"> </v>
      </c>
      <c r="E901" s="98" t="str">
        <f>IF(B901&lt;&gt;"No administrar",'Matriz Nº4 Administración'!F901," ")</f>
        <v xml:space="preserve"> </v>
      </c>
      <c r="F901" s="98" t="str">
        <f>IF(B901&lt;&gt;"No administrar",'Matriz Nº4 Administración'!G901," ")</f>
        <v xml:space="preserve"> </v>
      </c>
      <c r="G901" s="120"/>
      <c r="H901" s="120"/>
      <c r="I901" s="120"/>
      <c r="J901" s="120"/>
      <c r="K901" s="121"/>
      <c r="L901" s="121"/>
      <c r="M901" s="120"/>
      <c r="N901" s="23"/>
      <c r="O901" s="23"/>
      <c r="P901" s="23"/>
      <c r="Q901" s="23"/>
      <c r="R901" s="23"/>
      <c r="S901" s="23"/>
      <c r="T901" s="23"/>
      <c r="U901" s="23"/>
      <c r="V901" s="23"/>
      <c r="W901" s="23"/>
      <c r="X901" s="23"/>
      <c r="Y901" s="23"/>
      <c r="Z901" s="23"/>
    </row>
    <row r="902" spans="1:26" ht="43.5" customHeight="1" x14ac:dyDescent="0.3">
      <c r="A902" s="97" t="str">
        <f>+'Matriz Nº4 Administración'!A902</f>
        <v>99. 2</v>
      </c>
      <c r="B902" s="98" t="str">
        <f>+'Matriz Nº4 Administración'!B902</f>
        <v>No administrar</v>
      </c>
      <c r="C902" s="99" t="str">
        <f>IF(B902&lt;&gt;"No administrar",'Matriz Nº1 Identificación'!B902," ")</f>
        <v xml:space="preserve"> </v>
      </c>
      <c r="D902" s="100" t="str">
        <f>IF(C902&lt;&gt;" ",'Matriz Nº4 Administración'!C902," ")</f>
        <v xml:space="preserve"> </v>
      </c>
      <c r="E902" s="98" t="str">
        <f>IF(B902&lt;&gt;"No administrar",'Matriz Nº4 Administración'!F902," ")</f>
        <v xml:space="preserve"> </v>
      </c>
      <c r="F902" s="98" t="str">
        <f>IF(B902&lt;&gt;"No administrar",'Matriz Nº4 Administración'!G902," ")</f>
        <v xml:space="preserve"> </v>
      </c>
      <c r="G902" s="120"/>
      <c r="H902" s="120"/>
      <c r="I902" s="120"/>
      <c r="J902" s="120"/>
      <c r="K902" s="121"/>
      <c r="L902" s="121"/>
      <c r="M902" s="120"/>
      <c r="N902" s="23"/>
      <c r="O902" s="23"/>
      <c r="P902" s="23"/>
      <c r="Q902" s="23"/>
      <c r="R902" s="23"/>
      <c r="S902" s="23"/>
      <c r="T902" s="23"/>
      <c r="U902" s="23"/>
      <c r="V902" s="23"/>
      <c r="W902" s="23"/>
      <c r="X902" s="23"/>
      <c r="Y902" s="23"/>
      <c r="Z902" s="23"/>
    </row>
    <row r="903" spans="1:26" ht="40.5" customHeight="1" x14ac:dyDescent="0.3">
      <c r="A903" s="97" t="str">
        <f>+'Matriz Nº4 Administración'!A903</f>
        <v>99. 3</v>
      </c>
      <c r="B903" s="98" t="str">
        <f>+'Matriz Nº4 Administración'!B903</f>
        <v>No administrar</v>
      </c>
      <c r="C903" s="99" t="str">
        <f>IF(B903&lt;&gt;"No administrar",'Matriz Nº1 Identificación'!B903," ")</f>
        <v xml:space="preserve"> </v>
      </c>
      <c r="D903" s="100" t="str">
        <f>IF(C903&lt;&gt;" ",'Matriz Nº4 Administración'!C903," ")</f>
        <v xml:space="preserve"> </v>
      </c>
      <c r="E903" s="98" t="str">
        <f>IF(B903&lt;&gt;"No administrar",'Matriz Nº4 Administración'!F903," ")</f>
        <v xml:space="preserve"> </v>
      </c>
      <c r="F903" s="98" t="str">
        <f>IF(B903&lt;&gt;"No administrar",'Matriz Nº4 Administración'!G903," ")</f>
        <v xml:space="preserve"> </v>
      </c>
      <c r="G903" s="120"/>
      <c r="H903" s="120"/>
      <c r="I903" s="120"/>
      <c r="J903" s="120"/>
      <c r="K903" s="121"/>
      <c r="L903" s="121"/>
      <c r="M903" s="120"/>
      <c r="N903" s="23"/>
      <c r="O903" s="23"/>
      <c r="P903" s="23"/>
      <c r="Q903" s="23"/>
      <c r="R903" s="23"/>
      <c r="S903" s="23"/>
      <c r="T903" s="23"/>
      <c r="U903" s="23"/>
      <c r="V903" s="23"/>
      <c r="W903" s="23"/>
      <c r="X903" s="23"/>
      <c r="Y903" s="23"/>
      <c r="Z903" s="23"/>
    </row>
    <row r="904" spans="1:26" ht="48" customHeight="1" x14ac:dyDescent="0.3">
      <c r="A904" s="97" t="str">
        <f>+'Matriz Nº4 Administración'!A904</f>
        <v>99. 4</v>
      </c>
      <c r="B904" s="98" t="str">
        <f>+'Matriz Nº4 Administración'!B904</f>
        <v>No administrar</v>
      </c>
      <c r="C904" s="99" t="str">
        <f>IF(B904&lt;&gt;"No administrar",'Matriz Nº1 Identificación'!B904," ")</f>
        <v xml:space="preserve"> </v>
      </c>
      <c r="D904" s="100" t="str">
        <f>IF(C904&lt;&gt;" ",'Matriz Nº4 Administración'!C904," ")</f>
        <v xml:space="preserve"> </v>
      </c>
      <c r="E904" s="98" t="str">
        <f>IF(B904&lt;&gt;"No administrar",'Matriz Nº4 Administración'!F904," ")</f>
        <v xml:space="preserve"> </v>
      </c>
      <c r="F904" s="98" t="str">
        <f>IF(B904&lt;&gt;"No administrar",'Matriz Nº4 Administración'!G904," ")</f>
        <v xml:space="preserve"> </v>
      </c>
      <c r="G904" s="120"/>
      <c r="H904" s="120"/>
      <c r="I904" s="120"/>
      <c r="J904" s="120"/>
      <c r="K904" s="121"/>
      <c r="L904" s="121"/>
      <c r="M904" s="120"/>
      <c r="N904" s="23"/>
      <c r="O904" s="23"/>
      <c r="P904" s="23"/>
      <c r="Q904" s="23"/>
      <c r="R904" s="23"/>
      <c r="S904" s="23"/>
      <c r="T904" s="23"/>
      <c r="U904" s="23"/>
      <c r="V904" s="23"/>
      <c r="W904" s="23"/>
      <c r="X904" s="23"/>
      <c r="Y904" s="23"/>
      <c r="Z904" s="23"/>
    </row>
    <row r="905" spans="1:26" ht="42.75" customHeight="1" x14ac:dyDescent="0.3">
      <c r="A905" s="97" t="str">
        <f>+'Matriz Nº4 Administración'!A905</f>
        <v>99. 5</v>
      </c>
      <c r="B905" s="98" t="str">
        <f>+'Matriz Nº4 Administración'!B905</f>
        <v>No administrar</v>
      </c>
      <c r="C905" s="99" t="str">
        <f>IF(B905&lt;&gt;"No administrar",'Matriz Nº1 Identificación'!B905," ")</f>
        <v xml:space="preserve"> </v>
      </c>
      <c r="D905" s="100" t="str">
        <f>IF(C905&lt;&gt;" ",'Matriz Nº4 Administración'!C905," ")</f>
        <v xml:space="preserve"> </v>
      </c>
      <c r="E905" s="98" t="str">
        <f>IF(B905&lt;&gt;"No administrar",'Matriz Nº4 Administración'!F905," ")</f>
        <v xml:space="preserve"> </v>
      </c>
      <c r="F905" s="98" t="str">
        <f>IF(B905&lt;&gt;"No administrar",'Matriz Nº4 Administración'!G905," ")</f>
        <v xml:space="preserve"> </v>
      </c>
      <c r="G905" s="120"/>
      <c r="H905" s="120"/>
      <c r="I905" s="120"/>
      <c r="J905" s="120"/>
      <c r="K905" s="121"/>
      <c r="L905" s="121"/>
      <c r="M905" s="120"/>
      <c r="N905" s="23"/>
      <c r="O905" s="23"/>
      <c r="P905" s="23"/>
      <c r="Q905" s="23"/>
      <c r="R905" s="23"/>
      <c r="S905" s="23"/>
      <c r="T905" s="23"/>
      <c r="U905" s="23"/>
      <c r="V905" s="23"/>
      <c r="W905" s="23"/>
      <c r="X905" s="23"/>
      <c r="Y905" s="23"/>
      <c r="Z905" s="23"/>
    </row>
    <row r="906" spans="1:26" ht="40.5" customHeight="1" x14ac:dyDescent="0.3">
      <c r="A906" s="97" t="str">
        <f>+'Matriz Nº4 Administración'!A906</f>
        <v>99. 6</v>
      </c>
      <c r="B906" s="98" t="str">
        <f>+'Matriz Nº4 Administración'!B906</f>
        <v>No administrar</v>
      </c>
      <c r="C906" s="99" t="str">
        <f>IF(B906&lt;&gt;"No administrar",'Matriz Nº1 Identificación'!B906," ")</f>
        <v xml:space="preserve"> </v>
      </c>
      <c r="D906" s="100" t="str">
        <f>IF(C906&lt;&gt;" ",'Matriz Nº4 Administración'!C906," ")</f>
        <v xml:space="preserve"> </v>
      </c>
      <c r="E906" s="98" t="str">
        <f>IF(B906&lt;&gt;"No administrar",'Matriz Nº4 Administración'!F906," ")</f>
        <v xml:space="preserve"> </v>
      </c>
      <c r="F906" s="98" t="str">
        <f>IF(B906&lt;&gt;"No administrar",'Matriz Nº4 Administración'!G906," ")</f>
        <v xml:space="preserve"> </v>
      </c>
      <c r="G906" s="120"/>
      <c r="H906" s="120"/>
      <c r="I906" s="120"/>
      <c r="J906" s="120"/>
      <c r="K906" s="121"/>
      <c r="L906" s="121"/>
      <c r="M906" s="120"/>
      <c r="N906" s="23"/>
      <c r="O906" s="23"/>
      <c r="P906" s="23"/>
      <c r="Q906" s="23"/>
      <c r="R906" s="23"/>
      <c r="S906" s="23"/>
      <c r="T906" s="23"/>
      <c r="U906" s="23"/>
      <c r="V906" s="23"/>
      <c r="W906" s="23"/>
      <c r="X906" s="23"/>
      <c r="Y906" s="23"/>
      <c r="Z906" s="23"/>
    </row>
    <row r="907" spans="1:26" ht="43.5" customHeight="1" thickBot="1" x14ac:dyDescent="0.35">
      <c r="A907" s="97" t="str">
        <f>+'Matriz Nº4 Administración'!A907</f>
        <v>99. 7</v>
      </c>
      <c r="B907" s="98" t="str">
        <f>+'Matriz Nº4 Administración'!B907</f>
        <v>No administrar</v>
      </c>
      <c r="C907" s="99" t="str">
        <f>IF(B907&lt;&gt;"No administrar",'Matriz Nº1 Identificación'!B907," ")</f>
        <v xml:space="preserve"> </v>
      </c>
      <c r="D907" s="100" t="str">
        <f>IF(C907&lt;&gt;" ",'Matriz Nº4 Administración'!C907," ")</f>
        <v xml:space="preserve"> </v>
      </c>
      <c r="E907" s="98" t="str">
        <f>IF(B907&lt;&gt;"No administrar",'Matriz Nº4 Administración'!F907," ")</f>
        <v xml:space="preserve"> </v>
      </c>
      <c r="F907" s="98" t="str">
        <f>IF(B907&lt;&gt;"No administrar",'Matriz Nº4 Administración'!G907," ")</f>
        <v xml:space="preserve"> </v>
      </c>
      <c r="G907" s="120"/>
      <c r="H907" s="120"/>
      <c r="I907" s="120"/>
      <c r="J907" s="120"/>
      <c r="K907" s="121"/>
      <c r="L907" s="121"/>
      <c r="M907" s="120"/>
      <c r="N907" s="23"/>
      <c r="O907" s="23"/>
      <c r="P907" s="23"/>
      <c r="Q907" s="23"/>
      <c r="R907" s="23"/>
      <c r="S907" s="23"/>
      <c r="T907" s="23"/>
      <c r="U907" s="23"/>
      <c r="V907" s="23"/>
      <c r="W907" s="23"/>
      <c r="X907" s="23"/>
      <c r="Y907" s="23"/>
      <c r="Z907" s="23"/>
    </row>
    <row r="908" spans="1:26" ht="16.5" customHeight="1" thickBot="1" x14ac:dyDescent="0.35">
      <c r="A908" s="460" t="str">
        <f>'Matriz Nº4 Administración'!A908</f>
        <v xml:space="preserve">Objetivo Estratégico: </v>
      </c>
      <c r="B908" s="461"/>
      <c r="C908" s="462">
        <f>'Matriz Nº4 Administración'!B908</f>
        <v>0</v>
      </c>
      <c r="D908" s="463"/>
      <c r="E908" s="463"/>
      <c r="F908" s="463"/>
      <c r="G908" s="463"/>
      <c r="H908" s="463"/>
      <c r="I908" s="463"/>
      <c r="J908" s="463"/>
      <c r="K908" s="463"/>
      <c r="L908" s="463"/>
      <c r="M908" s="463"/>
      <c r="N908" s="7"/>
      <c r="O908" s="7"/>
      <c r="P908" s="7"/>
      <c r="Q908" s="7"/>
      <c r="R908" s="7"/>
      <c r="S908" s="7"/>
      <c r="T908" s="7"/>
      <c r="U908" s="7"/>
      <c r="V908" s="7"/>
      <c r="W908" s="7"/>
      <c r="X908" s="7"/>
      <c r="Y908" s="7"/>
      <c r="Z908" s="7"/>
    </row>
    <row r="909" spans="1:26" ht="27" customHeight="1" thickBot="1" x14ac:dyDescent="0.35">
      <c r="A909" s="456" t="str">
        <f>'Matriz Nº4 Administración'!A909</f>
        <v>Objetivo táctico</v>
      </c>
      <c r="B909" s="426"/>
      <c r="C909" s="457" t="str">
        <f>'Matriz Nº4 Administración'!B909</f>
        <v xml:space="preserve">100. </v>
      </c>
      <c r="D909" s="458"/>
      <c r="E909" s="458"/>
      <c r="F909" s="458"/>
      <c r="G909" s="458"/>
      <c r="H909" s="458"/>
      <c r="I909" s="458"/>
      <c r="J909" s="458"/>
      <c r="K909" s="458"/>
      <c r="L909" s="458"/>
      <c r="M909" s="459"/>
      <c r="N909" s="7"/>
      <c r="O909" s="7"/>
      <c r="P909" s="7"/>
      <c r="Q909" s="7"/>
      <c r="R909" s="7"/>
      <c r="S909" s="7"/>
      <c r="T909" s="7"/>
      <c r="U909" s="7"/>
      <c r="V909" s="7"/>
      <c r="W909" s="7"/>
      <c r="X909" s="7"/>
      <c r="Y909" s="7"/>
      <c r="Z909" s="7"/>
    </row>
    <row r="910" spans="1:26" ht="47.25" customHeight="1" x14ac:dyDescent="0.3">
      <c r="A910" s="97" t="str">
        <f>+'Matriz Nº4 Administración'!A910</f>
        <v>100. 1</v>
      </c>
      <c r="B910" s="98" t="str">
        <f>+'Matriz Nº4 Administración'!B910</f>
        <v>No administrar</v>
      </c>
      <c r="C910" s="99" t="str">
        <f>IF(B910&lt;&gt;"No administrar",'Matriz Nº1 Identificación'!B910," ")</f>
        <v xml:space="preserve"> </v>
      </c>
      <c r="D910" s="100" t="str">
        <f>IF(C910&lt;&gt;" ",'Matriz Nº4 Administración'!C910," ")</f>
        <v xml:space="preserve"> </v>
      </c>
      <c r="E910" s="98" t="str">
        <f>IF(B910&lt;&gt;"No administrar",'Matriz Nº4 Administración'!F910," ")</f>
        <v xml:space="preserve"> </v>
      </c>
      <c r="F910" s="98" t="str">
        <f>IF(B910&lt;&gt;"No administrar",'Matriz Nº4 Administración'!G910," ")</f>
        <v xml:space="preserve"> </v>
      </c>
      <c r="G910" s="120"/>
      <c r="H910" s="120"/>
      <c r="I910" s="120"/>
      <c r="J910" s="120"/>
      <c r="K910" s="121"/>
      <c r="L910" s="121"/>
      <c r="M910" s="120"/>
      <c r="N910" s="23"/>
      <c r="O910" s="23"/>
      <c r="P910" s="23"/>
      <c r="Q910" s="23"/>
      <c r="R910" s="23"/>
      <c r="S910" s="23"/>
      <c r="T910" s="23"/>
      <c r="U910" s="23"/>
      <c r="V910" s="23"/>
      <c r="W910" s="23"/>
      <c r="X910" s="23"/>
      <c r="Y910" s="23"/>
      <c r="Z910" s="23"/>
    </row>
    <row r="911" spans="1:26" ht="43.5" customHeight="1" x14ac:dyDescent="0.3">
      <c r="A911" s="97" t="str">
        <f>+'Matriz Nº4 Administración'!A911</f>
        <v>100. 2</v>
      </c>
      <c r="B911" s="98" t="str">
        <f>+'Matriz Nº4 Administración'!B911</f>
        <v>No administrar</v>
      </c>
      <c r="C911" s="99" t="str">
        <f>IF(B911&lt;&gt;"No administrar",'Matriz Nº1 Identificación'!B911," ")</f>
        <v xml:space="preserve"> </v>
      </c>
      <c r="D911" s="100" t="str">
        <f>IF(C911&lt;&gt;" ",'Matriz Nº4 Administración'!C911," ")</f>
        <v xml:space="preserve"> </v>
      </c>
      <c r="E911" s="98" t="str">
        <f>IF(B911&lt;&gt;"No administrar",'Matriz Nº4 Administración'!F911," ")</f>
        <v xml:space="preserve"> </v>
      </c>
      <c r="F911" s="98" t="str">
        <f>IF(B911&lt;&gt;"No administrar",'Matriz Nº4 Administración'!G911," ")</f>
        <v xml:space="preserve"> </v>
      </c>
      <c r="G911" s="120"/>
      <c r="H911" s="120"/>
      <c r="I911" s="120"/>
      <c r="J911" s="120"/>
      <c r="K911" s="121"/>
      <c r="L911" s="121"/>
      <c r="M911" s="120"/>
      <c r="N911" s="23"/>
      <c r="O911" s="23"/>
      <c r="P911" s="23"/>
      <c r="Q911" s="23"/>
      <c r="R911" s="23"/>
      <c r="S911" s="23"/>
      <c r="T911" s="23"/>
      <c r="U911" s="23"/>
      <c r="V911" s="23"/>
      <c r="W911" s="23"/>
      <c r="X911" s="23"/>
      <c r="Y911" s="23"/>
      <c r="Z911" s="23"/>
    </row>
    <row r="912" spans="1:26" ht="40.5" customHeight="1" x14ac:dyDescent="0.3">
      <c r="A912" s="97" t="str">
        <f>+'Matriz Nº4 Administración'!A912</f>
        <v>100. 3</v>
      </c>
      <c r="B912" s="98" t="str">
        <f>+'Matriz Nº4 Administración'!B912</f>
        <v>No administrar</v>
      </c>
      <c r="C912" s="99" t="str">
        <f>IF(B912&lt;&gt;"No administrar",'Matriz Nº1 Identificación'!B912," ")</f>
        <v xml:space="preserve"> </v>
      </c>
      <c r="D912" s="100" t="str">
        <f>IF(C912&lt;&gt;" ",'Matriz Nº4 Administración'!C912," ")</f>
        <v xml:space="preserve"> </v>
      </c>
      <c r="E912" s="98" t="str">
        <f>IF(B912&lt;&gt;"No administrar",'Matriz Nº4 Administración'!F912," ")</f>
        <v xml:space="preserve"> </v>
      </c>
      <c r="F912" s="98" t="str">
        <f>IF(B912&lt;&gt;"No administrar",'Matriz Nº4 Administración'!G912," ")</f>
        <v xml:space="preserve"> </v>
      </c>
      <c r="G912" s="120"/>
      <c r="H912" s="120"/>
      <c r="I912" s="120"/>
      <c r="J912" s="120"/>
      <c r="K912" s="121"/>
      <c r="L912" s="121"/>
      <c r="M912" s="120"/>
      <c r="N912" s="23"/>
      <c r="O912" s="23"/>
      <c r="P912" s="23"/>
      <c r="Q912" s="23"/>
      <c r="R912" s="23"/>
      <c r="S912" s="23"/>
      <c r="T912" s="23"/>
      <c r="U912" s="23"/>
      <c r="V912" s="23"/>
      <c r="W912" s="23"/>
      <c r="X912" s="23"/>
      <c r="Y912" s="23"/>
      <c r="Z912" s="23"/>
    </row>
    <row r="913" spans="1:26" ht="48" customHeight="1" x14ac:dyDescent="0.3">
      <c r="A913" s="97" t="str">
        <f>+'Matriz Nº4 Administración'!A913</f>
        <v>100. 4</v>
      </c>
      <c r="B913" s="98" t="str">
        <f>+'Matriz Nº4 Administración'!B913</f>
        <v>No administrar</v>
      </c>
      <c r="C913" s="99" t="str">
        <f>IF(B913&lt;&gt;"No administrar",'Matriz Nº1 Identificación'!B913," ")</f>
        <v xml:space="preserve"> </v>
      </c>
      <c r="D913" s="100" t="str">
        <f>IF(C913&lt;&gt;" ",'Matriz Nº4 Administración'!C913," ")</f>
        <v xml:space="preserve"> </v>
      </c>
      <c r="E913" s="98" t="str">
        <f>IF(B913&lt;&gt;"No administrar",'Matriz Nº4 Administración'!F913," ")</f>
        <v xml:space="preserve"> </v>
      </c>
      <c r="F913" s="98" t="str">
        <f>IF(B913&lt;&gt;"No administrar",'Matriz Nº4 Administración'!G913," ")</f>
        <v xml:space="preserve"> </v>
      </c>
      <c r="G913" s="120"/>
      <c r="H913" s="120"/>
      <c r="I913" s="120"/>
      <c r="J913" s="120"/>
      <c r="K913" s="121"/>
      <c r="L913" s="121"/>
      <c r="M913" s="120"/>
      <c r="N913" s="23"/>
      <c r="O913" s="23"/>
      <c r="P913" s="23"/>
      <c r="Q913" s="23"/>
      <c r="R913" s="23"/>
      <c r="S913" s="23"/>
      <c r="T913" s="23"/>
      <c r="U913" s="23"/>
      <c r="V913" s="23"/>
      <c r="W913" s="23"/>
      <c r="X913" s="23"/>
      <c r="Y913" s="23"/>
      <c r="Z913" s="23"/>
    </row>
    <row r="914" spans="1:26" ht="42.75" customHeight="1" x14ac:dyDescent="0.3">
      <c r="A914" s="97" t="str">
        <f>+'Matriz Nº4 Administración'!A914</f>
        <v>100. 5</v>
      </c>
      <c r="B914" s="98" t="str">
        <f>+'Matriz Nº4 Administración'!B914</f>
        <v>No administrar</v>
      </c>
      <c r="C914" s="99" t="str">
        <f>IF(B914&lt;&gt;"No administrar",'Matriz Nº1 Identificación'!B914," ")</f>
        <v xml:space="preserve"> </v>
      </c>
      <c r="D914" s="100" t="str">
        <f>IF(C914&lt;&gt;" ",'Matriz Nº4 Administración'!C914," ")</f>
        <v xml:space="preserve"> </v>
      </c>
      <c r="E914" s="98" t="str">
        <f>IF(B914&lt;&gt;"No administrar",'Matriz Nº4 Administración'!F914," ")</f>
        <v xml:space="preserve"> </v>
      </c>
      <c r="F914" s="98" t="str">
        <f>IF(B914&lt;&gt;"No administrar",'Matriz Nº4 Administración'!G914," ")</f>
        <v xml:space="preserve"> </v>
      </c>
      <c r="G914" s="120"/>
      <c r="H914" s="120"/>
      <c r="I914" s="120"/>
      <c r="J914" s="120"/>
      <c r="K914" s="121"/>
      <c r="L914" s="121"/>
      <c r="M914" s="120"/>
      <c r="N914" s="23"/>
      <c r="O914" s="23"/>
      <c r="P914" s="23"/>
      <c r="Q914" s="23"/>
      <c r="R914" s="23"/>
      <c r="S914" s="23"/>
      <c r="T914" s="23"/>
      <c r="U914" s="23"/>
      <c r="V914" s="23"/>
      <c r="W914" s="23"/>
      <c r="X914" s="23"/>
      <c r="Y914" s="23"/>
      <c r="Z914" s="23"/>
    </row>
    <row r="915" spans="1:26" ht="40.5" customHeight="1" x14ac:dyDescent="0.3">
      <c r="A915" s="97" t="str">
        <f>+'Matriz Nº4 Administración'!A915</f>
        <v>100. 6</v>
      </c>
      <c r="B915" s="98" t="str">
        <f>+'Matriz Nº4 Administración'!B915</f>
        <v>No administrar</v>
      </c>
      <c r="C915" s="99" t="str">
        <f>IF(B915&lt;&gt;"No administrar",'Matriz Nº1 Identificación'!B915," ")</f>
        <v xml:space="preserve"> </v>
      </c>
      <c r="D915" s="100" t="str">
        <f>IF(C915&lt;&gt;" ",'Matriz Nº4 Administración'!C915," ")</f>
        <v xml:space="preserve"> </v>
      </c>
      <c r="E915" s="98" t="str">
        <f>IF(B915&lt;&gt;"No administrar",'Matriz Nº4 Administración'!F915," ")</f>
        <v xml:space="preserve"> </v>
      </c>
      <c r="F915" s="98" t="str">
        <f>IF(B915&lt;&gt;"No administrar",'Matriz Nº4 Administración'!G915," ")</f>
        <v xml:space="preserve"> </v>
      </c>
      <c r="G915" s="120"/>
      <c r="H915" s="120"/>
      <c r="I915" s="120"/>
      <c r="J915" s="120"/>
      <c r="K915" s="121"/>
      <c r="L915" s="121"/>
      <c r="M915" s="120"/>
      <c r="N915" s="23"/>
      <c r="O915" s="23"/>
      <c r="P915" s="23"/>
      <c r="Q915" s="23"/>
      <c r="R915" s="23"/>
      <c r="S915" s="23"/>
      <c r="T915" s="23"/>
      <c r="U915" s="23"/>
      <c r="V915" s="23"/>
      <c r="W915" s="23"/>
      <c r="X915" s="23"/>
      <c r="Y915" s="23"/>
      <c r="Z915" s="23"/>
    </row>
    <row r="916" spans="1:26" ht="43.5" customHeight="1" thickBot="1" x14ac:dyDescent="0.35">
      <c r="A916" s="97" t="str">
        <f>+'Matriz Nº4 Administración'!A916</f>
        <v>100. 7</v>
      </c>
      <c r="B916" s="98" t="str">
        <f>+'Matriz Nº4 Administración'!B916</f>
        <v>No administrar</v>
      </c>
      <c r="C916" s="99" t="str">
        <f>IF(B916&lt;&gt;"No administrar",'Matriz Nº1 Identificación'!B916," ")</f>
        <v xml:space="preserve"> </v>
      </c>
      <c r="D916" s="100" t="str">
        <f>IF(C916&lt;&gt;" ",'Matriz Nº4 Administración'!C916," ")</f>
        <v xml:space="preserve"> </v>
      </c>
      <c r="E916" s="98" t="str">
        <f>IF(B916&lt;&gt;"No administrar",'Matriz Nº4 Administración'!F916," ")</f>
        <v xml:space="preserve"> </v>
      </c>
      <c r="F916" s="98" t="str">
        <f>IF(B916&lt;&gt;"No administrar",'Matriz Nº4 Administración'!G916," ")</f>
        <v xml:space="preserve"> </v>
      </c>
      <c r="G916" s="120"/>
      <c r="H916" s="120"/>
      <c r="I916" s="120"/>
      <c r="J916" s="120"/>
      <c r="K916" s="121"/>
      <c r="L916" s="121"/>
      <c r="M916" s="120"/>
      <c r="N916" s="23"/>
      <c r="O916" s="23"/>
      <c r="P916" s="23"/>
      <c r="Q916" s="23"/>
      <c r="R916" s="23"/>
      <c r="S916" s="23"/>
      <c r="T916" s="23"/>
      <c r="U916" s="23"/>
      <c r="V916" s="23"/>
      <c r="W916" s="23"/>
      <c r="X916" s="23"/>
      <c r="Y916" s="23"/>
      <c r="Z916" s="23"/>
    </row>
    <row r="917" spans="1:26" ht="16.5" customHeight="1" thickBot="1" x14ac:dyDescent="0.35">
      <c r="A917" s="460" t="str">
        <f>'Matriz Nº4 Administración'!A917</f>
        <v xml:space="preserve">Objetivo Estratégico: </v>
      </c>
      <c r="B917" s="461"/>
      <c r="C917" s="462">
        <f>'Matriz Nº4 Administración'!B917</f>
        <v>0</v>
      </c>
      <c r="D917" s="463"/>
      <c r="E917" s="463"/>
      <c r="F917" s="463"/>
      <c r="G917" s="463"/>
      <c r="H917" s="463"/>
      <c r="I917" s="463"/>
      <c r="J917" s="463"/>
      <c r="K917" s="463"/>
      <c r="L917" s="463"/>
      <c r="M917" s="463"/>
      <c r="N917" s="7"/>
      <c r="O917" s="7"/>
      <c r="P917" s="7"/>
      <c r="Q917" s="7"/>
      <c r="R917" s="7"/>
      <c r="S917" s="7"/>
      <c r="T917" s="7"/>
      <c r="U917" s="7"/>
      <c r="V917" s="7"/>
      <c r="W917" s="7"/>
      <c r="X917" s="7"/>
      <c r="Y917" s="7"/>
      <c r="Z917" s="7"/>
    </row>
    <row r="918" spans="1:26" ht="27" customHeight="1" thickBot="1" x14ac:dyDescent="0.35">
      <c r="A918" s="456" t="str">
        <f>'Matriz Nº4 Administración'!A918</f>
        <v>Objetivo táctico</v>
      </c>
      <c r="B918" s="426"/>
      <c r="C918" s="457" t="str">
        <f>'Matriz Nº4 Administración'!B918</f>
        <v xml:space="preserve">101. </v>
      </c>
      <c r="D918" s="458"/>
      <c r="E918" s="458"/>
      <c r="F918" s="458"/>
      <c r="G918" s="458"/>
      <c r="H918" s="458"/>
      <c r="I918" s="458"/>
      <c r="J918" s="458"/>
      <c r="K918" s="458"/>
      <c r="L918" s="458"/>
      <c r="M918" s="459"/>
      <c r="N918" s="7"/>
      <c r="O918" s="7"/>
      <c r="P918" s="7"/>
      <c r="Q918" s="7"/>
      <c r="R918" s="7"/>
      <c r="S918" s="7"/>
      <c r="T918" s="7"/>
      <c r="U918" s="7"/>
      <c r="V918" s="7"/>
      <c r="W918" s="7"/>
      <c r="X918" s="7"/>
      <c r="Y918" s="7"/>
      <c r="Z918" s="7"/>
    </row>
    <row r="919" spans="1:26" ht="47.25" customHeight="1" x14ac:dyDescent="0.3">
      <c r="A919" s="97" t="str">
        <f>+'Matriz Nº4 Administración'!A919</f>
        <v>101. 1</v>
      </c>
      <c r="B919" s="98" t="str">
        <f>+'Matriz Nº4 Administración'!B919</f>
        <v>No administrar</v>
      </c>
      <c r="C919" s="99" t="str">
        <f>IF(B919&lt;&gt;"No administrar",'Matriz Nº1 Identificación'!B919," ")</f>
        <v xml:space="preserve"> </v>
      </c>
      <c r="D919" s="100" t="str">
        <f>IF(C919&lt;&gt;" ",'Matriz Nº4 Administración'!C919," ")</f>
        <v xml:space="preserve"> </v>
      </c>
      <c r="E919" s="98" t="str">
        <f>IF(B919&lt;&gt;"No administrar",'Matriz Nº4 Administración'!F919," ")</f>
        <v xml:space="preserve"> </v>
      </c>
      <c r="F919" s="98" t="str">
        <f>IF(B919&lt;&gt;"No administrar",'Matriz Nº4 Administración'!G919," ")</f>
        <v xml:space="preserve"> </v>
      </c>
      <c r="G919" s="120"/>
      <c r="H919" s="120"/>
      <c r="I919" s="120"/>
      <c r="J919" s="120"/>
      <c r="K919" s="121"/>
      <c r="L919" s="121"/>
      <c r="M919" s="120"/>
      <c r="N919" s="23"/>
      <c r="O919" s="23"/>
      <c r="P919" s="23"/>
      <c r="Q919" s="23"/>
      <c r="R919" s="23"/>
      <c r="S919" s="23"/>
      <c r="T919" s="23"/>
      <c r="U919" s="23"/>
      <c r="V919" s="23"/>
      <c r="W919" s="23"/>
      <c r="X919" s="23"/>
      <c r="Y919" s="23"/>
      <c r="Z919" s="23"/>
    </row>
    <row r="920" spans="1:26" ht="43.5" customHeight="1" x14ac:dyDescent="0.3">
      <c r="A920" s="97" t="str">
        <f>+'Matriz Nº4 Administración'!A920</f>
        <v>101. 2</v>
      </c>
      <c r="B920" s="98" t="str">
        <f>+'Matriz Nº4 Administración'!B920</f>
        <v>No administrar</v>
      </c>
      <c r="C920" s="99" t="str">
        <f>IF(B920&lt;&gt;"No administrar",'Matriz Nº1 Identificación'!B920," ")</f>
        <v xml:space="preserve"> </v>
      </c>
      <c r="D920" s="100" t="str">
        <f>IF(C920&lt;&gt;" ",'Matriz Nº4 Administración'!C920," ")</f>
        <v xml:space="preserve"> </v>
      </c>
      <c r="E920" s="98" t="str">
        <f>IF(B920&lt;&gt;"No administrar",'Matriz Nº4 Administración'!F920," ")</f>
        <v xml:space="preserve"> </v>
      </c>
      <c r="F920" s="98" t="str">
        <f>IF(B920&lt;&gt;"No administrar",'Matriz Nº4 Administración'!G920," ")</f>
        <v xml:space="preserve"> </v>
      </c>
      <c r="G920" s="120"/>
      <c r="H920" s="120"/>
      <c r="I920" s="120"/>
      <c r="J920" s="120"/>
      <c r="K920" s="121"/>
      <c r="L920" s="121"/>
      <c r="M920" s="120"/>
      <c r="N920" s="23"/>
      <c r="O920" s="23"/>
      <c r="P920" s="23"/>
      <c r="Q920" s="23"/>
      <c r="R920" s="23"/>
      <c r="S920" s="23"/>
      <c r="T920" s="23"/>
      <c r="U920" s="23"/>
      <c r="V920" s="23"/>
      <c r="W920" s="23"/>
      <c r="X920" s="23"/>
      <c r="Y920" s="23"/>
      <c r="Z920" s="23"/>
    </row>
    <row r="921" spans="1:26" ht="40.5" customHeight="1" x14ac:dyDescent="0.3">
      <c r="A921" s="97" t="str">
        <f>+'Matriz Nº4 Administración'!A921</f>
        <v>101. 3</v>
      </c>
      <c r="B921" s="98" t="str">
        <f>+'Matriz Nº4 Administración'!B921</f>
        <v>No administrar</v>
      </c>
      <c r="C921" s="99" t="str">
        <f>IF(B921&lt;&gt;"No administrar",'Matriz Nº1 Identificación'!B921," ")</f>
        <v xml:space="preserve"> </v>
      </c>
      <c r="D921" s="100" t="str">
        <f>IF(C921&lt;&gt;" ",'Matriz Nº4 Administración'!C921," ")</f>
        <v xml:space="preserve"> </v>
      </c>
      <c r="E921" s="98" t="str">
        <f>IF(B921&lt;&gt;"No administrar",'Matriz Nº4 Administración'!F921," ")</f>
        <v xml:space="preserve"> </v>
      </c>
      <c r="F921" s="98" t="str">
        <f>IF(B921&lt;&gt;"No administrar",'Matriz Nº4 Administración'!G921," ")</f>
        <v xml:space="preserve"> </v>
      </c>
      <c r="G921" s="120"/>
      <c r="H921" s="120"/>
      <c r="I921" s="120"/>
      <c r="J921" s="120"/>
      <c r="K921" s="121"/>
      <c r="L921" s="121"/>
      <c r="M921" s="120"/>
      <c r="N921" s="23"/>
      <c r="O921" s="23"/>
      <c r="P921" s="23"/>
      <c r="Q921" s="23"/>
      <c r="R921" s="23"/>
      <c r="S921" s="23"/>
      <c r="T921" s="23"/>
      <c r="U921" s="23"/>
      <c r="V921" s="23"/>
      <c r="W921" s="23"/>
      <c r="X921" s="23"/>
      <c r="Y921" s="23"/>
      <c r="Z921" s="23"/>
    </row>
    <row r="922" spans="1:26" ht="48" customHeight="1" x14ac:dyDescent="0.3">
      <c r="A922" s="97" t="str">
        <f>+'Matriz Nº4 Administración'!A922</f>
        <v>101. 4</v>
      </c>
      <c r="B922" s="98" t="str">
        <f>+'Matriz Nº4 Administración'!B922</f>
        <v>No administrar</v>
      </c>
      <c r="C922" s="99" t="str">
        <f>IF(B922&lt;&gt;"No administrar",'Matriz Nº1 Identificación'!B922," ")</f>
        <v xml:space="preserve"> </v>
      </c>
      <c r="D922" s="100" t="str">
        <f>IF(C922&lt;&gt;" ",'Matriz Nº4 Administración'!C922," ")</f>
        <v xml:space="preserve"> </v>
      </c>
      <c r="E922" s="98" t="str">
        <f>IF(B922&lt;&gt;"No administrar",'Matriz Nº4 Administración'!F922," ")</f>
        <v xml:space="preserve"> </v>
      </c>
      <c r="F922" s="98" t="str">
        <f>IF(B922&lt;&gt;"No administrar",'Matriz Nº4 Administración'!G922," ")</f>
        <v xml:space="preserve"> </v>
      </c>
      <c r="G922" s="120"/>
      <c r="H922" s="120"/>
      <c r="I922" s="120"/>
      <c r="J922" s="120"/>
      <c r="K922" s="121"/>
      <c r="L922" s="121"/>
      <c r="M922" s="120"/>
      <c r="N922" s="23"/>
      <c r="O922" s="23"/>
      <c r="P922" s="23"/>
      <c r="Q922" s="23"/>
      <c r="R922" s="23"/>
      <c r="S922" s="23"/>
      <c r="T922" s="23"/>
      <c r="U922" s="23"/>
      <c r="V922" s="23"/>
      <c r="W922" s="23"/>
      <c r="X922" s="23"/>
      <c r="Y922" s="23"/>
      <c r="Z922" s="23"/>
    </row>
    <row r="923" spans="1:26" ht="42.75" customHeight="1" x14ac:dyDescent="0.3">
      <c r="A923" s="97" t="str">
        <f>+'Matriz Nº4 Administración'!A923</f>
        <v>101. 5</v>
      </c>
      <c r="B923" s="98" t="str">
        <f>+'Matriz Nº4 Administración'!B923</f>
        <v>No administrar</v>
      </c>
      <c r="C923" s="99" t="str">
        <f>IF(B923&lt;&gt;"No administrar",'Matriz Nº1 Identificación'!B923," ")</f>
        <v xml:space="preserve"> </v>
      </c>
      <c r="D923" s="100" t="str">
        <f>IF(C923&lt;&gt;" ",'Matriz Nº4 Administración'!C923," ")</f>
        <v xml:space="preserve"> </v>
      </c>
      <c r="E923" s="98" t="str">
        <f>IF(B923&lt;&gt;"No administrar",'Matriz Nº4 Administración'!F923," ")</f>
        <v xml:space="preserve"> </v>
      </c>
      <c r="F923" s="98" t="str">
        <f>IF(B923&lt;&gt;"No administrar",'Matriz Nº4 Administración'!G923," ")</f>
        <v xml:space="preserve"> </v>
      </c>
      <c r="G923" s="120"/>
      <c r="H923" s="120"/>
      <c r="I923" s="120"/>
      <c r="J923" s="120"/>
      <c r="K923" s="121"/>
      <c r="L923" s="121"/>
      <c r="M923" s="120"/>
      <c r="N923" s="23"/>
      <c r="O923" s="23"/>
      <c r="P923" s="23"/>
      <c r="Q923" s="23"/>
      <c r="R923" s="23"/>
      <c r="S923" s="23"/>
      <c r="T923" s="23"/>
      <c r="U923" s="23"/>
      <c r="V923" s="23"/>
      <c r="W923" s="23"/>
      <c r="X923" s="23"/>
      <c r="Y923" s="23"/>
      <c r="Z923" s="23"/>
    </row>
    <row r="924" spans="1:26" ht="40.5" customHeight="1" x14ac:dyDescent="0.3">
      <c r="A924" s="97" t="str">
        <f>+'Matriz Nº4 Administración'!A924</f>
        <v>101. 6</v>
      </c>
      <c r="B924" s="98" t="str">
        <f>+'Matriz Nº4 Administración'!B924</f>
        <v>No administrar</v>
      </c>
      <c r="C924" s="99" t="str">
        <f>IF(B924&lt;&gt;"No administrar",'Matriz Nº1 Identificación'!B924," ")</f>
        <v xml:space="preserve"> </v>
      </c>
      <c r="D924" s="100" t="str">
        <f>IF(C924&lt;&gt;" ",'Matriz Nº4 Administración'!C924," ")</f>
        <v xml:space="preserve"> </v>
      </c>
      <c r="E924" s="98" t="str">
        <f>IF(B924&lt;&gt;"No administrar",'Matriz Nº4 Administración'!F924," ")</f>
        <v xml:space="preserve"> </v>
      </c>
      <c r="F924" s="98" t="str">
        <f>IF(B924&lt;&gt;"No administrar",'Matriz Nº4 Administración'!G924," ")</f>
        <v xml:space="preserve"> </v>
      </c>
      <c r="G924" s="120"/>
      <c r="H924" s="120"/>
      <c r="I924" s="120"/>
      <c r="J924" s="120"/>
      <c r="K924" s="121"/>
      <c r="L924" s="121"/>
      <c r="M924" s="120"/>
      <c r="N924" s="23"/>
      <c r="O924" s="23"/>
      <c r="P924" s="23"/>
      <c r="Q924" s="23"/>
      <c r="R924" s="23"/>
      <c r="S924" s="23"/>
      <c r="T924" s="23"/>
      <c r="U924" s="23"/>
      <c r="V924" s="23"/>
      <c r="W924" s="23"/>
      <c r="X924" s="23"/>
      <c r="Y924" s="23"/>
      <c r="Z924" s="23"/>
    </row>
    <row r="925" spans="1:26" ht="43.5" customHeight="1" thickBot="1" x14ac:dyDescent="0.35">
      <c r="A925" s="97" t="str">
        <f>+'Matriz Nº4 Administración'!A925</f>
        <v>101. 7</v>
      </c>
      <c r="B925" s="98" t="str">
        <f>+'Matriz Nº4 Administración'!B925</f>
        <v>No administrar</v>
      </c>
      <c r="C925" s="99" t="str">
        <f>IF(B925&lt;&gt;"No administrar",'Matriz Nº1 Identificación'!B925," ")</f>
        <v xml:space="preserve"> </v>
      </c>
      <c r="D925" s="100" t="str">
        <f>IF(C925&lt;&gt;" ",'Matriz Nº4 Administración'!C925," ")</f>
        <v xml:space="preserve"> </v>
      </c>
      <c r="E925" s="98" t="str">
        <f>IF(B925&lt;&gt;"No administrar",'Matriz Nº4 Administración'!F925," ")</f>
        <v xml:space="preserve"> </v>
      </c>
      <c r="F925" s="98" t="str">
        <f>IF(B925&lt;&gt;"No administrar",'Matriz Nº4 Administración'!G925," ")</f>
        <v xml:space="preserve"> </v>
      </c>
      <c r="G925" s="120"/>
      <c r="H925" s="120"/>
      <c r="I925" s="120"/>
      <c r="J925" s="120"/>
      <c r="K925" s="121"/>
      <c r="L925" s="121"/>
      <c r="M925" s="120"/>
      <c r="N925" s="23"/>
      <c r="O925" s="23"/>
      <c r="P925" s="23"/>
      <c r="Q925" s="23"/>
      <c r="R925" s="23"/>
      <c r="S925" s="23"/>
      <c r="T925" s="23"/>
      <c r="U925" s="23"/>
      <c r="V925" s="23"/>
      <c r="W925" s="23"/>
      <c r="X925" s="23"/>
      <c r="Y925" s="23"/>
      <c r="Z925" s="23"/>
    </row>
    <row r="926" spans="1:26" ht="16.5" customHeight="1" thickBot="1" x14ac:dyDescent="0.35">
      <c r="A926" s="460" t="str">
        <f>'Matriz Nº4 Administración'!A926</f>
        <v xml:space="preserve">Objetivo Estratégico: </v>
      </c>
      <c r="B926" s="461"/>
      <c r="C926" s="462">
        <f>'Matriz Nº4 Administración'!B926</f>
        <v>0</v>
      </c>
      <c r="D926" s="463"/>
      <c r="E926" s="463"/>
      <c r="F926" s="463"/>
      <c r="G926" s="463"/>
      <c r="H926" s="463"/>
      <c r="I926" s="463"/>
      <c r="J926" s="463"/>
      <c r="K926" s="463"/>
      <c r="L926" s="463"/>
      <c r="M926" s="463"/>
      <c r="N926" s="7"/>
      <c r="O926" s="7"/>
      <c r="P926" s="7"/>
      <c r="Q926" s="7"/>
      <c r="R926" s="7"/>
      <c r="S926" s="7"/>
      <c r="T926" s="7"/>
      <c r="U926" s="7"/>
      <c r="V926" s="7"/>
      <c r="W926" s="7"/>
      <c r="X926" s="7"/>
      <c r="Y926" s="7"/>
      <c r="Z926" s="7"/>
    </row>
    <row r="927" spans="1:26" ht="27" customHeight="1" thickBot="1" x14ac:dyDescent="0.35">
      <c r="A927" s="456" t="str">
        <f>'Matriz Nº4 Administración'!A927</f>
        <v>Objetivo táctico</v>
      </c>
      <c r="B927" s="426"/>
      <c r="C927" s="457" t="str">
        <f>'Matriz Nº4 Administración'!B927</f>
        <v xml:space="preserve">102. </v>
      </c>
      <c r="D927" s="458"/>
      <c r="E927" s="458"/>
      <c r="F927" s="458"/>
      <c r="G927" s="458"/>
      <c r="H927" s="458"/>
      <c r="I927" s="458"/>
      <c r="J927" s="458"/>
      <c r="K927" s="458"/>
      <c r="L927" s="458"/>
      <c r="M927" s="459"/>
      <c r="N927" s="7"/>
      <c r="O927" s="7"/>
      <c r="P927" s="7"/>
      <c r="Q927" s="7"/>
      <c r="R927" s="7"/>
      <c r="S927" s="7"/>
      <c r="T927" s="7"/>
      <c r="U927" s="7"/>
      <c r="V927" s="7"/>
      <c r="W927" s="7"/>
      <c r="X927" s="7"/>
      <c r="Y927" s="7"/>
      <c r="Z927" s="7"/>
    </row>
    <row r="928" spans="1:26" ht="47.25" customHeight="1" x14ac:dyDescent="0.3">
      <c r="A928" s="97" t="str">
        <f>+'Matriz Nº4 Administración'!A928</f>
        <v>102. 1</v>
      </c>
      <c r="B928" s="98" t="str">
        <f>+'Matriz Nº4 Administración'!B928</f>
        <v>No administrar</v>
      </c>
      <c r="C928" s="99" t="str">
        <f>IF(B928&lt;&gt;"No administrar",'Matriz Nº1 Identificación'!B928," ")</f>
        <v xml:space="preserve"> </v>
      </c>
      <c r="D928" s="100" t="str">
        <f>IF(C928&lt;&gt;" ",'Matriz Nº4 Administración'!C928," ")</f>
        <v xml:space="preserve"> </v>
      </c>
      <c r="E928" s="98" t="str">
        <f>IF(B928&lt;&gt;"No administrar",'Matriz Nº4 Administración'!F928," ")</f>
        <v xml:space="preserve"> </v>
      </c>
      <c r="F928" s="98" t="str">
        <f>IF(B928&lt;&gt;"No administrar",'Matriz Nº4 Administración'!G928," ")</f>
        <v xml:space="preserve"> </v>
      </c>
      <c r="G928" s="120"/>
      <c r="H928" s="120"/>
      <c r="I928" s="120"/>
      <c r="J928" s="120"/>
      <c r="K928" s="121"/>
      <c r="L928" s="121"/>
      <c r="M928" s="120"/>
      <c r="N928" s="23"/>
      <c r="O928" s="23"/>
      <c r="P928" s="23"/>
      <c r="Q928" s="23"/>
      <c r="R928" s="23"/>
      <c r="S928" s="23"/>
      <c r="T928" s="23"/>
      <c r="U928" s="23"/>
      <c r="V928" s="23"/>
      <c r="W928" s="23"/>
      <c r="X928" s="23"/>
      <c r="Y928" s="23"/>
      <c r="Z928" s="23"/>
    </row>
    <row r="929" spans="1:26" ht="43.5" customHeight="1" x14ac:dyDescent="0.3">
      <c r="A929" s="97" t="str">
        <f>+'Matriz Nº4 Administración'!A929</f>
        <v>102. 2</v>
      </c>
      <c r="B929" s="98" t="str">
        <f>+'Matriz Nº4 Administración'!B929</f>
        <v>No administrar</v>
      </c>
      <c r="C929" s="99" t="str">
        <f>IF(B929&lt;&gt;"No administrar",'Matriz Nº1 Identificación'!B929," ")</f>
        <v xml:space="preserve"> </v>
      </c>
      <c r="D929" s="100" t="str">
        <f>IF(C929&lt;&gt;" ",'Matriz Nº4 Administración'!C929," ")</f>
        <v xml:space="preserve"> </v>
      </c>
      <c r="E929" s="98" t="str">
        <f>IF(B929&lt;&gt;"No administrar",'Matriz Nº4 Administración'!F929," ")</f>
        <v xml:space="preserve"> </v>
      </c>
      <c r="F929" s="98" t="str">
        <f>IF(B929&lt;&gt;"No administrar",'Matriz Nº4 Administración'!G929," ")</f>
        <v xml:space="preserve"> </v>
      </c>
      <c r="G929" s="120"/>
      <c r="H929" s="120"/>
      <c r="I929" s="120"/>
      <c r="J929" s="120"/>
      <c r="K929" s="121"/>
      <c r="L929" s="121"/>
      <c r="M929" s="120"/>
      <c r="N929" s="23"/>
      <c r="O929" s="23"/>
      <c r="P929" s="23"/>
      <c r="Q929" s="23"/>
      <c r="R929" s="23"/>
      <c r="S929" s="23"/>
      <c r="T929" s="23"/>
      <c r="U929" s="23"/>
      <c r="V929" s="23"/>
      <c r="W929" s="23"/>
      <c r="X929" s="23"/>
      <c r="Y929" s="23"/>
      <c r="Z929" s="23"/>
    </row>
    <row r="930" spans="1:26" ht="40.5" customHeight="1" x14ac:dyDescent="0.3">
      <c r="A930" s="97" t="str">
        <f>+'Matriz Nº4 Administración'!A930</f>
        <v>102. 3</v>
      </c>
      <c r="B930" s="98" t="str">
        <f>+'Matriz Nº4 Administración'!B930</f>
        <v>No administrar</v>
      </c>
      <c r="C930" s="99" t="str">
        <f>IF(B930&lt;&gt;"No administrar",'Matriz Nº1 Identificación'!B930," ")</f>
        <v xml:space="preserve"> </v>
      </c>
      <c r="D930" s="100" t="str">
        <f>IF(C930&lt;&gt;" ",'Matriz Nº4 Administración'!C930," ")</f>
        <v xml:space="preserve"> </v>
      </c>
      <c r="E930" s="98" t="str">
        <f>IF(B930&lt;&gt;"No administrar",'Matriz Nº4 Administración'!F930," ")</f>
        <v xml:space="preserve"> </v>
      </c>
      <c r="F930" s="98" t="str">
        <f>IF(B930&lt;&gt;"No administrar",'Matriz Nº4 Administración'!G930," ")</f>
        <v xml:space="preserve"> </v>
      </c>
      <c r="G930" s="120"/>
      <c r="H930" s="120"/>
      <c r="I930" s="120"/>
      <c r="J930" s="120"/>
      <c r="K930" s="121"/>
      <c r="L930" s="121"/>
      <c r="M930" s="120"/>
      <c r="N930" s="23"/>
      <c r="O930" s="23"/>
      <c r="P930" s="23"/>
      <c r="Q930" s="23"/>
      <c r="R930" s="23"/>
      <c r="S930" s="23"/>
      <c r="T930" s="23"/>
      <c r="U930" s="23"/>
      <c r="V930" s="23"/>
      <c r="W930" s="23"/>
      <c r="X930" s="23"/>
      <c r="Y930" s="23"/>
      <c r="Z930" s="23"/>
    </row>
    <row r="931" spans="1:26" ht="48" customHeight="1" x14ac:dyDescent="0.3">
      <c r="A931" s="97" t="str">
        <f>+'Matriz Nº4 Administración'!A931</f>
        <v>102. 4</v>
      </c>
      <c r="B931" s="98" t="str">
        <f>+'Matriz Nº4 Administración'!B931</f>
        <v>No administrar</v>
      </c>
      <c r="C931" s="99" t="str">
        <f>IF(B931&lt;&gt;"No administrar",'Matriz Nº1 Identificación'!B931," ")</f>
        <v xml:space="preserve"> </v>
      </c>
      <c r="D931" s="100" t="str">
        <f>IF(C931&lt;&gt;" ",'Matriz Nº4 Administración'!C931," ")</f>
        <v xml:space="preserve"> </v>
      </c>
      <c r="E931" s="98" t="str">
        <f>IF(B931&lt;&gt;"No administrar",'Matriz Nº4 Administración'!F931," ")</f>
        <v xml:space="preserve"> </v>
      </c>
      <c r="F931" s="98" t="str">
        <f>IF(B931&lt;&gt;"No administrar",'Matriz Nº4 Administración'!G931," ")</f>
        <v xml:space="preserve"> </v>
      </c>
      <c r="G931" s="120"/>
      <c r="H931" s="120"/>
      <c r="I931" s="120"/>
      <c r="J931" s="120"/>
      <c r="K931" s="121"/>
      <c r="L931" s="121"/>
      <c r="M931" s="120"/>
      <c r="N931" s="23"/>
      <c r="O931" s="23"/>
      <c r="P931" s="23"/>
      <c r="Q931" s="23"/>
      <c r="R931" s="23"/>
      <c r="S931" s="23"/>
      <c r="T931" s="23"/>
      <c r="U931" s="23"/>
      <c r="V931" s="23"/>
      <c r="W931" s="23"/>
      <c r="X931" s="23"/>
      <c r="Y931" s="23"/>
      <c r="Z931" s="23"/>
    </row>
    <row r="932" spans="1:26" ht="42.75" customHeight="1" x14ac:dyDescent="0.3">
      <c r="A932" s="97" t="str">
        <f>+'Matriz Nº4 Administración'!A932</f>
        <v>102. 5</v>
      </c>
      <c r="B932" s="98" t="str">
        <f>+'Matriz Nº4 Administración'!B932</f>
        <v>No administrar</v>
      </c>
      <c r="C932" s="99" t="str">
        <f>IF(B932&lt;&gt;"No administrar",'Matriz Nº1 Identificación'!B932," ")</f>
        <v xml:space="preserve"> </v>
      </c>
      <c r="D932" s="100" t="str">
        <f>IF(C932&lt;&gt;" ",'Matriz Nº4 Administración'!C932," ")</f>
        <v xml:space="preserve"> </v>
      </c>
      <c r="E932" s="98" t="str">
        <f>IF(B932&lt;&gt;"No administrar",'Matriz Nº4 Administración'!F932," ")</f>
        <v xml:space="preserve"> </v>
      </c>
      <c r="F932" s="98" t="str">
        <f>IF(B932&lt;&gt;"No administrar",'Matriz Nº4 Administración'!G932," ")</f>
        <v xml:space="preserve"> </v>
      </c>
      <c r="G932" s="120"/>
      <c r="H932" s="120"/>
      <c r="I932" s="120"/>
      <c r="J932" s="120"/>
      <c r="K932" s="121"/>
      <c r="L932" s="121"/>
      <c r="M932" s="120"/>
      <c r="N932" s="23"/>
      <c r="O932" s="23"/>
      <c r="P932" s="23"/>
      <c r="Q932" s="23"/>
      <c r="R932" s="23"/>
      <c r="S932" s="23"/>
      <c r="T932" s="23"/>
      <c r="U932" s="23"/>
      <c r="V932" s="23"/>
      <c r="W932" s="23"/>
      <c r="X932" s="23"/>
      <c r="Y932" s="23"/>
      <c r="Z932" s="23"/>
    </row>
    <row r="933" spans="1:26" ht="40.5" customHeight="1" x14ac:dyDescent="0.3">
      <c r="A933" s="97" t="str">
        <f>+'Matriz Nº4 Administración'!A933</f>
        <v>102. 6</v>
      </c>
      <c r="B933" s="98" t="str">
        <f>+'Matriz Nº4 Administración'!B933</f>
        <v>No administrar</v>
      </c>
      <c r="C933" s="99" t="str">
        <f>IF(B933&lt;&gt;"No administrar",'Matriz Nº1 Identificación'!B933," ")</f>
        <v xml:space="preserve"> </v>
      </c>
      <c r="D933" s="100" t="str">
        <f>IF(C933&lt;&gt;" ",'Matriz Nº4 Administración'!C933," ")</f>
        <v xml:space="preserve"> </v>
      </c>
      <c r="E933" s="98" t="str">
        <f>IF(B933&lt;&gt;"No administrar",'Matriz Nº4 Administración'!F933," ")</f>
        <v xml:space="preserve"> </v>
      </c>
      <c r="F933" s="98" t="str">
        <f>IF(B933&lt;&gt;"No administrar",'Matriz Nº4 Administración'!G933," ")</f>
        <v xml:space="preserve"> </v>
      </c>
      <c r="G933" s="120"/>
      <c r="H933" s="120"/>
      <c r="I933" s="120"/>
      <c r="J933" s="120"/>
      <c r="K933" s="121"/>
      <c r="L933" s="121"/>
      <c r="M933" s="120"/>
      <c r="N933" s="23"/>
      <c r="O933" s="23"/>
      <c r="P933" s="23"/>
      <c r="Q933" s="23"/>
      <c r="R933" s="23"/>
      <c r="S933" s="23"/>
      <c r="T933" s="23"/>
      <c r="U933" s="23"/>
      <c r="V933" s="23"/>
      <c r="W933" s="23"/>
      <c r="X933" s="23"/>
      <c r="Y933" s="23"/>
      <c r="Z933" s="23"/>
    </row>
    <row r="934" spans="1:26" ht="43.5" customHeight="1" thickBot="1" x14ac:dyDescent="0.35">
      <c r="A934" s="97" t="str">
        <f>+'Matriz Nº4 Administración'!A934</f>
        <v>102. 7</v>
      </c>
      <c r="B934" s="98" t="str">
        <f>+'Matriz Nº4 Administración'!B934</f>
        <v>No administrar</v>
      </c>
      <c r="C934" s="99" t="str">
        <f>IF(B934&lt;&gt;"No administrar",'Matriz Nº1 Identificación'!B934," ")</f>
        <v xml:space="preserve"> </v>
      </c>
      <c r="D934" s="100" t="str">
        <f>IF(C934&lt;&gt;" ",'Matriz Nº4 Administración'!C934," ")</f>
        <v xml:space="preserve"> </v>
      </c>
      <c r="E934" s="98" t="str">
        <f>IF(B934&lt;&gt;"No administrar",'Matriz Nº4 Administración'!F934," ")</f>
        <v xml:space="preserve"> </v>
      </c>
      <c r="F934" s="98" t="str">
        <f>IF(B934&lt;&gt;"No administrar",'Matriz Nº4 Administración'!G934," ")</f>
        <v xml:space="preserve"> </v>
      </c>
      <c r="G934" s="120"/>
      <c r="H934" s="120"/>
      <c r="I934" s="120"/>
      <c r="J934" s="120"/>
      <c r="K934" s="121"/>
      <c r="L934" s="121"/>
      <c r="M934" s="120"/>
      <c r="N934" s="23"/>
      <c r="O934" s="23"/>
      <c r="P934" s="23"/>
      <c r="Q934" s="23"/>
      <c r="R934" s="23"/>
      <c r="S934" s="23"/>
      <c r="T934" s="23"/>
      <c r="U934" s="23"/>
      <c r="V934" s="23"/>
      <c r="W934" s="23"/>
      <c r="X934" s="23"/>
      <c r="Y934" s="23"/>
      <c r="Z934" s="23"/>
    </row>
    <row r="935" spans="1:26" ht="16.5" customHeight="1" thickBot="1" x14ac:dyDescent="0.35">
      <c r="A935" s="460" t="str">
        <f>'Matriz Nº4 Administración'!A935</f>
        <v xml:space="preserve">Objetivo Estratégico: </v>
      </c>
      <c r="B935" s="461"/>
      <c r="C935" s="462">
        <f>'Matriz Nº4 Administración'!B935</f>
        <v>0</v>
      </c>
      <c r="D935" s="463"/>
      <c r="E935" s="463"/>
      <c r="F935" s="463"/>
      <c r="G935" s="463"/>
      <c r="H935" s="463"/>
      <c r="I935" s="463"/>
      <c r="J935" s="463"/>
      <c r="K935" s="463"/>
      <c r="L935" s="463"/>
      <c r="M935" s="463"/>
      <c r="N935" s="7"/>
      <c r="O935" s="7"/>
      <c r="P935" s="7"/>
      <c r="Q935" s="7"/>
      <c r="R935" s="7"/>
      <c r="S935" s="7"/>
      <c r="T935" s="7"/>
      <c r="U935" s="7"/>
      <c r="V935" s="7"/>
      <c r="W935" s="7"/>
      <c r="X935" s="7"/>
      <c r="Y935" s="7"/>
      <c r="Z935" s="7"/>
    </row>
    <row r="936" spans="1:26" ht="27" customHeight="1" thickBot="1" x14ac:dyDescent="0.35">
      <c r="A936" s="456" t="str">
        <f>'Matriz Nº4 Administración'!A936</f>
        <v>Objetivo táctico</v>
      </c>
      <c r="B936" s="426"/>
      <c r="C936" s="457" t="str">
        <f>'Matriz Nº4 Administración'!B936</f>
        <v xml:space="preserve">103. </v>
      </c>
      <c r="D936" s="458"/>
      <c r="E936" s="458"/>
      <c r="F936" s="458"/>
      <c r="G936" s="458"/>
      <c r="H936" s="458"/>
      <c r="I936" s="458"/>
      <c r="J936" s="458"/>
      <c r="K936" s="458"/>
      <c r="L936" s="458"/>
      <c r="M936" s="459"/>
      <c r="N936" s="7"/>
      <c r="O936" s="7"/>
      <c r="P936" s="7"/>
      <c r="Q936" s="7"/>
      <c r="R936" s="7"/>
      <c r="S936" s="7"/>
      <c r="T936" s="7"/>
      <c r="U936" s="7"/>
      <c r="V936" s="7"/>
      <c r="W936" s="7"/>
      <c r="X936" s="7"/>
      <c r="Y936" s="7"/>
      <c r="Z936" s="7"/>
    </row>
    <row r="937" spans="1:26" ht="47.25" customHeight="1" x14ac:dyDescent="0.3">
      <c r="A937" s="97" t="str">
        <f>+'Matriz Nº4 Administración'!A937</f>
        <v>103. 1</v>
      </c>
      <c r="B937" s="98" t="str">
        <f>+'Matriz Nº4 Administración'!B937</f>
        <v>No administrar</v>
      </c>
      <c r="C937" s="99" t="str">
        <f>IF(B937&lt;&gt;"No administrar",'Matriz Nº1 Identificación'!B937," ")</f>
        <v xml:space="preserve"> </v>
      </c>
      <c r="D937" s="100" t="str">
        <f>IF(C937&lt;&gt;" ",'Matriz Nº4 Administración'!C937," ")</f>
        <v xml:space="preserve"> </v>
      </c>
      <c r="E937" s="98" t="str">
        <f>IF(B937&lt;&gt;"No administrar",'Matriz Nº4 Administración'!F937," ")</f>
        <v xml:space="preserve"> </v>
      </c>
      <c r="F937" s="98" t="str">
        <f>IF(B937&lt;&gt;"No administrar",'Matriz Nº4 Administración'!G937," ")</f>
        <v xml:space="preserve"> </v>
      </c>
      <c r="G937" s="120"/>
      <c r="H937" s="120"/>
      <c r="I937" s="120"/>
      <c r="J937" s="120"/>
      <c r="K937" s="121"/>
      <c r="L937" s="121"/>
      <c r="M937" s="120"/>
      <c r="N937" s="23"/>
      <c r="O937" s="23"/>
      <c r="P937" s="23"/>
      <c r="Q937" s="23"/>
      <c r="R937" s="23"/>
      <c r="S937" s="23"/>
      <c r="T937" s="23"/>
      <c r="U937" s="23"/>
      <c r="V937" s="23"/>
      <c r="W937" s="23"/>
      <c r="X937" s="23"/>
      <c r="Y937" s="23"/>
      <c r="Z937" s="23"/>
    </row>
    <row r="938" spans="1:26" ht="43.5" customHeight="1" x14ac:dyDescent="0.3">
      <c r="A938" s="97" t="str">
        <f>+'Matriz Nº4 Administración'!A938</f>
        <v>103. 2</v>
      </c>
      <c r="B938" s="98" t="str">
        <f>+'Matriz Nº4 Administración'!B938</f>
        <v>No administrar</v>
      </c>
      <c r="C938" s="99" t="str">
        <f>IF(B938&lt;&gt;"No administrar",'Matriz Nº1 Identificación'!B938," ")</f>
        <v xml:space="preserve"> </v>
      </c>
      <c r="D938" s="100" t="str">
        <f>IF(C938&lt;&gt;" ",'Matriz Nº4 Administración'!C938," ")</f>
        <v xml:space="preserve"> </v>
      </c>
      <c r="E938" s="98" t="str">
        <f>IF(B938&lt;&gt;"No administrar",'Matriz Nº4 Administración'!F938," ")</f>
        <v xml:space="preserve"> </v>
      </c>
      <c r="F938" s="98" t="str">
        <f>IF(B938&lt;&gt;"No administrar",'Matriz Nº4 Administración'!G938," ")</f>
        <v xml:space="preserve"> </v>
      </c>
      <c r="G938" s="120"/>
      <c r="H938" s="120"/>
      <c r="I938" s="120"/>
      <c r="J938" s="120"/>
      <c r="K938" s="121"/>
      <c r="L938" s="121"/>
      <c r="M938" s="120"/>
      <c r="N938" s="23"/>
      <c r="O938" s="23"/>
      <c r="P938" s="23"/>
      <c r="Q938" s="23"/>
      <c r="R938" s="23"/>
      <c r="S938" s="23"/>
      <c r="T938" s="23"/>
      <c r="U938" s="23"/>
      <c r="V938" s="23"/>
      <c r="W938" s="23"/>
      <c r="X938" s="23"/>
      <c r="Y938" s="23"/>
      <c r="Z938" s="23"/>
    </row>
    <row r="939" spans="1:26" ht="40.5" customHeight="1" x14ac:dyDescent="0.3">
      <c r="A939" s="97" t="str">
        <f>+'Matriz Nº4 Administración'!A939</f>
        <v>103. 3</v>
      </c>
      <c r="B939" s="98" t="str">
        <f>+'Matriz Nº4 Administración'!B939</f>
        <v>No administrar</v>
      </c>
      <c r="C939" s="99" t="str">
        <f>IF(B939&lt;&gt;"No administrar",'Matriz Nº1 Identificación'!B939," ")</f>
        <v xml:space="preserve"> </v>
      </c>
      <c r="D939" s="100" t="str">
        <f>IF(C939&lt;&gt;" ",'Matriz Nº4 Administración'!C939," ")</f>
        <v xml:space="preserve"> </v>
      </c>
      <c r="E939" s="98" t="str">
        <f>IF(B939&lt;&gt;"No administrar",'Matriz Nº4 Administración'!F939," ")</f>
        <v xml:space="preserve"> </v>
      </c>
      <c r="F939" s="98" t="str">
        <f>IF(B939&lt;&gt;"No administrar",'Matriz Nº4 Administración'!G939," ")</f>
        <v xml:space="preserve"> </v>
      </c>
      <c r="G939" s="120"/>
      <c r="H939" s="120"/>
      <c r="I939" s="120"/>
      <c r="J939" s="120"/>
      <c r="K939" s="121"/>
      <c r="L939" s="121"/>
      <c r="M939" s="120"/>
      <c r="N939" s="23"/>
      <c r="O939" s="23"/>
      <c r="P939" s="23"/>
      <c r="Q939" s="23"/>
      <c r="R939" s="23"/>
      <c r="S939" s="23"/>
      <c r="T939" s="23"/>
      <c r="U939" s="23"/>
      <c r="V939" s="23"/>
      <c r="W939" s="23"/>
      <c r="X939" s="23"/>
      <c r="Y939" s="23"/>
      <c r="Z939" s="23"/>
    </row>
    <row r="940" spans="1:26" ht="48" customHeight="1" x14ac:dyDescent="0.3">
      <c r="A940" s="97" t="str">
        <f>+'Matriz Nº4 Administración'!A940</f>
        <v>103. 4</v>
      </c>
      <c r="B940" s="98" t="str">
        <f>+'Matriz Nº4 Administración'!B940</f>
        <v>No administrar</v>
      </c>
      <c r="C940" s="99" t="str">
        <f>IF(B940&lt;&gt;"No administrar",'Matriz Nº1 Identificación'!B940," ")</f>
        <v xml:space="preserve"> </v>
      </c>
      <c r="D940" s="100" t="str">
        <f>IF(C940&lt;&gt;" ",'Matriz Nº4 Administración'!C940," ")</f>
        <v xml:space="preserve"> </v>
      </c>
      <c r="E940" s="98" t="str">
        <f>IF(B940&lt;&gt;"No administrar",'Matriz Nº4 Administración'!F940," ")</f>
        <v xml:space="preserve"> </v>
      </c>
      <c r="F940" s="98" t="str">
        <f>IF(B940&lt;&gt;"No administrar",'Matriz Nº4 Administración'!G940," ")</f>
        <v xml:space="preserve"> </v>
      </c>
      <c r="G940" s="120"/>
      <c r="H940" s="120"/>
      <c r="I940" s="120"/>
      <c r="J940" s="120"/>
      <c r="K940" s="121"/>
      <c r="L940" s="121"/>
      <c r="M940" s="120"/>
      <c r="N940" s="23"/>
      <c r="O940" s="23"/>
      <c r="P940" s="23"/>
      <c r="Q940" s="23"/>
      <c r="R940" s="23"/>
      <c r="S940" s="23"/>
      <c r="T940" s="23"/>
      <c r="U940" s="23"/>
      <c r="V940" s="23"/>
      <c r="W940" s="23"/>
      <c r="X940" s="23"/>
      <c r="Y940" s="23"/>
      <c r="Z940" s="23"/>
    </row>
    <row r="941" spans="1:26" ht="42.75" customHeight="1" x14ac:dyDescent="0.3">
      <c r="A941" s="97" t="str">
        <f>+'Matriz Nº4 Administración'!A941</f>
        <v>103. 5</v>
      </c>
      <c r="B941" s="98" t="str">
        <f>+'Matriz Nº4 Administración'!B941</f>
        <v>No administrar</v>
      </c>
      <c r="C941" s="99" t="str">
        <f>IF(B941&lt;&gt;"No administrar",'Matriz Nº1 Identificación'!B941," ")</f>
        <v xml:space="preserve"> </v>
      </c>
      <c r="D941" s="100" t="str">
        <f>IF(C941&lt;&gt;" ",'Matriz Nº4 Administración'!C941," ")</f>
        <v xml:space="preserve"> </v>
      </c>
      <c r="E941" s="98" t="str">
        <f>IF(B941&lt;&gt;"No administrar",'Matriz Nº4 Administración'!F941," ")</f>
        <v xml:space="preserve"> </v>
      </c>
      <c r="F941" s="98" t="str">
        <f>IF(B941&lt;&gt;"No administrar",'Matriz Nº4 Administración'!G941," ")</f>
        <v xml:space="preserve"> </v>
      </c>
      <c r="G941" s="120"/>
      <c r="H941" s="120"/>
      <c r="I941" s="120"/>
      <c r="J941" s="120"/>
      <c r="K941" s="121"/>
      <c r="L941" s="121"/>
      <c r="M941" s="120"/>
      <c r="N941" s="23"/>
      <c r="O941" s="23"/>
      <c r="P941" s="23"/>
      <c r="Q941" s="23"/>
      <c r="R941" s="23"/>
      <c r="S941" s="23"/>
      <c r="T941" s="23"/>
      <c r="U941" s="23"/>
      <c r="V941" s="23"/>
      <c r="W941" s="23"/>
      <c r="X941" s="23"/>
      <c r="Y941" s="23"/>
      <c r="Z941" s="23"/>
    </row>
    <row r="942" spans="1:26" ht="40.5" customHeight="1" x14ac:dyDescent="0.3">
      <c r="A942" s="97" t="str">
        <f>+'Matriz Nº4 Administración'!A942</f>
        <v>103. 6</v>
      </c>
      <c r="B942" s="98" t="str">
        <f>+'Matriz Nº4 Administración'!B942</f>
        <v>No administrar</v>
      </c>
      <c r="C942" s="99" t="str">
        <f>IF(B942&lt;&gt;"No administrar",'Matriz Nº1 Identificación'!B942," ")</f>
        <v xml:space="preserve"> </v>
      </c>
      <c r="D942" s="100" t="str">
        <f>IF(C942&lt;&gt;" ",'Matriz Nº4 Administración'!C942," ")</f>
        <v xml:space="preserve"> </v>
      </c>
      <c r="E942" s="98" t="str">
        <f>IF(B942&lt;&gt;"No administrar",'Matriz Nº4 Administración'!F942," ")</f>
        <v xml:space="preserve"> </v>
      </c>
      <c r="F942" s="98" t="str">
        <f>IF(B942&lt;&gt;"No administrar",'Matriz Nº4 Administración'!G942," ")</f>
        <v xml:space="preserve"> </v>
      </c>
      <c r="G942" s="120"/>
      <c r="H942" s="120"/>
      <c r="I942" s="120"/>
      <c r="J942" s="120"/>
      <c r="K942" s="121"/>
      <c r="L942" s="121"/>
      <c r="M942" s="120"/>
      <c r="N942" s="23"/>
      <c r="O942" s="23"/>
      <c r="P942" s="23"/>
      <c r="Q942" s="23"/>
      <c r="R942" s="23"/>
      <c r="S942" s="23"/>
      <c r="T942" s="23"/>
      <c r="U942" s="23"/>
      <c r="V942" s="23"/>
      <c r="W942" s="23"/>
      <c r="X942" s="23"/>
      <c r="Y942" s="23"/>
      <c r="Z942" s="23"/>
    </row>
    <row r="943" spans="1:26" ht="43.5" customHeight="1" thickBot="1" x14ac:dyDescent="0.35">
      <c r="A943" s="97" t="str">
        <f>+'Matriz Nº4 Administración'!A943</f>
        <v>103. 7</v>
      </c>
      <c r="B943" s="98" t="str">
        <f>+'Matriz Nº4 Administración'!B943</f>
        <v>No administrar</v>
      </c>
      <c r="C943" s="99" t="str">
        <f>IF(B943&lt;&gt;"No administrar",'Matriz Nº1 Identificación'!B943," ")</f>
        <v xml:space="preserve"> </v>
      </c>
      <c r="D943" s="100" t="str">
        <f>IF(C943&lt;&gt;" ",'Matriz Nº4 Administración'!C943," ")</f>
        <v xml:space="preserve"> </v>
      </c>
      <c r="E943" s="98" t="str">
        <f>IF(B943&lt;&gt;"No administrar",'Matriz Nº4 Administración'!F943," ")</f>
        <v xml:space="preserve"> </v>
      </c>
      <c r="F943" s="98" t="str">
        <f>IF(B943&lt;&gt;"No administrar",'Matriz Nº4 Administración'!G943," ")</f>
        <v xml:space="preserve"> </v>
      </c>
      <c r="G943" s="120"/>
      <c r="H943" s="120"/>
      <c r="I943" s="120"/>
      <c r="J943" s="120"/>
      <c r="K943" s="121"/>
      <c r="L943" s="121"/>
      <c r="M943" s="120"/>
      <c r="N943" s="23"/>
      <c r="O943" s="23"/>
      <c r="P943" s="23"/>
      <c r="Q943" s="23"/>
      <c r="R943" s="23"/>
      <c r="S943" s="23"/>
      <c r="T943" s="23"/>
      <c r="U943" s="23"/>
      <c r="V943" s="23"/>
      <c r="W943" s="23"/>
      <c r="X943" s="23"/>
      <c r="Y943" s="23"/>
      <c r="Z943" s="23"/>
    </row>
    <row r="944" spans="1:26" ht="16.5" customHeight="1" thickBot="1" x14ac:dyDescent="0.35">
      <c r="A944" s="460" t="str">
        <f>'Matriz Nº4 Administración'!A944</f>
        <v xml:space="preserve">Objetivo Estratégico: </v>
      </c>
      <c r="B944" s="461"/>
      <c r="C944" s="462">
        <f>'Matriz Nº4 Administración'!B944</f>
        <v>0</v>
      </c>
      <c r="D944" s="463"/>
      <c r="E944" s="463"/>
      <c r="F944" s="463"/>
      <c r="G944" s="463"/>
      <c r="H944" s="463"/>
      <c r="I944" s="463"/>
      <c r="J944" s="463"/>
      <c r="K944" s="463"/>
      <c r="L944" s="463"/>
      <c r="M944" s="463"/>
      <c r="N944" s="7"/>
      <c r="O944" s="7"/>
      <c r="P944" s="7"/>
      <c r="Q944" s="7"/>
      <c r="R944" s="7"/>
      <c r="S944" s="7"/>
      <c r="T944" s="7"/>
      <c r="U944" s="7"/>
      <c r="V944" s="7"/>
      <c r="W944" s="7"/>
      <c r="X944" s="7"/>
      <c r="Y944" s="7"/>
      <c r="Z944" s="7"/>
    </row>
    <row r="945" spans="1:26" ht="27" customHeight="1" thickBot="1" x14ac:dyDescent="0.35">
      <c r="A945" s="456" t="str">
        <f>'Matriz Nº4 Administración'!A945</f>
        <v>Objetivo táctico</v>
      </c>
      <c r="B945" s="426"/>
      <c r="C945" s="457" t="str">
        <f>'Matriz Nº4 Administración'!B945</f>
        <v xml:space="preserve">104. </v>
      </c>
      <c r="D945" s="458"/>
      <c r="E945" s="458"/>
      <c r="F945" s="458"/>
      <c r="G945" s="458"/>
      <c r="H945" s="458"/>
      <c r="I945" s="458"/>
      <c r="J945" s="458"/>
      <c r="K945" s="458"/>
      <c r="L945" s="458"/>
      <c r="M945" s="459"/>
      <c r="N945" s="7"/>
      <c r="O945" s="7"/>
      <c r="P945" s="7"/>
      <c r="Q945" s="7"/>
      <c r="R945" s="7"/>
      <c r="S945" s="7"/>
      <c r="T945" s="7"/>
      <c r="U945" s="7"/>
      <c r="V945" s="7"/>
      <c r="W945" s="7"/>
      <c r="X945" s="7"/>
      <c r="Y945" s="7"/>
      <c r="Z945" s="7"/>
    </row>
    <row r="946" spans="1:26" ht="47.25" customHeight="1" x14ac:dyDescent="0.3">
      <c r="A946" s="97" t="str">
        <f>+'Matriz Nº4 Administración'!A946</f>
        <v>104. 1</v>
      </c>
      <c r="B946" s="98" t="str">
        <f>+'Matriz Nº4 Administración'!B946</f>
        <v>No administrar</v>
      </c>
      <c r="C946" s="99" t="str">
        <f>IF(B946&lt;&gt;"No administrar",'Matriz Nº1 Identificación'!B946," ")</f>
        <v xml:space="preserve"> </v>
      </c>
      <c r="D946" s="100" t="str">
        <f>IF(C946&lt;&gt;" ",'Matriz Nº4 Administración'!C946," ")</f>
        <v xml:space="preserve"> </v>
      </c>
      <c r="E946" s="98" t="str">
        <f>IF(B946&lt;&gt;"No administrar",'Matriz Nº4 Administración'!F946," ")</f>
        <v xml:space="preserve"> </v>
      </c>
      <c r="F946" s="98" t="str">
        <f>IF(B946&lt;&gt;"No administrar",'Matriz Nº4 Administración'!G946," ")</f>
        <v xml:space="preserve"> </v>
      </c>
      <c r="G946" s="120"/>
      <c r="H946" s="120"/>
      <c r="I946" s="120"/>
      <c r="J946" s="120"/>
      <c r="K946" s="121"/>
      <c r="L946" s="121"/>
      <c r="M946" s="120"/>
      <c r="N946" s="23"/>
      <c r="O946" s="23"/>
      <c r="P946" s="23"/>
      <c r="Q946" s="23"/>
      <c r="R946" s="23"/>
      <c r="S946" s="23"/>
      <c r="T946" s="23"/>
      <c r="U946" s="23"/>
      <c r="V946" s="23"/>
      <c r="W946" s="23"/>
      <c r="X946" s="23"/>
      <c r="Y946" s="23"/>
      <c r="Z946" s="23"/>
    </row>
    <row r="947" spans="1:26" ht="43.5" customHeight="1" x14ac:dyDescent="0.3">
      <c r="A947" s="97" t="str">
        <f>+'Matriz Nº4 Administración'!A947</f>
        <v>104. 2</v>
      </c>
      <c r="B947" s="98" t="str">
        <f>+'Matriz Nº4 Administración'!B947</f>
        <v>No administrar</v>
      </c>
      <c r="C947" s="99" t="str">
        <f>IF(B947&lt;&gt;"No administrar",'Matriz Nº1 Identificación'!B947," ")</f>
        <v xml:space="preserve"> </v>
      </c>
      <c r="D947" s="100" t="str">
        <f>IF(C947&lt;&gt;" ",'Matriz Nº4 Administración'!C947," ")</f>
        <v xml:space="preserve"> </v>
      </c>
      <c r="E947" s="98" t="str">
        <f>IF(B947&lt;&gt;"No administrar",'Matriz Nº4 Administración'!F947," ")</f>
        <v xml:space="preserve"> </v>
      </c>
      <c r="F947" s="98" t="str">
        <f>IF(B947&lt;&gt;"No administrar",'Matriz Nº4 Administración'!G947," ")</f>
        <v xml:space="preserve"> </v>
      </c>
      <c r="G947" s="120"/>
      <c r="H947" s="120"/>
      <c r="I947" s="120"/>
      <c r="J947" s="120"/>
      <c r="K947" s="121"/>
      <c r="L947" s="121"/>
      <c r="M947" s="120"/>
      <c r="N947" s="23"/>
      <c r="O947" s="23"/>
      <c r="P947" s="23"/>
      <c r="Q947" s="23"/>
      <c r="R947" s="23"/>
      <c r="S947" s="23"/>
      <c r="T947" s="23"/>
      <c r="U947" s="23"/>
      <c r="V947" s="23"/>
      <c r="W947" s="23"/>
      <c r="X947" s="23"/>
      <c r="Y947" s="23"/>
      <c r="Z947" s="23"/>
    </row>
    <row r="948" spans="1:26" ht="40.5" customHeight="1" x14ac:dyDescent="0.3">
      <c r="A948" s="97" t="str">
        <f>+'Matriz Nº4 Administración'!A948</f>
        <v>104. 3</v>
      </c>
      <c r="B948" s="98" t="str">
        <f>+'Matriz Nº4 Administración'!B948</f>
        <v>No administrar</v>
      </c>
      <c r="C948" s="99" t="str">
        <f>IF(B948&lt;&gt;"No administrar",'Matriz Nº1 Identificación'!B948," ")</f>
        <v xml:space="preserve"> </v>
      </c>
      <c r="D948" s="100" t="str">
        <f>IF(C948&lt;&gt;" ",'Matriz Nº4 Administración'!C948," ")</f>
        <v xml:space="preserve"> </v>
      </c>
      <c r="E948" s="98" t="str">
        <f>IF(B948&lt;&gt;"No administrar",'Matriz Nº4 Administración'!F948," ")</f>
        <v xml:space="preserve"> </v>
      </c>
      <c r="F948" s="98" t="str">
        <f>IF(B948&lt;&gt;"No administrar",'Matriz Nº4 Administración'!G948," ")</f>
        <v xml:space="preserve"> </v>
      </c>
      <c r="G948" s="120"/>
      <c r="H948" s="120"/>
      <c r="I948" s="120"/>
      <c r="J948" s="120"/>
      <c r="K948" s="121"/>
      <c r="L948" s="121"/>
      <c r="M948" s="120"/>
      <c r="N948" s="23"/>
      <c r="O948" s="23"/>
      <c r="P948" s="23"/>
      <c r="Q948" s="23"/>
      <c r="R948" s="23"/>
      <c r="S948" s="23"/>
      <c r="T948" s="23"/>
      <c r="U948" s="23"/>
      <c r="V948" s="23"/>
      <c r="W948" s="23"/>
      <c r="X948" s="23"/>
      <c r="Y948" s="23"/>
      <c r="Z948" s="23"/>
    </row>
    <row r="949" spans="1:26" ht="48" customHeight="1" x14ac:dyDescent="0.3">
      <c r="A949" s="97" t="str">
        <f>+'Matriz Nº4 Administración'!A949</f>
        <v>104. 4</v>
      </c>
      <c r="B949" s="98" t="str">
        <f>+'Matriz Nº4 Administración'!B949</f>
        <v>No administrar</v>
      </c>
      <c r="C949" s="99" t="str">
        <f>IF(B949&lt;&gt;"No administrar",'Matriz Nº1 Identificación'!B949," ")</f>
        <v xml:space="preserve"> </v>
      </c>
      <c r="D949" s="100" t="str">
        <f>IF(C949&lt;&gt;" ",'Matriz Nº4 Administración'!C949," ")</f>
        <v xml:space="preserve"> </v>
      </c>
      <c r="E949" s="98" t="str">
        <f>IF(B949&lt;&gt;"No administrar",'Matriz Nº4 Administración'!F949," ")</f>
        <v xml:space="preserve"> </v>
      </c>
      <c r="F949" s="98" t="str">
        <f>IF(B949&lt;&gt;"No administrar",'Matriz Nº4 Administración'!G949," ")</f>
        <v xml:space="preserve"> </v>
      </c>
      <c r="G949" s="120"/>
      <c r="H949" s="120"/>
      <c r="I949" s="120"/>
      <c r="J949" s="120"/>
      <c r="K949" s="121"/>
      <c r="L949" s="121"/>
      <c r="M949" s="120"/>
      <c r="N949" s="23"/>
      <c r="O949" s="23"/>
      <c r="P949" s="23"/>
      <c r="Q949" s="23"/>
      <c r="R949" s="23"/>
      <c r="S949" s="23"/>
      <c r="T949" s="23"/>
      <c r="U949" s="23"/>
      <c r="V949" s="23"/>
      <c r="W949" s="23"/>
      <c r="X949" s="23"/>
      <c r="Y949" s="23"/>
      <c r="Z949" s="23"/>
    </row>
    <row r="950" spans="1:26" ht="42.75" customHeight="1" x14ac:dyDescent="0.3">
      <c r="A950" s="97" t="str">
        <f>+'Matriz Nº4 Administración'!A950</f>
        <v>104. 5</v>
      </c>
      <c r="B950" s="98" t="str">
        <f>+'Matriz Nº4 Administración'!B950</f>
        <v>No administrar</v>
      </c>
      <c r="C950" s="99" t="str">
        <f>IF(B950&lt;&gt;"No administrar",'Matriz Nº1 Identificación'!B950," ")</f>
        <v xml:space="preserve"> </v>
      </c>
      <c r="D950" s="100" t="str">
        <f>IF(C950&lt;&gt;" ",'Matriz Nº4 Administración'!C950," ")</f>
        <v xml:space="preserve"> </v>
      </c>
      <c r="E950" s="98" t="str">
        <f>IF(B950&lt;&gt;"No administrar",'Matriz Nº4 Administración'!F950," ")</f>
        <v xml:space="preserve"> </v>
      </c>
      <c r="F950" s="98" t="str">
        <f>IF(B950&lt;&gt;"No administrar",'Matriz Nº4 Administración'!G950," ")</f>
        <v xml:space="preserve"> </v>
      </c>
      <c r="G950" s="120"/>
      <c r="H950" s="120"/>
      <c r="I950" s="120"/>
      <c r="J950" s="120"/>
      <c r="K950" s="121"/>
      <c r="L950" s="121"/>
      <c r="M950" s="120"/>
      <c r="N950" s="23"/>
      <c r="O950" s="23"/>
      <c r="P950" s="23"/>
      <c r="Q950" s="23"/>
      <c r="R950" s="23"/>
      <c r="S950" s="23"/>
      <c r="T950" s="23"/>
      <c r="U950" s="23"/>
      <c r="V950" s="23"/>
      <c r="W950" s="23"/>
      <c r="X950" s="23"/>
      <c r="Y950" s="23"/>
      <c r="Z950" s="23"/>
    </row>
    <row r="951" spans="1:26" ht="40.5" customHeight="1" x14ac:dyDescent="0.3">
      <c r="A951" s="97" t="str">
        <f>+'Matriz Nº4 Administración'!A951</f>
        <v>104. 6</v>
      </c>
      <c r="B951" s="98" t="str">
        <f>+'Matriz Nº4 Administración'!B951</f>
        <v>No administrar</v>
      </c>
      <c r="C951" s="99" t="str">
        <f>IF(B951&lt;&gt;"No administrar",'Matriz Nº1 Identificación'!B951," ")</f>
        <v xml:space="preserve"> </v>
      </c>
      <c r="D951" s="100" t="str">
        <f>IF(C951&lt;&gt;" ",'Matriz Nº4 Administración'!C951," ")</f>
        <v xml:space="preserve"> </v>
      </c>
      <c r="E951" s="98" t="str">
        <f>IF(B951&lt;&gt;"No administrar",'Matriz Nº4 Administración'!F951," ")</f>
        <v xml:space="preserve"> </v>
      </c>
      <c r="F951" s="98" t="str">
        <f>IF(B951&lt;&gt;"No administrar",'Matriz Nº4 Administración'!G951," ")</f>
        <v xml:space="preserve"> </v>
      </c>
      <c r="G951" s="120"/>
      <c r="H951" s="120"/>
      <c r="I951" s="120"/>
      <c r="J951" s="120"/>
      <c r="K951" s="121"/>
      <c r="L951" s="121"/>
      <c r="M951" s="120"/>
      <c r="N951" s="23"/>
      <c r="O951" s="23"/>
      <c r="P951" s="23"/>
      <c r="Q951" s="23"/>
      <c r="R951" s="23"/>
      <c r="S951" s="23"/>
      <c r="T951" s="23"/>
      <c r="U951" s="23"/>
      <c r="V951" s="23"/>
      <c r="W951" s="23"/>
      <c r="X951" s="23"/>
      <c r="Y951" s="23"/>
      <c r="Z951" s="23"/>
    </row>
    <row r="952" spans="1:26" ht="43.5" customHeight="1" thickBot="1" x14ac:dyDescent="0.35">
      <c r="A952" s="97" t="str">
        <f>+'Matriz Nº4 Administración'!A952</f>
        <v>104. 7</v>
      </c>
      <c r="B952" s="98" t="str">
        <f>+'Matriz Nº4 Administración'!B952</f>
        <v>No administrar</v>
      </c>
      <c r="C952" s="99" t="str">
        <f>IF(B952&lt;&gt;"No administrar",'Matriz Nº1 Identificación'!B952," ")</f>
        <v xml:space="preserve"> </v>
      </c>
      <c r="D952" s="100" t="str">
        <f>IF(C952&lt;&gt;" ",'Matriz Nº4 Administración'!C952," ")</f>
        <v xml:space="preserve"> </v>
      </c>
      <c r="E952" s="98" t="str">
        <f>IF(B952&lt;&gt;"No administrar",'Matriz Nº4 Administración'!F952," ")</f>
        <v xml:space="preserve"> </v>
      </c>
      <c r="F952" s="98" t="str">
        <f>IF(B952&lt;&gt;"No administrar",'Matriz Nº4 Administración'!G952," ")</f>
        <v xml:space="preserve"> </v>
      </c>
      <c r="G952" s="120"/>
      <c r="H952" s="120"/>
      <c r="I952" s="120"/>
      <c r="J952" s="120"/>
      <c r="K952" s="121"/>
      <c r="L952" s="121"/>
      <c r="M952" s="120"/>
      <c r="N952" s="23"/>
      <c r="O952" s="23"/>
      <c r="P952" s="23"/>
      <c r="Q952" s="23"/>
      <c r="R952" s="23"/>
      <c r="S952" s="23"/>
      <c r="T952" s="23"/>
      <c r="U952" s="23"/>
      <c r="V952" s="23"/>
      <c r="W952" s="23"/>
      <c r="X952" s="23"/>
      <c r="Y952" s="23"/>
      <c r="Z952" s="23"/>
    </row>
    <row r="953" spans="1:26" ht="16.5" customHeight="1" thickBot="1" x14ac:dyDescent="0.35">
      <c r="A953" s="460" t="str">
        <f>'Matriz Nº4 Administración'!A953</f>
        <v xml:space="preserve">Objetivo Estratégico: </v>
      </c>
      <c r="B953" s="461"/>
      <c r="C953" s="462">
        <f>'Matriz Nº4 Administración'!B953</f>
        <v>0</v>
      </c>
      <c r="D953" s="463"/>
      <c r="E953" s="463"/>
      <c r="F953" s="463"/>
      <c r="G953" s="463"/>
      <c r="H953" s="463"/>
      <c r="I953" s="463"/>
      <c r="J953" s="463"/>
      <c r="K953" s="463"/>
      <c r="L953" s="463"/>
      <c r="M953" s="463"/>
      <c r="N953" s="7"/>
      <c r="O953" s="7"/>
      <c r="P953" s="7"/>
      <c r="Q953" s="7"/>
      <c r="R953" s="7"/>
      <c r="S953" s="7"/>
      <c r="T953" s="7"/>
      <c r="U953" s="7"/>
      <c r="V953" s="7"/>
      <c r="W953" s="7"/>
      <c r="X953" s="7"/>
      <c r="Y953" s="7"/>
      <c r="Z953" s="7"/>
    </row>
    <row r="954" spans="1:26" ht="27" customHeight="1" thickBot="1" x14ac:dyDescent="0.35">
      <c r="A954" s="456" t="str">
        <f>'Matriz Nº4 Administración'!A954</f>
        <v>Objetivo táctico</v>
      </c>
      <c r="B954" s="426"/>
      <c r="C954" s="457" t="str">
        <f>'Matriz Nº4 Administración'!B954</f>
        <v xml:space="preserve">105. </v>
      </c>
      <c r="D954" s="458"/>
      <c r="E954" s="458"/>
      <c r="F954" s="458"/>
      <c r="G954" s="458"/>
      <c r="H954" s="458"/>
      <c r="I954" s="458"/>
      <c r="J954" s="458"/>
      <c r="K954" s="458"/>
      <c r="L954" s="458"/>
      <c r="M954" s="459"/>
      <c r="N954" s="7"/>
      <c r="O954" s="7"/>
      <c r="P954" s="7"/>
      <c r="Q954" s="7"/>
      <c r="R954" s="7"/>
      <c r="S954" s="7"/>
      <c r="T954" s="7"/>
      <c r="U954" s="7"/>
      <c r="V954" s="7"/>
      <c r="W954" s="7"/>
      <c r="X954" s="7"/>
      <c r="Y954" s="7"/>
      <c r="Z954" s="7"/>
    </row>
    <row r="955" spans="1:26" ht="47.25" customHeight="1" x14ac:dyDescent="0.3">
      <c r="A955" s="97" t="str">
        <f>+'Matriz Nº4 Administración'!A955</f>
        <v>105. 1</v>
      </c>
      <c r="B955" s="98" t="str">
        <f>+'Matriz Nº4 Administración'!B955</f>
        <v>No administrar</v>
      </c>
      <c r="C955" s="99" t="str">
        <f>IF(B955&lt;&gt;"No administrar",'Matriz Nº1 Identificación'!B955," ")</f>
        <v xml:space="preserve"> </v>
      </c>
      <c r="D955" s="100" t="str">
        <f>IF(C955&lt;&gt;" ",'Matriz Nº4 Administración'!C955," ")</f>
        <v xml:space="preserve"> </v>
      </c>
      <c r="E955" s="98" t="str">
        <f>IF(B955&lt;&gt;"No administrar",'Matriz Nº4 Administración'!F955," ")</f>
        <v xml:space="preserve"> </v>
      </c>
      <c r="F955" s="98" t="str">
        <f>IF(B955&lt;&gt;"No administrar",'Matriz Nº4 Administración'!G955," ")</f>
        <v xml:space="preserve"> </v>
      </c>
      <c r="G955" s="120"/>
      <c r="H955" s="120"/>
      <c r="I955" s="120"/>
      <c r="J955" s="120"/>
      <c r="K955" s="121"/>
      <c r="L955" s="121"/>
      <c r="M955" s="120"/>
      <c r="N955" s="23"/>
      <c r="O955" s="23"/>
      <c r="P955" s="23"/>
      <c r="Q955" s="23"/>
      <c r="R955" s="23"/>
      <c r="S955" s="23"/>
      <c r="T955" s="23"/>
      <c r="U955" s="23"/>
      <c r="V955" s="23"/>
      <c r="W955" s="23"/>
      <c r="X955" s="23"/>
      <c r="Y955" s="23"/>
      <c r="Z955" s="23"/>
    </row>
    <row r="956" spans="1:26" ht="43.5" customHeight="1" x14ac:dyDescent="0.3">
      <c r="A956" s="97" t="str">
        <f>+'Matriz Nº4 Administración'!A956</f>
        <v>105. 2</v>
      </c>
      <c r="B956" s="98" t="str">
        <f>+'Matriz Nº4 Administración'!B956</f>
        <v>No administrar</v>
      </c>
      <c r="C956" s="99" t="str">
        <f>IF(B956&lt;&gt;"No administrar",'Matriz Nº1 Identificación'!B956," ")</f>
        <v xml:space="preserve"> </v>
      </c>
      <c r="D956" s="100" t="str">
        <f>IF(C956&lt;&gt;" ",'Matriz Nº4 Administración'!C956," ")</f>
        <v xml:space="preserve"> </v>
      </c>
      <c r="E956" s="98" t="str">
        <f>IF(B956&lt;&gt;"No administrar",'Matriz Nº4 Administración'!F956," ")</f>
        <v xml:space="preserve"> </v>
      </c>
      <c r="F956" s="98" t="str">
        <f>IF(B956&lt;&gt;"No administrar",'Matriz Nº4 Administración'!G956," ")</f>
        <v xml:space="preserve"> </v>
      </c>
      <c r="G956" s="120"/>
      <c r="H956" s="120"/>
      <c r="I956" s="120"/>
      <c r="J956" s="120"/>
      <c r="K956" s="121"/>
      <c r="L956" s="121"/>
      <c r="M956" s="120"/>
      <c r="N956" s="23"/>
      <c r="O956" s="23"/>
      <c r="P956" s="23"/>
      <c r="Q956" s="23"/>
      <c r="R956" s="23"/>
      <c r="S956" s="23"/>
      <c r="T956" s="23"/>
      <c r="U956" s="23"/>
      <c r="V956" s="23"/>
      <c r="W956" s="23"/>
      <c r="X956" s="23"/>
      <c r="Y956" s="23"/>
      <c r="Z956" s="23"/>
    </row>
    <row r="957" spans="1:26" ht="40.5" customHeight="1" x14ac:dyDescent="0.3">
      <c r="A957" s="97" t="str">
        <f>+'Matriz Nº4 Administración'!A957</f>
        <v>105. 3</v>
      </c>
      <c r="B957" s="98" t="str">
        <f>+'Matriz Nº4 Administración'!B957</f>
        <v>No administrar</v>
      </c>
      <c r="C957" s="99" t="str">
        <f>IF(B957&lt;&gt;"No administrar",'Matriz Nº1 Identificación'!B957," ")</f>
        <v xml:space="preserve"> </v>
      </c>
      <c r="D957" s="100" t="str">
        <f>IF(C957&lt;&gt;" ",'Matriz Nº4 Administración'!C957," ")</f>
        <v xml:space="preserve"> </v>
      </c>
      <c r="E957" s="98" t="str">
        <f>IF(B957&lt;&gt;"No administrar",'Matriz Nº4 Administración'!F957," ")</f>
        <v xml:space="preserve"> </v>
      </c>
      <c r="F957" s="98" t="str">
        <f>IF(B957&lt;&gt;"No administrar",'Matriz Nº4 Administración'!G957," ")</f>
        <v xml:space="preserve"> </v>
      </c>
      <c r="G957" s="120"/>
      <c r="H957" s="120"/>
      <c r="I957" s="120"/>
      <c r="J957" s="120"/>
      <c r="K957" s="121"/>
      <c r="L957" s="121"/>
      <c r="M957" s="120"/>
      <c r="N957" s="23"/>
      <c r="O957" s="23"/>
      <c r="P957" s="23"/>
      <c r="Q957" s="23"/>
      <c r="R957" s="23"/>
      <c r="S957" s="23"/>
      <c r="T957" s="23"/>
      <c r="U957" s="23"/>
      <c r="V957" s="23"/>
      <c r="W957" s="23"/>
      <c r="X957" s="23"/>
      <c r="Y957" s="23"/>
      <c r="Z957" s="23"/>
    </row>
    <row r="958" spans="1:26" ht="48" customHeight="1" x14ac:dyDescent="0.3">
      <c r="A958" s="97" t="str">
        <f>+'Matriz Nº4 Administración'!A958</f>
        <v>105. 4</v>
      </c>
      <c r="B958" s="98" t="str">
        <f>+'Matriz Nº4 Administración'!B958</f>
        <v>No administrar</v>
      </c>
      <c r="C958" s="99" t="str">
        <f>IF(B958&lt;&gt;"No administrar",'Matriz Nº1 Identificación'!B958," ")</f>
        <v xml:space="preserve"> </v>
      </c>
      <c r="D958" s="100" t="str">
        <f>IF(C958&lt;&gt;" ",'Matriz Nº4 Administración'!C958," ")</f>
        <v xml:space="preserve"> </v>
      </c>
      <c r="E958" s="98" t="str">
        <f>IF(B958&lt;&gt;"No administrar",'Matriz Nº4 Administración'!F958," ")</f>
        <v xml:space="preserve"> </v>
      </c>
      <c r="F958" s="98" t="str">
        <f>IF(B958&lt;&gt;"No administrar",'Matriz Nº4 Administración'!G958," ")</f>
        <v xml:space="preserve"> </v>
      </c>
      <c r="G958" s="120"/>
      <c r="H958" s="120"/>
      <c r="I958" s="120"/>
      <c r="J958" s="120"/>
      <c r="K958" s="121"/>
      <c r="L958" s="121"/>
      <c r="M958" s="120"/>
      <c r="N958" s="23"/>
      <c r="O958" s="23"/>
      <c r="P958" s="23"/>
      <c r="Q958" s="23"/>
      <c r="R958" s="23"/>
      <c r="S958" s="23"/>
      <c r="T958" s="23"/>
      <c r="U958" s="23"/>
      <c r="V958" s="23"/>
      <c r="W958" s="23"/>
      <c r="X958" s="23"/>
      <c r="Y958" s="23"/>
      <c r="Z958" s="23"/>
    </row>
    <row r="959" spans="1:26" ht="42.75" customHeight="1" x14ac:dyDescent="0.3">
      <c r="A959" s="97" t="str">
        <f>+'Matriz Nº4 Administración'!A959</f>
        <v>105. 5</v>
      </c>
      <c r="B959" s="98" t="str">
        <f>+'Matriz Nº4 Administración'!B959</f>
        <v>No administrar</v>
      </c>
      <c r="C959" s="99" t="str">
        <f>IF(B959&lt;&gt;"No administrar",'Matriz Nº1 Identificación'!B959," ")</f>
        <v xml:space="preserve"> </v>
      </c>
      <c r="D959" s="100" t="str">
        <f>IF(C959&lt;&gt;" ",'Matriz Nº4 Administración'!C959," ")</f>
        <v xml:space="preserve"> </v>
      </c>
      <c r="E959" s="98" t="str">
        <f>IF(B959&lt;&gt;"No administrar",'Matriz Nº4 Administración'!F959," ")</f>
        <v xml:space="preserve"> </v>
      </c>
      <c r="F959" s="98" t="str">
        <f>IF(B959&lt;&gt;"No administrar",'Matriz Nº4 Administración'!G959," ")</f>
        <v xml:space="preserve"> </v>
      </c>
      <c r="G959" s="120"/>
      <c r="H959" s="120"/>
      <c r="I959" s="120"/>
      <c r="J959" s="120"/>
      <c r="K959" s="121"/>
      <c r="L959" s="121"/>
      <c r="M959" s="120"/>
      <c r="N959" s="23"/>
      <c r="O959" s="23"/>
      <c r="P959" s="23"/>
      <c r="Q959" s="23"/>
      <c r="R959" s="23"/>
      <c r="S959" s="23"/>
      <c r="T959" s="23"/>
      <c r="U959" s="23"/>
      <c r="V959" s="23"/>
      <c r="W959" s="23"/>
      <c r="X959" s="23"/>
      <c r="Y959" s="23"/>
      <c r="Z959" s="23"/>
    </row>
    <row r="960" spans="1:26" ht="40.5" customHeight="1" x14ac:dyDescent="0.3">
      <c r="A960" s="97" t="str">
        <f>+'Matriz Nº4 Administración'!A960</f>
        <v>105. 6</v>
      </c>
      <c r="B960" s="98" t="str">
        <f>+'Matriz Nº4 Administración'!B960</f>
        <v>No administrar</v>
      </c>
      <c r="C960" s="99" t="str">
        <f>IF(B960&lt;&gt;"No administrar",'Matriz Nº1 Identificación'!B960," ")</f>
        <v xml:space="preserve"> </v>
      </c>
      <c r="D960" s="100" t="str">
        <f>IF(C960&lt;&gt;" ",'Matriz Nº4 Administración'!C960," ")</f>
        <v xml:space="preserve"> </v>
      </c>
      <c r="E960" s="98" t="str">
        <f>IF(B960&lt;&gt;"No administrar",'Matriz Nº4 Administración'!F960," ")</f>
        <v xml:space="preserve"> </v>
      </c>
      <c r="F960" s="98" t="str">
        <f>IF(B960&lt;&gt;"No administrar",'Matriz Nº4 Administración'!G960," ")</f>
        <v xml:space="preserve"> </v>
      </c>
      <c r="G960" s="120"/>
      <c r="H960" s="120"/>
      <c r="I960" s="120"/>
      <c r="J960" s="120"/>
      <c r="K960" s="121"/>
      <c r="L960" s="121"/>
      <c r="M960" s="120"/>
      <c r="N960" s="23"/>
      <c r="O960" s="23"/>
      <c r="P960" s="23"/>
      <c r="Q960" s="23"/>
      <c r="R960" s="23"/>
      <c r="S960" s="23"/>
      <c r="T960" s="23"/>
      <c r="U960" s="23"/>
      <c r="V960" s="23"/>
      <c r="W960" s="23"/>
      <c r="X960" s="23"/>
      <c r="Y960" s="23"/>
      <c r="Z960" s="23"/>
    </row>
    <row r="961" spans="1:26" ht="43.5" customHeight="1" thickBot="1" x14ac:dyDescent="0.35">
      <c r="A961" s="97" t="str">
        <f>+'Matriz Nº4 Administración'!A961</f>
        <v>105. 7</v>
      </c>
      <c r="B961" s="98" t="str">
        <f>+'Matriz Nº4 Administración'!B961</f>
        <v>No administrar</v>
      </c>
      <c r="C961" s="99" t="str">
        <f>IF(B961&lt;&gt;"No administrar",'Matriz Nº1 Identificación'!B961," ")</f>
        <v xml:space="preserve"> </v>
      </c>
      <c r="D961" s="100" t="str">
        <f>IF(C961&lt;&gt;" ",'Matriz Nº4 Administración'!C961," ")</f>
        <v xml:space="preserve"> </v>
      </c>
      <c r="E961" s="98" t="str">
        <f>IF(B961&lt;&gt;"No administrar",'Matriz Nº4 Administración'!F961," ")</f>
        <v xml:space="preserve"> </v>
      </c>
      <c r="F961" s="98" t="str">
        <f>IF(B961&lt;&gt;"No administrar",'Matriz Nº4 Administración'!G961," ")</f>
        <v xml:space="preserve"> </v>
      </c>
      <c r="G961" s="120"/>
      <c r="H961" s="120"/>
      <c r="I961" s="120"/>
      <c r="J961" s="120"/>
      <c r="K961" s="121"/>
      <c r="L961" s="121"/>
      <c r="M961" s="120"/>
      <c r="N961" s="23"/>
      <c r="O961" s="23"/>
      <c r="P961" s="23"/>
      <c r="Q961" s="23"/>
      <c r="R961" s="23"/>
      <c r="S961" s="23"/>
      <c r="T961" s="23"/>
      <c r="U961" s="23"/>
      <c r="V961" s="23"/>
      <c r="W961" s="23"/>
      <c r="X961" s="23"/>
      <c r="Y961" s="23"/>
      <c r="Z961" s="23"/>
    </row>
    <row r="962" spans="1:26" ht="16.5" customHeight="1" thickBot="1" x14ac:dyDescent="0.35">
      <c r="A962" s="460" t="str">
        <f>'Matriz Nº4 Administración'!A962</f>
        <v xml:space="preserve">Objetivo Estratégico: </v>
      </c>
      <c r="B962" s="461"/>
      <c r="C962" s="462">
        <f>'Matriz Nº4 Administración'!B962</f>
        <v>0</v>
      </c>
      <c r="D962" s="463"/>
      <c r="E962" s="463"/>
      <c r="F962" s="463"/>
      <c r="G962" s="463"/>
      <c r="H962" s="463"/>
      <c r="I962" s="463"/>
      <c r="J962" s="463"/>
      <c r="K962" s="463"/>
      <c r="L962" s="463"/>
      <c r="M962" s="463"/>
      <c r="N962" s="7"/>
      <c r="O962" s="7"/>
      <c r="P962" s="7"/>
      <c r="Q962" s="7"/>
      <c r="R962" s="7"/>
      <c r="S962" s="7"/>
      <c r="T962" s="7"/>
      <c r="U962" s="7"/>
      <c r="V962" s="7"/>
      <c r="W962" s="7"/>
      <c r="X962" s="7"/>
      <c r="Y962" s="7"/>
      <c r="Z962" s="7"/>
    </row>
    <row r="963" spans="1:26" ht="27" customHeight="1" thickBot="1" x14ac:dyDescent="0.35">
      <c r="A963" s="456" t="str">
        <f>'Matriz Nº4 Administración'!A963</f>
        <v>Objetivo táctico</v>
      </c>
      <c r="B963" s="426"/>
      <c r="C963" s="457" t="str">
        <f>'Matriz Nº4 Administración'!B963</f>
        <v xml:space="preserve">106. </v>
      </c>
      <c r="D963" s="458"/>
      <c r="E963" s="458"/>
      <c r="F963" s="458"/>
      <c r="G963" s="458"/>
      <c r="H963" s="458"/>
      <c r="I963" s="458"/>
      <c r="J963" s="458"/>
      <c r="K963" s="458"/>
      <c r="L963" s="458"/>
      <c r="M963" s="459"/>
      <c r="N963" s="7"/>
      <c r="O963" s="7"/>
      <c r="P963" s="7"/>
      <c r="Q963" s="7"/>
      <c r="R963" s="7"/>
      <c r="S963" s="7"/>
      <c r="T963" s="7"/>
      <c r="U963" s="7"/>
      <c r="V963" s="7"/>
      <c r="W963" s="7"/>
      <c r="X963" s="7"/>
      <c r="Y963" s="7"/>
      <c r="Z963" s="7"/>
    </row>
    <row r="964" spans="1:26" ht="47.25" customHeight="1" x14ac:dyDescent="0.3">
      <c r="A964" s="97" t="str">
        <f>+'Matriz Nº4 Administración'!A964</f>
        <v>106. 1</v>
      </c>
      <c r="B964" s="98" t="str">
        <f>+'Matriz Nº4 Administración'!B964</f>
        <v>No administrar</v>
      </c>
      <c r="C964" s="99" t="str">
        <f>IF(B964&lt;&gt;"No administrar",'Matriz Nº1 Identificación'!B964," ")</f>
        <v xml:space="preserve"> </v>
      </c>
      <c r="D964" s="100" t="str">
        <f>IF(C964&lt;&gt;" ",'Matriz Nº4 Administración'!C964," ")</f>
        <v xml:space="preserve"> </v>
      </c>
      <c r="E964" s="98" t="str">
        <f>IF(B964&lt;&gt;"No administrar",'Matriz Nº4 Administración'!F964," ")</f>
        <v xml:space="preserve"> </v>
      </c>
      <c r="F964" s="98" t="str">
        <f>IF(B964&lt;&gt;"No administrar",'Matriz Nº4 Administración'!G964," ")</f>
        <v xml:space="preserve"> </v>
      </c>
      <c r="G964" s="120"/>
      <c r="H964" s="120"/>
      <c r="I964" s="120"/>
      <c r="J964" s="120"/>
      <c r="K964" s="121"/>
      <c r="L964" s="121"/>
      <c r="M964" s="120"/>
      <c r="N964" s="23"/>
      <c r="O964" s="23"/>
      <c r="P964" s="23"/>
      <c r="Q964" s="23"/>
      <c r="R964" s="23"/>
      <c r="S964" s="23"/>
      <c r="T964" s="23"/>
      <c r="U964" s="23"/>
      <c r="V964" s="23"/>
      <c r="W964" s="23"/>
      <c r="X964" s="23"/>
      <c r="Y964" s="23"/>
      <c r="Z964" s="23"/>
    </row>
    <row r="965" spans="1:26" ht="43.5" customHeight="1" x14ac:dyDescent="0.3">
      <c r="A965" s="97" t="str">
        <f>+'Matriz Nº4 Administración'!A965</f>
        <v>106. 2</v>
      </c>
      <c r="B965" s="98" t="str">
        <f>+'Matriz Nº4 Administración'!B965</f>
        <v>No administrar</v>
      </c>
      <c r="C965" s="99" t="str">
        <f>IF(B965&lt;&gt;"No administrar",'Matriz Nº1 Identificación'!B965," ")</f>
        <v xml:space="preserve"> </v>
      </c>
      <c r="D965" s="100" t="str">
        <f>IF(C965&lt;&gt;" ",'Matriz Nº4 Administración'!C965," ")</f>
        <v xml:space="preserve"> </v>
      </c>
      <c r="E965" s="98" t="str">
        <f>IF(B965&lt;&gt;"No administrar",'Matriz Nº4 Administración'!F965," ")</f>
        <v xml:space="preserve"> </v>
      </c>
      <c r="F965" s="98" t="str">
        <f>IF(B965&lt;&gt;"No administrar",'Matriz Nº4 Administración'!G965," ")</f>
        <v xml:space="preserve"> </v>
      </c>
      <c r="G965" s="120"/>
      <c r="H965" s="120"/>
      <c r="I965" s="120"/>
      <c r="J965" s="120"/>
      <c r="K965" s="121"/>
      <c r="L965" s="121"/>
      <c r="M965" s="120"/>
      <c r="N965" s="23"/>
      <c r="O965" s="23"/>
      <c r="P965" s="23"/>
      <c r="Q965" s="23"/>
      <c r="R965" s="23"/>
      <c r="S965" s="23"/>
      <c r="T965" s="23"/>
      <c r="U965" s="23"/>
      <c r="V965" s="23"/>
      <c r="W965" s="23"/>
      <c r="X965" s="23"/>
      <c r="Y965" s="23"/>
      <c r="Z965" s="23"/>
    </row>
    <row r="966" spans="1:26" ht="40.5" customHeight="1" x14ac:dyDescent="0.3">
      <c r="A966" s="97" t="str">
        <f>+'Matriz Nº4 Administración'!A966</f>
        <v>106. 3</v>
      </c>
      <c r="B966" s="98" t="str">
        <f>+'Matriz Nº4 Administración'!B966</f>
        <v>No administrar</v>
      </c>
      <c r="C966" s="99" t="str">
        <f>IF(B966&lt;&gt;"No administrar",'Matriz Nº1 Identificación'!B966," ")</f>
        <v xml:space="preserve"> </v>
      </c>
      <c r="D966" s="100" t="str">
        <f>IF(C966&lt;&gt;" ",'Matriz Nº4 Administración'!C966," ")</f>
        <v xml:space="preserve"> </v>
      </c>
      <c r="E966" s="98" t="str">
        <f>IF(B966&lt;&gt;"No administrar",'Matriz Nº4 Administración'!F966," ")</f>
        <v xml:space="preserve"> </v>
      </c>
      <c r="F966" s="98" t="str">
        <f>IF(B966&lt;&gt;"No administrar",'Matriz Nº4 Administración'!G966," ")</f>
        <v xml:space="preserve"> </v>
      </c>
      <c r="G966" s="120"/>
      <c r="H966" s="120"/>
      <c r="I966" s="120"/>
      <c r="J966" s="120"/>
      <c r="K966" s="121"/>
      <c r="L966" s="121"/>
      <c r="M966" s="120"/>
      <c r="N966" s="23"/>
      <c r="O966" s="23"/>
      <c r="P966" s="23"/>
      <c r="Q966" s="23"/>
      <c r="R966" s="23"/>
      <c r="S966" s="23"/>
      <c r="T966" s="23"/>
      <c r="U966" s="23"/>
      <c r="V966" s="23"/>
      <c r="W966" s="23"/>
      <c r="X966" s="23"/>
      <c r="Y966" s="23"/>
      <c r="Z966" s="23"/>
    </row>
    <row r="967" spans="1:26" ht="48" customHeight="1" x14ac:dyDescent="0.3">
      <c r="A967" s="97" t="str">
        <f>+'Matriz Nº4 Administración'!A967</f>
        <v>106. 4</v>
      </c>
      <c r="B967" s="98" t="str">
        <f>+'Matriz Nº4 Administración'!B967</f>
        <v>No administrar</v>
      </c>
      <c r="C967" s="99" t="str">
        <f>IF(B967&lt;&gt;"No administrar",'Matriz Nº1 Identificación'!B967," ")</f>
        <v xml:space="preserve"> </v>
      </c>
      <c r="D967" s="100" t="str">
        <f>IF(C967&lt;&gt;" ",'Matriz Nº4 Administración'!C967," ")</f>
        <v xml:space="preserve"> </v>
      </c>
      <c r="E967" s="98" t="str">
        <f>IF(B967&lt;&gt;"No administrar",'Matriz Nº4 Administración'!F967," ")</f>
        <v xml:space="preserve"> </v>
      </c>
      <c r="F967" s="98" t="str">
        <f>IF(B967&lt;&gt;"No administrar",'Matriz Nº4 Administración'!G967," ")</f>
        <v xml:space="preserve"> </v>
      </c>
      <c r="G967" s="120"/>
      <c r="H967" s="120"/>
      <c r="I967" s="120"/>
      <c r="J967" s="120"/>
      <c r="K967" s="121"/>
      <c r="L967" s="121"/>
      <c r="M967" s="120"/>
      <c r="N967" s="23"/>
      <c r="O967" s="23"/>
      <c r="P967" s="23"/>
      <c r="Q967" s="23"/>
      <c r="R967" s="23"/>
      <c r="S967" s="23"/>
      <c r="T967" s="23"/>
      <c r="U967" s="23"/>
      <c r="V967" s="23"/>
      <c r="W967" s="23"/>
      <c r="X967" s="23"/>
      <c r="Y967" s="23"/>
      <c r="Z967" s="23"/>
    </row>
    <row r="968" spans="1:26" ht="42.75" customHeight="1" x14ac:dyDescent="0.3">
      <c r="A968" s="97" t="str">
        <f>+'Matriz Nº4 Administración'!A968</f>
        <v>106. 5</v>
      </c>
      <c r="B968" s="98" t="str">
        <f>+'Matriz Nº4 Administración'!B968</f>
        <v>No administrar</v>
      </c>
      <c r="C968" s="99" t="str">
        <f>IF(B968&lt;&gt;"No administrar",'Matriz Nº1 Identificación'!B968," ")</f>
        <v xml:space="preserve"> </v>
      </c>
      <c r="D968" s="100" t="str">
        <f>IF(C968&lt;&gt;" ",'Matriz Nº4 Administración'!C968," ")</f>
        <v xml:space="preserve"> </v>
      </c>
      <c r="E968" s="98" t="str">
        <f>IF(B968&lt;&gt;"No administrar",'Matriz Nº4 Administración'!F968," ")</f>
        <v xml:space="preserve"> </v>
      </c>
      <c r="F968" s="98" t="str">
        <f>IF(B968&lt;&gt;"No administrar",'Matriz Nº4 Administración'!G968," ")</f>
        <v xml:space="preserve"> </v>
      </c>
      <c r="G968" s="120"/>
      <c r="H968" s="120"/>
      <c r="I968" s="120"/>
      <c r="J968" s="120"/>
      <c r="K968" s="121"/>
      <c r="L968" s="121"/>
      <c r="M968" s="120"/>
      <c r="N968" s="23"/>
      <c r="O968" s="23"/>
      <c r="P968" s="23"/>
      <c r="Q968" s="23"/>
      <c r="R968" s="23"/>
      <c r="S968" s="23"/>
      <c r="T968" s="23"/>
      <c r="U968" s="23"/>
      <c r="V968" s="23"/>
      <c r="W968" s="23"/>
      <c r="X968" s="23"/>
      <c r="Y968" s="23"/>
      <c r="Z968" s="23"/>
    </row>
    <row r="969" spans="1:26" ht="40.5" customHeight="1" x14ac:dyDescent="0.3">
      <c r="A969" s="97" t="str">
        <f>+'Matriz Nº4 Administración'!A969</f>
        <v>106. 6</v>
      </c>
      <c r="B969" s="98" t="str">
        <f>+'Matriz Nº4 Administración'!B969</f>
        <v>No administrar</v>
      </c>
      <c r="C969" s="99" t="str">
        <f>IF(B969&lt;&gt;"No administrar",'Matriz Nº1 Identificación'!B969," ")</f>
        <v xml:space="preserve"> </v>
      </c>
      <c r="D969" s="100" t="str">
        <f>IF(C969&lt;&gt;" ",'Matriz Nº4 Administración'!C969," ")</f>
        <v xml:space="preserve"> </v>
      </c>
      <c r="E969" s="98" t="str">
        <f>IF(B969&lt;&gt;"No administrar",'Matriz Nº4 Administración'!F969," ")</f>
        <v xml:space="preserve"> </v>
      </c>
      <c r="F969" s="98" t="str">
        <f>IF(B969&lt;&gt;"No administrar",'Matriz Nº4 Administración'!G969," ")</f>
        <v xml:space="preserve"> </v>
      </c>
      <c r="G969" s="120"/>
      <c r="H969" s="120"/>
      <c r="I969" s="120"/>
      <c r="J969" s="120"/>
      <c r="K969" s="121"/>
      <c r="L969" s="121"/>
      <c r="M969" s="120"/>
      <c r="N969" s="23"/>
      <c r="O969" s="23"/>
      <c r="P969" s="23"/>
      <c r="Q969" s="23"/>
      <c r="R969" s="23"/>
      <c r="S969" s="23"/>
      <c r="T969" s="23"/>
      <c r="U969" s="23"/>
      <c r="V969" s="23"/>
      <c r="W969" s="23"/>
      <c r="X969" s="23"/>
      <c r="Y969" s="23"/>
      <c r="Z969" s="23"/>
    </row>
    <row r="970" spans="1:26" ht="43.5" customHeight="1" thickBot="1" x14ac:dyDescent="0.35">
      <c r="A970" s="97" t="str">
        <f>+'Matriz Nº4 Administración'!A970</f>
        <v>106. 7</v>
      </c>
      <c r="B970" s="98" t="str">
        <f>+'Matriz Nº4 Administración'!B970</f>
        <v>No administrar</v>
      </c>
      <c r="C970" s="99" t="str">
        <f>IF(B970&lt;&gt;"No administrar",'Matriz Nº1 Identificación'!B970," ")</f>
        <v xml:space="preserve"> </v>
      </c>
      <c r="D970" s="100" t="str">
        <f>IF(C970&lt;&gt;" ",'Matriz Nº4 Administración'!C970," ")</f>
        <v xml:space="preserve"> </v>
      </c>
      <c r="E970" s="98" t="str">
        <f>IF(B970&lt;&gt;"No administrar",'Matriz Nº4 Administración'!F970," ")</f>
        <v xml:space="preserve"> </v>
      </c>
      <c r="F970" s="98" t="str">
        <f>IF(B970&lt;&gt;"No administrar",'Matriz Nº4 Administración'!G970," ")</f>
        <v xml:space="preserve"> </v>
      </c>
      <c r="G970" s="120"/>
      <c r="H970" s="120"/>
      <c r="I970" s="120"/>
      <c r="J970" s="120"/>
      <c r="K970" s="121"/>
      <c r="L970" s="121"/>
      <c r="M970" s="120"/>
      <c r="N970" s="23"/>
      <c r="O970" s="23"/>
      <c r="P970" s="23"/>
      <c r="Q970" s="23"/>
      <c r="R970" s="23"/>
      <c r="S970" s="23"/>
      <c r="T970" s="23"/>
      <c r="U970" s="23"/>
      <c r="V970" s="23"/>
      <c r="W970" s="23"/>
      <c r="X970" s="23"/>
      <c r="Y970" s="23"/>
      <c r="Z970" s="23"/>
    </row>
    <row r="971" spans="1:26" ht="16.5" customHeight="1" thickBot="1" x14ac:dyDescent="0.35">
      <c r="A971" s="460" t="str">
        <f>'Matriz Nº4 Administración'!A971</f>
        <v xml:space="preserve">Objetivo Estratégico: </v>
      </c>
      <c r="B971" s="461"/>
      <c r="C971" s="462">
        <f>'Matriz Nº4 Administración'!B971</f>
        <v>0</v>
      </c>
      <c r="D971" s="463"/>
      <c r="E971" s="463"/>
      <c r="F971" s="463"/>
      <c r="G971" s="463"/>
      <c r="H971" s="463"/>
      <c r="I971" s="463"/>
      <c r="J971" s="463"/>
      <c r="K971" s="463"/>
      <c r="L971" s="463"/>
      <c r="M971" s="463"/>
      <c r="N971" s="7"/>
      <c r="O971" s="7"/>
      <c r="P971" s="7"/>
      <c r="Q971" s="7"/>
      <c r="R971" s="7"/>
      <c r="S971" s="7"/>
      <c r="T971" s="7"/>
      <c r="U971" s="7"/>
      <c r="V971" s="7"/>
      <c r="W971" s="7"/>
      <c r="X971" s="7"/>
      <c r="Y971" s="7"/>
      <c r="Z971" s="7"/>
    </row>
    <row r="972" spans="1:26" ht="27" customHeight="1" thickBot="1" x14ac:dyDescent="0.35">
      <c r="A972" s="456" t="str">
        <f>'Matriz Nº4 Administración'!A972</f>
        <v>Objetivo táctico</v>
      </c>
      <c r="B972" s="426"/>
      <c r="C972" s="457" t="str">
        <f>'Matriz Nº4 Administración'!B972</f>
        <v xml:space="preserve">107. </v>
      </c>
      <c r="D972" s="458"/>
      <c r="E972" s="458"/>
      <c r="F972" s="458"/>
      <c r="G972" s="458"/>
      <c r="H972" s="458"/>
      <c r="I972" s="458"/>
      <c r="J972" s="458"/>
      <c r="K972" s="458"/>
      <c r="L972" s="458"/>
      <c r="M972" s="459"/>
      <c r="N972" s="7"/>
      <c r="O972" s="7"/>
      <c r="P972" s="7"/>
      <c r="Q972" s="7"/>
      <c r="R972" s="7"/>
      <c r="S972" s="7"/>
      <c r="T972" s="7"/>
      <c r="U972" s="7"/>
      <c r="V972" s="7"/>
      <c r="W972" s="7"/>
      <c r="X972" s="7"/>
      <c r="Y972" s="7"/>
      <c r="Z972" s="7"/>
    </row>
    <row r="973" spans="1:26" ht="47.25" customHeight="1" x14ac:dyDescent="0.3">
      <c r="A973" s="97" t="str">
        <f>+'Matriz Nº4 Administración'!A973</f>
        <v>107. 1</v>
      </c>
      <c r="B973" s="98" t="str">
        <f>+'Matriz Nº4 Administración'!B973</f>
        <v>No administrar</v>
      </c>
      <c r="C973" s="99" t="str">
        <f>IF(B973&lt;&gt;"No administrar",'Matriz Nº1 Identificación'!B973," ")</f>
        <v xml:space="preserve"> </v>
      </c>
      <c r="D973" s="100" t="str">
        <f>IF(C973&lt;&gt;" ",'Matriz Nº4 Administración'!C973," ")</f>
        <v xml:space="preserve"> </v>
      </c>
      <c r="E973" s="98" t="str">
        <f>IF(B973&lt;&gt;"No administrar",'Matriz Nº4 Administración'!F973," ")</f>
        <v xml:space="preserve"> </v>
      </c>
      <c r="F973" s="98" t="str">
        <f>IF(B973&lt;&gt;"No administrar",'Matriz Nº4 Administración'!G973," ")</f>
        <v xml:space="preserve"> </v>
      </c>
      <c r="G973" s="120"/>
      <c r="H973" s="120"/>
      <c r="I973" s="120"/>
      <c r="J973" s="120"/>
      <c r="K973" s="121"/>
      <c r="L973" s="121"/>
      <c r="M973" s="120"/>
      <c r="N973" s="23"/>
      <c r="O973" s="23"/>
      <c r="P973" s="23"/>
      <c r="Q973" s="23"/>
      <c r="R973" s="23"/>
      <c r="S973" s="23"/>
      <c r="T973" s="23"/>
      <c r="U973" s="23"/>
      <c r="V973" s="23"/>
      <c r="W973" s="23"/>
      <c r="X973" s="23"/>
      <c r="Y973" s="23"/>
      <c r="Z973" s="23"/>
    </row>
    <row r="974" spans="1:26" ht="43.5" customHeight="1" x14ac:dyDescent="0.3">
      <c r="A974" s="97" t="str">
        <f>+'Matriz Nº4 Administración'!A974</f>
        <v>107. 2</v>
      </c>
      <c r="B974" s="98" t="str">
        <f>+'Matriz Nº4 Administración'!B974</f>
        <v>No administrar</v>
      </c>
      <c r="C974" s="99" t="str">
        <f>IF(B974&lt;&gt;"No administrar",'Matriz Nº1 Identificación'!B974," ")</f>
        <v xml:space="preserve"> </v>
      </c>
      <c r="D974" s="100" t="str">
        <f>IF(C974&lt;&gt;" ",'Matriz Nº4 Administración'!C974," ")</f>
        <v xml:space="preserve"> </v>
      </c>
      <c r="E974" s="98" t="str">
        <f>IF(B974&lt;&gt;"No administrar",'Matriz Nº4 Administración'!F974," ")</f>
        <v xml:space="preserve"> </v>
      </c>
      <c r="F974" s="98" t="str">
        <f>IF(B974&lt;&gt;"No administrar",'Matriz Nº4 Administración'!G974," ")</f>
        <v xml:space="preserve"> </v>
      </c>
      <c r="G974" s="120"/>
      <c r="H974" s="120"/>
      <c r="I974" s="120"/>
      <c r="J974" s="120"/>
      <c r="K974" s="121"/>
      <c r="L974" s="121"/>
      <c r="M974" s="120"/>
      <c r="N974" s="23"/>
      <c r="O974" s="23"/>
      <c r="P974" s="23"/>
      <c r="Q974" s="23"/>
      <c r="R974" s="23"/>
      <c r="S974" s="23"/>
      <c r="T974" s="23"/>
      <c r="U974" s="23"/>
      <c r="V974" s="23"/>
      <c r="W974" s="23"/>
      <c r="X974" s="23"/>
      <c r="Y974" s="23"/>
      <c r="Z974" s="23"/>
    </row>
    <row r="975" spans="1:26" ht="40.5" customHeight="1" x14ac:dyDescent="0.3">
      <c r="A975" s="97" t="str">
        <f>+'Matriz Nº4 Administración'!A975</f>
        <v>107. 3</v>
      </c>
      <c r="B975" s="98" t="str">
        <f>+'Matriz Nº4 Administración'!B975</f>
        <v>No administrar</v>
      </c>
      <c r="C975" s="99" t="str">
        <f>IF(B975&lt;&gt;"No administrar",'Matriz Nº1 Identificación'!B975," ")</f>
        <v xml:space="preserve"> </v>
      </c>
      <c r="D975" s="100" t="str">
        <f>IF(C975&lt;&gt;" ",'Matriz Nº4 Administración'!C975," ")</f>
        <v xml:space="preserve"> </v>
      </c>
      <c r="E975" s="98" t="str">
        <f>IF(B975&lt;&gt;"No administrar",'Matriz Nº4 Administración'!F975," ")</f>
        <v xml:space="preserve"> </v>
      </c>
      <c r="F975" s="98" t="str">
        <f>IF(B975&lt;&gt;"No administrar",'Matriz Nº4 Administración'!G975," ")</f>
        <v xml:space="preserve"> </v>
      </c>
      <c r="G975" s="120"/>
      <c r="H975" s="120"/>
      <c r="I975" s="120"/>
      <c r="J975" s="120"/>
      <c r="K975" s="121"/>
      <c r="L975" s="121"/>
      <c r="M975" s="120"/>
      <c r="N975" s="23"/>
      <c r="O975" s="23"/>
      <c r="P975" s="23"/>
      <c r="Q975" s="23"/>
      <c r="R975" s="23"/>
      <c r="S975" s="23"/>
      <c r="T975" s="23"/>
      <c r="U975" s="23"/>
      <c r="V975" s="23"/>
      <c r="W975" s="23"/>
      <c r="X975" s="23"/>
      <c r="Y975" s="23"/>
      <c r="Z975" s="23"/>
    </row>
    <row r="976" spans="1:26" ht="48" customHeight="1" x14ac:dyDescent="0.3">
      <c r="A976" s="97" t="str">
        <f>+'Matriz Nº4 Administración'!A976</f>
        <v>107. 4</v>
      </c>
      <c r="B976" s="98" t="str">
        <f>+'Matriz Nº4 Administración'!B976</f>
        <v>No administrar</v>
      </c>
      <c r="C976" s="99" t="str">
        <f>IF(B976&lt;&gt;"No administrar",'Matriz Nº1 Identificación'!B976," ")</f>
        <v xml:space="preserve"> </v>
      </c>
      <c r="D976" s="100" t="str">
        <f>IF(C976&lt;&gt;" ",'Matriz Nº4 Administración'!C976," ")</f>
        <v xml:space="preserve"> </v>
      </c>
      <c r="E976" s="98" t="str">
        <f>IF(B976&lt;&gt;"No administrar",'Matriz Nº4 Administración'!F976," ")</f>
        <v xml:space="preserve"> </v>
      </c>
      <c r="F976" s="98" t="str">
        <f>IF(B976&lt;&gt;"No administrar",'Matriz Nº4 Administración'!G976," ")</f>
        <v xml:space="preserve"> </v>
      </c>
      <c r="G976" s="120"/>
      <c r="H976" s="120"/>
      <c r="I976" s="120"/>
      <c r="J976" s="120"/>
      <c r="K976" s="121"/>
      <c r="L976" s="121"/>
      <c r="M976" s="120"/>
      <c r="N976" s="23"/>
      <c r="O976" s="23"/>
      <c r="P976" s="23"/>
      <c r="Q976" s="23"/>
      <c r="R976" s="23"/>
      <c r="S976" s="23"/>
      <c r="T976" s="23"/>
      <c r="U976" s="23"/>
      <c r="V976" s="23"/>
      <c r="W976" s="23"/>
      <c r="X976" s="23"/>
      <c r="Y976" s="23"/>
      <c r="Z976" s="23"/>
    </row>
    <row r="977" spans="1:26" ht="42.75" customHeight="1" x14ac:dyDescent="0.3">
      <c r="A977" s="97" t="str">
        <f>+'Matriz Nº4 Administración'!A977</f>
        <v>107. 5</v>
      </c>
      <c r="B977" s="98" t="str">
        <f>+'Matriz Nº4 Administración'!B977</f>
        <v>No administrar</v>
      </c>
      <c r="C977" s="99" t="str">
        <f>IF(B977&lt;&gt;"No administrar",'Matriz Nº1 Identificación'!B977," ")</f>
        <v xml:space="preserve"> </v>
      </c>
      <c r="D977" s="100" t="str">
        <f>IF(C977&lt;&gt;" ",'Matriz Nº4 Administración'!C977," ")</f>
        <v xml:space="preserve"> </v>
      </c>
      <c r="E977" s="98" t="str">
        <f>IF(B977&lt;&gt;"No administrar",'Matriz Nº4 Administración'!F977," ")</f>
        <v xml:space="preserve"> </v>
      </c>
      <c r="F977" s="98" t="str">
        <f>IF(B977&lt;&gt;"No administrar",'Matriz Nº4 Administración'!G977," ")</f>
        <v xml:space="preserve"> </v>
      </c>
      <c r="G977" s="120"/>
      <c r="H977" s="120"/>
      <c r="I977" s="120"/>
      <c r="J977" s="120"/>
      <c r="K977" s="121"/>
      <c r="L977" s="121"/>
      <c r="M977" s="120"/>
      <c r="N977" s="23"/>
      <c r="O977" s="23"/>
      <c r="P977" s="23"/>
      <c r="Q977" s="23"/>
      <c r="R977" s="23"/>
      <c r="S977" s="23"/>
      <c r="T977" s="23"/>
      <c r="U977" s="23"/>
      <c r="V977" s="23"/>
      <c r="W977" s="23"/>
      <c r="X977" s="23"/>
      <c r="Y977" s="23"/>
      <c r="Z977" s="23"/>
    </row>
    <row r="978" spans="1:26" ht="40.5" customHeight="1" x14ac:dyDescent="0.3">
      <c r="A978" s="97" t="str">
        <f>+'Matriz Nº4 Administración'!A978</f>
        <v>107. 6</v>
      </c>
      <c r="B978" s="98" t="str">
        <f>+'Matriz Nº4 Administración'!B978</f>
        <v>No administrar</v>
      </c>
      <c r="C978" s="99" t="str">
        <f>IF(B978&lt;&gt;"No administrar",'Matriz Nº1 Identificación'!B978," ")</f>
        <v xml:space="preserve"> </v>
      </c>
      <c r="D978" s="100" t="str">
        <f>IF(C978&lt;&gt;" ",'Matriz Nº4 Administración'!C978," ")</f>
        <v xml:space="preserve"> </v>
      </c>
      <c r="E978" s="98" t="str">
        <f>IF(B978&lt;&gt;"No administrar",'Matriz Nº4 Administración'!F978," ")</f>
        <v xml:space="preserve"> </v>
      </c>
      <c r="F978" s="98" t="str">
        <f>IF(B978&lt;&gt;"No administrar",'Matriz Nº4 Administración'!G978," ")</f>
        <v xml:space="preserve"> </v>
      </c>
      <c r="G978" s="120"/>
      <c r="H978" s="120"/>
      <c r="I978" s="120"/>
      <c r="J978" s="120"/>
      <c r="K978" s="121"/>
      <c r="L978" s="121"/>
      <c r="M978" s="120"/>
      <c r="N978" s="23"/>
      <c r="O978" s="23"/>
      <c r="P978" s="23"/>
      <c r="Q978" s="23"/>
      <c r="R978" s="23"/>
      <c r="S978" s="23"/>
      <c r="T978" s="23"/>
      <c r="U978" s="23"/>
      <c r="V978" s="23"/>
      <c r="W978" s="23"/>
      <c r="X978" s="23"/>
      <c r="Y978" s="23"/>
      <c r="Z978" s="23"/>
    </row>
    <row r="979" spans="1:26" ht="43.5" customHeight="1" thickBot="1" x14ac:dyDescent="0.35">
      <c r="A979" s="97" t="str">
        <f>+'Matriz Nº4 Administración'!A979</f>
        <v>107. 7</v>
      </c>
      <c r="B979" s="98" t="str">
        <f>+'Matriz Nº4 Administración'!B979</f>
        <v>No administrar</v>
      </c>
      <c r="C979" s="99" t="str">
        <f>IF(B979&lt;&gt;"No administrar",'Matriz Nº1 Identificación'!B979," ")</f>
        <v xml:space="preserve"> </v>
      </c>
      <c r="D979" s="100" t="str">
        <f>IF(C979&lt;&gt;" ",'Matriz Nº4 Administración'!C979," ")</f>
        <v xml:space="preserve"> </v>
      </c>
      <c r="E979" s="98" t="str">
        <f>IF(B979&lt;&gt;"No administrar",'Matriz Nº4 Administración'!F979," ")</f>
        <v xml:space="preserve"> </v>
      </c>
      <c r="F979" s="98" t="str">
        <f>IF(B979&lt;&gt;"No administrar",'Matriz Nº4 Administración'!G979," ")</f>
        <v xml:space="preserve"> </v>
      </c>
      <c r="G979" s="120"/>
      <c r="H979" s="120"/>
      <c r="I979" s="120"/>
      <c r="J979" s="120"/>
      <c r="K979" s="121"/>
      <c r="L979" s="121"/>
      <c r="M979" s="120"/>
      <c r="N979" s="23"/>
      <c r="O979" s="23"/>
      <c r="P979" s="23"/>
      <c r="Q979" s="23"/>
      <c r="R979" s="23"/>
      <c r="S979" s="23"/>
      <c r="T979" s="23"/>
      <c r="U979" s="23"/>
      <c r="V979" s="23"/>
      <c r="W979" s="23"/>
      <c r="X979" s="23"/>
      <c r="Y979" s="23"/>
      <c r="Z979" s="23"/>
    </row>
    <row r="980" spans="1:26" ht="16.5" customHeight="1" thickBot="1" x14ac:dyDescent="0.35">
      <c r="A980" s="460" t="str">
        <f>'Matriz Nº4 Administración'!A980</f>
        <v xml:space="preserve">Objetivo Estratégico: </v>
      </c>
      <c r="B980" s="461"/>
      <c r="C980" s="462">
        <f>'Matriz Nº4 Administración'!B980</f>
        <v>0</v>
      </c>
      <c r="D980" s="463"/>
      <c r="E980" s="463"/>
      <c r="F980" s="463"/>
      <c r="G980" s="463"/>
      <c r="H980" s="463"/>
      <c r="I980" s="463"/>
      <c r="J980" s="463"/>
      <c r="K980" s="463"/>
      <c r="L980" s="463"/>
      <c r="M980" s="463"/>
      <c r="N980" s="7"/>
      <c r="O980" s="7"/>
      <c r="P980" s="7"/>
      <c r="Q980" s="7"/>
      <c r="R980" s="7"/>
      <c r="S980" s="7"/>
      <c r="T980" s="7"/>
      <c r="U980" s="7"/>
      <c r="V980" s="7"/>
      <c r="W980" s="7"/>
      <c r="X980" s="7"/>
      <c r="Y980" s="7"/>
      <c r="Z980" s="7"/>
    </row>
    <row r="981" spans="1:26" ht="27" customHeight="1" thickBot="1" x14ac:dyDescent="0.35">
      <c r="A981" s="456" t="str">
        <f>'Matriz Nº4 Administración'!A981</f>
        <v>Objetivo táctico</v>
      </c>
      <c r="B981" s="426"/>
      <c r="C981" s="457" t="str">
        <f>'Matriz Nº4 Administración'!B981</f>
        <v xml:space="preserve">108. </v>
      </c>
      <c r="D981" s="458"/>
      <c r="E981" s="458"/>
      <c r="F981" s="458"/>
      <c r="G981" s="458"/>
      <c r="H981" s="458"/>
      <c r="I981" s="458"/>
      <c r="J981" s="458"/>
      <c r="K981" s="458"/>
      <c r="L981" s="458"/>
      <c r="M981" s="459"/>
      <c r="N981" s="7"/>
      <c r="O981" s="7"/>
      <c r="P981" s="7"/>
      <c r="Q981" s="7"/>
      <c r="R981" s="7"/>
      <c r="S981" s="7"/>
      <c r="T981" s="7"/>
      <c r="U981" s="7"/>
      <c r="V981" s="7"/>
      <c r="W981" s="7"/>
      <c r="X981" s="7"/>
      <c r="Y981" s="7"/>
      <c r="Z981" s="7"/>
    </row>
    <row r="982" spans="1:26" ht="47.25" customHeight="1" x14ac:dyDescent="0.3">
      <c r="A982" s="97" t="str">
        <f>+'Matriz Nº4 Administración'!A982</f>
        <v>108. 1</v>
      </c>
      <c r="B982" s="98" t="str">
        <f>+'Matriz Nº4 Administración'!B982</f>
        <v>No administrar</v>
      </c>
      <c r="C982" s="99" t="str">
        <f>IF(B982&lt;&gt;"No administrar",'Matriz Nº1 Identificación'!B982," ")</f>
        <v xml:space="preserve"> </v>
      </c>
      <c r="D982" s="100" t="str">
        <f>IF(C982&lt;&gt;" ",'Matriz Nº4 Administración'!C982," ")</f>
        <v xml:space="preserve"> </v>
      </c>
      <c r="E982" s="98" t="str">
        <f>IF(B982&lt;&gt;"No administrar",'Matriz Nº4 Administración'!F982," ")</f>
        <v xml:space="preserve"> </v>
      </c>
      <c r="F982" s="98" t="str">
        <f>IF(B982&lt;&gt;"No administrar",'Matriz Nº4 Administración'!G982," ")</f>
        <v xml:space="preserve"> </v>
      </c>
      <c r="G982" s="120"/>
      <c r="H982" s="120"/>
      <c r="I982" s="120"/>
      <c r="J982" s="120"/>
      <c r="K982" s="121"/>
      <c r="L982" s="121"/>
      <c r="M982" s="120"/>
      <c r="N982" s="23"/>
      <c r="O982" s="23"/>
      <c r="P982" s="23"/>
      <c r="Q982" s="23"/>
      <c r="R982" s="23"/>
      <c r="S982" s="23"/>
      <c r="T982" s="23"/>
      <c r="U982" s="23"/>
      <c r="V982" s="23"/>
      <c r="W982" s="23"/>
      <c r="X982" s="23"/>
      <c r="Y982" s="23"/>
      <c r="Z982" s="23"/>
    </row>
    <row r="983" spans="1:26" ht="43.5" customHeight="1" x14ac:dyDescent="0.3">
      <c r="A983" s="97" t="str">
        <f>+'Matriz Nº4 Administración'!A983</f>
        <v>108. 2</v>
      </c>
      <c r="B983" s="98" t="str">
        <f>+'Matriz Nº4 Administración'!B983</f>
        <v>No administrar</v>
      </c>
      <c r="C983" s="99" t="str">
        <f>IF(B983&lt;&gt;"No administrar",'Matriz Nº1 Identificación'!B983," ")</f>
        <v xml:space="preserve"> </v>
      </c>
      <c r="D983" s="100" t="str">
        <f>IF(C983&lt;&gt;" ",'Matriz Nº4 Administración'!C983," ")</f>
        <v xml:space="preserve"> </v>
      </c>
      <c r="E983" s="98" t="str">
        <f>IF(B983&lt;&gt;"No administrar",'Matriz Nº4 Administración'!F983," ")</f>
        <v xml:space="preserve"> </v>
      </c>
      <c r="F983" s="98" t="str">
        <f>IF(B983&lt;&gt;"No administrar",'Matriz Nº4 Administración'!G983," ")</f>
        <v xml:space="preserve"> </v>
      </c>
      <c r="G983" s="120"/>
      <c r="H983" s="120"/>
      <c r="I983" s="120"/>
      <c r="J983" s="120"/>
      <c r="K983" s="121"/>
      <c r="L983" s="121"/>
      <c r="M983" s="120"/>
      <c r="N983" s="23"/>
      <c r="O983" s="23"/>
      <c r="P983" s="23"/>
      <c r="Q983" s="23"/>
      <c r="R983" s="23"/>
      <c r="S983" s="23"/>
      <c r="T983" s="23"/>
      <c r="U983" s="23"/>
      <c r="V983" s="23"/>
      <c r="W983" s="23"/>
      <c r="X983" s="23"/>
      <c r="Y983" s="23"/>
      <c r="Z983" s="23"/>
    </row>
    <row r="984" spans="1:26" ht="40.5" customHeight="1" x14ac:dyDescent="0.3">
      <c r="A984" s="97" t="str">
        <f>+'Matriz Nº4 Administración'!A984</f>
        <v>108. 3</v>
      </c>
      <c r="B984" s="98" t="str">
        <f>+'Matriz Nº4 Administración'!B984</f>
        <v>No administrar</v>
      </c>
      <c r="C984" s="99" t="str">
        <f>IF(B984&lt;&gt;"No administrar",'Matriz Nº1 Identificación'!B984," ")</f>
        <v xml:space="preserve"> </v>
      </c>
      <c r="D984" s="100" t="str">
        <f>IF(C984&lt;&gt;" ",'Matriz Nº4 Administración'!C984," ")</f>
        <v xml:space="preserve"> </v>
      </c>
      <c r="E984" s="98" t="str">
        <f>IF(B984&lt;&gt;"No administrar",'Matriz Nº4 Administración'!F984," ")</f>
        <v xml:space="preserve"> </v>
      </c>
      <c r="F984" s="98" t="str">
        <f>IF(B984&lt;&gt;"No administrar",'Matriz Nº4 Administración'!G984," ")</f>
        <v xml:space="preserve"> </v>
      </c>
      <c r="G984" s="120"/>
      <c r="H984" s="120"/>
      <c r="I984" s="120"/>
      <c r="J984" s="120"/>
      <c r="K984" s="121"/>
      <c r="L984" s="121"/>
      <c r="M984" s="120"/>
      <c r="N984" s="23"/>
      <c r="O984" s="23"/>
      <c r="P984" s="23"/>
      <c r="Q984" s="23"/>
      <c r="R984" s="23"/>
      <c r="S984" s="23"/>
      <c r="T984" s="23"/>
      <c r="U984" s="23"/>
      <c r="V984" s="23"/>
      <c r="W984" s="23"/>
      <c r="X984" s="23"/>
      <c r="Y984" s="23"/>
      <c r="Z984" s="23"/>
    </row>
    <row r="985" spans="1:26" ht="48" customHeight="1" x14ac:dyDescent="0.3">
      <c r="A985" s="97" t="str">
        <f>+'Matriz Nº4 Administración'!A985</f>
        <v>108. 4</v>
      </c>
      <c r="B985" s="98" t="str">
        <f>+'Matriz Nº4 Administración'!B985</f>
        <v>No administrar</v>
      </c>
      <c r="C985" s="99" t="str">
        <f>IF(B985&lt;&gt;"No administrar",'Matriz Nº1 Identificación'!B985," ")</f>
        <v xml:space="preserve"> </v>
      </c>
      <c r="D985" s="100" t="str">
        <f>IF(C985&lt;&gt;" ",'Matriz Nº4 Administración'!C985," ")</f>
        <v xml:space="preserve"> </v>
      </c>
      <c r="E985" s="98" t="str">
        <f>IF(B985&lt;&gt;"No administrar",'Matriz Nº4 Administración'!F985," ")</f>
        <v xml:space="preserve"> </v>
      </c>
      <c r="F985" s="98" t="str">
        <f>IF(B985&lt;&gt;"No administrar",'Matriz Nº4 Administración'!G985," ")</f>
        <v xml:space="preserve"> </v>
      </c>
      <c r="G985" s="120"/>
      <c r="H985" s="120"/>
      <c r="I985" s="120"/>
      <c r="J985" s="120"/>
      <c r="K985" s="121"/>
      <c r="L985" s="121"/>
      <c r="M985" s="120"/>
      <c r="N985" s="23"/>
      <c r="O985" s="23"/>
      <c r="P985" s="23"/>
      <c r="Q985" s="23"/>
      <c r="R985" s="23"/>
      <c r="S985" s="23"/>
      <c r="T985" s="23"/>
      <c r="U985" s="23"/>
      <c r="V985" s="23"/>
      <c r="W985" s="23"/>
      <c r="X985" s="23"/>
      <c r="Y985" s="23"/>
      <c r="Z985" s="23"/>
    </row>
    <row r="986" spans="1:26" ht="42.75" customHeight="1" x14ac:dyDescent="0.3">
      <c r="A986" s="97" t="str">
        <f>+'Matriz Nº4 Administración'!A986</f>
        <v>108. 5</v>
      </c>
      <c r="B986" s="98" t="str">
        <f>+'Matriz Nº4 Administración'!B986</f>
        <v>No administrar</v>
      </c>
      <c r="C986" s="99" t="str">
        <f>IF(B986&lt;&gt;"No administrar",'Matriz Nº1 Identificación'!B986," ")</f>
        <v xml:space="preserve"> </v>
      </c>
      <c r="D986" s="100" t="str">
        <f>IF(C986&lt;&gt;" ",'Matriz Nº4 Administración'!C986," ")</f>
        <v xml:space="preserve"> </v>
      </c>
      <c r="E986" s="98" t="str">
        <f>IF(B986&lt;&gt;"No administrar",'Matriz Nº4 Administración'!F986," ")</f>
        <v xml:space="preserve"> </v>
      </c>
      <c r="F986" s="98" t="str">
        <f>IF(B986&lt;&gt;"No administrar",'Matriz Nº4 Administración'!G986," ")</f>
        <v xml:space="preserve"> </v>
      </c>
      <c r="G986" s="120"/>
      <c r="H986" s="120"/>
      <c r="I986" s="120"/>
      <c r="J986" s="120"/>
      <c r="K986" s="121"/>
      <c r="L986" s="121"/>
      <c r="M986" s="120"/>
      <c r="N986" s="23"/>
      <c r="O986" s="23"/>
      <c r="P986" s="23"/>
      <c r="Q986" s="23"/>
      <c r="R986" s="23"/>
      <c r="S986" s="23"/>
      <c r="T986" s="23"/>
      <c r="U986" s="23"/>
      <c r="V986" s="23"/>
      <c r="W986" s="23"/>
      <c r="X986" s="23"/>
      <c r="Y986" s="23"/>
      <c r="Z986" s="23"/>
    </row>
    <row r="987" spans="1:26" ht="40.5" customHeight="1" x14ac:dyDescent="0.3">
      <c r="A987" s="97" t="str">
        <f>+'Matriz Nº4 Administración'!A987</f>
        <v>108. 6</v>
      </c>
      <c r="B987" s="98" t="str">
        <f>+'Matriz Nº4 Administración'!B987</f>
        <v>No administrar</v>
      </c>
      <c r="C987" s="99" t="str">
        <f>IF(B987&lt;&gt;"No administrar",'Matriz Nº1 Identificación'!B987," ")</f>
        <v xml:space="preserve"> </v>
      </c>
      <c r="D987" s="100" t="str">
        <f>IF(C987&lt;&gt;" ",'Matriz Nº4 Administración'!C987," ")</f>
        <v xml:space="preserve"> </v>
      </c>
      <c r="E987" s="98" t="str">
        <f>IF(B987&lt;&gt;"No administrar",'Matriz Nº4 Administración'!F987," ")</f>
        <v xml:space="preserve"> </v>
      </c>
      <c r="F987" s="98" t="str">
        <f>IF(B987&lt;&gt;"No administrar",'Matriz Nº4 Administración'!G987," ")</f>
        <v xml:space="preserve"> </v>
      </c>
      <c r="G987" s="120"/>
      <c r="H987" s="120"/>
      <c r="I987" s="120"/>
      <c r="J987" s="120"/>
      <c r="K987" s="121"/>
      <c r="L987" s="121"/>
      <c r="M987" s="120"/>
      <c r="N987" s="23"/>
      <c r="O987" s="23"/>
      <c r="P987" s="23"/>
      <c r="Q987" s="23"/>
      <c r="R987" s="23"/>
      <c r="S987" s="23"/>
      <c r="T987" s="23"/>
      <c r="U987" s="23"/>
      <c r="V987" s="23"/>
      <c r="W987" s="23"/>
      <c r="X987" s="23"/>
      <c r="Y987" s="23"/>
      <c r="Z987" s="23"/>
    </row>
    <row r="988" spans="1:26" ht="43.5" customHeight="1" thickBot="1" x14ac:dyDescent="0.35">
      <c r="A988" s="97" t="str">
        <f>+'Matriz Nº4 Administración'!A988</f>
        <v>108. 7</v>
      </c>
      <c r="B988" s="98" t="str">
        <f>+'Matriz Nº4 Administración'!B988</f>
        <v>No administrar</v>
      </c>
      <c r="C988" s="99" t="str">
        <f>IF(B988&lt;&gt;"No administrar",'Matriz Nº1 Identificación'!B988," ")</f>
        <v xml:space="preserve"> </v>
      </c>
      <c r="D988" s="100" t="str">
        <f>IF(C988&lt;&gt;" ",'Matriz Nº4 Administración'!C988," ")</f>
        <v xml:space="preserve"> </v>
      </c>
      <c r="E988" s="98" t="str">
        <f>IF(B988&lt;&gt;"No administrar",'Matriz Nº4 Administración'!F988," ")</f>
        <v xml:space="preserve"> </v>
      </c>
      <c r="F988" s="98" t="str">
        <f>IF(B988&lt;&gt;"No administrar",'Matriz Nº4 Administración'!G988," ")</f>
        <v xml:space="preserve"> </v>
      </c>
      <c r="G988" s="120"/>
      <c r="H988" s="120"/>
      <c r="I988" s="120"/>
      <c r="J988" s="120"/>
      <c r="K988" s="121"/>
      <c r="L988" s="121"/>
      <c r="M988" s="120"/>
      <c r="N988" s="23"/>
      <c r="O988" s="23"/>
      <c r="P988" s="23"/>
      <c r="Q988" s="23"/>
      <c r="R988" s="23"/>
      <c r="S988" s="23"/>
      <c r="T988" s="23"/>
      <c r="U988" s="23"/>
      <c r="V988" s="23"/>
      <c r="W988" s="23"/>
      <c r="X988" s="23"/>
      <c r="Y988" s="23"/>
      <c r="Z988" s="23"/>
    </row>
    <row r="989" spans="1:26" ht="16.5" customHeight="1" thickBot="1" x14ac:dyDescent="0.35">
      <c r="A989" s="460" t="str">
        <f>'Matriz Nº4 Administración'!A989</f>
        <v xml:space="preserve">Objetivo Estratégico: </v>
      </c>
      <c r="B989" s="461"/>
      <c r="C989" s="462">
        <f>'Matriz Nº4 Administración'!B989</f>
        <v>0</v>
      </c>
      <c r="D989" s="463"/>
      <c r="E989" s="463"/>
      <c r="F989" s="463"/>
      <c r="G989" s="463"/>
      <c r="H989" s="463"/>
      <c r="I989" s="463"/>
      <c r="J989" s="463"/>
      <c r="K989" s="463"/>
      <c r="L989" s="463"/>
      <c r="M989" s="463"/>
      <c r="N989" s="7"/>
      <c r="O989" s="7"/>
      <c r="P989" s="7"/>
      <c r="Q989" s="7"/>
      <c r="R989" s="7"/>
      <c r="S989" s="7"/>
      <c r="T989" s="7"/>
      <c r="U989" s="7"/>
      <c r="V989" s="7"/>
      <c r="W989" s="7"/>
      <c r="X989" s="7"/>
      <c r="Y989" s="7"/>
      <c r="Z989" s="7"/>
    </row>
    <row r="990" spans="1:26" ht="27" customHeight="1" thickBot="1" x14ac:dyDescent="0.35">
      <c r="A990" s="456" t="str">
        <f>'Matriz Nº4 Administración'!A990</f>
        <v>Objetivo táctico</v>
      </c>
      <c r="B990" s="426"/>
      <c r="C990" s="457" t="str">
        <f>'Matriz Nº4 Administración'!B990</f>
        <v xml:space="preserve">109. </v>
      </c>
      <c r="D990" s="458"/>
      <c r="E990" s="458"/>
      <c r="F990" s="458"/>
      <c r="G990" s="458"/>
      <c r="H990" s="458"/>
      <c r="I990" s="458"/>
      <c r="J990" s="458"/>
      <c r="K990" s="458"/>
      <c r="L990" s="458"/>
      <c r="M990" s="459"/>
      <c r="N990" s="7"/>
      <c r="O990" s="7"/>
      <c r="P990" s="7"/>
      <c r="Q990" s="7"/>
      <c r="R990" s="7"/>
      <c r="S990" s="7"/>
      <c r="T990" s="7"/>
      <c r="U990" s="7"/>
      <c r="V990" s="7"/>
      <c r="W990" s="7"/>
      <c r="X990" s="7"/>
      <c r="Y990" s="7"/>
      <c r="Z990" s="7"/>
    </row>
    <row r="991" spans="1:26" ht="47.25" customHeight="1" x14ac:dyDescent="0.3">
      <c r="A991" s="97" t="str">
        <f>+'Matriz Nº4 Administración'!A991</f>
        <v>109. 1</v>
      </c>
      <c r="B991" s="98" t="str">
        <f>+'Matriz Nº4 Administración'!B991</f>
        <v>No administrar</v>
      </c>
      <c r="C991" s="99" t="str">
        <f>IF(B991&lt;&gt;"No administrar",'Matriz Nº1 Identificación'!B991," ")</f>
        <v xml:space="preserve"> </v>
      </c>
      <c r="D991" s="100" t="str">
        <f>IF(C991&lt;&gt;" ",'Matriz Nº4 Administración'!C991," ")</f>
        <v xml:space="preserve"> </v>
      </c>
      <c r="E991" s="98" t="str">
        <f>IF(B991&lt;&gt;"No administrar",'Matriz Nº4 Administración'!F991," ")</f>
        <v xml:space="preserve"> </v>
      </c>
      <c r="F991" s="98" t="str">
        <f>IF(B991&lt;&gt;"No administrar",'Matriz Nº4 Administración'!G991," ")</f>
        <v xml:space="preserve"> </v>
      </c>
      <c r="G991" s="120"/>
      <c r="H991" s="120"/>
      <c r="I991" s="120"/>
      <c r="J991" s="120"/>
      <c r="K991" s="121"/>
      <c r="L991" s="121"/>
      <c r="M991" s="120"/>
      <c r="N991" s="23"/>
      <c r="O991" s="23"/>
      <c r="P991" s="23"/>
      <c r="Q991" s="23"/>
      <c r="R991" s="23"/>
      <c r="S991" s="23"/>
      <c r="T991" s="23"/>
      <c r="U991" s="23"/>
      <c r="V991" s="23"/>
      <c r="W991" s="23"/>
      <c r="X991" s="23"/>
      <c r="Y991" s="23"/>
      <c r="Z991" s="23"/>
    </row>
    <row r="992" spans="1:26" ht="43.5" customHeight="1" x14ac:dyDescent="0.3">
      <c r="A992" s="97" t="str">
        <f>+'Matriz Nº4 Administración'!A992</f>
        <v>109. 2</v>
      </c>
      <c r="B992" s="98" t="str">
        <f>+'Matriz Nº4 Administración'!B992</f>
        <v>No administrar</v>
      </c>
      <c r="C992" s="99" t="str">
        <f>IF(B992&lt;&gt;"No administrar",'Matriz Nº1 Identificación'!B992," ")</f>
        <v xml:space="preserve"> </v>
      </c>
      <c r="D992" s="100" t="str">
        <f>IF(C992&lt;&gt;" ",'Matriz Nº4 Administración'!C992," ")</f>
        <v xml:space="preserve"> </v>
      </c>
      <c r="E992" s="98" t="str">
        <f>IF(B992&lt;&gt;"No administrar",'Matriz Nº4 Administración'!F992," ")</f>
        <v xml:space="preserve"> </v>
      </c>
      <c r="F992" s="98" t="str">
        <f>IF(B992&lt;&gt;"No administrar",'Matriz Nº4 Administración'!G992," ")</f>
        <v xml:space="preserve"> </v>
      </c>
      <c r="G992" s="120"/>
      <c r="H992" s="120"/>
      <c r="I992" s="120"/>
      <c r="J992" s="120"/>
      <c r="K992" s="121"/>
      <c r="L992" s="121"/>
      <c r="M992" s="120"/>
      <c r="N992" s="23"/>
      <c r="O992" s="23"/>
      <c r="P992" s="23"/>
      <c r="Q992" s="23"/>
      <c r="R992" s="23"/>
      <c r="S992" s="23"/>
      <c r="T992" s="23"/>
      <c r="U992" s="23"/>
      <c r="V992" s="23"/>
      <c r="W992" s="23"/>
      <c r="X992" s="23"/>
      <c r="Y992" s="23"/>
      <c r="Z992" s="23"/>
    </row>
    <row r="993" spans="1:26" ht="40.5" customHeight="1" x14ac:dyDescent="0.3">
      <c r="A993" s="97" t="str">
        <f>+'Matriz Nº4 Administración'!A993</f>
        <v>109. 3</v>
      </c>
      <c r="B993" s="98" t="str">
        <f>+'Matriz Nº4 Administración'!B993</f>
        <v>No administrar</v>
      </c>
      <c r="C993" s="99" t="str">
        <f>IF(B993&lt;&gt;"No administrar",'Matriz Nº1 Identificación'!B993," ")</f>
        <v xml:space="preserve"> </v>
      </c>
      <c r="D993" s="100" t="str">
        <f>IF(C993&lt;&gt;" ",'Matriz Nº4 Administración'!C993," ")</f>
        <v xml:space="preserve"> </v>
      </c>
      <c r="E993" s="98" t="str">
        <f>IF(B993&lt;&gt;"No administrar",'Matriz Nº4 Administración'!F993," ")</f>
        <v xml:space="preserve"> </v>
      </c>
      <c r="F993" s="98" t="str">
        <f>IF(B993&lt;&gt;"No administrar",'Matriz Nº4 Administración'!G993," ")</f>
        <v xml:space="preserve"> </v>
      </c>
      <c r="G993" s="120"/>
      <c r="H993" s="120"/>
      <c r="I993" s="120"/>
      <c r="J993" s="120"/>
      <c r="K993" s="121"/>
      <c r="L993" s="121"/>
      <c r="M993" s="120"/>
      <c r="N993" s="23"/>
      <c r="O993" s="23"/>
      <c r="P993" s="23"/>
      <c r="Q993" s="23"/>
      <c r="R993" s="23"/>
      <c r="S993" s="23"/>
      <c r="T993" s="23"/>
      <c r="U993" s="23"/>
      <c r="V993" s="23"/>
      <c r="W993" s="23"/>
      <c r="X993" s="23"/>
      <c r="Y993" s="23"/>
      <c r="Z993" s="23"/>
    </row>
    <row r="994" spans="1:26" ht="48" customHeight="1" x14ac:dyDescent="0.3">
      <c r="A994" s="97" t="str">
        <f>+'Matriz Nº4 Administración'!A994</f>
        <v>109. 4</v>
      </c>
      <c r="B994" s="98" t="str">
        <f>+'Matriz Nº4 Administración'!B994</f>
        <v>No administrar</v>
      </c>
      <c r="C994" s="99" t="str">
        <f>IF(B994&lt;&gt;"No administrar",'Matriz Nº1 Identificación'!B994," ")</f>
        <v xml:space="preserve"> </v>
      </c>
      <c r="D994" s="100" t="str">
        <f>IF(C994&lt;&gt;" ",'Matriz Nº4 Administración'!C994," ")</f>
        <v xml:space="preserve"> </v>
      </c>
      <c r="E994" s="98" t="str">
        <f>IF(B994&lt;&gt;"No administrar",'Matriz Nº4 Administración'!F994," ")</f>
        <v xml:space="preserve"> </v>
      </c>
      <c r="F994" s="98" t="str">
        <f>IF(B994&lt;&gt;"No administrar",'Matriz Nº4 Administración'!G994," ")</f>
        <v xml:space="preserve"> </v>
      </c>
      <c r="G994" s="120"/>
      <c r="H994" s="120"/>
      <c r="I994" s="120"/>
      <c r="J994" s="120"/>
      <c r="K994" s="121"/>
      <c r="L994" s="121"/>
      <c r="M994" s="120"/>
      <c r="N994" s="23"/>
      <c r="O994" s="23"/>
      <c r="P994" s="23"/>
      <c r="Q994" s="23"/>
      <c r="R994" s="23"/>
      <c r="S994" s="23"/>
      <c r="T994" s="23"/>
      <c r="U994" s="23"/>
      <c r="V994" s="23"/>
      <c r="W994" s="23"/>
      <c r="X994" s="23"/>
      <c r="Y994" s="23"/>
      <c r="Z994" s="23"/>
    </row>
    <row r="995" spans="1:26" ht="42.75" customHeight="1" x14ac:dyDescent="0.3">
      <c r="A995" s="97" t="str">
        <f>+'Matriz Nº4 Administración'!A995</f>
        <v>109. 5</v>
      </c>
      <c r="B995" s="98" t="str">
        <f>+'Matriz Nº4 Administración'!B995</f>
        <v>No administrar</v>
      </c>
      <c r="C995" s="99" t="str">
        <f>IF(B995&lt;&gt;"No administrar",'Matriz Nº1 Identificación'!B995," ")</f>
        <v xml:space="preserve"> </v>
      </c>
      <c r="D995" s="100" t="str">
        <f>IF(C995&lt;&gt;" ",'Matriz Nº4 Administración'!C995," ")</f>
        <v xml:space="preserve"> </v>
      </c>
      <c r="E995" s="98" t="str">
        <f>IF(B995&lt;&gt;"No administrar",'Matriz Nº4 Administración'!F995," ")</f>
        <v xml:space="preserve"> </v>
      </c>
      <c r="F995" s="98" t="str">
        <f>IF(B995&lt;&gt;"No administrar",'Matriz Nº4 Administración'!G995," ")</f>
        <v xml:space="preserve"> </v>
      </c>
      <c r="G995" s="120"/>
      <c r="H995" s="120"/>
      <c r="I995" s="120"/>
      <c r="J995" s="120"/>
      <c r="K995" s="121"/>
      <c r="L995" s="121"/>
      <c r="M995" s="120"/>
      <c r="N995" s="23"/>
      <c r="O995" s="23"/>
      <c r="P995" s="23"/>
      <c r="Q995" s="23"/>
      <c r="R995" s="23"/>
      <c r="S995" s="23"/>
      <c r="T995" s="23"/>
      <c r="U995" s="23"/>
      <c r="V995" s="23"/>
      <c r="W995" s="23"/>
      <c r="X995" s="23"/>
      <c r="Y995" s="23"/>
      <c r="Z995" s="23"/>
    </row>
    <row r="996" spans="1:26" ht="40.5" customHeight="1" x14ac:dyDescent="0.3">
      <c r="A996" s="97" t="str">
        <f>+'Matriz Nº4 Administración'!A996</f>
        <v>109. 6</v>
      </c>
      <c r="B996" s="98" t="str">
        <f>+'Matriz Nº4 Administración'!B996</f>
        <v>No administrar</v>
      </c>
      <c r="C996" s="99" t="str">
        <f>IF(B996&lt;&gt;"No administrar",'Matriz Nº1 Identificación'!B996," ")</f>
        <v xml:space="preserve"> </v>
      </c>
      <c r="D996" s="100" t="str">
        <f>IF(C996&lt;&gt;" ",'Matriz Nº4 Administración'!C996," ")</f>
        <v xml:space="preserve"> </v>
      </c>
      <c r="E996" s="98" t="str">
        <f>IF(B996&lt;&gt;"No administrar",'Matriz Nº4 Administración'!F996," ")</f>
        <v xml:space="preserve"> </v>
      </c>
      <c r="F996" s="98" t="str">
        <f>IF(B996&lt;&gt;"No administrar",'Matriz Nº4 Administración'!G996," ")</f>
        <v xml:space="preserve"> </v>
      </c>
      <c r="G996" s="120"/>
      <c r="H996" s="120"/>
      <c r="I996" s="120"/>
      <c r="J996" s="120"/>
      <c r="K996" s="121"/>
      <c r="L996" s="121"/>
      <c r="M996" s="120"/>
      <c r="N996" s="23"/>
      <c r="O996" s="23"/>
      <c r="P996" s="23"/>
      <c r="Q996" s="23"/>
      <c r="R996" s="23"/>
      <c r="S996" s="23"/>
      <c r="T996" s="23"/>
      <c r="U996" s="23"/>
      <c r="V996" s="23"/>
      <c r="W996" s="23"/>
      <c r="X996" s="23"/>
      <c r="Y996" s="23"/>
      <c r="Z996" s="23"/>
    </row>
    <row r="997" spans="1:26" ht="43.5" customHeight="1" thickBot="1" x14ac:dyDescent="0.35">
      <c r="A997" s="97" t="str">
        <f>+'Matriz Nº4 Administración'!A997</f>
        <v>109. 7</v>
      </c>
      <c r="B997" s="98" t="str">
        <f>+'Matriz Nº4 Administración'!B997</f>
        <v>No administrar</v>
      </c>
      <c r="C997" s="99" t="str">
        <f>IF(B997&lt;&gt;"No administrar",'Matriz Nº1 Identificación'!B997," ")</f>
        <v xml:space="preserve"> </v>
      </c>
      <c r="D997" s="100" t="str">
        <f>IF(C997&lt;&gt;" ",'Matriz Nº4 Administración'!C997," ")</f>
        <v xml:space="preserve"> </v>
      </c>
      <c r="E997" s="98" t="str">
        <f>IF(B997&lt;&gt;"No administrar",'Matriz Nº4 Administración'!F997," ")</f>
        <v xml:space="preserve"> </v>
      </c>
      <c r="F997" s="98" t="str">
        <f>IF(B997&lt;&gt;"No administrar",'Matriz Nº4 Administración'!G997," ")</f>
        <v xml:space="preserve"> </v>
      </c>
      <c r="G997" s="120"/>
      <c r="H997" s="120"/>
      <c r="I997" s="120"/>
      <c r="J997" s="120"/>
      <c r="K997" s="121"/>
      <c r="L997" s="121"/>
      <c r="M997" s="120"/>
      <c r="N997" s="23"/>
      <c r="O997" s="23"/>
      <c r="P997" s="23"/>
      <c r="Q997" s="23"/>
      <c r="R997" s="23"/>
      <c r="S997" s="23"/>
      <c r="T997" s="23"/>
      <c r="U997" s="23"/>
      <c r="V997" s="23"/>
      <c r="W997" s="23"/>
      <c r="X997" s="23"/>
      <c r="Y997" s="23"/>
      <c r="Z997" s="23"/>
    </row>
    <row r="998" spans="1:26" ht="16.5" customHeight="1" thickBot="1" x14ac:dyDescent="0.35">
      <c r="A998" s="460" t="str">
        <f>'Matriz Nº4 Administración'!A998</f>
        <v xml:space="preserve">Objetivo Estratégico: </v>
      </c>
      <c r="B998" s="461"/>
      <c r="C998" s="462">
        <f>'Matriz Nº4 Administración'!B998</f>
        <v>0</v>
      </c>
      <c r="D998" s="463"/>
      <c r="E998" s="463"/>
      <c r="F998" s="463"/>
      <c r="G998" s="463"/>
      <c r="H998" s="463"/>
      <c r="I998" s="463"/>
      <c r="J998" s="463"/>
      <c r="K998" s="463"/>
      <c r="L998" s="463"/>
      <c r="M998" s="463"/>
      <c r="N998" s="7"/>
      <c r="O998" s="7"/>
      <c r="P998" s="7"/>
      <c r="Q998" s="7"/>
      <c r="R998" s="7"/>
      <c r="S998" s="7"/>
      <c r="T998" s="7"/>
      <c r="U998" s="7"/>
      <c r="V998" s="7"/>
      <c r="W998" s="7"/>
      <c r="X998" s="7"/>
      <c r="Y998" s="7"/>
      <c r="Z998" s="7"/>
    </row>
    <row r="999" spans="1:26" ht="27" customHeight="1" thickBot="1" x14ac:dyDescent="0.35">
      <c r="A999" s="456" t="str">
        <f>'Matriz Nº4 Administración'!A999</f>
        <v>Objetivo táctico</v>
      </c>
      <c r="B999" s="426"/>
      <c r="C999" s="457" t="str">
        <f>'Matriz Nº4 Administración'!B999</f>
        <v xml:space="preserve">110. </v>
      </c>
      <c r="D999" s="458"/>
      <c r="E999" s="458"/>
      <c r="F999" s="458"/>
      <c r="G999" s="458"/>
      <c r="H999" s="458"/>
      <c r="I999" s="458"/>
      <c r="J999" s="458"/>
      <c r="K999" s="458"/>
      <c r="L999" s="458"/>
      <c r="M999" s="459"/>
      <c r="N999" s="7"/>
      <c r="O999" s="7"/>
      <c r="P999" s="7"/>
      <c r="Q999" s="7"/>
      <c r="R999" s="7"/>
      <c r="S999" s="7"/>
      <c r="T999" s="7"/>
      <c r="U999" s="7"/>
      <c r="V999" s="7"/>
      <c r="W999" s="7"/>
      <c r="X999" s="7"/>
      <c r="Y999" s="7"/>
      <c r="Z999" s="7"/>
    </row>
    <row r="1000" spans="1:26" ht="47.25" customHeight="1" x14ac:dyDescent="0.3">
      <c r="A1000" s="97" t="str">
        <f>+'Matriz Nº4 Administración'!A1000</f>
        <v>110. 1</v>
      </c>
      <c r="B1000" s="98" t="str">
        <f>+'Matriz Nº4 Administración'!B1000</f>
        <v>No administrar</v>
      </c>
      <c r="C1000" s="99" t="str">
        <f>IF(B1000&lt;&gt;"No administrar",'Matriz Nº1 Identificación'!B1000," ")</f>
        <v xml:space="preserve"> </v>
      </c>
      <c r="D1000" s="100" t="str">
        <f>IF(C1000&lt;&gt;" ",'Matriz Nº4 Administración'!C1000," ")</f>
        <v xml:space="preserve"> </v>
      </c>
      <c r="E1000" s="98" t="str">
        <f>IF(B1000&lt;&gt;"No administrar",'Matriz Nº4 Administración'!F1000," ")</f>
        <v xml:space="preserve"> </v>
      </c>
      <c r="F1000" s="98" t="str">
        <f>IF(B1000&lt;&gt;"No administrar",'Matriz Nº4 Administración'!G1000," ")</f>
        <v xml:space="preserve"> </v>
      </c>
      <c r="G1000" s="120"/>
      <c r="H1000" s="120"/>
      <c r="I1000" s="120"/>
      <c r="J1000" s="120"/>
      <c r="K1000" s="121"/>
      <c r="L1000" s="121"/>
      <c r="M1000" s="120"/>
      <c r="N1000" s="23"/>
      <c r="O1000" s="23"/>
      <c r="P1000" s="23"/>
      <c r="Q1000" s="23"/>
      <c r="R1000" s="23"/>
      <c r="S1000" s="23"/>
      <c r="T1000" s="23"/>
      <c r="U1000" s="23"/>
      <c r="V1000" s="23"/>
      <c r="W1000" s="23"/>
      <c r="X1000" s="23"/>
      <c r="Y1000" s="23"/>
      <c r="Z1000" s="23"/>
    </row>
    <row r="1001" spans="1:26" ht="43.5" customHeight="1" x14ac:dyDescent="0.3">
      <c r="A1001" s="97" t="str">
        <f>+'Matriz Nº4 Administración'!A1001</f>
        <v>110. 2</v>
      </c>
      <c r="B1001" s="98" t="str">
        <f>+'Matriz Nº4 Administración'!B1001</f>
        <v>No administrar</v>
      </c>
      <c r="C1001" s="99" t="str">
        <f>IF(B1001&lt;&gt;"No administrar",'Matriz Nº1 Identificación'!B1001," ")</f>
        <v xml:space="preserve"> </v>
      </c>
      <c r="D1001" s="100" t="str">
        <f>IF(C1001&lt;&gt;" ",'Matriz Nº4 Administración'!C1001," ")</f>
        <v xml:space="preserve"> </v>
      </c>
      <c r="E1001" s="98" t="str">
        <f>IF(B1001&lt;&gt;"No administrar",'Matriz Nº4 Administración'!F1001," ")</f>
        <v xml:space="preserve"> </v>
      </c>
      <c r="F1001" s="98" t="str">
        <f>IF(B1001&lt;&gt;"No administrar",'Matriz Nº4 Administración'!G1001," ")</f>
        <v xml:space="preserve"> </v>
      </c>
      <c r="G1001" s="120"/>
      <c r="H1001" s="120"/>
      <c r="I1001" s="120"/>
      <c r="J1001" s="120"/>
      <c r="K1001" s="121"/>
      <c r="L1001" s="121"/>
      <c r="M1001" s="120"/>
      <c r="N1001" s="23"/>
      <c r="O1001" s="23"/>
      <c r="P1001" s="23"/>
      <c r="Q1001" s="23"/>
      <c r="R1001" s="23"/>
      <c r="S1001" s="23"/>
      <c r="T1001" s="23"/>
      <c r="U1001" s="23"/>
      <c r="V1001" s="23"/>
      <c r="W1001" s="23"/>
      <c r="X1001" s="23"/>
      <c r="Y1001" s="23"/>
      <c r="Z1001" s="23"/>
    </row>
    <row r="1002" spans="1:26" ht="40.5" customHeight="1" x14ac:dyDescent="0.3">
      <c r="A1002" s="97" t="str">
        <f>+'Matriz Nº4 Administración'!A1002</f>
        <v>110. 3</v>
      </c>
      <c r="B1002" s="98" t="str">
        <f>+'Matriz Nº4 Administración'!B1002</f>
        <v>No administrar</v>
      </c>
      <c r="C1002" s="99" t="str">
        <f>IF(B1002&lt;&gt;"No administrar",'Matriz Nº1 Identificación'!B1002," ")</f>
        <v xml:space="preserve"> </v>
      </c>
      <c r="D1002" s="100" t="str">
        <f>IF(C1002&lt;&gt;" ",'Matriz Nº4 Administración'!C1002," ")</f>
        <v xml:space="preserve"> </v>
      </c>
      <c r="E1002" s="98" t="str">
        <f>IF(B1002&lt;&gt;"No administrar",'Matriz Nº4 Administración'!F1002," ")</f>
        <v xml:space="preserve"> </v>
      </c>
      <c r="F1002" s="98" t="str">
        <f>IF(B1002&lt;&gt;"No administrar",'Matriz Nº4 Administración'!G1002," ")</f>
        <v xml:space="preserve"> </v>
      </c>
      <c r="G1002" s="120"/>
      <c r="H1002" s="120"/>
      <c r="I1002" s="120"/>
      <c r="J1002" s="120"/>
      <c r="K1002" s="121"/>
      <c r="L1002" s="121"/>
      <c r="M1002" s="120"/>
      <c r="N1002" s="23"/>
      <c r="O1002" s="23"/>
      <c r="P1002" s="23"/>
      <c r="Q1002" s="23"/>
      <c r="R1002" s="23"/>
      <c r="S1002" s="23"/>
      <c r="T1002" s="23"/>
      <c r="U1002" s="23"/>
      <c r="V1002" s="23"/>
      <c r="W1002" s="23"/>
      <c r="X1002" s="23"/>
      <c r="Y1002" s="23"/>
      <c r="Z1002" s="23"/>
    </row>
    <row r="1003" spans="1:26" ht="48" customHeight="1" x14ac:dyDescent="0.3">
      <c r="A1003" s="97" t="str">
        <f>+'Matriz Nº4 Administración'!A1003</f>
        <v>110. 4</v>
      </c>
      <c r="B1003" s="98" t="str">
        <f>+'Matriz Nº4 Administración'!B1003</f>
        <v>No administrar</v>
      </c>
      <c r="C1003" s="99" t="str">
        <f>IF(B1003&lt;&gt;"No administrar",'Matriz Nº1 Identificación'!B1003," ")</f>
        <v xml:space="preserve"> </v>
      </c>
      <c r="D1003" s="100" t="str">
        <f>IF(C1003&lt;&gt;" ",'Matriz Nº4 Administración'!C1003," ")</f>
        <v xml:space="preserve"> </v>
      </c>
      <c r="E1003" s="98" t="str">
        <f>IF(B1003&lt;&gt;"No administrar",'Matriz Nº4 Administración'!F1003," ")</f>
        <v xml:space="preserve"> </v>
      </c>
      <c r="F1003" s="98" t="str">
        <f>IF(B1003&lt;&gt;"No administrar",'Matriz Nº4 Administración'!G1003," ")</f>
        <v xml:space="preserve"> </v>
      </c>
      <c r="G1003" s="120"/>
      <c r="H1003" s="120"/>
      <c r="I1003" s="120"/>
      <c r="J1003" s="120"/>
      <c r="K1003" s="121"/>
      <c r="L1003" s="121"/>
      <c r="M1003" s="120"/>
      <c r="N1003" s="23"/>
      <c r="O1003" s="23"/>
      <c r="P1003" s="23"/>
      <c r="Q1003" s="23"/>
      <c r="R1003" s="23"/>
      <c r="S1003" s="23"/>
      <c r="T1003" s="23"/>
      <c r="U1003" s="23"/>
      <c r="V1003" s="23"/>
      <c r="W1003" s="23"/>
      <c r="X1003" s="23"/>
      <c r="Y1003" s="23"/>
      <c r="Z1003" s="23"/>
    </row>
    <row r="1004" spans="1:26" ht="42.75" customHeight="1" x14ac:dyDescent="0.3">
      <c r="A1004" s="97" t="str">
        <f>+'Matriz Nº4 Administración'!A1004</f>
        <v>110. 5</v>
      </c>
      <c r="B1004" s="98" t="str">
        <f>+'Matriz Nº4 Administración'!B1004</f>
        <v>No administrar</v>
      </c>
      <c r="C1004" s="99" t="str">
        <f>IF(B1004&lt;&gt;"No administrar",'Matriz Nº1 Identificación'!B1004," ")</f>
        <v xml:space="preserve"> </v>
      </c>
      <c r="D1004" s="100" t="str">
        <f>IF(C1004&lt;&gt;" ",'Matriz Nº4 Administración'!C1004," ")</f>
        <v xml:space="preserve"> </v>
      </c>
      <c r="E1004" s="98" t="str">
        <f>IF(B1004&lt;&gt;"No administrar",'Matriz Nº4 Administración'!F1004," ")</f>
        <v xml:space="preserve"> </v>
      </c>
      <c r="F1004" s="98" t="str">
        <f>IF(B1004&lt;&gt;"No administrar",'Matriz Nº4 Administración'!G1004," ")</f>
        <v xml:space="preserve"> </v>
      </c>
      <c r="G1004" s="120"/>
      <c r="H1004" s="120"/>
      <c r="I1004" s="120"/>
      <c r="J1004" s="120"/>
      <c r="K1004" s="121"/>
      <c r="L1004" s="121"/>
      <c r="M1004" s="120"/>
      <c r="N1004" s="23"/>
      <c r="O1004" s="23"/>
      <c r="P1004" s="23"/>
      <c r="Q1004" s="23"/>
      <c r="R1004" s="23"/>
      <c r="S1004" s="23"/>
      <c r="T1004" s="23"/>
      <c r="U1004" s="23"/>
      <c r="V1004" s="23"/>
      <c r="W1004" s="23"/>
      <c r="X1004" s="23"/>
      <c r="Y1004" s="23"/>
      <c r="Z1004" s="23"/>
    </row>
    <row r="1005" spans="1:26" ht="40.5" customHeight="1" x14ac:dyDescent="0.3">
      <c r="A1005" s="97" t="str">
        <f>+'Matriz Nº4 Administración'!A1005</f>
        <v>110. 6</v>
      </c>
      <c r="B1005" s="98" t="str">
        <f>+'Matriz Nº4 Administración'!B1005</f>
        <v>No administrar</v>
      </c>
      <c r="C1005" s="99" t="str">
        <f>IF(B1005&lt;&gt;"No administrar",'Matriz Nº1 Identificación'!B1005," ")</f>
        <v xml:space="preserve"> </v>
      </c>
      <c r="D1005" s="100" t="str">
        <f>IF(C1005&lt;&gt;" ",'Matriz Nº4 Administración'!C1005," ")</f>
        <v xml:space="preserve"> </v>
      </c>
      <c r="E1005" s="98" t="str">
        <f>IF(B1005&lt;&gt;"No administrar",'Matriz Nº4 Administración'!F1005," ")</f>
        <v xml:space="preserve"> </v>
      </c>
      <c r="F1005" s="98" t="str">
        <f>IF(B1005&lt;&gt;"No administrar",'Matriz Nº4 Administración'!G1005," ")</f>
        <v xml:space="preserve"> </v>
      </c>
      <c r="G1005" s="120"/>
      <c r="H1005" s="120"/>
      <c r="I1005" s="120"/>
      <c r="J1005" s="120"/>
      <c r="K1005" s="121"/>
      <c r="L1005" s="121"/>
      <c r="M1005" s="120"/>
      <c r="N1005" s="23"/>
      <c r="O1005" s="23"/>
      <c r="P1005" s="23"/>
      <c r="Q1005" s="23"/>
      <c r="R1005" s="23"/>
      <c r="S1005" s="23"/>
      <c r="T1005" s="23"/>
      <c r="U1005" s="23"/>
      <c r="V1005" s="23"/>
      <c r="W1005" s="23"/>
      <c r="X1005" s="23"/>
      <c r="Y1005" s="23"/>
      <c r="Z1005" s="23"/>
    </row>
    <row r="1006" spans="1:26" ht="43.5" customHeight="1" thickBot="1" x14ac:dyDescent="0.35">
      <c r="A1006" s="97" t="str">
        <f>+'Matriz Nº4 Administración'!A1006</f>
        <v>110. 7</v>
      </c>
      <c r="B1006" s="98" t="str">
        <f>+'Matriz Nº4 Administración'!B1006</f>
        <v>No administrar</v>
      </c>
      <c r="C1006" s="99" t="str">
        <f>IF(B1006&lt;&gt;"No administrar",'Matriz Nº1 Identificación'!B1006," ")</f>
        <v xml:space="preserve"> </v>
      </c>
      <c r="D1006" s="100" t="str">
        <f>IF(C1006&lt;&gt;" ",'Matriz Nº4 Administración'!C1006," ")</f>
        <v xml:space="preserve"> </v>
      </c>
      <c r="E1006" s="98" t="str">
        <f>IF(B1006&lt;&gt;"No administrar",'Matriz Nº4 Administración'!F1006," ")</f>
        <v xml:space="preserve"> </v>
      </c>
      <c r="F1006" s="98" t="str">
        <f>IF(B1006&lt;&gt;"No administrar",'Matriz Nº4 Administración'!G1006," ")</f>
        <v xml:space="preserve"> </v>
      </c>
      <c r="G1006" s="120"/>
      <c r="H1006" s="120"/>
      <c r="I1006" s="120"/>
      <c r="J1006" s="120"/>
      <c r="K1006" s="121"/>
      <c r="L1006" s="121"/>
      <c r="M1006" s="120"/>
      <c r="N1006" s="23"/>
      <c r="O1006" s="23"/>
      <c r="P1006" s="23"/>
      <c r="Q1006" s="23"/>
      <c r="R1006" s="23"/>
      <c r="S1006" s="23"/>
      <c r="T1006" s="23"/>
      <c r="U1006" s="23"/>
      <c r="V1006" s="23"/>
      <c r="W1006" s="23"/>
      <c r="X1006" s="23"/>
      <c r="Y1006" s="23"/>
      <c r="Z1006" s="23"/>
    </row>
    <row r="1007" spans="1:26" ht="16.5" customHeight="1" thickBot="1" x14ac:dyDescent="0.35">
      <c r="A1007" s="460" t="str">
        <f>'Matriz Nº4 Administración'!A1007</f>
        <v xml:space="preserve">Objetivo Estratégico: </v>
      </c>
      <c r="B1007" s="461"/>
      <c r="C1007" s="462">
        <f>'Matriz Nº4 Administración'!B1007</f>
        <v>0</v>
      </c>
      <c r="D1007" s="463"/>
      <c r="E1007" s="463"/>
      <c r="F1007" s="463"/>
      <c r="G1007" s="463"/>
      <c r="H1007" s="463"/>
      <c r="I1007" s="463"/>
      <c r="J1007" s="463"/>
      <c r="K1007" s="463"/>
      <c r="L1007" s="463"/>
      <c r="M1007" s="463"/>
      <c r="N1007" s="7"/>
      <c r="O1007" s="7"/>
      <c r="P1007" s="7"/>
      <c r="Q1007" s="7"/>
      <c r="R1007" s="7"/>
      <c r="S1007" s="7"/>
      <c r="T1007" s="7"/>
      <c r="U1007" s="7"/>
      <c r="V1007" s="7"/>
      <c r="W1007" s="7"/>
      <c r="X1007" s="7"/>
      <c r="Y1007" s="7"/>
      <c r="Z1007" s="7"/>
    </row>
    <row r="1008" spans="1:26" ht="27" customHeight="1" thickBot="1" x14ac:dyDescent="0.35">
      <c r="A1008" s="456" t="str">
        <f>'Matriz Nº4 Administración'!A1008</f>
        <v>Objetivo táctico</v>
      </c>
      <c r="B1008" s="426"/>
      <c r="C1008" s="457" t="str">
        <f>'Matriz Nº4 Administración'!B1008</f>
        <v xml:space="preserve">111. </v>
      </c>
      <c r="D1008" s="458"/>
      <c r="E1008" s="458"/>
      <c r="F1008" s="458"/>
      <c r="G1008" s="458"/>
      <c r="H1008" s="458"/>
      <c r="I1008" s="458"/>
      <c r="J1008" s="458"/>
      <c r="K1008" s="458"/>
      <c r="L1008" s="458"/>
      <c r="M1008" s="459"/>
      <c r="N1008" s="7"/>
      <c r="O1008" s="7"/>
      <c r="P1008" s="7"/>
      <c r="Q1008" s="7"/>
      <c r="R1008" s="7"/>
      <c r="S1008" s="7"/>
      <c r="T1008" s="7"/>
      <c r="U1008" s="7"/>
      <c r="V1008" s="7"/>
      <c r="W1008" s="7"/>
      <c r="X1008" s="7"/>
      <c r="Y1008" s="7"/>
      <c r="Z1008" s="7"/>
    </row>
    <row r="1009" spans="1:26" ht="47.25" customHeight="1" x14ac:dyDescent="0.3">
      <c r="A1009" s="97" t="str">
        <f>+'Matriz Nº4 Administración'!A1009</f>
        <v>111. 1</v>
      </c>
      <c r="B1009" s="98" t="str">
        <f>+'Matriz Nº4 Administración'!B1009</f>
        <v>No administrar</v>
      </c>
      <c r="C1009" s="99" t="str">
        <f>IF(B1009&lt;&gt;"No administrar",'Matriz Nº1 Identificación'!B1009," ")</f>
        <v xml:space="preserve"> </v>
      </c>
      <c r="D1009" s="100" t="str">
        <f>IF(C1009&lt;&gt;" ",'Matriz Nº4 Administración'!C1009," ")</f>
        <v xml:space="preserve"> </v>
      </c>
      <c r="E1009" s="98" t="str">
        <f>IF(B1009&lt;&gt;"No administrar",'Matriz Nº4 Administración'!F1009," ")</f>
        <v xml:space="preserve"> </v>
      </c>
      <c r="F1009" s="98" t="str">
        <f>IF(B1009&lt;&gt;"No administrar",'Matriz Nº4 Administración'!G1009," ")</f>
        <v xml:space="preserve"> </v>
      </c>
      <c r="G1009" s="120"/>
      <c r="H1009" s="120"/>
      <c r="I1009" s="120"/>
      <c r="J1009" s="120"/>
      <c r="K1009" s="121"/>
      <c r="L1009" s="121"/>
      <c r="M1009" s="120"/>
      <c r="N1009" s="23"/>
      <c r="O1009" s="23"/>
      <c r="P1009" s="23"/>
      <c r="Q1009" s="23"/>
      <c r="R1009" s="23"/>
      <c r="S1009" s="23"/>
      <c r="T1009" s="23"/>
      <c r="U1009" s="23"/>
      <c r="V1009" s="23"/>
      <c r="W1009" s="23"/>
      <c r="X1009" s="23"/>
      <c r="Y1009" s="23"/>
      <c r="Z1009" s="23"/>
    </row>
    <row r="1010" spans="1:26" ht="43.5" customHeight="1" x14ac:dyDescent="0.3">
      <c r="A1010" s="97" t="str">
        <f>+'Matriz Nº4 Administración'!A1010</f>
        <v>111. 2</v>
      </c>
      <c r="B1010" s="98" t="str">
        <f>+'Matriz Nº4 Administración'!B1010</f>
        <v>No administrar</v>
      </c>
      <c r="C1010" s="99" t="str">
        <f>IF(B1010&lt;&gt;"No administrar",'Matriz Nº1 Identificación'!B1010," ")</f>
        <v xml:space="preserve"> </v>
      </c>
      <c r="D1010" s="100" t="str">
        <f>IF(C1010&lt;&gt;" ",'Matriz Nº4 Administración'!C1010," ")</f>
        <v xml:space="preserve"> </v>
      </c>
      <c r="E1010" s="98" t="str">
        <f>IF(B1010&lt;&gt;"No administrar",'Matriz Nº4 Administración'!F1010," ")</f>
        <v xml:space="preserve"> </v>
      </c>
      <c r="F1010" s="98" t="str">
        <f>IF(B1010&lt;&gt;"No administrar",'Matriz Nº4 Administración'!G1010," ")</f>
        <v xml:space="preserve"> </v>
      </c>
      <c r="G1010" s="120"/>
      <c r="H1010" s="120"/>
      <c r="I1010" s="120"/>
      <c r="J1010" s="120"/>
      <c r="K1010" s="121"/>
      <c r="L1010" s="121"/>
      <c r="M1010" s="120"/>
      <c r="N1010" s="23"/>
      <c r="O1010" s="23"/>
      <c r="P1010" s="23"/>
      <c r="Q1010" s="23"/>
      <c r="R1010" s="23"/>
      <c r="S1010" s="23"/>
      <c r="T1010" s="23"/>
      <c r="U1010" s="23"/>
      <c r="V1010" s="23"/>
      <c r="W1010" s="23"/>
      <c r="X1010" s="23"/>
      <c r="Y1010" s="23"/>
      <c r="Z1010" s="23"/>
    </row>
    <row r="1011" spans="1:26" ht="40.5" customHeight="1" x14ac:dyDescent="0.3">
      <c r="A1011" s="97" t="str">
        <f>+'Matriz Nº4 Administración'!A1011</f>
        <v>111. 3</v>
      </c>
      <c r="B1011" s="98" t="str">
        <f>+'Matriz Nº4 Administración'!B1011</f>
        <v>No administrar</v>
      </c>
      <c r="C1011" s="99" t="str">
        <f>IF(B1011&lt;&gt;"No administrar",'Matriz Nº1 Identificación'!B1011," ")</f>
        <v xml:space="preserve"> </v>
      </c>
      <c r="D1011" s="100" t="str">
        <f>IF(C1011&lt;&gt;" ",'Matriz Nº4 Administración'!C1011," ")</f>
        <v xml:space="preserve"> </v>
      </c>
      <c r="E1011" s="98" t="str">
        <f>IF(B1011&lt;&gt;"No administrar",'Matriz Nº4 Administración'!F1011," ")</f>
        <v xml:space="preserve"> </v>
      </c>
      <c r="F1011" s="98" t="str">
        <f>IF(B1011&lt;&gt;"No administrar",'Matriz Nº4 Administración'!G1011," ")</f>
        <v xml:space="preserve"> </v>
      </c>
      <c r="G1011" s="120"/>
      <c r="H1011" s="120"/>
      <c r="I1011" s="120"/>
      <c r="J1011" s="120"/>
      <c r="K1011" s="121"/>
      <c r="L1011" s="121"/>
      <c r="M1011" s="120"/>
      <c r="N1011" s="23"/>
      <c r="O1011" s="23"/>
      <c r="P1011" s="23"/>
      <c r="Q1011" s="23"/>
      <c r="R1011" s="23"/>
      <c r="S1011" s="23"/>
      <c r="T1011" s="23"/>
      <c r="U1011" s="23"/>
      <c r="V1011" s="23"/>
      <c r="W1011" s="23"/>
      <c r="X1011" s="23"/>
      <c r="Y1011" s="23"/>
      <c r="Z1011" s="23"/>
    </row>
    <row r="1012" spans="1:26" ht="48" customHeight="1" x14ac:dyDescent="0.3">
      <c r="A1012" s="97" t="str">
        <f>+'Matriz Nº4 Administración'!A1012</f>
        <v>111. 4</v>
      </c>
      <c r="B1012" s="98" t="str">
        <f>+'Matriz Nº4 Administración'!B1012</f>
        <v>No administrar</v>
      </c>
      <c r="C1012" s="99" t="str">
        <f>IF(B1012&lt;&gt;"No administrar",'Matriz Nº1 Identificación'!B1012," ")</f>
        <v xml:space="preserve"> </v>
      </c>
      <c r="D1012" s="100" t="str">
        <f>IF(C1012&lt;&gt;" ",'Matriz Nº4 Administración'!C1012," ")</f>
        <v xml:space="preserve"> </v>
      </c>
      <c r="E1012" s="98" t="str">
        <f>IF(B1012&lt;&gt;"No administrar",'Matriz Nº4 Administración'!F1012," ")</f>
        <v xml:space="preserve"> </v>
      </c>
      <c r="F1012" s="98" t="str">
        <f>IF(B1012&lt;&gt;"No administrar",'Matriz Nº4 Administración'!G1012," ")</f>
        <v xml:space="preserve"> </v>
      </c>
      <c r="G1012" s="120"/>
      <c r="H1012" s="120"/>
      <c r="I1012" s="120"/>
      <c r="J1012" s="120"/>
      <c r="K1012" s="121"/>
      <c r="L1012" s="121"/>
      <c r="M1012" s="120"/>
      <c r="N1012" s="23"/>
      <c r="O1012" s="23"/>
      <c r="P1012" s="23"/>
      <c r="Q1012" s="23"/>
      <c r="R1012" s="23"/>
      <c r="S1012" s="23"/>
      <c r="T1012" s="23"/>
      <c r="U1012" s="23"/>
      <c r="V1012" s="23"/>
      <c r="W1012" s="23"/>
      <c r="X1012" s="23"/>
      <c r="Y1012" s="23"/>
      <c r="Z1012" s="23"/>
    </row>
    <row r="1013" spans="1:26" ht="42.75" customHeight="1" x14ac:dyDescent="0.3">
      <c r="A1013" s="97" t="str">
        <f>+'Matriz Nº4 Administración'!A1013</f>
        <v>111. 5</v>
      </c>
      <c r="B1013" s="98" t="str">
        <f>+'Matriz Nº4 Administración'!B1013</f>
        <v>No administrar</v>
      </c>
      <c r="C1013" s="99" t="str">
        <f>IF(B1013&lt;&gt;"No administrar",'Matriz Nº1 Identificación'!B1013," ")</f>
        <v xml:space="preserve"> </v>
      </c>
      <c r="D1013" s="100" t="str">
        <f>IF(C1013&lt;&gt;" ",'Matriz Nº4 Administración'!C1013," ")</f>
        <v xml:space="preserve"> </v>
      </c>
      <c r="E1013" s="98" t="str">
        <f>IF(B1013&lt;&gt;"No administrar",'Matriz Nº4 Administración'!F1013," ")</f>
        <v xml:space="preserve"> </v>
      </c>
      <c r="F1013" s="98" t="str">
        <f>IF(B1013&lt;&gt;"No administrar",'Matriz Nº4 Administración'!G1013," ")</f>
        <v xml:space="preserve"> </v>
      </c>
      <c r="G1013" s="120"/>
      <c r="H1013" s="120"/>
      <c r="I1013" s="120"/>
      <c r="J1013" s="120"/>
      <c r="K1013" s="121"/>
      <c r="L1013" s="121"/>
      <c r="M1013" s="120"/>
      <c r="N1013" s="23"/>
      <c r="O1013" s="23"/>
      <c r="P1013" s="23"/>
      <c r="Q1013" s="23"/>
      <c r="R1013" s="23"/>
      <c r="S1013" s="23"/>
      <c r="T1013" s="23"/>
      <c r="U1013" s="23"/>
      <c r="V1013" s="23"/>
      <c r="W1013" s="23"/>
      <c r="X1013" s="23"/>
      <c r="Y1013" s="23"/>
      <c r="Z1013" s="23"/>
    </row>
    <row r="1014" spans="1:26" ht="40.5" customHeight="1" x14ac:dyDescent="0.3">
      <c r="A1014" s="97" t="str">
        <f>+'Matriz Nº4 Administración'!A1014</f>
        <v>111. 6</v>
      </c>
      <c r="B1014" s="98" t="str">
        <f>+'Matriz Nº4 Administración'!B1014</f>
        <v>No administrar</v>
      </c>
      <c r="C1014" s="99" t="str">
        <f>IF(B1014&lt;&gt;"No administrar",'Matriz Nº1 Identificación'!B1014," ")</f>
        <v xml:space="preserve"> </v>
      </c>
      <c r="D1014" s="100" t="str">
        <f>IF(C1014&lt;&gt;" ",'Matriz Nº4 Administración'!C1014," ")</f>
        <v xml:space="preserve"> </v>
      </c>
      <c r="E1014" s="98" t="str">
        <f>IF(B1014&lt;&gt;"No administrar",'Matriz Nº4 Administración'!F1014," ")</f>
        <v xml:space="preserve"> </v>
      </c>
      <c r="F1014" s="98" t="str">
        <f>IF(B1014&lt;&gt;"No administrar",'Matriz Nº4 Administración'!G1014," ")</f>
        <v xml:space="preserve"> </v>
      </c>
      <c r="G1014" s="120"/>
      <c r="H1014" s="120"/>
      <c r="I1014" s="120"/>
      <c r="J1014" s="120"/>
      <c r="K1014" s="121"/>
      <c r="L1014" s="121"/>
      <c r="M1014" s="120"/>
      <c r="N1014" s="23"/>
      <c r="O1014" s="23"/>
      <c r="P1014" s="23"/>
      <c r="Q1014" s="23"/>
      <c r="R1014" s="23"/>
      <c r="S1014" s="23"/>
      <c r="T1014" s="23"/>
      <c r="U1014" s="23"/>
      <c r="V1014" s="23"/>
      <c r="W1014" s="23"/>
      <c r="X1014" s="23"/>
      <c r="Y1014" s="23"/>
      <c r="Z1014" s="23"/>
    </row>
    <row r="1015" spans="1:26" ht="43.5" customHeight="1" thickBot="1" x14ac:dyDescent="0.35">
      <c r="A1015" s="97" t="str">
        <f>+'Matriz Nº4 Administración'!A1015</f>
        <v>111. 7</v>
      </c>
      <c r="B1015" s="98" t="str">
        <f>+'Matriz Nº4 Administración'!B1015</f>
        <v>No administrar</v>
      </c>
      <c r="C1015" s="99" t="str">
        <f>IF(B1015&lt;&gt;"No administrar",'Matriz Nº1 Identificación'!B1015," ")</f>
        <v xml:space="preserve"> </v>
      </c>
      <c r="D1015" s="100" t="str">
        <f>IF(C1015&lt;&gt;" ",'Matriz Nº4 Administración'!C1015," ")</f>
        <v xml:space="preserve"> </v>
      </c>
      <c r="E1015" s="98" t="str">
        <f>IF(B1015&lt;&gt;"No administrar",'Matriz Nº4 Administración'!F1015," ")</f>
        <v xml:space="preserve"> </v>
      </c>
      <c r="F1015" s="98" t="str">
        <f>IF(B1015&lt;&gt;"No administrar",'Matriz Nº4 Administración'!G1015," ")</f>
        <v xml:space="preserve"> </v>
      </c>
      <c r="G1015" s="120"/>
      <c r="H1015" s="120"/>
      <c r="I1015" s="120"/>
      <c r="J1015" s="120"/>
      <c r="K1015" s="121"/>
      <c r="L1015" s="121"/>
      <c r="M1015" s="120"/>
      <c r="N1015" s="23"/>
      <c r="O1015" s="23"/>
      <c r="P1015" s="23"/>
      <c r="Q1015" s="23"/>
      <c r="R1015" s="23"/>
      <c r="S1015" s="23"/>
      <c r="T1015" s="23"/>
      <c r="U1015" s="23"/>
      <c r="V1015" s="23"/>
      <c r="W1015" s="23"/>
      <c r="X1015" s="23"/>
      <c r="Y1015" s="23"/>
      <c r="Z1015" s="23"/>
    </row>
    <row r="1016" spans="1:26" ht="16.5" customHeight="1" thickBot="1" x14ac:dyDescent="0.35">
      <c r="A1016" s="460" t="str">
        <f>'Matriz Nº4 Administración'!A1016</f>
        <v xml:space="preserve">Objetivo Estratégico: </v>
      </c>
      <c r="B1016" s="461"/>
      <c r="C1016" s="462">
        <f>'Matriz Nº4 Administración'!B1016</f>
        <v>0</v>
      </c>
      <c r="D1016" s="463"/>
      <c r="E1016" s="463"/>
      <c r="F1016" s="463"/>
      <c r="G1016" s="463"/>
      <c r="H1016" s="463"/>
      <c r="I1016" s="463"/>
      <c r="J1016" s="463"/>
      <c r="K1016" s="463"/>
      <c r="L1016" s="463"/>
      <c r="M1016" s="463"/>
      <c r="N1016" s="7"/>
      <c r="O1016" s="7"/>
      <c r="P1016" s="7"/>
      <c r="Q1016" s="7"/>
      <c r="R1016" s="7"/>
      <c r="S1016" s="7"/>
      <c r="T1016" s="7"/>
      <c r="U1016" s="7"/>
      <c r="V1016" s="7"/>
      <c r="W1016" s="7"/>
      <c r="X1016" s="7"/>
      <c r="Y1016" s="7"/>
      <c r="Z1016" s="7"/>
    </row>
    <row r="1017" spans="1:26" ht="27" customHeight="1" thickBot="1" x14ac:dyDescent="0.35">
      <c r="A1017" s="456" t="str">
        <f>'Matriz Nº4 Administración'!A1017</f>
        <v>Objetivo táctico</v>
      </c>
      <c r="B1017" s="426"/>
      <c r="C1017" s="457" t="str">
        <f>'Matriz Nº4 Administración'!B1017</f>
        <v xml:space="preserve">112. </v>
      </c>
      <c r="D1017" s="458"/>
      <c r="E1017" s="458"/>
      <c r="F1017" s="458"/>
      <c r="G1017" s="458"/>
      <c r="H1017" s="458"/>
      <c r="I1017" s="458"/>
      <c r="J1017" s="458"/>
      <c r="K1017" s="458"/>
      <c r="L1017" s="458"/>
      <c r="M1017" s="459"/>
      <c r="N1017" s="7"/>
      <c r="O1017" s="7"/>
      <c r="P1017" s="7"/>
      <c r="Q1017" s="7"/>
      <c r="R1017" s="7"/>
      <c r="S1017" s="7"/>
      <c r="T1017" s="7"/>
      <c r="U1017" s="7"/>
      <c r="V1017" s="7"/>
      <c r="W1017" s="7"/>
      <c r="X1017" s="7"/>
      <c r="Y1017" s="7"/>
      <c r="Z1017" s="7"/>
    </row>
    <row r="1018" spans="1:26" ht="47.25" customHeight="1" x14ac:dyDescent="0.3">
      <c r="A1018" s="97" t="str">
        <f>+'Matriz Nº4 Administración'!A1018</f>
        <v>112. 1</v>
      </c>
      <c r="B1018" s="98" t="str">
        <f>+'Matriz Nº4 Administración'!B1018</f>
        <v>No administrar</v>
      </c>
      <c r="C1018" s="99" t="str">
        <f>IF(B1018&lt;&gt;"No administrar",'Matriz Nº1 Identificación'!B1018," ")</f>
        <v xml:space="preserve"> </v>
      </c>
      <c r="D1018" s="100" t="str">
        <f>IF(C1018&lt;&gt;" ",'Matriz Nº4 Administración'!C1018," ")</f>
        <v xml:space="preserve"> </v>
      </c>
      <c r="E1018" s="98" t="str">
        <f>IF(B1018&lt;&gt;"No administrar",'Matriz Nº4 Administración'!F1018," ")</f>
        <v xml:space="preserve"> </v>
      </c>
      <c r="F1018" s="98" t="str">
        <f>IF(B1018&lt;&gt;"No administrar",'Matriz Nº4 Administración'!G1018," ")</f>
        <v xml:space="preserve"> </v>
      </c>
      <c r="G1018" s="120"/>
      <c r="H1018" s="120"/>
      <c r="I1018" s="120"/>
      <c r="J1018" s="120"/>
      <c r="K1018" s="121"/>
      <c r="L1018" s="121"/>
      <c r="M1018" s="120"/>
      <c r="N1018" s="23"/>
      <c r="O1018" s="23"/>
      <c r="P1018" s="23"/>
      <c r="Q1018" s="23"/>
      <c r="R1018" s="23"/>
      <c r="S1018" s="23"/>
      <c r="T1018" s="23"/>
      <c r="U1018" s="23"/>
      <c r="V1018" s="23"/>
      <c r="W1018" s="23"/>
      <c r="X1018" s="23"/>
      <c r="Y1018" s="23"/>
      <c r="Z1018" s="23"/>
    </row>
    <row r="1019" spans="1:26" ht="43.5" customHeight="1" x14ac:dyDescent="0.3">
      <c r="A1019" s="97" t="str">
        <f>+'Matriz Nº4 Administración'!A1019</f>
        <v>112. 2</v>
      </c>
      <c r="B1019" s="98" t="str">
        <f>+'Matriz Nº4 Administración'!B1019</f>
        <v>No administrar</v>
      </c>
      <c r="C1019" s="99" t="str">
        <f>IF(B1019&lt;&gt;"No administrar",'Matriz Nº1 Identificación'!B1019," ")</f>
        <v xml:space="preserve"> </v>
      </c>
      <c r="D1019" s="100" t="str">
        <f>IF(C1019&lt;&gt;" ",'Matriz Nº4 Administración'!C1019," ")</f>
        <v xml:space="preserve"> </v>
      </c>
      <c r="E1019" s="98" t="str">
        <f>IF(B1019&lt;&gt;"No administrar",'Matriz Nº4 Administración'!F1019," ")</f>
        <v xml:space="preserve"> </v>
      </c>
      <c r="F1019" s="98" t="str">
        <f>IF(B1019&lt;&gt;"No administrar",'Matriz Nº4 Administración'!G1019," ")</f>
        <v xml:space="preserve"> </v>
      </c>
      <c r="G1019" s="120"/>
      <c r="H1019" s="120"/>
      <c r="I1019" s="120"/>
      <c r="J1019" s="120"/>
      <c r="K1019" s="121"/>
      <c r="L1019" s="121"/>
      <c r="M1019" s="120"/>
      <c r="N1019" s="23"/>
      <c r="O1019" s="23"/>
      <c r="P1019" s="23"/>
      <c r="Q1019" s="23"/>
      <c r="R1019" s="23"/>
      <c r="S1019" s="23"/>
      <c r="T1019" s="23"/>
      <c r="U1019" s="23"/>
      <c r="V1019" s="23"/>
      <c r="W1019" s="23"/>
      <c r="X1019" s="23"/>
      <c r="Y1019" s="23"/>
      <c r="Z1019" s="23"/>
    </row>
    <row r="1020" spans="1:26" ht="40.5" customHeight="1" x14ac:dyDescent="0.3">
      <c r="A1020" s="97" t="str">
        <f>+'Matriz Nº4 Administración'!A1020</f>
        <v>112. 3</v>
      </c>
      <c r="B1020" s="98" t="str">
        <f>+'Matriz Nº4 Administración'!B1020</f>
        <v>No administrar</v>
      </c>
      <c r="C1020" s="99" t="str">
        <f>IF(B1020&lt;&gt;"No administrar",'Matriz Nº1 Identificación'!B1020," ")</f>
        <v xml:space="preserve"> </v>
      </c>
      <c r="D1020" s="100" t="str">
        <f>IF(C1020&lt;&gt;" ",'Matriz Nº4 Administración'!C1020," ")</f>
        <v xml:space="preserve"> </v>
      </c>
      <c r="E1020" s="98" t="str">
        <f>IF(B1020&lt;&gt;"No administrar",'Matriz Nº4 Administración'!F1020," ")</f>
        <v xml:space="preserve"> </v>
      </c>
      <c r="F1020" s="98" t="str">
        <f>IF(B1020&lt;&gt;"No administrar",'Matriz Nº4 Administración'!G1020," ")</f>
        <v xml:space="preserve"> </v>
      </c>
      <c r="G1020" s="120"/>
      <c r="H1020" s="120"/>
      <c r="I1020" s="120"/>
      <c r="J1020" s="120"/>
      <c r="K1020" s="121"/>
      <c r="L1020" s="121"/>
      <c r="M1020" s="120"/>
      <c r="N1020" s="23"/>
      <c r="O1020" s="23"/>
      <c r="P1020" s="23"/>
      <c r="Q1020" s="23"/>
      <c r="R1020" s="23"/>
      <c r="S1020" s="23"/>
      <c r="T1020" s="23"/>
      <c r="U1020" s="23"/>
      <c r="V1020" s="23"/>
      <c r="W1020" s="23"/>
      <c r="X1020" s="23"/>
      <c r="Y1020" s="23"/>
      <c r="Z1020" s="23"/>
    </row>
    <row r="1021" spans="1:26" ht="48" customHeight="1" x14ac:dyDescent="0.3">
      <c r="A1021" s="97" t="str">
        <f>+'Matriz Nº4 Administración'!A1021</f>
        <v>112. 4</v>
      </c>
      <c r="B1021" s="98" t="str">
        <f>+'Matriz Nº4 Administración'!B1021</f>
        <v>No administrar</v>
      </c>
      <c r="C1021" s="99" t="str">
        <f>IF(B1021&lt;&gt;"No administrar",'Matriz Nº1 Identificación'!B1021," ")</f>
        <v xml:space="preserve"> </v>
      </c>
      <c r="D1021" s="100" t="str">
        <f>IF(C1021&lt;&gt;" ",'Matriz Nº4 Administración'!C1021," ")</f>
        <v xml:space="preserve"> </v>
      </c>
      <c r="E1021" s="98" t="str">
        <f>IF(B1021&lt;&gt;"No administrar",'Matriz Nº4 Administración'!F1021," ")</f>
        <v xml:space="preserve"> </v>
      </c>
      <c r="F1021" s="98" t="str">
        <f>IF(B1021&lt;&gt;"No administrar",'Matriz Nº4 Administración'!G1021," ")</f>
        <v xml:space="preserve"> </v>
      </c>
      <c r="G1021" s="120"/>
      <c r="H1021" s="120"/>
      <c r="I1021" s="120"/>
      <c r="J1021" s="120"/>
      <c r="K1021" s="121"/>
      <c r="L1021" s="121"/>
      <c r="M1021" s="120"/>
      <c r="N1021" s="23"/>
      <c r="O1021" s="23"/>
      <c r="P1021" s="23"/>
      <c r="Q1021" s="23"/>
      <c r="R1021" s="23"/>
      <c r="S1021" s="23"/>
      <c r="T1021" s="23"/>
      <c r="U1021" s="23"/>
      <c r="V1021" s="23"/>
      <c r="W1021" s="23"/>
      <c r="X1021" s="23"/>
      <c r="Y1021" s="23"/>
      <c r="Z1021" s="23"/>
    </row>
    <row r="1022" spans="1:26" ht="42.75" customHeight="1" x14ac:dyDescent="0.3">
      <c r="A1022" s="97" t="str">
        <f>+'Matriz Nº4 Administración'!A1022</f>
        <v>112. 5</v>
      </c>
      <c r="B1022" s="98" t="str">
        <f>+'Matriz Nº4 Administración'!B1022</f>
        <v>No administrar</v>
      </c>
      <c r="C1022" s="99" t="str">
        <f>IF(B1022&lt;&gt;"No administrar",'Matriz Nº1 Identificación'!B1022," ")</f>
        <v xml:space="preserve"> </v>
      </c>
      <c r="D1022" s="100" t="str">
        <f>IF(C1022&lt;&gt;" ",'Matriz Nº4 Administración'!C1022," ")</f>
        <v xml:space="preserve"> </v>
      </c>
      <c r="E1022" s="98" t="str">
        <f>IF(B1022&lt;&gt;"No administrar",'Matriz Nº4 Administración'!F1022," ")</f>
        <v xml:space="preserve"> </v>
      </c>
      <c r="F1022" s="98" t="str">
        <f>IF(B1022&lt;&gt;"No administrar",'Matriz Nº4 Administración'!G1022," ")</f>
        <v xml:space="preserve"> </v>
      </c>
      <c r="G1022" s="120"/>
      <c r="H1022" s="120"/>
      <c r="I1022" s="120"/>
      <c r="J1022" s="120"/>
      <c r="K1022" s="121"/>
      <c r="L1022" s="121"/>
      <c r="M1022" s="120"/>
      <c r="N1022" s="23"/>
      <c r="O1022" s="23"/>
      <c r="P1022" s="23"/>
      <c r="Q1022" s="23"/>
      <c r="R1022" s="23"/>
      <c r="S1022" s="23"/>
      <c r="T1022" s="23"/>
      <c r="U1022" s="23"/>
      <c r="V1022" s="23"/>
      <c r="W1022" s="23"/>
      <c r="X1022" s="23"/>
      <c r="Y1022" s="23"/>
      <c r="Z1022" s="23"/>
    </row>
    <row r="1023" spans="1:26" ht="40.5" customHeight="1" x14ac:dyDescent="0.3">
      <c r="A1023" s="97" t="str">
        <f>+'Matriz Nº4 Administración'!A1023</f>
        <v>112. 6</v>
      </c>
      <c r="B1023" s="98" t="str">
        <f>+'Matriz Nº4 Administración'!B1023</f>
        <v>No administrar</v>
      </c>
      <c r="C1023" s="99" t="str">
        <f>IF(B1023&lt;&gt;"No administrar",'Matriz Nº1 Identificación'!B1023," ")</f>
        <v xml:space="preserve"> </v>
      </c>
      <c r="D1023" s="100" t="str">
        <f>IF(C1023&lt;&gt;" ",'Matriz Nº4 Administración'!C1023," ")</f>
        <v xml:space="preserve"> </v>
      </c>
      <c r="E1023" s="98" t="str">
        <f>IF(B1023&lt;&gt;"No administrar",'Matriz Nº4 Administración'!F1023," ")</f>
        <v xml:space="preserve"> </v>
      </c>
      <c r="F1023" s="98" t="str">
        <f>IF(B1023&lt;&gt;"No administrar",'Matriz Nº4 Administración'!G1023," ")</f>
        <v xml:space="preserve"> </v>
      </c>
      <c r="G1023" s="120"/>
      <c r="H1023" s="120"/>
      <c r="I1023" s="120"/>
      <c r="J1023" s="120"/>
      <c r="K1023" s="121"/>
      <c r="L1023" s="121"/>
      <c r="M1023" s="120"/>
      <c r="N1023" s="23"/>
      <c r="O1023" s="23"/>
      <c r="P1023" s="23"/>
      <c r="Q1023" s="23"/>
      <c r="R1023" s="23"/>
      <c r="S1023" s="23"/>
      <c r="T1023" s="23"/>
      <c r="U1023" s="23"/>
      <c r="V1023" s="23"/>
      <c r="W1023" s="23"/>
      <c r="X1023" s="23"/>
      <c r="Y1023" s="23"/>
      <c r="Z1023" s="23"/>
    </row>
    <row r="1024" spans="1:26" ht="43.5" customHeight="1" thickBot="1" x14ac:dyDescent="0.35">
      <c r="A1024" s="97" t="str">
        <f>+'Matriz Nº4 Administración'!A1024</f>
        <v>112. 7</v>
      </c>
      <c r="B1024" s="98" t="str">
        <f>+'Matriz Nº4 Administración'!B1024</f>
        <v>No administrar</v>
      </c>
      <c r="C1024" s="99" t="str">
        <f>IF(B1024&lt;&gt;"No administrar",'Matriz Nº1 Identificación'!B1024," ")</f>
        <v xml:space="preserve"> </v>
      </c>
      <c r="D1024" s="100" t="str">
        <f>IF(C1024&lt;&gt;" ",'Matriz Nº4 Administración'!C1024," ")</f>
        <v xml:space="preserve"> </v>
      </c>
      <c r="E1024" s="98" t="str">
        <f>IF(B1024&lt;&gt;"No administrar",'Matriz Nº4 Administración'!F1024," ")</f>
        <v xml:space="preserve"> </v>
      </c>
      <c r="F1024" s="98" t="str">
        <f>IF(B1024&lt;&gt;"No administrar",'Matriz Nº4 Administración'!G1024," ")</f>
        <v xml:space="preserve"> </v>
      </c>
      <c r="G1024" s="120"/>
      <c r="H1024" s="120"/>
      <c r="I1024" s="120"/>
      <c r="J1024" s="120"/>
      <c r="K1024" s="121"/>
      <c r="L1024" s="121"/>
      <c r="M1024" s="120"/>
      <c r="N1024" s="23"/>
      <c r="O1024" s="23"/>
      <c r="P1024" s="23"/>
      <c r="Q1024" s="23"/>
      <c r="R1024" s="23"/>
      <c r="S1024" s="23"/>
      <c r="T1024" s="23"/>
      <c r="U1024" s="23"/>
      <c r="V1024" s="23"/>
      <c r="W1024" s="23"/>
      <c r="X1024" s="23"/>
      <c r="Y1024" s="23"/>
      <c r="Z1024" s="23"/>
    </row>
    <row r="1025" spans="1:26" ht="16.5" customHeight="1" thickBot="1" x14ac:dyDescent="0.35">
      <c r="A1025" s="460" t="str">
        <f>'Matriz Nº4 Administración'!A1025</f>
        <v xml:space="preserve">Objetivo Estratégico: </v>
      </c>
      <c r="B1025" s="461"/>
      <c r="C1025" s="462">
        <f>'Matriz Nº4 Administración'!B1025</f>
        <v>0</v>
      </c>
      <c r="D1025" s="463"/>
      <c r="E1025" s="463"/>
      <c r="F1025" s="463"/>
      <c r="G1025" s="463"/>
      <c r="H1025" s="463"/>
      <c r="I1025" s="463"/>
      <c r="J1025" s="463"/>
      <c r="K1025" s="463"/>
      <c r="L1025" s="463"/>
      <c r="M1025" s="463"/>
      <c r="N1025" s="7"/>
      <c r="O1025" s="7"/>
      <c r="P1025" s="7"/>
      <c r="Q1025" s="7"/>
      <c r="R1025" s="7"/>
      <c r="S1025" s="7"/>
      <c r="T1025" s="7"/>
      <c r="U1025" s="7"/>
      <c r="V1025" s="7"/>
      <c r="W1025" s="7"/>
      <c r="X1025" s="7"/>
      <c r="Y1025" s="7"/>
      <c r="Z1025" s="7"/>
    </row>
    <row r="1026" spans="1:26" ht="27" customHeight="1" thickBot="1" x14ac:dyDescent="0.35">
      <c r="A1026" s="456" t="str">
        <f>'Matriz Nº4 Administración'!A1026</f>
        <v>Objetivo táctico</v>
      </c>
      <c r="B1026" s="426"/>
      <c r="C1026" s="457" t="str">
        <f>'Matriz Nº4 Administración'!B1026</f>
        <v xml:space="preserve">113. </v>
      </c>
      <c r="D1026" s="458"/>
      <c r="E1026" s="458"/>
      <c r="F1026" s="458"/>
      <c r="G1026" s="458"/>
      <c r="H1026" s="458"/>
      <c r="I1026" s="458"/>
      <c r="J1026" s="458"/>
      <c r="K1026" s="458"/>
      <c r="L1026" s="458"/>
      <c r="M1026" s="459"/>
      <c r="N1026" s="7"/>
      <c r="O1026" s="7"/>
      <c r="P1026" s="7"/>
      <c r="Q1026" s="7"/>
      <c r="R1026" s="7"/>
      <c r="S1026" s="7"/>
      <c r="T1026" s="7"/>
      <c r="U1026" s="7"/>
      <c r="V1026" s="7"/>
      <c r="W1026" s="7"/>
      <c r="X1026" s="7"/>
      <c r="Y1026" s="7"/>
      <c r="Z1026" s="7"/>
    </row>
    <row r="1027" spans="1:26" ht="47.25" customHeight="1" x14ac:dyDescent="0.3">
      <c r="A1027" s="97" t="str">
        <f>+'Matriz Nº4 Administración'!A1027</f>
        <v>113. 1</v>
      </c>
      <c r="B1027" s="98" t="str">
        <f>+'Matriz Nº4 Administración'!B1027</f>
        <v>No administrar</v>
      </c>
      <c r="C1027" s="99" t="str">
        <f>IF(B1027&lt;&gt;"No administrar",'Matriz Nº1 Identificación'!B1027," ")</f>
        <v xml:space="preserve"> </v>
      </c>
      <c r="D1027" s="100" t="str">
        <f>IF(C1027&lt;&gt;" ",'Matriz Nº4 Administración'!C1027," ")</f>
        <v xml:space="preserve"> </v>
      </c>
      <c r="E1027" s="98" t="str">
        <f>IF(B1027&lt;&gt;"No administrar",'Matriz Nº4 Administración'!F1027," ")</f>
        <v xml:space="preserve"> </v>
      </c>
      <c r="F1027" s="98" t="str">
        <f>IF(B1027&lt;&gt;"No administrar",'Matriz Nº4 Administración'!G1027," ")</f>
        <v xml:space="preserve"> </v>
      </c>
      <c r="G1027" s="120"/>
      <c r="H1027" s="120"/>
      <c r="I1027" s="120"/>
      <c r="J1027" s="120"/>
      <c r="K1027" s="121"/>
      <c r="L1027" s="121"/>
      <c r="M1027" s="120"/>
      <c r="N1027" s="23"/>
      <c r="O1027" s="23"/>
      <c r="P1027" s="23"/>
      <c r="Q1027" s="23"/>
      <c r="R1027" s="23"/>
      <c r="S1027" s="23"/>
      <c r="T1027" s="23"/>
      <c r="U1027" s="23"/>
      <c r="V1027" s="23"/>
      <c r="W1027" s="23"/>
      <c r="X1027" s="23"/>
      <c r="Y1027" s="23"/>
      <c r="Z1027" s="23"/>
    </row>
    <row r="1028" spans="1:26" ht="43.5" customHeight="1" x14ac:dyDescent="0.3">
      <c r="A1028" s="97" t="str">
        <f>+'Matriz Nº4 Administración'!A1028</f>
        <v>113. 2</v>
      </c>
      <c r="B1028" s="98" t="str">
        <f>+'Matriz Nº4 Administración'!B1028</f>
        <v>No administrar</v>
      </c>
      <c r="C1028" s="99" t="str">
        <f>IF(B1028&lt;&gt;"No administrar",'Matriz Nº1 Identificación'!B1028," ")</f>
        <v xml:space="preserve"> </v>
      </c>
      <c r="D1028" s="100" t="str">
        <f>IF(C1028&lt;&gt;" ",'Matriz Nº4 Administración'!C1028," ")</f>
        <v xml:space="preserve"> </v>
      </c>
      <c r="E1028" s="98" t="str">
        <f>IF(B1028&lt;&gt;"No administrar",'Matriz Nº4 Administración'!F1028," ")</f>
        <v xml:space="preserve"> </v>
      </c>
      <c r="F1028" s="98" t="str">
        <f>IF(B1028&lt;&gt;"No administrar",'Matriz Nº4 Administración'!G1028," ")</f>
        <v xml:space="preserve"> </v>
      </c>
      <c r="G1028" s="120"/>
      <c r="H1028" s="120"/>
      <c r="I1028" s="120"/>
      <c r="J1028" s="120"/>
      <c r="K1028" s="121"/>
      <c r="L1028" s="121"/>
      <c r="M1028" s="120"/>
      <c r="N1028" s="23"/>
      <c r="O1028" s="23"/>
      <c r="P1028" s="23"/>
      <c r="Q1028" s="23"/>
      <c r="R1028" s="23"/>
      <c r="S1028" s="23"/>
      <c r="T1028" s="23"/>
      <c r="U1028" s="23"/>
      <c r="V1028" s="23"/>
      <c r="W1028" s="23"/>
      <c r="X1028" s="23"/>
      <c r="Y1028" s="23"/>
      <c r="Z1028" s="23"/>
    </row>
    <row r="1029" spans="1:26" ht="40.5" customHeight="1" x14ac:dyDescent="0.3">
      <c r="A1029" s="97" t="str">
        <f>+'Matriz Nº4 Administración'!A1029</f>
        <v>113. 3</v>
      </c>
      <c r="B1029" s="98" t="str">
        <f>+'Matriz Nº4 Administración'!B1029</f>
        <v>No administrar</v>
      </c>
      <c r="C1029" s="99" t="str">
        <f>IF(B1029&lt;&gt;"No administrar",'Matriz Nº1 Identificación'!B1029," ")</f>
        <v xml:space="preserve"> </v>
      </c>
      <c r="D1029" s="100" t="str">
        <f>IF(C1029&lt;&gt;" ",'Matriz Nº4 Administración'!C1029," ")</f>
        <v xml:space="preserve"> </v>
      </c>
      <c r="E1029" s="98" t="str">
        <f>IF(B1029&lt;&gt;"No administrar",'Matriz Nº4 Administración'!F1029," ")</f>
        <v xml:space="preserve"> </v>
      </c>
      <c r="F1029" s="98" t="str">
        <f>IF(B1029&lt;&gt;"No administrar",'Matriz Nº4 Administración'!G1029," ")</f>
        <v xml:space="preserve"> </v>
      </c>
      <c r="G1029" s="120"/>
      <c r="H1029" s="120"/>
      <c r="I1029" s="120"/>
      <c r="J1029" s="120"/>
      <c r="K1029" s="121"/>
      <c r="L1029" s="121"/>
      <c r="M1029" s="120"/>
      <c r="N1029" s="23"/>
      <c r="O1029" s="23"/>
      <c r="P1029" s="23"/>
      <c r="Q1029" s="23"/>
      <c r="R1029" s="23"/>
      <c r="S1029" s="23"/>
      <c r="T1029" s="23"/>
      <c r="U1029" s="23"/>
      <c r="V1029" s="23"/>
      <c r="W1029" s="23"/>
      <c r="X1029" s="23"/>
      <c r="Y1029" s="23"/>
      <c r="Z1029" s="23"/>
    </row>
    <row r="1030" spans="1:26" ht="48" customHeight="1" x14ac:dyDescent="0.3">
      <c r="A1030" s="97" t="str">
        <f>+'Matriz Nº4 Administración'!A1030</f>
        <v>113. 4</v>
      </c>
      <c r="B1030" s="98" t="str">
        <f>+'Matriz Nº4 Administración'!B1030</f>
        <v>No administrar</v>
      </c>
      <c r="C1030" s="99" t="str">
        <f>IF(B1030&lt;&gt;"No administrar",'Matriz Nº1 Identificación'!B1030," ")</f>
        <v xml:space="preserve"> </v>
      </c>
      <c r="D1030" s="100" t="str">
        <f>IF(C1030&lt;&gt;" ",'Matriz Nº4 Administración'!C1030," ")</f>
        <v xml:space="preserve"> </v>
      </c>
      <c r="E1030" s="98" t="str">
        <f>IF(B1030&lt;&gt;"No administrar",'Matriz Nº4 Administración'!F1030," ")</f>
        <v xml:space="preserve"> </v>
      </c>
      <c r="F1030" s="98" t="str">
        <f>IF(B1030&lt;&gt;"No administrar",'Matriz Nº4 Administración'!G1030," ")</f>
        <v xml:space="preserve"> </v>
      </c>
      <c r="G1030" s="120"/>
      <c r="H1030" s="120"/>
      <c r="I1030" s="120"/>
      <c r="J1030" s="120"/>
      <c r="K1030" s="121"/>
      <c r="L1030" s="121"/>
      <c r="M1030" s="120"/>
      <c r="N1030" s="23"/>
      <c r="O1030" s="23"/>
      <c r="P1030" s="23"/>
      <c r="Q1030" s="23"/>
      <c r="R1030" s="23"/>
      <c r="S1030" s="23"/>
      <c r="T1030" s="23"/>
      <c r="U1030" s="23"/>
      <c r="V1030" s="23"/>
      <c r="W1030" s="23"/>
      <c r="X1030" s="23"/>
      <c r="Y1030" s="23"/>
      <c r="Z1030" s="23"/>
    </row>
    <row r="1031" spans="1:26" ht="42.75" customHeight="1" x14ac:dyDescent="0.3">
      <c r="A1031" s="97" t="str">
        <f>+'Matriz Nº4 Administración'!A1031</f>
        <v>113. 5</v>
      </c>
      <c r="B1031" s="98" t="str">
        <f>+'Matriz Nº4 Administración'!B1031</f>
        <v>No administrar</v>
      </c>
      <c r="C1031" s="99" t="str">
        <f>IF(B1031&lt;&gt;"No administrar",'Matriz Nº1 Identificación'!B1031," ")</f>
        <v xml:space="preserve"> </v>
      </c>
      <c r="D1031" s="100" t="str">
        <f>IF(C1031&lt;&gt;" ",'Matriz Nº4 Administración'!C1031," ")</f>
        <v xml:space="preserve"> </v>
      </c>
      <c r="E1031" s="98" t="str">
        <f>IF(B1031&lt;&gt;"No administrar",'Matriz Nº4 Administración'!F1031," ")</f>
        <v xml:space="preserve"> </v>
      </c>
      <c r="F1031" s="98" t="str">
        <f>IF(B1031&lt;&gt;"No administrar",'Matriz Nº4 Administración'!G1031," ")</f>
        <v xml:space="preserve"> </v>
      </c>
      <c r="G1031" s="120"/>
      <c r="H1031" s="120"/>
      <c r="I1031" s="120"/>
      <c r="J1031" s="120"/>
      <c r="K1031" s="121"/>
      <c r="L1031" s="121"/>
      <c r="M1031" s="120"/>
      <c r="N1031" s="23"/>
      <c r="O1031" s="23"/>
      <c r="P1031" s="23"/>
      <c r="Q1031" s="23"/>
      <c r="R1031" s="23"/>
      <c r="S1031" s="23"/>
      <c r="T1031" s="23"/>
      <c r="U1031" s="23"/>
      <c r="V1031" s="23"/>
      <c r="W1031" s="23"/>
      <c r="X1031" s="23"/>
      <c r="Y1031" s="23"/>
      <c r="Z1031" s="23"/>
    </row>
    <row r="1032" spans="1:26" ht="40.5" customHeight="1" x14ac:dyDescent="0.3">
      <c r="A1032" s="97" t="str">
        <f>+'Matriz Nº4 Administración'!A1032</f>
        <v>113. 6</v>
      </c>
      <c r="B1032" s="98" t="str">
        <f>+'Matriz Nº4 Administración'!B1032</f>
        <v>No administrar</v>
      </c>
      <c r="C1032" s="99" t="str">
        <f>IF(B1032&lt;&gt;"No administrar",'Matriz Nº1 Identificación'!B1032," ")</f>
        <v xml:space="preserve"> </v>
      </c>
      <c r="D1032" s="100" t="str">
        <f>IF(C1032&lt;&gt;" ",'Matriz Nº4 Administración'!C1032," ")</f>
        <v xml:space="preserve"> </v>
      </c>
      <c r="E1032" s="98" t="str">
        <f>IF(B1032&lt;&gt;"No administrar",'Matriz Nº4 Administración'!F1032," ")</f>
        <v xml:space="preserve"> </v>
      </c>
      <c r="F1032" s="98" t="str">
        <f>IF(B1032&lt;&gt;"No administrar",'Matriz Nº4 Administración'!G1032," ")</f>
        <v xml:space="preserve"> </v>
      </c>
      <c r="G1032" s="120"/>
      <c r="H1032" s="120"/>
      <c r="I1032" s="120"/>
      <c r="J1032" s="120"/>
      <c r="K1032" s="121"/>
      <c r="L1032" s="121"/>
      <c r="M1032" s="120"/>
      <c r="N1032" s="23"/>
      <c r="O1032" s="23"/>
      <c r="P1032" s="23"/>
      <c r="Q1032" s="23"/>
      <c r="R1032" s="23"/>
      <c r="S1032" s="23"/>
      <c r="T1032" s="23"/>
      <c r="U1032" s="23"/>
      <c r="V1032" s="23"/>
      <c r="W1032" s="23"/>
      <c r="X1032" s="23"/>
      <c r="Y1032" s="23"/>
      <c r="Z1032" s="23"/>
    </row>
    <row r="1033" spans="1:26" ht="43.5" customHeight="1" thickBot="1" x14ac:dyDescent="0.35">
      <c r="A1033" s="97" t="str">
        <f>+'Matriz Nº4 Administración'!A1033</f>
        <v>113. 7</v>
      </c>
      <c r="B1033" s="98" t="str">
        <f>+'Matriz Nº4 Administración'!B1033</f>
        <v>No administrar</v>
      </c>
      <c r="C1033" s="99" t="str">
        <f>IF(B1033&lt;&gt;"No administrar",'Matriz Nº1 Identificación'!B1033," ")</f>
        <v xml:space="preserve"> </v>
      </c>
      <c r="D1033" s="100" t="str">
        <f>IF(C1033&lt;&gt;" ",'Matriz Nº4 Administración'!C1033," ")</f>
        <v xml:space="preserve"> </v>
      </c>
      <c r="E1033" s="98" t="str">
        <f>IF(B1033&lt;&gt;"No administrar",'Matriz Nº4 Administración'!F1033," ")</f>
        <v xml:space="preserve"> </v>
      </c>
      <c r="F1033" s="98" t="str">
        <f>IF(B1033&lt;&gt;"No administrar",'Matriz Nº4 Administración'!G1033," ")</f>
        <v xml:space="preserve"> </v>
      </c>
      <c r="G1033" s="120"/>
      <c r="H1033" s="120"/>
      <c r="I1033" s="120"/>
      <c r="J1033" s="120"/>
      <c r="K1033" s="121"/>
      <c r="L1033" s="121"/>
      <c r="M1033" s="120"/>
      <c r="N1033" s="23"/>
      <c r="O1033" s="23"/>
      <c r="P1033" s="23"/>
      <c r="Q1033" s="23"/>
      <c r="R1033" s="23"/>
      <c r="S1033" s="23"/>
      <c r="T1033" s="23"/>
      <c r="U1033" s="23"/>
      <c r="V1033" s="23"/>
      <c r="W1033" s="23"/>
      <c r="X1033" s="23"/>
      <c r="Y1033" s="23"/>
      <c r="Z1033" s="23"/>
    </row>
    <row r="1034" spans="1:26" ht="16.5" customHeight="1" thickBot="1" x14ac:dyDescent="0.35">
      <c r="A1034" s="460" t="str">
        <f>'Matriz Nº4 Administración'!A1034</f>
        <v xml:space="preserve">Objetivo Estratégico: </v>
      </c>
      <c r="B1034" s="461"/>
      <c r="C1034" s="462">
        <f>'Matriz Nº4 Administración'!B1034</f>
        <v>0</v>
      </c>
      <c r="D1034" s="463"/>
      <c r="E1034" s="463"/>
      <c r="F1034" s="463"/>
      <c r="G1034" s="463"/>
      <c r="H1034" s="463"/>
      <c r="I1034" s="463"/>
      <c r="J1034" s="463"/>
      <c r="K1034" s="463"/>
      <c r="L1034" s="463"/>
      <c r="M1034" s="463"/>
      <c r="N1034" s="7"/>
      <c r="O1034" s="7"/>
      <c r="P1034" s="7"/>
      <c r="Q1034" s="7"/>
      <c r="R1034" s="7"/>
      <c r="S1034" s="7"/>
      <c r="T1034" s="7"/>
      <c r="U1034" s="7"/>
      <c r="V1034" s="7"/>
      <c r="W1034" s="7"/>
      <c r="X1034" s="7"/>
      <c r="Y1034" s="7"/>
      <c r="Z1034" s="7"/>
    </row>
    <row r="1035" spans="1:26" ht="27" customHeight="1" thickBot="1" x14ac:dyDescent="0.35">
      <c r="A1035" s="456" t="str">
        <f>'Matriz Nº4 Administración'!A1035</f>
        <v>Objetivo táctico</v>
      </c>
      <c r="B1035" s="426"/>
      <c r="C1035" s="457" t="str">
        <f>'Matriz Nº4 Administración'!B1035</f>
        <v xml:space="preserve">114. </v>
      </c>
      <c r="D1035" s="458"/>
      <c r="E1035" s="458"/>
      <c r="F1035" s="458"/>
      <c r="G1035" s="458"/>
      <c r="H1035" s="458"/>
      <c r="I1035" s="458"/>
      <c r="J1035" s="458"/>
      <c r="K1035" s="458"/>
      <c r="L1035" s="458"/>
      <c r="M1035" s="459"/>
      <c r="N1035" s="7"/>
      <c r="O1035" s="7"/>
      <c r="P1035" s="7"/>
      <c r="Q1035" s="7"/>
      <c r="R1035" s="7"/>
      <c r="S1035" s="7"/>
      <c r="T1035" s="7"/>
      <c r="U1035" s="7"/>
      <c r="V1035" s="7"/>
      <c r="W1035" s="7"/>
      <c r="X1035" s="7"/>
      <c r="Y1035" s="7"/>
      <c r="Z1035" s="7"/>
    </row>
    <row r="1036" spans="1:26" ht="47.25" customHeight="1" x14ac:dyDescent="0.3">
      <c r="A1036" s="97" t="str">
        <f>+'Matriz Nº4 Administración'!A1036</f>
        <v>114. 1</v>
      </c>
      <c r="B1036" s="98" t="str">
        <f>+'Matriz Nº4 Administración'!B1036</f>
        <v>No administrar</v>
      </c>
      <c r="C1036" s="99" t="str">
        <f>IF(B1036&lt;&gt;"No administrar",'Matriz Nº1 Identificación'!B1036," ")</f>
        <v xml:space="preserve"> </v>
      </c>
      <c r="D1036" s="100" t="str">
        <f>IF(C1036&lt;&gt;" ",'Matriz Nº4 Administración'!C1036," ")</f>
        <v xml:space="preserve"> </v>
      </c>
      <c r="E1036" s="98" t="str">
        <f>IF(B1036&lt;&gt;"No administrar",'Matriz Nº4 Administración'!F1036," ")</f>
        <v xml:space="preserve"> </v>
      </c>
      <c r="F1036" s="98" t="str">
        <f>IF(B1036&lt;&gt;"No administrar",'Matriz Nº4 Administración'!G1036," ")</f>
        <v xml:space="preserve"> </v>
      </c>
      <c r="G1036" s="120"/>
      <c r="H1036" s="120"/>
      <c r="I1036" s="120"/>
      <c r="J1036" s="120"/>
      <c r="K1036" s="121"/>
      <c r="L1036" s="121"/>
      <c r="M1036" s="120"/>
      <c r="N1036" s="23"/>
      <c r="O1036" s="23"/>
      <c r="P1036" s="23"/>
      <c r="Q1036" s="23"/>
      <c r="R1036" s="23"/>
      <c r="S1036" s="23"/>
      <c r="T1036" s="23"/>
      <c r="U1036" s="23"/>
      <c r="V1036" s="23"/>
      <c r="W1036" s="23"/>
      <c r="X1036" s="23"/>
      <c r="Y1036" s="23"/>
      <c r="Z1036" s="23"/>
    </row>
    <row r="1037" spans="1:26" ht="43.5" customHeight="1" x14ac:dyDescent="0.3">
      <c r="A1037" s="97" t="str">
        <f>+'Matriz Nº4 Administración'!A1037</f>
        <v>114. 2</v>
      </c>
      <c r="B1037" s="98" t="str">
        <f>+'Matriz Nº4 Administración'!B1037</f>
        <v>No administrar</v>
      </c>
      <c r="C1037" s="99" t="str">
        <f>IF(B1037&lt;&gt;"No administrar",'Matriz Nº1 Identificación'!B1037," ")</f>
        <v xml:space="preserve"> </v>
      </c>
      <c r="D1037" s="100" t="str">
        <f>IF(C1037&lt;&gt;" ",'Matriz Nº4 Administración'!C1037," ")</f>
        <v xml:space="preserve"> </v>
      </c>
      <c r="E1037" s="98" t="str">
        <f>IF(B1037&lt;&gt;"No administrar",'Matriz Nº4 Administración'!F1037," ")</f>
        <v xml:space="preserve"> </v>
      </c>
      <c r="F1037" s="98" t="str">
        <f>IF(B1037&lt;&gt;"No administrar",'Matriz Nº4 Administración'!G1037," ")</f>
        <v xml:space="preserve"> </v>
      </c>
      <c r="G1037" s="120"/>
      <c r="H1037" s="120"/>
      <c r="I1037" s="120"/>
      <c r="J1037" s="120"/>
      <c r="K1037" s="121"/>
      <c r="L1037" s="121"/>
      <c r="M1037" s="120"/>
      <c r="N1037" s="23"/>
      <c r="O1037" s="23"/>
      <c r="P1037" s="23"/>
      <c r="Q1037" s="23"/>
      <c r="R1037" s="23"/>
      <c r="S1037" s="23"/>
      <c r="T1037" s="23"/>
      <c r="U1037" s="23"/>
      <c r="V1037" s="23"/>
      <c r="W1037" s="23"/>
      <c r="X1037" s="23"/>
      <c r="Y1037" s="23"/>
      <c r="Z1037" s="23"/>
    </row>
    <row r="1038" spans="1:26" ht="40.5" customHeight="1" x14ac:dyDescent="0.3">
      <c r="A1038" s="97" t="str">
        <f>+'Matriz Nº4 Administración'!A1038</f>
        <v>114. 3</v>
      </c>
      <c r="B1038" s="98" t="str">
        <f>+'Matriz Nº4 Administración'!B1038</f>
        <v>No administrar</v>
      </c>
      <c r="C1038" s="99" t="str">
        <f>IF(B1038&lt;&gt;"No administrar",'Matriz Nº1 Identificación'!B1038," ")</f>
        <v xml:space="preserve"> </v>
      </c>
      <c r="D1038" s="100" t="str">
        <f>IF(C1038&lt;&gt;" ",'Matriz Nº4 Administración'!C1038," ")</f>
        <v xml:space="preserve"> </v>
      </c>
      <c r="E1038" s="98" t="str">
        <f>IF(B1038&lt;&gt;"No administrar",'Matriz Nº4 Administración'!F1038," ")</f>
        <v xml:space="preserve"> </v>
      </c>
      <c r="F1038" s="98" t="str">
        <f>IF(B1038&lt;&gt;"No administrar",'Matriz Nº4 Administración'!G1038," ")</f>
        <v xml:space="preserve"> </v>
      </c>
      <c r="G1038" s="120"/>
      <c r="H1038" s="120"/>
      <c r="I1038" s="120"/>
      <c r="J1038" s="120"/>
      <c r="K1038" s="121"/>
      <c r="L1038" s="121"/>
      <c r="M1038" s="120"/>
      <c r="N1038" s="23"/>
      <c r="O1038" s="23"/>
      <c r="P1038" s="23"/>
      <c r="Q1038" s="23"/>
      <c r="R1038" s="23"/>
      <c r="S1038" s="23"/>
      <c r="T1038" s="23"/>
      <c r="U1038" s="23"/>
      <c r="V1038" s="23"/>
      <c r="W1038" s="23"/>
      <c r="X1038" s="23"/>
      <c r="Y1038" s="23"/>
      <c r="Z1038" s="23"/>
    </row>
    <row r="1039" spans="1:26" ht="48" customHeight="1" x14ac:dyDescent="0.3">
      <c r="A1039" s="97" t="str">
        <f>+'Matriz Nº4 Administración'!A1039</f>
        <v>114. 4</v>
      </c>
      <c r="B1039" s="98" t="str">
        <f>+'Matriz Nº4 Administración'!B1039</f>
        <v>No administrar</v>
      </c>
      <c r="C1039" s="99" t="str">
        <f>IF(B1039&lt;&gt;"No administrar",'Matriz Nº1 Identificación'!B1039," ")</f>
        <v xml:space="preserve"> </v>
      </c>
      <c r="D1039" s="100" t="str">
        <f>IF(C1039&lt;&gt;" ",'Matriz Nº4 Administración'!C1039," ")</f>
        <v xml:space="preserve"> </v>
      </c>
      <c r="E1039" s="98" t="str">
        <f>IF(B1039&lt;&gt;"No administrar",'Matriz Nº4 Administración'!F1039," ")</f>
        <v xml:space="preserve"> </v>
      </c>
      <c r="F1039" s="98" t="str">
        <f>IF(B1039&lt;&gt;"No administrar",'Matriz Nº4 Administración'!G1039," ")</f>
        <v xml:space="preserve"> </v>
      </c>
      <c r="G1039" s="120"/>
      <c r="H1039" s="120"/>
      <c r="I1039" s="120"/>
      <c r="J1039" s="120"/>
      <c r="K1039" s="121"/>
      <c r="L1039" s="121"/>
      <c r="M1039" s="120"/>
      <c r="N1039" s="23"/>
      <c r="O1039" s="23"/>
      <c r="P1039" s="23"/>
      <c r="Q1039" s="23"/>
      <c r="R1039" s="23"/>
      <c r="S1039" s="23"/>
      <c r="T1039" s="23"/>
      <c r="U1039" s="23"/>
      <c r="V1039" s="23"/>
      <c r="W1039" s="23"/>
      <c r="X1039" s="23"/>
      <c r="Y1039" s="23"/>
      <c r="Z1039" s="23"/>
    </row>
    <row r="1040" spans="1:26" ht="42.75" customHeight="1" x14ac:dyDescent="0.3">
      <c r="A1040" s="97" t="str">
        <f>+'Matriz Nº4 Administración'!A1040</f>
        <v>114. 5</v>
      </c>
      <c r="B1040" s="98" t="str">
        <f>+'Matriz Nº4 Administración'!B1040</f>
        <v>No administrar</v>
      </c>
      <c r="C1040" s="99" t="str">
        <f>IF(B1040&lt;&gt;"No administrar",'Matriz Nº1 Identificación'!B1040," ")</f>
        <v xml:space="preserve"> </v>
      </c>
      <c r="D1040" s="100" t="str">
        <f>IF(C1040&lt;&gt;" ",'Matriz Nº4 Administración'!C1040," ")</f>
        <v xml:space="preserve"> </v>
      </c>
      <c r="E1040" s="98" t="str">
        <f>IF(B1040&lt;&gt;"No administrar",'Matriz Nº4 Administración'!F1040," ")</f>
        <v xml:space="preserve"> </v>
      </c>
      <c r="F1040" s="98" t="str">
        <f>IF(B1040&lt;&gt;"No administrar",'Matriz Nº4 Administración'!G1040," ")</f>
        <v xml:space="preserve"> </v>
      </c>
      <c r="G1040" s="120"/>
      <c r="H1040" s="120"/>
      <c r="I1040" s="120"/>
      <c r="J1040" s="120"/>
      <c r="K1040" s="121"/>
      <c r="L1040" s="121"/>
      <c r="M1040" s="120"/>
      <c r="N1040" s="23"/>
      <c r="O1040" s="23"/>
      <c r="P1040" s="23"/>
      <c r="Q1040" s="23"/>
      <c r="R1040" s="23"/>
      <c r="S1040" s="23"/>
      <c r="T1040" s="23"/>
      <c r="U1040" s="23"/>
      <c r="V1040" s="23"/>
      <c r="W1040" s="23"/>
      <c r="X1040" s="23"/>
      <c r="Y1040" s="23"/>
      <c r="Z1040" s="23"/>
    </row>
    <row r="1041" spans="1:26" ht="40.5" customHeight="1" x14ac:dyDescent="0.3">
      <c r="A1041" s="97" t="str">
        <f>+'Matriz Nº4 Administración'!A1041</f>
        <v>114. 6</v>
      </c>
      <c r="B1041" s="98" t="str">
        <f>+'Matriz Nº4 Administración'!B1041</f>
        <v>No administrar</v>
      </c>
      <c r="C1041" s="99" t="str">
        <f>IF(B1041&lt;&gt;"No administrar",'Matriz Nº1 Identificación'!B1041," ")</f>
        <v xml:space="preserve"> </v>
      </c>
      <c r="D1041" s="100" t="str">
        <f>IF(C1041&lt;&gt;" ",'Matriz Nº4 Administración'!C1041," ")</f>
        <v xml:space="preserve"> </v>
      </c>
      <c r="E1041" s="98" t="str">
        <f>IF(B1041&lt;&gt;"No administrar",'Matriz Nº4 Administración'!F1041," ")</f>
        <v xml:space="preserve"> </v>
      </c>
      <c r="F1041" s="98" t="str">
        <f>IF(B1041&lt;&gt;"No administrar",'Matriz Nº4 Administración'!G1041," ")</f>
        <v xml:space="preserve"> </v>
      </c>
      <c r="G1041" s="120"/>
      <c r="H1041" s="120"/>
      <c r="I1041" s="120"/>
      <c r="J1041" s="120"/>
      <c r="K1041" s="121"/>
      <c r="L1041" s="121"/>
      <c r="M1041" s="120"/>
      <c r="N1041" s="23"/>
      <c r="O1041" s="23"/>
      <c r="P1041" s="23"/>
      <c r="Q1041" s="23"/>
      <c r="R1041" s="23"/>
      <c r="S1041" s="23"/>
      <c r="T1041" s="23"/>
      <c r="U1041" s="23"/>
      <c r="V1041" s="23"/>
      <c r="W1041" s="23"/>
      <c r="X1041" s="23"/>
      <c r="Y1041" s="23"/>
      <c r="Z1041" s="23"/>
    </row>
    <row r="1042" spans="1:26" ht="43.5" customHeight="1" thickBot="1" x14ac:dyDescent="0.35">
      <c r="A1042" s="97" t="str">
        <f>+'Matriz Nº4 Administración'!A1042</f>
        <v>114. 7</v>
      </c>
      <c r="B1042" s="98" t="str">
        <f>+'Matriz Nº4 Administración'!B1042</f>
        <v>No administrar</v>
      </c>
      <c r="C1042" s="99" t="str">
        <f>IF(B1042&lt;&gt;"No administrar",'Matriz Nº1 Identificación'!B1042," ")</f>
        <v xml:space="preserve"> </v>
      </c>
      <c r="D1042" s="100" t="str">
        <f>IF(C1042&lt;&gt;" ",'Matriz Nº4 Administración'!C1042," ")</f>
        <v xml:space="preserve"> </v>
      </c>
      <c r="E1042" s="98" t="str">
        <f>IF(B1042&lt;&gt;"No administrar",'Matriz Nº4 Administración'!F1042," ")</f>
        <v xml:space="preserve"> </v>
      </c>
      <c r="F1042" s="98" t="str">
        <f>IF(B1042&lt;&gt;"No administrar",'Matriz Nº4 Administración'!G1042," ")</f>
        <v xml:space="preserve"> </v>
      </c>
      <c r="G1042" s="120"/>
      <c r="H1042" s="120"/>
      <c r="I1042" s="120"/>
      <c r="J1042" s="120"/>
      <c r="K1042" s="121"/>
      <c r="L1042" s="121"/>
      <c r="M1042" s="120"/>
      <c r="N1042" s="23"/>
      <c r="O1042" s="23"/>
      <c r="P1042" s="23"/>
      <c r="Q1042" s="23"/>
      <c r="R1042" s="23"/>
      <c r="S1042" s="23"/>
      <c r="T1042" s="23"/>
      <c r="U1042" s="23"/>
      <c r="V1042" s="23"/>
      <c r="W1042" s="23"/>
      <c r="X1042" s="23"/>
      <c r="Y1042" s="23"/>
      <c r="Z1042" s="23"/>
    </row>
    <row r="1043" spans="1:26" ht="16.5" customHeight="1" thickBot="1" x14ac:dyDescent="0.35">
      <c r="A1043" s="460" t="str">
        <f>'Matriz Nº4 Administración'!A1043</f>
        <v xml:space="preserve">Objetivo Estratégico: </v>
      </c>
      <c r="B1043" s="461"/>
      <c r="C1043" s="462">
        <f>'Matriz Nº4 Administración'!B1043</f>
        <v>0</v>
      </c>
      <c r="D1043" s="463"/>
      <c r="E1043" s="463"/>
      <c r="F1043" s="463"/>
      <c r="G1043" s="463"/>
      <c r="H1043" s="463"/>
      <c r="I1043" s="463"/>
      <c r="J1043" s="463"/>
      <c r="K1043" s="463"/>
      <c r="L1043" s="463"/>
      <c r="M1043" s="463"/>
      <c r="N1043" s="7"/>
      <c r="O1043" s="7"/>
      <c r="P1043" s="7"/>
      <c r="Q1043" s="7"/>
      <c r="R1043" s="7"/>
      <c r="S1043" s="7"/>
      <c r="T1043" s="7"/>
      <c r="U1043" s="7"/>
      <c r="V1043" s="7"/>
      <c r="W1043" s="7"/>
      <c r="X1043" s="7"/>
      <c r="Y1043" s="7"/>
      <c r="Z1043" s="7"/>
    </row>
    <row r="1044" spans="1:26" ht="27" customHeight="1" thickBot="1" x14ac:dyDescent="0.35">
      <c r="A1044" s="456" t="str">
        <f>'Matriz Nº4 Administración'!A1044</f>
        <v>Objetivo táctico</v>
      </c>
      <c r="B1044" s="426"/>
      <c r="C1044" s="457" t="str">
        <f>'Matriz Nº4 Administración'!B1044</f>
        <v xml:space="preserve">115. </v>
      </c>
      <c r="D1044" s="458"/>
      <c r="E1044" s="458"/>
      <c r="F1044" s="458"/>
      <c r="G1044" s="458"/>
      <c r="H1044" s="458"/>
      <c r="I1044" s="458"/>
      <c r="J1044" s="458"/>
      <c r="K1044" s="458"/>
      <c r="L1044" s="458"/>
      <c r="M1044" s="459"/>
      <c r="N1044" s="7"/>
      <c r="O1044" s="7"/>
      <c r="P1044" s="7"/>
      <c r="Q1044" s="7"/>
      <c r="R1044" s="7"/>
      <c r="S1044" s="7"/>
      <c r="T1044" s="7"/>
      <c r="U1044" s="7"/>
      <c r="V1044" s="7"/>
      <c r="W1044" s="7"/>
      <c r="X1044" s="7"/>
      <c r="Y1044" s="7"/>
      <c r="Z1044" s="7"/>
    </row>
    <row r="1045" spans="1:26" ht="47.25" customHeight="1" x14ac:dyDescent="0.3">
      <c r="A1045" s="97" t="str">
        <f>+'Matriz Nº4 Administración'!A1045</f>
        <v>115. 1</v>
      </c>
      <c r="B1045" s="98" t="str">
        <f>+'Matriz Nº4 Administración'!B1045</f>
        <v>No administrar</v>
      </c>
      <c r="C1045" s="99" t="str">
        <f>IF(B1045&lt;&gt;"No administrar",'Matriz Nº1 Identificación'!B1045," ")</f>
        <v xml:space="preserve"> </v>
      </c>
      <c r="D1045" s="100" t="str">
        <f>IF(C1045&lt;&gt;" ",'Matriz Nº4 Administración'!C1045," ")</f>
        <v xml:space="preserve"> </v>
      </c>
      <c r="E1045" s="98" t="str">
        <f>IF(B1045&lt;&gt;"No administrar",'Matriz Nº4 Administración'!F1045," ")</f>
        <v xml:space="preserve"> </v>
      </c>
      <c r="F1045" s="98" t="str">
        <f>IF(B1045&lt;&gt;"No administrar",'Matriz Nº4 Administración'!G1045," ")</f>
        <v xml:space="preserve"> </v>
      </c>
      <c r="G1045" s="120"/>
      <c r="H1045" s="120"/>
      <c r="I1045" s="120"/>
      <c r="J1045" s="120"/>
      <c r="K1045" s="121"/>
      <c r="L1045" s="121"/>
      <c r="M1045" s="120"/>
      <c r="N1045" s="23"/>
      <c r="O1045" s="23"/>
      <c r="P1045" s="23"/>
      <c r="Q1045" s="23"/>
      <c r="R1045" s="23"/>
      <c r="S1045" s="23"/>
      <c r="T1045" s="23"/>
      <c r="U1045" s="23"/>
      <c r="V1045" s="23"/>
      <c r="W1045" s="23"/>
      <c r="X1045" s="23"/>
      <c r="Y1045" s="23"/>
      <c r="Z1045" s="23"/>
    </row>
    <row r="1046" spans="1:26" ht="43.5" customHeight="1" x14ac:dyDescent="0.3">
      <c r="A1046" s="97" t="str">
        <f>+'Matriz Nº4 Administración'!A1046</f>
        <v>115. 2</v>
      </c>
      <c r="B1046" s="98" t="str">
        <f>+'Matriz Nº4 Administración'!B1046</f>
        <v>No administrar</v>
      </c>
      <c r="C1046" s="99" t="str">
        <f>IF(B1046&lt;&gt;"No administrar",'Matriz Nº1 Identificación'!B1046," ")</f>
        <v xml:space="preserve"> </v>
      </c>
      <c r="D1046" s="100" t="str">
        <f>IF(C1046&lt;&gt;" ",'Matriz Nº4 Administración'!C1046," ")</f>
        <v xml:space="preserve"> </v>
      </c>
      <c r="E1046" s="98" t="str">
        <f>IF(B1046&lt;&gt;"No administrar",'Matriz Nº4 Administración'!F1046," ")</f>
        <v xml:space="preserve"> </v>
      </c>
      <c r="F1046" s="98" t="str">
        <f>IF(B1046&lt;&gt;"No administrar",'Matriz Nº4 Administración'!G1046," ")</f>
        <v xml:space="preserve"> </v>
      </c>
      <c r="G1046" s="120"/>
      <c r="H1046" s="120"/>
      <c r="I1046" s="120"/>
      <c r="J1046" s="120"/>
      <c r="K1046" s="121"/>
      <c r="L1046" s="121"/>
      <c r="M1046" s="120"/>
      <c r="N1046" s="23"/>
      <c r="O1046" s="23"/>
      <c r="P1046" s="23"/>
      <c r="Q1046" s="23"/>
      <c r="R1046" s="23"/>
      <c r="S1046" s="23"/>
      <c r="T1046" s="23"/>
      <c r="U1046" s="23"/>
      <c r="V1046" s="23"/>
      <c r="W1046" s="23"/>
      <c r="X1046" s="23"/>
      <c r="Y1046" s="23"/>
      <c r="Z1046" s="23"/>
    </row>
    <row r="1047" spans="1:26" ht="40.5" customHeight="1" x14ac:dyDescent="0.3">
      <c r="A1047" s="97" t="str">
        <f>+'Matriz Nº4 Administración'!A1047</f>
        <v>115. 3</v>
      </c>
      <c r="B1047" s="98" t="str">
        <f>+'Matriz Nº4 Administración'!B1047</f>
        <v>No administrar</v>
      </c>
      <c r="C1047" s="99" t="str">
        <f>IF(B1047&lt;&gt;"No administrar",'Matriz Nº1 Identificación'!B1047," ")</f>
        <v xml:space="preserve"> </v>
      </c>
      <c r="D1047" s="100" t="str">
        <f>IF(C1047&lt;&gt;" ",'Matriz Nº4 Administración'!C1047," ")</f>
        <v xml:space="preserve"> </v>
      </c>
      <c r="E1047" s="98" t="str">
        <f>IF(B1047&lt;&gt;"No administrar",'Matriz Nº4 Administración'!F1047," ")</f>
        <v xml:space="preserve"> </v>
      </c>
      <c r="F1047" s="98" t="str">
        <f>IF(B1047&lt;&gt;"No administrar",'Matriz Nº4 Administración'!G1047," ")</f>
        <v xml:space="preserve"> </v>
      </c>
      <c r="G1047" s="120"/>
      <c r="H1047" s="120"/>
      <c r="I1047" s="120"/>
      <c r="J1047" s="120"/>
      <c r="K1047" s="121"/>
      <c r="L1047" s="121"/>
      <c r="M1047" s="120"/>
      <c r="N1047" s="23"/>
      <c r="O1047" s="23"/>
      <c r="P1047" s="23"/>
      <c r="Q1047" s="23"/>
      <c r="R1047" s="23"/>
      <c r="S1047" s="23"/>
      <c r="T1047" s="23"/>
      <c r="U1047" s="23"/>
      <c r="V1047" s="23"/>
      <c r="W1047" s="23"/>
      <c r="X1047" s="23"/>
      <c r="Y1047" s="23"/>
      <c r="Z1047" s="23"/>
    </row>
    <row r="1048" spans="1:26" ht="48" customHeight="1" x14ac:dyDescent="0.3">
      <c r="A1048" s="97" t="str">
        <f>+'Matriz Nº4 Administración'!A1048</f>
        <v>115. 4</v>
      </c>
      <c r="B1048" s="98" t="str">
        <f>+'Matriz Nº4 Administración'!B1048</f>
        <v>No administrar</v>
      </c>
      <c r="C1048" s="99" t="str">
        <f>IF(B1048&lt;&gt;"No administrar",'Matriz Nº1 Identificación'!B1048," ")</f>
        <v xml:space="preserve"> </v>
      </c>
      <c r="D1048" s="100" t="str">
        <f>IF(C1048&lt;&gt;" ",'Matriz Nº4 Administración'!C1048," ")</f>
        <v xml:space="preserve"> </v>
      </c>
      <c r="E1048" s="98" t="str">
        <f>IF(B1048&lt;&gt;"No administrar",'Matriz Nº4 Administración'!F1048," ")</f>
        <v xml:space="preserve"> </v>
      </c>
      <c r="F1048" s="98" t="str">
        <f>IF(B1048&lt;&gt;"No administrar",'Matriz Nº4 Administración'!G1048," ")</f>
        <v xml:space="preserve"> </v>
      </c>
      <c r="G1048" s="120"/>
      <c r="H1048" s="120"/>
      <c r="I1048" s="120"/>
      <c r="J1048" s="120"/>
      <c r="K1048" s="121"/>
      <c r="L1048" s="121"/>
      <c r="M1048" s="120"/>
      <c r="N1048" s="23"/>
      <c r="O1048" s="23"/>
      <c r="P1048" s="23"/>
      <c r="Q1048" s="23"/>
      <c r="R1048" s="23"/>
      <c r="S1048" s="23"/>
      <c r="T1048" s="23"/>
      <c r="U1048" s="23"/>
      <c r="V1048" s="23"/>
      <c r="W1048" s="23"/>
      <c r="X1048" s="23"/>
      <c r="Y1048" s="23"/>
      <c r="Z1048" s="23"/>
    </row>
    <row r="1049" spans="1:26" ht="42.75" customHeight="1" x14ac:dyDescent="0.3">
      <c r="A1049" s="97" t="str">
        <f>+'Matriz Nº4 Administración'!A1049</f>
        <v>115. 5</v>
      </c>
      <c r="B1049" s="98" t="str">
        <f>+'Matriz Nº4 Administración'!B1049</f>
        <v>No administrar</v>
      </c>
      <c r="C1049" s="99" t="str">
        <f>IF(B1049&lt;&gt;"No administrar",'Matriz Nº1 Identificación'!B1049," ")</f>
        <v xml:space="preserve"> </v>
      </c>
      <c r="D1049" s="100" t="str">
        <f>IF(C1049&lt;&gt;" ",'Matriz Nº4 Administración'!C1049," ")</f>
        <v xml:space="preserve"> </v>
      </c>
      <c r="E1049" s="98" t="str">
        <f>IF(B1049&lt;&gt;"No administrar",'Matriz Nº4 Administración'!F1049," ")</f>
        <v xml:space="preserve"> </v>
      </c>
      <c r="F1049" s="98" t="str">
        <f>IF(B1049&lt;&gt;"No administrar",'Matriz Nº4 Administración'!G1049," ")</f>
        <v xml:space="preserve"> </v>
      </c>
      <c r="G1049" s="120"/>
      <c r="H1049" s="120"/>
      <c r="I1049" s="120"/>
      <c r="J1049" s="120"/>
      <c r="K1049" s="121"/>
      <c r="L1049" s="121"/>
      <c r="M1049" s="120"/>
      <c r="N1049" s="23"/>
      <c r="O1049" s="23"/>
      <c r="P1049" s="23"/>
      <c r="Q1049" s="23"/>
      <c r="R1049" s="23"/>
      <c r="S1049" s="23"/>
      <c r="T1049" s="23"/>
      <c r="U1049" s="23"/>
      <c r="V1049" s="23"/>
      <c r="W1049" s="23"/>
      <c r="X1049" s="23"/>
      <c r="Y1049" s="23"/>
      <c r="Z1049" s="23"/>
    </row>
    <row r="1050" spans="1:26" ht="40.5" customHeight="1" x14ac:dyDescent="0.3">
      <c r="A1050" s="97" t="str">
        <f>+'Matriz Nº4 Administración'!A1050</f>
        <v>115. 6</v>
      </c>
      <c r="B1050" s="98" t="str">
        <f>+'Matriz Nº4 Administración'!B1050</f>
        <v>No administrar</v>
      </c>
      <c r="C1050" s="99" t="str">
        <f>IF(B1050&lt;&gt;"No administrar",'Matriz Nº1 Identificación'!B1050," ")</f>
        <v xml:space="preserve"> </v>
      </c>
      <c r="D1050" s="100" t="str">
        <f>IF(C1050&lt;&gt;" ",'Matriz Nº4 Administración'!C1050," ")</f>
        <v xml:space="preserve"> </v>
      </c>
      <c r="E1050" s="98" t="str">
        <f>IF(B1050&lt;&gt;"No administrar",'Matriz Nº4 Administración'!F1050," ")</f>
        <v xml:space="preserve"> </v>
      </c>
      <c r="F1050" s="98" t="str">
        <f>IF(B1050&lt;&gt;"No administrar",'Matriz Nº4 Administración'!G1050," ")</f>
        <v xml:space="preserve"> </v>
      </c>
      <c r="G1050" s="120"/>
      <c r="H1050" s="120"/>
      <c r="I1050" s="120"/>
      <c r="J1050" s="120"/>
      <c r="K1050" s="121"/>
      <c r="L1050" s="121"/>
      <c r="M1050" s="120"/>
      <c r="N1050" s="23"/>
      <c r="O1050" s="23"/>
      <c r="P1050" s="23"/>
      <c r="Q1050" s="23"/>
      <c r="R1050" s="23"/>
      <c r="S1050" s="23"/>
      <c r="T1050" s="23"/>
      <c r="U1050" s="23"/>
      <c r="V1050" s="23"/>
      <c r="W1050" s="23"/>
      <c r="X1050" s="23"/>
      <c r="Y1050" s="23"/>
      <c r="Z1050" s="23"/>
    </row>
    <row r="1051" spans="1:26" ht="43.5" customHeight="1" thickBot="1" x14ac:dyDescent="0.35">
      <c r="A1051" s="97" t="str">
        <f>+'Matriz Nº4 Administración'!A1051</f>
        <v>115. 7</v>
      </c>
      <c r="B1051" s="98" t="str">
        <f>+'Matriz Nº4 Administración'!B1051</f>
        <v>No administrar</v>
      </c>
      <c r="C1051" s="99" t="str">
        <f>IF(B1051&lt;&gt;"No administrar",'Matriz Nº1 Identificación'!B1051," ")</f>
        <v xml:space="preserve"> </v>
      </c>
      <c r="D1051" s="100" t="str">
        <f>IF(C1051&lt;&gt;" ",'Matriz Nº4 Administración'!C1051," ")</f>
        <v xml:space="preserve"> </v>
      </c>
      <c r="E1051" s="98" t="str">
        <f>IF(B1051&lt;&gt;"No administrar",'Matriz Nº4 Administración'!F1051," ")</f>
        <v xml:space="preserve"> </v>
      </c>
      <c r="F1051" s="98" t="str">
        <f>IF(B1051&lt;&gt;"No administrar",'Matriz Nº4 Administración'!G1051," ")</f>
        <v xml:space="preserve"> </v>
      </c>
      <c r="G1051" s="120"/>
      <c r="H1051" s="120"/>
      <c r="I1051" s="120"/>
      <c r="J1051" s="120"/>
      <c r="K1051" s="121"/>
      <c r="L1051" s="121"/>
      <c r="M1051" s="120"/>
      <c r="N1051" s="23"/>
      <c r="O1051" s="23"/>
      <c r="P1051" s="23"/>
      <c r="Q1051" s="23"/>
      <c r="R1051" s="23"/>
      <c r="S1051" s="23"/>
      <c r="T1051" s="23"/>
      <c r="U1051" s="23"/>
      <c r="V1051" s="23"/>
      <c r="W1051" s="23"/>
      <c r="X1051" s="23"/>
      <c r="Y1051" s="23"/>
      <c r="Z1051" s="23"/>
    </row>
    <row r="1052" spans="1:26" ht="16.5" customHeight="1" thickBot="1" x14ac:dyDescent="0.35">
      <c r="A1052" s="460" t="str">
        <f>'Matriz Nº4 Administración'!A1052</f>
        <v xml:space="preserve">Objetivo Estratégico: </v>
      </c>
      <c r="B1052" s="461"/>
      <c r="C1052" s="462">
        <f>'Matriz Nº4 Administración'!B1052</f>
        <v>0</v>
      </c>
      <c r="D1052" s="463"/>
      <c r="E1052" s="463"/>
      <c r="F1052" s="463"/>
      <c r="G1052" s="463"/>
      <c r="H1052" s="463"/>
      <c r="I1052" s="463"/>
      <c r="J1052" s="463"/>
      <c r="K1052" s="463"/>
      <c r="L1052" s="463"/>
      <c r="M1052" s="463"/>
      <c r="N1052" s="7"/>
      <c r="O1052" s="7"/>
      <c r="P1052" s="7"/>
      <c r="Q1052" s="7"/>
      <c r="R1052" s="7"/>
      <c r="S1052" s="7"/>
      <c r="T1052" s="7"/>
      <c r="U1052" s="7"/>
      <c r="V1052" s="7"/>
      <c r="W1052" s="7"/>
      <c r="X1052" s="7"/>
      <c r="Y1052" s="7"/>
      <c r="Z1052" s="7"/>
    </row>
    <row r="1053" spans="1:26" ht="27" customHeight="1" thickBot="1" x14ac:dyDescent="0.35">
      <c r="A1053" s="456" t="str">
        <f>'Matriz Nº4 Administración'!A1053</f>
        <v>Objetivo táctico</v>
      </c>
      <c r="B1053" s="426"/>
      <c r="C1053" s="457" t="str">
        <f>'Matriz Nº4 Administración'!B1053</f>
        <v xml:space="preserve">116. </v>
      </c>
      <c r="D1053" s="458"/>
      <c r="E1053" s="458"/>
      <c r="F1053" s="458"/>
      <c r="G1053" s="458"/>
      <c r="H1053" s="458"/>
      <c r="I1053" s="458"/>
      <c r="J1053" s="458"/>
      <c r="K1053" s="458"/>
      <c r="L1053" s="458"/>
      <c r="M1053" s="459"/>
      <c r="N1053" s="7"/>
      <c r="O1053" s="7"/>
      <c r="P1053" s="7"/>
      <c r="Q1053" s="7"/>
      <c r="R1053" s="7"/>
      <c r="S1053" s="7"/>
      <c r="T1053" s="7"/>
      <c r="U1053" s="7"/>
      <c r="V1053" s="7"/>
      <c r="W1053" s="7"/>
      <c r="X1053" s="7"/>
      <c r="Y1053" s="7"/>
      <c r="Z1053" s="7"/>
    </row>
    <row r="1054" spans="1:26" ht="47.25" customHeight="1" x14ac:dyDescent="0.3">
      <c r="A1054" s="97" t="str">
        <f>+'Matriz Nº4 Administración'!A1054</f>
        <v>116. 1</v>
      </c>
      <c r="B1054" s="98" t="str">
        <f>+'Matriz Nº4 Administración'!B1054</f>
        <v>No administrar</v>
      </c>
      <c r="C1054" s="99" t="str">
        <f>IF(B1054&lt;&gt;"No administrar",'Matriz Nº1 Identificación'!B1054," ")</f>
        <v xml:space="preserve"> </v>
      </c>
      <c r="D1054" s="100" t="str">
        <f>IF(C1054&lt;&gt;" ",'Matriz Nº4 Administración'!C1054," ")</f>
        <v xml:space="preserve"> </v>
      </c>
      <c r="E1054" s="98" t="str">
        <f>IF(B1054&lt;&gt;"No administrar",'Matriz Nº4 Administración'!F1054," ")</f>
        <v xml:space="preserve"> </v>
      </c>
      <c r="F1054" s="98" t="str">
        <f>IF(B1054&lt;&gt;"No administrar",'Matriz Nº4 Administración'!G1054," ")</f>
        <v xml:space="preserve"> </v>
      </c>
      <c r="G1054" s="120"/>
      <c r="H1054" s="120"/>
      <c r="I1054" s="120"/>
      <c r="J1054" s="120"/>
      <c r="K1054" s="121"/>
      <c r="L1054" s="121"/>
      <c r="M1054" s="120"/>
      <c r="N1054" s="23"/>
      <c r="O1054" s="23"/>
      <c r="P1054" s="23"/>
      <c r="Q1054" s="23"/>
      <c r="R1054" s="23"/>
      <c r="S1054" s="23"/>
      <c r="T1054" s="23"/>
      <c r="U1054" s="23"/>
      <c r="V1054" s="23"/>
      <c r="W1054" s="23"/>
      <c r="X1054" s="23"/>
      <c r="Y1054" s="23"/>
      <c r="Z1054" s="23"/>
    </row>
    <row r="1055" spans="1:26" ht="43.5" customHeight="1" x14ac:dyDescent="0.3">
      <c r="A1055" s="97" t="str">
        <f>+'Matriz Nº4 Administración'!A1055</f>
        <v>116. 2</v>
      </c>
      <c r="B1055" s="98" t="str">
        <f>+'Matriz Nº4 Administración'!B1055</f>
        <v>No administrar</v>
      </c>
      <c r="C1055" s="99" t="str">
        <f>IF(B1055&lt;&gt;"No administrar",'Matriz Nº1 Identificación'!B1055," ")</f>
        <v xml:space="preserve"> </v>
      </c>
      <c r="D1055" s="100" t="str">
        <f>IF(C1055&lt;&gt;" ",'Matriz Nº4 Administración'!C1055," ")</f>
        <v xml:space="preserve"> </v>
      </c>
      <c r="E1055" s="98" t="str">
        <f>IF(B1055&lt;&gt;"No administrar",'Matriz Nº4 Administración'!F1055," ")</f>
        <v xml:space="preserve"> </v>
      </c>
      <c r="F1055" s="98" t="str">
        <f>IF(B1055&lt;&gt;"No administrar",'Matriz Nº4 Administración'!G1055," ")</f>
        <v xml:space="preserve"> </v>
      </c>
      <c r="G1055" s="120"/>
      <c r="H1055" s="120"/>
      <c r="I1055" s="120"/>
      <c r="J1055" s="120"/>
      <c r="K1055" s="121"/>
      <c r="L1055" s="121"/>
      <c r="M1055" s="120"/>
      <c r="N1055" s="23"/>
      <c r="O1055" s="23"/>
      <c r="P1055" s="23"/>
      <c r="Q1055" s="23"/>
      <c r="R1055" s="23"/>
      <c r="S1055" s="23"/>
      <c r="T1055" s="23"/>
      <c r="U1055" s="23"/>
      <c r="V1055" s="23"/>
      <c r="W1055" s="23"/>
      <c r="X1055" s="23"/>
      <c r="Y1055" s="23"/>
      <c r="Z1055" s="23"/>
    </row>
    <row r="1056" spans="1:26" ht="40.5" customHeight="1" x14ac:dyDescent="0.3">
      <c r="A1056" s="97" t="str">
        <f>+'Matriz Nº4 Administración'!A1056</f>
        <v>116. 3</v>
      </c>
      <c r="B1056" s="98" t="str">
        <f>+'Matriz Nº4 Administración'!B1056</f>
        <v>No administrar</v>
      </c>
      <c r="C1056" s="99" t="str">
        <f>IF(B1056&lt;&gt;"No administrar",'Matriz Nº1 Identificación'!B1056," ")</f>
        <v xml:space="preserve"> </v>
      </c>
      <c r="D1056" s="100" t="str">
        <f>IF(C1056&lt;&gt;" ",'Matriz Nº4 Administración'!C1056," ")</f>
        <v xml:space="preserve"> </v>
      </c>
      <c r="E1056" s="98" t="str">
        <f>IF(B1056&lt;&gt;"No administrar",'Matriz Nº4 Administración'!F1056," ")</f>
        <v xml:space="preserve"> </v>
      </c>
      <c r="F1056" s="98" t="str">
        <f>IF(B1056&lt;&gt;"No administrar",'Matriz Nº4 Administración'!G1056," ")</f>
        <v xml:space="preserve"> </v>
      </c>
      <c r="G1056" s="120"/>
      <c r="H1056" s="120"/>
      <c r="I1056" s="120"/>
      <c r="J1056" s="120"/>
      <c r="K1056" s="121"/>
      <c r="L1056" s="121"/>
      <c r="M1056" s="120"/>
      <c r="N1056" s="23"/>
      <c r="O1056" s="23"/>
      <c r="P1056" s="23"/>
      <c r="Q1056" s="23"/>
      <c r="R1056" s="23"/>
      <c r="S1056" s="23"/>
      <c r="T1056" s="23"/>
      <c r="U1056" s="23"/>
      <c r="V1056" s="23"/>
      <c r="W1056" s="23"/>
      <c r="X1056" s="23"/>
      <c r="Y1056" s="23"/>
      <c r="Z1056" s="23"/>
    </row>
    <row r="1057" spans="1:26" ht="48" customHeight="1" x14ac:dyDescent="0.3">
      <c r="A1057" s="97" t="str">
        <f>+'Matriz Nº4 Administración'!A1057</f>
        <v>116. 4</v>
      </c>
      <c r="B1057" s="98" t="str">
        <f>+'Matriz Nº4 Administración'!B1057</f>
        <v>No administrar</v>
      </c>
      <c r="C1057" s="99" t="str">
        <f>IF(B1057&lt;&gt;"No administrar",'Matriz Nº1 Identificación'!B1057," ")</f>
        <v xml:space="preserve"> </v>
      </c>
      <c r="D1057" s="100" t="str">
        <f>IF(C1057&lt;&gt;" ",'Matriz Nº4 Administración'!C1057," ")</f>
        <v xml:space="preserve"> </v>
      </c>
      <c r="E1057" s="98" t="str">
        <f>IF(B1057&lt;&gt;"No administrar",'Matriz Nº4 Administración'!F1057," ")</f>
        <v xml:space="preserve"> </v>
      </c>
      <c r="F1057" s="98" t="str">
        <f>IF(B1057&lt;&gt;"No administrar",'Matriz Nº4 Administración'!G1057," ")</f>
        <v xml:space="preserve"> </v>
      </c>
      <c r="G1057" s="120"/>
      <c r="H1057" s="120"/>
      <c r="I1057" s="120"/>
      <c r="J1057" s="120"/>
      <c r="K1057" s="121"/>
      <c r="L1057" s="121"/>
      <c r="M1057" s="120"/>
      <c r="N1057" s="23"/>
      <c r="O1057" s="23"/>
      <c r="P1057" s="23"/>
      <c r="Q1057" s="23"/>
      <c r="R1057" s="23"/>
      <c r="S1057" s="23"/>
      <c r="T1057" s="23"/>
      <c r="U1057" s="23"/>
      <c r="V1057" s="23"/>
      <c r="W1057" s="23"/>
      <c r="X1057" s="23"/>
      <c r="Y1057" s="23"/>
      <c r="Z1057" s="23"/>
    </row>
    <row r="1058" spans="1:26" ht="42.75" customHeight="1" x14ac:dyDescent="0.3">
      <c r="A1058" s="97" t="str">
        <f>+'Matriz Nº4 Administración'!A1058</f>
        <v>116. 5</v>
      </c>
      <c r="B1058" s="98" t="str">
        <f>+'Matriz Nº4 Administración'!B1058</f>
        <v>No administrar</v>
      </c>
      <c r="C1058" s="99" t="str">
        <f>IF(B1058&lt;&gt;"No administrar",'Matriz Nº1 Identificación'!B1058," ")</f>
        <v xml:space="preserve"> </v>
      </c>
      <c r="D1058" s="100" t="str">
        <f>IF(C1058&lt;&gt;" ",'Matriz Nº4 Administración'!C1058," ")</f>
        <v xml:space="preserve"> </v>
      </c>
      <c r="E1058" s="98" t="str">
        <f>IF(B1058&lt;&gt;"No administrar",'Matriz Nº4 Administración'!F1058," ")</f>
        <v xml:space="preserve"> </v>
      </c>
      <c r="F1058" s="98" t="str">
        <f>IF(B1058&lt;&gt;"No administrar",'Matriz Nº4 Administración'!G1058," ")</f>
        <v xml:space="preserve"> </v>
      </c>
      <c r="G1058" s="120"/>
      <c r="H1058" s="120"/>
      <c r="I1058" s="120"/>
      <c r="J1058" s="120"/>
      <c r="K1058" s="121"/>
      <c r="L1058" s="121"/>
      <c r="M1058" s="120"/>
      <c r="N1058" s="23"/>
      <c r="O1058" s="23"/>
      <c r="P1058" s="23"/>
      <c r="Q1058" s="23"/>
      <c r="R1058" s="23"/>
      <c r="S1058" s="23"/>
      <c r="T1058" s="23"/>
      <c r="U1058" s="23"/>
      <c r="V1058" s="23"/>
      <c r="W1058" s="23"/>
      <c r="X1058" s="23"/>
      <c r="Y1058" s="23"/>
      <c r="Z1058" s="23"/>
    </row>
    <row r="1059" spans="1:26" ht="40.5" customHeight="1" x14ac:dyDescent="0.3">
      <c r="A1059" s="97" t="str">
        <f>+'Matriz Nº4 Administración'!A1059</f>
        <v>116. 6</v>
      </c>
      <c r="B1059" s="98" t="str">
        <f>+'Matriz Nº4 Administración'!B1059</f>
        <v>No administrar</v>
      </c>
      <c r="C1059" s="99" t="str">
        <f>IF(B1059&lt;&gt;"No administrar",'Matriz Nº1 Identificación'!B1059," ")</f>
        <v xml:space="preserve"> </v>
      </c>
      <c r="D1059" s="100" t="str">
        <f>IF(C1059&lt;&gt;" ",'Matriz Nº4 Administración'!C1059," ")</f>
        <v xml:space="preserve"> </v>
      </c>
      <c r="E1059" s="98" t="str">
        <f>IF(B1059&lt;&gt;"No administrar",'Matriz Nº4 Administración'!F1059," ")</f>
        <v xml:space="preserve"> </v>
      </c>
      <c r="F1059" s="98" t="str">
        <f>IF(B1059&lt;&gt;"No administrar",'Matriz Nº4 Administración'!G1059," ")</f>
        <v xml:space="preserve"> </v>
      </c>
      <c r="G1059" s="120"/>
      <c r="H1059" s="120"/>
      <c r="I1059" s="120"/>
      <c r="J1059" s="120"/>
      <c r="K1059" s="121"/>
      <c r="L1059" s="121"/>
      <c r="M1059" s="120"/>
      <c r="N1059" s="23"/>
      <c r="O1059" s="23"/>
      <c r="P1059" s="23"/>
      <c r="Q1059" s="23"/>
      <c r="R1059" s="23"/>
      <c r="S1059" s="23"/>
      <c r="T1059" s="23"/>
      <c r="U1059" s="23"/>
      <c r="V1059" s="23"/>
      <c r="W1059" s="23"/>
      <c r="X1059" s="23"/>
      <c r="Y1059" s="23"/>
      <c r="Z1059" s="23"/>
    </row>
    <row r="1060" spans="1:26" ht="43.5" customHeight="1" thickBot="1" x14ac:dyDescent="0.35">
      <c r="A1060" s="97" t="str">
        <f>+'Matriz Nº4 Administración'!A1060</f>
        <v>116. 7</v>
      </c>
      <c r="B1060" s="98" t="str">
        <f>+'Matriz Nº4 Administración'!B1060</f>
        <v>No administrar</v>
      </c>
      <c r="C1060" s="99" t="str">
        <f>IF(B1060&lt;&gt;"No administrar",'Matriz Nº1 Identificación'!B1060," ")</f>
        <v xml:space="preserve"> </v>
      </c>
      <c r="D1060" s="100" t="str">
        <f>IF(C1060&lt;&gt;" ",'Matriz Nº4 Administración'!C1060," ")</f>
        <v xml:space="preserve"> </v>
      </c>
      <c r="E1060" s="98" t="str">
        <f>IF(B1060&lt;&gt;"No administrar",'Matriz Nº4 Administración'!F1060," ")</f>
        <v xml:space="preserve"> </v>
      </c>
      <c r="F1060" s="98" t="str">
        <f>IF(B1060&lt;&gt;"No administrar",'Matriz Nº4 Administración'!G1060," ")</f>
        <v xml:space="preserve"> </v>
      </c>
      <c r="G1060" s="120"/>
      <c r="H1060" s="120"/>
      <c r="I1060" s="120"/>
      <c r="J1060" s="120"/>
      <c r="K1060" s="121"/>
      <c r="L1060" s="121"/>
      <c r="M1060" s="120"/>
      <c r="N1060" s="23"/>
      <c r="O1060" s="23"/>
      <c r="P1060" s="23"/>
      <c r="Q1060" s="23"/>
      <c r="R1060" s="23"/>
      <c r="S1060" s="23"/>
      <c r="T1060" s="23"/>
      <c r="U1060" s="23"/>
      <c r="V1060" s="23"/>
      <c r="W1060" s="23"/>
      <c r="X1060" s="23"/>
      <c r="Y1060" s="23"/>
      <c r="Z1060" s="23"/>
    </row>
    <row r="1061" spans="1:26" ht="16.5" customHeight="1" thickBot="1" x14ac:dyDescent="0.35">
      <c r="A1061" s="460" t="str">
        <f>'Matriz Nº4 Administración'!A1061</f>
        <v xml:space="preserve">Objetivo Estratégico: </v>
      </c>
      <c r="B1061" s="461"/>
      <c r="C1061" s="462">
        <f>'Matriz Nº4 Administración'!B1061</f>
        <v>0</v>
      </c>
      <c r="D1061" s="463"/>
      <c r="E1061" s="463"/>
      <c r="F1061" s="463"/>
      <c r="G1061" s="463"/>
      <c r="H1061" s="463"/>
      <c r="I1061" s="463"/>
      <c r="J1061" s="463"/>
      <c r="K1061" s="463"/>
      <c r="L1061" s="463"/>
      <c r="M1061" s="463"/>
      <c r="N1061" s="7"/>
      <c r="O1061" s="7"/>
      <c r="P1061" s="7"/>
      <c r="Q1061" s="7"/>
      <c r="R1061" s="7"/>
      <c r="S1061" s="7"/>
      <c r="T1061" s="7"/>
      <c r="U1061" s="7"/>
      <c r="V1061" s="7"/>
      <c r="W1061" s="7"/>
      <c r="X1061" s="7"/>
      <c r="Y1061" s="7"/>
      <c r="Z1061" s="7"/>
    </row>
    <row r="1062" spans="1:26" ht="27" customHeight="1" thickBot="1" x14ac:dyDescent="0.35">
      <c r="A1062" s="456" t="str">
        <f>'Matriz Nº4 Administración'!A1062</f>
        <v>Objetivo táctico</v>
      </c>
      <c r="B1062" s="426"/>
      <c r="C1062" s="457" t="str">
        <f>'Matriz Nº4 Administración'!B1062</f>
        <v xml:space="preserve">117. </v>
      </c>
      <c r="D1062" s="458"/>
      <c r="E1062" s="458"/>
      <c r="F1062" s="458"/>
      <c r="G1062" s="458"/>
      <c r="H1062" s="458"/>
      <c r="I1062" s="458"/>
      <c r="J1062" s="458"/>
      <c r="K1062" s="458"/>
      <c r="L1062" s="458"/>
      <c r="M1062" s="459"/>
      <c r="N1062" s="7"/>
      <c r="O1062" s="7"/>
      <c r="P1062" s="7"/>
      <c r="Q1062" s="7"/>
      <c r="R1062" s="7"/>
      <c r="S1062" s="7"/>
      <c r="T1062" s="7"/>
      <c r="U1062" s="7"/>
      <c r="V1062" s="7"/>
      <c r="W1062" s="7"/>
      <c r="X1062" s="7"/>
      <c r="Y1062" s="7"/>
      <c r="Z1062" s="7"/>
    </row>
    <row r="1063" spans="1:26" ht="47.25" customHeight="1" x14ac:dyDescent="0.3">
      <c r="A1063" s="97" t="str">
        <f>+'Matriz Nº4 Administración'!A1063</f>
        <v>117. 1</v>
      </c>
      <c r="B1063" s="98" t="str">
        <f>+'Matriz Nº4 Administración'!B1063</f>
        <v>No administrar</v>
      </c>
      <c r="C1063" s="99" t="str">
        <f>IF(B1063&lt;&gt;"No administrar",'Matriz Nº1 Identificación'!B1063," ")</f>
        <v xml:space="preserve"> </v>
      </c>
      <c r="D1063" s="100" t="str">
        <f>IF(C1063&lt;&gt;" ",'Matriz Nº4 Administración'!C1063," ")</f>
        <v xml:space="preserve"> </v>
      </c>
      <c r="E1063" s="98" t="str">
        <f>IF(B1063&lt;&gt;"No administrar",'Matriz Nº4 Administración'!F1063," ")</f>
        <v xml:space="preserve"> </v>
      </c>
      <c r="F1063" s="98" t="str">
        <f>IF(B1063&lt;&gt;"No administrar",'Matriz Nº4 Administración'!G1063," ")</f>
        <v xml:space="preserve"> </v>
      </c>
      <c r="G1063" s="120"/>
      <c r="H1063" s="120"/>
      <c r="I1063" s="120"/>
      <c r="J1063" s="120"/>
      <c r="K1063" s="121"/>
      <c r="L1063" s="121"/>
      <c r="M1063" s="120"/>
      <c r="N1063" s="23"/>
      <c r="O1063" s="23"/>
      <c r="P1063" s="23"/>
      <c r="Q1063" s="23"/>
      <c r="R1063" s="23"/>
      <c r="S1063" s="23"/>
      <c r="T1063" s="23"/>
      <c r="U1063" s="23"/>
      <c r="V1063" s="23"/>
      <c r="W1063" s="23"/>
      <c r="X1063" s="23"/>
      <c r="Y1063" s="23"/>
      <c r="Z1063" s="23"/>
    </row>
    <row r="1064" spans="1:26" ht="43.5" customHeight="1" x14ac:dyDescent="0.3">
      <c r="A1064" s="97" t="str">
        <f>+'Matriz Nº4 Administración'!A1064</f>
        <v>117. 2</v>
      </c>
      <c r="B1064" s="98" t="str">
        <f>+'Matriz Nº4 Administración'!B1064</f>
        <v>No administrar</v>
      </c>
      <c r="C1064" s="99" t="str">
        <f>IF(B1064&lt;&gt;"No administrar",'Matriz Nº1 Identificación'!B1064," ")</f>
        <v xml:space="preserve"> </v>
      </c>
      <c r="D1064" s="100" t="str">
        <f>IF(C1064&lt;&gt;" ",'Matriz Nº4 Administración'!C1064," ")</f>
        <v xml:space="preserve"> </v>
      </c>
      <c r="E1064" s="98" t="str">
        <f>IF(B1064&lt;&gt;"No administrar",'Matriz Nº4 Administración'!F1064," ")</f>
        <v xml:space="preserve"> </v>
      </c>
      <c r="F1064" s="98" t="str">
        <f>IF(B1064&lt;&gt;"No administrar",'Matriz Nº4 Administración'!G1064," ")</f>
        <v xml:space="preserve"> </v>
      </c>
      <c r="G1064" s="120"/>
      <c r="H1064" s="120"/>
      <c r="I1064" s="120"/>
      <c r="J1064" s="120"/>
      <c r="K1064" s="121"/>
      <c r="L1064" s="121"/>
      <c r="M1064" s="120"/>
      <c r="N1064" s="23"/>
      <c r="O1064" s="23"/>
      <c r="P1064" s="23"/>
      <c r="Q1064" s="23"/>
      <c r="R1064" s="23"/>
      <c r="S1064" s="23"/>
      <c r="T1064" s="23"/>
      <c r="U1064" s="23"/>
      <c r="V1064" s="23"/>
      <c r="W1064" s="23"/>
      <c r="X1064" s="23"/>
      <c r="Y1064" s="23"/>
      <c r="Z1064" s="23"/>
    </row>
    <row r="1065" spans="1:26" ht="40.5" customHeight="1" x14ac:dyDescent="0.3">
      <c r="A1065" s="97" t="str">
        <f>+'Matriz Nº4 Administración'!A1065</f>
        <v>117. 3</v>
      </c>
      <c r="B1065" s="98" t="str">
        <f>+'Matriz Nº4 Administración'!B1065</f>
        <v>No administrar</v>
      </c>
      <c r="C1065" s="99" t="str">
        <f>IF(B1065&lt;&gt;"No administrar",'Matriz Nº1 Identificación'!B1065," ")</f>
        <v xml:space="preserve"> </v>
      </c>
      <c r="D1065" s="100" t="str">
        <f>IF(C1065&lt;&gt;" ",'Matriz Nº4 Administración'!C1065," ")</f>
        <v xml:space="preserve"> </v>
      </c>
      <c r="E1065" s="98" t="str">
        <f>IF(B1065&lt;&gt;"No administrar",'Matriz Nº4 Administración'!F1065," ")</f>
        <v xml:space="preserve"> </v>
      </c>
      <c r="F1065" s="98" t="str">
        <f>IF(B1065&lt;&gt;"No administrar",'Matriz Nº4 Administración'!G1065," ")</f>
        <v xml:space="preserve"> </v>
      </c>
      <c r="G1065" s="120"/>
      <c r="H1065" s="120"/>
      <c r="I1065" s="120"/>
      <c r="J1065" s="120"/>
      <c r="K1065" s="121"/>
      <c r="L1065" s="121"/>
      <c r="M1065" s="120"/>
      <c r="N1065" s="23"/>
      <c r="O1065" s="23"/>
      <c r="P1065" s="23"/>
      <c r="Q1065" s="23"/>
      <c r="R1065" s="23"/>
      <c r="S1065" s="23"/>
      <c r="T1065" s="23"/>
      <c r="U1065" s="23"/>
      <c r="V1065" s="23"/>
      <c r="W1065" s="23"/>
      <c r="X1065" s="23"/>
      <c r="Y1065" s="23"/>
      <c r="Z1065" s="23"/>
    </row>
    <row r="1066" spans="1:26" ht="48" customHeight="1" x14ac:dyDescent="0.3">
      <c r="A1066" s="97" t="str">
        <f>+'Matriz Nº4 Administración'!A1066</f>
        <v>117. 4</v>
      </c>
      <c r="B1066" s="98" t="str">
        <f>+'Matriz Nº4 Administración'!B1066</f>
        <v>No administrar</v>
      </c>
      <c r="C1066" s="99" t="str">
        <f>IF(B1066&lt;&gt;"No administrar",'Matriz Nº1 Identificación'!B1066," ")</f>
        <v xml:space="preserve"> </v>
      </c>
      <c r="D1066" s="100" t="str">
        <f>IF(C1066&lt;&gt;" ",'Matriz Nº4 Administración'!C1066," ")</f>
        <v xml:space="preserve"> </v>
      </c>
      <c r="E1066" s="98" t="str">
        <f>IF(B1066&lt;&gt;"No administrar",'Matriz Nº4 Administración'!F1066," ")</f>
        <v xml:space="preserve"> </v>
      </c>
      <c r="F1066" s="98" t="str">
        <f>IF(B1066&lt;&gt;"No administrar",'Matriz Nº4 Administración'!G1066," ")</f>
        <v xml:space="preserve"> </v>
      </c>
      <c r="G1066" s="120"/>
      <c r="H1066" s="120"/>
      <c r="I1066" s="120"/>
      <c r="J1066" s="120"/>
      <c r="K1066" s="121"/>
      <c r="L1066" s="121"/>
      <c r="M1066" s="120"/>
      <c r="N1066" s="23"/>
      <c r="O1066" s="23"/>
      <c r="P1066" s="23"/>
      <c r="Q1066" s="23"/>
      <c r="R1066" s="23"/>
      <c r="S1066" s="23"/>
      <c r="T1066" s="23"/>
      <c r="U1066" s="23"/>
      <c r="V1066" s="23"/>
      <c r="W1066" s="23"/>
      <c r="X1066" s="23"/>
      <c r="Y1066" s="23"/>
      <c r="Z1066" s="23"/>
    </row>
    <row r="1067" spans="1:26" ht="42.75" customHeight="1" x14ac:dyDescent="0.3">
      <c r="A1067" s="97" t="str">
        <f>+'Matriz Nº4 Administración'!A1067</f>
        <v>117. 5</v>
      </c>
      <c r="B1067" s="98" t="str">
        <f>+'Matriz Nº4 Administración'!B1067</f>
        <v>No administrar</v>
      </c>
      <c r="C1067" s="99" t="str">
        <f>IF(B1067&lt;&gt;"No administrar",'Matriz Nº1 Identificación'!B1067," ")</f>
        <v xml:space="preserve"> </v>
      </c>
      <c r="D1067" s="100" t="str">
        <f>IF(C1067&lt;&gt;" ",'Matriz Nº4 Administración'!C1067," ")</f>
        <v xml:space="preserve"> </v>
      </c>
      <c r="E1067" s="98" t="str">
        <f>IF(B1067&lt;&gt;"No administrar",'Matriz Nº4 Administración'!F1067," ")</f>
        <v xml:space="preserve"> </v>
      </c>
      <c r="F1067" s="98" t="str">
        <f>IF(B1067&lt;&gt;"No administrar",'Matriz Nº4 Administración'!G1067," ")</f>
        <v xml:space="preserve"> </v>
      </c>
      <c r="G1067" s="120"/>
      <c r="H1067" s="120"/>
      <c r="I1067" s="120"/>
      <c r="J1067" s="120"/>
      <c r="K1067" s="121"/>
      <c r="L1067" s="121"/>
      <c r="M1067" s="120"/>
      <c r="N1067" s="23"/>
      <c r="O1067" s="23"/>
      <c r="P1067" s="23"/>
      <c r="Q1067" s="23"/>
      <c r="R1067" s="23"/>
      <c r="S1067" s="23"/>
      <c r="T1067" s="23"/>
      <c r="U1067" s="23"/>
      <c r="V1067" s="23"/>
      <c r="W1067" s="23"/>
      <c r="X1067" s="23"/>
      <c r="Y1067" s="23"/>
      <c r="Z1067" s="23"/>
    </row>
    <row r="1068" spans="1:26" ht="40.5" customHeight="1" x14ac:dyDescent="0.3">
      <c r="A1068" s="97" t="str">
        <f>+'Matriz Nº4 Administración'!A1068</f>
        <v>117. 6</v>
      </c>
      <c r="B1068" s="98" t="str">
        <f>+'Matriz Nº4 Administración'!B1068</f>
        <v>No administrar</v>
      </c>
      <c r="C1068" s="99" t="str">
        <f>IF(B1068&lt;&gt;"No administrar",'Matriz Nº1 Identificación'!B1068," ")</f>
        <v xml:space="preserve"> </v>
      </c>
      <c r="D1068" s="100" t="str">
        <f>IF(C1068&lt;&gt;" ",'Matriz Nº4 Administración'!C1068," ")</f>
        <v xml:space="preserve"> </v>
      </c>
      <c r="E1068" s="98" t="str">
        <f>IF(B1068&lt;&gt;"No administrar",'Matriz Nº4 Administración'!F1068," ")</f>
        <v xml:space="preserve"> </v>
      </c>
      <c r="F1068" s="98" t="str">
        <f>IF(B1068&lt;&gt;"No administrar",'Matriz Nº4 Administración'!G1068," ")</f>
        <v xml:space="preserve"> </v>
      </c>
      <c r="G1068" s="120"/>
      <c r="H1068" s="120"/>
      <c r="I1068" s="120"/>
      <c r="J1068" s="120"/>
      <c r="K1068" s="121"/>
      <c r="L1068" s="121"/>
      <c r="M1068" s="120"/>
      <c r="N1068" s="23"/>
      <c r="O1068" s="23"/>
      <c r="P1068" s="23"/>
      <c r="Q1068" s="23"/>
      <c r="R1068" s="23"/>
      <c r="S1068" s="23"/>
      <c r="T1068" s="23"/>
      <c r="U1068" s="23"/>
      <c r="V1068" s="23"/>
      <c r="W1068" s="23"/>
      <c r="X1068" s="23"/>
      <c r="Y1068" s="23"/>
      <c r="Z1068" s="23"/>
    </row>
    <row r="1069" spans="1:26" ht="43.5" customHeight="1" thickBot="1" x14ac:dyDescent="0.35">
      <c r="A1069" s="97" t="str">
        <f>+'Matriz Nº4 Administración'!A1069</f>
        <v>117. 7</v>
      </c>
      <c r="B1069" s="98" t="str">
        <f>+'Matriz Nº4 Administración'!B1069</f>
        <v>No administrar</v>
      </c>
      <c r="C1069" s="99" t="str">
        <f>IF(B1069&lt;&gt;"No administrar",'Matriz Nº1 Identificación'!B1069," ")</f>
        <v xml:space="preserve"> </v>
      </c>
      <c r="D1069" s="100" t="str">
        <f>IF(C1069&lt;&gt;" ",'Matriz Nº4 Administración'!C1069," ")</f>
        <v xml:space="preserve"> </v>
      </c>
      <c r="E1069" s="98" t="str">
        <f>IF(B1069&lt;&gt;"No administrar",'Matriz Nº4 Administración'!F1069," ")</f>
        <v xml:space="preserve"> </v>
      </c>
      <c r="F1069" s="98" t="str">
        <f>IF(B1069&lt;&gt;"No administrar",'Matriz Nº4 Administración'!G1069," ")</f>
        <v xml:space="preserve"> </v>
      </c>
      <c r="G1069" s="120"/>
      <c r="H1069" s="120"/>
      <c r="I1069" s="120"/>
      <c r="J1069" s="120"/>
      <c r="K1069" s="121"/>
      <c r="L1069" s="121"/>
      <c r="M1069" s="120"/>
      <c r="N1069" s="23"/>
      <c r="O1069" s="23"/>
      <c r="P1069" s="23"/>
      <c r="Q1069" s="23"/>
      <c r="R1069" s="23"/>
      <c r="S1069" s="23"/>
      <c r="T1069" s="23"/>
      <c r="U1069" s="23"/>
      <c r="V1069" s="23"/>
      <c r="W1069" s="23"/>
      <c r="X1069" s="23"/>
      <c r="Y1069" s="23"/>
      <c r="Z1069" s="23"/>
    </row>
    <row r="1070" spans="1:26" ht="16.5" customHeight="1" thickBot="1" x14ac:dyDescent="0.35">
      <c r="A1070" s="460" t="str">
        <f>'Matriz Nº4 Administración'!A1070</f>
        <v xml:space="preserve">Objetivo Estratégico: </v>
      </c>
      <c r="B1070" s="461"/>
      <c r="C1070" s="462">
        <f>'Matriz Nº4 Administración'!B1070</f>
        <v>0</v>
      </c>
      <c r="D1070" s="463"/>
      <c r="E1070" s="463"/>
      <c r="F1070" s="463"/>
      <c r="G1070" s="463"/>
      <c r="H1070" s="463"/>
      <c r="I1070" s="463"/>
      <c r="J1070" s="463"/>
      <c r="K1070" s="463"/>
      <c r="L1070" s="463"/>
      <c r="M1070" s="463"/>
      <c r="N1070" s="7"/>
      <c r="O1070" s="7"/>
      <c r="P1070" s="7"/>
      <c r="Q1070" s="7"/>
      <c r="R1070" s="7"/>
      <c r="S1070" s="7"/>
      <c r="T1070" s="7"/>
      <c r="U1070" s="7"/>
      <c r="V1070" s="7"/>
      <c r="W1070" s="7"/>
      <c r="X1070" s="7"/>
      <c r="Y1070" s="7"/>
      <c r="Z1070" s="7"/>
    </row>
    <row r="1071" spans="1:26" ht="27" customHeight="1" thickBot="1" x14ac:dyDescent="0.35">
      <c r="A1071" s="456" t="str">
        <f>'Matriz Nº4 Administración'!A1071</f>
        <v>Objetivo táctico</v>
      </c>
      <c r="B1071" s="426"/>
      <c r="C1071" s="457" t="str">
        <f>'Matriz Nº4 Administración'!B1071</f>
        <v xml:space="preserve">118. </v>
      </c>
      <c r="D1071" s="458"/>
      <c r="E1071" s="458"/>
      <c r="F1071" s="458"/>
      <c r="G1071" s="458"/>
      <c r="H1071" s="458"/>
      <c r="I1071" s="458"/>
      <c r="J1071" s="458"/>
      <c r="K1071" s="458"/>
      <c r="L1071" s="458"/>
      <c r="M1071" s="459"/>
      <c r="N1071" s="7"/>
      <c r="O1071" s="7"/>
      <c r="P1071" s="7"/>
      <c r="Q1071" s="7"/>
      <c r="R1071" s="7"/>
      <c r="S1071" s="7"/>
      <c r="T1071" s="7"/>
      <c r="U1071" s="7"/>
      <c r="V1071" s="7"/>
      <c r="W1071" s="7"/>
      <c r="X1071" s="7"/>
      <c r="Y1071" s="7"/>
      <c r="Z1071" s="7"/>
    </row>
    <row r="1072" spans="1:26" ht="47.25" customHeight="1" x14ac:dyDescent="0.3">
      <c r="A1072" s="97" t="str">
        <f>+'Matriz Nº4 Administración'!A1072</f>
        <v>118. 1</v>
      </c>
      <c r="B1072" s="98" t="str">
        <f>+'Matriz Nº4 Administración'!B1072</f>
        <v>No administrar</v>
      </c>
      <c r="C1072" s="99" t="str">
        <f>IF(B1072&lt;&gt;"No administrar",'Matriz Nº1 Identificación'!B1072," ")</f>
        <v xml:space="preserve"> </v>
      </c>
      <c r="D1072" s="100" t="str">
        <f>IF(C1072&lt;&gt;" ",'Matriz Nº4 Administración'!C1072," ")</f>
        <v xml:space="preserve"> </v>
      </c>
      <c r="E1072" s="98" t="str">
        <f>IF(B1072&lt;&gt;"No administrar",'Matriz Nº4 Administración'!F1072," ")</f>
        <v xml:space="preserve"> </v>
      </c>
      <c r="F1072" s="98" t="str">
        <f>IF(B1072&lt;&gt;"No administrar",'Matriz Nº4 Administración'!G1072," ")</f>
        <v xml:space="preserve"> </v>
      </c>
      <c r="G1072" s="120"/>
      <c r="H1072" s="120"/>
      <c r="I1072" s="120"/>
      <c r="J1072" s="120"/>
      <c r="K1072" s="121"/>
      <c r="L1072" s="121"/>
      <c r="M1072" s="120"/>
      <c r="N1072" s="23"/>
      <c r="O1072" s="23"/>
      <c r="P1072" s="23"/>
      <c r="Q1072" s="23"/>
      <c r="R1072" s="23"/>
      <c r="S1072" s="23"/>
      <c r="T1072" s="23"/>
      <c r="U1072" s="23"/>
      <c r="V1072" s="23"/>
      <c r="W1072" s="23"/>
      <c r="X1072" s="23"/>
      <c r="Y1072" s="23"/>
      <c r="Z1072" s="23"/>
    </row>
    <row r="1073" spans="1:26" ht="43.5" customHeight="1" x14ac:dyDescent="0.3">
      <c r="A1073" s="97" t="str">
        <f>+'Matriz Nº4 Administración'!A1073</f>
        <v>118. 2</v>
      </c>
      <c r="B1073" s="98" t="str">
        <f>+'Matriz Nº4 Administración'!B1073</f>
        <v>No administrar</v>
      </c>
      <c r="C1073" s="99" t="str">
        <f>IF(B1073&lt;&gt;"No administrar",'Matriz Nº1 Identificación'!B1073," ")</f>
        <v xml:space="preserve"> </v>
      </c>
      <c r="D1073" s="100" t="str">
        <f>IF(C1073&lt;&gt;" ",'Matriz Nº4 Administración'!C1073," ")</f>
        <v xml:space="preserve"> </v>
      </c>
      <c r="E1073" s="98" t="str">
        <f>IF(B1073&lt;&gt;"No administrar",'Matriz Nº4 Administración'!F1073," ")</f>
        <v xml:space="preserve"> </v>
      </c>
      <c r="F1073" s="98" t="str">
        <f>IF(B1073&lt;&gt;"No administrar",'Matriz Nº4 Administración'!G1073," ")</f>
        <v xml:space="preserve"> </v>
      </c>
      <c r="G1073" s="120"/>
      <c r="H1073" s="120"/>
      <c r="I1073" s="120"/>
      <c r="J1073" s="120"/>
      <c r="K1073" s="121"/>
      <c r="L1073" s="121"/>
      <c r="M1073" s="120"/>
      <c r="N1073" s="23"/>
      <c r="O1073" s="23"/>
      <c r="P1073" s="23"/>
      <c r="Q1073" s="23"/>
      <c r="R1073" s="23"/>
      <c r="S1073" s="23"/>
      <c r="T1073" s="23"/>
      <c r="U1073" s="23"/>
      <c r="V1073" s="23"/>
      <c r="W1073" s="23"/>
      <c r="X1073" s="23"/>
      <c r="Y1073" s="23"/>
      <c r="Z1073" s="23"/>
    </row>
    <row r="1074" spans="1:26" ht="40.5" customHeight="1" x14ac:dyDescent="0.3">
      <c r="A1074" s="97" t="str">
        <f>+'Matriz Nº4 Administración'!A1074</f>
        <v>118. 3</v>
      </c>
      <c r="B1074" s="98" t="str">
        <f>+'Matriz Nº4 Administración'!B1074</f>
        <v>No administrar</v>
      </c>
      <c r="C1074" s="99" t="str">
        <f>IF(B1074&lt;&gt;"No administrar",'Matriz Nº1 Identificación'!B1074," ")</f>
        <v xml:space="preserve"> </v>
      </c>
      <c r="D1074" s="100" t="str">
        <f>IF(C1074&lt;&gt;" ",'Matriz Nº4 Administración'!C1074," ")</f>
        <v xml:space="preserve"> </v>
      </c>
      <c r="E1074" s="98" t="str">
        <f>IF(B1074&lt;&gt;"No administrar",'Matriz Nº4 Administración'!F1074," ")</f>
        <v xml:space="preserve"> </v>
      </c>
      <c r="F1074" s="98" t="str">
        <f>IF(B1074&lt;&gt;"No administrar",'Matriz Nº4 Administración'!G1074," ")</f>
        <v xml:space="preserve"> </v>
      </c>
      <c r="G1074" s="120"/>
      <c r="H1074" s="120"/>
      <c r="I1074" s="120"/>
      <c r="J1074" s="120"/>
      <c r="K1074" s="121"/>
      <c r="L1074" s="121"/>
      <c r="M1074" s="120"/>
      <c r="N1074" s="23"/>
      <c r="O1074" s="23"/>
      <c r="P1074" s="23"/>
      <c r="Q1074" s="23"/>
      <c r="R1074" s="23"/>
      <c r="S1074" s="23"/>
      <c r="T1074" s="23"/>
      <c r="U1074" s="23"/>
      <c r="V1074" s="23"/>
      <c r="W1074" s="23"/>
      <c r="X1074" s="23"/>
      <c r="Y1074" s="23"/>
      <c r="Z1074" s="23"/>
    </row>
    <row r="1075" spans="1:26" ht="48" customHeight="1" x14ac:dyDescent="0.3">
      <c r="A1075" s="97" t="str">
        <f>+'Matriz Nº4 Administración'!A1075</f>
        <v>118. 4</v>
      </c>
      <c r="B1075" s="98" t="str">
        <f>+'Matriz Nº4 Administración'!B1075</f>
        <v>No administrar</v>
      </c>
      <c r="C1075" s="99" t="str">
        <f>IF(B1075&lt;&gt;"No administrar",'Matriz Nº1 Identificación'!B1075," ")</f>
        <v xml:space="preserve"> </v>
      </c>
      <c r="D1075" s="100" t="str">
        <f>IF(C1075&lt;&gt;" ",'Matriz Nº4 Administración'!C1075," ")</f>
        <v xml:space="preserve"> </v>
      </c>
      <c r="E1075" s="98" t="str">
        <f>IF(B1075&lt;&gt;"No administrar",'Matriz Nº4 Administración'!F1075," ")</f>
        <v xml:space="preserve"> </v>
      </c>
      <c r="F1075" s="98" t="str">
        <f>IF(B1075&lt;&gt;"No administrar",'Matriz Nº4 Administración'!G1075," ")</f>
        <v xml:space="preserve"> </v>
      </c>
      <c r="G1075" s="120"/>
      <c r="H1075" s="120"/>
      <c r="I1075" s="120"/>
      <c r="J1075" s="120"/>
      <c r="K1075" s="121"/>
      <c r="L1075" s="121"/>
      <c r="M1075" s="120"/>
      <c r="N1075" s="23"/>
      <c r="O1075" s="23"/>
      <c r="P1075" s="23"/>
      <c r="Q1075" s="23"/>
      <c r="R1075" s="23"/>
      <c r="S1075" s="23"/>
      <c r="T1075" s="23"/>
      <c r="U1075" s="23"/>
      <c r="V1075" s="23"/>
      <c r="W1075" s="23"/>
      <c r="X1075" s="23"/>
      <c r="Y1075" s="23"/>
      <c r="Z1075" s="23"/>
    </row>
    <row r="1076" spans="1:26" ht="42.75" customHeight="1" x14ac:dyDescent="0.3">
      <c r="A1076" s="97" t="str">
        <f>+'Matriz Nº4 Administración'!A1076</f>
        <v>118. 5</v>
      </c>
      <c r="B1076" s="98" t="str">
        <f>+'Matriz Nº4 Administración'!B1076</f>
        <v>No administrar</v>
      </c>
      <c r="C1076" s="99" t="str">
        <f>IF(B1076&lt;&gt;"No administrar",'Matriz Nº1 Identificación'!B1076," ")</f>
        <v xml:space="preserve"> </v>
      </c>
      <c r="D1076" s="100" t="str">
        <f>IF(C1076&lt;&gt;" ",'Matriz Nº4 Administración'!C1076," ")</f>
        <v xml:space="preserve"> </v>
      </c>
      <c r="E1076" s="98" t="str">
        <f>IF(B1076&lt;&gt;"No administrar",'Matriz Nº4 Administración'!F1076," ")</f>
        <v xml:space="preserve"> </v>
      </c>
      <c r="F1076" s="98" t="str">
        <f>IF(B1076&lt;&gt;"No administrar",'Matriz Nº4 Administración'!G1076," ")</f>
        <v xml:space="preserve"> </v>
      </c>
      <c r="G1076" s="120"/>
      <c r="H1076" s="120"/>
      <c r="I1076" s="120"/>
      <c r="J1076" s="120"/>
      <c r="K1076" s="121"/>
      <c r="L1076" s="121"/>
      <c r="M1076" s="120"/>
      <c r="N1076" s="23"/>
      <c r="O1076" s="23"/>
      <c r="P1076" s="23"/>
      <c r="Q1076" s="23"/>
      <c r="R1076" s="23"/>
      <c r="S1076" s="23"/>
      <c r="T1076" s="23"/>
      <c r="U1076" s="23"/>
      <c r="V1076" s="23"/>
      <c r="W1076" s="23"/>
      <c r="X1076" s="23"/>
      <c r="Y1076" s="23"/>
      <c r="Z1076" s="23"/>
    </row>
    <row r="1077" spans="1:26" ht="40.5" customHeight="1" x14ac:dyDescent="0.3">
      <c r="A1077" s="97" t="str">
        <f>+'Matriz Nº4 Administración'!A1077</f>
        <v>118. 6</v>
      </c>
      <c r="B1077" s="98" t="str">
        <f>+'Matriz Nº4 Administración'!B1077</f>
        <v>No administrar</v>
      </c>
      <c r="C1077" s="99" t="str">
        <f>IF(B1077&lt;&gt;"No administrar",'Matriz Nº1 Identificación'!B1077," ")</f>
        <v xml:space="preserve"> </v>
      </c>
      <c r="D1077" s="100" t="str">
        <f>IF(C1077&lt;&gt;" ",'Matriz Nº4 Administración'!C1077," ")</f>
        <v xml:space="preserve"> </v>
      </c>
      <c r="E1077" s="98" t="str">
        <f>IF(B1077&lt;&gt;"No administrar",'Matriz Nº4 Administración'!F1077," ")</f>
        <v xml:space="preserve"> </v>
      </c>
      <c r="F1077" s="98" t="str">
        <f>IF(B1077&lt;&gt;"No administrar",'Matriz Nº4 Administración'!G1077," ")</f>
        <v xml:space="preserve"> </v>
      </c>
      <c r="G1077" s="120"/>
      <c r="H1077" s="120"/>
      <c r="I1077" s="120"/>
      <c r="J1077" s="120"/>
      <c r="K1077" s="121"/>
      <c r="L1077" s="121"/>
      <c r="M1077" s="120"/>
      <c r="N1077" s="23"/>
      <c r="O1077" s="23"/>
      <c r="P1077" s="23"/>
      <c r="Q1077" s="23"/>
      <c r="R1077" s="23"/>
      <c r="S1077" s="23"/>
      <c r="T1077" s="23"/>
      <c r="U1077" s="23"/>
      <c r="V1077" s="23"/>
      <c r="W1077" s="23"/>
      <c r="X1077" s="23"/>
      <c r="Y1077" s="23"/>
      <c r="Z1077" s="23"/>
    </row>
    <row r="1078" spans="1:26" ht="43.5" customHeight="1" thickBot="1" x14ac:dyDescent="0.35">
      <c r="A1078" s="97" t="str">
        <f>+'Matriz Nº4 Administración'!A1078</f>
        <v>118. 7</v>
      </c>
      <c r="B1078" s="98" t="str">
        <f>+'Matriz Nº4 Administración'!B1078</f>
        <v>No administrar</v>
      </c>
      <c r="C1078" s="99" t="str">
        <f>IF(B1078&lt;&gt;"No administrar",'Matriz Nº1 Identificación'!B1078," ")</f>
        <v xml:space="preserve"> </v>
      </c>
      <c r="D1078" s="100" t="str">
        <f>IF(C1078&lt;&gt;" ",'Matriz Nº4 Administración'!C1078," ")</f>
        <v xml:space="preserve"> </v>
      </c>
      <c r="E1078" s="98" t="str">
        <f>IF(B1078&lt;&gt;"No administrar",'Matriz Nº4 Administración'!F1078," ")</f>
        <v xml:space="preserve"> </v>
      </c>
      <c r="F1078" s="98" t="str">
        <f>IF(B1078&lt;&gt;"No administrar",'Matriz Nº4 Administración'!G1078," ")</f>
        <v xml:space="preserve"> </v>
      </c>
      <c r="G1078" s="120"/>
      <c r="H1078" s="120"/>
      <c r="I1078" s="120"/>
      <c r="J1078" s="120"/>
      <c r="K1078" s="121"/>
      <c r="L1078" s="121"/>
      <c r="M1078" s="120"/>
      <c r="N1078" s="23"/>
      <c r="O1078" s="23"/>
      <c r="P1078" s="23"/>
      <c r="Q1078" s="23"/>
      <c r="R1078" s="23"/>
      <c r="S1078" s="23"/>
      <c r="T1078" s="23"/>
      <c r="U1078" s="23"/>
      <c r="V1078" s="23"/>
      <c r="W1078" s="23"/>
      <c r="X1078" s="23"/>
      <c r="Y1078" s="23"/>
      <c r="Z1078" s="23"/>
    </row>
    <row r="1079" spans="1:26" ht="16.5" customHeight="1" thickBot="1" x14ac:dyDescent="0.35">
      <c r="A1079" s="460" t="str">
        <f>'Matriz Nº4 Administración'!A1079</f>
        <v xml:space="preserve">Objetivo Estratégico: </v>
      </c>
      <c r="B1079" s="461"/>
      <c r="C1079" s="462">
        <f>'Matriz Nº4 Administración'!B1079</f>
        <v>0</v>
      </c>
      <c r="D1079" s="463"/>
      <c r="E1079" s="463"/>
      <c r="F1079" s="463"/>
      <c r="G1079" s="463"/>
      <c r="H1079" s="463"/>
      <c r="I1079" s="463"/>
      <c r="J1079" s="463"/>
      <c r="K1079" s="463"/>
      <c r="L1079" s="463"/>
      <c r="M1079" s="463"/>
      <c r="N1079" s="7"/>
      <c r="O1079" s="7"/>
      <c r="P1079" s="7"/>
      <c r="Q1079" s="7"/>
      <c r="R1079" s="7"/>
      <c r="S1079" s="7"/>
      <c r="T1079" s="7"/>
      <c r="U1079" s="7"/>
      <c r="V1079" s="7"/>
      <c r="W1079" s="7"/>
      <c r="X1079" s="7"/>
      <c r="Y1079" s="7"/>
      <c r="Z1079" s="7"/>
    </row>
    <row r="1080" spans="1:26" ht="27" customHeight="1" thickBot="1" x14ac:dyDescent="0.35">
      <c r="A1080" s="456" t="str">
        <f>'Matriz Nº4 Administración'!A1080</f>
        <v>Objetivo táctico</v>
      </c>
      <c r="B1080" s="426"/>
      <c r="C1080" s="457" t="str">
        <f>'Matriz Nº4 Administración'!B1080</f>
        <v xml:space="preserve">119. </v>
      </c>
      <c r="D1080" s="458"/>
      <c r="E1080" s="458"/>
      <c r="F1080" s="458"/>
      <c r="G1080" s="458"/>
      <c r="H1080" s="458"/>
      <c r="I1080" s="458"/>
      <c r="J1080" s="458"/>
      <c r="K1080" s="458"/>
      <c r="L1080" s="458"/>
      <c r="M1080" s="459"/>
      <c r="N1080" s="7"/>
      <c r="O1080" s="7"/>
      <c r="P1080" s="7"/>
      <c r="Q1080" s="7"/>
      <c r="R1080" s="7"/>
      <c r="S1080" s="7"/>
      <c r="T1080" s="7"/>
      <c r="U1080" s="7"/>
      <c r="V1080" s="7"/>
      <c r="W1080" s="7"/>
      <c r="X1080" s="7"/>
      <c r="Y1080" s="7"/>
      <c r="Z1080" s="7"/>
    </row>
    <row r="1081" spans="1:26" ht="47.25" customHeight="1" x14ac:dyDescent="0.3">
      <c r="A1081" s="97" t="str">
        <f>+'Matriz Nº4 Administración'!A1081</f>
        <v>119. 1</v>
      </c>
      <c r="B1081" s="98" t="str">
        <f>+'Matriz Nº4 Administración'!B1081</f>
        <v>No administrar</v>
      </c>
      <c r="C1081" s="99" t="str">
        <f>IF(B1081&lt;&gt;"No administrar",'Matriz Nº1 Identificación'!B1081," ")</f>
        <v xml:space="preserve"> </v>
      </c>
      <c r="D1081" s="100" t="str">
        <f>IF(C1081&lt;&gt;" ",'Matriz Nº4 Administración'!C1081," ")</f>
        <v xml:space="preserve"> </v>
      </c>
      <c r="E1081" s="98" t="str">
        <f>IF(B1081&lt;&gt;"No administrar",'Matriz Nº4 Administración'!F1081," ")</f>
        <v xml:space="preserve"> </v>
      </c>
      <c r="F1081" s="98" t="str">
        <f>IF(B1081&lt;&gt;"No administrar",'Matriz Nº4 Administración'!G1081," ")</f>
        <v xml:space="preserve"> </v>
      </c>
      <c r="G1081" s="120"/>
      <c r="H1081" s="120"/>
      <c r="I1081" s="120"/>
      <c r="J1081" s="120"/>
      <c r="K1081" s="121"/>
      <c r="L1081" s="121"/>
      <c r="M1081" s="120"/>
      <c r="N1081" s="23"/>
      <c r="O1081" s="23"/>
      <c r="P1081" s="23"/>
      <c r="Q1081" s="23"/>
      <c r="R1081" s="23"/>
      <c r="S1081" s="23"/>
      <c r="T1081" s="23"/>
      <c r="U1081" s="23"/>
      <c r="V1081" s="23"/>
      <c r="W1081" s="23"/>
      <c r="X1081" s="23"/>
      <c r="Y1081" s="23"/>
      <c r="Z1081" s="23"/>
    </row>
    <row r="1082" spans="1:26" ht="43.5" customHeight="1" x14ac:dyDescent="0.3">
      <c r="A1082" s="97" t="str">
        <f>+'Matriz Nº4 Administración'!A1082</f>
        <v>119. 2</v>
      </c>
      <c r="B1082" s="98" t="str">
        <f>+'Matriz Nº4 Administración'!B1082</f>
        <v>No administrar</v>
      </c>
      <c r="C1082" s="99" t="str">
        <f>IF(B1082&lt;&gt;"No administrar",'Matriz Nº1 Identificación'!B1082," ")</f>
        <v xml:space="preserve"> </v>
      </c>
      <c r="D1082" s="100" t="str">
        <f>IF(C1082&lt;&gt;" ",'Matriz Nº4 Administración'!C1082," ")</f>
        <v xml:space="preserve"> </v>
      </c>
      <c r="E1082" s="98" t="str">
        <f>IF(B1082&lt;&gt;"No administrar",'Matriz Nº4 Administración'!F1082," ")</f>
        <v xml:space="preserve"> </v>
      </c>
      <c r="F1082" s="98" t="str">
        <f>IF(B1082&lt;&gt;"No administrar",'Matriz Nº4 Administración'!G1082," ")</f>
        <v xml:space="preserve"> </v>
      </c>
      <c r="G1082" s="120"/>
      <c r="H1082" s="120"/>
      <c r="I1082" s="120"/>
      <c r="J1082" s="120"/>
      <c r="K1082" s="121"/>
      <c r="L1082" s="121"/>
      <c r="M1082" s="120"/>
      <c r="N1082" s="23"/>
      <c r="O1082" s="23"/>
      <c r="P1082" s="23"/>
      <c r="Q1082" s="23"/>
      <c r="R1082" s="23"/>
      <c r="S1082" s="23"/>
      <c r="T1082" s="23"/>
      <c r="U1082" s="23"/>
      <c r="V1082" s="23"/>
      <c r="W1082" s="23"/>
      <c r="X1082" s="23"/>
      <c r="Y1082" s="23"/>
      <c r="Z1082" s="23"/>
    </row>
    <row r="1083" spans="1:26" ht="40.5" customHeight="1" x14ac:dyDescent="0.3">
      <c r="A1083" s="97" t="str">
        <f>+'Matriz Nº4 Administración'!A1083</f>
        <v>119. 3</v>
      </c>
      <c r="B1083" s="98" t="str">
        <f>+'Matriz Nº4 Administración'!B1083</f>
        <v>No administrar</v>
      </c>
      <c r="C1083" s="99" t="str">
        <f>IF(B1083&lt;&gt;"No administrar",'Matriz Nº1 Identificación'!B1083," ")</f>
        <v xml:space="preserve"> </v>
      </c>
      <c r="D1083" s="100" t="str">
        <f>IF(C1083&lt;&gt;" ",'Matriz Nº4 Administración'!C1083," ")</f>
        <v xml:space="preserve"> </v>
      </c>
      <c r="E1083" s="98" t="str">
        <f>IF(B1083&lt;&gt;"No administrar",'Matriz Nº4 Administración'!F1083," ")</f>
        <v xml:space="preserve"> </v>
      </c>
      <c r="F1083" s="98" t="str">
        <f>IF(B1083&lt;&gt;"No administrar",'Matriz Nº4 Administración'!G1083," ")</f>
        <v xml:space="preserve"> </v>
      </c>
      <c r="G1083" s="120"/>
      <c r="H1083" s="120"/>
      <c r="I1083" s="120"/>
      <c r="J1083" s="120"/>
      <c r="K1083" s="121"/>
      <c r="L1083" s="121"/>
      <c r="M1083" s="120"/>
      <c r="N1083" s="23"/>
      <c r="O1083" s="23"/>
      <c r="P1083" s="23"/>
      <c r="Q1083" s="23"/>
      <c r="R1083" s="23"/>
      <c r="S1083" s="23"/>
      <c r="T1083" s="23"/>
      <c r="U1083" s="23"/>
      <c r="V1083" s="23"/>
      <c r="W1083" s="23"/>
      <c r="X1083" s="23"/>
      <c r="Y1083" s="23"/>
      <c r="Z1083" s="23"/>
    </row>
    <row r="1084" spans="1:26" ht="48" customHeight="1" x14ac:dyDescent="0.3">
      <c r="A1084" s="97" t="str">
        <f>+'Matriz Nº4 Administración'!A1084</f>
        <v>119. 4</v>
      </c>
      <c r="B1084" s="98" t="str">
        <f>+'Matriz Nº4 Administración'!B1084</f>
        <v>No administrar</v>
      </c>
      <c r="C1084" s="99" t="str">
        <f>IF(B1084&lt;&gt;"No administrar",'Matriz Nº1 Identificación'!B1084," ")</f>
        <v xml:space="preserve"> </v>
      </c>
      <c r="D1084" s="100" t="str">
        <f>IF(C1084&lt;&gt;" ",'Matriz Nº4 Administración'!C1084," ")</f>
        <v xml:space="preserve"> </v>
      </c>
      <c r="E1084" s="98" t="str">
        <f>IF(B1084&lt;&gt;"No administrar",'Matriz Nº4 Administración'!F1084," ")</f>
        <v xml:space="preserve"> </v>
      </c>
      <c r="F1084" s="98" t="str">
        <f>IF(B1084&lt;&gt;"No administrar",'Matriz Nº4 Administración'!G1084," ")</f>
        <v xml:space="preserve"> </v>
      </c>
      <c r="G1084" s="120"/>
      <c r="H1084" s="120"/>
      <c r="I1084" s="120"/>
      <c r="J1084" s="120"/>
      <c r="K1084" s="121"/>
      <c r="L1084" s="121"/>
      <c r="M1084" s="120"/>
      <c r="N1084" s="23"/>
      <c r="O1084" s="23"/>
      <c r="P1084" s="23"/>
      <c r="Q1084" s="23"/>
      <c r="R1084" s="23"/>
      <c r="S1084" s="23"/>
      <c r="T1084" s="23"/>
      <c r="U1084" s="23"/>
      <c r="V1084" s="23"/>
      <c r="W1084" s="23"/>
      <c r="X1084" s="23"/>
      <c r="Y1084" s="23"/>
      <c r="Z1084" s="23"/>
    </row>
    <row r="1085" spans="1:26" ht="42.75" customHeight="1" x14ac:dyDescent="0.3">
      <c r="A1085" s="97" t="str">
        <f>+'Matriz Nº4 Administración'!A1085</f>
        <v>119. 5</v>
      </c>
      <c r="B1085" s="98" t="str">
        <f>+'Matriz Nº4 Administración'!B1085</f>
        <v>No administrar</v>
      </c>
      <c r="C1085" s="99" t="str">
        <f>IF(B1085&lt;&gt;"No administrar",'Matriz Nº1 Identificación'!B1085," ")</f>
        <v xml:space="preserve"> </v>
      </c>
      <c r="D1085" s="100" t="str">
        <f>IF(C1085&lt;&gt;" ",'Matriz Nº4 Administración'!C1085," ")</f>
        <v xml:space="preserve"> </v>
      </c>
      <c r="E1085" s="98" t="str">
        <f>IF(B1085&lt;&gt;"No administrar",'Matriz Nº4 Administración'!F1085," ")</f>
        <v xml:space="preserve"> </v>
      </c>
      <c r="F1085" s="98" t="str">
        <f>IF(B1085&lt;&gt;"No administrar",'Matriz Nº4 Administración'!G1085," ")</f>
        <v xml:space="preserve"> </v>
      </c>
      <c r="G1085" s="120"/>
      <c r="H1085" s="120"/>
      <c r="I1085" s="120"/>
      <c r="J1085" s="120"/>
      <c r="K1085" s="121"/>
      <c r="L1085" s="121"/>
      <c r="M1085" s="120"/>
      <c r="N1085" s="23"/>
      <c r="O1085" s="23"/>
      <c r="P1085" s="23"/>
      <c r="Q1085" s="23"/>
      <c r="R1085" s="23"/>
      <c r="S1085" s="23"/>
      <c r="T1085" s="23"/>
      <c r="U1085" s="23"/>
      <c r="V1085" s="23"/>
      <c r="W1085" s="23"/>
      <c r="X1085" s="23"/>
      <c r="Y1085" s="23"/>
      <c r="Z1085" s="23"/>
    </row>
    <row r="1086" spans="1:26" ht="40.5" customHeight="1" x14ac:dyDescent="0.3">
      <c r="A1086" s="97" t="str">
        <f>+'Matriz Nº4 Administración'!A1086</f>
        <v>119. 6</v>
      </c>
      <c r="B1086" s="98" t="str">
        <f>+'Matriz Nº4 Administración'!B1086</f>
        <v>No administrar</v>
      </c>
      <c r="C1086" s="99" t="str">
        <f>IF(B1086&lt;&gt;"No administrar",'Matriz Nº1 Identificación'!B1086," ")</f>
        <v xml:space="preserve"> </v>
      </c>
      <c r="D1086" s="100" t="str">
        <f>IF(C1086&lt;&gt;" ",'Matriz Nº4 Administración'!C1086," ")</f>
        <v xml:space="preserve"> </v>
      </c>
      <c r="E1086" s="98" t="str">
        <f>IF(B1086&lt;&gt;"No administrar",'Matriz Nº4 Administración'!F1086," ")</f>
        <v xml:space="preserve"> </v>
      </c>
      <c r="F1086" s="98" t="str">
        <f>IF(B1086&lt;&gt;"No administrar",'Matriz Nº4 Administración'!G1086," ")</f>
        <v xml:space="preserve"> </v>
      </c>
      <c r="G1086" s="120"/>
      <c r="H1086" s="120"/>
      <c r="I1086" s="120"/>
      <c r="J1086" s="120"/>
      <c r="K1086" s="121"/>
      <c r="L1086" s="121"/>
      <c r="M1086" s="120"/>
      <c r="N1086" s="23"/>
      <c r="O1086" s="23"/>
      <c r="P1086" s="23"/>
      <c r="Q1086" s="23"/>
      <c r="R1086" s="23"/>
      <c r="S1086" s="23"/>
      <c r="T1086" s="23"/>
      <c r="U1086" s="23"/>
      <c r="V1086" s="23"/>
      <c r="W1086" s="23"/>
      <c r="X1086" s="23"/>
      <c r="Y1086" s="23"/>
      <c r="Z1086" s="23"/>
    </row>
    <row r="1087" spans="1:26" ht="43.5" customHeight="1" x14ac:dyDescent="0.3">
      <c r="A1087" s="97" t="str">
        <f>+'Matriz Nº4 Administración'!A1087</f>
        <v>119. 7</v>
      </c>
      <c r="B1087" s="98" t="str">
        <f>+'Matriz Nº4 Administración'!B1087</f>
        <v>No administrar</v>
      </c>
      <c r="C1087" s="99" t="str">
        <f>IF(B1087&lt;&gt;"No administrar",'Matriz Nº1 Identificación'!B1087," ")</f>
        <v xml:space="preserve"> </v>
      </c>
      <c r="D1087" s="100" t="str">
        <f>IF(C1087&lt;&gt;" ",'Matriz Nº4 Administración'!C1087," ")</f>
        <v xml:space="preserve"> </v>
      </c>
      <c r="E1087" s="98" t="str">
        <f>IF(B1087&lt;&gt;"No administrar",'Matriz Nº4 Administración'!F1087," ")</f>
        <v xml:space="preserve"> </v>
      </c>
      <c r="F1087" s="98" t="str">
        <f>IF(B1087&lt;&gt;"No administrar",'Matriz Nº4 Administración'!G1087," ")</f>
        <v xml:space="preserve"> </v>
      </c>
      <c r="G1087" s="120"/>
      <c r="H1087" s="120"/>
      <c r="I1087" s="120"/>
      <c r="J1087" s="120"/>
      <c r="K1087" s="121"/>
      <c r="L1087" s="121"/>
      <c r="M1087" s="120"/>
      <c r="N1087" s="23"/>
      <c r="O1087" s="23"/>
      <c r="P1087" s="23"/>
      <c r="Q1087" s="23"/>
      <c r="R1087" s="23"/>
      <c r="S1087" s="23"/>
      <c r="T1087" s="23"/>
      <c r="U1087" s="23"/>
      <c r="V1087" s="23"/>
      <c r="W1087" s="23"/>
      <c r="X1087" s="23"/>
      <c r="Y1087" s="23"/>
      <c r="Z1087" s="23"/>
    </row>
    <row r="1088" spans="1:26" ht="16.5" customHeight="1" x14ac:dyDescent="0.3">
      <c r="A1088" s="74"/>
      <c r="B1088" s="74"/>
      <c r="C1088" s="74"/>
      <c r="D1088" s="74"/>
      <c r="E1088" s="74"/>
      <c r="F1088" s="74"/>
      <c r="G1088" s="74"/>
      <c r="H1088" s="74"/>
      <c r="I1088" s="74"/>
      <c r="J1088" s="74"/>
      <c r="K1088" s="74"/>
      <c r="L1088" s="74"/>
      <c r="M1088" s="74"/>
    </row>
    <row r="1089" ht="14.25" customHeight="1" x14ac:dyDescent="0.3"/>
    <row r="1090" ht="80.25" customHeight="1" x14ac:dyDescent="0.3"/>
    <row r="1091" ht="16.5" customHeight="1" x14ac:dyDescent="0.3"/>
    <row r="1092" ht="14.25" customHeight="1" x14ac:dyDescent="0.3"/>
    <row r="1093" ht="80.25" customHeight="1" x14ac:dyDescent="0.3"/>
    <row r="1094" ht="16.5" customHeight="1" x14ac:dyDescent="0.3"/>
    <row r="1095" ht="14.25" customHeight="1" x14ac:dyDescent="0.3"/>
    <row r="1096" ht="80.25" customHeight="1" x14ac:dyDescent="0.3"/>
    <row r="1097" ht="16.5" customHeight="1" x14ac:dyDescent="0.3"/>
    <row r="1098" ht="14.25" customHeight="1" x14ac:dyDescent="0.3"/>
    <row r="1099" ht="80.25" customHeight="1" x14ac:dyDescent="0.3"/>
    <row r="1100" ht="16.5" customHeight="1" x14ac:dyDescent="0.3"/>
    <row r="1101" ht="14.25" customHeight="1" x14ac:dyDescent="0.3"/>
    <row r="1102" ht="80.25" customHeight="1" x14ac:dyDescent="0.3"/>
    <row r="1103" ht="16.5" customHeight="1" x14ac:dyDescent="0.3"/>
    <row r="1104" ht="14.25" customHeight="1" x14ac:dyDescent="0.3"/>
    <row r="1105" ht="80.25" customHeight="1" x14ac:dyDescent="0.3"/>
    <row r="1106" ht="16.5" customHeight="1" x14ac:dyDescent="0.3"/>
    <row r="1107" ht="14.25" customHeight="1" x14ac:dyDescent="0.3"/>
    <row r="1108" ht="80.25" customHeight="1" x14ac:dyDescent="0.3"/>
    <row r="1109" ht="16.5" customHeight="1" x14ac:dyDescent="0.3"/>
    <row r="1110" ht="14.25" customHeight="1" x14ac:dyDescent="0.3"/>
    <row r="1111" ht="80.25" customHeight="1" x14ac:dyDescent="0.3"/>
    <row r="1112" ht="16.5" customHeight="1" x14ac:dyDescent="0.3"/>
    <row r="1113" ht="14.25" customHeight="1" x14ac:dyDescent="0.3"/>
    <row r="1114" ht="80.25" customHeight="1" x14ac:dyDescent="0.3"/>
    <row r="1115" ht="16.5" customHeight="1" x14ac:dyDescent="0.3"/>
    <row r="1116" ht="14.25" customHeight="1" x14ac:dyDescent="0.3"/>
    <row r="1117" ht="80.25" customHeight="1" x14ac:dyDescent="0.3"/>
    <row r="1118" ht="16.5" customHeight="1" x14ac:dyDescent="0.3"/>
    <row r="1119" ht="14.25" customHeight="1" x14ac:dyDescent="0.3"/>
    <row r="1120" ht="80.25" customHeight="1" x14ac:dyDescent="0.3"/>
    <row r="1121" ht="16.5" customHeight="1" x14ac:dyDescent="0.3"/>
    <row r="1122" ht="14.25" customHeight="1" x14ac:dyDescent="0.3"/>
    <row r="1123" ht="80.25" customHeight="1" x14ac:dyDescent="0.3"/>
    <row r="1124" ht="16.5" customHeight="1" x14ac:dyDescent="0.3"/>
    <row r="1125" ht="14.25" customHeight="1" x14ac:dyDescent="0.3"/>
    <row r="1126" ht="80.25" customHeight="1" x14ac:dyDescent="0.3"/>
    <row r="1127" ht="16.5" customHeight="1" x14ac:dyDescent="0.3"/>
    <row r="1128" ht="14.25" customHeight="1" x14ac:dyDescent="0.3"/>
    <row r="1129" ht="80.25" customHeight="1" x14ac:dyDescent="0.3"/>
    <row r="1130" ht="12.75" customHeight="1" x14ac:dyDescent="0.3"/>
    <row r="1131" ht="12.75" customHeight="1" x14ac:dyDescent="0.3"/>
    <row r="1132" ht="12.75" customHeight="1" x14ac:dyDescent="0.3"/>
    <row r="1133" ht="12.75" customHeight="1" x14ac:dyDescent="0.3"/>
    <row r="1134" ht="12.75" customHeight="1" x14ac:dyDescent="0.3"/>
    <row r="1135" ht="12.75" customHeight="1" x14ac:dyDescent="0.3"/>
    <row r="1136" ht="12.75" customHeight="1" x14ac:dyDescent="0.3"/>
    <row r="1137" ht="12.75" customHeight="1" x14ac:dyDescent="0.3"/>
    <row r="1138" ht="12.75" customHeight="1" x14ac:dyDescent="0.3"/>
    <row r="1139" ht="12.75" customHeight="1" x14ac:dyDescent="0.3"/>
    <row r="1140" ht="12.75" customHeight="1" x14ac:dyDescent="0.3"/>
    <row r="1141" ht="28.5" customHeight="1" x14ac:dyDescent="0.3"/>
    <row r="1142" ht="15.75" customHeight="1" x14ac:dyDescent="0.3"/>
    <row r="1143" ht="12.75" customHeight="1" x14ac:dyDescent="0.3"/>
    <row r="1144" ht="12.75" customHeight="1" x14ac:dyDescent="0.3"/>
    <row r="1146" ht="12.75" customHeight="1" x14ac:dyDescent="0.3"/>
    <row r="1147" ht="12.75" customHeight="1" x14ac:dyDescent="0.3"/>
    <row r="1148" ht="12.75" customHeight="1" x14ac:dyDescent="0.3"/>
    <row r="1149" ht="28.5" customHeight="1" x14ac:dyDescent="0.3"/>
    <row r="1150" ht="18.75" customHeight="1" x14ac:dyDescent="0.3"/>
    <row r="1151" ht="12.75" customHeight="1" x14ac:dyDescent="0.3"/>
    <row r="1152" ht="12.75" customHeight="1" x14ac:dyDescent="0.3"/>
    <row r="1153" ht="28.5" customHeight="1" x14ac:dyDescent="0.3"/>
    <row r="1154" ht="27" customHeight="1" x14ac:dyDescent="0.3"/>
    <row r="1155" ht="12.75" customHeight="1" x14ac:dyDescent="0.3"/>
    <row r="1156" ht="12.75" customHeight="1" x14ac:dyDescent="0.3"/>
    <row r="1157" ht="12.75" customHeight="1" x14ac:dyDescent="0.3"/>
    <row r="1158" ht="12.75" customHeight="1" x14ac:dyDescent="0.3"/>
    <row r="1159" ht="12.75" customHeight="1" x14ac:dyDescent="0.3"/>
    <row r="1160" ht="12.75" customHeight="1" x14ac:dyDescent="0.3"/>
    <row r="1161" ht="12.75" customHeight="1" x14ac:dyDescent="0.3"/>
    <row r="1162" ht="27.75" customHeight="1" x14ac:dyDescent="0.3"/>
    <row r="1163" ht="29.25" customHeight="1" x14ac:dyDescent="0.3"/>
    <row r="1164" ht="12.75" customHeight="1" x14ac:dyDescent="0.3"/>
    <row r="1165" ht="12.75" customHeight="1" x14ac:dyDescent="0.3"/>
    <row r="1166" ht="15.75" customHeight="1" x14ac:dyDescent="0.3"/>
    <row r="1167" ht="12.75" customHeight="1" x14ac:dyDescent="0.3"/>
    <row r="1168" ht="12.75" customHeight="1" x14ac:dyDescent="0.3"/>
    <row r="1169" ht="12.75" customHeight="1" x14ac:dyDescent="0.3"/>
    <row r="1170" ht="12.75" customHeight="1" x14ac:dyDescent="0.3"/>
    <row r="1171" ht="12.75" customHeight="1" x14ac:dyDescent="0.3"/>
    <row r="1172" ht="12.75" customHeight="1" x14ac:dyDescent="0.3"/>
    <row r="1173" ht="12.75" customHeight="1" x14ac:dyDescent="0.3"/>
    <row r="1174" ht="16.5" customHeight="1" x14ac:dyDescent="0.3"/>
    <row r="1176" ht="24" customHeight="1" x14ac:dyDescent="0.3"/>
    <row r="1177" ht="18.75" customHeight="1" x14ac:dyDescent="0.3"/>
    <row r="1178" ht="21" customHeight="1" x14ac:dyDescent="0.3"/>
    <row r="1179" ht="12.75" customHeight="1" x14ac:dyDescent="0.3"/>
    <row r="1180" ht="12.75" customHeight="1" x14ac:dyDescent="0.3"/>
    <row r="1181" ht="12.75" customHeight="1" x14ac:dyDescent="0.3"/>
    <row r="1182" ht="12.75" customHeight="1" x14ac:dyDescent="0.3"/>
    <row r="1183" ht="12.75" customHeight="1" x14ac:dyDescent="0.3"/>
    <row r="1184" ht="12.75" customHeight="1" x14ac:dyDescent="0.3"/>
    <row r="1185" ht="12.75" customHeight="1" x14ac:dyDescent="0.3"/>
    <row r="1186" ht="12.75" customHeight="1" x14ac:dyDescent="0.3"/>
    <row r="1187" ht="12.75" customHeight="1" x14ac:dyDescent="0.3"/>
    <row r="1188" ht="12.75" customHeight="1" x14ac:dyDescent="0.3"/>
    <row r="1189" ht="12.75" customHeight="1" x14ac:dyDescent="0.3"/>
    <row r="1190" ht="12.75" customHeight="1" x14ac:dyDescent="0.3"/>
    <row r="1191" ht="12.75" customHeight="1" x14ac:dyDescent="0.3"/>
    <row r="1192" ht="12.75" customHeight="1" x14ac:dyDescent="0.3"/>
    <row r="1193" ht="12.75" customHeight="1" x14ac:dyDescent="0.3"/>
    <row r="1194" ht="12.75" customHeight="1" x14ac:dyDescent="0.3"/>
    <row r="1195" ht="12.75" customHeight="1" x14ac:dyDescent="0.3"/>
    <row r="1196" ht="12.75" customHeight="1" x14ac:dyDescent="0.3"/>
    <row r="1197" ht="12.75" customHeight="1" x14ac:dyDescent="0.3"/>
    <row r="1198" ht="12.75" customHeight="1" x14ac:dyDescent="0.3"/>
    <row r="1199" ht="12.75" customHeight="1" x14ac:dyDescent="0.3"/>
    <row r="1200" ht="12.75" customHeight="1" x14ac:dyDescent="0.3"/>
    <row r="1201" ht="12.75" customHeight="1" x14ac:dyDescent="0.3"/>
    <row r="1202" ht="12.75" customHeight="1" x14ac:dyDescent="0.3"/>
    <row r="1203" ht="12.75" customHeight="1" x14ac:dyDescent="0.3"/>
    <row r="1204" ht="12.75" customHeight="1" x14ac:dyDescent="0.3"/>
    <row r="1205" ht="12.75" customHeight="1" x14ac:dyDescent="0.3"/>
    <row r="1206" ht="12.75" customHeight="1" x14ac:dyDescent="0.3"/>
    <row r="1207" ht="12.75" customHeight="1" x14ac:dyDescent="0.3"/>
    <row r="1208" ht="12.75" customHeight="1" x14ac:dyDescent="0.3"/>
    <row r="1209" ht="12.75" customHeight="1" x14ac:dyDescent="0.3"/>
    <row r="1210" ht="12.75" customHeight="1" x14ac:dyDescent="0.3"/>
    <row r="1211" ht="12.75" customHeight="1" x14ac:dyDescent="0.3"/>
    <row r="1212" ht="12.75" customHeight="1" x14ac:dyDescent="0.3"/>
    <row r="1213" ht="12.75" customHeight="1" x14ac:dyDescent="0.3"/>
    <row r="1214" ht="12.75" customHeight="1" x14ac:dyDescent="0.3"/>
    <row r="1215" ht="12.75" customHeight="1" x14ac:dyDescent="0.3"/>
    <row r="1216" ht="12.75" customHeight="1" x14ac:dyDescent="0.3"/>
    <row r="1217" ht="12.75" customHeight="1" x14ac:dyDescent="0.3"/>
    <row r="1218" ht="12.75" customHeight="1" x14ac:dyDescent="0.3"/>
    <row r="1219" ht="12.75" customHeight="1" x14ac:dyDescent="0.3"/>
    <row r="1220" ht="12.75" customHeight="1" x14ac:dyDescent="0.3"/>
    <row r="1221" ht="12.75" customHeight="1" x14ac:dyDescent="0.3"/>
    <row r="1222" ht="12.75" customHeight="1" x14ac:dyDescent="0.3"/>
    <row r="1223" ht="12.75" customHeight="1" x14ac:dyDescent="0.3"/>
    <row r="1224" ht="12.75" customHeight="1" x14ac:dyDescent="0.3"/>
    <row r="1225" ht="12.75" customHeight="1" x14ac:dyDescent="0.3"/>
    <row r="1226" ht="12.75" customHeight="1" x14ac:dyDescent="0.3"/>
    <row r="1227" ht="12.75" customHeight="1" x14ac:dyDescent="0.3"/>
    <row r="1228" ht="12.75" customHeight="1" x14ac:dyDescent="0.3"/>
    <row r="1229" ht="12.75" customHeight="1" x14ac:dyDescent="0.3"/>
    <row r="1230" ht="12.75" customHeight="1" x14ac:dyDescent="0.3"/>
    <row r="1231" ht="12.75" customHeight="1" x14ac:dyDescent="0.3"/>
    <row r="1232" ht="12.75" customHeight="1" x14ac:dyDescent="0.3"/>
    <row r="1233" ht="12.75" customHeight="1" x14ac:dyDescent="0.3"/>
    <row r="1234" ht="12.75" customHeight="1" x14ac:dyDescent="0.3"/>
    <row r="1235" ht="12.75" customHeight="1" x14ac:dyDescent="0.3"/>
    <row r="1236" ht="12.75" customHeight="1" x14ac:dyDescent="0.3"/>
    <row r="1237" ht="12.75" customHeight="1" x14ac:dyDescent="0.3"/>
    <row r="1238" ht="12.75" customHeight="1" x14ac:dyDescent="0.3"/>
    <row r="1239" ht="12.75" customHeight="1" x14ac:dyDescent="0.3"/>
    <row r="1240" ht="12.75" customHeight="1" x14ac:dyDescent="0.3"/>
    <row r="1241" ht="12.75" customHeight="1" x14ac:dyDescent="0.3"/>
    <row r="1242" ht="12.75" customHeight="1" x14ac:dyDescent="0.3"/>
    <row r="1243" ht="12.75" customHeight="1" x14ac:dyDescent="0.3"/>
    <row r="1244" ht="12.75" customHeight="1" x14ac:dyDescent="0.3"/>
    <row r="1245" ht="12.75" customHeight="1" x14ac:dyDescent="0.3"/>
    <row r="1246" ht="12.75" customHeight="1" x14ac:dyDescent="0.3"/>
    <row r="1247" ht="12.75" customHeight="1" x14ac:dyDescent="0.3"/>
    <row r="1248" ht="12.75" customHeight="1" x14ac:dyDescent="0.3"/>
    <row r="1249" spans="1:26" ht="12.75" customHeight="1" x14ac:dyDescent="0.3"/>
    <row r="1250" spans="1:26" ht="12.75" customHeight="1" x14ac:dyDescent="0.3"/>
    <row r="1251" spans="1:26" ht="12.75" customHeight="1" x14ac:dyDescent="0.3"/>
    <row r="1252" spans="1:26" ht="12.75" customHeight="1" x14ac:dyDescent="0.3"/>
    <row r="1253" spans="1:26" ht="12.75" customHeight="1" x14ac:dyDescent="0.3"/>
    <row r="1254" spans="1:26" ht="12.75" customHeight="1" x14ac:dyDescent="0.3">
      <c r="A1254" s="23"/>
      <c r="B1254" s="23"/>
      <c r="C1254" s="24"/>
      <c r="D1254" s="23"/>
      <c r="E1254" s="23"/>
      <c r="F1254" s="23"/>
      <c r="G1254" s="23"/>
      <c r="H1254" s="23"/>
      <c r="I1254" s="23"/>
      <c r="J1254" s="23"/>
      <c r="K1254" s="25"/>
      <c r="L1254" s="23"/>
      <c r="M1254" s="23"/>
      <c r="N1254" s="23"/>
      <c r="O1254" s="23"/>
      <c r="P1254" s="23"/>
      <c r="Q1254" s="23"/>
      <c r="R1254" s="23"/>
      <c r="S1254" s="23"/>
      <c r="T1254" s="23"/>
      <c r="U1254" s="23"/>
      <c r="V1254" s="23"/>
      <c r="W1254" s="23"/>
      <c r="X1254" s="23"/>
      <c r="Y1254" s="23"/>
      <c r="Z1254" s="23"/>
    </row>
    <row r="1255" spans="1:26" ht="12.75" customHeight="1" x14ac:dyDescent="0.3">
      <c r="A1255" s="23"/>
      <c r="B1255" s="23"/>
      <c r="C1255" s="24"/>
      <c r="D1255" s="23"/>
      <c r="E1255" s="23"/>
      <c r="F1255" s="23"/>
      <c r="G1255" s="23"/>
      <c r="H1255" s="23"/>
      <c r="I1255" s="23"/>
      <c r="J1255" s="23"/>
      <c r="K1255" s="25"/>
      <c r="L1255" s="23"/>
      <c r="M1255" s="23"/>
      <c r="N1255" s="23"/>
      <c r="O1255" s="23"/>
      <c r="P1255" s="23"/>
      <c r="Q1255" s="23"/>
      <c r="R1255" s="23"/>
      <c r="S1255" s="23"/>
      <c r="T1255" s="23"/>
      <c r="U1255" s="23"/>
      <c r="V1255" s="23"/>
      <c r="W1255" s="23"/>
      <c r="X1255" s="23"/>
      <c r="Y1255" s="23"/>
      <c r="Z1255" s="23"/>
    </row>
    <row r="1256" spans="1:26" ht="12.75" customHeight="1" x14ac:dyDescent="0.3">
      <c r="A1256" s="23"/>
      <c r="B1256" s="23"/>
      <c r="C1256" s="24"/>
      <c r="D1256" s="23"/>
      <c r="E1256" s="23"/>
      <c r="F1256" s="23"/>
      <c r="G1256" s="23"/>
      <c r="H1256" s="23"/>
      <c r="I1256" s="23"/>
      <c r="J1256" s="23"/>
      <c r="K1256" s="25"/>
      <c r="L1256" s="23"/>
      <c r="M1256" s="23"/>
      <c r="N1256" s="23"/>
      <c r="O1256" s="23"/>
      <c r="P1256" s="23"/>
      <c r="Q1256" s="23"/>
      <c r="R1256" s="23"/>
      <c r="S1256" s="23"/>
      <c r="T1256" s="23"/>
      <c r="U1256" s="23"/>
      <c r="V1256" s="23"/>
      <c r="W1256" s="23"/>
      <c r="X1256" s="23"/>
      <c r="Y1256" s="23"/>
      <c r="Z1256" s="23"/>
    </row>
    <row r="1257" spans="1:26" ht="12.75" customHeight="1" x14ac:dyDescent="0.3">
      <c r="A1257" s="23"/>
      <c r="B1257" s="23"/>
      <c r="C1257" s="24"/>
      <c r="D1257" s="23"/>
      <c r="E1257" s="23"/>
      <c r="F1257" s="23"/>
      <c r="G1257" s="23"/>
      <c r="H1257" s="23"/>
      <c r="I1257" s="23"/>
      <c r="J1257" s="23"/>
      <c r="K1257" s="25"/>
      <c r="L1257" s="23"/>
      <c r="M1257" s="23"/>
      <c r="N1257" s="23"/>
      <c r="O1257" s="23"/>
      <c r="P1257" s="23"/>
      <c r="Q1257" s="23"/>
      <c r="R1257" s="23"/>
      <c r="S1257" s="23"/>
      <c r="T1257" s="23"/>
      <c r="U1257" s="23"/>
      <c r="V1257" s="23"/>
      <c r="W1257" s="23"/>
      <c r="X1257" s="23"/>
      <c r="Y1257" s="23"/>
      <c r="Z1257" s="23"/>
    </row>
    <row r="1258" spans="1:26" ht="12.75" customHeight="1" x14ac:dyDescent="0.3">
      <c r="A1258" s="23"/>
      <c r="B1258" s="23"/>
      <c r="C1258" s="24"/>
      <c r="D1258" s="23"/>
      <c r="E1258" s="23"/>
      <c r="F1258" s="23"/>
      <c r="G1258" s="23"/>
      <c r="H1258" s="23"/>
      <c r="I1258" s="23"/>
      <c r="J1258" s="23"/>
      <c r="K1258" s="25"/>
      <c r="L1258" s="23"/>
      <c r="M1258" s="23"/>
      <c r="N1258" s="23"/>
      <c r="O1258" s="23"/>
      <c r="P1258" s="23"/>
      <c r="Q1258" s="23"/>
      <c r="R1258" s="23"/>
      <c r="S1258" s="23"/>
      <c r="T1258" s="23"/>
      <c r="U1258" s="23"/>
      <c r="V1258" s="23"/>
      <c r="W1258" s="23"/>
      <c r="X1258" s="23"/>
      <c r="Y1258" s="23"/>
      <c r="Z1258" s="23"/>
    </row>
    <row r="1259" spans="1:26" ht="12.75" customHeight="1" x14ac:dyDescent="0.3">
      <c r="A1259" s="23"/>
      <c r="B1259" s="23"/>
      <c r="C1259" s="24"/>
      <c r="D1259" s="23"/>
      <c r="E1259" s="23"/>
      <c r="F1259" s="23"/>
      <c r="G1259" s="23"/>
      <c r="H1259" s="23"/>
      <c r="I1259" s="23"/>
      <c r="J1259" s="23"/>
      <c r="K1259" s="25"/>
      <c r="L1259" s="23"/>
      <c r="M1259" s="23"/>
      <c r="N1259" s="23"/>
      <c r="O1259" s="23"/>
      <c r="P1259" s="23"/>
      <c r="Q1259" s="23"/>
      <c r="R1259" s="23"/>
      <c r="S1259" s="23"/>
      <c r="T1259" s="23"/>
      <c r="U1259" s="23"/>
      <c r="V1259" s="23"/>
      <c r="W1259" s="23"/>
      <c r="X1259" s="23"/>
      <c r="Y1259" s="23"/>
      <c r="Z1259" s="23"/>
    </row>
    <row r="1260" spans="1:26" ht="12.75" customHeight="1" x14ac:dyDescent="0.3">
      <c r="A1260" s="23"/>
      <c r="B1260" s="23"/>
      <c r="C1260" s="24"/>
      <c r="D1260" s="23"/>
      <c r="E1260" s="23"/>
      <c r="F1260" s="23"/>
      <c r="G1260" s="23"/>
      <c r="H1260" s="23"/>
      <c r="I1260" s="23"/>
      <c r="J1260" s="23"/>
      <c r="K1260" s="25"/>
      <c r="L1260" s="23"/>
      <c r="M1260" s="23"/>
      <c r="N1260" s="23"/>
      <c r="O1260" s="23"/>
      <c r="P1260" s="23"/>
      <c r="Q1260" s="23"/>
      <c r="R1260" s="23"/>
      <c r="S1260" s="23"/>
      <c r="T1260" s="23"/>
      <c r="U1260" s="23"/>
      <c r="V1260" s="23"/>
      <c r="W1260" s="23"/>
      <c r="X1260" s="23"/>
      <c r="Y1260" s="23"/>
      <c r="Z1260" s="23"/>
    </row>
    <row r="1261" spans="1:26" ht="12.75" customHeight="1" x14ac:dyDescent="0.3">
      <c r="A1261" s="23"/>
      <c r="B1261" s="23"/>
      <c r="C1261" s="24"/>
      <c r="D1261" s="23"/>
      <c r="E1261" s="23"/>
      <c r="F1261" s="23"/>
      <c r="G1261" s="23"/>
      <c r="H1261" s="23"/>
      <c r="I1261" s="23"/>
      <c r="J1261" s="23"/>
      <c r="K1261" s="25"/>
      <c r="L1261" s="23"/>
      <c r="M1261" s="23"/>
      <c r="N1261" s="23"/>
      <c r="O1261" s="23"/>
      <c r="P1261" s="23"/>
      <c r="Q1261" s="23"/>
      <c r="R1261" s="23"/>
      <c r="S1261" s="23"/>
      <c r="T1261" s="23"/>
      <c r="U1261" s="23"/>
      <c r="V1261" s="23"/>
      <c r="W1261" s="23"/>
      <c r="X1261" s="23"/>
      <c r="Y1261" s="23"/>
      <c r="Z1261" s="23"/>
    </row>
    <row r="1262" spans="1:26" ht="12.75" customHeight="1" x14ac:dyDescent="0.3">
      <c r="A1262" s="23"/>
      <c r="B1262" s="23"/>
      <c r="C1262" s="24"/>
      <c r="D1262" s="23"/>
      <c r="E1262" s="23"/>
      <c r="F1262" s="23"/>
      <c r="G1262" s="23"/>
      <c r="H1262" s="23"/>
      <c r="I1262" s="23"/>
      <c r="J1262" s="23"/>
      <c r="K1262" s="25"/>
      <c r="L1262" s="23"/>
      <c r="M1262" s="23"/>
      <c r="N1262" s="23"/>
      <c r="O1262" s="23"/>
      <c r="P1262" s="23"/>
      <c r="Q1262" s="23"/>
      <c r="R1262" s="23"/>
      <c r="S1262" s="23"/>
      <c r="T1262" s="23"/>
      <c r="U1262" s="23"/>
      <c r="V1262" s="23"/>
      <c r="W1262" s="23"/>
      <c r="X1262" s="23"/>
      <c r="Y1262" s="23"/>
      <c r="Z1262" s="23"/>
    </row>
    <row r="1263" spans="1:26" ht="12.75" customHeight="1" x14ac:dyDescent="0.3">
      <c r="A1263" s="23"/>
      <c r="B1263" s="23"/>
      <c r="C1263" s="24"/>
      <c r="D1263" s="23"/>
      <c r="E1263" s="23"/>
      <c r="F1263" s="23"/>
      <c r="G1263" s="23"/>
      <c r="H1263" s="23"/>
      <c r="I1263" s="23"/>
      <c r="J1263" s="23"/>
      <c r="K1263" s="25"/>
      <c r="L1263" s="23"/>
      <c r="M1263" s="23"/>
      <c r="N1263" s="23"/>
      <c r="O1263" s="23"/>
      <c r="P1263" s="23"/>
      <c r="Q1263" s="23"/>
      <c r="R1263" s="23"/>
      <c r="S1263" s="23"/>
      <c r="T1263" s="23"/>
      <c r="U1263" s="23"/>
      <c r="V1263" s="23"/>
      <c r="W1263" s="23"/>
      <c r="X1263" s="23"/>
      <c r="Y1263" s="23"/>
      <c r="Z1263" s="23"/>
    </row>
    <row r="1264" spans="1:26" ht="12.75" customHeight="1" x14ac:dyDescent="0.3">
      <c r="A1264" s="23"/>
      <c r="B1264" s="23"/>
      <c r="C1264" s="24"/>
      <c r="D1264" s="23"/>
      <c r="E1264" s="23"/>
      <c r="F1264" s="23"/>
      <c r="G1264" s="23"/>
      <c r="H1264" s="23"/>
      <c r="I1264" s="23"/>
      <c r="J1264" s="23"/>
      <c r="K1264" s="25"/>
      <c r="L1264" s="23"/>
      <c r="M1264" s="23"/>
      <c r="N1264" s="23"/>
      <c r="O1264" s="23"/>
      <c r="P1264" s="23"/>
      <c r="Q1264" s="23"/>
      <c r="R1264" s="23"/>
      <c r="S1264" s="23"/>
      <c r="T1264" s="23"/>
      <c r="U1264" s="23"/>
      <c r="V1264" s="23"/>
      <c r="W1264" s="23"/>
      <c r="X1264" s="23"/>
      <c r="Y1264" s="23"/>
      <c r="Z1264" s="23"/>
    </row>
    <row r="1265" spans="1:26" ht="12.75" customHeight="1" x14ac:dyDescent="0.3">
      <c r="A1265" s="23"/>
      <c r="B1265" s="23"/>
      <c r="C1265" s="24"/>
      <c r="D1265" s="23"/>
      <c r="E1265" s="23"/>
      <c r="F1265" s="23"/>
      <c r="G1265" s="23"/>
      <c r="H1265" s="23"/>
      <c r="I1265" s="23"/>
      <c r="J1265" s="23"/>
      <c r="K1265" s="25"/>
      <c r="L1265" s="23"/>
      <c r="M1265" s="23"/>
      <c r="N1265" s="23"/>
      <c r="O1265" s="23"/>
      <c r="P1265" s="23"/>
      <c r="Q1265" s="23"/>
      <c r="R1265" s="23"/>
      <c r="S1265" s="23"/>
      <c r="T1265" s="23"/>
      <c r="U1265" s="23"/>
      <c r="V1265" s="23"/>
      <c r="W1265" s="23"/>
      <c r="X1265" s="23"/>
      <c r="Y1265" s="23"/>
      <c r="Z1265" s="23"/>
    </row>
    <row r="1266" spans="1:26" ht="12.75" customHeight="1" x14ac:dyDescent="0.3">
      <c r="A1266" s="23"/>
      <c r="B1266" s="23"/>
      <c r="C1266" s="24"/>
      <c r="D1266" s="23"/>
      <c r="E1266" s="23"/>
      <c r="F1266" s="23"/>
      <c r="G1266" s="23"/>
      <c r="H1266" s="23"/>
      <c r="I1266" s="23"/>
      <c r="J1266" s="23"/>
      <c r="K1266" s="25"/>
      <c r="L1266" s="23"/>
      <c r="M1266" s="23"/>
      <c r="N1266" s="23"/>
      <c r="O1266" s="23"/>
      <c r="P1266" s="23"/>
      <c r="Q1266" s="23"/>
      <c r="R1266" s="23"/>
      <c r="S1266" s="23"/>
      <c r="T1266" s="23"/>
      <c r="U1266" s="23"/>
      <c r="V1266" s="23"/>
      <c r="W1266" s="23"/>
      <c r="X1266" s="23"/>
      <c r="Y1266" s="23"/>
      <c r="Z1266" s="23"/>
    </row>
    <row r="1267" spans="1:26" ht="12.75" customHeight="1" x14ac:dyDescent="0.3">
      <c r="A1267" s="23"/>
      <c r="B1267" s="23"/>
      <c r="C1267" s="24"/>
      <c r="D1267" s="23"/>
      <c r="E1267" s="23"/>
      <c r="F1267" s="23"/>
      <c r="G1267" s="23"/>
      <c r="H1267" s="23"/>
      <c r="I1267" s="23"/>
      <c r="J1267" s="23"/>
      <c r="K1267" s="25"/>
      <c r="L1267" s="23"/>
      <c r="M1267" s="23"/>
      <c r="N1267" s="23"/>
      <c r="O1267" s="23"/>
      <c r="P1267" s="23"/>
      <c r="Q1267" s="23"/>
      <c r="R1267" s="23"/>
      <c r="S1267" s="23"/>
      <c r="T1267" s="23"/>
      <c r="U1267" s="23"/>
      <c r="V1267" s="23"/>
      <c r="W1267" s="23"/>
      <c r="X1267" s="23"/>
      <c r="Y1267" s="23"/>
      <c r="Z1267" s="23"/>
    </row>
    <row r="1268" spans="1:26" ht="12.75" customHeight="1" x14ac:dyDescent="0.3">
      <c r="A1268" s="23"/>
      <c r="B1268" s="23"/>
      <c r="C1268" s="24"/>
      <c r="D1268" s="23"/>
      <c r="E1268" s="23"/>
      <c r="F1268" s="23"/>
      <c r="G1268" s="23"/>
      <c r="H1268" s="23"/>
      <c r="I1268" s="23"/>
      <c r="J1268" s="23"/>
      <c r="K1268" s="25"/>
      <c r="L1268" s="23"/>
      <c r="M1268" s="23"/>
      <c r="N1268" s="23"/>
      <c r="O1268" s="23"/>
      <c r="P1268" s="23"/>
      <c r="Q1268" s="23"/>
      <c r="R1268" s="23"/>
      <c r="S1268" s="23"/>
      <c r="T1268" s="23"/>
      <c r="U1268" s="23"/>
      <c r="V1268" s="23"/>
      <c r="W1268" s="23"/>
      <c r="X1268" s="23"/>
      <c r="Y1268" s="23"/>
      <c r="Z1268" s="23"/>
    </row>
    <row r="1269" spans="1:26" ht="12.75" customHeight="1" x14ac:dyDescent="0.3">
      <c r="A1269" s="23"/>
      <c r="B1269" s="23"/>
      <c r="C1269" s="24"/>
      <c r="D1269" s="23"/>
      <c r="E1269" s="23"/>
      <c r="F1269" s="23"/>
      <c r="G1269" s="23"/>
      <c r="H1269" s="23"/>
      <c r="I1269" s="23"/>
      <c r="J1269" s="23"/>
      <c r="K1269" s="25"/>
      <c r="L1269" s="23"/>
      <c r="M1269" s="23"/>
      <c r="N1269" s="23"/>
      <c r="O1269" s="23"/>
      <c r="P1269" s="23"/>
      <c r="Q1269" s="23"/>
      <c r="R1269" s="23"/>
      <c r="S1269" s="23"/>
      <c r="T1269" s="23"/>
      <c r="U1269" s="23"/>
      <c r="V1269" s="23"/>
      <c r="W1269" s="23"/>
      <c r="X1269" s="23"/>
      <c r="Y1269" s="23"/>
      <c r="Z1269" s="23"/>
    </row>
    <row r="1270" spans="1:26" ht="12.75" customHeight="1" x14ac:dyDescent="0.3">
      <c r="A1270" s="23"/>
      <c r="B1270" s="23"/>
      <c r="C1270" s="24"/>
      <c r="D1270" s="23"/>
      <c r="E1270" s="23"/>
      <c r="F1270" s="23"/>
      <c r="G1270" s="23"/>
      <c r="H1270" s="23"/>
      <c r="I1270" s="23"/>
      <c r="J1270" s="23"/>
      <c r="K1270" s="25"/>
      <c r="L1270" s="23"/>
      <c r="M1270" s="23"/>
      <c r="N1270" s="23"/>
      <c r="O1270" s="23"/>
      <c r="P1270" s="23"/>
      <c r="Q1270" s="23"/>
      <c r="R1270" s="23"/>
      <c r="S1270" s="23"/>
      <c r="T1270" s="23"/>
      <c r="U1270" s="23"/>
      <c r="V1270" s="23"/>
      <c r="W1270" s="23"/>
      <c r="X1270" s="23"/>
      <c r="Y1270" s="23"/>
      <c r="Z1270" s="23"/>
    </row>
    <row r="1271" spans="1:26" ht="12.75" customHeight="1" x14ac:dyDescent="0.3">
      <c r="A1271" s="23"/>
      <c r="B1271" s="23"/>
      <c r="C1271" s="24"/>
      <c r="D1271" s="23"/>
      <c r="E1271" s="23"/>
      <c r="F1271" s="23"/>
      <c r="G1271" s="23"/>
      <c r="H1271" s="23"/>
      <c r="I1271" s="23"/>
      <c r="J1271" s="23"/>
      <c r="K1271" s="25"/>
      <c r="L1271" s="23"/>
      <c r="M1271" s="23"/>
      <c r="N1271" s="23"/>
      <c r="O1271" s="23"/>
      <c r="P1271" s="23"/>
      <c r="Q1271" s="23"/>
      <c r="R1271" s="23"/>
      <c r="S1271" s="23"/>
      <c r="T1271" s="23"/>
      <c r="U1271" s="23"/>
      <c r="V1271" s="23"/>
      <c r="W1271" s="23"/>
      <c r="X1271" s="23"/>
      <c r="Y1271" s="23"/>
      <c r="Z1271" s="23"/>
    </row>
    <row r="1272" spans="1:26" ht="12.75" customHeight="1" x14ac:dyDescent="0.3">
      <c r="A1272" s="23"/>
      <c r="B1272" s="23"/>
      <c r="C1272" s="24"/>
      <c r="D1272" s="23"/>
      <c r="E1272" s="23"/>
      <c r="F1272" s="23"/>
      <c r="G1272" s="23"/>
      <c r="H1272" s="23"/>
      <c r="I1272" s="23"/>
      <c r="J1272" s="23"/>
      <c r="K1272" s="25"/>
      <c r="L1272" s="23"/>
      <c r="M1272" s="23"/>
      <c r="N1272" s="23"/>
      <c r="O1272" s="23"/>
      <c r="P1272" s="23"/>
      <c r="Q1272" s="23"/>
      <c r="R1272" s="23"/>
      <c r="S1272" s="23"/>
      <c r="T1272" s="23"/>
      <c r="U1272" s="23"/>
      <c r="V1272" s="23"/>
      <c r="W1272" s="23"/>
      <c r="X1272" s="23"/>
      <c r="Y1272" s="23"/>
      <c r="Z1272" s="23"/>
    </row>
    <row r="1273" spans="1:26" ht="12.75" customHeight="1" x14ac:dyDescent="0.3">
      <c r="A1273" s="23"/>
      <c r="B1273" s="23"/>
      <c r="C1273" s="24"/>
      <c r="D1273" s="23"/>
      <c r="E1273" s="23"/>
      <c r="F1273" s="23"/>
      <c r="G1273" s="23"/>
      <c r="H1273" s="23"/>
      <c r="I1273" s="23"/>
      <c r="J1273" s="23"/>
      <c r="K1273" s="25"/>
      <c r="L1273" s="23"/>
      <c r="M1273" s="23"/>
      <c r="N1273" s="23"/>
      <c r="O1273" s="23"/>
      <c r="P1273" s="23"/>
      <c r="Q1273" s="23"/>
      <c r="R1273" s="23"/>
      <c r="S1273" s="23"/>
      <c r="T1273" s="23"/>
      <c r="U1273" s="23"/>
      <c r="V1273" s="23"/>
      <c r="W1273" s="23"/>
      <c r="X1273" s="23"/>
      <c r="Y1273" s="23"/>
      <c r="Z1273" s="23"/>
    </row>
    <row r="1274" spans="1:26" ht="12.75" customHeight="1" x14ac:dyDescent="0.3">
      <c r="A1274" s="23"/>
      <c r="B1274" s="23"/>
      <c r="C1274" s="24"/>
      <c r="D1274" s="23"/>
      <c r="E1274" s="23"/>
      <c r="F1274" s="23"/>
      <c r="G1274" s="23"/>
      <c r="H1274" s="23"/>
      <c r="I1274" s="23"/>
      <c r="J1274" s="23"/>
      <c r="K1274" s="25"/>
      <c r="L1274" s="23"/>
      <c r="M1274" s="23"/>
      <c r="N1274" s="23"/>
      <c r="O1274" s="23"/>
      <c r="P1274" s="23"/>
      <c r="Q1274" s="23"/>
      <c r="R1274" s="23"/>
      <c r="S1274" s="23"/>
      <c r="T1274" s="23"/>
      <c r="U1274" s="23"/>
      <c r="V1274" s="23"/>
      <c r="W1274" s="23"/>
      <c r="X1274" s="23"/>
      <c r="Y1274" s="23"/>
      <c r="Z1274" s="23"/>
    </row>
    <row r="1275" spans="1:26" ht="12.75" customHeight="1" x14ac:dyDescent="0.3">
      <c r="A1275" s="23"/>
      <c r="B1275" s="23"/>
      <c r="C1275" s="24"/>
      <c r="D1275" s="23"/>
      <c r="E1275" s="23"/>
      <c r="F1275" s="23"/>
      <c r="G1275" s="23"/>
      <c r="H1275" s="23"/>
      <c r="I1275" s="23"/>
      <c r="J1275" s="23"/>
      <c r="K1275" s="25"/>
      <c r="L1275" s="23"/>
      <c r="M1275" s="23"/>
      <c r="N1275" s="23"/>
      <c r="O1275" s="23"/>
      <c r="P1275" s="23"/>
      <c r="Q1275" s="23"/>
      <c r="R1275" s="23"/>
      <c r="S1275" s="23"/>
      <c r="T1275" s="23"/>
      <c r="U1275" s="23"/>
      <c r="V1275" s="23"/>
      <c r="W1275" s="23"/>
      <c r="X1275" s="23"/>
      <c r="Y1275" s="23"/>
      <c r="Z1275" s="23"/>
    </row>
    <row r="1276" spans="1:26" ht="12.75" customHeight="1" x14ac:dyDescent="0.3">
      <c r="A1276" s="23"/>
      <c r="B1276" s="23"/>
      <c r="C1276" s="24"/>
      <c r="D1276" s="23"/>
      <c r="E1276" s="23"/>
      <c r="F1276" s="23"/>
      <c r="G1276" s="23"/>
      <c r="H1276" s="23"/>
      <c r="I1276" s="23"/>
      <c r="J1276" s="23"/>
      <c r="K1276" s="25"/>
      <c r="L1276" s="23"/>
      <c r="M1276" s="23"/>
      <c r="N1276" s="23"/>
      <c r="O1276" s="23"/>
      <c r="P1276" s="23"/>
      <c r="Q1276" s="23"/>
      <c r="R1276" s="23"/>
      <c r="S1276" s="23"/>
      <c r="T1276" s="23"/>
      <c r="U1276" s="23"/>
      <c r="V1276" s="23"/>
      <c r="W1276" s="23"/>
      <c r="X1276" s="23"/>
      <c r="Y1276" s="23"/>
      <c r="Z1276" s="23"/>
    </row>
    <row r="1277" spans="1:26" ht="12.75" customHeight="1" x14ac:dyDescent="0.3">
      <c r="A1277" s="23"/>
      <c r="B1277" s="23"/>
      <c r="C1277" s="24"/>
      <c r="D1277" s="23"/>
      <c r="E1277" s="23"/>
      <c r="F1277" s="23"/>
      <c r="G1277" s="23"/>
      <c r="H1277" s="23"/>
      <c r="I1277" s="23"/>
      <c r="J1277" s="23"/>
      <c r="K1277" s="25"/>
      <c r="L1277" s="23"/>
      <c r="M1277" s="23"/>
      <c r="N1277" s="23"/>
      <c r="O1277" s="23"/>
      <c r="P1277" s="23"/>
      <c r="Q1277" s="23"/>
      <c r="R1277" s="23"/>
      <c r="S1277" s="23"/>
      <c r="T1277" s="23"/>
      <c r="U1277" s="23"/>
      <c r="V1277" s="23"/>
      <c r="W1277" s="23"/>
      <c r="X1277" s="23"/>
      <c r="Y1277" s="23"/>
      <c r="Z1277" s="23"/>
    </row>
    <row r="1278" spans="1:26" ht="12.75" customHeight="1" x14ac:dyDescent="0.3">
      <c r="A1278" s="23"/>
      <c r="B1278" s="23"/>
      <c r="C1278" s="24"/>
      <c r="D1278" s="23"/>
      <c r="E1278" s="23"/>
      <c r="F1278" s="23"/>
      <c r="G1278" s="23"/>
      <c r="H1278" s="23"/>
      <c r="I1278" s="23"/>
      <c r="J1278" s="23"/>
      <c r="K1278" s="25"/>
      <c r="L1278" s="23"/>
      <c r="M1278" s="23"/>
      <c r="N1278" s="23"/>
      <c r="O1278" s="23"/>
      <c r="P1278" s="23"/>
      <c r="Q1278" s="23"/>
      <c r="R1278" s="23"/>
      <c r="S1278" s="23"/>
      <c r="T1278" s="23"/>
      <c r="U1278" s="23"/>
      <c r="V1278" s="23"/>
      <c r="W1278" s="23"/>
      <c r="X1278" s="23"/>
      <c r="Y1278" s="23"/>
      <c r="Z1278" s="23"/>
    </row>
    <row r="1279" spans="1:26" ht="12.75" customHeight="1" x14ac:dyDescent="0.3">
      <c r="A1279" s="23"/>
      <c r="B1279" s="23"/>
      <c r="C1279" s="24"/>
      <c r="D1279" s="23"/>
      <c r="E1279" s="23"/>
      <c r="F1279" s="23"/>
      <c r="G1279" s="23"/>
      <c r="H1279" s="23"/>
      <c r="I1279" s="23"/>
      <c r="J1279" s="23"/>
      <c r="K1279" s="25"/>
      <c r="L1279" s="23"/>
      <c r="M1279" s="23"/>
      <c r="N1279" s="23"/>
      <c r="O1279" s="23"/>
      <c r="P1279" s="23"/>
      <c r="Q1279" s="23"/>
      <c r="R1279" s="23"/>
      <c r="S1279" s="23"/>
      <c r="T1279" s="23"/>
      <c r="U1279" s="23"/>
      <c r="V1279" s="23"/>
      <c r="W1279" s="23"/>
      <c r="X1279" s="23"/>
      <c r="Y1279" s="23"/>
      <c r="Z1279" s="23"/>
    </row>
    <row r="1280" spans="1:26" ht="12.75" customHeight="1" x14ac:dyDescent="0.3">
      <c r="A1280" s="23"/>
      <c r="B1280" s="23"/>
      <c r="C1280" s="24"/>
      <c r="D1280" s="23"/>
      <c r="E1280" s="23"/>
      <c r="F1280" s="23"/>
      <c r="G1280" s="23"/>
      <c r="H1280" s="23"/>
      <c r="I1280" s="23"/>
      <c r="J1280" s="23"/>
      <c r="K1280" s="25"/>
      <c r="L1280" s="23"/>
      <c r="M1280" s="23"/>
      <c r="N1280" s="23"/>
      <c r="O1280" s="23"/>
      <c r="P1280" s="23"/>
      <c r="Q1280" s="23"/>
      <c r="R1280" s="23"/>
      <c r="S1280" s="23"/>
      <c r="T1280" s="23"/>
      <c r="U1280" s="23"/>
      <c r="V1280" s="23"/>
      <c r="W1280" s="23"/>
      <c r="X1280" s="23"/>
      <c r="Y1280" s="23"/>
      <c r="Z1280" s="23"/>
    </row>
    <row r="1281" spans="1:26" ht="12.75" customHeight="1" x14ac:dyDescent="0.3">
      <c r="A1281" s="23"/>
      <c r="B1281" s="23"/>
      <c r="C1281" s="24"/>
      <c r="D1281" s="23"/>
      <c r="E1281" s="23"/>
      <c r="F1281" s="23"/>
      <c r="G1281" s="23"/>
      <c r="H1281" s="23"/>
      <c r="I1281" s="23"/>
      <c r="J1281" s="23"/>
      <c r="K1281" s="25"/>
      <c r="L1281" s="23"/>
      <c r="M1281" s="23"/>
      <c r="N1281" s="23"/>
      <c r="O1281" s="23"/>
      <c r="P1281" s="23"/>
      <c r="Q1281" s="23"/>
      <c r="R1281" s="23"/>
      <c r="S1281" s="23"/>
      <c r="T1281" s="23"/>
      <c r="U1281" s="23"/>
      <c r="V1281" s="23"/>
      <c r="W1281" s="23"/>
      <c r="X1281" s="23"/>
      <c r="Y1281" s="23"/>
      <c r="Z1281" s="23"/>
    </row>
    <row r="1282" spans="1:26" ht="12.75" customHeight="1" x14ac:dyDescent="0.3">
      <c r="A1282" s="23"/>
      <c r="B1282" s="23"/>
      <c r="C1282" s="24"/>
      <c r="D1282" s="23"/>
      <c r="E1282" s="23"/>
      <c r="F1282" s="23"/>
      <c r="G1282" s="23"/>
      <c r="H1282" s="23"/>
      <c r="I1282" s="23"/>
      <c r="J1282" s="23"/>
      <c r="K1282" s="25"/>
      <c r="L1282" s="23"/>
      <c r="M1282" s="23"/>
      <c r="N1282" s="23"/>
      <c r="O1282" s="23"/>
      <c r="P1282" s="23"/>
      <c r="Q1282" s="23"/>
      <c r="R1282" s="23"/>
      <c r="S1282" s="23"/>
      <c r="T1282" s="23"/>
      <c r="U1282" s="23"/>
      <c r="V1282" s="23"/>
      <c r="W1282" s="23"/>
      <c r="X1282" s="23"/>
      <c r="Y1282" s="23"/>
      <c r="Z1282" s="23"/>
    </row>
    <row r="1283" spans="1:26" ht="12.75" customHeight="1" x14ac:dyDescent="0.3">
      <c r="A1283" s="23"/>
      <c r="B1283" s="23"/>
      <c r="C1283" s="24"/>
      <c r="D1283" s="23"/>
      <c r="E1283" s="23"/>
      <c r="F1283" s="23"/>
      <c r="G1283" s="23"/>
      <c r="H1283" s="23"/>
      <c r="I1283" s="23"/>
      <c r="J1283" s="23"/>
      <c r="K1283" s="25"/>
      <c r="L1283" s="23"/>
      <c r="M1283" s="23"/>
      <c r="N1283" s="23"/>
      <c r="O1283" s="23"/>
      <c r="P1283" s="23"/>
      <c r="Q1283" s="23"/>
      <c r="R1283" s="23"/>
      <c r="S1283" s="23"/>
      <c r="T1283" s="23"/>
      <c r="U1283" s="23"/>
      <c r="V1283" s="23"/>
      <c r="W1283" s="23"/>
      <c r="X1283" s="23"/>
      <c r="Y1283" s="23"/>
      <c r="Z1283" s="23"/>
    </row>
    <row r="1284" spans="1:26" ht="12.75" customHeight="1" x14ac:dyDescent="0.3">
      <c r="A1284" s="23"/>
      <c r="B1284" s="23"/>
      <c r="C1284" s="24"/>
      <c r="D1284" s="23"/>
      <c r="E1284" s="23"/>
      <c r="F1284" s="23"/>
      <c r="G1284" s="23"/>
      <c r="H1284" s="23"/>
      <c r="I1284" s="23"/>
      <c r="J1284" s="23"/>
      <c r="K1284" s="25"/>
      <c r="L1284" s="23"/>
      <c r="M1284" s="23"/>
      <c r="N1284" s="23"/>
      <c r="O1284" s="23"/>
      <c r="P1284" s="23"/>
      <c r="Q1284" s="23"/>
      <c r="R1284" s="23"/>
      <c r="S1284" s="23"/>
      <c r="T1284" s="23"/>
      <c r="U1284" s="23"/>
      <c r="V1284" s="23"/>
      <c r="W1284" s="23"/>
      <c r="X1284" s="23"/>
      <c r="Y1284" s="23"/>
      <c r="Z1284" s="23"/>
    </row>
    <row r="1285" spans="1:26" ht="12.75" customHeight="1" x14ac:dyDescent="0.3">
      <c r="A1285" s="23"/>
      <c r="B1285" s="23"/>
      <c r="C1285" s="24"/>
      <c r="D1285" s="23"/>
      <c r="E1285" s="23"/>
      <c r="F1285" s="23"/>
      <c r="G1285" s="23"/>
      <c r="H1285" s="23"/>
      <c r="I1285" s="23"/>
      <c r="J1285" s="23"/>
      <c r="K1285" s="25"/>
      <c r="L1285" s="23"/>
      <c r="M1285" s="23"/>
      <c r="N1285" s="23"/>
      <c r="O1285" s="23"/>
      <c r="P1285" s="23"/>
      <c r="Q1285" s="23"/>
      <c r="R1285" s="23"/>
      <c r="S1285" s="23"/>
      <c r="T1285" s="23"/>
      <c r="U1285" s="23"/>
      <c r="V1285" s="23"/>
      <c r="W1285" s="23"/>
      <c r="X1285" s="23"/>
      <c r="Y1285" s="23"/>
      <c r="Z1285" s="23"/>
    </row>
    <row r="1286" spans="1:26" ht="12.75" customHeight="1" x14ac:dyDescent="0.3">
      <c r="A1286" s="23"/>
      <c r="B1286" s="23"/>
      <c r="C1286" s="24"/>
      <c r="D1286" s="23"/>
      <c r="E1286" s="23"/>
      <c r="F1286" s="23"/>
      <c r="G1286" s="23"/>
      <c r="H1286" s="23"/>
      <c r="I1286" s="23"/>
      <c r="J1286" s="23"/>
      <c r="K1286" s="25"/>
      <c r="L1286" s="23"/>
      <c r="M1286" s="23"/>
      <c r="N1286" s="23"/>
      <c r="O1286" s="23"/>
      <c r="P1286" s="23"/>
      <c r="Q1286" s="23"/>
      <c r="R1286" s="23"/>
      <c r="S1286" s="23"/>
      <c r="T1286" s="23"/>
      <c r="U1286" s="23"/>
      <c r="V1286" s="23"/>
      <c r="W1286" s="23"/>
      <c r="X1286" s="23"/>
      <c r="Y1286" s="23"/>
      <c r="Z1286" s="23"/>
    </row>
    <row r="1287" spans="1:26" ht="12.75" customHeight="1" x14ac:dyDescent="0.3">
      <c r="A1287" s="23"/>
      <c r="B1287" s="23"/>
      <c r="C1287" s="24"/>
      <c r="D1287" s="23"/>
      <c r="E1287" s="23"/>
      <c r="F1287" s="23"/>
      <c r="G1287" s="23"/>
      <c r="H1287" s="23"/>
      <c r="I1287" s="23"/>
      <c r="J1287" s="23"/>
      <c r="K1287" s="25"/>
      <c r="L1287" s="23"/>
      <c r="M1287" s="23"/>
      <c r="N1287" s="23"/>
      <c r="O1287" s="23"/>
      <c r="P1287" s="23"/>
      <c r="Q1287" s="23"/>
      <c r="R1287" s="23"/>
      <c r="S1287" s="23"/>
      <c r="T1287" s="23"/>
      <c r="U1287" s="23"/>
      <c r="V1287" s="23"/>
      <c r="W1287" s="23"/>
      <c r="X1287" s="23"/>
      <c r="Y1287" s="23"/>
      <c r="Z1287" s="23"/>
    </row>
    <row r="1288" spans="1:26" ht="12.75" customHeight="1" x14ac:dyDescent="0.3">
      <c r="A1288" s="23"/>
      <c r="B1288" s="23"/>
      <c r="C1288" s="24"/>
      <c r="D1288" s="23"/>
      <c r="E1288" s="23"/>
      <c r="F1288" s="23"/>
      <c r="G1288" s="23"/>
      <c r="H1288" s="23"/>
      <c r="I1288" s="23"/>
      <c r="J1288" s="23"/>
      <c r="K1288" s="25"/>
      <c r="L1288" s="23"/>
      <c r="M1288" s="23"/>
      <c r="N1288" s="23"/>
      <c r="O1288" s="23"/>
      <c r="P1288" s="23"/>
      <c r="Q1288" s="23"/>
      <c r="R1288" s="23"/>
      <c r="S1288" s="23"/>
      <c r="T1288" s="23"/>
      <c r="U1288" s="23"/>
      <c r="V1288" s="23"/>
      <c r="W1288" s="23"/>
      <c r="X1288" s="23"/>
      <c r="Y1288" s="23"/>
      <c r="Z1288" s="23"/>
    </row>
    <row r="1289" spans="1:26" ht="12.75" customHeight="1" x14ac:dyDescent="0.3">
      <c r="A1289" s="23"/>
      <c r="B1289" s="23"/>
      <c r="C1289" s="24"/>
      <c r="D1289" s="23"/>
      <c r="E1289" s="23"/>
      <c r="F1289" s="23"/>
      <c r="G1289" s="23"/>
      <c r="H1289" s="23"/>
      <c r="I1289" s="23"/>
      <c r="J1289" s="23"/>
      <c r="K1289" s="25"/>
      <c r="L1289" s="23"/>
      <c r="M1289" s="23"/>
      <c r="N1289" s="23"/>
      <c r="O1289" s="23"/>
      <c r="P1289" s="23"/>
      <c r="Q1289" s="23"/>
      <c r="R1289" s="23"/>
      <c r="S1289" s="23"/>
      <c r="T1289" s="23"/>
      <c r="U1289" s="23"/>
      <c r="V1289" s="23"/>
      <c r="W1289" s="23"/>
      <c r="X1289" s="23"/>
      <c r="Y1289" s="23"/>
      <c r="Z1289" s="23"/>
    </row>
    <row r="1290" spans="1:26" ht="12.75" customHeight="1" x14ac:dyDescent="0.3">
      <c r="A1290" s="23"/>
      <c r="B1290" s="23"/>
      <c r="C1290" s="24"/>
      <c r="D1290" s="23"/>
      <c r="E1290" s="23"/>
      <c r="F1290" s="23"/>
      <c r="G1290" s="23"/>
      <c r="H1290" s="23"/>
      <c r="I1290" s="23"/>
      <c r="J1290" s="23"/>
      <c r="K1290" s="25"/>
      <c r="L1290" s="23"/>
      <c r="M1290" s="23"/>
      <c r="N1290" s="23"/>
      <c r="O1290" s="23"/>
      <c r="P1290" s="23"/>
      <c r="Q1290" s="23"/>
      <c r="R1290" s="23"/>
      <c r="S1290" s="23"/>
      <c r="T1290" s="23"/>
      <c r="U1290" s="23"/>
      <c r="V1290" s="23"/>
      <c r="W1290" s="23"/>
      <c r="X1290" s="23"/>
      <c r="Y1290" s="23"/>
      <c r="Z1290" s="23"/>
    </row>
    <row r="1291" spans="1:26" ht="12.75" customHeight="1" x14ac:dyDescent="0.3">
      <c r="A1291" s="23"/>
      <c r="B1291" s="23"/>
      <c r="C1291" s="24"/>
      <c r="D1291" s="23"/>
      <c r="E1291" s="23"/>
      <c r="F1291" s="23"/>
      <c r="G1291" s="23"/>
      <c r="H1291" s="23"/>
      <c r="I1291" s="23"/>
      <c r="J1291" s="23"/>
      <c r="K1291" s="25"/>
      <c r="L1291" s="23"/>
      <c r="M1291" s="23"/>
      <c r="N1291" s="23"/>
      <c r="O1291" s="23"/>
      <c r="P1291" s="23"/>
      <c r="Q1291" s="23"/>
      <c r="R1291" s="23"/>
      <c r="S1291" s="23"/>
      <c r="T1291" s="23"/>
      <c r="U1291" s="23"/>
      <c r="V1291" s="23"/>
      <c r="W1291" s="23"/>
      <c r="X1291" s="23"/>
      <c r="Y1291" s="23"/>
      <c r="Z1291" s="23"/>
    </row>
    <row r="1292" spans="1:26" ht="12.75" customHeight="1" x14ac:dyDescent="0.3">
      <c r="A1292" s="23"/>
      <c r="B1292" s="23"/>
      <c r="C1292" s="24"/>
      <c r="D1292" s="23"/>
      <c r="E1292" s="23"/>
      <c r="F1292" s="23"/>
      <c r="G1292" s="23"/>
      <c r="H1292" s="23"/>
      <c r="I1292" s="23"/>
      <c r="J1292" s="23"/>
      <c r="K1292" s="25"/>
      <c r="L1292" s="23"/>
      <c r="M1292" s="23"/>
      <c r="N1292" s="23"/>
      <c r="O1292" s="23"/>
      <c r="P1292" s="23"/>
      <c r="Q1292" s="23"/>
      <c r="R1292" s="23"/>
      <c r="S1292" s="23"/>
      <c r="T1292" s="23"/>
      <c r="U1292" s="23"/>
      <c r="V1292" s="23"/>
      <c r="W1292" s="23"/>
      <c r="X1292" s="23"/>
      <c r="Y1292" s="23"/>
      <c r="Z1292" s="23"/>
    </row>
    <row r="1293" spans="1:26" ht="12.75" customHeight="1" x14ac:dyDescent="0.3">
      <c r="A1293" s="23"/>
      <c r="B1293" s="23"/>
      <c r="C1293" s="24"/>
      <c r="D1293" s="23"/>
      <c r="E1293" s="23"/>
      <c r="F1293" s="23"/>
      <c r="G1293" s="23"/>
      <c r="H1293" s="23"/>
      <c r="I1293" s="23"/>
      <c r="J1293" s="23"/>
      <c r="K1293" s="25"/>
      <c r="L1293" s="23"/>
      <c r="M1293" s="23"/>
      <c r="N1293" s="23"/>
      <c r="O1293" s="23"/>
      <c r="P1293" s="23"/>
      <c r="Q1293" s="23"/>
      <c r="R1293" s="23"/>
      <c r="S1293" s="23"/>
      <c r="T1293" s="23"/>
      <c r="U1293" s="23"/>
      <c r="V1293" s="23"/>
      <c r="W1293" s="23"/>
      <c r="X1293" s="23"/>
      <c r="Y1293" s="23"/>
      <c r="Z1293" s="23"/>
    </row>
    <row r="1294" spans="1:26" ht="12.75" customHeight="1" x14ac:dyDescent="0.3">
      <c r="A1294" s="23"/>
      <c r="B1294" s="23"/>
      <c r="C1294" s="24"/>
      <c r="D1294" s="23"/>
      <c r="E1294" s="23"/>
      <c r="F1294" s="23"/>
      <c r="G1294" s="23"/>
      <c r="H1294" s="23"/>
      <c r="I1294" s="23"/>
      <c r="J1294" s="23"/>
      <c r="K1294" s="25"/>
      <c r="L1294" s="23"/>
      <c r="M1294" s="23"/>
      <c r="N1294" s="23"/>
      <c r="O1294" s="23"/>
      <c r="P1294" s="23"/>
      <c r="Q1294" s="23"/>
      <c r="R1294" s="23"/>
      <c r="S1294" s="23"/>
      <c r="T1294" s="23"/>
      <c r="U1294" s="23"/>
      <c r="V1294" s="23"/>
      <c r="W1294" s="23"/>
      <c r="X1294" s="23"/>
      <c r="Y1294" s="23"/>
      <c r="Z1294" s="23"/>
    </row>
    <row r="1295" spans="1:26" ht="12.75" customHeight="1" x14ac:dyDescent="0.3">
      <c r="A1295" s="23"/>
      <c r="B1295" s="23"/>
      <c r="C1295" s="24"/>
      <c r="D1295" s="23"/>
      <c r="E1295" s="23"/>
      <c r="F1295" s="23"/>
      <c r="G1295" s="23"/>
      <c r="H1295" s="23"/>
      <c r="I1295" s="23"/>
      <c r="J1295" s="23"/>
      <c r="K1295" s="25"/>
      <c r="L1295" s="23"/>
      <c r="M1295" s="23"/>
      <c r="N1295" s="23"/>
      <c r="O1295" s="23"/>
      <c r="P1295" s="23"/>
      <c r="Q1295" s="23"/>
      <c r="R1295" s="23"/>
      <c r="S1295" s="23"/>
      <c r="T1295" s="23"/>
      <c r="U1295" s="23"/>
      <c r="V1295" s="23"/>
      <c r="W1295" s="23"/>
      <c r="X1295" s="23"/>
      <c r="Y1295" s="23"/>
      <c r="Z1295" s="23"/>
    </row>
    <row r="1296" spans="1:26" ht="12.75" customHeight="1" x14ac:dyDescent="0.3">
      <c r="A1296" s="23"/>
      <c r="B1296" s="23"/>
      <c r="C1296" s="24"/>
      <c r="D1296" s="23"/>
      <c r="E1296" s="23"/>
      <c r="F1296" s="23"/>
      <c r="G1296" s="23"/>
      <c r="H1296" s="23"/>
      <c r="I1296" s="23"/>
      <c r="J1296" s="23"/>
      <c r="K1296" s="25"/>
      <c r="L1296" s="23"/>
      <c r="M1296" s="23"/>
      <c r="N1296" s="23"/>
      <c r="O1296" s="23"/>
      <c r="P1296" s="23"/>
      <c r="Q1296" s="23"/>
      <c r="R1296" s="23"/>
      <c r="S1296" s="23"/>
      <c r="T1296" s="23"/>
      <c r="U1296" s="23"/>
      <c r="V1296" s="23"/>
      <c r="W1296" s="23"/>
      <c r="X1296" s="23"/>
      <c r="Y1296" s="23"/>
      <c r="Z1296" s="23"/>
    </row>
    <row r="1297" spans="1:26" ht="12.75" customHeight="1" x14ac:dyDescent="0.3">
      <c r="A1297" s="23"/>
      <c r="B1297" s="23"/>
      <c r="C1297" s="24"/>
      <c r="D1297" s="23"/>
      <c r="E1297" s="23"/>
      <c r="F1297" s="23"/>
      <c r="G1297" s="23"/>
      <c r="H1297" s="23"/>
      <c r="I1297" s="23"/>
      <c r="J1297" s="23"/>
      <c r="K1297" s="25"/>
      <c r="L1297" s="23"/>
      <c r="M1297" s="23"/>
      <c r="N1297" s="23"/>
      <c r="O1297" s="23"/>
      <c r="P1297" s="23"/>
      <c r="Q1297" s="23"/>
      <c r="R1297" s="23"/>
      <c r="S1297" s="23"/>
      <c r="T1297" s="23"/>
      <c r="U1297" s="23"/>
      <c r="V1297" s="23"/>
      <c r="W1297" s="23"/>
      <c r="X1297" s="23"/>
      <c r="Y1297" s="23"/>
      <c r="Z1297" s="23"/>
    </row>
    <row r="1298" spans="1:26" ht="12.75" customHeight="1" x14ac:dyDescent="0.3">
      <c r="A1298" s="23"/>
      <c r="B1298" s="23"/>
      <c r="C1298" s="24"/>
      <c r="D1298" s="23"/>
      <c r="E1298" s="23"/>
      <c r="F1298" s="23"/>
      <c r="G1298" s="23"/>
      <c r="H1298" s="23"/>
      <c r="I1298" s="23"/>
      <c r="J1298" s="23"/>
      <c r="K1298" s="25"/>
      <c r="L1298" s="23"/>
      <c r="M1298" s="23"/>
      <c r="N1298" s="23"/>
      <c r="O1298" s="23"/>
      <c r="P1298" s="23"/>
      <c r="Q1298" s="23"/>
      <c r="R1298" s="23"/>
      <c r="S1298" s="23"/>
      <c r="T1298" s="23"/>
      <c r="U1298" s="23"/>
      <c r="V1298" s="23"/>
      <c r="W1298" s="23"/>
      <c r="X1298" s="23"/>
      <c r="Y1298" s="23"/>
      <c r="Z1298" s="23"/>
    </row>
    <row r="1299" spans="1:26" ht="12.75" customHeight="1" x14ac:dyDescent="0.3">
      <c r="A1299" s="23"/>
      <c r="B1299" s="23"/>
      <c r="C1299" s="24"/>
      <c r="D1299" s="23"/>
      <c r="E1299" s="23"/>
      <c r="F1299" s="23"/>
      <c r="G1299" s="23"/>
      <c r="H1299" s="23"/>
      <c r="I1299" s="23"/>
      <c r="J1299" s="23"/>
      <c r="K1299" s="25"/>
      <c r="L1299" s="23"/>
      <c r="M1299" s="23"/>
      <c r="N1299" s="23"/>
      <c r="O1299" s="23"/>
      <c r="P1299" s="23"/>
      <c r="Q1299" s="23"/>
      <c r="R1299" s="23"/>
      <c r="S1299" s="23"/>
      <c r="T1299" s="23"/>
      <c r="U1299" s="23"/>
      <c r="V1299" s="23"/>
      <c r="W1299" s="23"/>
      <c r="X1299" s="23"/>
      <c r="Y1299" s="23"/>
      <c r="Z1299" s="23"/>
    </row>
    <row r="1300" spans="1:26" ht="12.75" customHeight="1" x14ac:dyDescent="0.3">
      <c r="A1300" s="23"/>
      <c r="B1300" s="23"/>
      <c r="C1300" s="24"/>
      <c r="D1300" s="23"/>
      <c r="E1300" s="23"/>
      <c r="F1300" s="23"/>
      <c r="G1300" s="23"/>
      <c r="H1300" s="23"/>
      <c r="I1300" s="23"/>
      <c r="J1300" s="23"/>
      <c r="K1300" s="25"/>
      <c r="L1300" s="23"/>
      <c r="M1300" s="23"/>
      <c r="N1300" s="23"/>
      <c r="O1300" s="23"/>
      <c r="P1300" s="23"/>
      <c r="Q1300" s="23"/>
      <c r="R1300" s="23"/>
      <c r="S1300" s="23"/>
      <c r="T1300" s="23"/>
      <c r="U1300" s="23"/>
      <c r="V1300" s="23"/>
      <c r="W1300" s="23"/>
      <c r="X1300" s="23"/>
      <c r="Y1300" s="23"/>
      <c r="Z1300" s="23"/>
    </row>
    <row r="1301" spans="1:26" ht="12.75" customHeight="1" x14ac:dyDescent="0.3">
      <c r="A1301" s="23"/>
      <c r="B1301" s="23"/>
      <c r="C1301" s="24"/>
      <c r="D1301" s="23"/>
      <c r="E1301" s="23"/>
      <c r="F1301" s="23"/>
      <c r="G1301" s="23"/>
      <c r="H1301" s="23"/>
      <c r="I1301" s="23"/>
      <c r="J1301" s="23"/>
      <c r="K1301" s="25"/>
      <c r="L1301" s="23"/>
      <c r="M1301" s="23"/>
      <c r="N1301" s="23"/>
      <c r="O1301" s="23"/>
      <c r="P1301" s="23"/>
      <c r="Q1301" s="23"/>
      <c r="R1301" s="23"/>
      <c r="S1301" s="23"/>
      <c r="T1301" s="23"/>
      <c r="U1301" s="23"/>
      <c r="V1301" s="23"/>
      <c r="W1301" s="23"/>
      <c r="X1301" s="23"/>
      <c r="Y1301" s="23"/>
      <c r="Z1301" s="23"/>
    </row>
    <row r="1302" spans="1:26" ht="12.75" customHeight="1" x14ac:dyDescent="0.3">
      <c r="A1302" s="23"/>
      <c r="B1302" s="23"/>
      <c r="C1302" s="24"/>
      <c r="D1302" s="23"/>
      <c r="E1302" s="23"/>
      <c r="F1302" s="23"/>
      <c r="G1302" s="23"/>
      <c r="H1302" s="23"/>
      <c r="I1302" s="23"/>
      <c r="J1302" s="23"/>
      <c r="K1302" s="25"/>
      <c r="L1302" s="23"/>
      <c r="M1302" s="23"/>
      <c r="N1302" s="23"/>
      <c r="O1302" s="23"/>
      <c r="P1302" s="23"/>
      <c r="Q1302" s="23"/>
      <c r="R1302" s="23"/>
      <c r="S1302" s="23"/>
      <c r="T1302" s="23"/>
      <c r="U1302" s="23"/>
      <c r="V1302" s="23"/>
      <c r="W1302" s="23"/>
      <c r="X1302" s="23"/>
      <c r="Y1302" s="23"/>
      <c r="Z1302" s="23"/>
    </row>
    <row r="1303" spans="1:26" ht="12.75" customHeight="1" x14ac:dyDescent="0.3">
      <c r="A1303" s="23"/>
      <c r="B1303" s="23"/>
      <c r="C1303" s="24"/>
      <c r="D1303" s="23"/>
      <c r="E1303" s="23"/>
      <c r="F1303" s="23"/>
      <c r="G1303" s="23"/>
      <c r="H1303" s="23"/>
      <c r="I1303" s="23"/>
      <c r="J1303" s="23"/>
      <c r="K1303" s="25"/>
      <c r="L1303" s="23"/>
      <c r="M1303" s="23"/>
      <c r="N1303" s="23"/>
      <c r="O1303" s="23"/>
      <c r="P1303" s="23"/>
      <c r="Q1303" s="23"/>
      <c r="R1303" s="23"/>
      <c r="S1303" s="23"/>
      <c r="T1303" s="23"/>
      <c r="U1303" s="23"/>
      <c r="V1303" s="23"/>
      <c r="W1303" s="23"/>
      <c r="X1303" s="23"/>
      <c r="Y1303" s="23"/>
      <c r="Z1303" s="23"/>
    </row>
    <row r="1304" spans="1:26" ht="12.75" customHeight="1" x14ac:dyDescent="0.3">
      <c r="A1304" s="23"/>
      <c r="B1304" s="23"/>
      <c r="C1304" s="24"/>
      <c r="D1304" s="23"/>
      <c r="E1304" s="23"/>
      <c r="F1304" s="23"/>
      <c r="G1304" s="23"/>
      <c r="H1304" s="23"/>
      <c r="I1304" s="23"/>
      <c r="J1304" s="23"/>
      <c r="K1304" s="25"/>
      <c r="L1304" s="23"/>
      <c r="M1304" s="23"/>
      <c r="N1304" s="23"/>
      <c r="O1304" s="23"/>
      <c r="P1304" s="23"/>
      <c r="Q1304" s="23"/>
      <c r="R1304" s="23"/>
      <c r="S1304" s="23"/>
      <c r="T1304" s="23"/>
      <c r="U1304" s="23"/>
      <c r="V1304" s="23"/>
      <c r="W1304" s="23"/>
      <c r="X1304" s="23"/>
      <c r="Y1304" s="23"/>
      <c r="Z1304" s="23"/>
    </row>
    <row r="1305" spans="1:26" ht="12.75" customHeight="1" x14ac:dyDescent="0.3">
      <c r="A1305" s="23"/>
      <c r="B1305" s="23"/>
      <c r="C1305" s="24"/>
      <c r="D1305" s="23"/>
      <c r="E1305" s="23"/>
      <c r="F1305" s="23"/>
      <c r="G1305" s="23"/>
      <c r="H1305" s="23"/>
      <c r="I1305" s="23"/>
      <c r="J1305" s="23"/>
      <c r="K1305" s="25"/>
      <c r="L1305" s="23"/>
      <c r="M1305" s="23"/>
      <c r="N1305" s="23"/>
      <c r="O1305" s="23"/>
      <c r="P1305" s="23"/>
      <c r="Q1305" s="23"/>
      <c r="R1305" s="23"/>
      <c r="S1305" s="23"/>
      <c r="T1305" s="23"/>
      <c r="U1305" s="23"/>
      <c r="V1305" s="23"/>
      <c r="W1305" s="23"/>
      <c r="X1305" s="23"/>
      <c r="Y1305" s="23"/>
      <c r="Z1305" s="23"/>
    </row>
    <row r="1306" spans="1:26" ht="12.75" customHeight="1" x14ac:dyDescent="0.3">
      <c r="A1306" s="23"/>
      <c r="B1306" s="23"/>
      <c r="C1306" s="24"/>
      <c r="D1306" s="23"/>
      <c r="E1306" s="23"/>
      <c r="F1306" s="23"/>
      <c r="G1306" s="23"/>
      <c r="H1306" s="23"/>
      <c r="I1306" s="23"/>
      <c r="J1306" s="23"/>
      <c r="K1306" s="25"/>
      <c r="L1306" s="23"/>
      <c r="M1306" s="23"/>
      <c r="N1306" s="23"/>
      <c r="O1306" s="23"/>
      <c r="P1306" s="23"/>
      <c r="Q1306" s="23"/>
      <c r="R1306" s="23"/>
      <c r="S1306" s="23"/>
      <c r="T1306" s="23"/>
      <c r="U1306" s="23"/>
      <c r="V1306" s="23"/>
      <c r="W1306" s="23"/>
      <c r="X1306" s="23"/>
      <c r="Y1306" s="23"/>
      <c r="Z1306" s="23"/>
    </row>
    <row r="1307" spans="1:26" ht="12.75" customHeight="1" x14ac:dyDescent="0.3">
      <c r="A1307" s="23"/>
      <c r="B1307" s="23"/>
      <c r="C1307" s="24"/>
      <c r="D1307" s="23"/>
      <c r="E1307" s="23"/>
      <c r="F1307" s="23"/>
      <c r="G1307" s="23"/>
      <c r="H1307" s="23"/>
      <c r="I1307" s="23"/>
      <c r="J1307" s="23"/>
      <c r="K1307" s="25"/>
      <c r="L1307" s="23"/>
      <c r="M1307" s="23"/>
      <c r="N1307" s="23"/>
      <c r="O1307" s="23"/>
      <c r="P1307" s="23"/>
      <c r="Q1307" s="23"/>
      <c r="R1307" s="23"/>
      <c r="S1307" s="23"/>
      <c r="T1307" s="23"/>
      <c r="U1307" s="23"/>
      <c r="V1307" s="23"/>
      <c r="W1307" s="23"/>
      <c r="X1307" s="23"/>
      <c r="Y1307" s="23"/>
      <c r="Z1307" s="23"/>
    </row>
    <row r="1308" spans="1:26" ht="12.75" customHeight="1" x14ac:dyDescent="0.3">
      <c r="A1308" s="23"/>
      <c r="B1308" s="23"/>
      <c r="C1308" s="24"/>
      <c r="D1308" s="23"/>
      <c r="E1308" s="23"/>
      <c r="F1308" s="23"/>
      <c r="G1308" s="23"/>
      <c r="H1308" s="23"/>
      <c r="I1308" s="23"/>
      <c r="J1308" s="23"/>
      <c r="K1308" s="25"/>
      <c r="L1308" s="23"/>
      <c r="M1308" s="23"/>
      <c r="N1308" s="23"/>
      <c r="O1308" s="23"/>
      <c r="P1308" s="23"/>
      <c r="Q1308" s="23"/>
      <c r="R1308" s="23"/>
      <c r="S1308" s="23"/>
      <c r="T1308" s="23"/>
      <c r="U1308" s="23"/>
      <c r="V1308" s="23"/>
      <c r="W1308" s="23"/>
      <c r="X1308" s="23"/>
      <c r="Y1308" s="23"/>
      <c r="Z1308" s="23"/>
    </row>
    <row r="1309" spans="1:26" ht="12.75" customHeight="1" x14ac:dyDescent="0.3">
      <c r="A1309" s="23"/>
      <c r="B1309" s="23"/>
      <c r="C1309" s="24"/>
      <c r="D1309" s="23"/>
      <c r="E1309" s="23"/>
      <c r="F1309" s="23"/>
      <c r="G1309" s="23"/>
      <c r="H1309" s="23"/>
      <c r="I1309" s="23"/>
      <c r="J1309" s="23"/>
      <c r="K1309" s="25"/>
      <c r="L1309" s="23"/>
      <c r="M1309" s="23"/>
      <c r="N1309" s="23"/>
      <c r="O1309" s="23"/>
      <c r="P1309" s="23"/>
      <c r="Q1309" s="23"/>
      <c r="R1309" s="23"/>
      <c r="S1309" s="23"/>
      <c r="T1309" s="23"/>
      <c r="U1309" s="23"/>
      <c r="V1309" s="23"/>
      <c r="W1309" s="23"/>
      <c r="X1309" s="23"/>
      <c r="Y1309" s="23"/>
      <c r="Z1309" s="23"/>
    </row>
    <row r="1310" spans="1:26" ht="12.75" customHeight="1" x14ac:dyDescent="0.3">
      <c r="A1310" s="23"/>
      <c r="B1310" s="23"/>
      <c r="C1310" s="24"/>
      <c r="D1310" s="23"/>
      <c r="E1310" s="23"/>
      <c r="F1310" s="23"/>
      <c r="G1310" s="23"/>
      <c r="H1310" s="23"/>
      <c r="I1310" s="23"/>
      <c r="J1310" s="23"/>
      <c r="K1310" s="25"/>
      <c r="L1310" s="23"/>
      <c r="M1310" s="23"/>
      <c r="N1310" s="23"/>
      <c r="O1310" s="23"/>
      <c r="P1310" s="23"/>
      <c r="Q1310" s="23"/>
      <c r="R1310" s="23"/>
      <c r="S1310" s="23"/>
      <c r="T1310" s="23"/>
      <c r="U1310" s="23"/>
      <c r="V1310" s="23"/>
      <c r="W1310" s="23"/>
      <c r="X1310" s="23"/>
      <c r="Y1310" s="23"/>
      <c r="Z1310" s="23"/>
    </row>
    <row r="1311" spans="1:26" ht="12.75" customHeight="1" x14ac:dyDescent="0.3">
      <c r="A1311" s="23"/>
      <c r="B1311" s="23"/>
      <c r="C1311" s="24"/>
      <c r="D1311" s="23"/>
      <c r="E1311" s="23"/>
      <c r="F1311" s="23"/>
      <c r="G1311" s="23"/>
      <c r="H1311" s="23"/>
      <c r="I1311" s="23"/>
      <c r="J1311" s="23"/>
      <c r="K1311" s="25"/>
      <c r="L1311" s="23"/>
      <c r="M1311" s="23"/>
      <c r="N1311" s="23"/>
      <c r="O1311" s="23"/>
      <c r="P1311" s="23"/>
      <c r="Q1311" s="23"/>
      <c r="R1311" s="23"/>
      <c r="S1311" s="23"/>
      <c r="T1311" s="23"/>
      <c r="U1311" s="23"/>
      <c r="V1311" s="23"/>
      <c r="W1311" s="23"/>
      <c r="X1311" s="23"/>
      <c r="Y1311" s="23"/>
      <c r="Z1311" s="23"/>
    </row>
    <row r="1312" spans="1:26" ht="12.75" customHeight="1" x14ac:dyDescent="0.3">
      <c r="A1312" s="23"/>
      <c r="B1312" s="23"/>
      <c r="C1312" s="24"/>
      <c r="D1312" s="23"/>
      <c r="E1312" s="23"/>
      <c r="F1312" s="23"/>
      <c r="G1312" s="23"/>
      <c r="H1312" s="23"/>
      <c r="I1312" s="23"/>
      <c r="J1312" s="23"/>
      <c r="K1312" s="25"/>
      <c r="L1312" s="23"/>
      <c r="M1312" s="23"/>
      <c r="N1312" s="23"/>
      <c r="O1312" s="23"/>
      <c r="P1312" s="23"/>
      <c r="Q1312" s="23"/>
      <c r="R1312" s="23"/>
      <c r="S1312" s="23"/>
      <c r="T1312" s="23"/>
      <c r="U1312" s="23"/>
      <c r="V1312" s="23"/>
      <c r="W1312" s="23"/>
      <c r="X1312" s="23"/>
      <c r="Y1312" s="23"/>
      <c r="Z1312" s="23"/>
    </row>
    <row r="1313" spans="1:26" ht="12.75" customHeight="1" x14ac:dyDescent="0.3">
      <c r="A1313" s="23"/>
      <c r="B1313" s="23"/>
      <c r="C1313" s="24"/>
      <c r="D1313" s="23"/>
      <c r="E1313" s="23"/>
      <c r="F1313" s="23"/>
      <c r="G1313" s="23"/>
      <c r="H1313" s="23"/>
      <c r="I1313" s="23"/>
      <c r="J1313" s="23"/>
      <c r="K1313" s="25"/>
      <c r="L1313" s="23"/>
      <c r="M1313" s="23"/>
      <c r="N1313" s="23"/>
      <c r="O1313" s="23"/>
      <c r="P1313" s="23"/>
      <c r="Q1313" s="23"/>
      <c r="R1313" s="23"/>
      <c r="S1313" s="23"/>
      <c r="T1313" s="23"/>
      <c r="U1313" s="23"/>
      <c r="V1313" s="23"/>
      <c r="W1313" s="23"/>
      <c r="X1313" s="23"/>
      <c r="Y1313" s="23"/>
      <c r="Z1313" s="23"/>
    </row>
    <row r="1314" spans="1:26" ht="12.75" customHeight="1" x14ac:dyDescent="0.3">
      <c r="A1314" s="23"/>
      <c r="B1314" s="23"/>
      <c r="C1314" s="24"/>
      <c r="D1314" s="23"/>
      <c r="E1314" s="23"/>
      <c r="F1314" s="23"/>
      <c r="G1314" s="23"/>
      <c r="H1314" s="23"/>
      <c r="I1314" s="23"/>
      <c r="J1314" s="23"/>
      <c r="K1314" s="25"/>
      <c r="L1314" s="23"/>
      <c r="M1314" s="23"/>
      <c r="N1314" s="23"/>
      <c r="O1314" s="23"/>
      <c r="P1314" s="23"/>
      <c r="Q1314" s="23"/>
      <c r="R1314" s="23"/>
      <c r="S1314" s="23"/>
      <c r="T1314" s="23"/>
      <c r="U1314" s="23"/>
      <c r="V1314" s="23"/>
      <c r="W1314" s="23"/>
      <c r="X1314" s="23"/>
      <c r="Y1314" s="23"/>
      <c r="Z1314" s="23"/>
    </row>
    <row r="1315" spans="1:26" ht="12.75" customHeight="1" x14ac:dyDescent="0.3">
      <c r="A1315" s="23"/>
      <c r="B1315" s="23"/>
      <c r="C1315" s="24"/>
      <c r="D1315" s="23"/>
      <c r="E1315" s="23"/>
      <c r="F1315" s="23"/>
      <c r="G1315" s="23"/>
      <c r="H1315" s="23"/>
      <c r="I1315" s="23"/>
      <c r="J1315" s="23"/>
      <c r="K1315" s="25"/>
      <c r="L1315" s="23"/>
      <c r="M1315" s="23"/>
      <c r="N1315" s="23"/>
      <c r="O1315" s="23"/>
      <c r="P1315" s="23"/>
      <c r="Q1315" s="23"/>
      <c r="R1315" s="23"/>
      <c r="S1315" s="23"/>
      <c r="T1315" s="23"/>
      <c r="U1315" s="23"/>
      <c r="V1315" s="23"/>
      <c r="W1315" s="23"/>
      <c r="X1315" s="23"/>
      <c r="Y1315" s="23"/>
      <c r="Z1315" s="23"/>
    </row>
    <row r="1316" spans="1:26" ht="12.75" customHeight="1" x14ac:dyDescent="0.3">
      <c r="A1316" s="23"/>
      <c r="B1316" s="23"/>
      <c r="C1316" s="24"/>
      <c r="D1316" s="23"/>
      <c r="E1316" s="23"/>
      <c r="F1316" s="23"/>
      <c r="G1316" s="23"/>
      <c r="H1316" s="23"/>
      <c r="I1316" s="23"/>
      <c r="J1316" s="23"/>
      <c r="K1316" s="25"/>
      <c r="L1316" s="23"/>
      <c r="M1316" s="23"/>
      <c r="N1316" s="23"/>
      <c r="O1316" s="23"/>
      <c r="P1316" s="23"/>
      <c r="Q1316" s="23"/>
      <c r="R1316" s="23"/>
      <c r="S1316" s="23"/>
      <c r="T1316" s="23"/>
      <c r="U1316" s="23"/>
      <c r="V1316" s="23"/>
      <c r="W1316" s="23"/>
      <c r="X1316" s="23"/>
      <c r="Y1316" s="23"/>
      <c r="Z1316" s="23"/>
    </row>
    <row r="1317" spans="1:26" ht="12.75" customHeight="1" x14ac:dyDescent="0.3">
      <c r="A1317" s="23"/>
      <c r="B1317" s="23"/>
      <c r="C1317" s="24"/>
      <c r="D1317" s="23"/>
      <c r="E1317" s="23"/>
      <c r="F1317" s="23"/>
      <c r="G1317" s="23"/>
      <c r="H1317" s="23"/>
      <c r="I1317" s="23"/>
      <c r="J1317" s="23"/>
      <c r="K1317" s="25"/>
      <c r="L1317" s="23"/>
      <c r="M1317" s="23"/>
      <c r="N1317" s="23"/>
      <c r="O1317" s="23"/>
      <c r="P1317" s="23"/>
      <c r="Q1317" s="23"/>
      <c r="R1317" s="23"/>
      <c r="S1317" s="23"/>
      <c r="T1317" s="23"/>
      <c r="U1317" s="23"/>
      <c r="V1317" s="23"/>
      <c r="W1317" s="23"/>
      <c r="X1317" s="23"/>
      <c r="Y1317" s="23"/>
      <c r="Z1317" s="23"/>
    </row>
    <row r="1318" spans="1:26" ht="12.75" customHeight="1" x14ac:dyDescent="0.3">
      <c r="A1318" s="23"/>
      <c r="B1318" s="23"/>
      <c r="C1318" s="24"/>
      <c r="D1318" s="23"/>
      <c r="E1318" s="23"/>
      <c r="F1318" s="23"/>
      <c r="G1318" s="23"/>
      <c r="H1318" s="23"/>
      <c r="I1318" s="23"/>
      <c r="J1318" s="23"/>
      <c r="K1318" s="25"/>
      <c r="L1318" s="23"/>
      <c r="M1318" s="23"/>
      <c r="N1318" s="23"/>
      <c r="O1318" s="23"/>
      <c r="P1318" s="23"/>
      <c r="Q1318" s="23"/>
      <c r="R1318" s="23"/>
      <c r="S1318" s="23"/>
      <c r="T1318" s="23"/>
      <c r="U1318" s="23"/>
      <c r="V1318" s="23"/>
      <c r="W1318" s="23"/>
      <c r="X1318" s="23"/>
      <c r="Y1318" s="23"/>
      <c r="Z1318" s="23"/>
    </row>
    <row r="1319" spans="1:26" ht="12.75" customHeight="1" x14ac:dyDescent="0.3">
      <c r="A1319" s="23"/>
      <c r="B1319" s="23"/>
      <c r="C1319" s="24"/>
      <c r="D1319" s="23"/>
      <c r="E1319" s="23"/>
      <c r="F1319" s="23"/>
      <c r="G1319" s="23"/>
      <c r="H1319" s="23"/>
      <c r="I1319" s="23"/>
      <c r="J1319" s="23"/>
      <c r="K1319" s="25"/>
      <c r="L1319" s="23"/>
      <c r="M1319" s="23"/>
      <c r="N1319" s="23"/>
      <c r="O1319" s="23"/>
      <c r="P1319" s="23"/>
      <c r="Q1319" s="23"/>
      <c r="R1319" s="23"/>
      <c r="S1319" s="23"/>
      <c r="T1319" s="23"/>
      <c r="U1319" s="23"/>
      <c r="V1319" s="23"/>
      <c r="W1319" s="23"/>
      <c r="X1319" s="23"/>
      <c r="Y1319" s="23"/>
      <c r="Z1319" s="23"/>
    </row>
    <row r="1320" spans="1:26" ht="12.75" customHeight="1" x14ac:dyDescent="0.3">
      <c r="A1320" s="23"/>
      <c r="B1320" s="23"/>
      <c r="C1320" s="24"/>
      <c r="D1320" s="23"/>
      <c r="E1320" s="23"/>
      <c r="F1320" s="23"/>
      <c r="G1320" s="23"/>
      <c r="H1320" s="23"/>
      <c r="I1320" s="23"/>
      <c r="J1320" s="23"/>
      <c r="K1320" s="25"/>
      <c r="L1320" s="23"/>
      <c r="M1320" s="23"/>
      <c r="N1320" s="23"/>
      <c r="O1320" s="23"/>
      <c r="P1320" s="23"/>
      <c r="Q1320" s="23"/>
      <c r="R1320" s="23"/>
      <c r="S1320" s="23"/>
      <c r="T1320" s="23"/>
      <c r="U1320" s="23"/>
      <c r="V1320" s="23"/>
      <c r="W1320" s="23"/>
      <c r="X1320" s="23"/>
      <c r="Y1320" s="23"/>
      <c r="Z1320" s="23"/>
    </row>
    <row r="1321" spans="1:26" ht="12.75" customHeight="1" x14ac:dyDescent="0.3">
      <c r="A1321" s="23"/>
      <c r="B1321" s="23"/>
      <c r="C1321" s="24"/>
      <c r="D1321" s="23"/>
      <c r="E1321" s="23"/>
      <c r="F1321" s="23"/>
      <c r="G1321" s="23"/>
      <c r="H1321" s="23"/>
      <c r="I1321" s="23"/>
      <c r="J1321" s="23"/>
      <c r="K1321" s="25"/>
      <c r="L1321" s="23"/>
      <c r="M1321" s="23"/>
      <c r="N1321" s="23"/>
      <c r="O1321" s="23"/>
      <c r="P1321" s="23"/>
      <c r="Q1321" s="23"/>
      <c r="R1321" s="23"/>
      <c r="S1321" s="23"/>
      <c r="T1321" s="23"/>
      <c r="U1321" s="23"/>
      <c r="V1321" s="23"/>
      <c r="W1321" s="23"/>
      <c r="X1321" s="23"/>
      <c r="Y1321" s="23"/>
      <c r="Z1321" s="23"/>
    </row>
    <row r="1322" spans="1:26" ht="12.75" customHeight="1" x14ac:dyDescent="0.3">
      <c r="A1322" s="23"/>
      <c r="B1322" s="23"/>
      <c r="C1322" s="24"/>
      <c r="D1322" s="23"/>
      <c r="E1322" s="23"/>
      <c r="F1322" s="23"/>
      <c r="G1322" s="23"/>
      <c r="H1322" s="23"/>
      <c r="I1322" s="23"/>
      <c r="J1322" s="23"/>
      <c r="K1322" s="25"/>
      <c r="L1322" s="23"/>
      <c r="M1322" s="23"/>
      <c r="N1322" s="23"/>
      <c r="O1322" s="23"/>
      <c r="P1322" s="23"/>
      <c r="Q1322" s="23"/>
      <c r="R1322" s="23"/>
      <c r="S1322" s="23"/>
      <c r="T1322" s="23"/>
      <c r="U1322" s="23"/>
      <c r="V1322" s="23"/>
      <c r="W1322" s="23"/>
      <c r="X1322" s="23"/>
      <c r="Y1322" s="23"/>
      <c r="Z1322" s="23"/>
    </row>
    <row r="1323" spans="1:26" ht="12.75" customHeight="1" x14ac:dyDescent="0.3">
      <c r="A1323" s="23"/>
      <c r="B1323" s="23"/>
      <c r="C1323" s="24"/>
      <c r="D1323" s="23"/>
      <c r="E1323" s="23"/>
      <c r="F1323" s="23"/>
      <c r="G1323" s="23"/>
      <c r="H1323" s="23"/>
      <c r="I1323" s="23"/>
      <c r="J1323" s="23"/>
      <c r="K1323" s="25"/>
      <c r="L1323" s="23"/>
      <c r="M1323" s="23"/>
      <c r="N1323" s="23"/>
      <c r="O1323" s="23"/>
      <c r="P1323" s="23"/>
      <c r="Q1323" s="23"/>
      <c r="R1323" s="23"/>
      <c r="S1323" s="23"/>
      <c r="T1323" s="23"/>
      <c r="U1323" s="23"/>
      <c r="V1323" s="23"/>
      <c r="W1323" s="23"/>
      <c r="X1323" s="23"/>
      <c r="Y1323" s="23"/>
      <c r="Z1323" s="23"/>
    </row>
    <row r="1324" spans="1:26" ht="12.75" customHeight="1" x14ac:dyDescent="0.3">
      <c r="A1324" s="23"/>
      <c r="B1324" s="23"/>
      <c r="C1324" s="24"/>
      <c r="D1324" s="23"/>
      <c r="E1324" s="23"/>
      <c r="F1324" s="23"/>
      <c r="G1324" s="23"/>
      <c r="H1324" s="23"/>
      <c r="I1324" s="23"/>
      <c r="J1324" s="23"/>
      <c r="K1324" s="25"/>
      <c r="L1324" s="23"/>
      <c r="M1324" s="23"/>
      <c r="N1324" s="23"/>
      <c r="O1324" s="23"/>
      <c r="P1324" s="23"/>
      <c r="Q1324" s="23"/>
      <c r="R1324" s="23"/>
      <c r="S1324" s="23"/>
      <c r="T1324" s="23"/>
      <c r="U1324" s="23"/>
      <c r="V1324" s="23"/>
      <c r="W1324" s="23"/>
      <c r="X1324" s="23"/>
      <c r="Y1324" s="23"/>
      <c r="Z1324" s="23"/>
    </row>
    <row r="1325" spans="1:26" ht="12.75" customHeight="1" x14ac:dyDescent="0.3">
      <c r="A1325" s="23"/>
      <c r="B1325" s="23"/>
      <c r="C1325" s="24"/>
      <c r="D1325" s="23"/>
      <c r="E1325" s="23"/>
      <c r="F1325" s="23"/>
      <c r="G1325" s="23"/>
      <c r="H1325" s="23"/>
      <c r="I1325" s="23"/>
      <c r="J1325" s="23"/>
      <c r="K1325" s="25"/>
      <c r="L1325" s="23"/>
      <c r="M1325" s="23"/>
      <c r="N1325" s="23"/>
      <c r="O1325" s="23"/>
      <c r="P1325" s="23"/>
      <c r="Q1325" s="23"/>
      <c r="R1325" s="23"/>
      <c r="S1325" s="23"/>
      <c r="T1325" s="23"/>
      <c r="U1325" s="23"/>
      <c r="V1325" s="23"/>
      <c r="W1325" s="23"/>
      <c r="X1325" s="23"/>
      <c r="Y1325" s="23"/>
      <c r="Z1325" s="23"/>
    </row>
    <row r="1326" spans="1:26" ht="12.75" customHeight="1" x14ac:dyDescent="0.3">
      <c r="A1326" s="23"/>
      <c r="B1326" s="23"/>
      <c r="C1326" s="24"/>
      <c r="D1326" s="23"/>
      <c r="E1326" s="23"/>
      <c r="F1326" s="23"/>
      <c r="G1326" s="23"/>
      <c r="H1326" s="23"/>
      <c r="I1326" s="23"/>
      <c r="J1326" s="23"/>
      <c r="K1326" s="25"/>
      <c r="L1326" s="23"/>
      <c r="M1326" s="23"/>
      <c r="N1326" s="23"/>
      <c r="O1326" s="23"/>
      <c r="P1326" s="23"/>
      <c r="Q1326" s="23"/>
      <c r="R1326" s="23"/>
      <c r="S1326" s="23"/>
      <c r="T1326" s="23"/>
      <c r="U1326" s="23"/>
      <c r="V1326" s="23"/>
      <c r="W1326" s="23"/>
      <c r="X1326" s="23"/>
      <c r="Y1326" s="23"/>
      <c r="Z1326" s="23"/>
    </row>
    <row r="1327" spans="1:26" ht="12.75" customHeight="1" x14ac:dyDescent="0.3">
      <c r="A1327" s="23"/>
      <c r="B1327" s="23"/>
      <c r="C1327" s="24"/>
      <c r="D1327" s="23"/>
      <c r="E1327" s="23"/>
      <c r="F1327" s="23"/>
      <c r="G1327" s="23"/>
      <c r="H1327" s="23"/>
      <c r="I1327" s="23"/>
      <c r="J1327" s="23"/>
      <c r="K1327" s="25"/>
      <c r="L1327" s="23"/>
      <c r="M1327" s="23"/>
      <c r="N1327" s="23"/>
      <c r="O1327" s="23"/>
      <c r="P1327" s="23"/>
      <c r="Q1327" s="23"/>
      <c r="R1327" s="23"/>
      <c r="S1327" s="23"/>
      <c r="T1327" s="23"/>
      <c r="U1327" s="23"/>
      <c r="V1327" s="23"/>
      <c r="W1327" s="23"/>
      <c r="X1327" s="23"/>
      <c r="Y1327" s="23"/>
      <c r="Z1327" s="23"/>
    </row>
    <row r="1328" spans="1:26" ht="12.75" customHeight="1" x14ac:dyDescent="0.3">
      <c r="A1328" s="23"/>
      <c r="B1328" s="23"/>
      <c r="C1328" s="24"/>
      <c r="D1328" s="23"/>
      <c r="E1328" s="23"/>
      <c r="F1328" s="23"/>
      <c r="G1328" s="23"/>
      <c r="H1328" s="23"/>
      <c r="I1328" s="23"/>
      <c r="J1328" s="23"/>
      <c r="K1328" s="25"/>
      <c r="L1328" s="23"/>
      <c r="M1328" s="23"/>
      <c r="N1328" s="23"/>
      <c r="O1328" s="23"/>
      <c r="P1328" s="23"/>
      <c r="Q1328" s="23"/>
      <c r="R1328" s="23"/>
      <c r="S1328" s="23"/>
      <c r="T1328" s="23"/>
      <c r="U1328" s="23"/>
      <c r="V1328" s="23"/>
      <c r="W1328" s="23"/>
      <c r="X1328" s="23"/>
      <c r="Y1328" s="23"/>
      <c r="Z1328" s="23"/>
    </row>
    <row r="1329" spans="1:26" ht="12.75" customHeight="1" x14ac:dyDescent="0.3">
      <c r="A1329" s="23"/>
      <c r="B1329" s="23"/>
      <c r="C1329" s="24"/>
      <c r="D1329" s="23"/>
      <c r="E1329" s="23"/>
      <c r="F1329" s="23"/>
      <c r="G1329" s="23"/>
      <c r="H1329" s="23"/>
      <c r="I1329" s="23"/>
      <c r="J1329" s="23"/>
      <c r="K1329" s="25"/>
      <c r="L1329" s="23"/>
      <c r="M1329" s="23"/>
      <c r="N1329" s="23"/>
      <c r="O1329" s="23"/>
      <c r="P1329" s="23"/>
      <c r="Q1329" s="23"/>
      <c r="R1329" s="23"/>
      <c r="S1329" s="23"/>
      <c r="T1329" s="23"/>
      <c r="U1329" s="23"/>
      <c r="V1329" s="23"/>
      <c r="W1329" s="23"/>
      <c r="X1329" s="23"/>
      <c r="Y1329" s="23"/>
      <c r="Z1329" s="23"/>
    </row>
    <row r="1330" spans="1:26" ht="12.75" customHeight="1" x14ac:dyDescent="0.3">
      <c r="A1330" s="23"/>
      <c r="B1330" s="23"/>
      <c r="C1330" s="24"/>
      <c r="D1330" s="23"/>
      <c r="E1330" s="23"/>
      <c r="F1330" s="23"/>
      <c r="G1330" s="23"/>
      <c r="H1330" s="23"/>
      <c r="I1330" s="23"/>
      <c r="J1330" s="23"/>
      <c r="K1330" s="25"/>
      <c r="L1330" s="23"/>
      <c r="M1330" s="23"/>
      <c r="N1330" s="23"/>
      <c r="O1330" s="23"/>
      <c r="P1330" s="23"/>
      <c r="Q1330" s="23"/>
      <c r="R1330" s="23"/>
      <c r="S1330" s="23"/>
      <c r="T1330" s="23"/>
      <c r="U1330" s="23"/>
      <c r="V1330" s="23"/>
      <c r="W1330" s="23"/>
      <c r="X1330" s="23"/>
      <c r="Y1330" s="23"/>
      <c r="Z1330" s="23"/>
    </row>
    <row r="1331" spans="1:26" ht="12.75" customHeight="1" x14ac:dyDescent="0.3">
      <c r="A1331" s="23"/>
      <c r="B1331" s="23"/>
      <c r="C1331" s="24"/>
      <c r="D1331" s="23"/>
      <c r="E1331" s="23"/>
      <c r="F1331" s="23"/>
      <c r="G1331" s="23"/>
      <c r="H1331" s="23"/>
      <c r="I1331" s="23"/>
      <c r="J1331" s="23"/>
      <c r="K1331" s="25"/>
      <c r="L1331" s="23"/>
      <c r="M1331" s="23"/>
      <c r="N1331" s="23"/>
      <c r="O1331" s="23"/>
      <c r="P1331" s="23"/>
      <c r="Q1331" s="23"/>
      <c r="R1331" s="23"/>
      <c r="S1331" s="23"/>
      <c r="T1331" s="23"/>
      <c r="U1331" s="23"/>
      <c r="V1331" s="23"/>
      <c r="W1331" s="23"/>
      <c r="X1331" s="23"/>
      <c r="Y1331" s="23"/>
      <c r="Z1331" s="23"/>
    </row>
    <row r="1332" spans="1:26" ht="12.75" customHeight="1" x14ac:dyDescent="0.3">
      <c r="A1332" s="23"/>
      <c r="B1332" s="23"/>
      <c r="C1332" s="24"/>
      <c r="D1332" s="23"/>
      <c r="E1332" s="23"/>
      <c r="F1332" s="23"/>
      <c r="G1332" s="23"/>
      <c r="H1332" s="23"/>
      <c r="I1332" s="23"/>
      <c r="J1332" s="23"/>
      <c r="K1332" s="25"/>
      <c r="L1332" s="23"/>
      <c r="M1332" s="23"/>
      <c r="N1332" s="23"/>
      <c r="O1332" s="23"/>
      <c r="P1332" s="23"/>
      <c r="Q1332" s="23"/>
      <c r="R1332" s="23"/>
      <c r="S1332" s="23"/>
      <c r="T1332" s="23"/>
      <c r="U1332" s="23"/>
      <c r="V1332" s="23"/>
      <c r="W1332" s="23"/>
      <c r="X1332" s="23"/>
      <c r="Y1332" s="23"/>
      <c r="Z1332" s="23"/>
    </row>
    <row r="1333" spans="1:26" ht="12.75" customHeight="1" x14ac:dyDescent="0.3">
      <c r="A1333" s="23"/>
      <c r="B1333" s="23"/>
      <c r="C1333" s="24"/>
      <c r="D1333" s="23"/>
      <c r="E1333" s="23"/>
      <c r="F1333" s="23"/>
      <c r="G1333" s="23"/>
      <c r="H1333" s="23"/>
      <c r="I1333" s="23"/>
      <c r="J1333" s="23"/>
      <c r="K1333" s="25"/>
      <c r="L1333" s="23"/>
      <c r="M1333" s="23"/>
      <c r="N1333" s="23"/>
      <c r="O1333" s="23"/>
      <c r="P1333" s="23"/>
      <c r="Q1333" s="23"/>
      <c r="R1333" s="23"/>
      <c r="S1333" s="23"/>
      <c r="T1333" s="23"/>
      <c r="U1333" s="23"/>
      <c r="V1333" s="23"/>
      <c r="W1333" s="23"/>
      <c r="X1333" s="23"/>
      <c r="Y1333" s="23"/>
      <c r="Z1333" s="23"/>
    </row>
    <row r="1334" spans="1:26" ht="12.75" customHeight="1" x14ac:dyDescent="0.3">
      <c r="A1334" s="23"/>
      <c r="B1334" s="23"/>
      <c r="C1334" s="24"/>
      <c r="D1334" s="23"/>
      <c r="E1334" s="23"/>
      <c r="F1334" s="23"/>
      <c r="G1334" s="23"/>
      <c r="H1334" s="23"/>
      <c r="I1334" s="23"/>
      <c r="J1334" s="23"/>
      <c r="K1334" s="25"/>
      <c r="L1334" s="23"/>
      <c r="M1334" s="23"/>
      <c r="N1334" s="23"/>
      <c r="O1334" s="23"/>
      <c r="P1334" s="23"/>
      <c r="Q1334" s="23"/>
      <c r="R1334" s="23"/>
      <c r="S1334" s="23"/>
      <c r="T1334" s="23"/>
      <c r="U1334" s="23"/>
      <c r="V1334" s="23"/>
      <c r="W1334" s="23"/>
      <c r="X1334" s="23"/>
      <c r="Y1334" s="23"/>
      <c r="Z1334" s="23"/>
    </row>
    <row r="1335" spans="1:26" ht="12.75" customHeight="1" x14ac:dyDescent="0.3">
      <c r="A1335" s="23"/>
      <c r="B1335" s="23"/>
      <c r="C1335" s="24"/>
      <c r="D1335" s="23"/>
      <c r="E1335" s="23"/>
      <c r="F1335" s="23"/>
      <c r="G1335" s="23"/>
      <c r="H1335" s="23"/>
      <c r="I1335" s="23"/>
      <c r="J1335" s="23"/>
      <c r="K1335" s="25"/>
      <c r="L1335" s="23"/>
      <c r="M1335" s="23"/>
      <c r="N1335" s="23"/>
      <c r="O1335" s="23"/>
      <c r="P1335" s="23"/>
      <c r="Q1335" s="23"/>
      <c r="R1335" s="23"/>
      <c r="S1335" s="23"/>
      <c r="T1335" s="23"/>
      <c r="U1335" s="23"/>
      <c r="V1335" s="23"/>
      <c r="W1335" s="23"/>
      <c r="X1335" s="23"/>
      <c r="Y1335" s="23"/>
      <c r="Z1335" s="23"/>
    </row>
    <row r="1336" spans="1:26" ht="12.75" customHeight="1" x14ac:dyDescent="0.3">
      <c r="A1336" s="23"/>
      <c r="B1336" s="23"/>
      <c r="C1336" s="24"/>
      <c r="D1336" s="23"/>
      <c r="E1336" s="23"/>
      <c r="F1336" s="23"/>
      <c r="G1336" s="23"/>
      <c r="H1336" s="23"/>
      <c r="I1336" s="23"/>
      <c r="J1336" s="23"/>
      <c r="K1336" s="25"/>
      <c r="L1336" s="23"/>
      <c r="M1336" s="23"/>
      <c r="N1336" s="23"/>
      <c r="O1336" s="23"/>
      <c r="P1336" s="23"/>
      <c r="Q1336" s="23"/>
      <c r="R1336" s="23"/>
      <c r="S1336" s="23"/>
      <c r="T1336" s="23"/>
      <c r="U1336" s="23"/>
      <c r="V1336" s="23"/>
      <c r="W1336" s="23"/>
      <c r="X1336" s="23"/>
      <c r="Y1336" s="23"/>
      <c r="Z1336" s="23"/>
    </row>
    <row r="1337" spans="1:26" ht="12.75" customHeight="1" x14ac:dyDescent="0.3">
      <c r="A1337" s="23"/>
      <c r="B1337" s="23"/>
      <c r="C1337" s="24"/>
      <c r="D1337" s="23"/>
      <c r="E1337" s="23"/>
      <c r="F1337" s="23"/>
      <c r="G1337" s="23"/>
      <c r="H1337" s="23"/>
      <c r="I1337" s="23"/>
      <c r="J1337" s="23"/>
      <c r="K1337" s="25"/>
      <c r="L1337" s="23"/>
      <c r="M1337" s="23"/>
      <c r="N1337" s="23"/>
      <c r="O1337" s="23"/>
      <c r="P1337" s="23"/>
      <c r="Q1337" s="23"/>
      <c r="R1337" s="23"/>
      <c r="S1337" s="23"/>
      <c r="T1337" s="23"/>
      <c r="U1337" s="23"/>
      <c r="V1337" s="23"/>
      <c r="W1337" s="23"/>
      <c r="X1337" s="23"/>
      <c r="Y1337" s="23"/>
      <c r="Z1337" s="23"/>
    </row>
    <row r="1338" spans="1:26" ht="12.75" customHeight="1" x14ac:dyDescent="0.3">
      <c r="A1338" s="23"/>
      <c r="B1338" s="23"/>
      <c r="C1338" s="24"/>
      <c r="D1338" s="23"/>
      <c r="E1338" s="23"/>
      <c r="F1338" s="23"/>
      <c r="G1338" s="23"/>
      <c r="H1338" s="23"/>
      <c r="I1338" s="23"/>
      <c r="J1338" s="23"/>
      <c r="K1338" s="25"/>
      <c r="L1338" s="23"/>
      <c r="M1338" s="23"/>
      <c r="N1338" s="23"/>
      <c r="O1338" s="23"/>
      <c r="P1338" s="23"/>
      <c r="Q1338" s="23"/>
      <c r="R1338" s="23"/>
      <c r="S1338" s="23"/>
      <c r="T1338" s="23"/>
      <c r="U1338" s="23"/>
      <c r="V1338" s="23"/>
      <c r="W1338" s="23"/>
      <c r="X1338" s="23"/>
      <c r="Y1338" s="23"/>
      <c r="Z1338" s="23"/>
    </row>
    <row r="1339" spans="1:26" ht="12.75" customHeight="1" x14ac:dyDescent="0.3">
      <c r="A1339" s="23"/>
      <c r="B1339" s="23"/>
      <c r="C1339" s="24"/>
      <c r="D1339" s="23"/>
      <c r="E1339" s="23"/>
      <c r="F1339" s="23"/>
      <c r="G1339" s="23"/>
      <c r="H1339" s="23"/>
      <c r="I1339" s="23"/>
      <c r="J1339" s="23"/>
      <c r="K1339" s="25"/>
      <c r="L1339" s="23"/>
      <c r="M1339" s="23"/>
      <c r="N1339" s="23"/>
      <c r="O1339" s="23"/>
      <c r="P1339" s="23"/>
      <c r="Q1339" s="23"/>
      <c r="R1339" s="23"/>
      <c r="S1339" s="23"/>
      <c r="T1339" s="23"/>
      <c r="U1339" s="23"/>
      <c r="V1339" s="23"/>
      <c r="W1339" s="23"/>
      <c r="X1339" s="23"/>
      <c r="Y1339" s="23"/>
      <c r="Z1339" s="23"/>
    </row>
    <row r="1340" spans="1:26" ht="12.75" customHeight="1" x14ac:dyDescent="0.3">
      <c r="A1340" s="23"/>
      <c r="B1340" s="23"/>
      <c r="C1340" s="24"/>
      <c r="D1340" s="23"/>
      <c r="E1340" s="23"/>
      <c r="F1340" s="23"/>
      <c r="G1340" s="23"/>
      <c r="H1340" s="23"/>
      <c r="I1340" s="23"/>
      <c r="J1340" s="23"/>
      <c r="K1340" s="25"/>
      <c r="L1340" s="23"/>
      <c r="M1340" s="23"/>
      <c r="N1340" s="23"/>
      <c r="O1340" s="23"/>
      <c r="P1340" s="23"/>
      <c r="Q1340" s="23"/>
      <c r="R1340" s="23"/>
      <c r="S1340" s="23"/>
      <c r="T1340" s="23"/>
      <c r="U1340" s="23"/>
      <c r="V1340" s="23"/>
      <c r="W1340" s="23"/>
      <c r="X1340" s="23"/>
      <c r="Y1340" s="23"/>
      <c r="Z1340" s="23"/>
    </row>
    <row r="1341" spans="1:26" ht="12.75" customHeight="1" x14ac:dyDescent="0.3">
      <c r="A1341" s="23"/>
      <c r="B1341" s="23"/>
      <c r="C1341" s="24"/>
      <c r="D1341" s="23"/>
      <c r="E1341" s="23"/>
      <c r="F1341" s="23"/>
      <c r="G1341" s="23"/>
      <c r="H1341" s="23"/>
      <c r="I1341" s="23"/>
      <c r="J1341" s="23"/>
      <c r="K1341" s="25"/>
      <c r="L1341" s="23"/>
      <c r="M1341" s="23"/>
      <c r="N1341" s="23"/>
      <c r="O1341" s="23"/>
      <c r="P1341" s="23"/>
      <c r="Q1341" s="23"/>
      <c r="R1341" s="23"/>
      <c r="S1341" s="23"/>
      <c r="T1341" s="23"/>
      <c r="U1341" s="23"/>
      <c r="V1341" s="23"/>
      <c r="W1341" s="23"/>
      <c r="X1341" s="23"/>
      <c r="Y1341" s="23"/>
      <c r="Z1341" s="23"/>
    </row>
    <row r="1342" spans="1:26" ht="12.75" customHeight="1" x14ac:dyDescent="0.3">
      <c r="A1342" s="23"/>
      <c r="B1342" s="23"/>
      <c r="C1342" s="24"/>
      <c r="D1342" s="23"/>
      <c r="E1342" s="23"/>
      <c r="F1342" s="23"/>
      <c r="G1342" s="23"/>
      <c r="H1342" s="23"/>
      <c r="I1342" s="23"/>
      <c r="J1342" s="23"/>
      <c r="K1342" s="25"/>
      <c r="L1342" s="23"/>
      <c r="M1342" s="23"/>
      <c r="N1342" s="23"/>
      <c r="O1342" s="23"/>
      <c r="P1342" s="23"/>
      <c r="Q1342" s="23"/>
      <c r="R1342" s="23"/>
      <c r="S1342" s="23"/>
      <c r="T1342" s="23"/>
      <c r="U1342" s="23"/>
      <c r="V1342" s="23"/>
      <c r="W1342" s="23"/>
      <c r="X1342" s="23"/>
      <c r="Y1342" s="23"/>
      <c r="Z1342" s="23"/>
    </row>
    <row r="1343" spans="1:26" ht="12.75" customHeight="1" x14ac:dyDescent="0.3">
      <c r="A1343" s="23"/>
      <c r="B1343" s="23"/>
      <c r="C1343" s="24"/>
      <c r="D1343" s="23"/>
      <c r="E1343" s="23"/>
      <c r="F1343" s="23"/>
      <c r="G1343" s="23"/>
      <c r="H1343" s="23"/>
      <c r="I1343" s="23"/>
      <c r="J1343" s="23"/>
      <c r="K1343" s="25"/>
      <c r="L1343" s="23"/>
      <c r="M1343" s="23"/>
      <c r="N1343" s="23"/>
      <c r="O1343" s="23"/>
      <c r="P1343" s="23"/>
      <c r="Q1343" s="23"/>
      <c r="R1343" s="23"/>
      <c r="S1343" s="23"/>
      <c r="T1343" s="23"/>
      <c r="U1343" s="23"/>
      <c r="V1343" s="23"/>
      <c r="W1343" s="23"/>
      <c r="X1343" s="23"/>
      <c r="Y1343" s="23"/>
      <c r="Z1343" s="23"/>
    </row>
    <row r="1344" spans="1:26" ht="12.75" customHeight="1" x14ac:dyDescent="0.3">
      <c r="A1344" s="23"/>
      <c r="B1344" s="23"/>
      <c r="C1344" s="24"/>
      <c r="D1344" s="23"/>
      <c r="E1344" s="23"/>
      <c r="F1344" s="23"/>
      <c r="G1344" s="23"/>
      <c r="H1344" s="23"/>
      <c r="I1344" s="23"/>
      <c r="J1344" s="23"/>
      <c r="K1344" s="25"/>
      <c r="L1344" s="23"/>
      <c r="M1344" s="23"/>
      <c r="N1344" s="23"/>
      <c r="O1344" s="23"/>
      <c r="P1344" s="23"/>
      <c r="Q1344" s="23"/>
      <c r="R1344" s="23"/>
      <c r="S1344" s="23"/>
      <c r="T1344" s="23"/>
      <c r="U1344" s="23"/>
      <c r="V1344" s="23"/>
      <c r="W1344" s="23"/>
      <c r="X1344" s="23"/>
      <c r="Y1344" s="23"/>
      <c r="Z1344" s="23"/>
    </row>
    <row r="1345" spans="1:26" ht="12.75" customHeight="1" x14ac:dyDescent="0.3">
      <c r="A1345" s="23"/>
      <c r="B1345" s="23"/>
      <c r="C1345" s="24"/>
      <c r="D1345" s="23"/>
      <c r="E1345" s="23"/>
      <c r="F1345" s="23"/>
      <c r="G1345" s="23"/>
      <c r="H1345" s="23"/>
      <c r="I1345" s="23"/>
      <c r="J1345" s="23"/>
      <c r="K1345" s="25"/>
      <c r="L1345" s="23"/>
      <c r="M1345" s="23"/>
      <c r="N1345" s="23"/>
      <c r="O1345" s="23"/>
      <c r="P1345" s="23"/>
      <c r="Q1345" s="23"/>
      <c r="R1345" s="23"/>
      <c r="S1345" s="23"/>
      <c r="T1345" s="23"/>
      <c r="U1345" s="23"/>
      <c r="V1345" s="23"/>
      <c r="W1345" s="23"/>
      <c r="X1345" s="23"/>
      <c r="Y1345" s="23"/>
      <c r="Z1345" s="23"/>
    </row>
    <row r="1346" spans="1:26" ht="12.75" customHeight="1" x14ac:dyDescent="0.3">
      <c r="A1346" s="23"/>
      <c r="B1346" s="23"/>
      <c r="C1346" s="24"/>
      <c r="D1346" s="23"/>
      <c r="E1346" s="23"/>
      <c r="F1346" s="23"/>
      <c r="G1346" s="23"/>
      <c r="H1346" s="23"/>
      <c r="I1346" s="23"/>
      <c r="J1346" s="23"/>
      <c r="K1346" s="25"/>
      <c r="L1346" s="23"/>
      <c r="M1346" s="23"/>
      <c r="N1346" s="23"/>
      <c r="O1346" s="23"/>
      <c r="P1346" s="23"/>
      <c r="Q1346" s="23"/>
      <c r="R1346" s="23"/>
      <c r="S1346" s="23"/>
      <c r="T1346" s="23"/>
      <c r="U1346" s="23"/>
      <c r="V1346" s="23"/>
      <c r="W1346" s="23"/>
      <c r="X1346" s="23"/>
      <c r="Y1346" s="23"/>
      <c r="Z1346" s="23"/>
    </row>
    <row r="1347" spans="1:26" ht="12.75" customHeight="1" x14ac:dyDescent="0.3">
      <c r="A1347" s="23"/>
      <c r="B1347" s="23"/>
      <c r="C1347" s="24"/>
      <c r="D1347" s="23"/>
      <c r="E1347" s="23"/>
      <c r="F1347" s="23"/>
      <c r="G1347" s="23"/>
      <c r="H1347" s="23"/>
      <c r="I1347" s="23"/>
      <c r="J1347" s="23"/>
      <c r="K1347" s="25"/>
      <c r="L1347" s="23"/>
      <c r="M1347" s="23"/>
      <c r="N1347" s="23"/>
      <c r="O1347" s="23"/>
      <c r="P1347" s="23"/>
      <c r="Q1347" s="23"/>
      <c r="R1347" s="23"/>
      <c r="S1347" s="23"/>
      <c r="T1347" s="23"/>
      <c r="U1347" s="23"/>
      <c r="V1347" s="23"/>
      <c r="W1347" s="23"/>
      <c r="X1347" s="23"/>
      <c r="Y1347" s="23"/>
      <c r="Z1347" s="23"/>
    </row>
    <row r="1348" spans="1:26" ht="12.75" customHeight="1" x14ac:dyDescent="0.3">
      <c r="A1348" s="23"/>
      <c r="B1348" s="23"/>
      <c r="C1348" s="24"/>
      <c r="D1348" s="23"/>
      <c r="E1348" s="23"/>
      <c r="F1348" s="23"/>
      <c r="G1348" s="23"/>
      <c r="H1348" s="23"/>
      <c r="I1348" s="23"/>
      <c r="J1348" s="23"/>
      <c r="K1348" s="25"/>
      <c r="L1348" s="23"/>
      <c r="M1348" s="23"/>
      <c r="N1348" s="23"/>
      <c r="O1348" s="23"/>
      <c r="P1348" s="23"/>
      <c r="Q1348" s="23"/>
      <c r="R1348" s="23"/>
      <c r="S1348" s="23"/>
      <c r="T1348" s="23"/>
      <c r="U1348" s="23"/>
      <c r="V1348" s="23"/>
      <c r="W1348" s="23"/>
      <c r="X1348" s="23"/>
      <c r="Y1348" s="23"/>
      <c r="Z1348" s="23"/>
    </row>
    <row r="1349" spans="1:26" ht="12.75" customHeight="1" x14ac:dyDescent="0.3">
      <c r="A1349" s="23"/>
      <c r="B1349" s="23"/>
      <c r="C1349" s="24"/>
      <c r="D1349" s="23"/>
      <c r="E1349" s="23"/>
      <c r="F1349" s="23"/>
      <c r="G1349" s="23"/>
      <c r="H1349" s="23"/>
      <c r="I1349" s="23"/>
      <c r="J1349" s="23"/>
      <c r="K1349" s="25"/>
      <c r="L1349" s="23"/>
      <c r="M1349" s="23"/>
      <c r="N1349" s="23"/>
      <c r="O1349" s="23"/>
      <c r="P1349" s="23"/>
      <c r="Q1349" s="23"/>
      <c r="R1349" s="23"/>
      <c r="S1349" s="23"/>
      <c r="T1349" s="23"/>
      <c r="U1349" s="23"/>
      <c r="V1349" s="23"/>
      <c r="W1349" s="23"/>
      <c r="X1349" s="23"/>
      <c r="Y1349" s="23"/>
      <c r="Z1349" s="23"/>
    </row>
    <row r="1350" spans="1:26" ht="12.75" customHeight="1" x14ac:dyDescent="0.3">
      <c r="A1350" s="23"/>
      <c r="B1350" s="23"/>
      <c r="C1350" s="24"/>
      <c r="D1350" s="23"/>
      <c r="E1350" s="23"/>
      <c r="F1350" s="23"/>
      <c r="G1350" s="23"/>
      <c r="H1350" s="23"/>
      <c r="I1350" s="23"/>
      <c r="J1350" s="23"/>
      <c r="K1350" s="25"/>
      <c r="L1350" s="23"/>
      <c r="M1350" s="23"/>
      <c r="N1350" s="23"/>
      <c r="O1350" s="23"/>
      <c r="P1350" s="23"/>
      <c r="Q1350" s="23"/>
      <c r="R1350" s="23"/>
      <c r="S1350" s="23"/>
      <c r="T1350" s="23"/>
      <c r="U1350" s="23"/>
      <c r="V1350" s="23"/>
      <c r="W1350" s="23"/>
      <c r="X1350" s="23"/>
      <c r="Y1350" s="23"/>
      <c r="Z1350" s="23"/>
    </row>
    <row r="1351" spans="1:26" ht="12.75" customHeight="1" x14ac:dyDescent="0.3">
      <c r="A1351" s="23"/>
      <c r="B1351" s="23"/>
      <c r="C1351" s="24"/>
      <c r="D1351" s="23"/>
      <c r="E1351" s="23"/>
      <c r="F1351" s="23"/>
      <c r="G1351" s="23"/>
      <c r="H1351" s="23"/>
      <c r="I1351" s="23"/>
      <c r="J1351" s="23"/>
      <c r="K1351" s="25"/>
      <c r="L1351" s="23"/>
      <c r="M1351" s="23"/>
      <c r="N1351" s="23"/>
      <c r="O1351" s="23"/>
      <c r="P1351" s="23"/>
      <c r="Q1351" s="23"/>
      <c r="R1351" s="23"/>
      <c r="S1351" s="23"/>
      <c r="T1351" s="23"/>
      <c r="U1351" s="23"/>
      <c r="V1351" s="23"/>
      <c r="W1351" s="23"/>
      <c r="X1351" s="23"/>
      <c r="Y1351" s="23"/>
      <c r="Z1351" s="23"/>
    </row>
    <row r="1352" spans="1:26" ht="12.75" customHeight="1" x14ac:dyDescent="0.3">
      <c r="A1352" s="23"/>
      <c r="B1352" s="23"/>
      <c r="C1352" s="24"/>
      <c r="D1352" s="23"/>
      <c r="E1352" s="23"/>
      <c r="F1352" s="23"/>
      <c r="G1352" s="23"/>
      <c r="H1352" s="23"/>
      <c r="I1352" s="23"/>
      <c r="J1352" s="23"/>
      <c r="K1352" s="25"/>
      <c r="L1352" s="23"/>
      <c r="M1352" s="23"/>
      <c r="N1352" s="23"/>
      <c r="O1352" s="23"/>
      <c r="P1352" s="23"/>
      <c r="Q1352" s="23"/>
      <c r="R1352" s="23"/>
      <c r="S1352" s="23"/>
      <c r="T1352" s="23"/>
      <c r="U1352" s="23"/>
      <c r="V1352" s="23"/>
      <c r="W1352" s="23"/>
      <c r="X1352" s="23"/>
      <c r="Y1352" s="23"/>
      <c r="Z1352" s="23"/>
    </row>
    <row r="1353" spans="1:26" ht="12.75" customHeight="1" x14ac:dyDescent="0.3">
      <c r="A1353" s="23"/>
      <c r="B1353" s="23"/>
      <c r="C1353" s="24"/>
      <c r="D1353" s="23"/>
      <c r="E1353" s="23"/>
      <c r="F1353" s="23"/>
      <c r="G1353" s="23"/>
      <c r="H1353" s="23"/>
      <c r="I1353" s="23"/>
      <c r="J1353" s="23"/>
      <c r="K1353" s="25"/>
      <c r="L1353" s="23"/>
      <c r="M1353" s="23"/>
      <c r="N1353" s="23"/>
      <c r="O1353" s="23"/>
      <c r="P1353" s="23"/>
      <c r="Q1353" s="23"/>
      <c r="R1353" s="23"/>
      <c r="S1353" s="23"/>
      <c r="T1353" s="23"/>
      <c r="U1353" s="23"/>
      <c r="V1353" s="23"/>
      <c r="W1353" s="23"/>
      <c r="X1353" s="23"/>
      <c r="Y1353" s="23"/>
      <c r="Z1353" s="23"/>
    </row>
    <row r="1354" spans="1:26" ht="12.75" customHeight="1" x14ac:dyDescent="0.3">
      <c r="A1354" s="23"/>
      <c r="B1354" s="23"/>
      <c r="C1354" s="24"/>
      <c r="D1354" s="23"/>
      <c r="E1354" s="23"/>
      <c r="F1354" s="23"/>
      <c r="G1354" s="23"/>
      <c r="H1354" s="23"/>
      <c r="I1354" s="23"/>
      <c r="J1354" s="23"/>
      <c r="K1354" s="25"/>
      <c r="L1354" s="23"/>
      <c r="M1354" s="23"/>
      <c r="N1354" s="23"/>
      <c r="O1354" s="23"/>
      <c r="P1354" s="23"/>
      <c r="Q1354" s="23"/>
      <c r="R1354" s="23"/>
      <c r="S1354" s="23"/>
      <c r="T1354" s="23"/>
      <c r="U1354" s="23"/>
      <c r="V1354" s="23"/>
      <c r="W1354" s="23"/>
      <c r="X1354" s="23"/>
      <c r="Y1354" s="23"/>
      <c r="Z1354" s="23"/>
    </row>
    <row r="1355" spans="1:26" ht="12.75" customHeight="1" x14ac:dyDescent="0.3">
      <c r="A1355" s="23"/>
      <c r="B1355" s="23"/>
      <c r="C1355" s="24"/>
      <c r="D1355" s="23"/>
      <c r="E1355" s="23"/>
      <c r="F1355" s="23"/>
      <c r="G1355" s="23"/>
      <c r="H1355" s="23"/>
      <c r="I1355" s="23"/>
      <c r="J1355" s="23"/>
      <c r="K1355" s="25"/>
      <c r="L1355" s="23"/>
      <c r="M1355" s="23"/>
      <c r="N1355" s="23"/>
      <c r="O1355" s="23"/>
      <c r="P1355" s="23"/>
      <c r="Q1355" s="23"/>
      <c r="R1355" s="23"/>
      <c r="S1355" s="23"/>
      <c r="T1355" s="23"/>
      <c r="U1355" s="23"/>
      <c r="V1355" s="23"/>
      <c r="W1355" s="23"/>
      <c r="X1355" s="23"/>
      <c r="Y1355" s="23"/>
      <c r="Z1355" s="23"/>
    </row>
    <row r="1356" spans="1:26" ht="12.75" customHeight="1" x14ac:dyDescent="0.3">
      <c r="A1356" s="23"/>
      <c r="B1356" s="23"/>
      <c r="C1356" s="24"/>
      <c r="D1356" s="23"/>
      <c r="E1356" s="23"/>
      <c r="F1356" s="23"/>
      <c r="G1356" s="23"/>
      <c r="H1356" s="23"/>
      <c r="I1356" s="23"/>
      <c r="J1356" s="23"/>
      <c r="K1356" s="25"/>
      <c r="L1356" s="23"/>
      <c r="M1356" s="23"/>
      <c r="N1356" s="23"/>
      <c r="O1356" s="23"/>
      <c r="P1356" s="23"/>
      <c r="Q1356" s="23"/>
      <c r="R1356" s="23"/>
      <c r="S1356" s="23"/>
      <c r="T1356" s="23"/>
      <c r="U1356" s="23"/>
      <c r="V1356" s="23"/>
      <c r="W1356" s="23"/>
      <c r="X1356" s="23"/>
      <c r="Y1356" s="23"/>
      <c r="Z1356" s="23"/>
    </row>
    <row r="1357" spans="1:26" ht="12.75" customHeight="1" x14ac:dyDescent="0.3">
      <c r="A1357" s="23"/>
      <c r="B1357" s="23"/>
      <c r="C1357" s="24"/>
      <c r="D1357" s="23"/>
      <c r="E1357" s="23"/>
      <c r="F1357" s="23"/>
      <c r="G1357" s="23"/>
      <c r="H1357" s="23"/>
      <c r="I1357" s="23"/>
      <c r="J1357" s="23"/>
      <c r="K1357" s="25"/>
      <c r="L1357" s="23"/>
      <c r="M1357" s="23"/>
      <c r="N1357" s="23"/>
      <c r="O1357" s="23"/>
      <c r="P1357" s="23"/>
      <c r="Q1357" s="23"/>
      <c r="R1357" s="23"/>
      <c r="S1357" s="23"/>
      <c r="T1357" s="23"/>
      <c r="U1357" s="23"/>
      <c r="V1357" s="23"/>
      <c r="W1357" s="23"/>
      <c r="X1357" s="23"/>
      <c r="Y1357" s="23"/>
      <c r="Z1357" s="23"/>
    </row>
    <row r="1358" spans="1:26" ht="12.75" customHeight="1" x14ac:dyDescent="0.3">
      <c r="A1358" s="23"/>
      <c r="B1358" s="23"/>
      <c r="C1358" s="24"/>
      <c r="D1358" s="23"/>
      <c r="E1358" s="23"/>
      <c r="F1358" s="23"/>
      <c r="G1358" s="23"/>
      <c r="H1358" s="23"/>
      <c r="I1358" s="23"/>
      <c r="J1358" s="23"/>
      <c r="K1358" s="25"/>
      <c r="L1358" s="23"/>
      <c r="M1358" s="23"/>
      <c r="N1358" s="23"/>
      <c r="O1358" s="23"/>
      <c r="P1358" s="23"/>
      <c r="Q1358" s="23"/>
      <c r="R1358" s="23"/>
      <c r="S1358" s="23"/>
      <c r="T1358" s="23"/>
      <c r="U1358" s="23"/>
      <c r="V1358" s="23"/>
      <c r="W1358" s="23"/>
      <c r="X1358" s="23"/>
      <c r="Y1358" s="23"/>
      <c r="Z1358" s="23"/>
    </row>
    <row r="1359" spans="1:26" ht="12.75" customHeight="1" x14ac:dyDescent="0.3">
      <c r="A1359" s="23"/>
      <c r="B1359" s="23"/>
      <c r="C1359" s="24"/>
      <c r="D1359" s="23"/>
      <c r="E1359" s="23"/>
      <c r="F1359" s="23"/>
      <c r="G1359" s="23"/>
      <c r="H1359" s="23"/>
      <c r="I1359" s="23"/>
      <c r="J1359" s="23"/>
      <c r="K1359" s="25"/>
      <c r="L1359" s="23"/>
      <c r="M1359" s="23"/>
      <c r="N1359" s="23"/>
      <c r="O1359" s="23"/>
      <c r="P1359" s="23"/>
      <c r="Q1359" s="23"/>
      <c r="R1359" s="23"/>
      <c r="S1359" s="23"/>
      <c r="T1359" s="23"/>
      <c r="U1359" s="23"/>
      <c r="V1359" s="23"/>
      <c r="W1359" s="23"/>
      <c r="X1359" s="23"/>
      <c r="Y1359" s="23"/>
      <c r="Z1359" s="23"/>
    </row>
    <row r="1360" spans="1:26" ht="12.75" customHeight="1" x14ac:dyDescent="0.3">
      <c r="A1360" s="23"/>
      <c r="B1360" s="23"/>
      <c r="C1360" s="24"/>
      <c r="D1360" s="23"/>
      <c r="E1360" s="23"/>
      <c r="F1360" s="23"/>
      <c r="G1360" s="23"/>
      <c r="H1360" s="23"/>
      <c r="I1360" s="23"/>
      <c r="J1360" s="23"/>
      <c r="K1360" s="25"/>
      <c r="L1360" s="23"/>
      <c r="M1360" s="23"/>
      <c r="N1360" s="23"/>
      <c r="O1360" s="23"/>
      <c r="P1360" s="23"/>
      <c r="Q1360" s="23"/>
      <c r="R1360" s="23"/>
      <c r="S1360" s="23"/>
      <c r="T1360" s="23"/>
      <c r="U1360" s="23"/>
      <c r="V1360" s="23"/>
      <c r="W1360" s="23"/>
      <c r="X1360" s="23"/>
      <c r="Y1360" s="23"/>
      <c r="Z1360" s="23"/>
    </row>
    <row r="1361" spans="1:26" ht="12.75" customHeight="1" x14ac:dyDescent="0.3">
      <c r="A1361" s="23"/>
      <c r="B1361" s="23"/>
      <c r="C1361" s="24"/>
      <c r="D1361" s="23"/>
      <c r="E1361" s="23"/>
      <c r="F1361" s="23"/>
      <c r="G1361" s="23"/>
      <c r="H1361" s="23"/>
      <c r="I1361" s="23"/>
      <c r="J1361" s="23"/>
      <c r="K1361" s="25"/>
      <c r="L1361" s="23"/>
      <c r="M1361" s="23"/>
      <c r="N1361" s="23"/>
      <c r="O1361" s="23"/>
      <c r="P1361" s="23"/>
      <c r="Q1361" s="23"/>
      <c r="R1361" s="23"/>
      <c r="S1361" s="23"/>
      <c r="T1361" s="23"/>
      <c r="U1361" s="23"/>
      <c r="V1361" s="23"/>
      <c r="W1361" s="23"/>
      <c r="X1361" s="23"/>
      <c r="Y1361" s="23"/>
      <c r="Z1361" s="23"/>
    </row>
    <row r="1362" spans="1:26" ht="12.75" customHeight="1" x14ac:dyDescent="0.3">
      <c r="A1362" s="23"/>
      <c r="B1362" s="23"/>
      <c r="C1362" s="24"/>
      <c r="D1362" s="23"/>
      <c r="E1362" s="23"/>
      <c r="F1362" s="23"/>
      <c r="G1362" s="23"/>
      <c r="H1362" s="23"/>
      <c r="I1362" s="23"/>
      <c r="J1362" s="23"/>
      <c r="K1362" s="25"/>
      <c r="L1362" s="23"/>
      <c r="M1362" s="23"/>
      <c r="N1362" s="23"/>
      <c r="O1362" s="23"/>
      <c r="P1362" s="23"/>
      <c r="Q1362" s="23"/>
      <c r="R1362" s="23"/>
      <c r="S1362" s="23"/>
      <c r="T1362" s="23"/>
      <c r="U1362" s="23"/>
      <c r="V1362" s="23"/>
      <c r="W1362" s="23"/>
      <c r="X1362" s="23"/>
      <c r="Y1362" s="23"/>
      <c r="Z1362" s="23"/>
    </row>
    <row r="1363" spans="1:26" ht="12.75" customHeight="1" x14ac:dyDescent="0.3">
      <c r="A1363" s="23"/>
      <c r="B1363" s="23"/>
      <c r="C1363" s="24"/>
      <c r="D1363" s="23"/>
      <c r="E1363" s="23"/>
      <c r="F1363" s="23"/>
      <c r="G1363" s="23"/>
      <c r="H1363" s="23"/>
      <c r="I1363" s="23"/>
      <c r="J1363" s="23"/>
      <c r="K1363" s="25"/>
      <c r="L1363" s="23"/>
      <c r="M1363" s="23"/>
      <c r="N1363" s="23"/>
      <c r="O1363" s="23"/>
      <c r="P1363" s="23"/>
      <c r="Q1363" s="23"/>
      <c r="R1363" s="23"/>
      <c r="S1363" s="23"/>
      <c r="T1363" s="23"/>
      <c r="U1363" s="23"/>
      <c r="V1363" s="23"/>
      <c r="W1363" s="23"/>
      <c r="X1363" s="23"/>
      <c r="Y1363" s="23"/>
      <c r="Z1363" s="23"/>
    </row>
    <row r="1364" spans="1:26" ht="12.75" customHeight="1" x14ac:dyDescent="0.3">
      <c r="A1364" s="23"/>
      <c r="B1364" s="23"/>
      <c r="C1364" s="24"/>
      <c r="D1364" s="23"/>
      <c r="E1364" s="23"/>
      <c r="F1364" s="23"/>
      <c r="G1364" s="23"/>
      <c r="H1364" s="23"/>
      <c r="I1364" s="23"/>
      <c r="J1364" s="23"/>
      <c r="K1364" s="25"/>
      <c r="L1364" s="23"/>
      <c r="M1364" s="23"/>
      <c r="N1364" s="23"/>
      <c r="O1364" s="23"/>
      <c r="P1364" s="23"/>
      <c r="Q1364" s="23"/>
      <c r="R1364" s="23"/>
      <c r="S1364" s="23"/>
      <c r="T1364" s="23"/>
      <c r="U1364" s="23"/>
      <c r="V1364" s="23"/>
      <c r="W1364" s="23"/>
      <c r="X1364" s="23"/>
      <c r="Y1364" s="23"/>
      <c r="Z1364" s="23"/>
    </row>
    <row r="1365" spans="1:26" ht="12.75" customHeight="1" x14ac:dyDescent="0.3">
      <c r="A1365" s="23"/>
      <c r="B1365" s="23"/>
      <c r="C1365" s="24"/>
      <c r="D1365" s="23"/>
      <c r="E1365" s="23"/>
      <c r="F1365" s="23"/>
      <c r="G1365" s="23"/>
      <c r="H1365" s="23"/>
      <c r="I1365" s="23"/>
      <c r="J1365" s="23"/>
      <c r="K1365" s="25"/>
      <c r="L1365" s="23"/>
      <c r="M1365" s="23"/>
      <c r="N1365" s="23"/>
      <c r="O1365" s="23"/>
      <c r="P1365" s="23"/>
      <c r="Q1365" s="23"/>
      <c r="R1365" s="23"/>
      <c r="S1365" s="23"/>
      <c r="T1365" s="23"/>
      <c r="U1365" s="23"/>
      <c r="V1365" s="23"/>
      <c r="W1365" s="23"/>
      <c r="X1365" s="23"/>
      <c r="Y1365" s="23"/>
      <c r="Z1365" s="23"/>
    </row>
    <row r="1366" spans="1:26" ht="12.75" customHeight="1" x14ac:dyDescent="0.3">
      <c r="A1366" s="23"/>
      <c r="B1366" s="23"/>
      <c r="C1366" s="24"/>
      <c r="D1366" s="23"/>
      <c r="E1366" s="23"/>
      <c r="F1366" s="23"/>
      <c r="G1366" s="23"/>
      <c r="H1366" s="23"/>
      <c r="I1366" s="23"/>
      <c r="J1366" s="23"/>
      <c r="K1366" s="25"/>
      <c r="L1366" s="23"/>
      <c r="M1366" s="23"/>
      <c r="N1366" s="23"/>
      <c r="O1366" s="23"/>
      <c r="P1366" s="23"/>
      <c r="Q1366" s="23"/>
      <c r="R1366" s="23"/>
      <c r="S1366" s="23"/>
      <c r="T1366" s="23"/>
      <c r="U1366" s="23"/>
      <c r="V1366" s="23"/>
      <c r="W1366" s="23"/>
      <c r="X1366" s="23"/>
      <c r="Y1366" s="23"/>
      <c r="Z1366" s="23"/>
    </row>
    <row r="1367" spans="1:26" ht="12.75" customHeight="1" x14ac:dyDescent="0.3">
      <c r="A1367" s="23"/>
      <c r="B1367" s="23"/>
      <c r="C1367" s="24"/>
      <c r="D1367" s="23"/>
      <c r="E1367" s="23"/>
      <c r="F1367" s="23"/>
      <c r="G1367" s="23"/>
      <c r="H1367" s="23"/>
      <c r="I1367" s="23"/>
      <c r="J1367" s="23"/>
      <c r="K1367" s="25"/>
      <c r="L1367" s="23"/>
      <c r="M1367" s="23"/>
      <c r="N1367" s="23"/>
      <c r="O1367" s="23"/>
      <c r="P1367" s="23"/>
      <c r="Q1367" s="23"/>
      <c r="R1367" s="23"/>
      <c r="S1367" s="23"/>
      <c r="T1367" s="23"/>
      <c r="U1367" s="23"/>
      <c r="V1367" s="23"/>
      <c r="W1367" s="23"/>
      <c r="X1367" s="23"/>
      <c r="Y1367" s="23"/>
      <c r="Z1367" s="23"/>
    </row>
    <row r="1368" spans="1:26" ht="12.75" customHeight="1" x14ac:dyDescent="0.3">
      <c r="A1368" s="23"/>
      <c r="B1368" s="23"/>
      <c r="C1368" s="24"/>
      <c r="D1368" s="23"/>
      <c r="E1368" s="23"/>
      <c r="F1368" s="23"/>
      <c r="G1368" s="23"/>
      <c r="H1368" s="23"/>
      <c r="I1368" s="23"/>
      <c r="J1368" s="23"/>
      <c r="K1368" s="25"/>
      <c r="L1368" s="23"/>
      <c r="M1368" s="23"/>
      <c r="N1368" s="23"/>
      <c r="O1368" s="23"/>
      <c r="P1368" s="23"/>
      <c r="Q1368" s="23"/>
      <c r="R1368" s="23"/>
      <c r="S1368" s="23"/>
      <c r="T1368" s="23"/>
      <c r="U1368" s="23"/>
      <c r="V1368" s="23"/>
      <c r="W1368" s="23"/>
      <c r="X1368" s="23"/>
      <c r="Y1368" s="23"/>
      <c r="Z1368" s="23"/>
    </row>
    <row r="1369" spans="1:26" ht="12.75" customHeight="1" x14ac:dyDescent="0.3">
      <c r="A1369" s="23"/>
      <c r="B1369" s="23"/>
      <c r="C1369" s="24"/>
      <c r="D1369" s="23"/>
      <c r="E1369" s="23"/>
      <c r="F1369" s="23"/>
      <c r="G1369" s="23"/>
      <c r="H1369" s="23"/>
      <c r="I1369" s="23"/>
      <c r="J1369" s="23"/>
      <c r="K1369" s="25"/>
      <c r="L1369" s="23"/>
      <c r="M1369" s="23"/>
      <c r="N1369" s="23"/>
      <c r="O1369" s="23"/>
      <c r="P1369" s="23"/>
      <c r="Q1369" s="23"/>
      <c r="R1369" s="23"/>
      <c r="S1369" s="23"/>
      <c r="T1369" s="23"/>
      <c r="U1369" s="23"/>
      <c r="V1369" s="23"/>
      <c r="W1369" s="23"/>
      <c r="X1369" s="23"/>
      <c r="Y1369" s="23"/>
      <c r="Z1369" s="23"/>
    </row>
    <row r="1370" spans="1:26" ht="12.75" customHeight="1" x14ac:dyDescent="0.3">
      <c r="A1370" s="23"/>
      <c r="B1370" s="23"/>
      <c r="C1370" s="24"/>
      <c r="D1370" s="23"/>
      <c r="E1370" s="23"/>
      <c r="F1370" s="23"/>
      <c r="G1370" s="23"/>
      <c r="H1370" s="23"/>
      <c r="I1370" s="23"/>
      <c r="J1370" s="23"/>
      <c r="K1370" s="25"/>
      <c r="L1370" s="23"/>
      <c r="M1370" s="23"/>
      <c r="N1370" s="23"/>
      <c r="O1370" s="23"/>
      <c r="P1370" s="23"/>
      <c r="Q1370" s="23"/>
      <c r="R1370" s="23"/>
      <c r="S1370" s="23"/>
      <c r="T1370" s="23"/>
      <c r="U1370" s="23"/>
      <c r="V1370" s="23"/>
      <c r="W1370" s="23"/>
      <c r="X1370" s="23"/>
      <c r="Y1370" s="23"/>
      <c r="Z1370" s="23"/>
    </row>
    <row r="1371" spans="1:26" ht="12.75" customHeight="1" x14ac:dyDescent="0.3">
      <c r="A1371" s="23"/>
      <c r="B1371" s="23"/>
      <c r="C1371" s="24"/>
      <c r="D1371" s="23"/>
      <c r="E1371" s="23"/>
      <c r="F1371" s="23"/>
      <c r="G1371" s="23"/>
      <c r="H1371" s="23"/>
      <c r="I1371" s="23"/>
      <c r="J1371" s="23"/>
      <c r="K1371" s="25"/>
      <c r="L1371" s="23"/>
      <c r="M1371" s="23"/>
      <c r="N1371" s="23"/>
      <c r="O1371" s="23"/>
      <c r="P1371" s="23"/>
      <c r="Q1371" s="23"/>
      <c r="R1371" s="23"/>
      <c r="S1371" s="23"/>
      <c r="T1371" s="23"/>
      <c r="U1371" s="23"/>
      <c r="V1371" s="23"/>
      <c r="W1371" s="23"/>
      <c r="X1371" s="23"/>
      <c r="Y1371" s="23"/>
      <c r="Z1371" s="23"/>
    </row>
    <row r="1372" spans="1:26" ht="12.75" customHeight="1" x14ac:dyDescent="0.3">
      <c r="A1372" s="23"/>
      <c r="B1372" s="23"/>
      <c r="C1372" s="24"/>
      <c r="D1372" s="23"/>
      <c r="E1372" s="23"/>
      <c r="F1372" s="23"/>
      <c r="G1372" s="23"/>
      <c r="H1372" s="23"/>
      <c r="I1372" s="23"/>
      <c r="J1372" s="23"/>
      <c r="K1372" s="25"/>
      <c r="L1372" s="23"/>
      <c r="M1372" s="23"/>
      <c r="N1372" s="23"/>
      <c r="O1372" s="23"/>
      <c r="P1372" s="23"/>
      <c r="Q1372" s="23"/>
      <c r="R1372" s="23"/>
      <c r="S1372" s="23"/>
      <c r="T1372" s="23"/>
      <c r="U1372" s="23"/>
      <c r="V1372" s="23"/>
      <c r="W1372" s="23"/>
      <c r="X1372" s="23"/>
      <c r="Y1372" s="23"/>
      <c r="Z1372" s="23"/>
    </row>
    <row r="1373" spans="1:26" ht="12.75" customHeight="1" x14ac:dyDescent="0.3">
      <c r="A1373" s="23"/>
      <c r="B1373" s="23"/>
      <c r="C1373" s="24"/>
      <c r="D1373" s="23"/>
      <c r="E1373" s="23"/>
      <c r="F1373" s="23"/>
      <c r="G1373" s="23"/>
      <c r="H1373" s="23"/>
      <c r="I1373" s="23"/>
      <c r="J1373" s="23"/>
      <c r="K1373" s="25"/>
      <c r="L1373" s="23"/>
      <c r="M1373" s="23"/>
      <c r="N1373" s="23"/>
      <c r="O1373" s="23"/>
      <c r="P1373" s="23"/>
      <c r="Q1373" s="23"/>
      <c r="R1373" s="23"/>
      <c r="S1373" s="23"/>
      <c r="T1373" s="23"/>
      <c r="U1373" s="23"/>
      <c r="V1373" s="23"/>
      <c r="W1373" s="23"/>
      <c r="X1373" s="23"/>
      <c r="Y1373" s="23"/>
      <c r="Z1373" s="23"/>
    </row>
    <row r="1374" spans="1:26" ht="12.75" customHeight="1" x14ac:dyDescent="0.3">
      <c r="A1374" s="23"/>
      <c r="B1374" s="23"/>
      <c r="C1374" s="24"/>
      <c r="D1374" s="23"/>
      <c r="E1374" s="23"/>
      <c r="F1374" s="23"/>
      <c r="G1374" s="23"/>
      <c r="H1374" s="23"/>
      <c r="I1374" s="23"/>
      <c r="J1374" s="23"/>
      <c r="K1374" s="25"/>
      <c r="L1374" s="23"/>
      <c r="M1374" s="23"/>
      <c r="N1374" s="23"/>
      <c r="O1374" s="23"/>
      <c r="P1374" s="23"/>
      <c r="Q1374" s="23"/>
      <c r="R1374" s="23"/>
      <c r="S1374" s="23"/>
      <c r="T1374" s="23"/>
      <c r="U1374" s="23"/>
      <c r="V1374" s="23"/>
      <c r="W1374" s="23"/>
      <c r="X1374" s="23"/>
      <c r="Y1374" s="23"/>
      <c r="Z1374" s="23"/>
    </row>
    <row r="1375" spans="1:26" ht="12.75" customHeight="1" x14ac:dyDescent="0.3">
      <c r="A1375" s="23"/>
      <c r="B1375" s="23"/>
      <c r="C1375" s="24"/>
      <c r="D1375" s="23"/>
      <c r="E1375" s="23"/>
      <c r="F1375" s="23"/>
      <c r="G1375" s="23"/>
      <c r="H1375" s="23"/>
      <c r="I1375" s="23"/>
      <c r="J1375" s="23"/>
      <c r="K1375" s="25"/>
      <c r="L1375" s="23"/>
      <c r="M1375" s="23"/>
      <c r="N1375" s="23"/>
      <c r="O1375" s="23"/>
      <c r="P1375" s="23"/>
      <c r="Q1375" s="23"/>
      <c r="R1375" s="23"/>
      <c r="S1375" s="23"/>
      <c r="T1375" s="23"/>
      <c r="U1375" s="23"/>
      <c r="V1375" s="23"/>
      <c r="W1375" s="23"/>
      <c r="X1375" s="23"/>
      <c r="Y1375" s="23"/>
      <c r="Z1375" s="23"/>
    </row>
    <row r="1376" spans="1:26" ht="12.75" customHeight="1" x14ac:dyDescent="0.3">
      <c r="A1376" s="23"/>
      <c r="B1376" s="23"/>
      <c r="C1376" s="24"/>
      <c r="D1376" s="23"/>
      <c r="E1376" s="23"/>
      <c r="F1376" s="23"/>
      <c r="G1376" s="23"/>
      <c r="H1376" s="23"/>
      <c r="I1376" s="23"/>
      <c r="J1376" s="23"/>
      <c r="K1376" s="25"/>
      <c r="L1376" s="23"/>
      <c r="M1376" s="23"/>
      <c r="N1376" s="23"/>
      <c r="O1376" s="23"/>
      <c r="P1376" s="23"/>
      <c r="Q1376" s="23"/>
      <c r="R1376" s="23"/>
      <c r="S1376" s="23"/>
      <c r="T1376" s="23"/>
      <c r="U1376" s="23"/>
      <c r="V1376" s="23"/>
      <c r="W1376" s="23"/>
      <c r="X1376" s="23"/>
      <c r="Y1376" s="23"/>
      <c r="Z1376" s="23"/>
    </row>
    <row r="1377" spans="1:26" ht="12.75" customHeight="1" x14ac:dyDescent="0.3">
      <c r="A1377" s="23"/>
      <c r="B1377" s="23"/>
      <c r="C1377" s="24"/>
      <c r="D1377" s="23"/>
      <c r="E1377" s="23"/>
      <c r="F1377" s="23"/>
      <c r="G1377" s="23"/>
      <c r="H1377" s="23"/>
      <c r="I1377" s="23"/>
      <c r="J1377" s="23"/>
      <c r="K1377" s="25"/>
      <c r="L1377" s="23"/>
      <c r="M1377" s="23"/>
      <c r="N1377" s="23"/>
      <c r="O1377" s="23"/>
      <c r="P1377" s="23"/>
      <c r="Q1377" s="23"/>
      <c r="R1377" s="23"/>
      <c r="S1377" s="23"/>
      <c r="T1377" s="23"/>
      <c r="U1377" s="23"/>
      <c r="V1377" s="23"/>
      <c r="W1377" s="23"/>
      <c r="X1377" s="23"/>
      <c r="Y1377" s="23"/>
      <c r="Z1377" s="23"/>
    </row>
    <row r="1378" spans="1:26" ht="12.75" customHeight="1" x14ac:dyDescent="0.3">
      <c r="A1378" s="23"/>
      <c r="B1378" s="23"/>
      <c r="C1378" s="24"/>
      <c r="D1378" s="23"/>
      <c r="E1378" s="23"/>
      <c r="F1378" s="23"/>
      <c r="G1378" s="23"/>
      <c r="H1378" s="23"/>
      <c r="I1378" s="23"/>
      <c r="J1378" s="23"/>
      <c r="K1378" s="25"/>
      <c r="L1378" s="23"/>
      <c r="M1378" s="23"/>
      <c r="N1378" s="23"/>
      <c r="O1378" s="23"/>
      <c r="P1378" s="23"/>
      <c r="Q1378" s="23"/>
      <c r="R1378" s="23"/>
      <c r="S1378" s="23"/>
      <c r="T1378" s="23"/>
      <c r="U1378" s="23"/>
      <c r="V1378" s="23"/>
      <c r="W1378" s="23"/>
      <c r="X1378" s="23"/>
      <c r="Y1378" s="23"/>
      <c r="Z1378" s="23"/>
    </row>
    <row r="1379" spans="1:26" ht="15.75" customHeight="1" x14ac:dyDescent="0.3"/>
    <row r="1380" spans="1:26" ht="15.75" customHeight="1" x14ac:dyDescent="0.3"/>
    <row r="1381" spans="1:26" ht="15.75" customHeight="1" x14ac:dyDescent="0.3"/>
    <row r="1382" spans="1:26" ht="15.75" customHeight="1" x14ac:dyDescent="0.3"/>
    <row r="1383" spans="1:26" ht="15.75" customHeight="1" x14ac:dyDescent="0.3"/>
    <row r="1384" spans="1:26" ht="15.75" customHeight="1" x14ac:dyDescent="0.3"/>
    <row r="1385" spans="1:26" ht="15.75" customHeight="1" x14ac:dyDescent="0.3"/>
    <row r="1386" spans="1:26" ht="15.75" customHeight="1" x14ac:dyDescent="0.3"/>
    <row r="1387" spans="1:26" ht="15.75" customHeight="1" x14ac:dyDescent="0.3"/>
    <row r="1388" spans="1:26" ht="15.75" customHeight="1" x14ac:dyDescent="0.3"/>
    <row r="1389" spans="1:26" ht="15.75" customHeight="1" x14ac:dyDescent="0.3"/>
    <row r="1390" spans="1:26" ht="15.75" customHeight="1" x14ac:dyDescent="0.3"/>
    <row r="1391" spans="1:26" ht="15.75" customHeight="1" x14ac:dyDescent="0.3"/>
    <row r="1392" spans="1:26"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row r="2026" ht="15.75" customHeight="1" x14ac:dyDescent="0.3"/>
    <row r="2027" ht="15.75" customHeight="1" x14ac:dyDescent="0.3"/>
    <row r="2028" ht="15.75" customHeight="1" x14ac:dyDescent="0.3"/>
    <row r="2029" ht="15.75" customHeight="1" x14ac:dyDescent="0.3"/>
    <row r="2030" ht="15.75" customHeight="1" x14ac:dyDescent="0.3"/>
    <row r="2031" ht="15.75" customHeight="1" x14ac:dyDescent="0.3"/>
    <row r="2032" ht="15.75" customHeight="1" x14ac:dyDescent="0.3"/>
    <row r="2033" ht="15.75" customHeight="1" x14ac:dyDescent="0.3"/>
    <row r="2034" ht="15.75" customHeight="1" x14ac:dyDescent="0.3"/>
    <row r="2035" ht="15.75" customHeight="1" x14ac:dyDescent="0.3"/>
    <row r="2036" ht="15.75" customHeight="1" x14ac:dyDescent="0.3"/>
    <row r="2037" ht="15.75" customHeight="1" x14ac:dyDescent="0.3"/>
    <row r="2038" ht="15.75" customHeight="1" x14ac:dyDescent="0.3"/>
    <row r="2039" ht="15.75" customHeight="1" x14ac:dyDescent="0.3"/>
    <row r="2040" ht="15.75" customHeight="1" x14ac:dyDescent="0.3"/>
    <row r="2041" ht="15.75" customHeight="1" x14ac:dyDescent="0.3"/>
    <row r="2042" ht="15.75" customHeight="1" x14ac:dyDescent="0.3"/>
    <row r="2043" ht="15.75" customHeight="1" x14ac:dyDescent="0.3"/>
    <row r="2044" ht="15.75" customHeight="1" x14ac:dyDescent="0.3"/>
    <row r="2045" ht="15.75" customHeight="1" x14ac:dyDescent="0.3"/>
    <row r="2046" ht="15.75" customHeight="1" x14ac:dyDescent="0.3"/>
    <row r="2047" ht="15.75" customHeight="1" x14ac:dyDescent="0.3"/>
    <row r="2048" ht="15.75" customHeight="1" x14ac:dyDescent="0.3"/>
    <row r="2049" ht="15.75" customHeight="1" x14ac:dyDescent="0.3"/>
    <row r="2050" ht="15.75" customHeight="1" x14ac:dyDescent="0.3"/>
    <row r="2051" ht="15.75" customHeight="1" x14ac:dyDescent="0.3"/>
    <row r="2052" ht="15.75" customHeight="1" x14ac:dyDescent="0.3"/>
    <row r="2053" ht="15.75" customHeight="1" x14ac:dyDescent="0.3"/>
    <row r="2054" ht="15.75" customHeight="1" x14ac:dyDescent="0.3"/>
    <row r="2055" ht="15.75" customHeight="1" x14ac:dyDescent="0.3"/>
    <row r="2056" ht="15.75" customHeight="1" x14ac:dyDescent="0.3"/>
    <row r="2057" ht="15.75" customHeight="1" x14ac:dyDescent="0.3"/>
    <row r="2058" ht="15.75" customHeight="1" x14ac:dyDescent="0.3"/>
    <row r="2059" ht="15.75" customHeight="1" x14ac:dyDescent="0.3"/>
    <row r="2060" ht="15.75" customHeight="1" x14ac:dyDescent="0.3"/>
    <row r="2061" ht="15.75" customHeight="1" x14ac:dyDescent="0.3"/>
    <row r="2062" ht="15.75" customHeight="1" x14ac:dyDescent="0.3"/>
    <row r="2063" ht="15.75" customHeight="1" x14ac:dyDescent="0.3"/>
    <row r="2064" ht="15.75" customHeight="1" x14ac:dyDescent="0.3"/>
    <row r="2065" ht="15.75" customHeight="1" x14ac:dyDescent="0.3"/>
    <row r="2066" ht="15.75" customHeight="1" x14ac:dyDescent="0.3"/>
    <row r="2067" ht="15.75" customHeight="1" x14ac:dyDescent="0.3"/>
    <row r="2068" ht="15.75" customHeight="1" x14ac:dyDescent="0.3"/>
    <row r="2069" ht="15.75" customHeight="1" x14ac:dyDescent="0.3"/>
    <row r="2070" ht="15.75" customHeight="1" x14ac:dyDescent="0.3"/>
    <row r="2071" ht="15.75" customHeight="1" x14ac:dyDescent="0.3"/>
    <row r="2072" ht="15.75" customHeight="1" x14ac:dyDescent="0.3"/>
    <row r="2073" ht="15.75" customHeight="1" x14ac:dyDescent="0.3"/>
    <row r="2074" ht="15.75" customHeight="1" x14ac:dyDescent="0.3"/>
    <row r="2075" ht="15.75" customHeight="1" x14ac:dyDescent="0.3"/>
    <row r="2076" ht="15.75" customHeight="1" x14ac:dyDescent="0.3"/>
    <row r="2077" ht="15.75" customHeight="1" x14ac:dyDescent="0.3"/>
    <row r="2078" ht="15.75" customHeight="1" x14ac:dyDescent="0.3"/>
    <row r="2079" ht="15.75" customHeight="1" x14ac:dyDescent="0.3"/>
    <row r="2080" ht="15.75" customHeight="1" x14ac:dyDescent="0.3"/>
    <row r="2081" ht="15.75" customHeight="1" x14ac:dyDescent="0.3"/>
    <row r="2082" ht="15.75" customHeight="1" x14ac:dyDescent="0.3"/>
    <row r="2083" ht="15.75" customHeight="1" x14ac:dyDescent="0.3"/>
    <row r="2084" ht="15.75" customHeight="1" x14ac:dyDescent="0.3"/>
    <row r="2085" ht="15.75" customHeight="1" x14ac:dyDescent="0.3"/>
    <row r="2086" ht="15.75" customHeight="1" x14ac:dyDescent="0.3"/>
    <row r="2087" ht="15.75" customHeight="1" x14ac:dyDescent="0.3"/>
    <row r="2088" ht="15.75" customHeight="1" x14ac:dyDescent="0.3"/>
    <row r="2089" ht="15.75" customHeight="1" x14ac:dyDescent="0.3"/>
    <row r="2090" ht="15.75" customHeight="1" x14ac:dyDescent="0.3"/>
    <row r="2091" ht="15.75" customHeight="1" x14ac:dyDescent="0.3"/>
    <row r="2092" ht="15.75" customHeight="1" x14ac:dyDescent="0.3"/>
    <row r="2093" ht="15.75" customHeight="1" x14ac:dyDescent="0.3"/>
    <row r="2094" ht="15.75" customHeight="1" x14ac:dyDescent="0.3"/>
    <row r="2095" ht="15.75" customHeight="1" x14ac:dyDescent="0.3"/>
    <row r="2096" ht="15.75" customHeight="1" x14ac:dyDescent="0.3"/>
    <row r="2097" ht="15.75" customHeight="1" x14ac:dyDescent="0.3"/>
    <row r="2098" ht="15.75" customHeight="1" x14ac:dyDescent="0.3"/>
    <row r="2099" ht="15.75" customHeight="1" x14ac:dyDescent="0.3"/>
    <row r="2100" ht="15.75" customHeight="1" x14ac:dyDescent="0.3"/>
    <row r="2101" ht="15.75" customHeight="1" x14ac:dyDescent="0.3"/>
    <row r="2102" ht="15.75" customHeight="1" x14ac:dyDescent="0.3"/>
    <row r="2103" ht="15.75" customHeight="1" x14ac:dyDescent="0.3"/>
    <row r="2104" ht="15.75" customHeight="1" x14ac:dyDescent="0.3"/>
    <row r="2105" ht="15.75" customHeight="1" x14ac:dyDescent="0.3"/>
    <row r="2106" ht="15.75" customHeight="1" x14ac:dyDescent="0.3"/>
    <row r="2107" ht="15.75" customHeight="1" x14ac:dyDescent="0.3"/>
    <row r="2108" ht="15.75" customHeight="1" x14ac:dyDescent="0.3"/>
    <row r="2109" ht="15.75" customHeight="1" x14ac:dyDescent="0.3"/>
    <row r="2110" ht="15.75" customHeight="1" x14ac:dyDescent="0.3"/>
    <row r="2111" ht="15.75" customHeight="1" x14ac:dyDescent="0.3"/>
    <row r="2112" ht="15.75" customHeight="1" x14ac:dyDescent="0.3"/>
    <row r="2113" ht="15.75" customHeight="1" x14ac:dyDescent="0.3"/>
    <row r="2114" ht="15.75" customHeight="1" x14ac:dyDescent="0.3"/>
    <row r="2115" ht="15.75" customHeight="1" x14ac:dyDescent="0.3"/>
    <row r="2116" ht="15.75" customHeight="1" x14ac:dyDescent="0.3"/>
    <row r="2117" ht="15.75" customHeight="1" x14ac:dyDescent="0.3"/>
    <row r="2118" ht="15.75" customHeight="1" x14ac:dyDescent="0.3"/>
    <row r="2119" ht="15.75" customHeight="1" x14ac:dyDescent="0.3"/>
  </sheetData>
  <mergeCells count="496">
    <mergeCell ref="A1062:B1062"/>
    <mergeCell ref="C1062:M1062"/>
    <mergeCell ref="A1070:B1070"/>
    <mergeCell ref="C1070:M1070"/>
    <mergeCell ref="A1071:B1071"/>
    <mergeCell ref="C1071:M1071"/>
    <mergeCell ref="A1079:B1079"/>
    <mergeCell ref="C1079:M1079"/>
    <mergeCell ref="A1080:B1080"/>
    <mergeCell ref="C1080:M1080"/>
    <mergeCell ref="A1043:B1043"/>
    <mergeCell ref="C1043:M1043"/>
    <mergeCell ref="A1044:B1044"/>
    <mergeCell ref="C1044:M1044"/>
    <mergeCell ref="A1052:B1052"/>
    <mergeCell ref="C1052:M1052"/>
    <mergeCell ref="A1053:B1053"/>
    <mergeCell ref="C1053:M1053"/>
    <mergeCell ref="A1061:B1061"/>
    <mergeCell ref="C1061:M1061"/>
    <mergeCell ref="A1017:B1017"/>
    <mergeCell ref="C1017:M1017"/>
    <mergeCell ref="A1025:B1025"/>
    <mergeCell ref="C1025:M1025"/>
    <mergeCell ref="A1026:B1026"/>
    <mergeCell ref="C1026:M1026"/>
    <mergeCell ref="A1034:B1034"/>
    <mergeCell ref="C1034:M1034"/>
    <mergeCell ref="A1035:B1035"/>
    <mergeCell ref="C1035:M1035"/>
    <mergeCell ref="A998:B998"/>
    <mergeCell ref="C998:M998"/>
    <mergeCell ref="A999:B999"/>
    <mergeCell ref="C999:M999"/>
    <mergeCell ref="A1007:B1007"/>
    <mergeCell ref="C1007:M1007"/>
    <mergeCell ref="A1008:B1008"/>
    <mergeCell ref="C1008:M1008"/>
    <mergeCell ref="A1016:B1016"/>
    <mergeCell ref="C1016:M1016"/>
    <mergeCell ref="A972:B972"/>
    <mergeCell ref="C972:M972"/>
    <mergeCell ref="A980:B980"/>
    <mergeCell ref="C980:M980"/>
    <mergeCell ref="A981:B981"/>
    <mergeCell ref="C981:M981"/>
    <mergeCell ref="A989:B989"/>
    <mergeCell ref="C989:M989"/>
    <mergeCell ref="A990:B990"/>
    <mergeCell ref="C990:M990"/>
    <mergeCell ref="A953:B953"/>
    <mergeCell ref="C953:M953"/>
    <mergeCell ref="A954:B954"/>
    <mergeCell ref="C954:M954"/>
    <mergeCell ref="A962:B962"/>
    <mergeCell ref="C962:M962"/>
    <mergeCell ref="A963:B963"/>
    <mergeCell ref="C963:M963"/>
    <mergeCell ref="A971:B971"/>
    <mergeCell ref="C971:M971"/>
    <mergeCell ref="A927:B927"/>
    <mergeCell ref="C927:M927"/>
    <mergeCell ref="A935:B935"/>
    <mergeCell ref="C935:M935"/>
    <mergeCell ref="A936:B936"/>
    <mergeCell ref="C936:M936"/>
    <mergeCell ref="A944:B944"/>
    <mergeCell ref="C944:M944"/>
    <mergeCell ref="A945:B945"/>
    <mergeCell ref="C945:M945"/>
    <mergeCell ref="A908:B908"/>
    <mergeCell ref="C908:M908"/>
    <mergeCell ref="A909:B909"/>
    <mergeCell ref="C909:M909"/>
    <mergeCell ref="A917:B917"/>
    <mergeCell ref="C917:M917"/>
    <mergeCell ref="A918:B918"/>
    <mergeCell ref="C918:M918"/>
    <mergeCell ref="A926:B926"/>
    <mergeCell ref="C926:M926"/>
    <mergeCell ref="A882:B882"/>
    <mergeCell ref="C882:M882"/>
    <mergeCell ref="A890:B890"/>
    <mergeCell ref="C890:M890"/>
    <mergeCell ref="A891:B891"/>
    <mergeCell ref="C891:M891"/>
    <mergeCell ref="A899:B899"/>
    <mergeCell ref="C899:M899"/>
    <mergeCell ref="A900:B900"/>
    <mergeCell ref="C900:M900"/>
    <mergeCell ref="A863:B863"/>
    <mergeCell ref="C863:M863"/>
    <mergeCell ref="A864:B864"/>
    <mergeCell ref="C864:M864"/>
    <mergeCell ref="A872:B872"/>
    <mergeCell ref="C872:M872"/>
    <mergeCell ref="A873:B873"/>
    <mergeCell ref="C873:M873"/>
    <mergeCell ref="A881:B881"/>
    <mergeCell ref="C881:M881"/>
    <mergeCell ref="A837:B837"/>
    <mergeCell ref="C837:M837"/>
    <mergeCell ref="A845:B845"/>
    <mergeCell ref="C845:M845"/>
    <mergeCell ref="A846:B846"/>
    <mergeCell ref="C846:M846"/>
    <mergeCell ref="A854:B854"/>
    <mergeCell ref="C854:M854"/>
    <mergeCell ref="A855:B855"/>
    <mergeCell ref="C855:M855"/>
    <mergeCell ref="A818:B818"/>
    <mergeCell ref="C818:M818"/>
    <mergeCell ref="A819:B819"/>
    <mergeCell ref="C819:M819"/>
    <mergeCell ref="A827:B827"/>
    <mergeCell ref="C827:M827"/>
    <mergeCell ref="A828:B828"/>
    <mergeCell ref="C828:M828"/>
    <mergeCell ref="A836:B836"/>
    <mergeCell ref="C836:M836"/>
    <mergeCell ref="A792:B792"/>
    <mergeCell ref="C792:M792"/>
    <mergeCell ref="A800:B800"/>
    <mergeCell ref="C800:M800"/>
    <mergeCell ref="A801:B801"/>
    <mergeCell ref="C801:M801"/>
    <mergeCell ref="A809:B809"/>
    <mergeCell ref="C809:M809"/>
    <mergeCell ref="A810:B810"/>
    <mergeCell ref="C810:M810"/>
    <mergeCell ref="A773:B773"/>
    <mergeCell ref="C773:M773"/>
    <mergeCell ref="A774:B774"/>
    <mergeCell ref="C774:M774"/>
    <mergeCell ref="A782:B782"/>
    <mergeCell ref="C782:M782"/>
    <mergeCell ref="A783:B783"/>
    <mergeCell ref="C783:M783"/>
    <mergeCell ref="A791:B791"/>
    <mergeCell ref="C791:M791"/>
    <mergeCell ref="A747:B747"/>
    <mergeCell ref="C747:M747"/>
    <mergeCell ref="A755:B755"/>
    <mergeCell ref="C755:M755"/>
    <mergeCell ref="A756:B756"/>
    <mergeCell ref="C756:M756"/>
    <mergeCell ref="A764:B764"/>
    <mergeCell ref="C764:M764"/>
    <mergeCell ref="A765:B765"/>
    <mergeCell ref="C765:M765"/>
    <mergeCell ref="A728:B728"/>
    <mergeCell ref="C728:M728"/>
    <mergeCell ref="A729:B729"/>
    <mergeCell ref="C729:M729"/>
    <mergeCell ref="A737:B737"/>
    <mergeCell ref="C737:M737"/>
    <mergeCell ref="A738:B738"/>
    <mergeCell ref="C738:M738"/>
    <mergeCell ref="A746:B746"/>
    <mergeCell ref="C746:M746"/>
    <mergeCell ref="A702:B702"/>
    <mergeCell ref="C702:M702"/>
    <mergeCell ref="A710:B710"/>
    <mergeCell ref="C710:M710"/>
    <mergeCell ref="A711:B711"/>
    <mergeCell ref="C711:M711"/>
    <mergeCell ref="A719:B719"/>
    <mergeCell ref="C719:M719"/>
    <mergeCell ref="A720:B720"/>
    <mergeCell ref="C720:M720"/>
    <mergeCell ref="A683:B683"/>
    <mergeCell ref="C683:M683"/>
    <mergeCell ref="A684:B684"/>
    <mergeCell ref="C684:M684"/>
    <mergeCell ref="A692:B692"/>
    <mergeCell ref="C692:M692"/>
    <mergeCell ref="A693:B693"/>
    <mergeCell ref="C693:M693"/>
    <mergeCell ref="A701:B701"/>
    <mergeCell ref="C701:M701"/>
    <mergeCell ref="A657:B657"/>
    <mergeCell ref="C657:M657"/>
    <mergeCell ref="A665:B665"/>
    <mergeCell ref="C665:M665"/>
    <mergeCell ref="A666:B666"/>
    <mergeCell ref="C666:M666"/>
    <mergeCell ref="A674:B674"/>
    <mergeCell ref="C674:M674"/>
    <mergeCell ref="A675:B675"/>
    <mergeCell ref="C675:M675"/>
    <mergeCell ref="A638:B638"/>
    <mergeCell ref="C638:M638"/>
    <mergeCell ref="A639:B639"/>
    <mergeCell ref="C639:M639"/>
    <mergeCell ref="A647:B647"/>
    <mergeCell ref="C647:M647"/>
    <mergeCell ref="A648:B648"/>
    <mergeCell ref="C648:M648"/>
    <mergeCell ref="A656:B656"/>
    <mergeCell ref="C656:M656"/>
    <mergeCell ref="A450:B450"/>
    <mergeCell ref="C450:M450"/>
    <mergeCell ref="A458:B458"/>
    <mergeCell ref="C458:M458"/>
    <mergeCell ref="A468:B468"/>
    <mergeCell ref="C468:M468"/>
    <mergeCell ref="A476:B476"/>
    <mergeCell ref="C476:M476"/>
    <mergeCell ref="A459:B459"/>
    <mergeCell ref="C459:M459"/>
    <mergeCell ref="A423:B423"/>
    <mergeCell ref="C423:M423"/>
    <mergeCell ref="A449:B449"/>
    <mergeCell ref="C449:M449"/>
    <mergeCell ref="A431:B431"/>
    <mergeCell ref="C431:M431"/>
    <mergeCell ref="A432:B432"/>
    <mergeCell ref="C432:M432"/>
    <mergeCell ref="A440:B440"/>
    <mergeCell ref="C440:M440"/>
    <mergeCell ref="A441:B441"/>
    <mergeCell ref="C441:M441"/>
    <mergeCell ref="A351:B351"/>
    <mergeCell ref="C351:M351"/>
    <mergeCell ref="A359:B359"/>
    <mergeCell ref="C359:M359"/>
    <mergeCell ref="A360:B360"/>
    <mergeCell ref="C360:M360"/>
    <mergeCell ref="A377:B377"/>
    <mergeCell ref="C377:M377"/>
    <mergeCell ref="A378:B378"/>
    <mergeCell ref="C378:M378"/>
    <mergeCell ref="A368:B368"/>
    <mergeCell ref="C368:M368"/>
    <mergeCell ref="A369:B369"/>
    <mergeCell ref="C369:M369"/>
    <mergeCell ref="A332:B332"/>
    <mergeCell ref="C332:M332"/>
    <mergeCell ref="A333:B333"/>
    <mergeCell ref="C333:M333"/>
    <mergeCell ref="A341:B341"/>
    <mergeCell ref="C341:M341"/>
    <mergeCell ref="A342:B342"/>
    <mergeCell ref="C342:M342"/>
    <mergeCell ref="A350:B350"/>
    <mergeCell ref="C350:M350"/>
    <mergeCell ref="A306:B306"/>
    <mergeCell ref="C306:M306"/>
    <mergeCell ref="A314:B314"/>
    <mergeCell ref="C314:M314"/>
    <mergeCell ref="A315:B315"/>
    <mergeCell ref="C315:M315"/>
    <mergeCell ref="A323:B323"/>
    <mergeCell ref="C323:M323"/>
    <mergeCell ref="A324:B324"/>
    <mergeCell ref="C324:M324"/>
    <mergeCell ref="A287:B287"/>
    <mergeCell ref="C287:M287"/>
    <mergeCell ref="A288:B288"/>
    <mergeCell ref="C288:M288"/>
    <mergeCell ref="A296:B296"/>
    <mergeCell ref="C296:M296"/>
    <mergeCell ref="A297:B297"/>
    <mergeCell ref="C297:M297"/>
    <mergeCell ref="A305:B305"/>
    <mergeCell ref="C305:M305"/>
    <mergeCell ref="A261:B261"/>
    <mergeCell ref="C261:M261"/>
    <mergeCell ref="A269:B269"/>
    <mergeCell ref="C269:M269"/>
    <mergeCell ref="A270:B270"/>
    <mergeCell ref="C270:M270"/>
    <mergeCell ref="A278:B278"/>
    <mergeCell ref="C278:M278"/>
    <mergeCell ref="A279:B279"/>
    <mergeCell ref="C279:M279"/>
    <mergeCell ref="A242:B242"/>
    <mergeCell ref="C242:M242"/>
    <mergeCell ref="A243:B243"/>
    <mergeCell ref="C243:M243"/>
    <mergeCell ref="A251:B251"/>
    <mergeCell ref="C251:M251"/>
    <mergeCell ref="A252:B252"/>
    <mergeCell ref="C252:M252"/>
    <mergeCell ref="A260:B260"/>
    <mergeCell ref="C260:M260"/>
    <mergeCell ref="A216:B216"/>
    <mergeCell ref="C216:M216"/>
    <mergeCell ref="A224:B224"/>
    <mergeCell ref="C224:M224"/>
    <mergeCell ref="A225:B225"/>
    <mergeCell ref="C225:M225"/>
    <mergeCell ref="A233:B233"/>
    <mergeCell ref="C233:M233"/>
    <mergeCell ref="A234:B234"/>
    <mergeCell ref="C234:M234"/>
    <mergeCell ref="A197:B197"/>
    <mergeCell ref="C197:M197"/>
    <mergeCell ref="A198:B198"/>
    <mergeCell ref="C198:M198"/>
    <mergeCell ref="A206:B206"/>
    <mergeCell ref="C206:M206"/>
    <mergeCell ref="A207:B207"/>
    <mergeCell ref="C207:M207"/>
    <mergeCell ref="A215:B215"/>
    <mergeCell ref="C215:M215"/>
    <mergeCell ref="A171:B171"/>
    <mergeCell ref="C171:M171"/>
    <mergeCell ref="A179:B179"/>
    <mergeCell ref="C179:M179"/>
    <mergeCell ref="A180:B180"/>
    <mergeCell ref="C180:M180"/>
    <mergeCell ref="A188:B188"/>
    <mergeCell ref="C188:M188"/>
    <mergeCell ref="A189:B189"/>
    <mergeCell ref="C189:M189"/>
    <mergeCell ref="A152:B152"/>
    <mergeCell ref="C152:M152"/>
    <mergeCell ref="A153:B153"/>
    <mergeCell ref="C153:M153"/>
    <mergeCell ref="A161:B161"/>
    <mergeCell ref="C161:M161"/>
    <mergeCell ref="A162:B162"/>
    <mergeCell ref="C162:M162"/>
    <mergeCell ref="A170:B170"/>
    <mergeCell ref="C170:M170"/>
    <mergeCell ref="A126:B126"/>
    <mergeCell ref="C126:M126"/>
    <mergeCell ref="A134:B134"/>
    <mergeCell ref="C134:M134"/>
    <mergeCell ref="A135:B135"/>
    <mergeCell ref="C135:M135"/>
    <mergeCell ref="A143:B143"/>
    <mergeCell ref="C143:M143"/>
    <mergeCell ref="A144:B144"/>
    <mergeCell ref="C144:M144"/>
    <mergeCell ref="A107:B107"/>
    <mergeCell ref="C107:M107"/>
    <mergeCell ref="A108:B108"/>
    <mergeCell ref="C108:M108"/>
    <mergeCell ref="A116:B116"/>
    <mergeCell ref="C116:M116"/>
    <mergeCell ref="A117:B117"/>
    <mergeCell ref="C117:M117"/>
    <mergeCell ref="A125:B125"/>
    <mergeCell ref="C125:M125"/>
    <mergeCell ref="A81:B81"/>
    <mergeCell ref="C81:M81"/>
    <mergeCell ref="A89:B89"/>
    <mergeCell ref="C89:M89"/>
    <mergeCell ref="A90:B90"/>
    <mergeCell ref="C90:M90"/>
    <mergeCell ref="A98:B98"/>
    <mergeCell ref="C98:M98"/>
    <mergeCell ref="A99:B99"/>
    <mergeCell ref="C99:M99"/>
    <mergeCell ref="A62:B62"/>
    <mergeCell ref="C62:M62"/>
    <mergeCell ref="A63:B63"/>
    <mergeCell ref="C63:M63"/>
    <mergeCell ref="A71:B71"/>
    <mergeCell ref="C71:M71"/>
    <mergeCell ref="A72:B72"/>
    <mergeCell ref="C72:M72"/>
    <mergeCell ref="A80:B80"/>
    <mergeCell ref="C80:M80"/>
    <mergeCell ref="A36:B36"/>
    <mergeCell ref="C36:M36"/>
    <mergeCell ref="A44:B44"/>
    <mergeCell ref="C44:M44"/>
    <mergeCell ref="A45:B45"/>
    <mergeCell ref="C45:M45"/>
    <mergeCell ref="A53:B53"/>
    <mergeCell ref="C53:M53"/>
    <mergeCell ref="A54:B54"/>
    <mergeCell ref="C54:M54"/>
    <mergeCell ref="A17:B17"/>
    <mergeCell ref="C17:M17"/>
    <mergeCell ref="A18:B18"/>
    <mergeCell ref="C18:M18"/>
    <mergeCell ref="A26:B26"/>
    <mergeCell ref="C26:M26"/>
    <mergeCell ref="A27:B27"/>
    <mergeCell ref="C27:M27"/>
    <mergeCell ref="A35:B35"/>
    <mergeCell ref="C35:M35"/>
    <mergeCell ref="A621:B621"/>
    <mergeCell ref="C621:M621"/>
    <mergeCell ref="A629:B629"/>
    <mergeCell ref="C629:M629"/>
    <mergeCell ref="A630:B630"/>
    <mergeCell ref="C630:M630"/>
    <mergeCell ref="A620:B620"/>
    <mergeCell ref="C620:M620"/>
    <mergeCell ref="A602:B602"/>
    <mergeCell ref="C602:M602"/>
    <mergeCell ref="A603:B603"/>
    <mergeCell ref="C603:M603"/>
    <mergeCell ref="A611:B611"/>
    <mergeCell ref="C611:M611"/>
    <mergeCell ref="A612:B612"/>
    <mergeCell ref="C612:M612"/>
    <mergeCell ref="A593:B593"/>
    <mergeCell ref="C593:M593"/>
    <mergeCell ref="A585:B585"/>
    <mergeCell ref="C585:M585"/>
    <mergeCell ref="A584:B584"/>
    <mergeCell ref="C584:M584"/>
    <mergeCell ref="A594:B594"/>
    <mergeCell ref="C594:M594"/>
    <mergeCell ref="A558:B558"/>
    <mergeCell ref="C558:M558"/>
    <mergeCell ref="A566:B566"/>
    <mergeCell ref="C566:M566"/>
    <mergeCell ref="A567:B567"/>
    <mergeCell ref="C567:M567"/>
    <mergeCell ref="A575:B575"/>
    <mergeCell ref="C575:M575"/>
    <mergeCell ref="A576:B576"/>
    <mergeCell ref="C576:M576"/>
    <mergeCell ref="A557:B557"/>
    <mergeCell ref="C557:M557"/>
    <mergeCell ref="A539:B539"/>
    <mergeCell ref="C539:M539"/>
    <mergeCell ref="A540:B540"/>
    <mergeCell ref="C540:M540"/>
    <mergeCell ref="A548:B548"/>
    <mergeCell ref="C548:M548"/>
    <mergeCell ref="A549:B549"/>
    <mergeCell ref="C549:M549"/>
    <mergeCell ref="A530:B530"/>
    <mergeCell ref="C530:M530"/>
    <mergeCell ref="A522:B522"/>
    <mergeCell ref="C522:M522"/>
    <mergeCell ref="A521:B521"/>
    <mergeCell ref="C521:M521"/>
    <mergeCell ref="A531:B531"/>
    <mergeCell ref="C531:M531"/>
    <mergeCell ref="A495:B495"/>
    <mergeCell ref="C495:M495"/>
    <mergeCell ref="A503:B503"/>
    <mergeCell ref="C503:M503"/>
    <mergeCell ref="A504:B504"/>
    <mergeCell ref="C504:M504"/>
    <mergeCell ref="A512:B512"/>
    <mergeCell ref="C512:M512"/>
    <mergeCell ref="A513:B513"/>
    <mergeCell ref="C513:M513"/>
    <mergeCell ref="A387:B387"/>
    <mergeCell ref="C387:M387"/>
    <mergeCell ref="A395:B395"/>
    <mergeCell ref="C395:M395"/>
    <mergeCell ref="A404:B404"/>
    <mergeCell ref="C404:M404"/>
    <mergeCell ref="A396:B396"/>
    <mergeCell ref="C396:M396"/>
    <mergeCell ref="A494:B494"/>
    <mergeCell ref="C494:M494"/>
    <mergeCell ref="A477:B477"/>
    <mergeCell ref="C477:M477"/>
    <mergeCell ref="A485:B485"/>
    <mergeCell ref="C485:M485"/>
    <mergeCell ref="A486:B486"/>
    <mergeCell ref="C486:M486"/>
    <mergeCell ref="A467:B467"/>
    <mergeCell ref="C467:M467"/>
    <mergeCell ref="A413:B413"/>
    <mergeCell ref="C413:M413"/>
    <mergeCell ref="A414:B414"/>
    <mergeCell ref="C414:M414"/>
    <mergeCell ref="A422:B422"/>
    <mergeCell ref="C422:M422"/>
    <mergeCell ref="A405:B405"/>
    <mergeCell ref="C405:M405"/>
    <mergeCell ref="A1:M1"/>
    <mergeCell ref="A2:M2"/>
    <mergeCell ref="A3:M3"/>
    <mergeCell ref="A4:M4"/>
    <mergeCell ref="A5:M5"/>
    <mergeCell ref="A9:B9"/>
    <mergeCell ref="C9:M9"/>
    <mergeCell ref="A6:A7"/>
    <mergeCell ref="B6:B7"/>
    <mergeCell ref="C6:C7"/>
    <mergeCell ref="D6:D7"/>
    <mergeCell ref="E6:E7"/>
    <mergeCell ref="A8:B8"/>
    <mergeCell ref="C8:M8"/>
    <mergeCell ref="F6:F7"/>
    <mergeCell ref="G6:G7"/>
    <mergeCell ref="K6:K7"/>
    <mergeCell ref="L6:L7"/>
    <mergeCell ref="M6:M7"/>
    <mergeCell ref="H6:J7"/>
    <mergeCell ref="A386:B386"/>
    <mergeCell ref="C386:M386"/>
  </mergeCells>
  <phoneticPr fontId="28" type="noConversion"/>
  <pageMargins left="0.70866141732283472" right="0.70866141732283472" top="0.74803149606299213" bottom="0.74803149606299213" header="0" footer="0"/>
  <pageSetup fitToHeight="0"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'Validaciones SEVRI'!$I$2:$I$4</xm:f>
          </x14:formula1>
          <xm:sqref>H10:H16 H19:H25 H28:H34 H37:H43 H46:H52 H55:H61 H64:H70 H73:H79 H82:H88 H91:H97 H100:H106 H109:H115 H118:H124 H127:H133 H136:H142 H145:H151 H154:H160 H163:H169 H172:H178 H181:H187 H190:H196 H199:H205 H208:H214 H217:H223 H226:H232 H235:H241 H244:H250 H253:H259 H262:H268 H271:H277 H280:H286 H289:H295 H298:H304 H307:H313 H316:H322 H325:H331 H334:H340 H343:H349 H352:H358 H361:H367 H370:H376 H379:H385 H388:H394 H397:H403 H406:H412 H415:H421 H424:H430 H433:H439 H442:H448 H451:H457 H460:H466 H469:H475 H478:H484 H487:H493 H496:H502 H505:H511 H514:H520 H523:H529 H532:H538 H541:H547 H550:H556 H559:H565 H568:H574 H577:H583 H586:H592 H595:H601 H604:H610 H613:H619 H622:H628 H631:H637 H640:H646 H649:H655 H658:H664 H667:H673 H676:H682 H685:H691 H694:H700 H703:H709 H712:H718 H721:H727 H730:H736 H739:H745 H748:H754 H757:H763 H766:H772 H775:H781 H784:H790 H793:H799 H802:H808 H811:H817 H820:H826 H829:H835 H838:H844 H847:H853 H856:H862 H865:H871 H874:H880 H883:H889 H892:H898 H901:H907 H910:H916 H919:H925 H928:H934 H937:H943 H946:H952 H955:H961 H964:H970 H973:H979 H982:H988 H991:H997 H1000:H1006 H1009:H1015 H1018:H1024 H1027:H1033 H1036:H1042 H1045:H1051 H1054:H1060 H1063:H1069 H1072:H1078 H1081:H1087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8"/>
  <sheetViews>
    <sheetView showGridLines="0" workbookViewId="0">
      <selection activeCell="A16" sqref="A16:D18"/>
    </sheetView>
  </sheetViews>
  <sheetFormatPr baseColWidth="10" defaultColWidth="42.5546875" defaultRowHeight="14.4" x14ac:dyDescent="0.3"/>
  <cols>
    <col min="1" max="1" width="32.44140625" style="147" bestFit="1" customWidth="1"/>
    <col min="2" max="2" width="20" style="147" bestFit="1" customWidth="1"/>
    <col min="3" max="7" width="25.109375" style="147" customWidth="1"/>
    <col min="8" max="16384" width="42.5546875" style="147"/>
  </cols>
  <sheetData>
    <row r="1" spans="1:5" x14ac:dyDescent="0.3">
      <c r="A1" s="470" t="s">
        <v>391</v>
      </c>
      <c r="B1" s="470"/>
      <c r="C1" s="470"/>
    </row>
    <row r="2" spans="1:5" x14ac:dyDescent="0.3">
      <c r="A2" s="473" t="s">
        <v>392</v>
      </c>
      <c r="B2" s="473"/>
      <c r="C2" s="473"/>
    </row>
    <row r="3" spans="1:5" ht="15" thickBot="1" x14ac:dyDescent="0.35">
      <c r="A3" s="474" t="s">
        <v>393</v>
      </c>
      <c r="B3" s="474"/>
      <c r="C3" s="474"/>
    </row>
    <row r="4" spans="1:5" x14ac:dyDescent="0.3">
      <c r="A4" s="148" t="s">
        <v>394</v>
      </c>
      <c r="B4" s="149" t="s">
        <v>395</v>
      </c>
      <c r="C4" s="149" t="s">
        <v>396</v>
      </c>
    </row>
    <row r="5" spans="1:5" x14ac:dyDescent="0.3">
      <c r="A5" s="150" t="str">
        <f>+'PAO 2023'!A4:J4</f>
        <v>Imprenta Nacional</v>
      </c>
      <c r="B5" s="151">
        <f>+'Matriz Nº1 Identificación'!K1088</f>
        <v>0</v>
      </c>
      <c r="C5" s="152" t="str">
        <f>IFERROR(B5/B6," ")</f>
        <v xml:space="preserve"> </v>
      </c>
    </row>
    <row r="6" spans="1:5" x14ac:dyDescent="0.3">
      <c r="A6" s="153" t="s">
        <v>203</v>
      </c>
      <c r="B6" s="154">
        <f>SUM(B5:B5)</f>
        <v>0</v>
      </c>
      <c r="C6" s="155">
        <f>SUM(C5:C5)</f>
        <v>0</v>
      </c>
    </row>
    <row r="8" spans="1:5" x14ac:dyDescent="0.3">
      <c r="A8" s="470" t="s">
        <v>397</v>
      </c>
      <c r="B8" s="470"/>
      <c r="C8" s="470"/>
      <c r="D8" s="470"/>
      <c r="E8" s="470"/>
    </row>
    <row r="9" spans="1:5" x14ac:dyDescent="0.3">
      <c r="A9" s="470" t="s">
        <v>392</v>
      </c>
      <c r="B9" s="470"/>
      <c r="C9" s="470"/>
      <c r="D9" s="470"/>
      <c r="E9" s="470"/>
    </row>
    <row r="10" spans="1:5" x14ac:dyDescent="0.3">
      <c r="A10" s="470" t="s">
        <v>398</v>
      </c>
      <c r="B10" s="470"/>
      <c r="C10" s="470"/>
      <c r="D10" s="470"/>
      <c r="E10" s="470"/>
    </row>
    <row r="11" spans="1:5" x14ac:dyDescent="0.3">
      <c r="A11" s="472" t="s">
        <v>394</v>
      </c>
      <c r="B11" s="472" t="s">
        <v>399</v>
      </c>
      <c r="C11" s="472"/>
      <c r="D11" s="472"/>
      <c r="E11" s="472" t="s">
        <v>203</v>
      </c>
    </row>
    <row r="12" spans="1:5" x14ac:dyDescent="0.3">
      <c r="A12" s="472"/>
      <c r="B12" s="156" t="s">
        <v>75</v>
      </c>
      <c r="C12" s="157" t="s">
        <v>76</v>
      </c>
      <c r="D12" s="158" t="s">
        <v>77</v>
      </c>
      <c r="E12" s="472"/>
    </row>
    <row r="13" spans="1:5" x14ac:dyDescent="0.3">
      <c r="A13" s="159" t="s">
        <v>400</v>
      </c>
      <c r="B13" s="151">
        <f>+'Matriz Nº2 Análisis'!I1089</f>
        <v>0</v>
      </c>
      <c r="C13" s="151">
        <f>+'Matriz Nº2 Análisis'!I1090</f>
        <v>0</v>
      </c>
      <c r="D13" s="151">
        <f>+'Matriz Nº2 Análisis'!I1091</f>
        <v>0</v>
      </c>
      <c r="E13" s="151">
        <f>SUM(B13:D13)</f>
        <v>0</v>
      </c>
    </row>
    <row r="14" spans="1:5" x14ac:dyDescent="0.3">
      <c r="A14" s="160" t="s">
        <v>401</v>
      </c>
      <c r="B14" s="161">
        <f>SUM(B13:B13)</f>
        <v>0</v>
      </c>
      <c r="C14" s="161">
        <f>SUM(C13:C13)</f>
        <v>0</v>
      </c>
      <c r="D14" s="161">
        <f>SUM(D13:D13)</f>
        <v>0</v>
      </c>
      <c r="E14" s="161">
        <f>SUM(E13:E13)</f>
        <v>0</v>
      </c>
    </row>
    <row r="16" spans="1:5" x14ac:dyDescent="0.3">
      <c r="A16" s="470" t="s">
        <v>402</v>
      </c>
      <c r="B16" s="470"/>
      <c r="C16" s="470"/>
      <c r="D16" s="470"/>
    </row>
    <row r="17" spans="1:7" x14ac:dyDescent="0.3">
      <c r="A17" s="470" t="s">
        <v>392</v>
      </c>
      <c r="B17" s="470"/>
      <c r="C17" s="470"/>
      <c r="D17" s="470"/>
    </row>
    <row r="18" spans="1:7" ht="15" thickBot="1" x14ac:dyDescent="0.35">
      <c r="A18" s="471" t="s">
        <v>403</v>
      </c>
      <c r="B18" s="471"/>
      <c r="C18" s="471"/>
      <c r="D18" s="471"/>
    </row>
    <row r="19" spans="1:7" x14ac:dyDescent="0.3">
      <c r="A19" s="162" t="s">
        <v>394</v>
      </c>
      <c r="B19" s="163" t="s">
        <v>404</v>
      </c>
      <c r="C19" s="163" t="s">
        <v>405</v>
      </c>
      <c r="D19" s="163" t="s">
        <v>203</v>
      </c>
    </row>
    <row r="20" spans="1:7" x14ac:dyDescent="0.3">
      <c r="A20" s="159" t="s">
        <v>400</v>
      </c>
      <c r="B20" s="164">
        <f>+'Matriz Nº3 Evaluación'!N25</f>
        <v>0</v>
      </c>
      <c r="C20" s="164">
        <f>+'Matriz Nº3 Evaluación'!O25</f>
        <v>0</v>
      </c>
      <c r="D20" s="164">
        <f>SUM(B20:C20)</f>
        <v>0</v>
      </c>
    </row>
    <row r="21" spans="1:7" ht="15" thickBot="1" x14ac:dyDescent="0.35">
      <c r="A21" s="165" t="s">
        <v>401</v>
      </c>
      <c r="B21" s="166">
        <f>SUM(B20:B20)</f>
        <v>0</v>
      </c>
      <c r="C21" s="166">
        <f>SUM(C20:C20)</f>
        <v>0</v>
      </c>
      <c r="D21" s="166">
        <f>SUM(D20:D20)</f>
        <v>0</v>
      </c>
    </row>
    <row r="24" spans="1:7" ht="17.25" customHeight="1" x14ac:dyDescent="0.3">
      <c r="A24" s="469" t="s">
        <v>406</v>
      </c>
      <c r="B24" s="469"/>
      <c r="C24" s="469"/>
      <c r="D24" s="469"/>
      <c r="E24" s="469"/>
      <c r="F24" s="469"/>
      <c r="G24" s="469"/>
    </row>
    <row r="25" spans="1:7" ht="17.25" customHeight="1" x14ac:dyDescent="0.3">
      <c r="A25" s="469" t="s">
        <v>392</v>
      </c>
      <c r="B25" s="469"/>
      <c r="C25" s="469"/>
      <c r="D25" s="469"/>
      <c r="E25" s="469"/>
      <c r="F25" s="469"/>
      <c r="G25" s="469"/>
    </row>
    <row r="26" spans="1:7" x14ac:dyDescent="0.3">
      <c r="A26" s="161" t="s">
        <v>394</v>
      </c>
      <c r="B26" s="161" t="s">
        <v>198</v>
      </c>
      <c r="C26" s="161" t="s">
        <v>199</v>
      </c>
      <c r="D26" s="161" t="s">
        <v>200</v>
      </c>
      <c r="E26" s="161" t="s">
        <v>201</v>
      </c>
      <c r="F26" s="161" t="s">
        <v>202</v>
      </c>
      <c r="G26" s="161" t="s">
        <v>203</v>
      </c>
    </row>
    <row r="27" spans="1:7" x14ac:dyDescent="0.3">
      <c r="A27" s="159" t="s">
        <v>400</v>
      </c>
      <c r="B27" s="167">
        <f>+'Matriz Nº4 Administración'!$T10</f>
        <v>0</v>
      </c>
      <c r="C27" s="167">
        <f>+'Matriz Nº4 Administración'!$T11</f>
        <v>0</v>
      </c>
      <c r="D27" s="167">
        <f>+'Matriz Nº4 Administración'!$T12</f>
        <v>0</v>
      </c>
      <c r="E27" s="167">
        <f>+'Matriz Nº4 Administración'!$T13</f>
        <v>0</v>
      </c>
      <c r="F27" s="167">
        <f>+'Matriz Nº4 Administración'!$T14</f>
        <v>0</v>
      </c>
      <c r="G27" s="164">
        <f>SUM(B27:F27)</f>
        <v>0</v>
      </c>
    </row>
    <row r="28" spans="1:7" x14ac:dyDescent="0.3">
      <c r="A28" s="160" t="s">
        <v>401</v>
      </c>
      <c r="B28" s="161">
        <f t="shared" ref="B28:G28" si="0">SUM(B27:B27)</f>
        <v>0</v>
      </c>
      <c r="C28" s="161">
        <f t="shared" si="0"/>
        <v>0</v>
      </c>
      <c r="D28" s="161">
        <f t="shared" si="0"/>
        <v>0</v>
      </c>
      <c r="E28" s="161">
        <f t="shared" si="0"/>
        <v>0</v>
      </c>
      <c r="F28" s="161">
        <f t="shared" si="0"/>
        <v>0</v>
      </c>
      <c r="G28" s="161">
        <f t="shared" si="0"/>
        <v>0</v>
      </c>
    </row>
  </sheetData>
  <mergeCells count="14">
    <mergeCell ref="A11:A12"/>
    <mergeCell ref="B11:D11"/>
    <mergeCell ref="E11:E12"/>
    <mergeCell ref="A1:C1"/>
    <mergeCell ref="A8:E8"/>
    <mergeCell ref="A9:E9"/>
    <mergeCell ref="A10:E10"/>
    <mergeCell ref="A2:C2"/>
    <mergeCell ref="A3:C3"/>
    <mergeCell ref="A24:G24"/>
    <mergeCell ref="A25:G25"/>
    <mergeCell ref="A16:D16"/>
    <mergeCell ref="A17:D17"/>
    <mergeCell ref="A18:D1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activeCell="C18" sqref="C18"/>
    </sheetView>
  </sheetViews>
  <sheetFormatPr baseColWidth="10" defaultColWidth="14.44140625" defaultRowHeight="15" customHeight="1" x14ac:dyDescent="0.3"/>
  <cols>
    <col min="1" max="1" width="22.109375" customWidth="1"/>
    <col min="2" max="2" width="20.109375" customWidth="1"/>
    <col min="3" max="3" width="24.109375" customWidth="1"/>
    <col min="4" max="4" width="21.33203125" customWidth="1"/>
    <col min="5" max="5" width="19.5546875" customWidth="1"/>
    <col min="6" max="6" width="19" customWidth="1"/>
    <col min="7" max="7" width="18" customWidth="1"/>
    <col min="8" max="8" width="17.5546875" customWidth="1"/>
    <col min="9" max="26" width="11.44140625" customWidth="1"/>
  </cols>
  <sheetData>
    <row r="1" spans="1:26" ht="14.4" x14ac:dyDescent="0.3">
      <c r="A1" s="432" t="s">
        <v>26</v>
      </c>
      <c r="B1" s="413"/>
      <c r="C1" s="413"/>
      <c r="D1" s="413"/>
      <c r="E1" s="413"/>
      <c r="F1" s="413"/>
      <c r="G1" s="413"/>
      <c r="H1" s="414"/>
    </row>
    <row r="2" spans="1:26" ht="14.4" x14ac:dyDescent="0.3">
      <c r="A2" s="398" t="s">
        <v>47</v>
      </c>
      <c r="B2" s="416"/>
      <c r="C2" s="416"/>
      <c r="D2" s="416"/>
      <c r="E2" s="416"/>
      <c r="F2" s="416"/>
      <c r="G2" s="416"/>
      <c r="H2" s="417"/>
    </row>
    <row r="3" spans="1:26" ht="14.4" x14ac:dyDescent="0.3">
      <c r="A3" s="398" t="s">
        <v>407</v>
      </c>
      <c r="B3" s="416"/>
      <c r="C3" s="416"/>
      <c r="D3" s="416"/>
      <c r="E3" s="416"/>
      <c r="F3" s="416"/>
      <c r="G3" s="416"/>
      <c r="H3" s="417"/>
    </row>
    <row r="4" spans="1:26" ht="14.4" x14ac:dyDescent="0.3">
      <c r="A4" s="452" t="s">
        <v>408</v>
      </c>
      <c r="B4" s="419"/>
      <c r="C4" s="419"/>
      <c r="D4" s="419"/>
      <c r="E4" s="419"/>
      <c r="F4" s="419"/>
      <c r="G4" s="419"/>
      <c r="H4" s="420"/>
    </row>
    <row r="5" spans="1:26" ht="14.4" x14ac:dyDescent="0.3">
      <c r="A5" s="479" t="s">
        <v>409</v>
      </c>
      <c r="B5" s="420"/>
      <c r="C5" s="483" t="s">
        <v>410</v>
      </c>
      <c r="D5" s="419"/>
      <c r="E5" s="419"/>
      <c r="F5" s="419"/>
      <c r="G5" s="419"/>
      <c r="H5" s="420"/>
    </row>
    <row r="6" spans="1:26" ht="15.75" customHeight="1" thickBot="1" x14ac:dyDescent="0.35">
      <c r="A6" s="26" t="s">
        <v>411</v>
      </c>
      <c r="B6" s="475" t="s">
        <v>412</v>
      </c>
      <c r="C6" s="419"/>
      <c r="D6" s="419"/>
      <c r="E6" s="419"/>
      <c r="F6" s="419"/>
      <c r="G6" s="419"/>
      <c r="H6" s="420"/>
    </row>
    <row r="7" spans="1:26" ht="17.25" customHeight="1" thickBot="1" x14ac:dyDescent="0.35">
      <c r="A7" s="87" t="s">
        <v>413</v>
      </c>
      <c r="B7" s="476"/>
      <c r="C7" s="413"/>
      <c r="D7" s="413"/>
      <c r="E7" s="413"/>
      <c r="F7" s="413"/>
      <c r="G7" s="413"/>
      <c r="H7" s="414"/>
    </row>
    <row r="8" spans="1:26" thickBot="1" x14ac:dyDescent="0.35">
      <c r="A8" s="480" t="s">
        <v>414</v>
      </c>
      <c r="B8" s="481"/>
      <c r="C8" s="482" t="s">
        <v>415</v>
      </c>
      <c r="D8" s="477" t="s">
        <v>416</v>
      </c>
      <c r="E8" s="477" t="s">
        <v>417</v>
      </c>
      <c r="F8" s="477" t="s">
        <v>418</v>
      </c>
      <c r="G8" s="477" t="s">
        <v>419</v>
      </c>
      <c r="H8" s="477" t="s">
        <v>420</v>
      </c>
      <c r="I8" s="10"/>
      <c r="J8" s="10"/>
      <c r="K8" s="10"/>
      <c r="L8" s="10"/>
      <c r="M8" s="10"/>
      <c r="N8" s="10"/>
      <c r="O8" s="10"/>
      <c r="P8" s="10"/>
      <c r="Q8" s="10"/>
      <c r="R8" s="10"/>
      <c r="S8" s="10"/>
      <c r="T8" s="10"/>
      <c r="U8" s="10"/>
      <c r="V8" s="10"/>
      <c r="W8" s="10"/>
      <c r="X8" s="10"/>
      <c r="Y8" s="10"/>
      <c r="Z8" s="10"/>
    </row>
    <row r="9" spans="1:26" ht="39" customHeight="1" thickBot="1" x14ac:dyDescent="0.35">
      <c r="A9" s="88" t="s">
        <v>421</v>
      </c>
      <c r="B9" s="89" t="s">
        <v>422</v>
      </c>
      <c r="C9" s="444"/>
      <c r="D9" s="444"/>
      <c r="E9" s="444"/>
      <c r="F9" s="444"/>
      <c r="G9" s="444"/>
      <c r="H9" s="444"/>
      <c r="I9" s="10"/>
      <c r="J9" s="10"/>
      <c r="K9" s="10"/>
      <c r="L9" s="10"/>
      <c r="M9" s="10"/>
      <c r="N9" s="10"/>
      <c r="O9" s="10"/>
      <c r="P9" s="10"/>
      <c r="Q9" s="10"/>
      <c r="R9" s="10"/>
      <c r="S9" s="10"/>
      <c r="T9" s="10"/>
      <c r="U9" s="10"/>
      <c r="V9" s="10"/>
      <c r="W9" s="10"/>
      <c r="X9" s="10"/>
      <c r="Y9" s="10"/>
      <c r="Z9" s="10"/>
    </row>
    <row r="10" spans="1:26" ht="54.75" customHeight="1" x14ac:dyDescent="0.3">
      <c r="A10" s="27"/>
      <c r="B10" s="27"/>
      <c r="C10" s="27"/>
      <c r="D10" s="27"/>
      <c r="E10" s="27"/>
      <c r="F10" s="27"/>
      <c r="G10" s="27"/>
      <c r="H10" s="28"/>
    </row>
    <row r="11" spans="1:26" ht="54.75" customHeight="1" x14ac:dyDescent="0.3">
      <c r="A11" s="22"/>
      <c r="B11" s="22"/>
      <c r="C11" s="22"/>
      <c r="D11" s="22"/>
      <c r="E11" s="22"/>
      <c r="F11" s="22"/>
      <c r="G11" s="22"/>
      <c r="H11" s="29"/>
    </row>
    <row r="12" spans="1:26" ht="54" customHeight="1" x14ac:dyDescent="0.3">
      <c r="A12" s="22"/>
      <c r="B12" s="22"/>
      <c r="C12" s="22"/>
      <c r="D12" s="22"/>
      <c r="E12" s="22"/>
      <c r="F12" s="22"/>
      <c r="G12" s="22"/>
      <c r="H12" s="29"/>
    </row>
    <row r="13" spans="1:26" ht="69" customHeight="1" x14ac:dyDescent="0.3">
      <c r="A13" s="22"/>
      <c r="B13" s="22"/>
      <c r="C13" s="22"/>
      <c r="D13" s="22"/>
      <c r="E13" s="22"/>
      <c r="F13" s="22"/>
      <c r="G13" s="22"/>
      <c r="H13" s="29"/>
    </row>
    <row r="14" spans="1:26" ht="44.25" customHeight="1" x14ac:dyDescent="0.3">
      <c r="A14" s="30"/>
      <c r="B14" s="30"/>
      <c r="C14" s="30"/>
      <c r="D14" s="30"/>
      <c r="E14" s="30"/>
      <c r="F14" s="30"/>
      <c r="G14" s="30"/>
      <c r="H14" s="30"/>
    </row>
    <row r="15" spans="1:26" ht="14.4" x14ac:dyDescent="0.3">
      <c r="A15" s="31"/>
      <c r="B15" s="31"/>
      <c r="C15" s="31"/>
      <c r="D15" s="31"/>
      <c r="E15" s="31"/>
      <c r="F15" s="31"/>
      <c r="G15" s="31"/>
      <c r="H15" s="31"/>
    </row>
    <row r="16" spans="1:26" ht="14.4" x14ac:dyDescent="0.3">
      <c r="A16" s="478"/>
      <c r="B16" s="454"/>
      <c r="C16" s="454"/>
      <c r="D16" s="454"/>
      <c r="E16" s="31"/>
      <c r="F16" s="31"/>
      <c r="G16" s="31"/>
      <c r="H16" s="31"/>
    </row>
    <row r="18" spans="1:8" ht="14.4" x14ac:dyDescent="0.3">
      <c r="A18" s="31"/>
      <c r="B18" s="31"/>
      <c r="C18" s="31"/>
      <c r="D18" s="31"/>
      <c r="E18" s="31"/>
      <c r="F18" s="31"/>
      <c r="G18" s="31"/>
      <c r="H18" s="31"/>
    </row>
    <row r="21" spans="1:8" ht="15.75" customHeight="1" x14ac:dyDescent="0.3"/>
    <row r="22" spans="1:8" ht="15.75" customHeight="1" x14ac:dyDescent="0.3"/>
    <row r="23" spans="1:8" ht="15.75" customHeight="1" x14ac:dyDescent="0.3"/>
    <row r="24" spans="1:8" ht="15.75" customHeight="1" x14ac:dyDescent="0.3"/>
    <row r="25" spans="1:8" ht="15.75" customHeight="1" x14ac:dyDescent="0.3"/>
    <row r="26" spans="1:8" ht="15.75" customHeight="1" x14ac:dyDescent="0.3"/>
    <row r="27" spans="1:8" ht="15.75" customHeight="1" x14ac:dyDescent="0.3"/>
    <row r="28" spans="1:8" ht="15.75" customHeight="1" x14ac:dyDescent="0.3"/>
    <row r="29" spans="1:8" ht="15.75" customHeight="1" x14ac:dyDescent="0.3"/>
    <row r="30" spans="1:8" ht="15.75" customHeight="1" x14ac:dyDescent="0.3"/>
    <row r="31" spans="1:8" ht="15.75" customHeight="1" x14ac:dyDescent="0.3"/>
    <row r="32" spans="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6">
    <mergeCell ref="A1:H1"/>
    <mergeCell ref="A2:H2"/>
    <mergeCell ref="A3:H3"/>
    <mergeCell ref="A4:H4"/>
    <mergeCell ref="C5:H5"/>
    <mergeCell ref="B6:H6"/>
    <mergeCell ref="B7:H7"/>
    <mergeCell ref="D8:D9"/>
    <mergeCell ref="A16:D16"/>
    <mergeCell ref="A5:B5"/>
    <mergeCell ref="A8:B8"/>
    <mergeCell ref="C8:C9"/>
    <mergeCell ref="E8:E9"/>
    <mergeCell ref="F8:F9"/>
    <mergeCell ref="G8:G9"/>
    <mergeCell ref="H8:H9"/>
  </mergeCells>
  <pageMargins left="0.7" right="0.7" top="0.75" bottom="0.75" header="0" footer="0"/>
  <pageSetup paperSize="9" scale="75"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000"/>
  <sheetViews>
    <sheetView showGridLines="0" topLeftCell="A5" workbookViewId="0">
      <selection sqref="A1:F18"/>
    </sheetView>
  </sheetViews>
  <sheetFormatPr baseColWidth="10" defaultColWidth="14.44140625" defaultRowHeight="15" customHeight="1" x14ac:dyDescent="0.3"/>
  <cols>
    <col min="1" max="1" width="23.88671875" customWidth="1"/>
    <col min="2" max="2" width="15.44140625" customWidth="1"/>
    <col min="3" max="3" width="11.44140625" customWidth="1"/>
    <col min="4" max="4" width="29.5546875" customWidth="1"/>
    <col min="5" max="5" width="20.6640625" customWidth="1"/>
    <col min="6" max="6" width="28.6640625" customWidth="1"/>
  </cols>
  <sheetData>
    <row r="1" spans="1:6" ht="15.6" x14ac:dyDescent="0.3">
      <c r="A1" s="425" t="s">
        <v>423</v>
      </c>
      <c r="B1" s="288"/>
      <c r="C1" s="288"/>
      <c r="D1" s="288"/>
      <c r="E1" s="288"/>
      <c r="F1" s="426"/>
    </row>
    <row r="2" spans="1:6" ht="15.6" x14ac:dyDescent="0.3">
      <c r="A2" s="425" t="s">
        <v>424</v>
      </c>
      <c r="B2" s="288"/>
      <c r="C2" s="288"/>
      <c r="D2" s="288"/>
      <c r="E2" s="288"/>
      <c r="F2" s="426"/>
    </row>
    <row r="3" spans="1:6" ht="15.6" x14ac:dyDescent="0.3">
      <c r="A3" s="37"/>
      <c r="B3" s="37"/>
      <c r="C3" s="137"/>
      <c r="D3" s="38"/>
      <c r="E3" s="38" t="s">
        <v>425</v>
      </c>
      <c r="F3" s="83"/>
    </row>
    <row r="4" spans="1:6" ht="93.6" x14ac:dyDescent="0.3">
      <c r="A4" s="37"/>
      <c r="B4" s="37"/>
      <c r="C4" s="137"/>
      <c r="D4" s="83" t="s">
        <v>426</v>
      </c>
      <c r="E4" s="83" t="s">
        <v>427</v>
      </c>
      <c r="F4" s="83" t="s">
        <v>428</v>
      </c>
    </row>
    <row r="5" spans="1:6" ht="15.6" x14ac:dyDescent="0.3">
      <c r="A5" s="38"/>
      <c r="B5" s="38"/>
      <c r="C5" s="83"/>
      <c r="D5" s="83" t="s">
        <v>107</v>
      </c>
      <c r="E5" s="83" t="s">
        <v>101</v>
      </c>
      <c r="F5" s="83" t="s">
        <v>94</v>
      </c>
    </row>
    <row r="6" spans="1:6" ht="15.6" x14ac:dyDescent="0.3">
      <c r="A6" s="39" t="s">
        <v>69</v>
      </c>
      <c r="B6" s="40"/>
      <c r="C6" s="83"/>
      <c r="D6" s="83">
        <v>1</v>
      </c>
      <c r="E6" s="83">
        <v>2</v>
      </c>
      <c r="F6" s="83">
        <v>3</v>
      </c>
    </row>
    <row r="7" spans="1:6" ht="31.2" x14ac:dyDescent="0.3">
      <c r="A7" s="15" t="s">
        <v>429</v>
      </c>
      <c r="B7" s="83" t="s">
        <v>94</v>
      </c>
      <c r="C7" s="83">
        <v>3</v>
      </c>
      <c r="D7" s="41">
        <v>3</v>
      </c>
      <c r="E7" s="42">
        <v>6</v>
      </c>
      <c r="F7" s="42">
        <v>9</v>
      </c>
    </row>
    <row r="8" spans="1:6" ht="46.8" x14ac:dyDescent="0.3">
      <c r="A8" s="15" t="s">
        <v>430</v>
      </c>
      <c r="B8" s="83" t="s">
        <v>101</v>
      </c>
      <c r="C8" s="83">
        <v>2</v>
      </c>
      <c r="D8" s="43">
        <v>2</v>
      </c>
      <c r="E8" s="41">
        <v>4</v>
      </c>
      <c r="F8" s="42">
        <v>6</v>
      </c>
    </row>
    <row r="9" spans="1:6" ht="63" customHeight="1" x14ac:dyDescent="0.3">
      <c r="A9" s="16" t="s">
        <v>431</v>
      </c>
      <c r="B9" s="484" t="s">
        <v>107</v>
      </c>
      <c r="C9" s="484">
        <v>1</v>
      </c>
      <c r="D9" s="485">
        <v>1</v>
      </c>
      <c r="E9" s="485">
        <v>2</v>
      </c>
      <c r="F9" s="486">
        <v>3</v>
      </c>
    </row>
    <row r="10" spans="1:6" ht="0.75" customHeight="1" x14ac:dyDescent="0.3">
      <c r="A10" s="44"/>
      <c r="B10" s="444"/>
      <c r="C10" s="444"/>
      <c r="D10" s="444"/>
      <c r="E10" s="444"/>
      <c r="F10" s="444"/>
    </row>
    <row r="11" spans="1:6" ht="15.6" x14ac:dyDescent="0.3">
      <c r="A11" s="45"/>
    </row>
    <row r="12" spans="1:6" ht="15.6" x14ac:dyDescent="0.3">
      <c r="A12" s="425" t="s">
        <v>432</v>
      </c>
      <c r="B12" s="426"/>
    </row>
    <row r="13" spans="1:6" ht="15.6" x14ac:dyDescent="0.3">
      <c r="A13" s="425" t="s">
        <v>433</v>
      </c>
      <c r="B13" s="426"/>
    </row>
    <row r="14" spans="1:6" ht="15.6" x14ac:dyDescent="0.3">
      <c r="A14" s="46"/>
    </row>
    <row r="15" spans="1:6" ht="30" customHeight="1" x14ac:dyDescent="0.3">
      <c r="A15" s="47" t="s">
        <v>434</v>
      </c>
      <c r="B15" s="48" t="s">
        <v>435</v>
      </c>
    </row>
    <row r="16" spans="1:6" ht="14.4" x14ac:dyDescent="0.3">
      <c r="A16" s="49" t="s">
        <v>162</v>
      </c>
      <c r="B16" s="50" t="s">
        <v>436</v>
      </c>
    </row>
    <row r="17" spans="1:2" ht="14.4" x14ac:dyDescent="0.3">
      <c r="A17" s="49" t="s">
        <v>168</v>
      </c>
      <c r="B17" s="51" t="s">
        <v>437</v>
      </c>
    </row>
    <row r="18" spans="1:2" ht="14.4" x14ac:dyDescent="0.3">
      <c r="A18" s="49" t="s">
        <v>174</v>
      </c>
      <c r="B18" s="52" t="s">
        <v>438</v>
      </c>
    </row>
    <row r="19" spans="1:2" ht="15.6" x14ac:dyDescent="0.3">
      <c r="A19" s="53"/>
    </row>
    <row r="20" spans="1:2" ht="15.6" x14ac:dyDescent="0.3">
      <c r="A20" s="53"/>
    </row>
    <row r="21" spans="1:2" ht="15.75" customHeight="1" x14ac:dyDescent="0.3"/>
    <row r="22" spans="1:2" ht="15.75" customHeight="1" x14ac:dyDescent="0.3"/>
    <row r="23" spans="1:2" ht="15.75" customHeight="1" x14ac:dyDescent="0.3"/>
    <row r="24" spans="1:2" ht="15.75" customHeight="1" x14ac:dyDescent="0.3"/>
    <row r="25" spans="1:2" ht="15.75" customHeight="1" x14ac:dyDescent="0.3"/>
    <row r="26" spans="1:2" ht="15.75" customHeight="1" x14ac:dyDescent="0.3"/>
    <row r="27" spans="1:2" ht="15.75" customHeight="1" x14ac:dyDescent="0.3"/>
    <row r="28" spans="1:2" ht="15.75" customHeight="1" x14ac:dyDescent="0.3"/>
    <row r="29" spans="1:2" ht="15.75" customHeight="1" x14ac:dyDescent="0.3"/>
    <row r="30" spans="1:2" ht="15.75" customHeight="1" x14ac:dyDescent="0.3"/>
    <row r="31" spans="1:2" ht="15.75" customHeight="1" x14ac:dyDescent="0.3"/>
    <row r="32" spans="1: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A12:B12"/>
    <mergeCell ref="A13:B13"/>
    <mergeCell ref="A1:F1"/>
    <mergeCell ref="A2:F2"/>
    <mergeCell ref="B9:B10"/>
    <mergeCell ref="C9:C10"/>
    <mergeCell ref="D9:D10"/>
    <mergeCell ref="E9:E10"/>
    <mergeCell ref="F9:F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1000"/>
  <sheetViews>
    <sheetView showGridLines="0" topLeftCell="A5" workbookViewId="0">
      <selection sqref="A1:G20"/>
    </sheetView>
  </sheetViews>
  <sheetFormatPr baseColWidth="10" defaultColWidth="14.44140625" defaultRowHeight="15" customHeight="1" x14ac:dyDescent="0.3"/>
  <cols>
    <col min="1" max="4" width="11.44140625" customWidth="1"/>
    <col min="5" max="5" width="25.5546875" customWidth="1"/>
    <col min="6" max="6" width="23.33203125" customWidth="1"/>
    <col min="7" max="7" width="20.6640625" customWidth="1"/>
  </cols>
  <sheetData>
    <row r="1" spans="1:7" ht="15.6" x14ac:dyDescent="0.3">
      <c r="A1" s="425" t="s">
        <v>439</v>
      </c>
      <c r="B1" s="288"/>
      <c r="C1" s="288"/>
      <c r="D1" s="288"/>
      <c r="E1" s="288"/>
      <c r="F1" s="288"/>
      <c r="G1" s="426"/>
    </row>
    <row r="2" spans="1:7" ht="15.6" x14ac:dyDescent="0.3">
      <c r="A2" s="425" t="s">
        <v>440</v>
      </c>
      <c r="B2" s="288"/>
      <c r="C2" s="288"/>
      <c r="D2" s="288"/>
      <c r="E2" s="288"/>
      <c r="F2" s="288"/>
      <c r="G2" s="426"/>
    </row>
    <row r="3" spans="1:7" ht="32.25" customHeight="1" x14ac:dyDescent="0.3">
      <c r="A3" s="54"/>
      <c r="B3" s="55"/>
      <c r="C3" s="55"/>
      <c r="D3" s="56"/>
      <c r="E3" s="487" t="s">
        <v>441</v>
      </c>
      <c r="F3" s="419"/>
      <c r="G3" s="420"/>
    </row>
    <row r="4" spans="1:7" ht="78" customHeight="1" x14ac:dyDescent="0.3">
      <c r="A4" s="57"/>
      <c r="B4" s="37"/>
      <c r="C4" s="37"/>
      <c r="D4" s="137"/>
      <c r="E4" s="142" t="s">
        <v>442</v>
      </c>
      <c r="F4" s="142" t="s">
        <v>443</v>
      </c>
      <c r="G4" s="142" t="s">
        <v>444</v>
      </c>
    </row>
    <row r="5" spans="1:7" ht="71.25" customHeight="1" x14ac:dyDescent="0.3">
      <c r="A5" s="58"/>
      <c r="B5" s="38"/>
      <c r="C5" s="38"/>
      <c r="D5" s="83"/>
      <c r="E5" s="83" t="s">
        <v>445</v>
      </c>
      <c r="F5" s="83" t="s">
        <v>446</v>
      </c>
      <c r="G5" s="83" t="s">
        <v>447</v>
      </c>
    </row>
    <row r="6" spans="1:7" ht="15.6" x14ac:dyDescent="0.3">
      <c r="A6" s="488" t="s">
        <v>69</v>
      </c>
      <c r="B6" s="288"/>
      <c r="C6" s="38"/>
      <c r="D6" s="83"/>
      <c r="E6" s="83">
        <v>1</v>
      </c>
      <c r="F6" s="83">
        <v>2</v>
      </c>
      <c r="G6" s="83">
        <v>3</v>
      </c>
    </row>
    <row r="7" spans="1:7" ht="15.6" x14ac:dyDescent="0.3">
      <c r="A7" s="489" t="s">
        <v>448</v>
      </c>
      <c r="B7" s="414"/>
      <c r="C7" s="484" t="s">
        <v>449</v>
      </c>
      <c r="D7" s="484">
        <v>3</v>
      </c>
      <c r="E7" s="59"/>
      <c r="F7" s="60"/>
      <c r="G7" s="60"/>
    </row>
    <row r="8" spans="1:7" ht="15.6" x14ac:dyDescent="0.3">
      <c r="A8" s="490"/>
      <c r="B8" s="420"/>
      <c r="C8" s="444"/>
      <c r="D8" s="444"/>
      <c r="E8" s="61">
        <v>3</v>
      </c>
      <c r="F8" s="62">
        <v>6</v>
      </c>
      <c r="G8" s="62">
        <v>9</v>
      </c>
    </row>
    <row r="9" spans="1:7" ht="15.6" x14ac:dyDescent="0.3">
      <c r="A9" s="489" t="s">
        <v>450</v>
      </c>
      <c r="B9" s="414"/>
      <c r="C9" s="484" t="s">
        <v>451</v>
      </c>
      <c r="D9" s="484">
        <v>2</v>
      </c>
      <c r="E9" s="63"/>
      <c r="F9" s="59"/>
      <c r="G9" s="60"/>
    </row>
    <row r="10" spans="1:7" ht="15.6" x14ac:dyDescent="0.3">
      <c r="A10" s="490"/>
      <c r="B10" s="420"/>
      <c r="C10" s="444"/>
      <c r="D10" s="444"/>
      <c r="E10" s="64">
        <v>2</v>
      </c>
      <c r="F10" s="61">
        <v>4</v>
      </c>
      <c r="G10" s="62">
        <v>6</v>
      </c>
    </row>
    <row r="11" spans="1:7" ht="15.6" x14ac:dyDescent="0.3">
      <c r="A11" s="489" t="s">
        <v>452</v>
      </c>
      <c r="B11" s="414"/>
      <c r="C11" s="484" t="s">
        <v>453</v>
      </c>
      <c r="D11" s="137"/>
      <c r="E11" s="63"/>
      <c r="F11" s="63"/>
      <c r="G11" s="59"/>
    </row>
    <row r="12" spans="1:7" ht="15.6" x14ac:dyDescent="0.3">
      <c r="A12" s="490"/>
      <c r="B12" s="420"/>
      <c r="C12" s="444"/>
      <c r="D12" s="83">
        <v>1</v>
      </c>
      <c r="E12" s="64">
        <v>1</v>
      </c>
      <c r="F12" s="64">
        <v>2</v>
      </c>
      <c r="G12" s="61">
        <v>3</v>
      </c>
    </row>
    <row r="13" spans="1:7" ht="14.4" x14ac:dyDescent="0.3">
      <c r="A13" s="9"/>
      <c r="B13" s="9"/>
      <c r="C13" s="9"/>
      <c r="D13" s="9"/>
      <c r="E13" s="9"/>
      <c r="F13" s="9"/>
      <c r="G13" s="9"/>
    </row>
    <row r="14" spans="1:7" ht="15" customHeight="1" x14ac:dyDescent="0.3">
      <c r="A14" s="9"/>
      <c r="B14" s="425" t="s">
        <v>454</v>
      </c>
      <c r="C14" s="426"/>
      <c r="D14" s="9"/>
      <c r="E14" s="9"/>
      <c r="F14" s="9"/>
      <c r="G14" s="9"/>
    </row>
    <row r="15" spans="1:7" ht="15.75" customHeight="1" x14ac:dyDescent="0.3">
      <c r="A15" s="46"/>
      <c r="B15" s="425" t="s">
        <v>434</v>
      </c>
      <c r="C15" s="426"/>
    </row>
    <row r="17" spans="2:3" ht="31.2" x14ac:dyDescent="0.3">
      <c r="B17" s="14" t="s">
        <v>434</v>
      </c>
      <c r="C17" s="33" t="s">
        <v>435</v>
      </c>
    </row>
    <row r="18" spans="2:3" ht="15.6" x14ac:dyDescent="0.3">
      <c r="B18" s="15" t="s">
        <v>162</v>
      </c>
      <c r="C18" s="62" t="s">
        <v>436</v>
      </c>
    </row>
    <row r="19" spans="2:3" ht="15.6" x14ac:dyDescent="0.3">
      <c r="B19" s="15" t="s">
        <v>168</v>
      </c>
      <c r="C19" s="61" t="s">
        <v>437</v>
      </c>
    </row>
    <row r="20" spans="2:3" ht="15.6" x14ac:dyDescent="0.3">
      <c r="B20" s="15" t="s">
        <v>174</v>
      </c>
      <c r="C20" s="64" t="s">
        <v>438</v>
      </c>
    </row>
    <row r="21" spans="2:3" ht="15.75" customHeight="1" x14ac:dyDescent="0.3"/>
    <row r="22" spans="2:3" ht="15.75" customHeight="1" x14ac:dyDescent="0.3"/>
    <row r="23" spans="2:3" ht="15.75" customHeight="1" x14ac:dyDescent="0.3"/>
    <row r="24" spans="2:3" ht="15.75" customHeight="1" x14ac:dyDescent="0.3"/>
    <row r="25" spans="2:3" ht="15.75" customHeight="1" x14ac:dyDescent="0.3"/>
    <row r="26" spans="2:3" ht="15.75" customHeight="1" x14ac:dyDescent="0.3"/>
    <row r="27" spans="2:3" ht="15.75" customHeight="1" x14ac:dyDescent="0.3"/>
    <row r="28" spans="2:3" ht="15.75" customHeight="1" x14ac:dyDescent="0.3"/>
    <row r="29" spans="2:3" ht="15.75" customHeight="1" x14ac:dyDescent="0.3"/>
    <row r="30" spans="2:3" ht="15.75" customHeight="1" x14ac:dyDescent="0.3"/>
    <row r="31" spans="2:3" ht="15.75" customHeight="1" x14ac:dyDescent="0.3"/>
    <row r="32" spans="2:3"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4">
    <mergeCell ref="B14:C14"/>
    <mergeCell ref="B15:C15"/>
    <mergeCell ref="A1:G1"/>
    <mergeCell ref="A2:G2"/>
    <mergeCell ref="E3:G3"/>
    <mergeCell ref="A6:B6"/>
    <mergeCell ref="A7:B8"/>
    <mergeCell ref="C7:C8"/>
    <mergeCell ref="D7:D8"/>
    <mergeCell ref="A9:B10"/>
    <mergeCell ref="C9:C10"/>
    <mergeCell ref="D9:D10"/>
    <mergeCell ref="A11:B12"/>
    <mergeCell ref="C11:C1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2131"/>
  <sheetViews>
    <sheetView showGridLines="0" tabSelected="1" zoomScale="52" zoomScaleNormal="70" workbookViewId="0">
      <selection activeCell="H12" sqref="H12"/>
    </sheetView>
  </sheetViews>
  <sheetFormatPr baseColWidth="10" defaultColWidth="14.44140625" defaultRowHeight="15" customHeight="1" x14ac:dyDescent="0.3"/>
  <cols>
    <col min="1" max="1" width="46" customWidth="1"/>
    <col min="2" max="2" width="48.44140625" style="228" customWidth="1"/>
    <col min="3" max="3" width="24.88671875" customWidth="1"/>
    <col min="4" max="4" width="51" customWidth="1"/>
    <col min="5" max="5" width="28.44140625" customWidth="1"/>
    <col min="6" max="6" width="30.5546875" customWidth="1"/>
    <col min="7" max="7" width="34.5546875" customWidth="1"/>
    <col min="8" max="8" width="31.33203125" customWidth="1"/>
    <col min="9" max="9" width="30.5546875" customWidth="1"/>
    <col min="10" max="10" width="30" customWidth="1"/>
    <col min="11" max="11" width="51" customWidth="1"/>
    <col min="12" max="12" width="31.109375" customWidth="1"/>
    <col min="13" max="13" width="31.33203125" customWidth="1"/>
    <col min="14" max="14" width="30.5546875" customWidth="1"/>
    <col min="15" max="15" width="30" customWidth="1"/>
    <col min="16" max="17" width="11.44140625" customWidth="1"/>
    <col min="18" max="18" width="9.6640625" customWidth="1"/>
    <col min="19" max="19" width="23.44140625" customWidth="1"/>
    <col min="20" max="20" width="17.44140625" customWidth="1"/>
    <col min="21" max="31" width="11.44140625" customWidth="1"/>
  </cols>
  <sheetData>
    <row r="1" spans="1:20" ht="27.6" customHeight="1" x14ac:dyDescent="0.3">
      <c r="A1" s="491" t="s">
        <v>26</v>
      </c>
      <c r="B1" s="492"/>
      <c r="C1" s="492"/>
      <c r="D1" s="492"/>
      <c r="E1" s="492"/>
      <c r="F1" s="492"/>
      <c r="G1" s="492"/>
      <c r="H1" s="492"/>
      <c r="I1" s="492"/>
      <c r="J1" s="492"/>
      <c r="K1" s="492"/>
      <c r="L1" s="492"/>
      <c r="M1" s="492"/>
      <c r="N1" s="492"/>
      <c r="O1" s="492"/>
    </row>
    <row r="2" spans="1:20" ht="27.6" customHeight="1" x14ac:dyDescent="0.3">
      <c r="A2" s="491" t="s">
        <v>464</v>
      </c>
      <c r="B2" s="492"/>
      <c r="C2" s="492"/>
      <c r="D2" s="492"/>
      <c r="E2" s="492"/>
      <c r="F2" s="492"/>
      <c r="G2" s="492"/>
      <c r="H2" s="492"/>
      <c r="I2" s="492"/>
      <c r="J2" s="492"/>
      <c r="K2" s="492"/>
      <c r="L2" s="492"/>
      <c r="M2" s="492"/>
      <c r="N2" s="492"/>
      <c r="O2" s="492"/>
    </row>
    <row r="3" spans="1:20" ht="28.8" customHeight="1" x14ac:dyDescent="0.3">
      <c r="A3" s="491" t="s">
        <v>838</v>
      </c>
      <c r="B3" s="492"/>
      <c r="C3" s="492"/>
      <c r="D3" s="492"/>
      <c r="E3" s="492"/>
      <c r="F3" s="492"/>
      <c r="G3" s="492"/>
      <c r="H3" s="492"/>
      <c r="I3" s="492"/>
      <c r="J3" s="492"/>
      <c r="K3" s="492"/>
      <c r="L3" s="492"/>
      <c r="M3" s="492"/>
      <c r="N3" s="492"/>
      <c r="O3" s="492"/>
    </row>
    <row r="4" spans="1:20" ht="31.2" customHeight="1" x14ac:dyDescent="0.3">
      <c r="A4" s="491" t="s">
        <v>517</v>
      </c>
      <c r="B4" s="492"/>
      <c r="C4" s="492"/>
      <c r="D4" s="492"/>
      <c r="E4" s="492"/>
      <c r="F4" s="492"/>
      <c r="G4" s="492"/>
      <c r="H4" s="492"/>
      <c r="I4" s="492"/>
      <c r="J4" s="492"/>
      <c r="K4" s="492"/>
      <c r="L4" s="492"/>
      <c r="M4" s="492"/>
      <c r="N4" s="492"/>
      <c r="O4" s="492"/>
    </row>
    <row r="5" spans="1:20" ht="29.4" customHeight="1" thickBot="1" x14ac:dyDescent="0.35">
      <c r="A5" s="352" t="s">
        <v>518</v>
      </c>
      <c r="B5" s="353"/>
      <c r="C5" s="353"/>
      <c r="D5" s="353"/>
      <c r="E5" s="353"/>
      <c r="F5" s="353"/>
      <c r="G5" s="353"/>
      <c r="H5" s="353"/>
      <c r="I5" s="353"/>
      <c r="J5" s="353"/>
      <c r="K5" s="353"/>
      <c r="L5" s="353"/>
      <c r="M5" s="353"/>
      <c r="N5" s="353"/>
      <c r="O5" s="353"/>
    </row>
    <row r="6" spans="1:20" ht="43.8" customHeight="1" thickBot="1" x14ac:dyDescent="0.35">
      <c r="A6" s="357" t="s">
        <v>489</v>
      </c>
      <c r="B6" s="358"/>
      <c r="C6" s="358"/>
      <c r="D6" s="358"/>
      <c r="E6" s="358"/>
      <c r="F6" s="359"/>
      <c r="G6" s="493" t="s">
        <v>839</v>
      </c>
      <c r="H6" s="382"/>
      <c r="I6" s="382"/>
      <c r="J6" s="383"/>
      <c r="K6" s="376" t="s">
        <v>490</v>
      </c>
      <c r="L6" s="377"/>
      <c r="M6" s="377"/>
      <c r="N6" s="377"/>
      <c r="O6" s="378"/>
    </row>
    <row r="7" spans="1:20" ht="30" customHeight="1" thickBot="1" x14ac:dyDescent="0.45">
      <c r="A7" s="69" t="s">
        <v>27</v>
      </c>
      <c r="B7" s="326"/>
      <c r="C7" s="325"/>
      <c r="D7" s="325"/>
      <c r="E7" s="67"/>
      <c r="F7" s="67"/>
      <c r="G7" s="384"/>
      <c r="H7" s="384"/>
      <c r="I7" s="384"/>
      <c r="J7" s="385"/>
      <c r="K7" s="379"/>
      <c r="L7" s="380"/>
      <c r="M7" s="380"/>
      <c r="N7" s="380"/>
      <c r="O7" s="381"/>
      <c r="S7" s="349" t="s">
        <v>486</v>
      </c>
      <c r="T7" s="350"/>
    </row>
    <row r="8" spans="1:20" ht="49.2" customHeight="1" thickBot="1" x14ac:dyDescent="0.35">
      <c r="A8" s="71" t="s">
        <v>28</v>
      </c>
      <c r="B8" s="70" t="s">
        <v>29</v>
      </c>
      <c r="C8" s="134" t="s">
        <v>30</v>
      </c>
      <c r="D8" s="134" t="s">
        <v>31</v>
      </c>
      <c r="E8" s="134" t="s">
        <v>32</v>
      </c>
      <c r="F8" s="134" t="s">
        <v>33</v>
      </c>
      <c r="G8" s="134" t="s">
        <v>35</v>
      </c>
      <c r="H8" s="134" t="s">
        <v>36</v>
      </c>
      <c r="I8" s="134" t="s">
        <v>34</v>
      </c>
      <c r="J8" s="134" t="s">
        <v>37</v>
      </c>
      <c r="K8" s="134" t="s">
        <v>484</v>
      </c>
      <c r="L8" s="134" t="s">
        <v>35</v>
      </c>
      <c r="M8" s="134" t="s">
        <v>36</v>
      </c>
      <c r="N8" s="134" t="s">
        <v>34</v>
      </c>
      <c r="O8" s="134" t="s">
        <v>37</v>
      </c>
      <c r="S8" s="193" t="s">
        <v>40</v>
      </c>
      <c r="T8" s="126">
        <f>COUNTIF($J$1:$J$1121,"Meta Cumplida (MC)")</f>
        <v>3</v>
      </c>
    </row>
    <row r="9" spans="1:20" ht="46.2" customHeight="1" x14ac:dyDescent="0.3">
      <c r="A9" s="108">
        <v>1</v>
      </c>
      <c r="B9" s="218" t="s">
        <v>699</v>
      </c>
      <c r="C9" s="338" t="s">
        <v>520</v>
      </c>
      <c r="D9" s="118" t="s">
        <v>520</v>
      </c>
      <c r="E9" s="118" t="s">
        <v>521</v>
      </c>
      <c r="F9" s="119">
        <v>200000</v>
      </c>
      <c r="G9" s="341" t="s">
        <v>747</v>
      </c>
      <c r="H9" s="207"/>
      <c r="I9" s="338">
        <v>0</v>
      </c>
      <c r="J9" s="72">
        <f>IFERROR(AVERAGE(I9),"")</f>
        <v>0</v>
      </c>
      <c r="K9" s="210"/>
      <c r="L9" s="198"/>
      <c r="M9" s="189"/>
      <c r="N9" s="354"/>
      <c r="O9" s="72"/>
      <c r="S9" s="194" t="s">
        <v>39</v>
      </c>
      <c r="T9" s="128">
        <f>COUNTIF($J$1:$J$1121,"Meta Parcialmente Cumplida (MPC)")</f>
        <v>14</v>
      </c>
    </row>
    <row r="10" spans="1:20" ht="51" customHeight="1" thickBot="1" x14ac:dyDescent="0.35">
      <c r="A10" s="360" t="s">
        <v>519</v>
      </c>
      <c r="B10" s="218" t="s">
        <v>699</v>
      </c>
      <c r="C10" s="339"/>
      <c r="D10" s="118" t="s">
        <v>700</v>
      </c>
      <c r="E10" s="118"/>
      <c r="F10" s="119">
        <v>200000</v>
      </c>
      <c r="G10" s="343"/>
      <c r="H10" s="207"/>
      <c r="I10" s="339"/>
      <c r="J10" s="345" t="str">
        <f>IFERROR(VLOOKUP(J9,'Datos Validaciones PAO'!$N$2:$O$102,2,TRUE)," ")</f>
        <v>Meta No Cumplida (MNC)</v>
      </c>
      <c r="K10" s="210"/>
      <c r="L10" s="209"/>
      <c r="M10" s="207"/>
      <c r="N10" s="355"/>
      <c r="O10" s="345"/>
      <c r="S10" s="195" t="s">
        <v>38</v>
      </c>
      <c r="T10" s="130">
        <f>COUNTIF($J$1:$J$1121,"Meta No Cumplida (MNC)")</f>
        <v>11</v>
      </c>
    </row>
    <row r="11" spans="1:20" ht="48.75" customHeight="1" thickBot="1" x14ac:dyDescent="0.35">
      <c r="A11" s="361"/>
      <c r="B11" s="207"/>
      <c r="C11" s="339"/>
      <c r="D11" s="118"/>
      <c r="E11" s="118"/>
      <c r="F11" s="119"/>
      <c r="G11" s="209"/>
      <c r="H11" s="207"/>
      <c r="I11" s="339"/>
      <c r="J11" s="346"/>
      <c r="K11" s="210"/>
      <c r="L11" s="209"/>
      <c r="M11" s="207"/>
      <c r="N11" s="355"/>
      <c r="O11" s="346"/>
      <c r="T11" s="203">
        <f>SUM(T8:T10)</f>
        <v>28</v>
      </c>
    </row>
    <row r="12" spans="1:20" ht="50.25" customHeight="1" thickBot="1" x14ac:dyDescent="0.45">
      <c r="A12" s="361"/>
      <c r="B12" s="207"/>
      <c r="C12" s="339"/>
      <c r="D12" s="118"/>
      <c r="E12" s="118"/>
      <c r="F12" s="119"/>
      <c r="G12" s="209"/>
      <c r="H12" s="207"/>
      <c r="I12" s="339"/>
      <c r="J12" s="346"/>
      <c r="K12" s="210"/>
      <c r="L12" s="209"/>
      <c r="M12" s="207"/>
      <c r="N12" s="355"/>
      <c r="O12" s="346"/>
      <c r="S12" s="349" t="s">
        <v>487</v>
      </c>
      <c r="T12" s="350"/>
    </row>
    <row r="13" spans="1:20" ht="48.75" customHeight="1" x14ac:dyDescent="0.3">
      <c r="A13" s="361"/>
      <c r="B13" s="207"/>
      <c r="C13" s="339"/>
      <c r="D13" s="118"/>
      <c r="E13" s="118"/>
      <c r="F13" s="119"/>
      <c r="G13" s="211"/>
      <c r="H13" s="207"/>
      <c r="I13" s="339"/>
      <c r="J13" s="346"/>
      <c r="K13" s="210"/>
      <c r="L13" s="211"/>
      <c r="M13" s="207"/>
      <c r="N13" s="355"/>
      <c r="O13" s="346"/>
      <c r="S13" s="193" t="s">
        <v>40</v>
      </c>
      <c r="T13" s="126">
        <f>COUNTIF($O$1:$O$1121,"Meta Cumplida (MC)")</f>
        <v>4</v>
      </c>
    </row>
    <row r="14" spans="1:20" ht="33" customHeight="1" x14ac:dyDescent="0.3">
      <c r="A14" s="361"/>
      <c r="B14" s="207"/>
      <c r="C14" s="339"/>
      <c r="D14" s="118"/>
      <c r="E14" s="118"/>
      <c r="F14" s="119"/>
      <c r="G14" s="211"/>
      <c r="H14" s="207"/>
      <c r="I14" s="339"/>
      <c r="J14" s="346"/>
      <c r="K14" s="210"/>
      <c r="L14" s="211"/>
      <c r="M14" s="207"/>
      <c r="N14" s="355"/>
      <c r="O14" s="346"/>
      <c r="S14" s="194" t="s">
        <v>39</v>
      </c>
      <c r="T14" s="128">
        <f>COUNTIF($O$1:$O$1121,"Meta Parcialmente Cumplida (MPC)")</f>
        <v>0</v>
      </c>
    </row>
    <row r="15" spans="1:20" ht="42.75" customHeight="1" thickBot="1" x14ac:dyDescent="0.35">
      <c r="A15" s="362"/>
      <c r="B15" s="207"/>
      <c r="C15" s="340"/>
      <c r="D15" s="118"/>
      <c r="E15" s="118"/>
      <c r="F15" s="119"/>
      <c r="G15" s="211"/>
      <c r="H15" s="207"/>
      <c r="I15" s="340"/>
      <c r="J15" s="347"/>
      <c r="K15" s="210"/>
      <c r="L15" s="211"/>
      <c r="M15" s="207"/>
      <c r="N15" s="356"/>
      <c r="O15" s="347"/>
      <c r="S15" s="195" t="s">
        <v>38</v>
      </c>
      <c r="T15" s="130">
        <f>COUNTIF($O$1:$O$1121,"Meta No Cumplida (MNC)")</f>
        <v>0</v>
      </c>
    </row>
    <row r="16" spans="1:20" ht="15.75" customHeight="1" thickBot="1" x14ac:dyDescent="0.35">
      <c r="A16" s="69" t="s">
        <v>27</v>
      </c>
      <c r="B16" s="323"/>
      <c r="C16" s="325"/>
      <c r="D16" s="325"/>
      <c r="E16" s="67"/>
      <c r="F16" s="67"/>
      <c r="G16" s="67"/>
      <c r="H16" s="67"/>
      <c r="I16" s="67"/>
      <c r="J16" s="68"/>
      <c r="K16" s="67"/>
      <c r="L16" s="67"/>
      <c r="M16" s="67"/>
      <c r="N16" s="67"/>
      <c r="O16" s="68"/>
      <c r="T16" s="203">
        <f>SUM(T13:T15)</f>
        <v>4</v>
      </c>
    </row>
    <row r="17" spans="1:21" ht="49.5" customHeight="1" thickBot="1" x14ac:dyDescent="0.35">
      <c r="A17" s="71" t="s">
        <v>28</v>
      </c>
      <c r="B17" s="70" t="s">
        <v>29</v>
      </c>
      <c r="C17" s="134" t="s">
        <v>30</v>
      </c>
      <c r="D17" s="134" t="s">
        <v>31</v>
      </c>
      <c r="E17" s="134" t="s">
        <v>32</v>
      </c>
      <c r="F17" s="134" t="s">
        <v>33</v>
      </c>
      <c r="G17" s="134" t="s">
        <v>35</v>
      </c>
      <c r="H17" s="134" t="s">
        <v>36</v>
      </c>
      <c r="I17" s="134" t="s">
        <v>34</v>
      </c>
      <c r="J17" s="134" t="s">
        <v>37</v>
      </c>
      <c r="K17" s="134" t="s">
        <v>31</v>
      </c>
      <c r="L17" s="134" t="s">
        <v>35</v>
      </c>
      <c r="M17" s="134" t="s">
        <v>36</v>
      </c>
      <c r="N17" s="134" t="s">
        <v>34</v>
      </c>
      <c r="O17" s="134" t="s">
        <v>37</v>
      </c>
      <c r="S17" s="199"/>
      <c r="T17" s="199"/>
      <c r="U17" s="200"/>
    </row>
    <row r="18" spans="1:21" ht="56.25" customHeight="1" x14ac:dyDescent="0.3">
      <c r="A18" s="108">
        <f>A9+1</f>
        <v>2</v>
      </c>
      <c r="B18" s="336" t="s">
        <v>701</v>
      </c>
      <c r="C18" s="338" t="s">
        <v>523</v>
      </c>
      <c r="D18" s="118" t="s">
        <v>524</v>
      </c>
      <c r="E18" s="118" t="s">
        <v>521</v>
      </c>
      <c r="F18" s="119">
        <v>55000</v>
      </c>
      <c r="G18" s="211" t="s">
        <v>748</v>
      </c>
      <c r="H18" s="207" t="s">
        <v>750</v>
      </c>
      <c r="I18" s="338">
        <v>0.5</v>
      </c>
      <c r="J18" s="72">
        <f>IFERROR(AVERAGE(I18),"")</f>
        <v>0.5</v>
      </c>
      <c r="K18" s="212"/>
      <c r="L18" s="213"/>
      <c r="M18" s="118"/>
      <c r="N18" s="338"/>
      <c r="O18" s="72"/>
      <c r="S18" s="351"/>
      <c r="T18" s="351"/>
      <c r="U18" s="200"/>
    </row>
    <row r="19" spans="1:21" ht="38.25" customHeight="1" x14ac:dyDescent="0.3">
      <c r="A19" s="360" t="s">
        <v>522</v>
      </c>
      <c r="B19" s="334"/>
      <c r="C19" s="339"/>
      <c r="D19" s="118" t="s">
        <v>742</v>
      </c>
      <c r="E19" s="118"/>
      <c r="F19" s="119">
        <v>380000</v>
      </c>
      <c r="G19" s="214" t="s">
        <v>749</v>
      </c>
      <c r="H19" s="207"/>
      <c r="I19" s="339"/>
      <c r="J19" s="345" t="str">
        <f>IFERROR(VLOOKUP(J18,'Datos Validaciones PAO'!$N$2:$O$102,2,TRUE)," ")</f>
        <v>Meta Parcialmente Cumplida (MPC)</v>
      </c>
      <c r="K19" s="212"/>
      <c r="L19" s="211"/>
      <c r="M19" s="207"/>
      <c r="N19" s="339"/>
      <c r="O19" s="345"/>
      <c r="S19" s="202" t="s">
        <v>488</v>
      </c>
      <c r="T19" s="202" t="str">
        <f>IF((T11-T16)=0, "Completado", "Revisar")</f>
        <v>Revisar</v>
      </c>
      <c r="U19" s="200"/>
    </row>
    <row r="20" spans="1:21" ht="34.5" customHeight="1" x14ac:dyDescent="0.3">
      <c r="A20" s="361"/>
      <c r="B20" s="334"/>
      <c r="C20" s="339"/>
      <c r="D20" s="118"/>
      <c r="E20" s="118"/>
      <c r="F20" s="119"/>
      <c r="G20" s="211"/>
      <c r="H20" s="207"/>
      <c r="I20" s="339"/>
      <c r="J20" s="346"/>
      <c r="K20" s="212"/>
      <c r="L20" s="211"/>
      <c r="M20" s="207"/>
      <c r="N20" s="339"/>
      <c r="O20" s="346"/>
      <c r="S20" s="201"/>
      <c r="T20" s="201"/>
      <c r="U20" s="200"/>
    </row>
    <row r="21" spans="1:21" ht="33" customHeight="1" x14ac:dyDescent="0.3">
      <c r="A21" s="361"/>
      <c r="B21" s="334"/>
      <c r="C21" s="339"/>
      <c r="D21" s="118"/>
      <c r="E21" s="118"/>
      <c r="F21" s="119"/>
      <c r="G21" s="211"/>
      <c r="H21" s="207"/>
      <c r="I21" s="339"/>
      <c r="J21" s="346"/>
      <c r="K21" s="212"/>
      <c r="L21" s="211"/>
      <c r="M21" s="207"/>
      <c r="N21" s="339"/>
      <c r="O21" s="346"/>
      <c r="S21" s="201"/>
      <c r="T21" s="201"/>
      <c r="U21" s="200"/>
    </row>
    <row r="22" spans="1:21" ht="48.75" customHeight="1" x14ac:dyDescent="0.3">
      <c r="A22" s="361"/>
      <c r="B22" s="334"/>
      <c r="C22" s="339"/>
      <c r="D22" s="118"/>
      <c r="E22" s="118"/>
      <c r="F22" s="119"/>
      <c r="G22" s="211"/>
      <c r="H22" s="207"/>
      <c r="I22" s="339"/>
      <c r="J22" s="346"/>
      <c r="K22" s="212"/>
      <c r="L22" s="211"/>
      <c r="M22" s="207"/>
      <c r="N22" s="339"/>
      <c r="O22" s="346"/>
      <c r="S22" s="197"/>
      <c r="T22" s="197"/>
    </row>
    <row r="23" spans="1:21" ht="33" customHeight="1" x14ac:dyDescent="0.3">
      <c r="A23" s="361"/>
      <c r="B23" s="334"/>
      <c r="C23" s="339"/>
      <c r="D23" s="118"/>
      <c r="E23" s="118"/>
      <c r="F23" s="119"/>
      <c r="G23" s="211"/>
      <c r="H23" s="207"/>
      <c r="I23" s="339"/>
      <c r="J23" s="346"/>
      <c r="K23" s="212"/>
      <c r="L23" s="211"/>
      <c r="M23" s="207"/>
      <c r="N23" s="339"/>
      <c r="O23" s="346"/>
    </row>
    <row r="24" spans="1:21" ht="42.75" customHeight="1" thickBot="1" x14ac:dyDescent="0.35">
      <c r="A24" s="362"/>
      <c r="B24" s="335"/>
      <c r="C24" s="340"/>
      <c r="D24" s="118"/>
      <c r="E24" s="118"/>
      <c r="F24" s="119"/>
      <c r="G24" s="211"/>
      <c r="H24" s="207"/>
      <c r="I24" s="340"/>
      <c r="J24" s="347"/>
      <c r="K24" s="212"/>
      <c r="L24" s="211"/>
      <c r="M24" s="207"/>
      <c r="N24" s="340"/>
      <c r="O24" s="347"/>
    </row>
    <row r="25" spans="1:21" ht="15.75" customHeight="1" thickBot="1" x14ac:dyDescent="0.35">
      <c r="A25" s="69" t="s">
        <v>27</v>
      </c>
      <c r="B25" s="326"/>
      <c r="C25" s="325"/>
      <c r="D25" s="325"/>
      <c r="E25" s="67"/>
      <c r="F25" s="67"/>
      <c r="G25" s="67"/>
      <c r="H25" s="67"/>
      <c r="I25" s="67"/>
      <c r="J25" s="68"/>
      <c r="K25" s="67"/>
      <c r="L25" s="67"/>
      <c r="M25" s="67"/>
      <c r="N25" s="67"/>
      <c r="O25" s="68"/>
    </row>
    <row r="26" spans="1:21" ht="49.5" customHeight="1" thickBot="1" x14ac:dyDescent="0.35">
      <c r="A26" s="71" t="s">
        <v>28</v>
      </c>
      <c r="B26" s="70" t="s">
        <v>29</v>
      </c>
      <c r="C26" s="134" t="s">
        <v>30</v>
      </c>
      <c r="D26" s="134" t="s">
        <v>31</v>
      </c>
      <c r="E26" s="134" t="s">
        <v>32</v>
      </c>
      <c r="F26" s="134" t="s">
        <v>33</v>
      </c>
      <c r="G26" s="134" t="s">
        <v>35</v>
      </c>
      <c r="H26" s="134" t="s">
        <v>36</v>
      </c>
      <c r="I26" s="134" t="s">
        <v>34</v>
      </c>
      <c r="J26" s="134" t="s">
        <v>37</v>
      </c>
      <c r="K26" s="134" t="s">
        <v>31</v>
      </c>
      <c r="L26" s="134" t="s">
        <v>35</v>
      </c>
      <c r="M26" s="134" t="s">
        <v>36</v>
      </c>
      <c r="N26" s="134" t="s">
        <v>34</v>
      </c>
      <c r="O26" s="134" t="s">
        <v>37</v>
      </c>
    </row>
    <row r="27" spans="1:21" ht="141" customHeight="1" x14ac:dyDescent="0.3">
      <c r="A27" s="108">
        <f>A18+1</f>
        <v>3</v>
      </c>
      <c r="B27" s="336" t="s">
        <v>702</v>
      </c>
      <c r="C27" s="338" t="s">
        <v>526</v>
      </c>
      <c r="D27" s="118" t="s">
        <v>527</v>
      </c>
      <c r="E27" s="118" t="s">
        <v>528</v>
      </c>
      <c r="F27" s="119">
        <v>1479770</v>
      </c>
      <c r="G27" s="209" t="s">
        <v>834</v>
      </c>
      <c r="H27" s="207"/>
      <c r="I27" s="338">
        <v>1</v>
      </c>
      <c r="J27" s="72">
        <f>IFERROR(AVERAGE(I27),"")</f>
        <v>1</v>
      </c>
      <c r="K27" s="212"/>
      <c r="L27" s="214"/>
      <c r="M27" s="118"/>
      <c r="N27" s="338"/>
      <c r="O27" s="72"/>
    </row>
    <row r="28" spans="1:21" ht="38.25" customHeight="1" x14ac:dyDescent="0.3">
      <c r="A28" s="360" t="s">
        <v>525</v>
      </c>
      <c r="B28" s="334"/>
      <c r="C28" s="339"/>
      <c r="D28" s="118"/>
      <c r="E28" s="118"/>
      <c r="F28" s="119"/>
      <c r="G28" s="211"/>
      <c r="H28" s="207"/>
      <c r="I28" s="339"/>
      <c r="J28" s="345" t="str">
        <f>IFERROR(VLOOKUP(J27,'Datos Validaciones PAO'!$N$2:$O$102,2,TRUE)," ")</f>
        <v>Meta Cumplida (MC)</v>
      </c>
      <c r="K28" s="212"/>
      <c r="L28" s="211"/>
      <c r="M28" s="207"/>
      <c r="N28" s="339"/>
      <c r="O28" s="345"/>
    </row>
    <row r="29" spans="1:21" ht="34.5" customHeight="1" x14ac:dyDescent="0.3">
      <c r="A29" s="361"/>
      <c r="B29" s="334"/>
      <c r="C29" s="339"/>
      <c r="D29" s="118"/>
      <c r="E29" s="118"/>
      <c r="F29" s="119"/>
      <c r="G29" s="211"/>
      <c r="H29" s="207"/>
      <c r="I29" s="339"/>
      <c r="J29" s="346"/>
      <c r="K29" s="212"/>
      <c r="L29" s="211"/>
      <c r="M29" s="207"/>
      <c r="N29" s="339"/>
      <c r="O29" s="346"/>
    </row>
    <row r="30" spans="1:21" ht="33" customHeight="1" x14ac:dyDescent="0.3">
      <c r="A30" s="361"/>
      <c r="B30" s="334"/>
      <c r="C30" s="339"/>
      <c r="D30" s="118"/>
      <c r="E30" s="118"/>
      <c r="F30" s="119"/>
      <c r="G30" s="211"/>
      <c r="H30" s="207"/>
      <c r="I30" s="339"/>
      <c r="J30" s="346"/>
      <c r="K30" s="212"/>
      <c r="L30" s="211"/>
      <c r="M30" s="207"/>
      <c r="N30" s="339"/>
      <c r="O30" s="346"/>
    </row>
    <row r="31" spans="1:21" ht="48.75" customHeight="1" x14ac:dyDescent="0.3">
      <c r="A31" s="361"/>
      <c r="B31" s="334"/>
      <c r="C31" s="339"/>
      <c r="D31" s="118"/>
      <c r="E31" s="118"/>
      <c r="F31" s="119"/>
      <c r="G31" s="211"/>
      <c r="H31" s="207"/>
      <c r="I31" s="339"/>
      <c r="J31" s="346"/>
      <c r="K31" s="212"/>
      <c r="L31" s="211"/>
      <c r="M31" s="207"/>
      <c r="N31" s="339"/>
      <c r="O31" s="346"/>
    </row>
    <row r="32" spans="1:21" ht="33" customHeight="1" x14ac:dyDescent="0.3">
      <c r="A32" s="361"/>
      <c r="B32" s="334"/>
      <c r="C32" s="339"/>
      <c r="D32" s="118"/>
      <c r="E32" s="118"/>
      <c r="F32" s="119"/>
      <c r="G32" s="211"/>
      <c r="H32" s="207"/>
      <c r="I32" s="339"/>
      <c r="J32" s="346"/>
      <c r="K32" s="212"/>
      <c r="L32" s="211"/>
      <c r="M32" s="207"/>
      <c r="N32" s="339"/>
      <c r="O32" s="346"/>
    </row>
    <row r="33" spans="1:15" ht="42.75" customHeight="1" thickBot="1" x14ac:dyDescent="0.35">
      <c r="A33" s="362"/>
      <c r="B33" s="335"/>
      <c r="C33" s="340"/>
      <c r="D33" s="118"/>
      <c r="E33" s="118"/>
      <c r="F33" s="119"/>
      <c r="G33" s="211"/>
      <c r="H33" s="207"/>
      <c r="I33" s="340"/>
      <c r="J33" s="347"/>
      <c r="K33" s="212"/>
      <c r="L33" s="211"/>
      <c r="M33" s="207"/>
      <c r="N33" s="340"/>
      <c r="O33" s="347"/>
    </row>
    <row r="34" spans="1:15" ht="15.75" customHeight="1" thickBot="1" x14ac:dyDescent="0.35">
      <c r="A34" s="69" t="s">
        <v>27</v>
      </c>
      <c r="B34" s="326"/>
      <c r="C34" s="325"/>
      <c r="D34" s="325"/>
      <c r="E34" s="67"/>
      <c r="F34" s="67"/>
      <c r="G34" s="67"/>
      <c r="H34" s="67"/>
      <c r="I34" s="67"/>
      <c r="J34" s="68"/>
      <c r="K34" s="67"/>
      <c r="L34" s="67"/>
      <c r="M34" s="67"/>
      <c r="N34" s="67"/>
      <c r="O34" s="68"/>
    </row>
    <row r="35" spans="1:15" ht="49.5" customHeight="1" thickBot="1" x14ac:dyDescent="0.35">
      <c r="A35" s="71" t="s">
        <v>28</v>
      </c>
      <c r="B35" s="70"/>
      <c r="C35" s="134"/>
      <c r="D35" s="134"/>
      <c r="E35" s="134"/>
      <c r="F35" s="134"/>
      <c r="G35" s="134"/>
      <c r="H35" s="134"/>
      <c r="I35" s="134"/>
      <c r="J35" s="134"/>
      <c r="K35" s="134"/>
      <c r="L35" s="134"/>
      <c r="M35" s="134"/>
      <c r="N35" s="134"/>
      <c r="O35" s="134"/>
    </row>
    <row r="36" spans="1:15" ht="130.19999999999999" customHeight="1" x14ac:dyDescent="0.3">
      <c r="A36" s="108">
        <f>A27+1</f>
        <v>4</v>
      </c>
      <c r="B36" s="336" t="s">
        <v>537</v>
      </c>
      <c r="C36" s="338" t="s">
        <v>530</v>
      </c>
      <c r="D36" s="118" t="s">
        <v>531</v>
      </c>
      <c r="E36" s="118" t="s">
        <v>532</v>
      </c>
      <c r="F36" s="119">
        <v>7000000</v>
      </c>
      <c r="G36" s="209" t="s">
        <v>751</v>
      </c>
      <c r="H36" s="207" t="s">
        <v>752</v>
      </c>
      <c r="I36" s="338">
        <v>0.6</v>
      </c>
      <c r="J36" s="72">
        <f>IFERROR(AVERAGE(I36),"")</f>
        <v>0.6</v>
      </c>
      <c r="K36" s="212"/>
      <c r="L36" s="214"/>
      <c r="M36" s="207"/>
      <c r="N36" s="338"/>
      <c r="O36" s="72"/>
    </row>
    <row r="37" spans="1:15" ht="38.25" customHeight="1" x14ac:dyDescent="0.3">
      <c r="A37" s="360" t="s">
        <v>529</v>
      </c>
      <c r="B37" s="334"/>
      <c r="C37" s="339"/>
      <c r="D37" s="118"/>
      <c r="E37" s="118"/>
      <c r="F37" s="119"/>
      <c r="G37" s="211"/>
      <c r="H37" s="207"/>
      <c r="I37" s="339"/>
      <c r="J37" s="345" t="str">
        <f>IFERROR(VLOOKUP(J36,'Datos Validaciones PAO'!$N$2:$O$102,2,TRUE)," ")</f>
        <v>Meta Parcialmente Cumplida (MPC)</v>
      </c>
      <c r="K37" s="212"/>
      <c r="L37" s="211"/>
      <c r="M37" s="207"/>
      <c r="N37" s="339"/>
      <c r="O37" s="345"/>
    </row>
    <row r="38" spans="1:15" ht="34.5" customHeight="1" x14ac:dyDescent="0.3">
      <c r="A38" s="361"/>
      <c r="B38" s="334"/>
      <c r="C38" s="339"/>
      <c r="D38" s="118"/>
      <c r="E38" s="118"/>
      <c r="F38" s="119"/>
      <c r="G38" s="211"/>
      <c r="H38" s="207"/>
      <c r="I38" s="339"/>
      <c r="J38" s="346"/>
      <c r="K38" s="212"/>
      <c r="L38" s="211"/>
      <c r="M38" s="207"/>
      <c r="N38" s="339"/>
      <c r="O38" s="346"/>
    </row>
    <row r="39" spans="1:15" ht="33" customHeight="1" x14ac:dyDescent="0.3">
      <c r="A39" s="361"/>
      <c r="B39" s="334"/>
      <c r="C39" s="339"/>
      <c r="D39" s="118"/>
      <c r="E39" s="118"/>
      <c r="F39" s="119"/>
      <c r="G39" s="211"/>
      <c r="H39" s="207"/>
      <c r="I39" s="339"/>
      <c r="J39" s="346"/>
      <c r="K39" s="212"/>
      <c r="L39" s="211"/>
      <c r="M39" s="207"/>
      <c r="N39" s="339"/>
      <c r="O39" s="346"/>
    </row>
    <row r="40" spans="1:15" ht="48.75" customHeight="1" x14ac:dyDescent="0.3">
      <c r="A40" s="361"/>
      <c r="B40" s="334"/>
      <c r="C40" s="339"/>
      <c r="D40" s="118"/>
      <c r="E40" s="118"/>
      <c r="F40" s="119"/>
      <c r="G40" s="211"/>
      <c r="H40" s="207"/>
      <c r="I40" s="339"/>
      <c r="J40" s="346"/>
      <c r="K40" s="212"/>
      <c r="L40" s="211"/>
      <c r="M40" s="207"/>
      <c r="N40" s="339"/>
      <c r="O40" s="346"/>
    </row>
    <row r="41" spans="1:15" ht="33" customHeight="1" x14ac:dyDescent="0.3">
      <c r="A41" s="361"/>
      <c r="B41" s="334"/>
      <c r="C41" s="339"/>
      <c r="D41" s="118"/>
      <c r="E41" s="118"/>
      <c r="F41" s="119"/>
      <c r="G41" s="211"/>
      <c r="H41" s="207"/>
      <c r="I41" s="339"/>
      <c r="J41" s="346"/>
      <c r="K41" s="212"/>
      <c r="L41" s="211"/>
      <c r="M41" s="207"/>
      <c r="N41" s="339"/>
      <c r="O41" s="346"/>
    </row>
    <row r="42" spans="1:15" ht="42.75" customHeight="1" thickBot="1" x14ac:dyDescent="0.35">
      <c r="A42" s="362"/>
      <c r="B42" s="335"/>
      <c r="C42" s="340"/>
      <c r="D42" s="118"/>
      <c r="E42" s="118"/>
      <c r="F42" s="119"/>
      <c r="G42" s="211"/>
      <c r="H42" s="207"/>
      <c r="I42" s="340"/>
      <c r="J42" s="347"/>
      <c r="K42" s="212"/>
      <c r="L42" s="211"/>
      <c r="M42" s="207"/>
      <c r="N42" s="340"/>
      <c r="O42" s="347"/>
    </row>
    <row r="43" spans="1:15" ht="15.75" hidden="1" customHeight="1" thickBot="1" x14ac:dyDescent="0.35">
      <c r="A43" s="69" t="s">
        <v>27</v>
      </c>
      <c r="B43" s="326"/>
      <c r="C43" s="325"/>
      <c r="D43" s="325"/>
      <c r="E43" s="67"/>
      <c r="F43" s="67"/>
      <c r="G43" s="67"/>
      <c r="H43" s="67"/>
      <c r="I43" s="67"/>
      <c r="J43" s="68"/>
      <c r="K43" s="67"/>
      <c r="L43" s="67"/>
      <c r="M43" s="67"/>
      <c r="N43" s="67"/>
      <c r="O43" s="68"/>
    </row>
    <row r="44" spans="1:15" ht="49.5" hidden="1" customHeight="1" thickBot="1" x14ac:dyDescent="0.35">
      <c r="A44" s="71" t="s">
        <v>28</v>
      </c>
      <c r="B44" s="70" t="s">
        <v>29</v>
      </c>
      <c r="C44" s="134" t="s">
        <v>30</v>
      </c>
      <c r="D44" s="134" t="s">
        <v>31</v>
      </c>
      <c r="E44" s="134" t="s">
        <v>32</v>
      </c>
      <c r="F44" s="134" t="s">
        <v>33</v>
      </c>
      <c r="G44" s="134" t="s">
        <v>35</v>
      </c>
      <c r="H44" s="134" t="s">
        <v>36</v>
      </c>
      <c r="I44" s="134" t="s">
        <v>34</v>
      </c>
      <c r="J44" s="134" t="s">
        <v>37</v>
      </c>
      <c r="K44" s="134" t="s">
        <v>31</v>
      </c>
      <c r="L44" s="134" t="s">
        <v>35</v>
      </c>
      <c r="M44" s="134" t="s">
        <v>36</v>
      </c>
      <c r="N44" s="134" t="s">
        <v>34</v>
      </c>
      <c r="O44" s="134" t="s">
        <v>37</v>
      </c>
    </row>
    <row r="45" spans="1:15" ht="78.599999999999994" hidden="1" customHeight="1" x14ac:dyDescent="0.3">
      <c r="A45" s="108">
        <f>A36+1</f>
        <v>5</v>
      </c>
      <c r="B45" s="333">
        <v>9</v>
      </c>
      <c r="C45" s="338" t="s">
        <v>501</v>
      </c>
      <c r="D45" s="118" t="s">
        <v>502</v>
      </c>
      <c r="E45" s="207" t="s">
        <v>503</v>
      </c>
      <c r="F45" s="119"/>
      <c r="G45" s="133"/>
      <c r="H45" s="118"/>
      <c r="I45" s="338">
        <v>0</v>
      </c>
      <c r="J45" s="72">
        <f>IFERROR(AVERAGE(I45)," ")</f>
        <v>0</v>
      </c>
      <c r="K45" s="196" t="str">
        <f t="shared" ref="K45:K51" si="0">D45</f>
        <v>Fiscalizarpormediodeinformesdeauditoría,dondeseexponenlosprincipaleshallazgosdelainvestigación,ycadaunocontengacondición,criterio,causayefectos.Elinformeestácompuestoporloshallazgos, la conclusión y las recomendaciones relacionadas.</v>
      </c>
      <c r="L45" s="133"/>
      <c r="M45" s="118"/>
      <c r="N45" s="338">
        <v>1</v>
      </c>
      <c r="O45" s="72">
        <f>IFERROR(AVERAGE(N45)," ")</f>
        <v>1</v>
      </c>
    </row>
    <row r="46" spans="1:15" ht="38.25" hidden="1" customHeight="1" x14ac:dyDescent="0.3">
      <c r="A46" s="360" t="s">
        <v>500</v>
      </c>
      <c r="B46" s="334"/>
      <c r="C46" s="339"/>
      <c r="D46" s="118"/>
      <c r="E46" s="118"/>
      <c r="F46" s="119"/>
      <c r="G46" s="133"/>
      <c r="H46" s="118"/>
      <c r="I46" s="339"/>
      <c r="J46" s="345" t="str">
        <f>IFERROR(VLOOKUP(J45,'Datos Validaciones PAO'!$N$2:$O$102,2,TRUE)," ")</f>
        <v>Meta No Cumplida (MNC)</v>
      </c>
      <c r="K46" s="196">
        <f t="shared" si="0"/>
        <v>0</v>
      </c>
      <c r="L46" s="133"/>
      <c r="M46" s="118"/>
      <c r="N46" s="339"/>
      <c r="O46" s="345" t="str">
        <f>IFERROR(VLOOKUP(O45,'Datos Validaciones PAO'!$N$2:$O$102,2,TRUE)," ")</f>
        <v>Meta Cumplida (MC)</v>
      </c>
    </row>
    <row r="47" spans="1:15" ht="34.5" hidden="1" customHeight="1" x14ac:dyDescent="0.3">
      <c r="A47" s="361"/>
      <c r="B47" s="334"/>
      <c r="C47" s="339"/>
      <c r="D47" s="118"/>
      <c r="E47" s="118"/>
      <c r="F47" s="119"/>
      <c r="G47" s="133"/>
      <c r="H47" s="118"/>
      <c r="I47" s="339"/>
      <c r="J47" s="346"/>
      <c r="K47" s="196">
        <f t="shared" si="0"/>
        <v>0</v>
      </c>
      <c r="L47" s="133"/>
      <c r="M47" s="118"/>
      <c r="N47" s="339"/>
      <c r="O47" s="346"/>
    </row>
    <row r="48" spans="1:15" ht="33" hidden="1" customHeight="1" x14ac:dyDescent="0.3">
      <c r="A48" s="361"/>
      <c r="B48" s="334"/>
      <c r="C48" s="339"/>
      <c r="D48" s="118"/>
      <c r="E48" s="118"/>
      <c r="F48" s="119"/>
      <c r="G48" s="133"/>
      <c r="H48" s="118"/>
      <c r="I48" s="339"/>
      <c r="J48" s="346"/>
      <c r="K48" s="196">
        <f t="shared" si="0"/>
        <v>0</v>
      </c>
      <c r="L48" s="133"/>
      <c r="M48" s="118"/>
      <c r="N48" s="339"/>
      <c r="O48" s="346"/>
    </row>
    <row r="49" spans="1:15" ht="48.75" hidden="1" customHeight="1" x14ac:dyDescent="0.3">
      <c r="A49" s="361"/>
      <c r="B49" s="334"/>
      <c r="C49" s="339"/>
      <c r="D49" s="118"/>
      <c r="E49" s="118"/>
      <c r="F49" s="119"/>
      <c r="G49" s="133"/>
      <c r="H49" s="118"/>
      <c r="I49" s="339"/>
      <c r="J49" s="346"/>
      <c r="K49" s="196">
        <f t="shared" si="0"/>
        <v>0</v>
      </c>
      <c r="L49" s="133"/>
      <c r="M49" s="118"/>
      <c r="N49" s="339"/>
      <c r="O49" s="346"/>
    </row>
    <row r="50" spans="1:15" ht="33" hidden="1" customHeight="1" x14ac:dyDescent="0.3">
      <c r="A50" s="361"/>
      <c r="B50" s="334"/>
      <c r="C50" s="339"/>
      <c r="D50" s="118"/>
      <c r="E50" s="118"/>
      <c r="F50" s="119"/>
      <c r="G50" s="133"/>
      <c r="H50" s="118"/>
      <c r="I50" s="339"/>
      <c r="J50" s="346"/>
      <c r="K50" s="196">
        <f t="shared" si="0"/>
        <v>0</v>
      </c>
      <c r="L50" s="133"/>
      <c r="M50" s="118"/>
      <c r="N50" s="339"/>
      <c r="O50" s="346"/>
    </row>
    <row r="51" spans="1:15" ht="42.75" hidden="1" customHeight="1" thickBot="1" x14ac:dyDescent="0.35">
      <c r="A51" s="362"/>
      <c r="B51" s="335"/>
      <c r="C51" s="340"/>
      <c r="D51" s="118"/>
      <c r="E51" s="118"/>
      <c r="F51" s="119"/>
      <c r="G51" s="133"/>
      <c r="H51" s="118"/>
      <c r="I51" s="340"/>
      <c r="J51" s="347"/>
      <c r="K51" s="196">
        <f t="shared" si="0"/>
        <v>0</v>
      </c>
      <c r="L51" s="133"/>
      <c r="M51" s="118"/>
      <c r="N51" s="340"/>
      <c r="O51" s="347"/>
    </row>
    <row r="52" spans="1:15" ht="15.75" hidden="1" customHeight="1" thickBot="1" x14ac:dyDescent="0.35">
      <c r="A52" s="69" t="s">
        <v>27</v>
      </c>
      <c r="B52" s="326"/>
      <c r="C52" s="325"/>
      <c r="D52" s="325"/>
      <c r="E52" s="67"/>
      <c r="F52" s="67"/>
      <c r="G52" s="67"/>
      <c r="H52" s="67"/>
      <c r="I52" s="67"/>
      <c r="J52" s="68"/>
      <c r="K52" s="67"/>
      <c r="L52" s="67"/>
      <c r="M52" s="67"/>
      <c r="N52" s="67"/>
      <c r="O52" s="68"/>
    </row>
    <row r="53" spans="1:15" ht="49.5" hidden="1" customHeight="1" thickBot="1" x14ac:dyDescent="0.35">
      <c r="A53" s="71" t="s">
        <v>28</v>
      </c>
      <c r="B53" s="70" t="s">
        <v>29</v>
      </c>
      <c r="C53" s="134" t="s">
        <v>30</v>
      </c>
      <c r="D53" s="134" t="s">
        <v>31</v>
      </c>
      <c r="E53" s="134" t="s">
        <v>32</v>
      </c>
      <c r="F53" s="134" t="s">
        <v>33</v>
      </c>
      <c r="G53" s="134" t="s">
        <v>35</v>
      </c>
      <c r="H53" s="134" t="s">
        <v>36</v>
      </c>
      <c r="I53" s="134" t="s">
        <v>34</v>
      </c>
      <c r="J53" s="134" t="s">
        <v>37</v>
      </c>
      <c r="K53" s="134" t="s">
        <v>31</v>
      </c>
      <c r="L53" s="134" t="s">
        <v>35</v>
      </c>
      <c r="M53" s="134" t="s">
        <v>36</v>
      </c>
      <c r="N53" s="134" t="s">
        <v>34</v>
      </c>
      <c r="O53" s="134" t="s">
        <v>37</v>
      </c>
    </row>
    <row r="54" spans="1:15" ht="52.8" hidden="1" customHeight="1" x14ac:dyDescent="0.3">
      <c r="A54" s="108">
        <f>A45+1</f>
        <v>6</v>
      </c>
      <c r="B54" s="333">
        <v>10</v>
      </c>
      <c r="C54" s="338" t="s">
        <v>512</v>
      </c>
      <c r="D54" s="118" t="s">
        <v>505</v>
      </c>
      <c r="E54" s="118" t="s">
        <v>503</v>
      </c>
      <c r="F54" s="119"/>
      <c r="G54" s="133"/>
      <c r="H54" s="118"/>
      <c r="I54" s="338">
        <v>0</v>
      </c>
      <c r="J54" s="72">
        <f>IFERROR(AVERAGE(I54)," ")</f>
        <v>0</v>
      </c>
      <c r="K54" s="196" t="str">
        <f t="shared" ref="K54:K60" si="1">D54</f>
        <v>Asesorar: Por medio de un oficio, a solicitud de la Administración Activa, se emiten criterios, opiniones, sobre asuntos estrictamente de la competencia de la Auditoría Interna.</v>
      </c>
      <c r="L54" s="133"/>
      <c r="M54" s="118"/>
      <c r="N54" s="338">
        <v>1</v>
      </c>
      <c r="O54" s="72">
        <f>IFERROR(AVERAGE(N54)," ")</f>
        <v>1</v>
      </c>
    </row>
    <row r="55" spans="1:15" ht="53.4" hidden="1" customHeight="1" x14ac:dyDescent="0.3">
      <c r="A55" s="360" t="s">
        <v>504</v>
      </c>
      <c r="B55" s="334"/>
      <c r="C55" s="339"/>
      <c r="D55" s="118" t="s">
        <v>506</v>
      </c>
      <c r="E55" s="118" t="s">
        <v>503</v>
      </c>
      <c r="F55" s="119"/>
      <c r="G55" s="133"/>
      <c r="H55" s="118"/>
      <c r="I55" s="339"/>
      <c r="J55" s="345" t="str">
        <f>IFERROR(VLOOKUP(J54,'Datos Validaciones PAO'!$N$2:$O$102,2,TRUE)," ")</f>
        <v>Meta No Cumplida (MNC)</v>
      </c>
      <c r="K55" s="196" t="str">
        <f t="shared" si="1"/>
        <v>Advertir: Por medio de un oficio se previene a la Administración sobre las posibles consecuencias de una decisión, hecho o situación, con el sustento jurídico y técnico pertinente.</v>
      </c>
      <c r="L55" s="133"/>
      <c r="M55" s="118"/>
      <c r="N55" s="339"/>
      <c r="O55" s="345" t="str">
        <f>IFERROR(VLOOKUP(O54,'Datos Validaciones PAO'!$N$2:$O$102,2,TRUE)," ")</f>
        <v>Meta Cumplida (MC)</v>
      </c>
    </row>
    <row r="56" spans="1:15" ht="103.2" hidden="1" customHeight="1" x14ac:dyDescent="0.3">
      <c r="A56" s="361"/>
      <c r="B56" s="334"/>
      <c r="C56" s="339"/>
      <c r="D56" s="118" t="s">
        <v>507</v>
      </c>
      <c r="E56" s="118" t="s">
        <v>503</v>
      </c>
      <c r="F56" s="119"/>
      <c r="G56" s="133"/>
      <c r="H56" s="118"/>
      <c r="I56" s="339"/>
      <c r="J56" s="346"/>
      <c r="K56" s="196" t="str">
        <f t="shared" si="1"/>
        <v>Atender Denuncias: Por medio de investigación preliminar, la cual puede concluir o no en una RH, la cual compila una serie de hechos, actos, acciones y omisiones, que se encuentran ligados por un nexo de causalidad a una falta de carácter administrativo o a la determinación de responsabilidades, y que se constituye en un insumo para la acreditación de dichas responsabilidades.</v>
      </c>
      <c r="L56" s="133"/>
      <c r="M56" s="118"/>
      <c r="N56" s="339"/>
      <c r="O56" s="346"/>
    </row>
    <row r="57" spans="1:15" ht="63.6" hidden="1" customHeight="1" x14ac:dyDescent="0.3">
      <c r="A57" s="361"/>
      <c r="B57" s="334"/>
      <c r="C57" s="339"/>
      <c r="D57" s="118" t="s">
        <v>508</v>
      </c>
      <c r="E57" s="118" t="s">
        <v>503</v>
      </c>
      <c r="F57" s="119"/>
      <c r="G57" s="133"/>
      <c r="H57" s="118"/>
      <c r="I57" s="339"/>
      <c r="J57" s="346"/>
      <c r="K57" s="196" t="str">
        <f t="shared" si="1"/>
        <v>Legalizar Libros: Por medio de la autorización de la apertura y cierre de los libros legales de la institución, donde se revisa la consecutividad de las actas, acuerdos, formalidad, firma de los responsables, entre otras cosas.</v>
      </c>
      <c r="L57" s="133"/>
      <c r="M57" s="118"/>
      <c r="N57" s="339"/>
      <c r="O57" s="346"/>
    </row>
    <row r="58" spans="1:15" ht="48.75" hidden="1" customHeight="1" x14ac:dyDescent="0.3">
      <c r="A58" s="361"/>
      <c r="B58" s="334"/>
      <c r="C58" s="339"/>
      <c r="D58" s="118"/>
      <c r="E58" s="118"/>
      <c r="F58" s="119"/>
      <c r="G58" s="133"/>
      <c r="H58" s="118"/>
      <c r="I58" s="339"/>
      <c r="J58" s="346"/>
      <c r="K58" s="196">
        <f t="shared" si="1"/>
        <v>0</v>
      </c>
      <c r="L58" s="133"/>
      <c r="M58" s="118"/>
      <c r="N58" s="339"/>
      <c r="O58" s="346"/>
    </row>
    <row r="59" spans="1:15" ht="33" hidden="1" customHeight="1" x14ac:dyDescent="0.3">
      <c r="A59" s="361"/>
      <c r="B59" s="334"/>
      <c r="C59" s="339"/>
      <c r="D59" s="118"/>
      <c r="E59" s="118"/>
      <c r="F59" s="119"/>
      <c r="G59" s="133"/>
      <c r="H59" s="118"/>
      <c r="I59" s="339"/>
      <c r="J59" s="346"/>
      <c r="K59" s="196">
        <f t="shared" si="1"/>
        <v>0</v>
      </c>
      <c r="L59" s="133"/>
      <c r="M59" s="118"/>
      <c r="N59" s="339"/>
      <c r="O59" s="346"/>
    </row>
    <row r="60" spans="1:15" ht="42.75" hidden="1" customHeight="1" thickBot="1" x14ac:dyDescent="0.35">
      <c r="A60" s="362"/>
      <c r="B60" s="335"/>
      <c r="C60" s="340"/>
      <c r="D60" s="118"/>
      <c r="E60" s="118"/>
      <c r="F60" s="119"/>
      <c r="G60" s="133"/>
      <c r="H60" s="118"/>
      <c r="I60" s="340"/>
      <c r="J60" s="347"/>
      <c r="K60" s="196">
        <f t="shared" si="1"/>
        <v>0</v>
      </c>
      <c r="L60" s="133"/>
      <c r="M60" s="118"/>
      <c r="N60" s="340"/>
      <c r="O60" s="347"/>
    </row>
    <row r="61" spans="1:15" ht="15.75" hidden="1" customHeight="1" thickBot="1" x14ac:dyDescent="0.35">
      <c r="A61" s="69" t="s">
        <v>27</v>
      </c>
      <c r="B61" s="326"/>
      <c r="C61" s="325"/>
      <c r="D61" s="325"/>
      <c r="E61" s="67"/>
      <c r="F61" s="67"/>
      <c r="G61" s="67"/>
      <c r="H61" s="67"/>
      <c r="I61" s="67"/>
      <c r="J61" s="68"/>
      <c r="K61" s="67"/>
      <c r="L61" s="67"/>
      <c r="M61" s="67"/>
      <c r="N61" s="67"/>
      <c r="O61" s="68"/>
    </row>
    <row r="62" spans="1:15" ht="49.5" hidden="1" customHeight="1" thickBot="1" x14ac:dyDescent="0.35">
      <c r="A62" s="71" t="s">
        <v>28</v>
      </c>
      <c r="B62" s="70" t="s">
        <v>29</v>
      </c>
      <c r="C62" s="134" t="s">
        <v>30</v>
      </c>
      <c r="D62" s="134" t="s">
        <v>31</v>
      </c>
      <c r="E62" s="134" t="s">
        <v>32</v>
      </c>
      <c r="F62" s="134" t="s">
        <v>33</v>
      </c>
      <c r="G62" s="134" t="s">
        <v>35</v>
      </c>
      <c r="H62" s="134" t="s">
        <v>36</v>
      </c>
      <c r="I62" s="134" t="s">
        <v>34</v>
      </c>
      <c r="J62" s="134" t="s">
        <v>37</v>
      </c>
      <c r="K62" s="134" t="s">
        <v>31</v>
      </c>
      <c r="L62" s="134" t="s">
        <v>35</v>
      </c>
      <c r="M62" s="134" t="s">
        <v>36</v>
      </c>
      <c r="N62" s="134" t="s">
        <v>34</v>
      </c>
      <c r="O62" s="134" t="s">
        <v>37</v>
      </c>
    </row>
    <row r="63" spans="1:15" ht="109.8" hidden="1" customHeight="1" x14ac:dyDescent="0.3">
      <c r="A63" s="108">
        <f>A54+1</f>
        <v>7</v>
      </c>
      <c r="B63" s="333" t="s">
        <v>510</v>
      </c>
      <c r="C63" s="338" t="s">
        <v>511</v>
      </c>
      <c r="D63" s="118" t="s">
        <v>513</v>
      </c>
      <c r="E63" s="118" t="s">
        <v>503</v>
      </c>
      <c r="F63" s="119"/>
      <c r="G63" s="133"/>
      <c r="H63" s="118"/>
      <c r="I63" s="338">
        <v>1</v>
      </c>
      <c r="J63" s="72">
        <f>IFERROR(AVERAGE(I63)," ")</f>
        <v>1</v>
      </c>
      <c r="K63" s="196" t="str">
        <f t="shared" ref="K63:K69" si="2">D63</f>
        <v>Verificarelcumplimientodelasrecomendacionespormediodeuninformequereflejelasdiferencias,alcompararlasrecomendacionesgiradasporlaAuditoríaInternaylasaccionesrealizadasporlaAdministraciónActiva,determinandolosporcentajesdecumplimiento,conlaintencióndeinformaralaAdministraciónActivasobre la efectividad de su accionar.</v>
      </c>
      <c r="L63" s="133"/>
      <c r="M63" s="118"/>
      <c r="N63" s="338">
        <v>1</v>
      </c>
      <c r="O63" s="72">
        <f>IFERROR(AVERAGE(N63)," ")</f>
        <v>1</v>
      </c>
    </row>
    <row r="64" spans="1:15" ht="38.25" hidden="1" customHeight="1" x14ac:dyDescent="0.3">
      <c r="A64" s="360" t="s">
        <v>509</v>
      </c>
      <c r="B64" s="334"/>
      <c r="C64" s="339"/>
      <c r="D64" s="118"/>
      <c r="E64" s="118"/>
      <c r="F64" s="119"/>
      <c r="G64" s="133"/>
      <c r="H64" s="118"/>
      <c r="I64" s="339"/>
      <c r="J64" s="345" t="str">
        <f>IFERROR(VLOOKUP(J63,'Datos Validaciones PAO'!$N$2:$O$102,2,TRUE)," ")</f>
        <v>Meta Cumplida (MC)</v>
      </c>
      <c r="K64" s="196">
        <f t="shared" si="2"/>
        <v>0</v>
      </c>
      <c r="L64" s="133"/>
      <c r="M64" s="118"/>
      <c r="N64" s="339"/>
      <c r="O64" s="345" t="str">
        <f>IFERROR(VLOOKUP(O63,'Datos Validaciones PAO'!$N$2:$O$102,2,TRUE)," ")</f>
        <v>Meta Cumplida (MC)</v>
      </c>
    </row>
    <row r="65" spans="1:15" ht="34.5" hidden="1" customHeight="1" x14ac:dyDescent="0.3">
      <c r="A65" s="361"/>
      <c r="B65" s="334"/>
      <c r="C65" s="339"/>
      <c r="D65" s="118"/>
      <c r="E65" s="118"/>
      <c r="F65" s="119"/>
      <c r="G65" s="133"/>
      <c r="H65" s="118"/>
      <c r="I65" s="339"/>
      <c r="J65" s="346"/>
      <c r="K65" s="196">
        <f t="shared" si="2"/>
        <v>0</v>
      </c>
      <c r="L65" s="133"/>
      <c r="M65" s="118"/>
      <c r="N65" s="339"/>
      <c r="O65" s="346"/>
    </row>
    <row r="66" spans="1:15" ht="33" hidden="1" customHeight="1" x14ac:dyDescent="0.3">
      <c r="A66" s="361"/>
      <c r="B66" s="334"/>
      <c r="C66" s="339"/>
      <c r="D66" s="118"/>
      <c r="E66" s="118"/>
      <c r="F66" s="119"/>
      <c r="G66" s="133"/>
      <c r="H66" s="118"/>
      <c r="I66" s="339"/>
      <c r="J66" s="346"/>
      <c r="K66" s="196">
        <f t="shared" si="2"/>
        <v>0</v>
      </c>
      <c r="L66" s="133"/>
      <c r="M66" s="118"/>
      <c r="N66" s="339"/>
      <c r="O66" s="346"/>
    </row>
    <row r="67" spans="1:15" ht="48.75" hidden="1" customHeight="1" x14ac:dyDescent="0.3">
      <c r="A67" s="361"/>
      <c r="B67" s="334"/>
      <c r="C67" s="339"/>
      <c r="D67" s="118"/>
      <c r="E67" s="118"/>
      <c r="F67" s="119"/>
      <c r="G67" s="133"/>
      <c r="H67" s="118"/>
      <c r="I67" s="339"/>
      <c r="J67" s="346"/>
      <c r="K67" s="196">
        <f t="shared" si="2"/>
        <v>0</v>
      </c>
      <c r="L67" s="133"/>
      <c r="M67" s="118"/>
      <c r="N67" s="339"/>
      <c r="O67" s="346"/>
    </row>
    <row r="68" spans="1:15" ht="33" hidden="1" customHeight="1" x14ac:dyDescent="0.3">
      <c r="A68" s="361"/>
      <c r="B68" s="334"/>
      <c r="C68" s="339"/>
      <c r="D68" s="118"/>
      <c r="E68" s="118"/>
      <c r="F68" s="119"/>
      <c r="G68" s="133"/>
      <c r="H68" s="118"/>
      <c r="I68" s="339"/>
      <c r="J68" s="346"/>
      <c r="K68" s="196">
        <f t="shared" si="2"/>
        <v>0</v>
      </c>
      <c r="L68" s="133"/>
      <c r="M68" s="118"/>
      <c r="N68" s="339"/>
      <c r="O68" s="346"/>
    </row>
    <row r="69" spans="1:15" ht="42.75" hidden="1" customHeight="1" thickBot="1" x14ac:dyDescent="0.35">
      <c r="A69" s="362"/>
      <c r="B69" s="335"/>
      <c r="C69" s="340"/>
      <c r="D69" s="118"/>
      <c r="E69" s="118"/>
      <c r="F69" s="119"/>
      <c r="G69" s="133"/>
      <c r="H69" s="118"/>
      <c r="I69" s="340"/>
      <c r="J69" s="347"/>
      <c r="K69" s="196">
        <f t="shared" si="2"/>
        <v>0</v>
      </c>
      <c r="L69" s="133"/>
      <c r="M69" s="118"/>
      <c r="N69" s="340"/>
      <c r="O69" s="347"/>
    </row>
    <row r="70" spans="1:15" ht="15.75" hidden="1" customHeight="1" thickBot="1" x14ac:dyDescent="0.35">
      <c r="A70" s="69" t="s">
        <v>27</v>
      </c>
      <c r="B70" s="326"/>
      <c r="C70" s="325"/>
      <c r="D70" s="325"/>
      <c r="E70" s="67"/>
      <c r="F70" s="67"/>
      <c r="G70" s="67"/>
      <c r="H70" s="67"/>
      <c r="I70" s="67"/>
      <c r="J70" s="68"/>
      <c r="K70" s="67"/>
      <c r="L70" s="67"/>
      <c r="M70" s="67"/>
      <c r="N70" s="67"/>
      <c r="O70" s="68"/>
    </row>
    <row r="71" spans="1:15" ht="49.5" hidden="1" customHeight="1" thickBot="1" x14ac:dyDescent="0.35">
      <c r="A71" s="71" t="s">
        <v>28</v>
      </c>
      <c r="B71" s="70" t="s">
        <v>29</v>
      </c>
      <c r="C71" s="134" t="s">
        <v>30</v>
      </c>
      <c r="D71" s="134" t="s">
        <v>31</v>
      </c>
      <c r="E71" s="134" t="s">
        <v>32</v>
      </c>
      <c r="F71" s="134" t="s">
        <v>33</v>
      </c>
      <c r="G71" s="134" t="s">
        <v>35</v>
      </c>
      <c r="H71" s="134" t="s">
        <v>36</v>
      </c>
      <c r="I71" s="134" t="s">
        <v>34</v>
      </c>
      <c r="J71" s="134" t="s">
        <v>37</v>
      </c>
      <c r="K71" s="134" t="s">
        <v>31</v>
      </c>
      <c r="L71" s="134" t="s">
        <v>35</v>
      </c>
      <c r="M71" s="134" t="s">
        <v>36</v>
      </c>
      <c r="N71" s="134" t="s">
        <v>34</v>
      </c>
      <c r="O71" s="134" t="s">
        <v>37</v>
      </c>
    </row>
    <row r="72" spans="1:15" ht="62.4" hidden="1" customHeight="1" x14ac:dyDescent="0.3">
      <c r="A72" s="108">
        <f>A63+1</f>
        <v>8</v>
      </c>
      <c r="B72" s="333">
        <v>2</v>
      </c>
      <c r="C72" s="338" t="s">
        <v>515</v>
      </c>
      <c r="D72" s="118" t="s">
        <v>516</v>
      </c>
      <c r="E72" s="118" t="s">
        <v>503</v>
      </c>
      <c r="F72" s="119"/>
      <c r="G72" s="133"/>
      <c r="H72" s="118"/>
      <c r="I72" s="338">
        <v>1</v>
      </c>
      <c r="J72" s="72">
        <f>IFERROR(AVERAGE(I72)," ")</f>
        <v>1</v>
      </c>
      <c r="K72" s="196" t="str">
        <f t="shared" ref="K72:K78" si="3">D72</f>
        <v>Fiscalizarpormediodeinformesdeauditoría,dondesereflejeelcumplimientoonodelanormativavigenteyseemitanrecomendacionesparaelcumplimientodeloestablecidoendichoinforme.</v>
      </c>
      <c r="L72" s="133"/>
      <c r="M72" s="118"/>
      <c r="N72" s="338">
        <v>1</v>
      </c>
      <c r="O72" s="72">
        <f>IFERROR(AVERAGE(N72)," ")</f>
        <v>1</v>
      </c>
    </row>
    <row r="73" spans="1:15" ht="38.25" hidden="1" customHeight="1" x14ac:dyDescent="0.3">
      <c r="A73" s="360" t="s">
        <v>514</v>
      </c>
      <c r="B73" s="334"/>
      <c r="C73" s="339"/>
      <c r="D73" s="118"/>
      <c r="E73" s="118"/>
      <c r="F73" s="119"/>
      <c r="G73" s="133"/>
      <c r="H73" s="118"/>
      <c r="I73" s="339"/>
      <c r="J73" s="345" t="str">
        <f>IFERROR(VLOOKUP(J72,'Datos Validaciones PAO'!$N$2:$O$102,2,TRUE)," ")</f>
        <v>Meta Cumplida (MC)</v>
      </c>
      <c r="K73" s="196">
        <f t="shared" si="3"/>
        <v>0</v>
      </c>
      <c r="L73" s="133"/>
      <c r="M73" s="118"/>
      <c r="N73" s="339"/>
      <c r="O73" s="345" t="str">
        <f>IFERROR(VLOOKUP(O72,'Datos Validaciones PAO'!$N$2:$O$102,2,TRUE)," ")</f>
        <v>Meta Cumplida (MC)</v>
      </c>
    </row>
    <row r="74" spans="1:15" ht="34.200000000000003" hidden="1" customHeight="1" x14ac:dyDescent="0.3">
      <c r="A74" s="361"/>
      <c r="B74" s="334"/>
      <c r="C74" s="339"/>
      <c r="D74" s="118"/>
      <c r="E74" s="118"/>
      <c r="F74" s="119"/>
      <c r="G74" s="133"/>
      <c r="H74" s="118"/>
      <c r="I74" s="339"/>
      <c r="J74" s="346"/>
      <c r="K74" s="196">
        <f t="shared" si="3"/>
        <v>0</v>
      </c>
      <c r="L74" s="133"/>
      <c r="M74" s="118"/>
      <c r="N74" s="339"/>
      <c r="O74" s="346"/>
    </row>
    <row r="75" spans="1:15" ht="33" hidden="1" customHeight="1" x14ac:dyDescent="0.3">
      <c r="A75" s="361"/>
      <c r="B75" s="334"/>
      <c r="C75" s="339"/>
      <c r="D75" s="118"/>
      <c r="E75" s="118"/>
      <c r="F75" s="119"/>
      <c r="G75" s="133"/>
      <c r="H75" s="118"/>
      <c r="I75" s="339"/>
      <c r="J75" s="346"/>
      <c r="K75" s="196">
        <f t="shared" si="3"/>
        <v>0</v>
      </c>
      <c r="L75" s="133"/>
      <c r="M75" s="118"/>
      <c r="N75" s="339"/>
      <c r="O75" s="346"/>
    </row>
    <row r="76" spans="1:15" ht="48.75" hidden="1" customHeight="1" x14ac:dyDescent="0.3">
      <c r="A76" s="361"/>
      <c r="B76" s="334"/>
      <c r="C76" s="339"/>
      <c r="D76" s="118"/>
      <c r="E76" s="118"/>
      <c r="F76" s="119"/>
      <c r="G76" s="133"/>
      <c r="H76" s="118"/>
      <c r="I76" s="339"/>
      <c r="J76" s="346"/>
      <c r="K76" s="196">
        <f t="shared" si="3"/>
        <v>0</v>
      </c>
      <c r="L76" s="133"/>
      <c r="M76" s="118"/>
      <c r="N76" s="339"/>
      <c r="O76" s="346"/>
    </row>
    <row r="77" spans="1:15" ht="33" hidden="1" customHeight="1" x14ac:dyDescent="0.3">
      <c r="A77" s="361"/>
      <c r="B77" s="334"/>
      <c r="C77" s="339"/>
      <c r="D77" s="118"/>
      <c r="E77" s="118"/>
      <c r="F77" s="119"/>
      <c r="G77" s="133"/>
      <c r="H77" s="118"/>
      <c r="I77" s="339"/>
      <c r="J77" s="346"/>
      <c r="K77" s="196">
        <f t="shared" si="3"/>
        <v>0</v>
      </c>
      <c r="L77" s="133"/>
      <c r="M77" s="118"/>
      <c r="N77" s="339"/>
      <c r="O77" s="346"/>
    </row>
    <row r="78" spans="1:15" ht="42.75" hidden="1" customHeight="1" thickBot="1" x14ac:dyDescent="0.35">
      <c r="A78" s="362"/>
      <c r="B78" s="335"/>
      <c r="C78" s="340"/>
      <c r="D78" s="118"/>
      <c r="E78" s="118"/>
      <c r="F78" s="119"/>
      <c r="G78" s="133"/>
      <c r="H78" s="118"/>
      <c r="I78" s="340"/>
      <c r="J78" s="347"/>
      <c r="K78" s="196">
        <f t="shared" si="3"/>
        <v>0</v>
      </c>
      <c r="L78" s="133"/>
      <c r="M78" s="118"/>
      <c r="N78" s="340"/>
      <c r="O78" s="347"/>
    </row>
    <row r="79" spans="1:15" thickBot="1" x14ac:dyDescent="0.35">
      <c r="A79" s="69" t="s">
        <v>27</v>
      </c>
      <c r="B79" s="326"/>
      <c r="C79" s="325"/>
      <c r="D79" s="325"/>
      <c r="E79" s="67"/>
      <c r="F79" s="67"/>
      <c r="G79" s="67"/>
      <c r="H79" s="67"/>
      <c r="I79" s="67"/>
      <c r="J79" s="68"/>
      <c r="K79" s="67"/>
      <c r="L79" s="67"/>
      <c r="M79" s="67"/>
      <c r="N79" s="67"/>
      <c r="O79" s="68"/>
    </row>
    <row r="80" spans="1:15" ht="49.5" customHeight="1" thickBot="1" x14ac:dyDescent="0.35">
      <c r="A80" s="71" t="s">
        <v>28</v>
      </c>
      <c r="B80" s="70" t="s">
        <v>29</v>
      </c>
      <c r="C80" s="134" t="s">
        <v>30</v>
      </c>
      <c r="D80" s="134" t="s">
        <v>31</v>
      </c>
      <c r="E80" s="134" t="s">
        <v>32</v>
      </c>
      <c r="F80" s="134" t="s">
        <v>33</v>
      </c>
      <c r="G80" s="134" t="s">
        <v>35</v>
      </c>
      <c r="H80" s="134" t="s">
        <v>36</v>
      </c>
      <c r="I80" s="134" t="s">
        <v>34</v>
      </c>
      <c r="J80" s="134" t="s">
        <v>37</v>
      </c>
      <c r="K80" s="134" t="s">
        <v>31</v>
      </c>
      <c r="L80" s="134" t="s">
        <v>35</v>
      </c>
      <c r="M80" s="134" t="s">
        <v>36</v>
      </c>
      <c r="N80" s="134" t="s">
        <v>34</v>
      </c>
      <c r="O80" s="134" t="s">
        <v>37</v>
      </c>
    </row>
    <row r="81" spans="1:15" ht="46.5" customHeight="1" x14ac:dyDescent="0.3">
      <c r="A81" s="108">
        <f>A72+1</f>
        <v>9</v>
      </c>
      <c r="B81" s="336" t="s">
        <v>537</v>
      </c>
      <c r="C81" s="338" t="s">
        <v>530</v>
      </c>
      <c r="D81" s="118" t="s">
        <v>534</v>
      </c>
      <c r="E81" s="118" t="s">
        <v>535</v>
      </c>
      <c r="F81" s="119">
        <v>100000</v>
      </c>
      <c r="G81" s="209" t="s">
        <v>753</v>
      </c>
      <c r="H81" s="207" t="s">
        <v>754</v>
      </c>
      <c r="I81" s="338">
        <v>0</v>
      </c>
      <c r="J81" s="72">
        <f>IFERROR(AVERAGE(I81)," ")</f>
        <v>0</v>
      </c>
      <c r="K81" s="212"/>
      <c r="L81" s="211"/>
      <c r="M81" s="211"/>
      <c r="N81" s="338"/>
      <c r="O81" s="72"/>
    </row>
    <row r="82" spans="1:15" ht="38.25" customHeight="1" x14ac:dyDescent="0.3">
      <c r="A82" s="360" t="s">
        <v>533</v>
      </c>
      <c r="B82" s="334"/>
      <c r="C82" s="339"/>
      <c r="D82" s="118"/>
      <c r="E82" s="118"/>
      <c r="F82" s="119"/>
      <c r="G82" s="211"/>
      <c r="H82" s="207"/>
      <c r="I82" s="339"/>
      <c r="J82" s="345" t="str">
        <f>IFERROR(VLOOKUP(J81,'Datos Validaciones PAO'!$N$2:$O$102,2,TRUE)," ")</f>
        <v>Meta No Cumplida (MNC)</v>
      </c>
      <c r="K82" s="212"/>
      <c r="L82" s="211"/>
      <c r="M82" s="207"/>
      <c r="N82" s="339"/>
      <c r="O82" s="345"/>
    </row>
    <row r="83" spans="1:15" ht="34.5" customHeight="1" x14ac:dyDescent="0.3">
      <c r="A83" s="361"/>
      <c r="B83" s="334"/>
      <c r="C83" s="339"/>
      <c r="D83" s="118"/>
      <c r="E83" s="118"/>
      <c r="F83" s="119"/>
      <c r="G83" s="211"/>
      <c r="H83" s="207"/>
      <c r="I83" s="339"/>
      <c r="J83" s="346"/>
      <c r="K83" s="212"/>
      <c r="L83" s="211"/>
      <c r="M83" s="207"/>
      <c r="N83" s="339"/>
      <c r="O83" s="346"/>
    </row>
    <row r="84" spans="1:15" ht="33" customHeight="1" x14ac:dyDescent="0.3">
      <c r="A84" s="361"/>
      <c r="B84" s="334"/>
      <c r="C84" s="339"/>
      <c r="D84" s="118"/>
      <c r="E84" s="118"/>
      <c r="F84" s="119"/>
      <c r="G84" s="211"/>
      <c r="H84" s="207"/>
      <c r="I84" s="339"/>
      <c r="J84" s="346"/>
      <c r="K84" s="212"/>
      <c r="L84" s="211"/>
      <c r="M84" s="207"/>
      <c r="N84" s="339"/>
      <c r="O84" s="346"/>
    </row>
    <row r="85" spans="1:15" ht="48.75" customHeight="1" x14ac:dyDescent="0.3">
      <c r="A85" s="361"/>
      <c r="B85" s="334"/>
      <c r="C85" s="339"/>
      <c r="D85" s="118"/>
      <c r="E85" s="118"/>
      <c r="F85" s="119"/>
      <c r="G85" s="211"/>
      <c r="H85" s="207"/>
      <c r="I85" s="339"/>
      <c r="J85" s="346"/>
      <c r="K85" s="212"/>
      <c r="L85" s="211"/>
      <c r="M85" s="207"/>
      <c r="N85" s="339"/>
      <c r="O85" s="346"/>
    </row>
    <row r="86" spans="1:15" ht="33" customHeight="1" x14ac:dyDescent="0.3">
      <c r="A86" s="361"/>
      <c r="B86" s="334"/>
      <c r="C86" s="339"/>
      <c r="D86" s="118"/>
      <c r="E86" s="118"/>
      <c r="F86" s="119"/>
      <c r="G86" s="211"/>
      <c r="H86" s="207"/>
      <c r="I86" s="339"/>
      <c r="J86" s="346"/>
      <c r="K86" s="212"/>
      <c r="L86" s="211"/>
      <c r="M86" s="207"/>
      <c r="N86" s="339"/>
      <c r="O86" s="346"/>
    </row>
    <row r="87" spans="1:15" ht="42.75" customHeight="1" thickBot="1" x14ac:dyDescent="0.35">
      <c r="A87" s="362"/>
      <c r="B87" s="335"/>
      <c r="C87" s="340"/>
      <c r="D87" s="118"/>
      <c r="E87" s="118"/>
      <c r="F87" s="119"/>
      <c r="G87" s="211"/>
      <c r="H87" s="207"/>
      <c r="I87" s="340"/>
      <c r="J87" s="347"/>
      <c r="K87" s="212"/>
      <c r="L87" s="211"/>
      <c r="M87" s="207"/>
      <c r="N87" s="340"/>
      <c r="O87" s="347"/>
    </row>
    <row r="88" spans="1:15" ht="15.75" customHeight="1" thickBot="1" x14ac:dyDescent="0.35">
      <c r="A88" s="69" t="s">
        <v>27</v>
      </c>
      <c r="B88" s="326"/>
      <c r="C88" s="325"/>
      <c r="D88" s="325"/>
      <c r="E88" s="67"/>
      <c r="F88" s="67"/>
      <c r="G88" s="67"/>
      <c r="H88" s="67"/>
      <c r="I88" s="67"/>
      <c r="J88" s="68"/>
      <c r="K88" s="67"/>
      <c r="L88" s="67"/>
      <c r="M88" s="67"/>
      <c r="N88" s="67"/>
      <c r="O88" s="68"/>
    </row>
    <row r="89" spans="1:15" ht="49.5" customHeight="1" thickBot="1" x14ac:dyDescent="0.35">
      <c r="A89" s="71" t="s">
        <v>28</v>
      </c>
      <c r="B89" s="70" t="s">
        <v>29</v>
      </c>
      <c r="C89" s="134" t="s">
        <v>30</v>
      </c>
      <c r="D89" s="134" t="s">
        <v>31</v>
      </c>
      <c r="E89" s="134" t="s">
        <v>32</v>
      </c>
      <c r="F89" s="134" t="s">
        <v>33</v>
      </c>
      <c r="G89" s="134" t="s">
        <v>35</v>
      </c>
      <c r="H89" s="134" t="s">
        <v>36</v>
      </c>
      <c r="I89" s="134" t="s">
        <v>34</v>
      </c>
      <c r="J89" s="134" t="s">
        <v>37</v>
      </c>
      <c r="K89" s="134" t="s">
        <v>31</v>
      </c>
      <c r="L89" s="134" t="s">
        <v>35</v>
      </c>
      <c r="M89" s="134" t="s">
        <v>36</v>
      </c>
      <c r="N89" s="134" t="s">
        <v>34</v>
      </c>
      <c r="O89" s="134" t="s">
        <v>37</v>
      </c>
    </row>
    <row r="90" spans="1:15" ht="34.200000000000003" customHeight="1" x14ac:dyDescent="0.3">
      <c r="A90" s="108">
        <f>A81+1</f>
        <v>10</v>
      </c>
      <c r="B90" s="336" t="s">
        <v>537</v>
      </c>
      <c r="C90" s="338" t="s">
        <v>530</v>
      </c>
      <c r="D90" s="118" t="s">
        <v>537</v>
      </c>
      <c r="E90" s="118" t="s">
        <v>535</v>
      </c>
      <c r="F90" s="119">
        <v>71900000</v>
      </c>
      <c r="G90" s="333" t="s">
        <v>755</v>
      </c>
      <c r="H90" s="333" t="s">
        <v>756</v>
      </c>
      <c r="I90" s="338">
        <v>0.34</v>
      </c>
      <c r="J90" s="72">
        <f>IFERROR(AVERAGE(I90)," ")</f>
        <v>0.34</v>
      </c>
      <c r="K90" s="212"/>
      <c r="L90" s="333"/>
      <c r="M90" s="333"/>
      <c r="N90" s="338"/>
      <c r="O90" s="72"/>
    </row>
    <row r="91" spans="1:15" ht="34.799999999999997" customHeight="1" x14ac:dyDescent="0.3">
      <c r="A91" s="360" t="s">
        <v>536</v>
      </c>
      <c r="B91" s="334"/>
      <c r="C91" s="339"/>
      <c r="D91" s="118"/>
      <c r="E91" s="118"/>
      <c r="F91" s="119"/>
      <c r="G91" s="334"/>
      <c r="H91" s="334"/>
      <c r="I91" s="339"/>
      <c r="J91" s="345" t="str">
        <f>IFERROR(VLOOKUP(J90,'Datos Validaciones PAO'!$N$2:$O$102,2,TRUE)," ")</f>
        <v>Meta Parcialmente Cumplida (MPC)</v>
      </c>
      <c r="K91" s="212"/>
      <c r="L91" s="344"/>
      <c r="M91" s="334"/>
      <c r="N91" s="339"/>
      <c r="O91" s="345"/>
    </row>
    <row r="92" spans="1:15" ht="34.5" customHeight="1" x14ac:dyDescent="0.3">
      <c r="A92" s="361"/>
      <c r="B92" s="334"/>
      <c r="C92" s="339"/>
      <c r="D92" s="118"/>
      <c r="E92" s="118"/>
      <c r="F92" s="119"/>
      <c r="G92" s="334"/>
      <c r="H92" s="334"/>
      <c r="I92" s="339"/>
      <c r="J92" s="346"/>
      <c r="K92" s="212"/>
      <c r="L92" s="211"/>
      <c r="M92" s="207"/>
      <c r="N92" s="339"/>
      <c r="O92" s="346"/>
    </row>
    <row r="93" spans="1:15" ht="33" customHeight="1" x14ac:dyDescent="0.3">
      <c r="A93" s="361"/>
      <c r="B93" s="334"/>
      <c r="C93" s="339"/>
      <c r="D93" s="118"/>
      <c r="E93" s="118"/>
      <c r="F93" s="119"/>
      <c r="G93" s="334"/>
      <c r="H93" s="334"/>
      <c r="I93" s="339"/>
      <c r="J93" s="346"/>
      <c r="K93" s="212"/>
      <c r="L93" s="211"/>
      <c r="M93" s="215"/>
      <c r="N93" s="339"/>
      <c r="O93" s="346"/>
    </row>
    <row r="94" spans="1:15" ht="48.75" customHeight="1" x14ac:dyDescent="0.3">
      <c r="A94" s="361"/>
      <c r="B94" s="334"/>
      <c r="C94" s="339"/>
      <c r="D94" s="118"/>
      <c r="E94" s="118"/>
      <c r="F94" s="119"/>
      <c r="G94" s="334"/>
      <c r="H94" s="334"/>
      <c r="I94" s="339"/>
      <c r="J94" s="346"/>
      <c r="K94" s="212"/>
      <c r="L94" s="211"/>
      <c r="M94" s="207"/>
      <c r="N94" s="339"/>
      <c r="O94" s="346"/>
    </row>
    <row r="95" spans="1:15" ht="33" customHeight="1" x14ac:dyDescent="0.3">
      <c r="A95" s="361"/>
      <c r="B95" s="334"/>
      <c r="C95" s="339"/>
      <c r="D95" s="118"/>
      <c r="E95" s="118"/>
      <c r="F95" s="119"/>
      <c r="G95" s="334"/>
      <c r="H95" s="334"/>
      <c r="I95" s="339"/>
      <c r="J95" s="346"/>
      <c r="K95" s="212"/>
      <c r="L95" s="211"/>
      <c r="M95" s="207"/>
      <c r="N95" s="339"/>
      <c r="O95" s="346"/>
    </row>
    <row r="96" spans="1:15" ht="42.75" customHeight="1" thickBot="1" x14ac:dyDescent="0.35">
      <c r="A96" s="362"/>
      <c r="B96" s="335"/>
      <c r="C96" s="340"/>
      <c r="D96" s="118"/>
      <c r="E96" s="118"/>
      <c r="F96" s="119"/>
      <c r="G96" s="335"/>
      <c r="H96" s="335"/>
      <c r="I96" s="340"/>
      <c r="J96" s="347"/>
      <c r="K96" s="212"/>
      <c r="L96" s="211"/>
      <c r="M96" s="207"/>
      <c r="N96" s="340"/>
      <c r="O96" s="347"/>
    </row>
    <row r="97" spans="1:21" ht="15.75" customHeight="1" thickBot="1" x14ac:dyDescent="0.35">
      <c r="A97" s="69" t="s">
        <v>27</v>
      </c>
      <c r="B97" s="326"/>
      <c r="C97" s="325"/>
      <c r="D97" s="325"/>
      <c r="E97" s="67"/>
      <c r="F97" s="67"/>
      <c r="G97" s="67"/>
      <c r="H97" s="67"/>
      <c r="I97" s="67"/>
      <c r="J97" s="68"/>
      <c r="K97" s="67"/>
      <c r="L97" s="67"/>
      <c r="M97" s="67"/>
      <c r="N97" s="67"/>
      <c r="O97" s="68"/>
    </row>
    <row r="98" spans="1:21" ht="49.5" customHeight="1" thickBot="1" x14ac:dyDescent="0.35">
      <c r="A98" s="71" t="s">
        <v>28</v>
      </c>
      <c r="B98" s="70" t="s">
        <v>29</v>
      </c>
      <c r="C98" s="134" t="s">
        <v>30</v>
      </c>
      <c r="D98" s="134" t="s">
        <v>31</v>
      </c>
      <c r="E98" s="134" t="s">
        <v>32</v>
      </c>
      <c r="F98" s="134" t="s">
        <v>33</v>
      </c>
      <c r="G98" s="134" t="s">
        <v>35</v>
      </c>
      <c r="H98" s="134" t="s">
        <v>36</v>
      </c>
      <c r="I98" s="134" t="s">
        <v>34</v>
      </c>
      <c r="J98" s="134" t="s">
        <v>37</v>
      </c>
      <c r="K98" s="134" t="s">
        <v>31</v>
      </c>
      <c r="L98" s="134" t="s">
        <v>35</v>
      </c>
      <c r="M98" s="134" t="s">
        <v>36</v>
      </c>
      <c r="N98" s="134" t="s">
        <v>34</v>
      </c>
      <c r="O98" s="134" t="s">
        <v>37</v>
      </c>
    </row>
    <row r="99" spans="1:21" ht="75.599999999999994" customHeight="1" x14ac:dyDescent="0.3">
      <c r="A99" s="108">
        <f>A90+1</f>
        <v>11</v>
      </c>
      <c r="B99" s="336" t="s">
        <v>537</v>
      </c>
      <c r="C99" s="338" t="s">
        <v>530</v>
      </c>
      <c r="D99" s="118" t="s">
        <v>531</v>
      </c>
      <c r="E99" s="118" t="s">
        <v>535</v>
      </c>
      <c r="F99" s="119">
        <v>6630000</v>
      </c>
      <c r="G99" s="333" t="s">
        <v>835</v>
      </c>
      <c r="H99" s="207" t="s">
        <v>836</v>
      </c>
      <c r="I99" s="338">
        <v>0.5</v>
      </c>
      <c r="J99" s="72">
        <f>IFERROR(AVERAGE(I99)," ")</f>
        <v>0.5</v>
      </c>
      <c r="K99" s="212"/>
      <c r="L99" s="333"/>
      <c r="M99" s="333"/>
      <c r="N99" s="338"/>
      <c r="O99" s="72"/>
    </row>
    <row r="100" spans="1:21" ht="79.8" customHeight="1" x14ac:dyDescent="0.3">
      <c r="A100" s="360" t="s">
        <v>538</v>
      </c>
      <c r="B100" s="334"/>
      <c r="C100" s="339"/>
      <c r="D100" s="118"/>
      <c r="E100" s="118"/>
      <c r="F100" s="119"/>
      <c r="G100" s="344"/>
      <c r="H100" s="363"/>
      <c r="I100" s="339"/>
      <c r="J100" s="345" t="str">
        <f>IFERROR(VLOOKUP(J99,'Datos Validaciones PAO'!$N$2:$O$102,2,TRUE)," ")</f>
        <v>Meta Parcialmente Cumplida (MPC)</v>
      </c>
      <c r="K100" s="212"/>
      <c r="L100" s="344"/>
      <c r="M100" s="334"/>
      <c r="N100" s="339"/>
      <c r="O100" s="345"/>
    </row>
    <row r="101" spans="1:21" ht="34.5" customHeight="1" x14ac:dyDescent="0.3">
      <c r="A101" s="361"/>
      <c r="B101" s="334"/>
      <c r="C101" s="339"/>
      <c r="D101" s="118"/>
      <c r="E101" s="118"/>
      <c r="F101" s="119"/>
      <c r="G101" s="333"/>
      <c r="H101" s="364"/>
      <c r="I101" s="339"/>
      <c r="J101" s="346"/>
      <c r="K101" s="212"/>
      <c r="L101" s="211"/>
      <c r="M101" s="207"/>
      <c r="N101" s="339"/>
      <c r="O101" s="346"/>
    </row>
    <row r="102" spans="1:21" ht="33" customHeight="1" x14ac:dyDescent="0.3">
      <c r="A102" s="361"/>
      <c r="B102" s="334"/>
      <c r="C102" s="339"/>
      <c r="D102" s="118"/>
      <c r="E102" s="118"/>
      <c r="F102" s="119"/>
      <c r="G102" s="344"/>
      <c r="H102" s="364"/>
      <c r="I102" s="339"/>
      <c r="J102" s="346"/>
      <c r="K102" s="212"/>
      <c r="L102" s="211"/>
      <c r="M102" s="215"/>
      <c r="N102" s="339"/>
      <c r="O102" s="346"/>
    </row>
    <row r="103" spans="1:21" ht="48.75" customHeight="1" x14ac:dyDescent="0.3">
      <c r="A103" s="361"/>
      <c r="B103" s="334"/>
      <c r="C103" s="339"/>
      <c r="D103" s="118"/>
      <c r="E103" s="118"/>
      <c r="F103" s="119"/>
      <c r="G103" s="211"/>
      <c r="H103" s="364"/>
      <c r="I103" s="339"/>
      <c r="J103" s="346"/>
      <c r="K103" s="212"/>
      <c r="L103" s="211"/>
      <c r="M103" s="207"/>
      <c r="N103" s="339"/>
      <c r="O103" s="346"/>
    </row>
    <row r="104" spans="1:21" ht="33" customHeight="1" x14ac:dyDescent="0.3">
      <c r="A104" s="361"/>
      <c r="B104" s="334"/>
      <c r="C104" s="339"/>
      <c r="D104" s="118"/>
      <c r="E104" s="118"/>
      <c r="F104" s="119"/>
      <c r="G104" s="211"/>
      <c r="H104" s="364"/>
      <c r="I104" s="339"/>
      <c r="J104" s="346"/>
      <c r="K104" s="212"/>
      <c r="L104" s="211"/>
      <c r="M104" s="207"/>
      <c r="N104" s="339"/>
      <c r="O104" s="346"/>
    </row>
    <row r="105" spans="1:21" ht="42.75" customHeight="1" thickBot="1" x14ac:dyDescent="0.35">
      <c r="A105" s="362"/>
      <c r="B105" s="335"/>
      <c r="C105" s="340"/>
      <c r="D105" s="118"/>
      <c r="E105" s="118"/>
      <c r="F105" s="119"/>
      <c r="G105" s="211"/>
      <c r="H105" s="365"/>
      <c r="I105" s="340"/>
      <c r="J105" s="347"/>
      <c r="K105" s="212"/>
      <c r="L105" s="211"/>
      <c r="M105" s="207"/>
      <c r="N105" s="340"/>
      <c r="O105" s="347"/>
    </row>
    <row r="106" spans="1:21" ht="15.75" customHeight="1" thickBot="1" x14ac:dyDescent="0.35">
      <c r="A106" s="69" t="s">
        <v>27</v>
      </c>
      <c r="B106" s="326"/>
      <c r="C106" s="325"/>
      <c r="D106" s="325"/>
      <c r="E106" s="67"/>
      <c r="F106" s="67"/>
      <c r="G106" s="67"/>
      <c r="H106" s="67"/>
      <c r="I106" s="67"/>
      <c r="J106" s="68"/>
      <c r="K106" s="67"/>
      <c r="L106" s="67"/>
      <c r="M106" s="67"/>
      <c r="N106" s="67"/>
      <c r="O106" s="68"/>
    </row>
    <row r="107" spans="1:21" ht="49.5" customHeight="1" thickBot="1" x14ac:dyDescent="0.35">
      <c r="A107" s="71" t="s">
        <v>28</v>
      </c>
      <c r="B107" s="70" t="s">
        <v>29</v>
      </c>
      <c r="C107" s="134" t="s">
        <v>30</v>
      </c>
      <c r="D107" s="134" t="s">
        <v>31</v>
      </c>
      <c r="E107" s="134" t="s">
        <v>32</v>
      </c>
      <c r="F107" s="134" t="s">
        <v>33</v>
      </c>
      <c r="G107" s="134" t="s">
        <v>35</v>
      </c>
      <c r="H107" s="134" t="s">
        <v>36</v>
      </c>
      <c r="I107" s="134" t="s">
        <v>34</v>
      </c>
      <c r="J107" s="134" t="s">
        <v>37</v>
      </c>
      <c r="K107" s="134" t="s">
        <v>31</v>
      </c>
      <c r="L107" s="134" t="s">
        <v>35</v>
      </c>
      <c r="M107" s="134" t="s">
        <v>36</v>
      </c>
      <c r="N107" s="134" t="s">
        <v>34</v>
      </c>
      <c r="O107" s="134" t="s">
        <v>37</v>
      </c>
      <c r="Q107" s="190"/>
      <c r="R107" s="190"/>
      <c r="S107" s="190"/>
      <c r="T107" s="190"/>
      <c r="U107" s="190"/>
    </row>
    <row r="108" spans="1:21" ht="46.5" customHeight="1" x14ac:dyDescent="0.3">
      <c r="A108" s="108">
        <f>A99+1</f>
        <v>12</v>
      </c>
      <c r="B108" s="336" t="s">
        <v>541</v>
      </c>
      <c r="C108" s="338" t="s">
        <v>540</v>
      </c>
      <c r="D108" s="118" t="s">
        <v>703</v>
      </c>
      <c r="E108" s="118" t="s">
        <v>542</v>
      </c>
      <c r="F108" s="119">
        <v>12000000</v>
      </c>
      <c r="G108" s="207" t="s">
        <v>837</v>
      </c>
      <c r="H108" s="207"/>
      <c r="I108" s="338">
        <v>0</v>
      </c>
      <c r="J108" s="72">
        <f>IFERROR(AVERAGE(I108)," ")</f>
        <v>0</v>
      </c>
      <c r="K108" s="212"/>
      <c r="L108" s="207"/>
      <c r="M108" s="207"/>
      <c r="N108" s="338"/>
      <c r="O108" s="72"/>
      <c r="Q108" s="190"/>
      <c r="R108" s="190"/>
      <c r="S108" s="190"/>
      <c r="T108" s="190"/>
      <c r="U108" s="190"/>
    </row>
    <row r="109" spans="1:21" ht="38.25" customHeight="1" x14ac:dyDescent="0.3">
      <c r="A109" s="360" t="s">
        <v>539</v>
      </c>
      <c r="B109" s="334"/>
      <c r="C109" s="339"/>
      <c r="D109" s="118"/>
      <c r="E109" s="118"/>
      <c r="F109" s="119"/>
      <c r="G109" s="207"/>
      <c r="H109" s="207"/>
      <c r="I109" s="339"/>
      <c r="J109" s="345" t="str">
        <f>IFERROR(VLOOKUP(J108,'Datos Validaciones PAO'!$N$2:$O$102,2,TRUE)," ")</f>
        <v>Meta No Cumplida (MNC)</v>
      </c>
      <c r="K109" s="212"/>
      <c r="L109" s="207"/>
      <c r="M109" s="207"/>
      <c r="N109" s="339"/>
      <c r="O109" s="345"/>
      <c r="Q109" s="190"/>
      <c r="R109" s="190"/>
      <c r="S109" s="190"/>
      <c r="T109" s="190"/>
      <c r="U109" s="190"/>
    </row>
    <row r="110" spans="1:21" ht="34.5" customHeight="1" x14ac:dyDescent="0.3">
      <c r="A110" s="361"/>
      <c r="B110" s="334"/>
      <c r="C110" s="339"/>
      <c r="D110" s="118"/>
      <c r="E110" s="118"/>
      <c r="F110" s="119"/>
      <c r="G110" s="211"/>
      <c r="H110" s="207"/>
      <c r="I110" s="339"/>
      <c r="J110" s="346"/>
      <c r="K110" s="212"/>
      <c r="L110" s="211"/>
      <c r="M110" s="215"/>
      <c r="N110" s="339"/>
      <c r="O110" s="346"/>
      <c r="Q110" s="190"/>
      <c r="R110" s="190"/>
      <c r="S110" s="190"/>
      <c r="T110" s="190"/>
      <c r="U110" s="190"/>
    </row>
    <row r="111" spans="1:21" ht="33" customHeight="1" x14ac:dyDescent="0.3">
      <c r="A111" s="361"/>
      <c r="B111" s="334"/>
      <c r="C111" s="339"/>
      <c r="D111" s="118"/>
      <c r="E111" s="118"/>
      <c r="F111" s="119"/>
      <c r="G111" s="211"/>
      <c r="H111" s="207"/>
      <c r="I111" s="339"/>
      <c r="J111" s="346"/>
      <c r="K111" s="212"/>
      <c r="L111" s="211"/>
      <c r="M111" s="207"/>
      <c r="N111" s="339"/>
      <c r="O111" s="346"/>
      <c r="Q111" s="190"/>
      <c r="R111" s="190"/>
      <c r="S111" s="190"/>
      <c r="T111" s="190"/>
      <c r="U111" s="190"/>
    </row>
    <row r="112" spans="1:21" ht="48.75" customHeight="1" x14ac:dyDescent="0.3">
      <c r="A112" s="361"/>
      <c r="B112" s="334"/>
      <c r="C112" s="339"/>
      <c r="D112" s="118"/>
      <c r="E112" s="118"/>
      <c r="F112" s="119"/>
      <c r="G112" s="211"/>
      <c r="H112" s="207"/>
      <c r="I112" s="339"/>
      <c r="J112" s="346"/>
      <c r="K112" s="212"/>
      <c r="L112" s="211"/>
      <c r="M112" s="207"/>
      <c r="N112" s="339"/>
      <c r="O112" s="346"/>
      <c r="Q112" s="190"/>
      <c r="R112" s="190"/>
      <c r="S112" s="190"/>
      <c r="T112" s="190"/>
      <c r="U112" s="190"/>
    </row>
    <row r="113" spans="1:21" ht="33" customHeight="1" x14ac:dyDescent="0.3">
      <c r="A113" s="361"/>
      <c r="B113" s="334"/>
      <c r="C113" s="339"/>
      <c r="D113" s="118"/>
      <c r="E113" s="118"/>
      <c r="F113" s="119"/>
      <c r="G113" s="211"/>
      <c r="H113" s="207"/>
      <c r="I113" s="339"/>
      <c r="J113" s="346"/>
      <c r="K113" s="212"/>
      <c r="L113" s="211"/>
      <c r="M113" s="207"/>
      <c r="N113" s="339"/>
      <c r="O113" s="346"/>
      <c r="Q113" s="190"/>
      <c r="R113" s="190"/>
      <c r="S113" s="190"/>
      <c r="T113" s="190"/>
      <c r="U113" s="190"/>
    </row>
    <row r="114" spans="1:21" ht="42.75" customHeight="1" thickBot="1" x14ac:dyDescent="0.35">
      <c r="A114" s="362"/>
      <c r="B114" s="335"/>
      <c r="C114" s="340"/>
      <c r="D114" s="118"/>
      <c r="E114" s="118"/>
      <c r="F114" s="119"/>
      <c r="G114" s="211"/>
      <c r="H114" s="207"/>
      <c r="I114" s="340"/>
      <c r="J114" s="347"/>
      <c r="K114" s="212"/>
      <c r="L114" s="211"/>
      <c r="M114" s="207"/>
      <c r="N114" s="340"/>
      <c r="O114" s="347"/>
      <c r="Q114" s="190"/>
      <c r="R114" s="190"/>
      <c r="S114" s="190"/>
      <c r="T114" s="190"/>
      <c r="U114" s="190"/>
    </row>
    <row r="115" spans="1:21" ht="15.75" customHeight="1" thickBot="1" x14ac:dyDescent="0.35">
      <c r="A115" s="69" t="s">
        <v>27</v>
      </c>
      <c r="B115" s="326"/>
      <c r="C115" s="325"/>
      <c r="D115" s="325"/>
      <c r="E115" s="67"/>
      <c r="F115" s="67"/>
      <c r="G115" s="67"/>
      <c r="H115" s="67"/>
      <c r="I115" s="67"/>
      <c r="J115" s="68"/>
      <c r="K115" s="67"/>
      <c r="L115" s="67"/>
      <c r="M115" s="67"/>
      <c r="N115" s="67"/>
      <c r="O115" s="68"/>
    </row>
    <row r="116" spans="1:21" ht="49.5" customHeight="1" thickBot="1" x14ac:dyDescent="0.35">
      <c r="A116" s="71" t="s">
        <v>28</v>
      </c>
      <c r="B116" s="70" t="s">
        <v>29</v>
      </c>
      <c r="C116" s="134" t="s">
        <v>30</v>
      </c>
      <c r="D116" s="134" t="s">
        <v>31</v>
      </c>
      <c r="E116" s="134" t="s">
        <v>32</v>
      </c>
      <c r="F116" s="134" t="s">
        <v>33</v>
      </c>
      <c r="G116" s="134" t="s">
        <v>35</v>
      </c>
      <c r="H116" s="134" t="s">
        <v>36</v>
      </c>
      <c r="I116" s="134" t="s">
        <v>34</v>
      </c>
      <c r="J116" s="134" t="s">
        <v>37</v>
      </c>
      <c r="K116" s="134" t="s">
        <v>31</v>
      </c>
      <c r="L116" s="134" t="s">
        <v>35</v>
      </c>
      <c r="M116" s="134" t="s">
        <v>36</v>
      </c>
      <c r="N116" s="134" t="s">
        <v>34</v>
      </c>
      <c r="O116" s="134" t="s">
        <v>37</v>
      </c>
    </row>
    <row r="117" spans="1:21" ht="46.5" customHeight="1" x14ac:dyDescent="0.3">
      <c r="A117" s="108">
        <f>A108+1</f>
        <v>13</v>
      </c>
      <c r="B117" s="218" t="s">
        <v>704</v>
      </c>
      <c r="C117" s="338" t="s">
        <v>544</v>
      </c>
      <c r="D117" s="118" t="s">
        <v>546</v>
      </c>
      <c r="E117" s="118" t="s">
        <v>542</v>
      </c>
      <c r="F117" s="119">
        <v>17000000</v>
      </c>
      <c r="G117" s="207" t="s">
        <v>837</v>
      </c>
      <c r="H117" s="207"/>
      <c r="I117" s="338">
        <v>0</v>
      </c>
      <c r="J117" s="72">
        <f>IFERROR(AVERAGE(I117)," ")</f>
        <v>0</v>
      </c>
      <c r="K117" s="212"/>
      <c r="L117" s="341"/>
      <c r="M117" s="207"/>
      <c r="N117" s="338"/>
      <c r="O117" s="72"/>
    </row>
    <row r="118" spans="1:21" ht="34.200000000000003" customHeight="1" x14ac:dyDescent="0.3">
      <c r="A118" s="360" t="s">
        <v>543</v>
      </c>
      <c r="B118" s="207" t="s">
        <v>705</v>
      </c>
      <c r="C118" s="339"/>
      <c r="D118" s="118" t="s">
        <v>545</v>
      </c>
      <c r="E118" s="118"/>
      <c r="F118" s="119">
        <v>4800000</v>
      </c>
      <c r="G118" s="207" t="s">
        <v>837</v>
      </c>
      <c r="H118" s="207"/>
      <c r="I118" s="339"/>
      <c r="J118" s="345" t="str">
        <f>IFERROR(VLOOKUP(J117,'Datos Validaciones PAO'!$N$2:$O$102,2,TRUE)," ")</f>
        <v>Meta No Cumplida (MNC)</v>
      </c>
      <c r="K118" s="212"/>
      <c r="L118" s="342"/>
      <c r="M118" s="207"/>
      <c r="N118" s="339"/>
      <c r="O118" s="345"/>
    </row>
    <row r="119" spans="1:21" ht="34.5" customHeight="1" x14ac:dyDescent="0.3">
      <c r="A119" s="361"/>
      <c r="B119" s="207" t="s">
        <v>704</v>
      </c>
      <c r="C119" s="339"/>
      <c r="D119" s="118" t="s">
        <v>547</v>
      </c>
      <c r="E119" s="118"/>
      <c r="F119" s="119">
        <v>1000000</v>
      </c>
      <c r="G119" s="207" t="s">
        <v>837</v>
      </c>
      <c r="H119" s="207"/>
      <c r="I119" s="339"/>
      <c r="J119" s="346"/>
      <c r="K119" s="212"/>
      <c r="L119" s="342"/>
      <c r="M119" s="207"/>
      <c r="N119" s="339"/>
      <c r="O119" s="346"/>
    </row>
    <row r="120" spans="1:21" ht="33" customHeight="1" x14ac:dyDescent="0.3">
      <c r="A120" s="361"/>
      <c r="B120" s="207" t="s">
        <v>706</v>
      </c>
      <c r="C120" s="339"/>
      <c r="D120" s="118" t="s">
        <v>548</v>
      </c>
      <c r="E120" s="118"/>
      <c r="F120" s="119">
        <v>14000000</v>
      </c>
      <c r="G120" s="207" t="s">
        <v>837</v>
      </c>
      <c r="H120" s="207"/>
      <c r="I120" s="339"/>
      <c r="J120" s="346"/>
      <c r="K120" s="212"/>
      <c r="L120" s="343"/>
      <c r="M120" s="207"/>
      <c r="N120" s="339"/>
      <c r="O120" s="346"/>
    </row>
    <row r="121" spans="1:21" ht="48.75" customHeight="1" x14ac:dyDescent="0.3">
      <c r="A121" s="361"/>
      <c r="B121" s="207"/>
      <c r="C121" s="339"/>
      <c r="D121" s="118"/>
      <c r="E121" s="118"/>
      <c r="F121" s="119"/>
      <c r="G121" s="211"/>
      <c r="H121" s="207"/>
      <c r="I121" s="339"/>
      <c r="J121" s="346"/>
      <c r="K121" s="212"/>
      <c r="L121" s="211"/>
      <c r="M121" s="207"/>
      <c r="N121" s="339"/>
      <c r="O121" s="346"/>
    </row>
    <row r="122" spans="1:21" ht="33" customHeight="1" x14ac:dyDescent="0.3">
      <c r="A122" s="361"/>
      <c r="B122" s="207"/>
      <c r="C122" s="339"/>
      <c r="D122" s="118"/>
      <c r="E122" s="118"/>
      <c r="F122" s="119"/>
      <c r="G122" s="211"/>
      <c r="H122" s="207"/>
      <c r="I122" s="339"/>
      <c r="J122" s="346"/>
      <c r="K122" s="212"/>
      <c r="L122" s="211"/>
      <c r="M122" s="207"/>
      <c r="N122" s="339"/>
      <c r="O122" s="346"/>
    </row>
    <row r="123" spans="1:21" ht="25.5" customHeight="1" thickBot="1" x14ac:dyDescent="0.35">
      <c r="A123" s="362"/>
      <c r="B123" s="207"/>
      <c r="C123" s="340"/>
      <c r="D123" s="118"/>
      <c r="E123" s="118"/>
      <c r="F123" s="119"/>
      <c r="G123" s="211"/>
      <c r="H123" s="207"/>
      <c r="I123" s="340"/>
      <c r="J123" s="347"/>
      <c r="K123" s="212"/>
      <c r="L123" s="211"/>
      <c r="M123" s="207"/>
      <c r="N123" s="340"/>
      <c r="O123" s="347"/>
    </row>
    <row r="124" spans="1:21" ht="15.75" customHeight="1" thickBot="1" x14ac:dyDescent="0.35">
      <c r="A124" s="69" t="s">
        <v>27</v>
      </c>
      <c r="B124" s="323"/>
      <c r="C124" s="325"/>
      <c r="D124" s="325"/>
      <c r="E124" s="67"/>
      <c r="F124" s="67"/>
      <c r="G124" s="67"/>
      <c r="H124" s="67"/>
      <c r="I124" s="67"/>
      <c r="J124" s="68"/>
      <c r="K124" s="67"/>
      <c r="L124" s="67"/>
      <c r="M124" s="67"/>
      <c r="N124" s="67"/>
      <c r="O124" s="68"/>
    </row>
    <row r="125" spans="1:21" ht="49.5" customHeight="1" thickBot="1" x14ac:dyDescent="0.35">
      <c r="A125" s="71" t="s">
        <v>28</v>
      </c>
      <c r="B125" s="70" t="s">
        <v>29</v>
      </c>
      <c r="C125" s="134" t="s">
        <v>30</v>
      </c>
      <c r="D125" s="134" t="s">
        <v>31</v>
      </c>
      <c r="E125" s="134" t="s">
        <v>32</v>
      </c>
      <c r="F125" s="134" t="s">
        <v>33</v>
      </c>
      <c r="G125" s="134" t="s">
        <v>35</v>
      </c>
      <c r="H125" s="134" t="s">
        <v>36</v>
      </c>
      <c r="I125" s="134" t="s">
        <v>34</v>
      </c>
      <c r="J125" s="134" t="s">
        <v>37</v>
      </c>
      <c r="K125" s="134" t="s">
        <v>31</v>
      </c>
      <c r="L125" s="134" t="s">
        <v>35</v>
      </c>
      <c r="M125" s="134" t="s">
        <v>36</v>
      </c>
      <c r="N125" s="134" t="s">
        <v>34</v>
      </c>
      <c r="O125" s="134" t="s">
        <v>37</v>
      </c>
    </row>
    <row r="126" spans="1:21" ht="37.799999999999997" customHeight="1" x14ac:dyDescent="0.3">
      <c r="A126" s="108">
        <f>A117+1</f>
        <v>14</v>
      </c>
      <c r="B126" s="336" t="s">
        <v>707</v>
      </c>
      <c r="C126" s="338" t="s">
        <v>530</v>
      </c>
      <c r="D126" s="118" t="s">
        <v>550</v>
      </c>
      <c r="E126" s="118" t="s">
        <v>542</v>
      </c>
      <c r="F126" s="119">
        <v>3500000</v>
      </c>
      <c r="G126" s="207" t="s">
        <v>837</v>
      </c>
      <c r="H126" s="207"/>
      <c r="I126" s="338">
        <v>0</v>
      </c>
      <c r="J126" s="72">
        <f>IFERROR(AVERAGE(I126)," ")</f>
        <v>0</v>
      </c>
      <c r="K126" s="212"/>
      <c r="L126" s="209"/>
      <c r="M126" s="207"/>
      <c r="N126" s="338"/>
      <c r="O126" s="72"/>
    </row>
    <row r="127" spans="1:21" ht="38.25" customHeight="1" x14ac:dyDescent="0.3">
      <c r="A127" s="360" t="s">
        <v>549</v>
      </c>
      <c r="B127" s="337"/>
      <c r="C127" s="339"/>
      <c r="D127" s="118" t="s">
        <v>551</v>
      </c>
      <c r="E127" s="118"/>
      <c r="F127" s="119">
        <v>700000</v>
      </c>
      <c r="G127" s="207" t="s">
        <v>837</v>
      </c>
      <c r="H127" s="207"/>
      <c r="I127" s="339"/>
      <c r="J127" s="345" t="str">
        <f>IFERROR(VLOOKUP(J126,'Datos Validaciones PAO'!$N$2:$O$102,2,TRUE)," ")</f>
        <v>Meta No Cumplida (MNC)</v>
      </c>
      <c r="K127" s="212"/>
      <c r="L127" s="211"/>
      <c r="M127" s="207"/>
      <c r="N127" s="339"/>
      <c r="O127" s="345"/>
    </row>
    <row r="128" spans="1:21" ht="34.5" customHeight="1" x14ac:dyDescent="0.3">
      <c r="A128" s="361"/>
      <c r="B128" s="337"/>
      <c r="C128" s="339"/>
      <c r="D128" s="118" t="s">
        <v>552</v>
      </c>
      <c r="E128" s="118"/>
      <c r="F128" s="119">
        <v>2000000</v>
      </c>
      <c r="G128" s="207" t="s">
        <v>837</v>
      </c>
      <c r="H128" s="207"/>
      <c r="I128" s="339"/>
      <c r="J128" s="346"/>
      <c r="K128" s="212"/>
      <c r="L128" s="211"/>
      <c r="M128" s="207"/>
      <c r="N128" s="339"/>
      <c r="O128" s="346"/>
    </row>
    <row r="129" spans="1:15" ht="33" customHeight="1" x14ac:dyDescent="0.3">
      <c r="A129" s="361"/>
      <c r="B129" s="337"/>
      <c r="C129" s="339"/>
      <c r="D129" s="118" t="s">
        <v>553</v>
      </c>
      <c r="E129" s="118"/>
      <c r="F129" s="119">
        <v>15000000</v>
      </c>
      <c r="G129" s="207" t="s">
        <v>837</v>
      </c>
      <c r="H129" s="207"/>
      <c r="I129" s="339"/>
      <c r="J129" s="346"/>
      <c r="K129" s="212"/>
      <c r="L129" s="211"/>
      <c r="M129" s="207"/>
      <c r="N129" s="339"/>
      <c r="O129" s="346"/>
    </row>
    <row r="130" spans="1:15" ht="48.75" customHeight="1" x14ac:dyDescent="0.3">
      <c r="A130" s="361"/>
      <c r="B130" s="366"/>
      <c r="C130" s="339"/>
      <c r="D130" s="118" t="s">
        <v>554</v>
      </c>
      <c r="E130" s="118"/>
      <c r="F130" s="119">
        <v>20000000</v>
      </c>
      <c r="G130" s="207" t="s">
        <v>837</v>
      </c>
      <c r="H130" s="207"/>
      <c r="I130" s="339"/>
      <c r="J130" s="346"/>
      <c r="K130" s="212"/>
      <c r="L130" s="211"/>
      <c r="M130" s="207"/>
      <c r="N130" s="339"/>
      <c r="O130" s="346"/>
    </row>
    <row r="131" spans="1:15" ht="33" customHeight="1" x14ac:dyDescent="0.3">
      <c r="A131" s="361"/>
      <c r="B131" s="207"/>
      <c r="C131" s="339"/>
      <c r="D131" s="118" t="s">
        <v>555</v>
      </c>
      <c r="E131" s="118"/>
      <c r="F131" s="119">
        <v>800000</v>
      </c>
      <c r="G131" s="207" t="s">
        <v>837</v>
      </c>
      <c r="H131" s="207"/>
      <c r="I131" s="339"/>
      <c r="J131" s="346"/>
      <c r="K131" s="212"/>
      <c r="L131" s="211"/>
      <c r="M131" s="207"/>
      <c r="N131" s="339"/>
      <c r="O131" s="346"/>
    </row>
    <row r="132" spans="1:15" ht="42.75" customHeight="1" thickBot="1" x14ac:dyDescent="0.35">
      <c r="A132" s="362"/>
      <c r="B132" s="207"/>
      <c r="C132" s="340"/>
      <c r="D132" s="118"/>
      <c r="E132" s="118"/>
      <c r="F132" s="119"/>
      <c r="G132" s="211"/>
      <c r="H132" s="207"/>
      <c r="I132" s="340"/>
      <c r="J132" s="347"/>
      <c r="K132" s="212"/>
      <c r="L132" s="211"/>
      <c r="M132" s="207"/>
      <c r="N132" s="340"/>
      <c r="O132" s="347"/>
    </row>
    <row r="133" spans="1:15" ht="15.75" customHeight="1" thickBot="1" x14ac:dyDescent="0.35">
      <c r="A133" s="69" t="s">
        <v>27</v>
      </c>
      <c r="B133" s="323"/>
      <c r="C133" s="325"/>
      <c r="D133" s="325"/>
      <c r="E133" s="67"/>
      <c r="F133" s="67"/>
      <c r="G133" s="67"/>
      <c r="H133" s="67"/>
      <c r="I133" s="67"/>
      <c r="J133" s="68"/>
      <c r="K133" s="67"/>
      <c r="L133" s="67"/>
      <c r="M133" s="67"/>
      <c r="N133" s="67"/>
      <c r="O133" s="68"/>
    </row>
    <row r="134" spans="1:15" ht="49.5" customHeight="1" thickBot="1" x14ac:dyDescent="0.35">
      <c r="A134" s="71" t="s">
        <v>28</v>
      </c>
      <c r="B134" s="70" t="s">
        <v>29</v>
      </c>
      <c r="C134" s="134" t="s">
        <v>30</v>
      </c>
      <c r="D134" s="134" t="s">
        <v>31</v>
      </c>
      <c r="E134" s="134" t="s">
        <v>32</v>
      </c>
      <c r="F134" s="134" t="s">
        <v>33</v>
      </c>
      <c r="G134" s="134" t="s">
        <v>35</v>
      </c>
      <c r="H134" s="134" t="s">
        <v>36</v>
      </c>
      <c r="I134" s="134" t="s">
        <v>34</v>
      </c>
      <c r="J134" s="134" t="s">
        <v>37</v>
      </c>
      <c r="K134" s="134" t="s">
        <v>31</v>
      </c>
      <c r="L134" s="134" t="s">
        <v>35</v>
      </c>
      <c r="M134" s="134" t="s">
        <v>36</v>
      </c>
      <c r="N134" s="134" t="s">
        <v>34</v>
      </c>
      <c r="O134" s="134" t="s">
        <v>37</v>
      </c>
    </row>
    <row r="135" spans="1:15" ht="40.799999999999997" customHeight="1" x14ac:dyDescent="0.3">
      <c r="A135" s="108">
        <f>A126+1</f>
        <v>15</v>
      </c>
      <c r="B135" s="218" t="s">
        <v>708</v>
      </c>
      <c r="C135" s="338" t="s">
        <v>530</v>
      </c>
      <c r="D135" s="118" t="s">
        <v>556</v>
      </c>
      <c r="E135" s="118" t="s">
        <v>557</v>
      </c>
      <c r="F135" s="119">
        <v>30000000</v>
      </c>
      <c r="G135" s="207" t="s">
        <v>837</v>
      </c>
      <c r="H135" s="184"/>
      <c r="I135" s="338">
        <v>0</v>
      </c>
      <c r="J135" s="72">
        <f>IFERROR(AVERAGE(I135)," ")</f>
        <v>0</v>
      </c>
      <c r="K135" s="212"/>
      <c r="L135" s="209"/>
      <c r="M135" s="207"/>
      <c r="N135" s="338"/>
      <c r="O135" s="72" t="str">
        <f>IFERROR(AVERAGE(N135)," ")</f>
        <v xml:space="preserve"> </v>
      </c>
    </row>
    <row r="136" spans="1:15" ht="38.25" customHeight="1" x14ac:dyDescent="0.3">
      <c r="A136" s="360" t="s">
        <v>549</v>
      </c>
      <c r="B136" s="336" t="s">
        <v>709</v>
      </c>
      <c r="C136" s="339"/>
      <c r="D136" s="118" t="s">
        <v>558</v>
      </c>
      <c r="E136" s="118"/>
      <c r="F136" s="119">
        <v>1500000</v>
      </c>
      <c r="G136" s="207" t="s">
        <v>837</v>
      </c>
      <c r="H136" s="207"/>
      <c r="I136" s="339"/>
      <c r="J136" s="345" t="str">
        <f>IFERROR(VLOOKUP(J135,'Datos Validaciones PAO'!$N$2:$O$102,2,TRUE)," ")</f>
        <v>Meta No Cumplida (MNC)</v>
      </c>
      <c r="K136" s="212"/>
      <c r="L136" s="211"/>
      <c r="M136" s="207"/>
      <c r="N136" s="339"/>
      <c r="O136" s="345" t="str">
        <f>IFERROR(VLOOKUP(O135,'[1]Datos Validaciones PAO'!$N$2:$O$102,2,TRUE)," ")</f>
        <v xml:space="preserve"> </v>
      </c>
    </row>
    <row r="137" spans="1:15" ht="34.5" customHeight="1" x14ac:dyDescent="0.3">
      <c r="A137" s="361"/>
      <c r="B137" s="337"/>
      <c r="C137" s="339"/>
      <c r="D137" s="118" t="s">
        <v>559</v>
      </c>
      <c r="E137" s="118"/>
      <c r="F137" s="119">
        <v>2700000</v>
      </c>
      <c r="G137" s="207" t="s">
        <v>837</v>
      </c>
      <c r="H137" s="207"/>
      <c r="I137" s="339"/>
      <c r="J137" s="346"/>
      <c r="K137" s="212"/>
      <c r="L137" s="211"/>
      <c r="M137" s="207"/>
      <c r="N137" s="339"/>
      <c r="O137" s="346"/>
    </row>
    <row r="138" spans="1:15" ht="33" customHeight="1" x14ac:dyDescent="0.3">
      <c r="A138" s="361"/>
      <c r="B138" s="337"/>
      <c r="C138" s="339"/>
      <c r="D138" s="118" t="s">
        <v>560</v>
      </c>
      <c r="E138" s="118"/>
      <c r="F138" s="119">
        <v>6000000</v>
      </c>
      <c r="G138" s="207" t="s">
        <v>837</v>
      </c>
      <c r="H138" s="207"/>
      <c r="I138" s="339"/>
      <c r="J138" s="346"/>
      <c r="K138" s="212"/>
      <c r="L138" s="211"/>
      <c r="M138" s="207"/>
      <c r="N138" s="339"/>
      <c r="O138" s="346"/>
    </row>
    <row r="139" spans="1:15" ht="33" customHeight="1" x14ac:dyDescent="0.3">
      <c r="A139" s="361"/>
      <c r="B139" s="337"/>
      <c r="C139" s="339"/>
      <c r="D139" s="118" t="s">
        <v>564</v>
      </c>
      <c r="E139" s="118"/>
      <c r="F139" s="119">
        <v>200000</v>
      </c>
      <c r="G139" s="207" t="s">
        <v>837</v>
      </c>
      <c r="H139" s="207"/>
      <c r="I139" s="339"/>
      <c r="J139" s="346"/>
      <c r="K139" s="212"/>
      <c r="L139" s="211"/>
      <c r="M139" s="207"/>
      <c r="N139" s="339"/>
      <c r="O139" s="346"/>
    </row>
    <row r="140" spans="1:15" ht="33.6" customHeight="1" x14ac:dyDescent="0.3">
      <c r="A140" s="361"/>
      <c r="B140" s="366"/>
      <c r="C140" s="339"/>
      <c r="D140" s="118" t="s">
        <v>561</v>
      </c>
      <c r="E140" s="118"/>
      <c r="F140" s="119">
        <v>900000</v>
      </c>
      <c r="G140" s="207" t="s">
        <v>837</v>
      </c>
      <c r="H140" s="207"/>
      <c r="I140" s="339"/>
      <c r="J140" s="346"/>
      <c r="K140" s="212"/>
      <c r="L140" s="211"/>
      <c r="M140" s="207"/>
      <c r="N140" s="339"/>
      <c r="O140" s="346"/>
    </row>
    <row r="141" spans="1:15" ht="33" customHeight="1" x14ac:dyDescent="0.3">
      <c r="A141" s="361"/>
      <c r="B141" s="336" t="s">
        <v>710</v>
      </c>
      <c r="C141" s="339"/>
      <c r="D141" s="118" t="s">
        <v>562</v>
      </c>
      <c r="E141" s="118"/>
      <c r="F141" s="119">
        <v>5000000</v>
      </c>
      <c r="G141" s="207" t="s">
        <v>837</v>
      </c>
      <c r="H141" s="207"/>
      <c r="I141" s="339"/>
      <c r="J141" s="346"/>
      <c r="K141" s="212"/>
      <c r="L141" s="211"/>
      <c r="M141" s="207"/>
      <c r="N141" s="339"/>
      <c r="O141" s="346"/>
    </row>
    <row r="142" spans="1:15" ht="33" customHeight="1" thickBot="1" x14ac:dyDescent="0.35">
      <c r="A142" s="361"/>
      <c r="B142" s="337"/>
      <c r="C142" s="339"/>
      <c r="D142" s="118" t="s">
        <v>563</v>
      </c>
      <c r="E142" s="118"/>
      <c r="F142" s="119">
        <v>48000000</v>
      </c>
      <c r="G142" s="207" t="s">
        <v>837</v>
      </c>
      <c r="H142" s="207"/>
      <c r="I142" s="339"/>
      <c r="J142" s="346"/>
      <c r="K142" s="212"/>
      <c r="L142" s="211"/>
      <c r="M142" s="207"/>
      <c r="N142" s="339"/>
      <c r="O142" s="346"/>
    </row>
    <row r="143" spans="1:15" ht="15.75" customHeight="1" thickBot="1" x14ac:dyDescent="0.35">
      <c r="A143" s="69" t="s">
        <v>27</v>
      </c>
      <c r="B143" s="323"/>
      <c r="C143" s="325"/>
      <c r="D143" s="325"/>
      <c r="E143" s="67"/>
      <c r="F143" s="67"/>
      <c r="G143" s="67"/>
      <c r="H143" s="67"/>
      <c r="I143" s="67"/>
      <c r="J143" s="68"/>
      <c r="K143" s="67"/>
      <c r="L143" s="67"/>
      <c r="M143" s="67"/>
      <c r="N143" s="67"/>
      <c r="O143" s="68"/>
    </row>
    <row r="144" spans="1:15" ht="49.5" customHeight="1" thickBot="1" x14ac:dyDescent="0.35">
      <c r="A144" s="71" t="s">
        <v>28</v>
      </c>
      <c r="B144" s="70" t="s">
        <v>29</v>
      </c>
      <c r="C144" s="134" t="s">
        <v>30</v>
      </c>
      <c r="D144" s="134" t="s">
        <v>31</v>
      </c>
      <c r="E144" s="134" t="s">
        <v>32</v>
      </c>
      <c r="F144" s="134" t="s">
        <v>33</v>
      </c>
      <c r="G144" s="134" t="s">
        <v>35</v>
      </c>
      <c r="H144" s="134" t="s">
        <v>36</v>
      </c>
      <c r="I144" s="134" t="s">
        <v>34</v>
      </c>
      <c r="J144" s="134" t="s">
        <v>37</v>
      </c>
      <c r="K144" s="134" t="s">
        <v>31</v>
      </c>
      <c r="L144" s="134" t="s">
        <v>35</v>
      </c>
      <c r="M144" s="134" t="s">
        <v>36</v>
      </c>
      <c r="N144" s="134" t="s">
        <v>34</v>
      </c>
      <c r="O144" s="134" t="s">
        <v>37</v>
      </c>
    </row>
    <row r="145" spans="1:15" ht="37.799999999999997" customHeight="1" x14ac:dyDescent="0.3">
      <c r="A145" s="108">
        <f>A135+1</f>
        <v>16</v>
      </c>
      <c r="B145" s="336" t="s">
        <v>711</v>
      </c>
      <c r="C145" s="338" t="s">
        <v>565</v>
      </c>
      <c r="D145" s="118" t="s">
        <v>566</v>
      </c>
      <c r="E145" s="118" t="s">
        <v>578</v>
      </c>
      <c r="F145" s="119">
        <v>500000</v>
      </c>
      <c r="G145" s="207" t="s">
        <v>837</v>
      </c>
      <c r="H145" s="207"/>
      <c r="I145" s="338">
        <v>0</v>
      </c>
      <c r="J145" s="72">
        <f>IFERROR(AVERAGE(I145)," ")</f>
        <v>0</v>
      </c>
      <c r="K145" s="212"/>
      <c r="L145" s="209"/>
      <c r="M145" s="209"/>
      <c r="N145" s="338"/>
      <c r="O145" s="72"/>
    </row>
    <row r="146" spans="1:15" ht="38.25" customHeight="1" x14ac:dyDescent="0.3">
      <c r="A146" s="360" t="s">
        <v>549</v>
      </c>
      <c r="B146" s="334"/>
      <c r="C146" s="339"/>
      <c r="D146" s="118" t="s">
        <v>567</v>
      </c>
      <c r="E146" s="118"/>
      <c r="F146" s="119">
        <v>2000000</v>
      </c>
      <c r="G146" s="207" t="s">
        <v>837</v>
      </c>
      <c r="H146" s="207"/>
      <c r="I146" s="339"/>
      <c r="J146" s="345" t="str">
        <f>IFERROR(VLOOKUP(J145,'Datos Validaciones PAO'!$N$2:$O$102,2,TRUE)," ")</f>
        <v>Meta No Cumplida (MNC)</v>
      </c>
      <c r="K146" s="212"/>
      <c r="L146" s="211"/>
      <c r="M146" s="207"/>
      <c r="N146" s="339"/>
      <c r="O146" s="345"/>
    </row>
    <row r="147" spans="1:15" ht="48" customHeight="1" x14ac:dyDescent="0.3">
      <c r="A147" s="361"/>
      <c r="B147" s="334"/>
      <c r="C147" s="339"/>
      <c r="D147" s="118" t="s">
        <v>568</v>
      </c>
      <c r="E147" s="118"/>
      <c r="F147" s="119">
        <v>30000000</v>
      </c>
      <c r="G147" s="207" t="s">
        <v>837</v>
      </c>
      <c r="H147" s="207"/>
      <c r="I147" s="339"/>
      <c r="J147" s="346"/>
      <c r="K147" s="212"/>
      <c r="L147" s="211"/>
      <c r="M147" s="207"/>
      <c r="N147" s="339"/>
      <c r="O147" s="346"/>
    </row>
    <row r="148" spans="1:15" ht="95.4" customHeight="1" x14ac:dyDescent="0.3">
      <c r="A148" s="361"/>
      <c r="B148" s="334"/>
      <c r="C148" s="339"/>
      <c r="D148" s="118" t="s">
        <v>569</v>
      </c>
      <c r="E148" s="118"/>
      <c r="F148" s="119">
        <v>3000000</v>
      </c>
      <c r="G148" s="224" t="s">
        <v>757</v>
      </c>
      <c r="H148" s="229" t="s">
        <v>758</v>
      </c>
      <c r="I148" s="339"/>
      <c r="J148" s="346"/>
      <c r="K148" s="212"/>
      <c r="L148" s="211"/>
      <c r="M148" s="207"/>
      <c r="N148" s="339"/>
      <c r="O148" s="346"/>
    </row>
    <row r="149" spans="1:15" ht="36.6" customHeight="1" x14ac:dyDescent="0.3">
      <c r="A149" s="361"/>
      <c r="B149" s="334"/>
      <c r="C149" s="339"/>
      <c r="D149" s="118" t="s">
        <v>570</v>
      </c>
      <c r="E149" s="118"/>
      <c r="F149" s="119">
        <v>2000000</v>
      </c>
      <c r="G149" s="211"/>
      <c r="H149" s="207"/>
      <c r="I149" s="339"/>
      <c r="J149" s="346"/>
      <c r="K149" s="212"/>
      <c r="L149" s="211"/>
      <c r="M149" s="207"/>
      <c r="N149" s="339"/>
      <c r="O149" s="346"/>
    </row>
    <row r="150" spans="1:15" ht="51.6" customHeight="1" x14ac:dyDescent="0.3">
      <c r="A150" s="361"/>
      <c r="B150" s="334"/>
      <c r="C150" s="339"/>
      <c r="D150" s="118" t="s">
        <v>571</v>
      </c>
      <c r="E150" s="118"/>
      <c r="F150" s="119">
        <v>5000000</v>
      </c>
      <c r="G150" s="224" t="s">
        <v>759</v>
      </c>
      <c r="H150" s="229" t="s">
        <v>760</v>
      </c>
      <c r="I150" s="339"/>
      <c r="J150" s="346"/>
      <c r="K150" s="212"/>
      <c r="L150" s="211"/>
      <c r="M150" s="207"/>
      <c r="N150" s="339"/>
      <c r="O150" s="346"/>
    </row>
    <row r="151" spans="1:15" ht="33" customHeight="1" x14ac:dyDescent="0.3">
      <c r="A151" s="361"/>
      <c r="B151" s="334"/>
      <c r="C151" s="339"/>
      <c r="D151" s="118" t="s">
        <v>572</v>
      </c>
      <c r="E151" s="118"/>
      <c r="F151" s="119">
        <v>5000000</v>
      </c>
      <c r="G151" s="211"/>
      <c r="H151" s="207"/>
      <c r="I151" s="339"/>
      <c r="J151" s="346"/>
      <c r="K151" s="212"/>
      <c r="L151" s="211"/>
      <c r="M151" s="207"/>
      <c r="N151" s="339"/>
      <c r="O151" s="346"/>
    </row>
    <row r="152" spans="1:15" ht="33" customHeight="1" x14ac:dyDescent="0.3">
      <c r="A152" s="361"/>
      <c r="B152" s="334"/>
      <c r="C152" s="339"/>
      <c r="D152" s="118" t="s">
        <v>573</v>
      </c>
      <c r="E152" s="118"/>
      <c r="F152" s="119">
        <v>100000</v>
      </c>
      <c r="G152" s="224" t="s">
        <v>761</v>
      </c>
      <c r="H152" s="207"/>
      <c r="I152" s="339"/>
      <c r="J152" s="346"/>
      <c r="K152" s="212"/>
      <c r="L152" s="211"/>
      <c r="M152" s="207"/>
      <c r="N152" s="339"/>
      <c r="O152" s="346"/>
    </row>
    <row r="153" spans="1:15" ht="70.8" customHeight="1" x14ac:dyDescent="0.3">
      <c r="A153" s="361"/>
      <c r="B153" s="334"/>
      <c r="C153" s="339"/>
      <c r="D153" s="118" t="s">
        <v>574</v>
      </c>
      <c r="E153" s="118"/>
      <c r="F153" s="119">
        <v>42000000</v>
      </c>
      <c r="G153" s="224" t="s">
        <v>762</v>
      </c>
      <c r="H153" s="229" t="s">
        <v>763</v>
      </c>
      <c r="I153" s="339"/>
      <c r="J153" s="346"/>
      <c r="K153" s="212"/>
      <c r="L153" s="211"/>
      <c r="M153" s="207"/>
      <c r="N153" s="339"/>
      <c r="O153" s="346"/>
    </row>
    <row r="154" spans="1:15" ht="33" customHeight="1" x14ac:dyDescent="0.3">
      <c r="A154" s="361"/>
      <c r="B154" s="334"/>
      <c r="C154" s="339"/>
      <c r="D154" s="118" t="s">
        <v>575</v>
      </c>
      <c r="E154" s="118"/>
      <c r="F154" s="119">
        <v>6000000</v>
      </c>
      <c r="G154" s="211"/>
      <c r="H154" s="207"/>
      <c r="I154" s="339"/>
      <c r="J154" s="346"/>
      <c r="K154" s="212"/>
      <c r="L154" s="211"/>
      <c r="M154" s="207"/>
      <c r="N154" s="339"/>
      <c r="O154" s="346"/>
    </row>
    <row r="155" spans="1:15" ht="33" customHeight="1" x14ac:dyDescent="0.3">
      <c r="A155" s="361"/>
      <c r="B155" s="334"/>
      <c r="C155" s="339"/>
      <c r="D155" s="118" t="s">
        <v>576</v>
      </c>
      <c r="E155" s="118"/>
      <c r="F155" s="119">
        <v>50000</v>
      </c>
      <c r="G155" s="211"/>
      <c r="H155" s="207"/>
      <c r="I155" s="339"/>
      <c r="J155" s="346"/>
      <c r="K155" s="212"/>
      <c r="L155" s="211"/>
      <c r="M155" s="207"/>
      <c r="N155" s="339"/>
      <c r="O155" s="346"/>
    </row>
    <row r="156" spans="1:15" ht="42.75" customHeight="1" thickBot="1" x14ac:dyDescent="0.35">
      <c r="A156" s="362"/>
      <c r="B156" s="334"/>
      <c r="C156" s="340"/>
      <c r="D156" s="118" t="s">
        <v>577</v>
      </c>
      <c r="E156" s="118"/>
      <c r="F156" s="119">
        <v>500112</v>
      </c>
      <c r="G156" s="211"/>
      <c r="H156" s="207"/>
      <c r="I156" s="340"/>
      <c r="J156" s="347"/>
      <c r="K156" s="212"/>
      <c r="L156" s="211"/>
      <c r="M156" s="207"/>
      <c r="N156" s="340"/>
      <c r="O156" s="347"/>
    </row>
    <row r="157" spans="1:15" ht="15.75" customHeight="1" thickBot="1" x14ac:dyDescent="0.35">
      <c r="A157" s="69" t="s">
        <v>27</v>
      </c>
      <c r="B157" s="326"/>
      <c r="C157" s="325"/>
      <c r="D157" s="325"/>
      <c r="E157" s="67"/>
      <c r="F157" s="67"/>
      <c r="G157" s="67"/>
      <c r="H157" s="67"/>
      <c r="I157" s="67"/>
      <c r="J157" s="68"/>
      <c r="K157" s="67"/>
      <c r="L157" s="67"/>
      <c r="M157" s="67"/>
      <c r="N157" s="67"/>
      <c r="O157" s="68"/>
    </row>
    <row r="158" spans="1:15" ht="49.5" customHeight="1" thickBot="1" x14ac:dyDescent="0.35">
      <c r="A158" s="71" t="s">
        <v>28</v>
      </c>
      <c r="B158" s="70" t="s">
        <v>29</v>
      </c>
      <c r="C158" s="134" t="s">
        <v>30</v>
      </c>
      <c r="D158" s="134" t="s">
        <v>31</v>
      </c>
      <c r="E158" s="134" t="s">
        <v>32</v>
      </c>
      <c r="F158" s="134" t="s">
        <v>33</v>
      </c>
      <c r="G158" s="134" t="s">
        <v>35</v>
      </c>
      <c r="H158" s="134" t="s">
        <v>36</v>
      </c>
      <c r="I158" s="134" t="s">
        <v>34</v>
      </c>
      <c r="J158" s="134" t="s">
        <v>37</v>
      </c>
      <c r="K158" s="134" t="s">
        <v>31</v>
      </c>
      <c r="L158" s="134" t="s">
        <v>35</v>
      </c>
      <c r="M158" s="134" t="s">
        <v>36</v>
      </c>
      <c r="N158" s="134" t="s">
        <v>34</v>
      </c>
      <c r="O158" s="134" t="s">
        <v>37</v>
      </c>
    </row>
    <row r="159" spans="1:15" ht="33.6" customHeight="1" x14ac:dyDescent="0.3">
      <c r="A159" s="108">
        <f>A145+1</f>
        <v>17</v>
      </c>
      <c r="B159" s="218" t="s">
        <v>713</v>
      </c>
      <c r="C159" s="338" t="s">
        <v>580</v>
      </c>
      <c r="D159" s="118" t="s">
        <v>581</v>
      </c>
      <c r="E159" s="118" t="s">
        <v>587</v>
      </c>
      <c r="F159" s="119">
        <v>300000</v>
      </c>
      <c r="G159" s="207" t="s">
        <v>787</v>
      </c>
      <c r="H159" s="207" t="s">
        <v>788</v>
      </c>
      <c r="I159" s="338">
        <v>0.3</v>
      </c>
      <c r="J159" s="72">
        <f>IFERROR(AVERAGE(I159)," ")</f>
        <v>0.3</v>
      </c>
      <c r="K159" s="212"/>
      <c r="L159" s="209"/>
      <c r="M159" s="209"/>
      <c r="N159" s="338"/>
      <c r="O159" s="72"/>
    </row>
    <row r="160" spans="1:15" ht="34.799999999999997" customHeight="1" x14ac:dyDescent="0.3">
      <c r="A160" s="360" t="s">
        <v>579</v>
      </c>
      <c r="B160" s="333" t="s">
        <v>712</v>
      </c>
      <c r="C160" s="339"/>
      <c r="D160" s="118" t="s">
        <v>582</v>
      </c>
      <c r="E160" s="118"/>
      <c r="F160" s="119">
        <v>900000</v>
      </c>
      <c r="G160" s="211"/>
      <c r="H160" s="207" t="s">
        <v>789</v>
      </c>
      <c r="I160" s="339"/>
      <c r="J160" s="345" t="str">
        <f>IFERROR(VLOOKUP(J159,'Datos Validaciones PAO'!$N$2:$O$102,2,TRUE)," ")</f>
        <v>Meta Parcialmente Cumplida (MPC)</v>
      </c>
      <c r="K160" s="212"/>
      <c r="L160" s="211"/>
      <c r="M160" s="207"/>
      <c r="N160" s="339"/>
      <c r="O160" s="345"/>
    </row>
    <row r="161" spans="1:15" ht="34.5" customHeight="1" x14ac:dyDescent="0.3">
      <c r="A161" s="361"/>
      <c r="B161" s="334"/>
      <c r="C161" s="339"/>
      <c r="D161" s="118" t="s">
        <v>583</v>
      </c>
      <c r="E161" s="118"/>
      <c r="F161" s="119">
        <v>500000</v>
      </c>
      <c r="G161" s="211"/>
      <c r="H161" s="333" t="s">
        <v>790</v>
      </c>
      <c r="I161" s="339"/>
      <c r="J161" s="346"/>
      <c r="K161" s="212"/>
      <c r="L161" s="211"/>
      <c r="M161" s="207"/>
      <c r="N161" s="339"/>
      <c r="O161" s="346"/>
    </row>
    <row r="162" spans="1:15" ht="33" customHeight="1" x14ac:dyDescent="0.3">
      <c r="A162" s="361"/>
      <c r="B162" s="334"/>
      <c r="C162" s="339"/>
      <c r="D162" s="118" t="s">
        <v>584</v>
      </c>
      <c r="E162" s="118"/>
      <c r="F162" s="119">
        <v>400000</v>
      </c>
      <c r="G162" s="211"/>
      <c r="H162" s="334"/>
      <c r="I162" s="339"/>
      <c r="J162" s="346"/>
      <c r="K162" s="212"/>
      <c r="L162" s="211"/>
      <c r="M162" s="207"/>
      <c r="N162" s="339"/>
      <c r="O162" s="346"/>
    </row>
    <row r="163" spans="1:15" ht="34.799999999999997" customHeight="1" x14ac:dyDescent="0.3">
      <c r="A163" s="361"/>
      <c r="B163" s="344"/>
      <c r="C163" s="339"/>
      <c r="D163" s="118" t="s">
        <v>585</v>
      </c>
      <c r="E163" s="118"/>
      <c r="F163" s="119">
        <v>600000</v>
      </c>
      <c r="G163" s="211"/>
      <c r="H163" s="334"/>
      <c r="I163" s="339"/>
      <c r="J163" s="346"/>
      <c r="K163" s="212"/>
      <c r="L163" s="211"/>
      <c r="M163" s="207"/>
      <c r="N163" s="339"/>
      <c r="O163" s="346"/>
    </row>
    <row r="164" spans="1:15" ht="33" customHeight="1" x14ac:dyDescent="0.3">
      <c r="A164" s="361"/>
      <c r="B164" s="207" t="s">
        <v>714</v>
      </c>
      <c r="C164" s="339"/>
      <c r="D164" s="118" t="s">
        <v>586</v>
      </c>
      <c r="E164" s="118"/>
      <c r="F164" s="119">
        <v>150000</v>
      </c>
      <c r="G164" s="211"/>
      <c r="H164" s="344"/>
      <c r="I164" s="339"/>
      <c r="J164" s="346"/>
      <c r="K164" s="212"/>
      <c r="L164" s="211"/>
      <c r="M164" s="207"/>
      <c r="N164" s="339"/>
      <c r="O164" s="346"/>
    </row>
    <row r="165" spans="1:15" ht="34.200000000000003" customHeight="1" thickBot="1" x14ac:dyDescent="0.35">
      <c r="A165" s="362"/>
      <c r="B165" s="207"/>
      <c r="C165" s="340"/>
      <c r="D165" s="118"/>
      <c r="E165" s="118"/>
      <c r="F165" s="119"/>
      <c r="G165" s="211"/>
      <c r="H165" s="207"/>
      <c r="I165" s="340"/>
      <c r="J165" s="347"/>
      <c r="K165" s="212"/>
      <c r="L165" s="211"/>
      <c r="M165" s="207"/>
      <c r="N165" s="340"/>
      <c r="O165" s="347"/>
    </row>
    <row r="166" spans="1:15" ht="15.75" customHeight="1" thickBot="1" x14ac:dyDescent="0.35">
      <c r="A166" s="69" t="s">
        <v>27</v>
      </c>
      <c r="B166" s="326"/>
      <c r="C166" s="325"/>
      <c r="D166" s="325"/>
      <c r="E166" s="67"/>
      <c r="F166" s="67"/>
      <c r="G166" s="67"/>
      <c r="H166" s="67"/>
      <c r="I166" s="67"/>
      <c r="J166" s="68"/>
      <c r="K166" s="67"/>
      <c r="L166" s="67"/>
      <c r="M166" s="67"/>
      <c r="N166" s="67"/>
      <c r="O166" s="68"/>
    </row>
    <row r="167" spans="1:15" ht="49.5" customHeight="1" thickBot="1" x14ac:dyDescent="0.35">
      <c r="A167" s="71" t="s">
        <v>28</v>
      </c>
      <c r="B167" s="70" t="s">
        <v>29</v>
      </c>
      <c r="C167" s="134" t="s">
        <v>30</v>
      </c>
      <c r="D167" s="134" t="s">
        <v>31</v>
      </c>
      <c r="E167" s="134" t="s">
        <v>32</v>
      </c>
      <c r="F167" s="134" t="s">
        <v>33</v>
      </c>
      <c r="G167" s="134" t="s">
        <v>35</v>
      </c>
      <c r="H167" s="134" t="s">
        <v>36</v>
      </c>
      <c r="I167" s="134" t="s">
        <v>34</v>
      </c>
      <c r="J167" s="134" t="s">
        <v>37</v>
      </c>
      <c r="K167" s="134" t="s">
        <v>31</v>
      </c>
      <c r="L167" s="134" t="s">
        <v>35</v>
      </c>
      <c r="M167" s="134" t="s">
        <v>36</v>
      </c>
      <c r="N167" s="134" t="s">
        <v>34</v>
      </c>
      <c r="O167" s="134" t="s">
        <v>37</v>
      </c>
    </row>
    <row r="168" spans="1:15" ht="33.6" customHeight="1" x14ac:dyDescent="0.3">
      <c r="A168" s="108">
        <f>A159+1</f>
        <v>18</v>
      </c>
      <c r="B168" s="336">
        <v>1</v>
      </c>
      <c r="C168" s="338" t="s">
        <v>588</v>
      </c>
      <c r="D168" s="118" t="s">
        <v>589</v>
      </c>
      <c r="E168" s="118" t="s">
        <v>596</v>
      </c>
      <c r="F168" s="119">
        <v>3500000</v>
      </c>
      <c r="G168" s="207" t="s">
        <v>837</v>
      </c>
      <c r="H168" s="207" t="s">
        <v>791</v>
      </c>
      <c r="I168" s="338">
        <v>0.45</v>
      </c>
      <c r="J168" s="72">
        <f>IFERROR(AVERAGE(I168)," ")</f>
        <v>0.45</v>
      </c>
      <c r="K168" s="212"/>
      <c r="L168" s="207"/>
      <c r="M168" s="207"/>
      <c r="N168" s="338"/>
      <c r="O168" s="72"/>
    </row>
    <row r="169" spans="1:15" ht="37.799999999999997" customHeight="1" x14ac:dyDescent="0.3">
      <c r="A169" s="360" t="s">
        <v>579</v>
      </c>
      <c r="B169" s="334"/>
      <c r="C169" s="339"/>
      <c r="D169" s="118" t="s">
        <v>590</v>
      </c>
      <c r="E169" s="118"/>
      <c r="F169" s="119">
        <v>3200000</v>
      </c>
      <c r="G169" s="211"/>
      <c r="H169" s="207" t="s">
        <v>788</v>
      </c>
      <c r="I169" s="339"/>
      <c r="J169" s="345" t="str">
        <f>IFERROR(VLOOKUP(J168,'Datos Validaciones PAO'!$N$2:$O$102,2,TRUE)," ")</f>
        <v>Meta Parcialmente Cumplida (MPC)</v>
      </c>
      <c r="K169" s="212"/>
      <c r="L169" s="211"/>
      <c r="M169" s="207"/>
      <c r="N169" s="339"/>
      <c r="O169" s="345"/>
    </row>
    <row r="170" spans="1:15" ht="34.200000000000003" customHeight="1" x14ac:dyDescent="0.3">
      <c r="A170" s="361"/>
      <c r="B170" s="334"/>
      <c r="C170" s="339"/>
      <c r="D170" s="118" t="s">
        <v>591</v>
      </c>
      <c r="E170" s="118"/>
      <c r="F170" s="119">
        <v>1000000</v>
      </c>
      <c r="G170" s="211"/>
      <c r="H170" s="207" t="s">
        <v>793</v>
      </c>
      <c r="I170" s="339"/>
      <c r="J170" s="346"/>
      <c r="K170" s="212"/>
      <c r="L170" s="211"/>
      <c r="M170" s="207"/>
      <c r="N170" s="339"/>
      <c r="O170" s="346"/>
    </row>
    <row r="171" spans="1:15" ht="33" customHeight="1" x14ac:dyDescent="0.3">
      <c r="A171" s="361"/>
      <c r="B171" s="334"/>
      <c r="C171" s="339"/>
      <c r="D171" s="118" t="s">
        <v>592</v>
      </c>
      <c r="E171" s="118"/>
      <c r="F171" s="119">
        <v>3500000</v>
      </c>
      <c r="G171" s="211"/>
      <c r="H171" s="207" t="s">
        <v>794</v>
      </c>
      <c r="I171" s="339"/>
      <c r="J171" s="346"/>
      <c r="K171" s="212"/>
      <c r="L171" s="211"/>
      <c r="M171" s="207"/>
      <c r="N171" s="339"/>
      <c r="O171" s="346"/>
    </row>
    <row r="172" spans="1:15" ht="34.799999999999997" customHeight="1" x14ac:dyDescent="0.3">
      <c r="A172" s="361"/>
      <c r="B172" s="334"/>
      <c r="C172" s="339"/>
      <c r="D172" s="118" t="s">
        <v>593</v>
      </c>
      <c r="E172" s="118"/>
      <c r="F172" s="119">
        <v>6000000</v>
      </c>
      <c r="G172" s="211"/>
      <c r="H172" s="207" t="s">
        <v>795</v>
      </c>
      <c r="I172" s="339"/>
      <c r="J172" s="346"/>
      <c r="K172" s="212"/>
      <c r="L172" s="211"/>
      <c r="M172" s="207"/>
      <c r="N172" s="339"/>
      <c r="O172" s="346"/>
    </row>
    <row r="173" spans="1:15" ht="33" customHeight="1" x14ac:dyDescent="0.3">
      <c r="A173" s="361"/>
      <c r="B173" s="334"/>
      <c r="C173" s="339"/>
      <c r="D173" s="118" t="s">
        <v>594</v>
      </c>
      <c r="E173" s="118"/>
      <c r="F173" s="119">
        <v>7000000</v>
      </c>
      <c r="G173" s="211"/>
      <c r="H173" s="207" t="s">
        <v>796</v>
      </c>
      <c r="I173" s="339"/>
      <c r="J173" s="346"/>
      <c r="K173" s="212"/>
      <c r="L173" s="211"/>
      <c r="M173" s="207"/>
      <c r="N173" s="339"/>
      <c r="O173" s="346"/>
    </row>
    <row r="174" spans="1:15" ht="33" customHeight="1" x14ac:dyDescent="0.3">
      <c r="A174" s="361"/>
      <c r="B174" s="334"/>
      <c r="C174" s="339"/>
      <c r="D174" s="118" t="s">
        <v>595</v>
      </c>
      <c r="E174" s="118"/>
      <c r="F174" s="119">
        <v>400000</v>
      </c>
      <c r="G174" s="211"/>
      <c r="H174" s="333" t="s">
        <v>797</v>
      </c>
      <c r="I174" s="339"/>
      <c r="J174" s="346"/>
      <c r="K174" s="212"/>
      <c r="L174" s="211"/>
      <c r="M174" s="207"/>
      <c r="N174" s="339"/>
      <c r="O174" s="346"/>
    </row>
    <row r="175" spans="1:15" ht="33" customHeight="1" x14ac:dyDescent="0.3">
      <c r="A175" s="361"/>
      <c r="B175" s="334"/>
      <c r="C175" s="339"/>
      <c r="D175" s="118" t="s">
        <v>743</v>
      </c>
      <c r="E175" s="118"/>
      <c r="F175" s="119">
        <v>1000000</v>
      </c>
      <c r="G175" s="211"/>
      <c r="H175" s="334"/>
      <c r="I175" s="339"/>
      <c r="J175" s="346"/>
      <c r="K175" s="212"/>
      <c r="L175" s="211"/>
      <c r="M175" s="207"/>
      <c r="N175" s="339"/>
      <c r="O175" s="346"/>
    </row>
    <row r="176" spans="1:15" ht="33" customHeight="1" x14ac:dyDescent="0.3">
      <c r="A176" s="361"/>
      <c r="B176" s="334"/>
      <c r="C176" s="339"/>
      <c r="D176" s="118" t="s">
        <v>744</v>
      </c>
      <c r="E176" s="118"/>
      <c r="F176" s="119">
        <v>1000000</v>
      </c>
      <c r="G176" s="211"/>
      <c r="H176" s="334"/>
      <c r="I176" s="339"/>
      <c r="J176" s="346"/>
      <c r="K176" s="212"/>
      <c r="L176" s="211"/>
      <c r="M176" s="207"/>
      <c r="N176" s="339"/>
      <c r="O176" s="346"/>
    </row>
    <row r="177" spans="1:15" ht="33" customHeight="1" x14ac:dyDescent="0.3">
      <c r="A177" s="361"/>
      <c r="B177" s="334"/>
      <c r="C177" s="339"/>
      <c r="D177" s="118" t="s">
        <v>596</v>
      </c>
      <c r="E177" s="118"/>
      <c r="F177" s="119">
        <v>200000</v>
      </c>
      <c r="G177" s="211"/>
      <c r="H177" s="334"/>
      <c r="I177" s="339"/>
      <c r="J177" s="346"/>
      <c r="K177" s="212"/>
      <c r="L177" s="211"/>
      <c r="M177" s="207"/>
      <c r="N177" s="339"/>
      <c r="O177" s="346"/>
    </row>
    <row r="178" spans="1:15" ht="33" customHeight="1" x14ac:dyDescent="0.3">
      <c r="A178" s="361"/>
      <c r="B178" s="334"/>
      <c r="C178" s="339"/>
      <c r="D178" s="118" t="s">
        <v>596</v>
      </c>
      <c r="E178" s="118"/>
      <c r="F178" s="119">
        <v>2000000</v>
      </c>
      <c r="G178" s="211"/>
      <c r="H178" s="334"/>
      <c r="I178" s="339"/>
      <c r="J178" s="346"/>
      <c r="K178" s="212"/>
      <c r="L178" s="211"/>
      <c r="M178" s="207"/>
      <c r="N178" s="339"/>
      <c r="O178" s="346"/>
    </row>
    <row r="179" spans="1:15" ht="33" customHeight="1" x14ac:dyDescent="0.3">
      <c r="A179" s="361"/>
      <c r="B179" s="334"/>
      <c r="C179" s="339"/>
      <c r="D179" s="118" t="s">
        <v>596</v>
      </c>
      <c r="E179" s="118"/>
      <c r="F179" s="119">
        <v>600000</v>
      </c>
      <c r="G179" s="211"/>
      <c r="H179" s="334"/>
      <c r="I179" s="339"/>
      <c r="J179" s="346"/>
      <c r="K179" s="212"/>
      <c r="L179" s="211"/>
      <c r="M179" s="207"/>
      <c r="N179" s="339"/>
      <c r="O179" s="346"/>
    </row>
    <row r="180" spans="1:15" ht="33" customHeight="1" x14ac:dyDescent="0.3">
      <c r="A180" s="361"/>
      <c r="B180" s="334"/>
      <c r="C180" s="339"/>
      <c r="D180" s="118" t="s">
        <v>596</v>
      </c>
      <c r="E180" s="118"/>
      <c r="F180" s="119">
        <v>500000</v>
      </c>
      <c r="G180" s="211"/>
      <c r="H180" s="334"/>
      <c r="I180" s="339"/>
      <c r="J180" s="346"/>
      <c r="K180" s="212"/>
      <c r="L180" s="211"/>
      <c r="M180" s="207"/>
      <c r="N180" s="339"/>
      <c r="O180" s="346"/>
    </row>
    <row r="181" spans="1:15" ht="33" customHeight="1" x14ac:dyDescent="0.3">
      <c r="A181" s="361"/>
      <c r="B181" s="334"/>
      <c r="C181" s="339"/>
      <c r="D181" s="118" t="s">
        <v>596</v>
      </c>
      <c r="E181" s="118"/>
      <c r="F181" s="119">
        <v>1000000</v>
      </c>
      <c r="G181" s="211"/>
      <c r="H181" s="344"/>
      <c r="I181" s="339"/>
      <c r="J181" s="346"/>
      <c r="K181" s="212"/>
      <c r="L181" s="211"/>
      <c r="M181" s="207"/>
      <c r="N181" s="339"/>
      <c r="O181" s="346"/>
    </row>
    <row r="182" spans="1:15" ht="34.200000000000003" customHeight="1" thickBot="1" x14ac:dyDescent="0.35">
      <c r="A182" s="362"/>
      <c r="B182" s="334"/>
      <c r="C182" s="340"/>
      <c r="D182" s="118" t="s">
        <v>597</v>
      </c>
      <c r="E182" s="118"/>
      <c r="F182" s="119">
        <v>800000</v>
      </c>
      <c r="G182" s="211" t="s">
        <v>792</v>
      </c>
      <c r="H182" s="207" t="s">
        <v>788</v>
      </c>
      <c r="I182" s="340"/>
      <c r="J182" s="347"/>
      <c r="K182" s="212"/>
      <c r="L182" s="211"/>
      <c r="M182" s="207"/>
      <c r="N182" s="340"/>
      <c r="O182" s="347"/>
    </row>
    <row r="183" spans="1:15" ht="15.75" customHeight="1" thickBot="1" x14ac:dyDescent="0.35">
      <c r="A183" s="69" t="s">
        <v>27</v>
      </c>
      <c r="B183" s="326"/>
      <c r="C183" s="325"/>
      <c r="D183" s="325"/>
      <c r="E183" s="67"/>
      <c r="F183" s="67"/>
      <c r="G183" s="67"/>
      <c r="H183" s="67"/>
      <c r="I183" s="67"/>
      <c r="J183" s="68"/>
      <c r="K183" s="67"/>
      <c r="L183" s="67"/>
      <c r="M183" s="67"/>
      <c r="N183" s="67"/>
      <c r="O183" s="68"/>
    </row>
    <row r="184" spans="1:15" ht="49.5" customHeight="1" thickBot="1" x14ac:dyDescent="0.35">
      <c r="A184" s="71" t="s">
        <v>28</v>
      </c>
      <c r="B184" s="70" t="s">
        <v>29</v>
      </c>
      <c r="C184" s="134" t="s">
        <v>30</v>
      </c>
      <c r="D184" s="134" t="s">
        <v>31</v>
      </c>
      <c r="E184" s="134" t="s">
        <v>32</v>
      </c>
      <c r="F184" s="134" t="s">
        <v>33</v>
      </c>
      <c r="G184" s="134" t="s">
        <v>35</v>
      </c>
      <c r="H184" s="134" t="s">
        <v>36</v>
      </c>
      <c r="I184" s="134" t="s">
        <v>34</v>
      </c>
      <c r="J184" s="134" t="s">
        <v>37</v>
      </c>
      <c r="K184" s="134" t="s">
        <v>31</v>
      </c>
      <c r="L184" s="134" t="s">
        <v>35</v>
      </c>
      <c r="M184" s="134" t="s">
        <v>36</v>
      </c>
      <c r="N184" s="134" t="s">
        <v>34</v>
      </c>
      <c r="O184" s="134" t="s">
        <v>37</v>
      </c>
    </row>
    <row r="185" spans="1:15" ht="32.4" customHeight="1" x14ac:dyDescent="0.3">
      <c r="A185" s="108">
        <f>A168+1</f>
        <v>19</v>
      </c>
      <c r="B185" s="336">
        <v>1</v>
      </c>
      <c r="C185" s="338" t="s">
        <v>580</v>
      </c>
      <c r="D185" s="118" t="s">
        <v>598</v>
      </c>
      <c r="E185" s="118" t="s">
        <v>602</v>
      </c>
      <c r="F185" s="119">
        <v>600000</v>
      </c>
      <c r="G185" s="218" t="s">
        <v>837</v>
      </c>
      <c r="H185" s="207"/>
      <c r="I185" s="338">
        <v>0</v>
      </c>
      <c r="J185" s="72">
        <f>IFERROR(AVERAGE(I185)," ")</f>
        <v>0</v>
      </c>
      <c r="K185" s="212"/>
      <c r="L185" s="209"/>
      <c r="M185" s="219"/>
      <c r="N185" s="338"/>
      <c r="O185" s="72"/>
    </row>
    <row r="186" spans="1:15" ht="32.4" customHeight="1" x14ac:dyDescent="0.3">
      <c r="A186" s="360" t="s">
        <v>579</v>
      </c>
      <c r="B186" s="334"/>
      <c r="C186" s="339"/>
      <c r="D186" s="118" t="s">
        <v>599</v>
      </c>
      <c r="E186" s="118"/>
      <c r="F186" s="119">
        <v>200000</v>
      </c>
      <c r="G186" s="119"/>
      <c r="H186" s="119"/>
      <c r="I186" s="339"/>
      <c r="J186" s="345" t="str">
        <f>IFERROR(VLOOKUP(J185,'Datos Validaciones PAO'!$N$2:$O$102,2,TRUE)," ")</f>
        <v>Meta No Cumplida (MNC)</v>
      </c>
      <c r="K186" s="212"/>
      <c r="L186" s="211"/>
      <c r="M186" s="211"/>
      <c r="N186" s="339"/>
      <c r="O186" s="345"/>
    </row>
    <row r="187" spans="1:15" ht="31.8" customHeight="1" x14ac:dyDescent="0.3">
      <c r="A187" s="361"/>
      <c r="B187" s="334"/>
      <c r="C187" s="339"/>
      <c r="D187" s="118" t="s">
        <v>600</v>
      </c>
      <c r="E187" s="118"/>
      <c r="F187" s="119">
        <v>100000</v>
      </c>
      <c r="G187" s="119"/>
      <c r="H187" s="119"/>
      <c r="I187" s="339"/>
      <c r="J187" s="346"/>
      <c r="K187" s="212"/>
      <c r="L187" s="211"/>
      <c r="M187" s="211"/>
      <c r="N187" s="339"/>
      <c r="O187" s="346"/>
    </row>
    <row r="188" spans="1:15" ht="34.200000000000003" customHeight="1" x14ac:dyDescent="0.3">
      <c r="A188" s="361"/>
      <c r="B188" s="334"/>
      <c r="C188" s="339"/>
      <c r="D188" s="118" t="s">
        <v>601</v>
      </c>
      <c r="E188" s="118"/>
      <c r="F188" s="119">
        <v>50000</v>
      </c>
      <c r="G188" s="119"/>
      <c r="H188" s="119"/>
      <c r="I188" s="339"/>
      <c r="J188" s="346"/>
      <c r="K188" s="212"/>
      <c r="L188" s="211"/>
      <c r="M188" s="207"/>
      <c r="N188" s="339"/>
      <c r="O188" s="346"/>
    </row>
    <row r="189" spans="1:15" ht="34.799999999999997" customHeight="1" x14ac:dyDescent="0.3">
      <c r="A189" s="361"/>
      <c r="B189" s="334"/>
      <c r="C189" s="339"/>
      <c r="D189" s="118" t="s">
        <v>586</v>
      </c>
      <c r="E189" s="118"/>
      <c r="F189" s="119">
        <v>100000</v>
      </c>
      <c r="G189" s="211"/>
      <c r="H189" s="207"/>
      <c r="I189" s="339"/>
      <c r="J189" s="346"/>
      <c r="K189" s="212"/>
      <c r="L189" s="211"/>
      <c r="M189" s="207"/>
      <c r="N189" s="339"/>
      <c r="O189" s="346"/>
    </row>
    <row r="190" spans="1:15" ht="31.8" customHeight="1" x14ac:dyDescent="0.3">
      <c r="A190" s="361"/>
      <c r="B190" s="334"/>
      <c r="C190" s="339"/>
      <c r="D190" s="118"/>
      <c r="E190" s="118"/>
      <c r="F190" s="119"/>
      <c r="G190" s="211"/>
      <c r="H190" s="207"/>
      <c r="I190" s="339"/>
      <c r="J190" s="346"/>
      <c r="K190" s="212"/>
      <c r="L190" s="211"/>
      <c r="M190" s="207"/>
      <c r="N190" s="339"/>
      <c r="O190" s="346"/>
    </row>
    <row r="191" spans="1:15" ht="31.8" customHeight="1" thickBot="1" x14ac:dyDescent="0.35">
      <c r="A191" s="362"/>
      <c r="B191" s="334"/>
      <c r="C191" s="340"/>
      <c r="D191" s="118"/>
      <c r="E191" s="118"/>
      <c r="F191" s="119"/>
      <c r="G191" s="211"/>
      <c r="H191" s="207"/>
      <c r="I191" s="340"/>
      <c r="J191" s="347"/>
      <c r="K191" s="212"/>
      <c r="L191" s="211"/>
      <c r="M191" s="207"/>
      <c r="N191" s="340"/>
      <c r="O191" s="347"/>
    </row>
    <row r="192" spans="1:15" ht="15.75" customHeight="1" thickBot="1" x14ac:dyDescent="0.35">
      <c r="A192" s="69" t="s">
        <v>27</v>
      </c>
      <c r="B192" s="326"/>
      <c r="C192" s="325"/>
      <c r="D192" s="325"/>
      <c r="E192" s="67"/>
      <c r="F192" s="67"/>
      <c r="G192" s="67"/>
      <c r="H192" s="67"/>
      <c r="I192" s="67"/>
      <c r="J192" s="68"/>
      <c r="K192" s="67"/>
      <c r="L192" s="67"/>
      <c r="M192" s="67"/>
      <c r="N192" s="67"/>
      <c r="O192" s="68"/>
    </row>
    <row r="193" spans="1:15" ht="49.5" customHeight="1" thickBot="1" x14ac:dyDescent="0.35">
      <c r="A193" s="71" t="s">
        <v>28</v>
      </c>
      <c r="B193" s="70" t="s">
        <v>29</v>
      </c>
      <c r="C193" s="134" t="s">
        <v>30</v>
      </c>
      <c r="D193" s="134" t="s">
        <v>31</v>
      </c>
      <c r="E193" s="134" t="s">
        <v>32</v>
      </c>
      <c r="F193" s="134" t="s">
        <v>33</v>
      </c>
      <c r="G193" s="134" t="s">
        <v>35</v>
      </c>
      <c r="H193" s="134" t="s">
        <v>36</v>
      </c>
      <c r="I193" s="134" t="s">
        <v>34</v>
      </c>
      <c r="J193" s="134" t="s">
        <v>37</v>
      </c>
      <c r="K193" s="134" t="s">
        <v>31</v>
      </c>
      <c r="L193" s="134" t="s">
        <v>35</v>
      </c>
      <c r="M193" s="134" t="s">
        <v>36</v>
      </c>
      <c r="N193" s="134" t="s">
        <v>34</v>
      </c>
      <c r="O193" s="134" t="s">
        <v>37</v>
      </c>
    </row>
    <row r="194" spans="1:15" ht="34.799999999999997" customHeight="1" x14ac:dyDescent="0.3">
      <c r="A194" s="108">
        <f>A185+1</f>
        <v>20</v>
      </c>
      <c r="B194" s="336">
        <v>1</v>
      </c>
      <c r="C194" s="338" t="s">
        <v>580</v>
      </c>
      <c r="D194" s="118" t="s">
        <v>603</v>
      </c>
      <c r="E194" s="118" t="s">
        <v>611</v>
      </c>
      <c r="F194" s="119">
        <v>240000</v>
      </c>
      <c r="G194" s="218"/>
      <c r="H194" s="207" t="s">
        <v>798</v>
      </c>
      <c r="I194" s="338">
        <v>0.4</v>
      </c>
      <c r="J194" s="72">
        <f>IFERROR(AVERAGE(I194)," ")</f>
        <v>0.4</v>
      </c>
      <c r="K194" s="196"/>
      <c r="L194" s="209"/>
      <c r="M194" s="219"/>
      <c r="N194" s="338"/>
      <c r="O194" s="72"/>
    </row>
    <row r="195" spans="1:15" ht="34.200000000000003" customHeight="1" x14ac:dyDescent="0.3">
      <c r="A195" s="360" t="s">
        <v>579</v>
      </c>
      <c r="B195" s="337"/>
      <c r="C195" s="339"/>
      <c r="D195" s="118" t="s">
        <v>604</v>
      </c>
      <c r="E195" s="118"/>
      <c r="F195" s="119">
        <v>100000</v>
      </c>
      <c r="G195" s="218"/>
      <c r="H195" s="207" t="s">
        <v>798</v>
      </c>
      <c r="I195" s="339"/>
      <c r="J195" s="345" t="str">
        <f>IFERROR(VLOOKUP(J194,'Datos Validaciones PAO'!$N$2:$O$102,2,TRUE)," ")</f>
        <v>Meta Parcialmente Cumplida (MPC)</v>
      </c>
      <c r="K195" s="196"/>
      <c r="L195" s="209"/>
      <c r="M195" s="219"/>
      <c r="N195" s="339"/>
      <c r="O195" s="345"/>
    </row>
    <row r="196" spans="1:15" ht="34.5" customHeight="1" x14ac:dyDescent="0.3">
      <c r="A196" s="361"/>
      <c r="B196" s="337"/>
      <c r="C196" s="339"/>
      <c r="D196" s="118" t="s">
        <v>605</v>
      </c>
      <c r="E196" s="118"/>
      <c r="F196" s="119">
        <v>5000000</v>
      </c>
      <c r="G196" s="218"/>
      <c r="H196" s="207" t="s">
        <v>799</v>
      </c>
      <c r="I196" s="339"/>
      <c r="J196" s="346"/>
      <c r="K196" s="196"/>
      <c r="L196" s="218"/>
      <c r="M196" s="207"/>
      <c r="N196" s="339"/>
      <c r="O196" s="346"/>
    </row>
    <row r="197" spans="1:15" ht="33" customHeight="1" x14ac:dyDescent="0.3">
      <c r="A197" s="361"/>
      <c r="B197" s="337"/>
      <c r="C197" s="339"/>
      <c r="D197" s="118" t="s">
        <v>606</v>
      </c>
      <c r="E197" s="118"/>
      <c r="F197" s="119">
        <v>20000</v>
      </c>
      <c r="G197" s="133" t="s">
        <v>800</v>
      </c>
      <c r="H197" s="118"/>
      <c r="I197" s="339"/>
      <c r="J197" s="346"/>
      <c r="K197" s="196"/>
      <c r="L197" s="133"/>
      <c r="M197" s="118"/>
      <c r="N197" s="339"/>
      <c r="O197" s="346"/>
    </row>
    <row r="198" spans="1:15" ht="48.75" customHeight="1" x14ac:dyDescent="0.3">
      <c r="A198" s="361"/>
      <c r="B198" s="337"/>
      <c r="C198" s="339"/>
      <c r="D198" s="118" t="s">
        <v>607</v>
      </c>
      <c r="E198" s="118"/>
      <c r="F198" s="119">
        <v>2200000</v>
      </c>
      <c r="G198" s="133"/>
      <c r="H198" s="118" t="s">
        <v>801</v>
      </c>
      <c r="I198" s="339"/>
      <c r="J198" s="346"/>
      <c r="K198" s="196"/>
      <c r="L198" s="133"/>
      <c r="M198" s="118"/>
      <c r="N198" s="339"/>
      <c r="O198" s="346"/>
    </row>
    <row r="199" spans="1:15" ht="33" customHeight="1" x14ac:dyDescent="0.3">
      <c r="A199" s="361"/>
      <c r="B199" s="337"/>
      <c r="C199" s="339"/>
      <c r="D199" s="118" t="s">
        <v>608</v>
      </c>
      <c r="E199" s="118"/>
      <c r="F199" s="119">
        <v>300000</v>
      </c>
      <c r="G199" s="133" t="s">
        <v>802</v>
      </c>
      <c r="H199" s="118" t="s">
        <v>803</v>
      </c>
      <c r="I199" s="339"/>
      <c r="J199" s="346"/>
      <c r="K199" s="196"/>
      <c r="L199" s="133"/>
      <c r="M199" s="118"/>
      <c r="N199" s="339"/>
      <c r="O199" s="346"/>
    </row>
    <row r="200" spans="1:15" ht="33" customHeight="1" x14ac:dyDescent="0.3">
      <c r="A200" s="361"/>
      <c r="B200" s="337"/>
      <c r="C200" s="339"/>
      <c r="D200" s="118" t="s">
        <v>609</v>
      </c>
      <c r="E200" s="118"/>
      <c r="F200" s="119">
        <v>300000</v>
      </c>
      <c r="G200" s="133" t="s">
        <v>800</v>
      </c>
      <c r="H200" s="118"/>
      <c r="I200" s="339"/>
      <c r="J200" s="346"/>
      <c r="K200" s="196"/>
      <c r="L200" s="133"/>
      <c r="M200" s="118"/>
      <c r="N200" s="339"/>
      <c r="O200" s="346"/>
    </row>
    <row r="201" spans="1:15" ht="42.75" customHeight="1" thickBot="1" x14ac:dyDescent="0.35">
      <c r="A201" s="362"/>
      <c r="B201" s="367"/>
      <c r="C201" s="340"/>
      <c r="D201" s="118" t="s">
        <v>610</v>
      </c>
      <c r="E201" s="118"/>
      <c r="F201" s="119">
        <v>2000000</v>
      </c>
      <c r="G201" s="133"/>
      <c r="H201" s="118" t="s">
        <v>804</v>
      </c>
      <c r="I201" s="340"/>
      <c r="J201" s="347"/>
      <c r="K201" s="196"/>
      <c r="L201" s="133"/>
      <c r="M201" s="118"/>
      <c r="N201" s="340"/>
      <c r="O201" s="347"/>
    </row>
    <row r="202" spans="1:15" ht="15.75" customHeight="1" thickBot="1" x14ac:dyDescent="0.35">
      <c r="A202" s="69" t="s">
        <v>27</v>
      </c>
      <c r="B202" s="226"/>
      <c r="C202" s="67"/>
      <c r="D202" s="67"/>
      <c r="E202" s="67"/>
      <c r="F202" s="67"/>
      <c r="G202" s="67"/>
      <c r="H202" s="67"/>
      <c r="I202" s="67"/>
      <c r="J202" s="68"/>
      <c r="K202" s="67"/>
      <c r="L202" s="67"/>
      <c r="M202" s="67"/>
      <c r="N202" s="67"/>
      <c r="O202" s="68"/>
    </row>
    <row r="203" spans="1:15" ht="49.5" customHeight="1" thickBot="1" x14ac:dyDescent="0.35">
      <c r="A203" s="71" t="s">
        <v>28</v>
      </c>
      <c r="B203" s="70" t="s">
        <v>29</v>
      </c>
      <c r="C203" s="134" t="s">
        <v>30</v>
      </c>
      <c r="D203" s="134" t="s">
        <v>31</v>
      </c>
      <c r="E203" s="134" t="s">
        <v>32</v>
      </c>
      <c r="F203" s="134" t="s">
        <v>33</v>
      </c>
      <c r="G203" s="134" t="s">
        <v>35</v>
      </c>
      <c r="H203" s="134" t="s">
        <v>36</v>
      </c>
      <c r="I203" s="134" t="s">
        <v>34</v>
      </c>
      <c r="J203" s="134" t="s">
        <v>37</v>
      </c>
      <c r="K203" s="134" t="s">
        <v>31</v>
      </c>
      <c r="L203" s="134" t="s">
        <v>35</v>
      </c>
      <c r="M203" s="134" t="s">
        <v>36</v>
      </c>
      <c r="N203" s="134" t="s">
        <v>34</v>
      </c>
      <c r="O203" s="134" t="s">
        <v>37</v>
      </c>
    </row>
    <row r="204" spans="1:15" ht="34.200000000000003" customHeight="1" x14ac:dyDescent="0.3">
      <c r="A204" s="108">
        <f>A194+1</f>
        <v>21</v>
      </c>
      <c r="B204" s="336" t="s">
        <v>712</v>
      </c>
      <c r="C204" s="338" t="s">
        <v>580</v>
      </c>
      <c r="D204" s="118" t="s">
        <v>612</v>
      </c>
      <c r="E204" s="118" t="s">
        <v>639</v>
      </c>
      <c r="F204" s="119">
        <v>20000000</v>
      </c>
      <c r="G204" s="207"/>
      <c r="H204" s="207" t="s">
        <v>805</v>
      </c>
      <c r="I204" s="338">
        <v>0.45</v>
      </c>
      <c r="J204" s="72">
        <f>IFERROR(AVERAGE(I204)," ")</f>
        <v>0.45</v>
      </c>
      <c r="K204" s="196"/>
      <c r="L204" s="207"/>
      <c r="M204" s="207"/>
      <c r="N204" s="338"/>
      <c r="O204" s="72"/>
    </row>
    <row r="205" spans="1:15" ht="38.25" customHeight="1" x14ac:dyDescent="0.3">
      <c r="A205" s="360" t="s">
        <v>579</v>
      </c>
      <c r="B205" s="337"/>
      <c r="C205" s="339"/>
      <c r="D205" s="118" t="s">
        <v>613</v>
      </c>
      <c r="E205" s="118"/>
      <c r="F205" s="119">
        <v>80000000</v>
      </c>
      <c r="G205" s="189"/>
      <c r="H205" s="207" t="s">
        <v>806</v>
      </c>
      <c r="I205" s="339"/>
      <c r="J205" s="345" t="str">
        <f>IFERROR(VLOOKUP(J204,'Datos Validaciones PAO'!$N$2:$O$102,2,TRUE)," ")</f>
        <v>Meta Parcialmente Cumplida (MPC)</v>
      </c>
      <c r="K205" s="196"/>
      <c r="L205" s="133"/>
      <c r="M205" s="118"/>
      <c r="N205" s="339"/>
      <c r="O205" s="345"/>
    </row>
    <row r="206" spans="1:15" ht="57" customHeight="1" x14ac:dyDescent="0.3">
      <c r="A206" s="361"/>
      <c r="B206" s="337"/>
      <c r="C206" s="339"/>
      <c r="D206" s="118" t="s">
        <v>614</v>
      </c>
      <c r="E206" s="118"/>
      <c r="F206" s="119">
        <v>100000</v>
      </c>
      <c r="G206" s="189" t="s">
        <v>807</v>
      </c>
      <c r="H206" s="118" t="s">
        <v>808</v>
      </c>
      <c r="I206" s="339"/>
      <c r="J206" s="346"/>
      <c r="K206" s="196"/>
      <c r="L206" s="133"/>
      <c r="M206" s="118"/>
      <c r="N206" s="339"/>
      <c r="O206" s="346"/>
    </row>
    <row r="207" spans="1:15" ht="33" customHeight="1" x14ac:dyDescent="0.3">
      <c r="A207" s="361"/>
      <c r="B207" s="337"/>
      <c r="C207" s="339"/>
      <c r="D207" s="118" t="s">
        <v>615</v>
      </c>
      <c r="E207" s="118"/>
      <c r="F207" s="119">
        <v>3650000</v>
      </c>
      <c r="G207" s="189"/>
      <c r="H207" s="207" t="s">
        <v>809</v>
      </c>
      <c r="I207" s="339"/>
      <c r="J207" s="346"/>
      <c r="K207" s="196"/>
      <c r="L207" s="133"/>
      <c r="M207" s="118"/>
      <c r="N207" s="339"/>
      <c r="O207" s="346"/>
    </row>
    <row r="208" spans="1:15" ht="36" customHeight="1" x14ac:dyDescent="0.3">
      <c r="A208" s="361"/>
      <c r="B208" s="337"/>
      <c r="C208" s="339"/>
      <c r="D208" s="118" t="s">
        <v>616</v>
      </c>
      <c r="E208" s="118"/>
      <c r="F208" s="119">
        <v>2300000</v>
      </c>
      <c r="G208" s="189"/>
      <c r="H208" s="207" t="s">
        <v>809</v>
      </c>
      <c r="I208" s="339"/>
      <c r="J208" s="346"/>
      <c r="K208" s="196"/>
      <c r="L208" s="133"/>
      <c r="M208" s="118"/>
      <c r="N208" s="339"/>
      <c r="O208" s="346"/>
    </row>
    <row r="209" spans="1:15" ht="33" customHeight="1" x14ac:dyDescent="0.3">
      <c r="A209" s="361"/>
      <c r="B209" s="366"/>
      <c r="C209" s="339"/>
      <c r="D209" s="118" t="s">
        <v>617</v>
      </c>
      <c r="E209" s="118"/>
      <c r="F209" s="119">
        <v>5300000</v>
      </c>
      <c r="G209" s="189"/>
      <c r="H209" s="207" t="s">
        <v>809</v>
      </c>
      <c r="I209" s="339"/>
      <c r="J209" s="346"/>
      <c r="K209" s="196"/>
      <c r="L209" s="133"/>
      <c r="M209" s="118"/>
      <c r="N209" s="339"/>
      <c r="O209" s="346"/>
    </row>
    <row r="210" spans="1:15" ht="58.2" customHeight="1" x14ac:dyDescent="0.3">
      <c r="A210" s="361"/>
      <c r="B210" s="218" t="s">
        <v>715</v>
      </c>
      <c r="C210" s="339"/>
      <c r="D210" s="118" t="s">
        <v>618</v>
      </c>
      <c r="E210" s="118"/>
      <c r="F210" s="119">
        <v>2200000</v>
      </c>
      <c r="G210" s="189" t="s">
        <v>810</v>
      </c>
      <c r="H210" s="207" t="s">
        <v>811</v>
      </c>
      <c r="I210" s="339"/>
      <c r="J210" s="346"/>
      <c r="K210" s="196"/>
      <c r="L210" s="133"/>
      <c r="M210" s="118"/>
      <c r="N210" s="339"/>
      <c r="O210" s="346"/>
    </row>
    <row r="211" spans="1:15" ht="33" customHeight="1" x14ac:dyDescent="0.3">
      <c r="A211" s="361"/>
      <c r="B211" s="336" t="s">
        <v>712</v>
      </c>
      <c r="C211" s="339"/>
      <c r="D211" s="118" t="s">
        <v>619</v>
      </c>
      <c r="E211" s="118"/>
      <c r="F211" s="119">
        <v>10000000</v>
      </c>
      <c r="G211" s="189"/>
      <c r="H211" s="118" t="s">
        <v>812</v>
      </c>
      <c r="I211" s="339"/>
      <c r="J211" s="346"/>
      <c r="K211" s="196"/>
      <c r="L211" s="133"/>
      <c r="M211" s="118"/>
      <c r="N211" s="339"/>
      <c r="O211" s="346"/>
    </row>
    <row r="212" spans="1:15" ht="33" customHeight="1" x14ac:dyDescent="0.3">
      <c r="A212" s="361"/>
      <c r="B212" s="337"/>
      <c r="C212" s="339"/>
      <c r="D212" s="118" t="s">
        <v>620</v>
      </c>
      <c r="E212" s="118"/>
      <c r="F212" s="119">
        <v>82000000</v>
      </c>
      <c r="G212" s="189"/>
      <c r="H212" s="118" t="s">
        <v>813</v>
      </c>
      <c r="I212" s="339"/>
      <c r="J212" s="346"/>
      <c r="K212" s="196"/>
      <c r="L212" s="133"/>
      <c r="M212" s="118"/>
      <c r="N212" s="339"/>
      <c r="O212" s="346"/>
    </row>
    <row r="213" spans="1:15" ht="33" customHeight="1" x14ac:dyDescent="0.3">
      <c r="A213" s="361"/>
      <c r="B213" s="337"/>
      <c r="C213" s="339"/>
      <c r="D213" s="118" t="s">
        <v>621</v>
      </c>
      <c r="E213" s="118"/>
      <c r="F213" s="119">
        <v>53000000</v>
      </c>
      <c r="G213" s="189"/>
      <c r="H213" s="118" t="s">
        <v>814</v>
      </c>
      <c r="I213" s="339"/>
      <c r="J213" s="346"/>
      <c r="K213" s="196"/>
      <c r="L213" s="133"/>
      <c r="M213" s="118"/>
      <c r="N213" s="339"/>
      <c r="O213" s="346"/>
    </row>
    <row r="214" spans="1:15" ht="33" customHeight="1" x14ac:dyDescent="0.3">
      <c r="A214" s="361"/>
      <c r="B214" s="366"/>
      <c r="C214" s="339"/>
      <c r="D214" s="118" t="s">
        <v>622</v>
      </c>
      <c r="E214" s="118"/>
      <c r="F214" s="119">
        <v>1150000</v>
      </c>
      <c r="G214" s="189"/>
      <c r="H214" s="118" t="s">
        <v>815</v>
      </c>
      <c r="I214" s="339"/>
      <c r="J214" s="346"/>
      <c r="K214" s="196"/>
      <c r="L214" s="133"/>
      <c r="M214" s="118"/>
      <c r="N214" s="339"/>
      <c r="O214" s="346"/>
    </row>
    <row r="215" spans="1:15" ht="33" customHeight="1" x14ac:dyDescent="0.3">
      <c r="A215" s="361"/>
      <c r="B215" s="218"/>
      <c r="C215" s="339"/>
      <c r="D215" s="118" t="s">
        <v>623</v>
      </c>
      <c r="E215" s="118"/>
      <c r="F215" s="119">
        <v>25000</v>
      </c>
      <c r="G215" s="189" t="s">
        <v>816</v>
      </c>
      <c r="H215" s="118"/>
      <c r="I215" s="339"/>
      <c r="J215" s="346"/>
      <c r="K215" s="196"/>
      <c r="L215" s="133"/>
      <c r="M215" s="118"/>
      <c r="N215" s="339"/>
      <c r="O215" s="346"/>
    </row>
    <row r="216" spans="1:15" ht="33" customHeight="1" x14ac:dyDescent="0.3">
      <c r="A216" s="361"/>
      <c r="B216" s="218" t="s">
        <v>716</v>
      </c>
      <c r="C216" s="339"/>
      <c r="D216" s="118" t="s">
        <v>624</v>
      </c>
      <c r="E216" s="118"/>
      <c r="F216" s="119">
        <v>1455000</v>
      </c>
      <c r="G216" s="189"/>
      <c r="H216" s="207" t="s">
        <v>817</v>
      </c>
      <c r="I216" s="339"/>
      <c r="J216" s="346"/>
      <c r="K216" s="196"/>
      <c r="L216" s="133"/>
      <c r="M216" s="118"/>
      <c r="N216" s="339"/>
      <c r="O216" s="346"/>
    </row>
    <row r="217" spans="1:15" ht="33" customHeight="1" x14ac:dyDescent="0.3">
      <c r="A217" s="361"/>
      <c r="B217" s="218"/>
      <c r="C217" s="339"/>
      <c r="D217" s="118" t="s">
        <v>625</v>
      </c>
      <c r="E217" s="118"/>
      <c r="F217" s="119">
        <v>16000000</v>
      </c>
      <c r="G217" s="189"/>
      <c r="H217" s="207" t="s">
        <v>818</v>
      </c>
      <c r="I217" s="339"/>
      <c r="J217" s="346"/>
      <c r="K217" s="196"/>
      <c r="L217" s="133"/>
      <c r="M217" s="118"/>
      <c r="N217" s="339"/>
      <c r="O217" s="346"/>
    </row>
    <row r="218" spans="1:15" ht="33" customHeight="1" x14ac:dyDescent="0.3">
      <c r="A218" s="361"/>
      <c r="B218" s="218"/>
      <c r="C218" s="339"/>
      <c r="D218" s="118" t="s">
        <v>717</v>
      </c>
      <c r="E218" s="118"/>
      <c r="F218" s="119">
        <v>6000000</v>
      </c>
      <c r="G218" s="189"/>
      <c r="H218" s="207" t="s">
        <v>819</v>
      </c>
      <c r="I218" s="339"/>
      <c r="J218" s="346"/>
      <c r="K218" s="196"/>
      <c r="L218" s="133"/>
      <c r="M218" s="118"/>
      <c r="N218" s="339"/>
      <c r="O218" s="346"/>
    </row>
    <row r="219" spans="1:15" ht="33" customHeight="1" x14ac:dyDescent="0.3">
      <c r="A219" s="361"/>
      <c r="B219" s="218" t="s">
        <v>718</v>
      </c>
      <c r="C219" s="339"/>
      <c r="D219" s="118" t="s">
        <v>626</v>
      </c>
      <c r="E219" s="118"/>
      <c r="F219" s="119">
        <v>1000000</v>
      </c>
      <c r="G219" s="189"/>
      <c r="H219" s="207" t="s">
        <v>819</v>
      </c>
      <c r="I219" s="339"/>
      <c r="J219" s="346"/>
      <c r="K219" s="196"/>
      <c r="L219" s="133"/>
      <c r="M219" s="118"/>
      <c r="N219" s="339"/>
      <c r="O219" s="346"/>
    </row>
    <row r="220" spans="1:15" ht="33" customHeight="1" x14ac:dyDescent="0.3">
      <c r="A220" s="361"/>
      <c r="B220" s="218"/>
      <c r="C220" s="339"/>
      <c r="D220" s="118" t="s">
        <v>627</v>
      </c>
      <c r="E220" s="118"/>
      <c r="F220" s="119">
        <v>9500000</v>
      </c>
      <c r="G220" s="189"/>
      <c r="H220" s="207" t="s">
        <v>820</v>
      </c>
      <c r="I220" s="339"/>
      <c r="J220" s="346"/>
      <c r="K220" s="196"/>
      <c r="L220" s="133"/>
      <c r="M220" s="118"/>
      <c r="N220" s="339"/>
      <c r="O220" s="346"/>
    </row>
    <row r="221" spans="1:15" ht="33" customHeight="1" x14ac:dyDescent="0.3">
      <c r="A221" s="361"/>
      <c r="B221" s="218" t="s">
        <v>716</v>
      </c>
      <c r="C221" s="339"/>
      <c r="D221" s="118" t="s">
        <v>628</v>
      </c>
      <c r="E221" s="118"/>
      <c r="F221" s="119">
        <v>500000</v>
      </c>
      <c r="G221" s="189"/>
      <c r="H221" s="207" t="s">
        <v>821</v>
      </c>
      <c r="I221" s="339"/>
      <c r="J221" s="346"/>
      <c r="K221" s="196"/>
      <c r="L221" s="133"/>
      <c r="M221" s="118"/>
      <c r="N221" s="339"/>
      <c r="O221" s="346"/>
    </row>
    <row r="222" spans="1:15" ht="33" customHeight="1" x14ac:dyDescent="0.3">
      <c r="A222" s="361"/>
      <c r="B222" s="336" t="s">
        <v>712</v>
      </c>
      <c r="C222" s="339"/>
      <c r="D222" s="118" t="s">
        <v>629</v>
      </c>
      <c r="E222" s="118"/>
      <c r="F222" s="119">
        <v>3000000</v>
      </c>
      <c r="G222" s="189"/>
      <c r="H222" s="207" t="s">
        <v>822</v>
      </c>
      <c r="I222" s="339"/>
      <c r="J222" s="346"/>
      <c r="K222" s="196"/>
      <c r="L222" s="133"/>
      <c r="M222" s="118"/>
      <c r="N222" s="339"/>
      <c r="O222" s="346"/>
    </row>
    <row r="223" spans="1:15" ht="33" customHeight="1" x14ac:dyDescent="0.3">
      <c r="A223" s="361"/>
      <c r="B223" s="366"/>
      <c r="C223" s="339"/>
      <c r="D223" s="118" t="s">
        <v>630</v>
      </c>
      <c r="E223" s="118"/>
      <c r="F223" s="119">
        <v>1800000</v>
      </c>
      <c r="G223" s="189"/>
      <c r="H223" s="207" t="s">
        <v>823</v>
      </c>
      <c r="I223" s="339"/>
      <c r="J223" s="346"/>
      <c r="K223" s="196"/>
      <c r="L223" s="133"/>
      <c r="M223" s="118"/>
      <c r="N223" s="339"/>
      <c r="O223" s="346"/>
    </row>
    <row r="224" spans="1:15" ht="33" customHeight="1" x14ac:dyDescent="0.3">
      <c r="A224" s="361"/>
      <c r="B224" s="218" t="s">
        <v>719</v>
      </c>
      <c r="C224" s="339"/>
      <c r="D224" s="118" t="s">
        <v>631</v>
      </c>
      <c r="E224" s="118"/>
      <c r="F224" s="119">
        <v>800000</v>
      </c>
      <c r="G224" s="189"/>
      <c r="H224" s="207" t="s">
        <v>823</v>
      </c>
      <c r="I224" s="339"/>
      <c r="J224" s="346"/>
      <c r="K224" s="196"/>
      <c r="L224" s="133"/>
      <c r="M224" s="118"/>
      <c r="N224" s="339"/>
      <c r="O224" s="346"/>
    </row>
    <row r="225" spans="1:15" ht="33" customHeight="1" x14ac:dyDescent="0.3">
      <c r="A225" s="361"/>
      <c r="B225" s="218" t="s">
        <v>716</v>
      </c>
      <c r="C225" s="339"/>
      <c r="D225" s="118" t="s">
        <v>632</v>
      </c>
      <c r="E225" s="118"/>
      <c r="F225" s="119">
        <v>400000</v>
      </c>
      <c r="G225" s="189"/>
      <c r="H225" s="207" t="s">
        <v>821</v>
      </c>
      <c r="I225" s="339"/>
      <c r="J225" s="346"/>
      <c r="K225" s="196"/>
      <c r="L225" s="133"/>
      <c r="M225" s="118"/>
      <c r="N225" s="339"/>
      <c r="O225" s="346"/>
    </row>
    <row r="226" spans="1:15" ht="33" customHeight="1" x14ac:dyDescent="0.3">
      <c r="A226" s="361"/>
      <c r="B226" s="336" t="s">
        <v>720</v>
      </c>
      <c r="C226" s="339"/>
      <c r="D226" s="118" t="s">
        <v>633</v>
      </c>
      <c r="E226" s="118"/>
      <c r="F226" s="119">
        <v>200000</v>
      </c>
      <c r="G226" s="189" t="s">
        <v>824</v>
      </c>
      <c r="H226" s="118"/>
      <c r="I226" s="339"/>
      <c r="J226" s="346"/>
      <c r="K226" s="196"/>
      <c r="L226" s="133"/>
      <c r="M226" s="118"/>
      <c r="N226" s="339"/>
      <c r="O226" s="346"/>
    </row>
    <row r="227" spans="1:15" ht="33" customHeight="1" x14ac:dyDescent="0.3">
      <c r="A227" s="361"/>
      <c r="B227" s="337"/>
      <c r="C227" s="339"/>
      <c r="D227" s="118" t="s">
        <v>634</v>
      </c>
      <c r="E227" s="118"/>
      <c r="F227" s="119">
        <v>1500000</v>
      </c>
      <c r="G227" s="189"/>
      <c r="H227" s="118" t="s">
        <v>825</v>
      </c>
      <c r="I227" s="339"/>
      <c r="J227" s="346"/>
      <c r="K227" s="196"/>
      <c r="L227" s="133"/>
      <c r="M227" s="118"/>
      <c r="N227" s="339"/>
      <c r="O227" s="346"/>
    </row>
    <row r="228" spans="1:15" ht="33" customHeight="1" x14ac:dyDescent="0.3">
      <c r="A228" s="361"/>
      <c r="B228" s="366"/>
      <c r="C228" s="339"/>
      <c r="D228" s="118" t="s">
        <v>635</v>
      </c>
      <c r="E228" s="118"/>
      <c r="F228" s="119">
        <v>1000000</v>
      </c>
      <c r="G228" s="189" t="s">
        <v>826</v>
      </c>
      <c r="H228" s="118"/>
      <c r="I228" s="339"/>
      <c r="J228" s="346"/>
      <c r="K228" s="196"/>
      <c r="L228" s="133"/>
      <c r="M228" s="118"/>
      <c r="N228" s="339"/>
      <c r="O228" s="346"/>
    </row>
    <row r="229" spans="1:15" ht="33" customHeight="1" x14ac:dyDescent="0.3">
      <c r="A229" s="361"/>
      <c r="B229" s="218" t="s">
        <v>712</v>
      </c>
      <c r="C229" s="339"/>
      <c r="D229" s="118" t="s">
        <v>636</v>
      </c>
      <c r="E229" s="118"/>
      <c r="F229" s="119">
        <v>120000</v>
      </c>
      <c r="G229" s="189"/>
      <c r="H229" s="118" t="s">
        <v>827</v>
      </c>
      <c r="I229" s="339"/>
      <c r="J229" s="346"/>
      <c r="K229" s="196"/>
      <c r="L229" s="133"/>
      <c r="M229" s="118"/>
      <c r="N229" s="339"/>
      <c r="O229" s="346"/>
    </row>
    <row r="230" spans="1:15" ht="33" customHeight="1" x14ac:dyDescent="0.3">
      <c r="A230" s="361"/>
      <c r="B230" s="218" t="s">
        <v>719</v>
      </c>
      <c r="C230" s="339"/>
      <c r="D230" s="118" t="s">
        <v>637</v>
      </c>
      <c r="E230" s="118"/>
      <c r="F230" s="119">
        <v>100000</v>
      </c>
      <c r="G230" s="189"/>
      <c r="H230" s="118" t="s">
        <v>828</v>
      </c>
      <c r="I230" s="339"/>
      <c r="J230" s="346"/>
      <c r="K230" s="196"/>
      <c r="L230" s="133"/>
      <c r="M230" s="118"/>
      <c r="N230" s="339"/>
      <c r="O230" s="346"/>
    </row>
    <row r="231" spans="1:15" ht="33" customHeight="1" thickBot="1" x14ac:dyDescent="0.35">
      <c r="A231" s="361"/>
      <c r="B231" s="218" t="s">
        <v>721</v>
      </c>
      <c r="C231" s="368"/>
      <c r="D231" s="118" t="s">
        <v>638</v>
      </c>
      <c r="E231" s="118"/>
      <c r="F231" s="119">
        <v>100000</v>
      </c>
      <c r="G231" s="189"/>
      <c r="H231" s="118" t="s">
        <v>828</v>
      </c>
      <c r="I231" s="339"/>
      <c r="J231" s="346"/>
      <c r="K231" s="196"/>
      <c r="L231" s="133"/>
      <c r="M231" s="118"/>
      <c r="N231" s="339"/>
      <c r="O231" s="346"/>
    </row>
    <row r="232" spans="1:15" ht="15.75" customHeight="1" thickBot="1" x14ac:dyDescent="0.35">
      <c r="A232" s="69" t="s">
        <v>27</v>
      </c>
      <c r="B232" s="323"/>
      <c r="C232" s="324"/>
      <c r="D232" s="324"/>
      <c r="E232" s="67"/>
      <c r="F232" s="67"/>
      <c r="G232" s="67"/>
      <c r="H232" s="67"/>
      <c r="I232" s="67"/>
      <c r="J232" s="68"/>
      <c r="K232" s="67"/>
      <c r="L232" s="67"/>
      <c r="M232" s="67"/>
      <c r="N232" s="67"/>
      <c r="O232" s="68"/>
    </row>
    <row r="233" spans="1:15" ht="49.5" customHeight="1" thickBot="1" x14ac:dyDescent="0.35">
      <c r="A233" s="71" t="s">
        <v>28</v>
      </c>
      <c r="B233" s="70" t="s">
        <v>29</v>
      </c>
      <c r="C233" s="134" t="s">
        <v>30</v>
      </c>
      <c r="D233" s="134" t="s">
        <v>31</v>
      </c>
      <c r="E233" s="134" t="s">
        <v>32</v>
      </c>
      <c r="F233" s="134" t="s">
        <v>33</v>
      </c>
      <c r="G233" s="134" t="s">
        <v>35</v>
      </c>
      <c r="H233" s="134" t="s">
        <v>36</v>
      </c>
      <c r="I233" s="134" t="s">
        <v>34</v>
      </c>
      <c r="J233" s="134" t="s">
        <v>37</v>
      </c>
      <c r="K233" s="134" t="s">
        <v>31</v>
      </c>
      <c r="L233" s="134" t="s">
        <v>35</v>
      </c>
      <c r="M233" s="134" t="s">
        <v>36</v>
      </c>
      <c r="N233" s="134" t="s">
        <v>34</v>
      </c>
      <c r="O233" s="134" t="s">
        <v>37</v>
      </c>
    </row>
    <row r="234" spans="1:15" ht="34.799999999999997" customHeight="1" x14ac:dyDescent="0.3">
      <c r="A234" s="108">
        <f>A204+1</f>
        <v>22</v>
      </c>
      <c r="B234" s="218" t="s">
        <v>712</v>
      </c>
      <c r="C234" s="338" t="s">
        <v>641</v>
      </c>
      <c r="D234" s="118" t="s">
        <v>642</v>
      </c>
      <c r="E234" s="118" t="s">
        <v>658</v>
      </c>
      <c r="F234" s="119">
        <v>16000000</v>
      </c>
      <c r="G234" s="218" t="s">
        <v>837</v>
      </c>
      <c r="H234" s="207"/>
      <c r="I234" s="338">
        <v>0</v>
      </c>
      <c r="J234" s="72">
        <f>IFERROR(AVERAGE(I234)," ")</f>
        <v>0</v>
      </c>
      <c r="K234" s="212"/>
      <c r="L234" s="207"/>
      <c r="M234" s="207"/>
      <c r="N234" s="338"/>
      <c r="O234" s="72"/>
    </row>
    <row r="235" spans="1:15" ht="34.799999999999997" customHeight="1" x14ac:dyDescent="0.3">
      <c r="A235" s="360" t="s">
        <v>640</v>
      </c>
      <c r="B235" s="336" t="s">
        <v>722</v>
      </c>
      <c r="C235" s="339"/>
      <c r="D235" s="118" t="s">
        <v>655</v>
      </c>
      <c r="E235" s="118"/>
      <c r="F235" s="119">
        <v>30000</v>
      </c>
      <c r="G235" s="218" t="s">
        <v>837</v>
      </c>
      <c r="H235" s="207"/>
      <c r="I235" s="339"/>
      <c r="J235" s="345"/>
      <c r="K235" s="212"/>
      <c r="L235" s="207"/>
      <c r="M235" s="207"/>
      <c r="N235" s="339"/>
      <c r="O235" s="345"/>
    </row>
    <row r="236" spans="1:15" ht="34.5" customHeight="1" x14ac:dyDescent="0.3">
      <c r="A236" s="361"/>
      <c r="B236" s="366"/>
      <c r="C236" s="339"/>
      <c r="D236" s="118" t="s">
        <v>656</v>
      </c>
      <c r="E236" s="118"/>
      <c r="F236" s="119">
        <v>250000</v>
      </c>
      <c r="G236" s="218" t="s">
        <v>837</v>
      </c>
      <c r="H236" s="207"/>
      <c r="I236" s="339"/>
      <c r="J236" s="346"/>
      <c r="K236" s="212"/>
      <c r="L236" s="207"/>
      <c r="M236" s="207"/>
      <c r="N236" s="339"/>
      <c r="O236" s="346"/>
    </row>
    <row r="237" spans="1:15" ht="33" customHeight="1" x14ac:dyDescent="0.3">
      <c r="A237" s="361"/>
      <c r="B237" s="218"/>
      <c r="C237" s="339"/>
      <c r="D237" s="118" t="s">
        <v>657</v>
      </c>
      <c r="E237" s="118"/>
      <c r="F237" s="119">
        <v>2000000</v>
      </c>
      <c r="G237" s="218" t="s">
        <v>837</v>
      </c>
      <c r="H237" s="207"/>
      <c r="I237" s="339"/>
      <c r="J237" s="346"/>
      <c r="K237" s="212"/>
      <c r="L237" s="211"/>
      <c r="M237" s="207"/>
      <c r="N237" s="339"/>
      <c r="O237" s="346"/>
    </row>
    <row r="238" spans="1:15" ht="34.799999999999997" customHeight="1" x14ac:dyDescent="0.3">
      <c r="A238" s="361"/>
      <c r="B238" s="218" t="s">
        <v>712</v>
      </c>
      <c r="C238" s="339"/>
      <c r="D238" s="118" t="s">
        <v>698</v>
      </c>
      <c r="E238" s="118"/>
      <c r="F238" s="119">
        <v>1250000</v>
      </c>
      <c r="G238" s="218" t="s">
        <v>837</v>
      </c>
      <c r="H238" s="207"/>
      <c r="I238" s="339"/>
      <c r="J238" s="346"/>
      <c r="K238" s="212"/>
      <c r="L238" s="211"/>
      <c r="M238" s="207"/>
      <c r="N238" s="339"/>
      <c r="O238" s="346"/>
    </row>
    <row r="239" spans="1:15" ht="33" customHeight="1" x14ac:dyDescent="0.3">
      <c r="A239" s="361"/>
      <c r="B239" s="218"/>
      <c r="C239" s="339"/>
      <c r="D239" s="118"/>
      <c r="E239" s="118"/>
      <c r="F239" s="119"/>
      <c r="G239" s="211"/>
      <c r="H239" s="207"/>
      <c r="I239" s="339"/>
      <c r="J239" s="346"/>
      <c r="K239" s="212"/>
      <c r="L239" s="211"/>
      <c r="M239" s="207"/>
      <c r="N239" s="339"/>
      <c r="O239" s="346"/>
    </row>
    <row r="240" spans="1:15" ht="34.200000000000003" customHeight="1" thickBot="1" x14ac:dyDescent="0.35">
      <c r="A240" s="362"/>
      <c r="B240" s="218"/>
      <c r="C240" s="340"/>
      <c r="D240" s="118"/>
      <c r="E240" s="118"/>
      <c r="F240" s="119"/>
      <c r="G240" s="211"/>
      <c r="H240" s="207"/>
      <c r="I240" s="340"/>
      <c r="J240" s="347"/>
      <c r="K240" s="212"/>
      <c r="L240" s="211"/>
      <c r="M240" s="207"/>
      <c r="N240" s="340"/>
      <c r="O240" s="347"/>
    </row>
    <row r="241" spans="1:15" ht="15.75" customHeight="1" thickBot="1" x14ac:dyDescent="0.35">
      <c r="A241" s="69" t="s">
        <v>27</v>
      </c>
      <c r="B241" s="323"/>
      <c r="C241" s="325"/>
      <c r="D241" s="325"/>
      <c r="E241" s="67"/>
      <c r="F241" s="67"/>
      <c r="G241" s="67"/>
      <c r="H241" s="67"/>
      <c r="I241" s="67"/>
      <c r="J241" s="68"/>
      <c r="K241" s="67"/>
      <c r="L241" s="67"/>
      <c r="M241" s="67"/>
      <c r="N241" s="67"/>
      <c r="O241" s="68"/>
    </row>
    <row r="242" spans="1:15" ht="49.5" customHeight="1" thickBot="1" x14ac:dyDescent="0.35">
      <c r="A242" s="71" t="s">
        <v>28</v>
      </c>
      <c r="B242" s="70" t="s">
        <v>29</v>
      </c>
      <c r="C242" s="134" t="s">
        <v>30</v>
      </c>
      <c r="D242" s="134" t="s">
        <v>31</v>
      </c>
      <c r="E242" s="134" t="s">
        <v>32</v>
      </c>
      <c r="F242" s="134" t="s">
        <v>33</v>
      </c>
      <c r="G242" s="134" t="s">
        <v>35</v>
      </c>
      <c r="H242" s="134" t="s">
        <v>36</v>
      </c>
      <c r="I242" s="134" t="s">
        <v>34</v>
      </c>
      <c r="J242" s="134" t="s">
        <v>37</v>
      </c>
      <c r="K242" s="134" t="s">
        <v>31</v>
      </c>
      <c r="L242" s="134" t="s">
        <v>35</v>
      </c>
      <c r="M242" s="134" t="s">
        <v>36</v>
      </c>
      <c r="N242" s="134" t="s">
        <v>34</v>
      </c>
      <c r="O242" s="134" t="s">
        <v>37</v>
      </c>
    </row>
    <row r="243" spans="1:15" ht="34.200000000000003" customHeight="1" x14ac:dyDescent="0.3">
      <c r="A243" s="108">
        <f>A234+1</f>
        <v>23</v>
      </c>
      <c r="B243" s="218" t="s">
        <v>723</v>
      </c>
      <c r="C243" s="223" t="s">
        <v>650</v>
      </c>
      <c r="D243" s="118" t="s">
        <v>644</v>
      </c>
      <c r="E243" s="118" t="s">
        <v>654</v>
      </c>
      <c r="F243" s="119">
        <v>500000</v>
      </c>
      <c r="G243" s="209" t="s">
        <v>771</v>
      </c>
      <c r="H243" s="209" t="s">
        <v>772</v>
      </c>
      <c r="I243" s="338">
        <v>0.5</v>
      </c>
      <c r="J243" s="72">
        <f>IFERROR(AVERAGE(I243)," ")</f>
        <v>0.5</v>
      </c>
      <c r="K243" s="196"/>
      <c r="L243" s="209"/>
      <c r="M243" s="118"/>
      <c r="N243" s="338"/>
      <c r="O243" s="72"/>
    </row>
    <row r="244" spans="1:15" ht="38.25" customHeight="1" x14ac:dyDescent="0.3">
      <c r="A244" s="360" t="s">
        <v>643</v>
      </c>
      <c r="B244" s="218" t="s">
        <v>724</v>
      </c>
      <c r="C244" s="223" t="s">
        <v>651</v>
      </c>
      <c r="D244" s="118" t="s">
        <v>645</v>
      </c>
      <c r="E244" s="118" t="s">
        <v>654</v>
      </c>
      <c r="F244" s="119">
        <v>300000</v>
      </c>
      <c r="G244" s="209" t="s">
        <v>773</v>
      </c>
      <c r="H244" s="207" t="s">
        <v>774</v>
      </c>
      <c r="I244" s="339"/>
      <c r="J244" s="345" t="s">
        <v>44</v>
      </c>
      <c r="K244" s="196"/>
      <c r="L244" s="209"/>
      <c r="M244" s="118"/>
      <c r="N244" s="339"/>
      <c r="O244" s="345"/>
    </row>
    <row r="245" spans="1:15" ht="34.5" customHeight="1" x14ac:dyDescent="0.3">
      <c r="A245" s="361"/>
      <c r="B245" s="336" t="s">
        <v>725</v>
      </c>
      <c r="C245" s="223" t="s">
        <v>650</v>
      </c>
      <c r="D245" s="118" t="s">
        <v>646</v>
      </c>
      <c r="E245" s="118" t="s">
        <v>654</v>
      </c>
      <c r="F245" s="119">
        <v>12500000</v>
      </c>
      <c r="G245" s="232" t="s">
        <v>775</v>
      </c>
      <c r="H245" s="118" t="s">
        <v>776</v>
      </c>
      <c r="I245" s="339"/>
      <c r="J245" s="346"/>
      <c r="K245" s="196"/>
      <c r="L245" s="133"/>
      <c r="M245" s="118"/>
      <c r="N245" s="339"/>
      <c r="O245" s="346"/>
    </row>
    <row r="246" spans="1:15" ht="48.75" customHeight="1" x14ac:dyDescent="0.3">
      <c r="A246" s="361"/>
      <c r="B246" s="366"/>
      <c r="C246" s="223" t="s">
        <v>650</v>
      </c>
      <c r="D246" s="118" t="s">
        <v>648</v>
      </c>
      <c r="E246" s="118" t="s">
        <v>654</v>
      </c>
      <c r="F246" s="119">
        <v>2000000</v>
      </c>
      <c r="G246" s="209" t="s">
        <v>777</v>
      </c>
      <c r="H246" s="118"/>
      <c r="I246" s="339"/>
      <c r="J246" s="346"/>
      <c r="K246" s="196"/>
      <c r="L246" s="133"/>
      <c r="M246" s="118"/>
      <c r="N246" s="339"/>
      <c r="O246" s="346"/>
    </row>
    <row r="247" spans="1:15" ht="33" customHeight="1" x14ac:dyDescent="0.3">
      <c r="A247" s="361"/>
      <c r="B247" s="218" t="s">
        <v>726</v>
      </c>
      <c r="C247" s="223" t="s">
        <v>652</v>
      </c>
      <c r="D247" s="118" t="s">
        <v>649</v>
      </c>
      <c r="E247" s="118" t="s">
        <v>654</v>
      </c>
      <c r="F247" s="119">
        <v>4000000</v>
      </c>
      <c r="G247" s="209" t="s">
        <v>778</v>
      </c>
      <c r="H247" s="118"/>
      <c r="I247" s="339"/>
      <c r="J247" s="346"/>
      <c r="K247" s="196"/>
      <c r="L247" s="133"/>
      <c r="M247" s="118"/>
      <c r="N247" s="339"/>
      <c r="O247" s="346"/>
    </row>
    <row r="248" spans="1:15" ht="34.200000000000003" customHeight="1" thickBot="1" x14ac:dyDescent="0.35">
      <c r="A248" s="362"/>
      <c r="B248" s="218" t="s">
        <v>727</v>
      </c>
      <c r="C248" s="223" t="s">
        <v>653</v>
      </c>
      <c r="D248" s="118" t="s">
        <v>647</v>
      </c>
      <c r="E248" s="118" t="s">
        <v>654</v>
      </c>
      <c r="F248" s="119">
        <v>200000</v>
      </c>
      <c r="G248" s="209" t="s">
        <v>779</v>
      </c>
      <c r="H248" s="118"/>
      <c r="I248" s="340"/>
      <c r="J248" s="347"/>
      <c r="K248" s="196"/>
      <c r="L248" s="133"/>
      <c r="M248" s="118"/>
      <c r="N248" s="340"/>
      <c r="O248" s="347"/>
    </row>
    <row r="249" spans="1:15" ht="15.75" customHeight="1" thickBot="1" x14ac:dyDescent="0.35">
      <c r="A249" s="69" t="s">
        <v>27</v>
      </c>
      <c r="B249" s="323"/>
      <c r="C249" s="324"/>
      <c r="D249" s="325"/>
      <c r="E249" s="67"/>
      <c r="F249" s="67"/>
      <c r="G249" s="67"/>
      <c r="H249" s="67"/>
      <c r="I249" s="67"/>
      <c r="J249" s="68"/>
      <c r="K249" s="67"/>
      <c r="L249" s="67"/>
      <c r="M249" s="67"/>
      <c r="N249" s="67"/>
      <c r="O249" s="68"/>
    </row>
    <row r="250" spans="1:15" ht="49.5" customHeight="1" thickBot="1" x14ac:dyDescent="0.35">
      <c r="A250" s="71" t="s">
        <v>28</v>
      </c>
      <c r="B250" s="70" t="s">
        <v>29</v>
      </c>
      <c r="C250" s="134" t="s">
        <v>30</v>
      </c>
      <c r="D250" s="134" t="s">
        <v>31</v>
      </c>
      <c r="E250" s="134" t="s">
        <v>32</v>
      </c>
      <c r="F250" s="134" t="s">
        <v>33</v>
      </c>
      <c r="G250" s="134" t="s">
        <v>35</v>
      </c>
      <c r="H250" s="134" t="s">
        <v>36</v>
      </c>
      <c r="I250" s="134" t="s">
        <v>34</v>
      </c>
      <c r="J250" s="134" t="s">
        <v>37</v>
      </c>
      <c r="K250" s="134" t="s">
        <v>31</v>
      </c>
      <c r="L250" s="134" t="s">
        <v>35</v>
      </c>
      <c r="M250" s="134" t="s">
        <v>36</v>
      </c>
      <c r="N250" s="134" t="s">
        <v>34</v>
      </c>
      <c r="O250" s="134" t="s">
        <v>37</v>
      </c>
    </row>
    <row r="251" spans="1:15" ht="34.799999999999997" customHeight="1" x14ac:dyDescent="0.3">
      <c r="A251" s="108">
        <f>A243+1</f>
        <v>24</v>
      </c>
      <c r="B251" s="336">
        <v>1</v>
      </c>
      <c r="C251" s="338"/>
      <c r="D251" s="118" t="s">
        <v>745</v>
      </c>
      <c r="E251" s="118" t="s">
        <v>746</v>
      </c>
      <c r="F251" s="220">
        <v>500000</v>
      </c>
      <c r="G251" s="214" t="s">
        <v>769</v>
      </c>
      <c r="H251" s="214" t="s">
        <v>770</v>
      </c>
      <c r="I251" s="369">
        <v>0.5</v>
      </c>
      <c r="J251" s="72">
        <f>IFERROR(AVERAGE(I251)," ")</f>
        <v>0.5</v>
      </c>
      <c r="K251" s="196"/>
      <c r="L251" s="118"/>
      <c r="M251" s="118"/>
      <c r="N251" s="338"/>
      <c r="O251" s="72"/>
    </row>
    <row r="252" spans="1:15" ht="38.25" customHeight="1" x14ac:dyDescent="0.3">
      <c r="A252" s="360" t="s">
        <v>728</v>
      </c>
      <c r="B252" s="337"/>
      <c r="C252" s="339"/>
      <c r="D252" s="118"/>
      <c r="E252" s="118"/>
      <c r="F252" s="220"/>
      <c r="G252" s="214"/>
      <c r="H252" s="213"/>
      <c r="I252" s="370"/>
      <c r="J252" s="345" t="str">
        <f>IFERROR(VLOOKUP(J251,'Datos Validaciones PAO'!$N$2:$O$102,2,TRUE)," ")</f>
        <v>Meta Parcialmente Cumplida (MPC)</v>
      </c>
      <c r="K252" s="196"/>
      <c r="L252" s="133"/>
      <c r="M252" s="118"/>
      <c r="N252" s="339"/>
      <c r="O252" s="345"/>
    </row>
    <row r="253" spans="1:15" ht="34.5" customHeight="1" x14ac:dyDescent="0.3">
      <c r="A253" s="361"/>
      <c r="B253" s="337"/>
      <c r="C253" s="339"/>
      <c r="D253" s="118"/>
      <c r="E253" s="118"/>
      <c r="F253" s="220"/>
      <c r="G253" s="214"/>
      <c r="H253" s="213"/>
      <c r="I253" s="370"/>
      <c r="J253" s="346"/>
      <c r="K253" s="196"/>
      <c r="L253" s="133"/>
      <c r="M253" s="118"/>
      <c r="N253" s="339"/>
      <c r="O253" s="346"/>
    </row>
    <row r="254" spans="1:15" ht="33" customHeight="1" x14ac:dyDescent="0.3">
      <c r="A254" s="361"/>
      <c r="B254" s="337"/>
      <c r="C254" s="339"/>
      <c r="D254" s="118"/>
      <c r="E254" s="118"/>
      <c r="F254" s="220"/>
      <c r="G254" s="214"/>
      <c r="H254" s="213"/>
      <c r="I254" s="370"/>
      <c r="J254" s="346"/>
      <c r="K254" s="196"/>
      <c r="L254" s="133"/>
      <c r="M254" s="118"/>
      <c r="N254" s="339"/>
      <c r="O254" s="346"/>
    </row>
    <row r="255" spans="1:15" ht="48.75" customHeight="1" x14ac:dyDescent="0.3">
      <c r="A255" s="361"/>
      <c r="B255" s="337"/>
      <c r="C255" s="339"/>
      <c r="D255" s="118"/>
      <c r="E255" s="118"/>
      <c r="F255" s="220"/>
      <c r="G255" s="214"/>
      <c r="H255" s="213"/>
      <c r="I255" s="370"/>
      <c r="J255" s="346"/>
      <c r="K255" s="196"/>
      <c r="L255" s="133"/>
      <c r="M255" s="118"/>
      <c r="N255" s="339"/>
      <c r="O255" s="346"/>
    </row>
    <row r="256" spans="1:15" ht="33" customHeight="1" x14ac:dyDescent="0.3">
      <c r="A256" s="361"/>
      <c r="B256" s="337"/>
      <c r="C256" s="339"/>
      <c r="D256" s="118"/>
      <c r="E256" s="118"/>
      <c r="F256" s="220"/>
      <c r="G256" s="214"/>
      <c r="H256" s="213"/>
      <c r="I256" s="370"/>
      <c r="J256" s="346"/>
      <c r="K256" s="196"/>
      <c r="L256" s="133"/>
      <c r="M256" s="118"/>
      <c r="N256" s="339"/>
      <c r="O256" s="346"/>
    </row>
    <row r="257" spans="1:15" ht="42.75" customHeight="1" thickBot="1" x14ac:dyDescent="0.35">
      <c r="A257" s="362"/>
      <c r="B257" s="367"/>
      <c r="C257" s="340"/>
      <c r="D257" s="118"/>
      <c r="E257" s="118"/>
      <c r="F257" s="220"/>
      <c r="G257" s="214"/>
      <c r="H257" s="213"/>
      <c r="I257" s="371"/>
      <c r="J257" s="347"/>
      <c r="K257" s="196"/>
      <c r="L257" s="133"/>
      <c r="M257" s="118"/>
      <c r="N257" s="340"/>
      <c r="O257" s="347"/>
    </row>
    <row r="258" spans="1:15" ht="15.75" customHeight="1" thickBot="1" x14ac:dyDescent="0.35">
      <c r="A258" s="69" t="s">
        <v>27</v>
      </c>
      <c r="B258" s="326"/>
      <c r="C258" s="325"/>
      <c r="D258" s="325"/>
      <c r="E258" s="67"/>
      <c r="F258" s="67"/>
      <c r="G258" s="67"/>
      <c r="H258" s="67"/>
      <c r="I258" s="67"/>
      <c r="J258" s="68"/>
      <c r="K258" s="67"/>
      <c r="L258" s="67"/>
      <c r="M258" s="67"/>
      <c r="N258" s="67"/>
      <c r="O258" s="68"/>
    </row>
    <row r="259" spans="1:15" ht="49.5" customHeight="1" thickBot="1" x14ac:dyDescent="0.35">
      <c r="A259" s="71" t="s">
        <v>28</v>
      </c>
      <c r="B259" s="70" t="s">
        <v>29</v>
      </c>
      <c r="C259" s="134" t="s">
        <v>30</v>
      </c>
      <c r="D259" s="134" t="s">
        <v>31</v>
      </c>
      <c r="E259" s="134" t="s">
        <v>32</v>
      </c>
      <c r="F259" s="208" t="s">
        <v>33</v>
      </c>
      <c r="G259" s="134" t="s">
        <v>35</v>
      </c>
      <c r="H259" s="134" t="s">
        <v>36</v>
      </c>
      <c r="I259" s="70" t="s">
        <v>34</v>
      </c>
      <c r="J259" s="134" t="s">
        <v>37</v>
      </c>
      <c r="K259" s="134" t="s">
        <v>31</v>
      </c>
      <c r="L259" s="134" t="s">
        <v>35</v>
      </c>
      <c r="M259" s="134" t="s">
        <v>36</v>
      </c>
      <c r="N259" s="134" t="s">
        <v>34</v>
      </c>
      <c r="O259" s="134" t="s">
        <v>37</v>
      </c>
    </row>
    <row r="260" spans="1:15" ht="34.799999999999997" customHeight="1" x14ac:dyDescent="0.3">
      <c r="A260" s="108">
        <f>A251+1</f>
        <v>25</v>
      </c>
      <c r="B260" s="336">
        <v>1</v>
      </c>
      <c r="C260" s="338" t="s">
        <v>660</v>
      </c>
      <c r="D260" s="118" t="s">
        <v>661</v>
      </c>
      <c r="E260" s="118" t="s">
        <v>678</v>
      </c>
      <c r="F260" s="119">
        <v>88000000</v>
      </c>
      <c r="G260" s="218" t="s">
        <v>837</v>
      </c>
      <c r="H260" s="207"/>
      <c r="I260" s="338">
        <v>0</v>
      </c>
      <c r="J260" s="72">
        <f>IFERROR(AVERAGE(I260)," ")</f>
        <v>0</v>
      </c>
      <c r="K260" s="196"/>
      <c r="L260" s="207"/>
      <c r="M260" s="207"/>
      <c r="N260" s="338"/>
      <c r="O260" s="72"/>
    </row>
    <row r="261" spans="1:15" ht="38.25" customHeight="1" x14ac:dyDescent="0.3">
      <c r="A261" s="360" t="s">
        <v>659</v>
      </c>
      <c r="B261" s="337"/>
      <c r="C261" s="339"/>
      <c r="D261" s="118" t="s">
        <v>662</v>
      </c>
      <c r="E261" s="118"/>
      <c r="F261" s="119">
        <v>72000000</v>
      </c>
      <c r="G261" s="218" t="s">
        <v>837</v>
      </c>
      <c r="H261" s="118"/>
      <c r="I261" s="339"/>
      <c r="J261" s="345" t="str">
        <f>IFERROR(VLOOKUP(J260,'Datos Validaciones PAO'!$N$2:$O$102,2,TRUE)," ")</f>
        <v>Meta No Cumplida (MNC)</v>
      </c>
      <c r="K261" s="196"/>
      <c r="L261" s="133"/>
      <c r="M261" s="118"/>
      <c r="N261" s="339"/>
      <c r="O261" s="345"/>
    </row>
    <row r="262" spans="1:15" ht="34.5" customHeight="1" x14ac:dyDescent="0.3">
      <c r="A262" s="361"/>
      <c r="B262" s="337"/>
      <c r="C262" s="339"/>
      <c r="D262" s="118" t="s">
        <v>663</v>
      </c>
      <c r="E262" s="118"/>
      <c r="F262" s="119">
        <v>11700000</v>
      </c>
      <c r="G262" s="218" t="s">
        <v>837</v>
      </c>
      <c r="H262" s="118"/>
      <c r="I262" s="339"/>
      <c r="J262" s="346"/>
      <c r="K262" s="196"/>
      <c r="L262" s="133"/>
      <c r="M262" s="118"/>
      <c r="N262" s="339"/>
      <c r="O262" s="346"/>
    </row>
    <row r="263" spans="1:15" ht="33" customHeight="1" x14ac:dyDescent="0.3">
      <c r="A263" s="361"/>
      <c r="B263" s="337"/>
      <c r="C263" s="339"/>
      <c r="D263" s="118" t="s">
        <v>664</v>
      </c>
      <c r="E263" s="118"/>
      <c r="F263" s="119">
        <v>13800000</v>
      </c>
      <c r="G263" s="218" t="s">
        <v>837</v>
      </c>
      <c r="H263" s="118"/>
      <c r="I263" s="339"/>
      <c r="J263" s="346"/>
      <c r="K263" s="196"/>
      <c r="L263" s="133"/>
      <c r="M263" s="118"/>
      <c r="N263" s="339"/>
      <c r="O263" s="346"/>
    </row>
    <row r="264" spans="1:15" ht="34.799999999999997" customHeight="1" x14ac:dyDescent="0.3">
      <c r="A264" s="361"/>
      <c r="B264" s="337"/>
      <c r="C264" s="339"/>
      <c r="D264" s="118" t="s">
        <v>665</v>
      </c>
      <c r="E264" s="118"/>
      <c r="F264" s="119">
        <v>14500000</v>
      </c>
      <c r="G264" s="218" t="s">
        <v>837</v>
      </c>
      <c r="H264" s="118"/>
      <c r="I264" s="339"/>
      <c r="J264" s="346"/>
      <c r="K264" s="196"/>
      <c r="L264" s="133"/>
      <c r="M264" s="118"/>
      <c r="N264" s="339"/>
      <c r="O264" s="346"/>
    </row>
    <row r="265" spans="1:15" ht="34.799999999999997" customHeight="1" x14ac:dyDescent="0.3">
      <c r="A265" s="361"/>
      <c r="B265" s="337"/>
      <c r="C265" s="339"/>
      <c r="D265" s="118" t="s">
        <v>666</v>
      </c>
      <c r="E265" s="118"/>
      <c r="F265" s="119">
        <v>1000000</v>
      </c>
      <c r="G265" s="218" t="s">
        <v>837</v>
      </c>
      <c r="H265" s="118"/>
      <c r="I265" s="339"/>
      <c r="J265" s="346"/>
      <c r="K265" s="196"/>
      <c r="L265" s="133"/>
      <c r="M265" s="118"/>
      <c r="N265" s="339"/>
      <c r="O265" s="346"/>
    </row>
    <row r="266" spans="1:15" ht="48.6" customHeight="1" x14ac:dyDescent="0.3">
      <c r="A266" s="361"/>
      <c r="B266" s="337"/>
      <c r="C266" s="339"/>
      <c r="D266" s="118" t="s">
        <v>667</v>
      </c>
      <c r="E266" s="118"/>
      <c r="F266" s="119">
        <v>192000000</v>
      </c>
      <c r="G266" s="218" t="s">
        <v>837</v>
      </c>
      <c r="H266" s="118"/>
      <c r="I266" s="339"/>
      <c r="J266" s="346"/>
      <c r="K266" s="196"/>
      <c r="L266" s="133"/>
      <c r="M266" s="118"/>
      <c r="N266" s="339"/>
      <c r="O266" s="346"/>
    </row>
    <row r="267" spans="1:15" ht="34.799999999999997" customHeight="1" x14ac:dyDescent="0.3">
      <c r="A267" s="361"/>
      <c r="B267" s="337"/>
      <c r="C267" s="339"/>
      <c r="D267" s="118" t="s">
        <v>668</v>
      </c>
      <c r="E267" s="118"/>
      <c r="F267" s="119">
        <v>12000000</v>
      </c>
      <c r="G267" s="218" t="s">
        <v>837</v>
      </c>
      <c r="H267" s="118"/>
      <c r="I267" s="339"/>
      <c r="J267" s="346"/>
      <c r="K267" s="196"/>
      <c r="L267" s="133"/>
      <c r="M267" s="118"/>
      <c r="N267" s="339"/>
      <c r="O267" s="346"/>
    </row>
    <row r="268" spans="1:15" ht="34.799999999999997" customHeight="1" x14ac:dyDescent="0.3">
      <c r="A268" s="361"/>
      <c r="B268" s="337"/>
      <c r="C268" s="339"/>
      <c r="D268" s="118" t="s">
        <v>669</v>
      </c>
      <c r="E268" s="118"/>
      <c r="F268" s="119">
        <v>3400000</v>
      </c>
      <c r="G268" s="218" t="s">
        <v>837</v>
      </c>
      <c r="H268" s="118"/>
      <c r="I268" s="339"/>
      <c r="J268" s="346"/>
      <c r="K268" s="196"/>
      <c r="L268" s="133"/>
      <c r="M268" s="118"/>
      <c r="N268" s="339"/>
      <c r="O268" s="346"/>
    </row>
    <row r="269" spans="1:15" ht="34.799999999999997" customHeight="1" x14ac:dyDescent="0.3">
      <c r="A269" s="361"/>
      <c r="B269" s="337"/>
      <c r="C269" s="339"/>
      <c r="D269" s="118" t="s">
        <v>670</v>
      </c>
      <c r="E269" s="118"/>
      <c r="F269" s="119">
        <v>18000000</v>
      </c>
      <c r="G269" s="218" t="s">
        <v>837</v>
      </c>
      <c r="H269" s="118"/>
      <c r="I269" s="339"/>
      <c r="J269" s="346"/>
      <c r="K269" s="196"/>
      <c r="L269" s="133"/>
      <c r="M269" s="118"/>
      <c r="N269" s="339"/>
      <c r="O269" s="346"/>
    </row>
    <row r="270" spans="1:15" ht="34.799999999999997" customHeight="1" x14ac:dyDescent="0.3">
      <c r="A270" s="361"/>
      <c r="B270" s="337"/>
      <c r="C270" s="339"/>
      <c r="D270" s="118" t="s">
        <v>671</v>
      </c>
      <c r="E270" s="118"/>
      <c r="F270" s="119">
        <v>5000000</v>
      </c>
      <c r="G270" s="218" t="s">
        <v>837</v>
      </c>
      <c r="H270" s="118"/>
      <c r="I270" s="339"/>
      <c r="J270" s="346"/>
      <c r="K270" s="196"/>
      <c r="L270" s="133"/>
      <c r="M270" s="118"/>
      <c r="N270" s="339"/>
      <c r="O270" s="346"/>
    </row>
    <row r="271" spans="1:15" ht="34.799999999999997" customHeight="1" x14ac:dyDescent="0.3">
      <c r="A271" s="361"/>
      <c r="B271" s="337"/>
      <c r="C271" s="339"/>
      <c r="D271" s="118" t="s">
        <v>672</v>
      </c>
      <c r="E271" s="118"/>
      <c r="F271" s="119">
        <v>8000000</v>
      </c>
      <c r="G271" s="218" t="s">
        <v>837</v>
      </c>
      <c r="H271" s="118"/>
      <c r="I271" s="339"/>
      <c r="J271" s="346"/>
      <c r="K271" s="196"/>
      <c r="L271" s="133"/>
      <c r="M271" s="118"/>
      <c r="N271" s="339"/>
      <c r="O271" s="346"/>
    </row>
    <row r="272" spans="1:15" ht="34.799999999999997" customHeight="1" x14ac:dyDescent="0.3">
      <c r="A272" s="361"/>
      <c r="B272" s="337"/>
      <c r="C272" s="339"/>
      <c r="D272" s="118" t="s">
        <v>673</v>
      </c>
      <c r="E272" s="118"/>
      <c r="F272" s="119">
        <v>2500000</v>
      </c>
      <c r="G272" s="218" t="s">
        <v>837</v>
      </c>
      <c r="H272" s="118"/>
      <c r="I272" s="339"/>
      <c r="J272" s="346"/>
      <c r="K272" s="196"/>
      <c r="L272" s="133"/>
      <c r="M272" s="118"/>
      <c r="N272" s="339"/>
      <c r="O272" s="346"/>
    </row>
    <row r="273" spans="1:15" ht="34.799999999999997" customHeight="1" x14ac:dyDescent="0.3">
      <c r="A273" s="361"/>
      <c r="B273" s="337"/>
      <c r="C273" s="339"/>
      <c r="D273" s="118" t="s">
        <v>674</v>
      </c>
      <c r="E273" s="118"/>
      <c r="F273" s="119">
        <v>7000000</v>
      </c>
      <c r="G273" s="218" t="s">
        <v>837</v>
      </c>
      <c r="H273" s="118"/>
      <c r="I273" s="339"/>
      <c r="J273" s="346"/>
      <c r="K273" s="196"/>
      <c r="L273" s="133"/>
      <c r="M273" s="118"/>
      <c r="N273" s="339"/>
      <c r="O273" s="346"/>
    </row>
    <row r="274" spans="1:15" ht="34.799999999999997" customHeight="1" x14ac:dyDescent="0.3">
      <c r="A274" s="361"/>
      <c r="B274" s="337"/>
      <c r="C274" s="339"/>
      <c r="D274" s="118" t="s">
        <v>675</v>
      </c>
      <c r="E274" s="118"/>
      <c r="F274" s="119">
        <v>500000</v>
      </c>
      <c r="G274" s="218" t="s">
        <v>837</v>
      </c>
      <c r="H274" s="118"/>
      <c r="I274" s="339"/>
      <c r="J274" s="346"/>
      <c r="K274" s="196"/>
      <c r="L274" s="133"/>
      <c r="M274" s="118"/>
      <c r="N274" s="339"/>
      <c r="O274" s="346"/>
    </row>
    <row r="275" spans="1:15" ht="33" customHeight="1" x14ac:dyDescent="0.3">
      <c r="A275" s="361"/>
      <c r="B275" s="337"/>
      <c r="C275" s="339"/>
      <c r="D275" s="118" t="s">
        <v>676</v>
      </c>
      <c r="E275" s="118"/>
      <c r="F275" s="119">
        <v>3000000</v>
      </c>
      <c r="G275" s="218" t="s">
        <v>837</v>
      </c>
      <c r="H275" s="118"/>
      <c r="I275" s="339"/>
      <c r="J275" s="346"/>
      <c r="K275" s="196"/>
      <c r="L275" s="133"/>
      <c r="M275" s="118"/>
      <c r="N275" s="339"/>
      <c r="O275" s="346"/>
    </row>
    <row r="276" spans="1:15" ht="34.200000000000003" customHeight="1" thickBot="1" x14ac:dyDescent="0.35">
      <c r="A276" s="362"/>
      <c r="B276" s="367"/>
      <c r="C276" s="340"/>
      <c r="D276" s="118" t="s">
        <v>677</v>
      </c>
      <c r="E276" s="118"/>
      <c r="F276" s="119">
        <v>23200000</v>
      </c>
      <c r="G276" s="218" t="s">
        <v>837</v>
      </c>
      <c r="H276" s="118"/>
      <c r="I276" s="340"/>
      <c r="J276" s="347"/>
      <c r="K276" s="196"/>
      <c r="L276" s="133"/>
      <c r="M276" s="118"/>
      <c r="N276" s="340"/>
      <c r="O276" s="347"/>
    </row>
    <row r="277" spans="1:15" ht="15.75" customHeight="1" thickBot="1" x14ac:dyDescent="0.35">
      <c r="A277" s="69" t="s">
        <v>27</v>
      </c>
      <c r="B277" s="326"/>
      <c r="C277" s="325"/>
      <c r="D277" s="325"/>
      <c r="E277" s="67"/>
      <c r="F277" s="67"/>
      <c r="G277" s="67"/>
      <c r="H277" s="67"/>
      <c r="I277" s="67"/>
      <c r="J277" s="68"/>
      <c r="K277" s="67"/>
      <c r="L277" s="67"/>
      <c r="M277" s="67"/>
      <c r="N277" s="67"/>
      <c r="O277" s="68"/>
    </row>
    <row r="278" spans="1:15" ht="49.5" customHeight="1" thickBot="1" x14ac:dyDescent="0.35">
      <c r="A278" s="71" t="s">
        <v>28</v>
      </c>
      <c r="B278" s="70" t="s">
        <v>29</v>
      </c>
      <c r="C278" s="134" t="s">
        <v>30</v>
      </c>
      <c r="D278" s="134" t="s">
        <v>31</v>
      </c>
      <c r="E278" s="134" t="s">
        <v>32</v>
      </c>
      <c r="F278" s="134" t="s">
        <v>33</v>
      </c>
      <c r="G278" s="134" t="s">
        <v>35</v>
      </c>
      <c r="H278" s="134" t="s">
        <v>36</v>
      </c>
      <c r="I278" s="134" t="s">
        <v>34</v>
      </c>
      <c r="J278" s="134" t="s">
        <v>37</v>
      </c>
      <c r="K278" s="134" t="s">
        <v>31</v>
      </c>
      <c r="L278" s="134" t="s">
        <v>35</v>
      </c>
      <c r="M278" s="134" t="s">
        <v>36</v>
      </c>
      <c r="N278" s="134" t="s">
        <v>34</v>
      </c>
      <c r="O278" s="134" t="s">
        <v>37</v>
      </c>
    </row>
    <row r="279" spans="1:15" ht="56.4" customHeight="1" x14ac:dyDescent="0.3">
      <c r="A279" s="108">
        <f>A260+1</f>
        <v>26</v>
      </c>
      <c r="B279" s="118" t="s">
        <v>683</v>
      </c>
      <c r="C279" s="118" t="s">
        <v>729</v>
      </c>
      <c r="D279" s="118" t="s">
        <v>680</v>
      </c>
      <c r="E279" s="118" t="s">
        <v>697</v>
      </c>
      <c r="F279" s="119">
        <v>800000</v>
      </c>
      <c r="G279" s="209" t="s">
        <v>764</v>
      </c>
      <c r="H279" s="118" t="s">
        <v>767</v>
      </c>
      <c r="I279" s="338">
        <v>0.9</v>
      </c>
      <c r="J279" s="72">
        <f>IFERROR(AVERAGE(I279)," ")</f>
        <v>0.9</v>
      </c>
      <c r="K279" s="196"/>
      <c r="L279" s="209"/>
      <c r="M279" s="219"/>
      <c r="N279" s="338"/>
      <c r="O279" s="72"/>
    </row>
    <row r="280" spans="1:15" ht="61.2" customHeight="1" x14ac:dyDescent="0.3">
      <c r="A280" s="360" t="s">
        <v>679</v>
      </c>
      <c r="B280" s="118" t="s">
        <v>684</v>
      </c>
      <c r="C280" s="118" t="s">
        <v>730</v>
      </c>
      <c r="D280" s="118" t="s">
        <v>681</v>
      </c>
      <c r="E280" s="118"/>
      <c r="F280" s="119">
        <v>6000000</v>
      </c>
      <c r="G280" s="230" t="s">
        <v>765</v>
      </c>
      <c r="H280" s="118" t="s">
        <v>767</v>
      </c>
      <c r="I280" s="339"/>
      <c r="J280" s="345" t="str">
        <f>IFERROR(VLOOKUP(J279,'Datos Validaciones PAO'!$N$2:$O$102,2,TRUE)," ")</f>
        <v>Meta Parcialmente Cumplida (MPC)</v>
      </c>
      <c r="K280" s="196"/>
      <c r="L280" s="133"/>
      <c r="M280" s="118"/>
      <c r="N280" s="339"/>
      <c r="O280" s="345"/>
    </row>
    <row r="281" spans="1:15" ht="74.400000000000006" customHeight="1" x14ac:dyDescent="0.3">
      <c r="A281" s="361"/>
      <c r="B281" s="118" t="s">
        <v>685</v>
      </c>
      <c r="C281" s="118" t="s">
        <v>731</v>
      </c>
      <c r="D281" s="118" t="s">
        <v>682</v>
      </c>
      <c r="E281" s="118"/>
      <c r="F281" s="119">
        <v>700000</v>
      </c>
      <c r="G281" s="231" t="s">
        <v>766</v>
      </c>
      <c r="H281" s="118" t="s">
        <v>768</v>
      </c>
      <c r="I281" s="339"/>
      <c r="J281" s="346"/>
      <c r="K281" s="196"/>
      <c r="L281" s="133"/>
      <c r="M281" s="118"/>
      <c r="N281" s="339"/>
      <c r="O281" s="346"/>
    </row>
    <row r="282" spans="1:15" ht="33" customHeight="1" x14ac:dyDescent="0.3">
      <c r="A282" s="361"/>
      <c r="B282" s="225"/>
      <c r="C282" s="223"/>
      <c r="D282" s="118"/>
      <c r="E282" s="118"/>
      <c r="F282" s="119"/>
      <c r="G282" s="133"/>
      <c r="H282" s="118"/>
      <c r="I282" s="339"/>
      <c r="J282" s="346"/>
      <c r="K282" s="196"/>
      <c r="L282" s="133"/>
      <c r="M282" s="118"/>
      <c r="N282" s="339"/>
      <c r="O282" s="346"/>
    </row>
    <row r="283" spans="1:15" ht="48.75" customHeight="1" x14ac:dyDescent="0.3">
      <c r="A283" s="361"/>
      <c r="B283" s="225"/>
      <c r="C283" s="223"/>
      <c r="D283" s="118"/>
      <c r="E283" s="118"/>
      <c r="F283" s="119"/>
      <c r="G283" s="133"/>
      <c r="H283" s="118"/>
      <c r="I283" s="339"/>
      <c r="J283" s="346"/>
      <c r="K283" s="196"/>
      <c r="L283" s="133"/>
      <c r="M283" s="118"/>
      <c r="N283" s="339"/>
      <c r="O283" s="346"/>
    </row>
    <row r="284" spans="1:15" ht="33" customHeight="1" x14ac:dyDescent="0.3">
      <c r="A284" s="361"/>
      <c r="B284" s="225"/>
      <c r="C284" s="223"/>
      <c r="D284" s="118"/>
      <c r="E284" s="118"/>
      <c r="F284" s="119"/>
      <c r="G284" s="133"/>
      <c r="H284" s="118"/>
      <c r="I284" s="339"/>
      <c r="J284" s="346"/>
      <c r="K284" s="196"/>
      <c r="L284" s="133"/>
      <c r="M284" s="118"/>
      <c r="N284" s="339"/>
      <c r="O284" s="346"/>
    </row>
    <row r="285" spans="1:15" ht="34.200000000000003" customHeight="1" thickBot="1" x14ac:dyDescent="0.35">
      <c r="A285" s="362"/>
      <c r="B285" s="225"/>
      <c r="C285" s="223"/>
      <c r="D285" s="118"/>
      <c r="E285" s="118"/>
      <c r="F285" s="119"/>
      <c r="G285" s="133"/>
      <c r="H285" s="118"/>
      <c r="I285" s="340"/>
      <c r="J285" s="347"/>
      <c r="K285" s="196"/>
      <c r="L285" s="133"/>
      <c r="M285" s="118"/>
      <c r="N285" s="340"/>
      <c r="O285" s="347"/>
    </row>
    <row r="286" spans="1:15" thickBot="1" x14ac:dyDescent="0.35">
      <c r="A286" s="69" t="s">
        <v>27</v>
      </c>
      <c r="B286" s="323"/>
      <c r="C286" s="324"/>
      <c r="D286" s="325"/>
      <c r="E286" s="67"/>
      <c r="F286" s="67"/>
      <c r="G286" s="67"/>
      <c r="H286" s="67"/>
      <c r="I286" s="67"/>
      <c r="J286" s="68"/>
      <c r="K286" s="67"/>
      <c r="L286" s="67"/>
      <c r="M286" s="67"/>
      <c r="N286" s="67"/>
      <c r="O286" s="68"/>
    </row>
    <row r="287" spans="1:15" ht="49.5" customHeight="1" thickBot="1" x14ac:dyDescent="0.35">
      <c r="A287" s="71" t="s">
        <v>28</v>
      </c>
      <c r="B287" s="70" t="s">
        <v>29</v>
      </c>
      <c r="C287" s="134" t="s">
        <v>30</v>
      </c>
      <c r="D287" s="134" t="s">
        <v>31</v>
      </c>
      <c r="E287" s="134" t="s">
        <v>32</v>
      </c>
      <c r="F287" s="134" t="s">
        <v>33</v>
      </c>
      <c r="G287" s="134" t="s">
        <v>35</v>
      </c>
      <c r="H287" s="134" t="s">
        <v>36</v>
      </c>
      <c r="I287" s="134" t="s">
        <v>34</v>
      </c>
      <c r="J287" s="134" t="s">
        <v>37</v>
      </c>
      <c r="K287" s="134" t="s">
        <v>31</v>
      </c>
      <c r="L287" s="134" t="s">
        <v>35</v>
      </c>
      <c r="M287" s="134" t="s">
        <v>36</v>
      </c>
      <c r="N287" s="134" t="s">
        <v>34</v>
      </c>
      <c r="O287" s="134" t="s">
        <v>37</v>
      </c>
    </row>
    <row r="288" spans="1:15" ht="102.6" customHeight="1" x14ac:dyDescent="0.3">
      <c r="A288" s="108">
        <f>A279+1</f>
        <v>27</v>
      </c>
      <c r="B288" s="336" t="s">
        <v>687</v>
      </c>
      <c r="C288" s="338" t="s">
        <v>688</v>
      </c>
      <c r="D288" s="118" t="s">
        <v>689</v>
      </c>
      <c r="E288" s="118" t="s">
        <v>691</v>
      </c>
      <c r="F288" s="119">
        <v>9000000</v>
      </c>
      <c r="G288" s="235" t="s">
        <v>829</v>
      </c>
      <c r="H288" s="372" t="s">
        <v>830</v>
      </c>
      <c r="I288" s="338">
        <v>0.7</v>
      </c>
      <c r="J288" s="72">
        <f>IFERROR(AVERAGE(I288)," ")</f>
        <v>0.7</v>
      </c>
      <c r="K288" s="196"/>
      <c r="L288" s="207"/>
      <c r="M288" s="207"/>
      <c r="N288" s="338"/>
      <c r="O288" s="72"/>
    </row>
    <row r="289" spans="1:15" ht="46.2" customHeight="1" x14ac:dyDescent="0.3">
      <c r="A289" s="360" t="s">
        <v>686</v>
      </c>
      <c r="B289" s="337"/>
      <c r="C289" s="339"/>
      <c r="D289" s="118" t="s">
        <v>690</v>
      </c>
      <c r="E289" s="118"/>
      <c r="F289" s="119"/>
      <c r="G289" s="119"/>
      <c r="H289" s="373"/>
      <c r="I289" s="339"/>
      <c r="J289" s="345" t="str">
        <f>IFERROR(VLOOKUP(J288,'Datos Validaciones PAO'!$N$2:$O$102,2,TRUE)," ")</f>
        <v>Meta Parcialmente Cumplida (MPC)</v>
      </c>
      <c r="K289" s="196"/>
      <c r="L289" s="207"/>
      <c r="M289" s="207"/>
      <c r="N289" s="339"/>
      <c r="O289" s="345"/>
    </row>
    <row r="290" spans="1:15" ht="34.799999999999997" customHeight="1" x14ac:dyDescent="0.3">
      <c r="A290" s="361"/>
      <c r="B290" s="337"/>
      <c r="C290" s="339"/>
      <c r="D290" s="118"/>
      <c r="E290" s="118"/>
      <c r="F290" s="119"/>
      <c r="G290" s="119"/>
      <c r="H290" s="373"/>
      <c r="I290" s="339"/>
      <c r="J290" s="346"/>
      <c r="K290" s="196"/>
      <c r="L290" s="207"/>
      <c r="M290" s="207"/>
      <c r="N290" s="339"/>
      <c r="O290" s="346"/>
    </row>
    <row r="291" spans="1:15" ht="33" customHeight="1" x14ac:dyDescent="0.3">
      <c r="A291" s="361"/>
      <c r="B291" s="337"/>
      <c r="C291" s="339"/>
      <c r="D291" s="118"/>
      <c r="E291" s="118"/>
      <c r="F291" s="119"/>
      <c r="G291" s="119"/>
      <c r="H291" s="373"/>
      <c r="I291" s="339"/>
      <c r="J291" s="346"/>
      <c r="K291" s="196"/>
      <c r="L291" s="133"/>
      <c r="M291" s="118"/>
      <c r="N291" s="339"/>
      <c r="O291" s="346"/>
    </row>
    <row r="292" spans="1:15" ht="48.75" customHeight="1" x14ac:dyDescent="0.3">
      <c r="A292" s="361"/>
      <c r="B292" s="337"/>
      <c r="C292" s="339"/>
      <c r="D292" s="118"/>
      <c r="E292" s="118"/>
      <c r="F292" s="119"/>
      <c r="G292" s="119"/>
      <c r="H292" s="373"/>
      <c r="I292" s="339"/>
      <c r="J292" s="346"/>
      <c r="K292" s="196"/>
      <c r="L292" s="133"/>
      <c r="M292" s="118"/>
      <c r="N292" s="339"/>
      <c r="O292" s="346"/>
    </row>
    <row r="293" spans="1:15" ht="33" customHeight="1" thickBot="1" x14ac:dyDescent="0.35">
      <c r="A293" s="361"/>
      <c r="B293" s="337"/>
      <c r="C293" s="339"/>
      <c r="D293" s="118"/>
      <c r="E293" s="118"/>
      <c r="F293" s="119"/>
      <c r="G293" s="119"/>
      <c r="H293" s="374"/>
      <c r="I293" s="339"/>
      <c r="J293" s="346"/>
      <c r="K293" s="196"/>
      <c r="L293" s="133"/>
      <c r="M293" s="118"/>
      <c r="N293" s="339"/>
      <c r="O293" s="346"/>
    </row>
    <row r="294" spans="1:15" ht="25.5" customHeight="1" thickBot="1" x14ac:dyDescent="0.35">
      <c r="A294" s="362"/>
      <c r="B294" s="337"/>
      <c r="C294" s="340"/>
      <c r="D294" s="118"/>
      <c r="E294" s="118"/>
      <c r="F294" s="119"/>
      <c r="G294" s="119"/>
      <c r="H294" s="118"/>
      <c r="I294" s="340"/>
      <c r="J294" s="347"/>
      <c r="K294" s="196"/>
      <c r="L294" s="133"/>
      <c r="M294" s="118"/>
      <c r="N294" s="340"/>
      <c r="O294" s="347"/>
    </row>
    <row r="295" spans="1:15" ht="15.75" customHeight="1" thickBot="1" x14ac:dyDescent="0.35">
      <c r="A295" s="69" t="s">
        <v>27</v>
      </c>
      <c r="B295" s="326"/>
      <c r="C295" s="325"/>
      <c r="D295" s="325"/>
      <c r="E295" s="67"/>
      <c r="F295" s="67"/>
      <c r="G295" s="67"/>
      <c r="H295" s="67"/>
      <c r="I295" s="67"/>
      <c r="J295" s="68"/>
      <c r="K295" s="67"/>
      <c r="L295" s="67"/>
      <c r="M295" s="67"/>
      <c r="N295" s="67"/>
      <c r="O295" s="68"/>
    </row>
    <row r="296" spans="1:15" ht="49.5" customHeight="1" thickBot="1" x14ac:dyDescent="0.35">
      <c r="A296" s="71" t="s">
        <v>28</v>
      </c>
      <c r="B296" s="70" t="s">
        <v>29</v>
      </c>
      <c r="C296" s="134" t="s">
        <v>30</v>
      </c>
      <c r="D296" s="134" t="s">
        <v>31</v>
      </c>
      <c r="E296" s="134" t="s">
        <v>32</v>
      </c>
      <c r="F296" s="134" t="s">
        <v>33</v>
      </c>
      <c r="G296" s="134" t="s">
        <v>35</v>
      </c>
      <c r="H296" s="134" t="s">
        <v>36</v>
      </c>
      <c r="I296" s="134" t="s">
        <v>34</v>
      </c>
      <c r="J296" s="134" t="s">
        <v>37</v>
      </c>
      <c r="K296" s="134" t="s">
        <v>31</v>
      </c>
      <c r="L296" s="134" t="s">
        <v>35</v>
      </c>
      <c r="M296" s="134" t="s">
        <v>36</v>
      </c>
      <c r="N296" s="134" t="s">
        <v>34</v>
      </c>
      <c r="O296" s="134" t="s">
        <v>37</v>
      </c>
    </row>
    <row r="297" spans="1:15" ht="132" customHeight="1" x14ac:dyDescent="0.3">
      <c r="A297" s="108">
        <f>A288+1</f>
        <v>28</v>
      </c>
      <c r="B297" s="333" t="s">
        <v>693</v>
      </c>
      <c r="C297" s="338" t="s">
        <v>695</v>
      </c>
      <c r="D297" s="118" t="s">
        <v>694</v>
      </c>
      <c r="E297" s="118" t="s">
        <v>691</v>
      </c>
      <c r="F297" s="119">
        <v>1500000</v>
      </c>
      <c r="G297" s="235" t="s">
        <v>831</v>
      </c>
      <c r="H297" s="207" t="s">
        <v>832</v>
      </c>
      <c r="I297" s="338">
        <v>0.5</v>
      </c>
      <c r="J297" s="72">
        <f>IFERROR(AVERAGE(I297)," ")</f>
        <v>0.5</v>
      </c>
      <c r="K297" s="212"/>
      <c r="L297" s="211"/>
      <c r="M297" s="118"/>
      <c r="N297" s="338"/>
      <c r="O297" s="72"/>
    </row>
    <row r="298" spans="1:15" ht="38.25" customHeight="1" x14ac:dyDescent="0.3">
      <c r="A298" s="360" t="s">
        <v>692</v>
      </c>
      <c r="B298" s="334"/>
      <c r="C298" s="339"/>
      <c r="D298" s="118" t="s">
        <v>696</v>
      </c>
      <c r="E298" s="118"/>
      <c r="F298" s="119">
        <v>800000</v>
      </c>
      <c r="G298" s="372" t="s">
        <v>833</v>
      </c>
      <c r="H298" s="207"/>
      <c r="I298" s="339"/>
      <c r="J298" s="345" t="str">
        <f>IFERROR(VLOOKUP(J297,'Datos Validaciones PAO'!$N$2:$O$102,2,TRUE)," ")</f>
        <v>Meta Parcialmente Cumplida (MPC)</v>
      </c>
      <c r="K298" s="212"/>
      <c r="L298" s="211"/>
      <c r="M298" s="118"/>
      <c r="N298" s="339"/>
      <c r="O298" s="345"/>
    </row>
    <row r="299" spans="1:15" ht="34.5" customHeight="1" x14ac:dyDescent="0.3">
      <c r="A299" s="361"/>
      <c r="B299" s="334"/>
      <c r="C299" s="339"/>
      <c r="D299" s="118"/>
      <c r="E299" s="118"/>
      <c r="F299" s="119"/>
      <c r="G299" s="373"/>
      <c r="H299" s="207"/>
      <c r="I299" s="339"/>
      <c r="J299" s="346"/>
      <c r="K299" s="212"/>
      <c r="L299" s="211"/>
      <c r="M299" s="118"/>
      <c r="N299" s="339"/>
      <c r="O299" s="346"/>
    </row>
    <row r="300" spans="1:15" ht="33" customHeight="1" x14ac:dyDescent="0.3">
      <c r="A300" s="361"/>
      <c r="B300" s="334"/>
      <c r="C300" s="339"/>
      <c r="D300" s="118"/>
      <c r="E300" s="118"/>
      <c r="F300" s="119"/>
      <c r="G300" s="373"/>
      <c r="H300" s="207"/>
      <c r="I300" s="339"/>
      <c r="J300" s="346"/>
      <c r="K300" s="212"/>
      <c r="L300" s="211"/>
      <c r="M300" s="118"/>
      <c r="N300" s="339"/>
      <c r="O300" s="346"/>
    </row>
    <row r="301" spans="1:15" ht="48.75" customHeight="1" x14ac:dyDescent="0.3">
      <c r="A301" s="361"/>
      <c r="B301" s="334"/>
      <c r="C301" s="339"/>
      <c r="D301" s="118"/>
      <c r="E301" s="118"/>
      <c r="F301" s="119"/>
      <c r="G301" s="373"/>
      <c r="H301" s="207"/>
      <c r="I301" s="339"/>
      <c r="J301" s="346"/>
      <c r="K301" s="212"/>
      <c r="L301" s="211"/>
      <c r="M301" s="118"/>
      <c r="N301" s="339"/>
      <c r="O301" s="346"/>
    </row>
    <row r="302" spans="1:15" ht="33" customHeight="1" x14ac:dyDescent="0.3">
      <c r="A302" s="361"/>
      <c r="B302" s="334"/>
      <c r="C302" s="339"/>
      <c r="D302" s="118"/>
      <c r="E302" s="118"/>
      <c r="F302" s="119"/>
      <c r="G302" s="373"/>
      <c r="H302" s="207"/>
      <c r="I302" s="339"/>
      <c r="J302" s="346"/>
      <c r="K302" s="212"/>
      <c r="L302" s="211"/>
      <c r="M302" s="118"/>
      <c r="N302" s="339"/>
      <c r="O302" s="346"/>
    </row>
    <row r="303" spans="1:15" ht="42.75" customHeight="1" thickBot="1" x14ac:dyDescent="0.35">
      <c r="A303" s="362"/>
      <c r="B303" s="335"/>
      <c r="C303" s="340"/>
      <c r="D303" s="118"/>
      <c r="E303" s="118"/>
      <c r="F303" s="119"/>
      <c r="G303" s="375"/>
      <c r="H303" s="207"/>
      <c r="I303" s="340"/>
      <c r="J303" s="347"/>
      <c r="K303" s="212"/>
      <c r="L303" s="211"/>
      <c r="M303" s="118"/>
      <c r="N303" s="340"/>
      <c r="O303" s="347"/>
    </row>
    <row r="304" spans="1:15" ht="15.75" customHeight="1" thickBot="1" x14ac:dyDescent="0.35">
      <c r="A304" s="69" t="s">
        <v>27</v>
      </c>
      <c r="B304" s="326"/>
      <c r="C304" s="325"/>
      <c r="D304" s="325"/>
      <c r="E304" s="67"/>
      <c r="F304" s="67"/>
      <c r="G304" s="67"/>
      <c r="H304" s="67"/>
      <c r="I304" s="67"/>
      <c r="J304" s="68"/>
      <c r="K304" s="67"/>
      <c r="L304" s="67"/>
      <c r="M304" s="67"/>
      <c r="N304" s="67"/>
      <c r="O304" s="68"/>
    </row>
    <row r="305" spans="1:15" ht="49.5" customHeight="1" thickBot="1" x14ac:dyDescent="0.35">
      <c r="A305" s="71" t="s">
        <v>28</v>
      </c>
      <c r="B305" s="70" t="s">
        <v>29</v>
      </c>
      <c r="C305" s="134" t="s">
        <v>30</v>
      </c>
      <c r="D305" s="134" t="s">
        <v>31</v>
      </c>
      <c r="E305" s="134" t="s">
        <v>32</v>
      </c>
      <c r="F305" s="134" t="s">
        <v>33</v>
      </c>
      <c r="G305" s="134" t="s">
        <v>35</v>
      </c>
      <c r="H305" s="134" t="s">
        <v>36</v>
      </c>
      <c r="I305" s="134" t="s">
        <v>34</v>
      </c>
      <c r="J305" s="134" t="s">
        <v>37</v>
      </c>
      <c r="K305" s="134" t="s">
        <v>31</v>
      </c>
      <c r="L305" s="134" t="s">
        <v>35</v>
      </c>
      <c r="M305" s="134" t="s">
        <v>36</v>
      </c>
      <c r="N305" s="134" t="s">
        <v>34</v>
      </c>
      <c r="O305" s="134" t="s">
        <v>37</v>
      </c>
    </row>
    <row r="306" spans="1:15" ht="46.5" customHeight="1" x14ac:dyDescent="0.3">
      <c r="A306" s="108">
        <f>A297+1</f>
        <v>29</v>
      </c>
      <c r="B306" s="333" t="s">
        <v>733</v>
      </c>
      <c r="C306" s="338" t="s">
        <v>734</v>
      </c>
      <c r="D306" s="118" t="s">
        <v>735</v>
      </c>
      <c r="E306" s="118" t="s">
        <v>741</v>
      </c>
      <c r="F306" s="119">
        <v>950000</v>
      </c>
      <c r="G306" s="233" t="s">
        <v>780</v>
      </c>
      <c r="H306" s="209" t="s">
        <v>781</v>
      </c>
      <c r="I306" s="338">
        <v>0.45</v>
      </c>
      <c r="J306" s="72">
        <f>IFERROR(AVERAGE(I306)," ")</f>
        <v>0.45</v>
      </c>
      <c r="K306" s="196"/>
      <c r="L306" s="209"/>
      <c r="M306" s="219"/>
      <c r="N306" s="338"/>
      <c r="O306" s="72"/>
    </row>
    <row r="307" spans="1:15" ht="91.8" customHeight="1" x14ac:dyDescent="0.3">
      <c r="A307" s="360" t="s">
        <v>732</v>
      </c>
      <c r="B307" s="334"/>
      <c r="C307" s="368"/>
      <c r="D307" s="118" t="s">
        <v>736</v>
      </c>
      <c r="E307" s="118"/>
      <c r="F307" s="119">
        <v>400000</v>
      </c>
      <c r="G307" s="233" t="s">
        <v>782</v>
      </c>
      <c r="H307" s="118" t="s">
        <v>783</v>
      </c>
      <c r="I307" s="339"/>
      <c r="J307" s="345" t="s">
        <v>44</v>
      </c>
      <c r="K307" s="196"/>
      <c r="L307" s="133"/>
      <c r="M307" s="118"/>
      <c r="N307" s="339"/>
      <c r="O307" s="345"/>
    </row>
    <row r="308" spans="1:15" ht="34.5" customHeight="1" x14ac:dyDescent="0.3">
      <c r="A308" s="361"/>
      <c r="B308" s="334"/>
      <c r="C308" s="338" t="s">
        <v>740</v>
      </c>
      <c r="D308" s="118" t="s">
        <v>737</v>
      </c>
      <c r="E308" s="118"/>
      <c r="F308" s="119">
        <v>1720000</v>
      </c>
      <c r="G308" s="234" t="s">
        <v>780</v>
      </c>
      <c r="H308" s="118" t="s">
        <v>784</v>
      </c>
      <c r="I308" s="339"/>
      <c r="J308" s="346"/>
      <c r="K308" s="196"/>
      <c r="L308" s="133"/>
      <c r="M308" s="118"/>
      <c r="N308" s="339"/>
      <c r="O308" s="346"/>
    </row>
    <row r="309" spans="1:15" ht="33" customHeight="1" x14ac:dyDescent="0.3">
      <c r="A309" s="361"/>
      <c r="B309" s="334"/>
      <c r="C309" s="339"/>
      <c r="D309" s="118" t="s">
        <v>738</v>
      </c>
      <c r="E309" s="118"/>
      <c r="F309" s="119">
        <v>2500000</v>
      </c>
      <c r="G309" s="234" t="s">
        <v>780</v>
      </c>
      <c r="H309" s="118" t="s">
        <v>785</v>
      </c>
      <c r="I309" s="339"/>
      <c r="J309" s="346"/>
      <c r="K309" s="196"/>
      <c r="L309" s="133"/>
      <c r="M309" s="118"/>
      <c r="N309" s="339"/>
      <c r="O309" s="346"/>
    </row>
    <row r="310" spans="1:15" ht="48.75" customHeight="1" x14ac:dyDescent="0.3">
      <c r="A310" s="361"/>
      <c r="B310" s="344"/>
      <c r="C310" s="368"/>
      <c r="D310" s="118" t="s">
        <v>739</v>
      </c>
      <c r="E310" s="118"/>
      <c r="F310" s="119">
        <v>2800000</v>
      </c>
      <c r="G310" s="234" t="s">
        <v>780</v>
      </c>
      <c r="H310" s="118" t="s">
        <v>786</v>
      </c>
      <c r="I310" s="339"/>
      <c r="J310" s="346"/>
      <c r="K310" s="196"/>
      <c r="L310" s="133"/>
      <c r="M310" s="118"/>
      <c r="N310" s="339"/>
      <c r="O310" s="346"/>
    </row>
    <row r="311" spans="1:15" ht="15.75" hidden="1" customHeight="1" thickBot="1" x14ac:dyDescent="0.35">
      <c r="A311" s="69" t="s">
        <v>27</v>
      </c>
      <c r="B311" s="323"/>
      <c r="C311" s="324"/>
      <c r="D311" s="325"/>
      <c r="E311" s="67"/>
      <c r="F311" s="67"/>
      <c r="G311" s="67"/>
      <c r="H311" s="67"/>
      <c r="I311" s="67"/>
      <c r="J311" s="68"/>
      <c r="K311" s="67"/>
      <c r="L311" s="67"/>
      <c r="M311" s="67"/>
      <c r="N311" s="67"/>
      <c r="O311" s="68"/>
    </row>
    <row r="312" spans="1:15" ht="49.5" hidden="1" customHeight="1" thickBot="1" x14ac:dyDescent="0.35">
      <c r="A312" s="71" t="s">
        <v>28</v>
      </c>
      <c r="B312" s="70" t="s">
        <v>29</v>
      </c>
      <c r="C312" s="134" t="s">
        <v>30</v>
      </c>
      <c r="D312" s="134" t="s">
        <v>31</v>
      </c>
      <c r="E312" s="134" t="s">
        <v>32</v>
      </c>
      <c r="F312" s="134" t="s">
        <v>33</v>
      </c>
      <c r="G312" s="134" t="s">
        <v>35</v>
      </c>
      <c r="H312" s="134" t="s">
        <v>36</v>
      </c>
      <c r="I312" s="134" t="s">
        <v>34</v>
      </c>
      <c r="J312" s="134" t="s">
        <v>37</v>
      </c>
      <c r="K312" s="134" t="s">
        <v>31</v>
      </c>
      <c r="L312" s="134" t="s">
        <v>35</v>
      </c>
      <c r="M312" s="134" t="s">
        <v>36</v>
      </c>
      <c r="N312" s="134" t="s">
        <v>34</v>
      </c>
      <c r="O312" s="134" t="s">
        <v>37</v>
      </c>
    </row>
    <row r="313" spans="1:15" ht="46.5" hidden="1" customHeight="1" x14ac:dyDescent="0.3">
      <c r="A313" s="108">
        <f>A306+1</f>
        <v>30</v>
      </c>
      <c r="B313" s="333"/>
      <c r="C313" s="338"/>
      <c r="D313" s="118"/>
      <c r="E313" s="118"/>
      <c r="F313" s="119"/>
      <c r="G313" s="207"/>
      <c r="H313" s="207"/>
      <c r="I313" s="338"/>
      <c r="J313" s="72" t="str">
        <f>IFERROR(AVERAGE(I313)," ")</f>
        <v xml:space="preserve"> </v>
      </c>
      <c r="K313" s="196"/>
      <c r="L313" s="207"/>
      <c r="M313" s="118"/>
      <c r="N313" s="338"/>
      <c r="O313" s="72"/>
    </row>
    <row r="314" spans="1:15" ht="38.25" hidden="1" customHeight="1" x14ac:dyDescent="0.3">
      <c r="A314" s="360"/>
      <c r="B314" s="334"/>
      <c r="C314" s="339"/>
      <c r="D314" s="118"/>
      <c r="E314" s="118"/>
      <c r="F314" s="119"/>
      <c r="G314" s="133"/>
      <c r="H314" s="118"/>
      <c r="I314" s="339"/>
      <c r="J314" s="345"/>
      <c r="K314" s="196"/>
      <c r="L314" s="133"/>
      <c r="M314" s="118"/>
      <c r="N314" s="339"/>
      <c r="O314" s="345"/>
    </row>
    <row r="315" spans="1:15" ht="34.5" hidden="1" customHeight="1" x14ac:dyDescent="0.3">
      <c r="A315" s="361"/>
      <c r="B315" s="334"/>
      <c r="C315" s="339"/>
      <c r="D315" s="118"/>
      <c r="E315" s="118"/>
      <c r="F315" s="119"/>
      <c r="G315" s="133"/>
      <c r="H315" s="118"/>
      <c r="I315" s="339"/>
      <c r="J315" s="346"/>
      <c r="K315" s="196"/>
      <c r="L315" s="133"/>
      <c r="M315" s="118"/>
      <c r="N315" s="339"/>
      <c r="O315" s="346"/>
    </row>
    <row r="316" spans="1:15" ht="33" hidden="1" customHeight="1" x14ac:dyDescent="0.3">
      <c r="A316" s="361"/>
      <c r="B316" s="334"/>
      <c r="C316" s="339"/>
      <c r="D316" s="118"/>
      <c r="E316" s="118"/>
      <c r="F316" s="119"/>
      <c r="G316" s="133"/>
      <c r="H316" s="118"/>
      <c r="I316" s="339"/>
      <c r="J316" s="346"/>
      <c r="K316" s="196"/>
      <c r="L316" s="133"/>
      <c r="M316" s="118"/>
      <c r="N316" s="339"/>
      <c r="O316" s="346"/>
    </row>
    <row r="317" spans="1:15" ht="48.75" hidden="1" customHeight="1" x14ac:dyDescent="0.3">
      <c r="A317" s="361"/>
      <c r="B317" s="334"/>
      <c r="C317" s="339"/>
      <c r="D317" s="118"/>
      <c r="E317" s="118"/>
      <c r="F317" s="119"/>
      <c r="G317" s="133"/>
      <c r="H317" s="118"/>
      <c r="I317" s="339"/>
      <c r="J317" s="346"/>
      <c r="K317" s="196"/>
      <c r="L317" s="133"/>
      <c r="M317" s="118"/>
      <c r="N317" s="339"/>
      <c r="O317" s="346"/>
    </row>
    <row r="318" spans="1:15" ht="33" hidden="1" customHeight="1" x14ac:dyDescent="0.3">
      <c r="A318" s="361"/>
      <c r="B318" s="334"/>
      <c r="C318" s="339"/>
      <c r="D318" s="118"/>
      <c r="E318" s="118"/>
      <c r="F318" s="119"/>
      <c r="G318" s="133"/>
      <c r="H318" s="118"/>
      <c r="I318" s="339"/>
      <c r="J318" s="346"/>
      <c r="K318" s="196"/>
      <c r="L318" s="133"/>
      <c r="M318" s="118"/>
      <c r="N318" s="339"/>
      <c r="O318" s="346"/>
    </row>
    <row r="319" spans="1:15" ht="42.75" hidden="1" customHeight="1" thickBot="1" x14ac:dyDescent="0.35">
      <c r="A319" s="362"/>
      <c r="B319" s="335"/>
      <c r="C319" s="340"/>
      <c r="D319" s="118"/>
      <c r="E319" s="118"/>
      <c r="F319" s="119"/>
      <c r="G319" s="133"/>
      <c r="H319" s="118"/>
      <c r="I319" s="340"/>
      <c r="J319" s="347"/>
      <c r="K319" s="196"/>
      <c r="L319" s="133"/>
      <c r="M319" s="118"/>
      <c r="N319" s="340"/>
      <c r="O319" s="347"/>
    </row>
    <row r="320" spans="1:15" ht="15.75" hidden="1" customHeight="1" thickBot="1" x14ac:dyDescent="0.35">
      <c r="A320" s="69" t="s">
        <v>27</v>
      </c>
      <c r="B320" s="326"/>
      <c r="C320" s="325"/>
      <c r="D320" s="325"/>
      <c r="E320" s="67"/>
      <c r="F320" s="67"/>
      <c r="G320" s="67"/>
      <c r="H320" s="67"/>
      <c r="I320" s="67"/>
      <c r="J320" s="68"/>
      <c r="K320" s="67"/>
      <c r="L320" s="67"/>
      <c r="M320" s="67"/>
      <c r="N320" s="67"/>
      <c r="O320" s="68"/>
    </row>
    <row r="321" spans="1:15" ht="49.5" hidden="1" customHeight="1" thickBot="1" x14ac:dyDescent="0.35">
      <c r="A321" s="71" t="s">
        <v>28</v>
      </c>
      <c r="B321" s="70" t="s">
        <v>29</v>
      </c>
      <c r="C321" s="134" t="s">
        <v>30</v>
      </c>
      <c r="D321" s="134" t="s">
        <v>31</v>
      </c>
      <c r="E321" s="134" t="s">
        <v>32</v>
      </c>
      <c r="F321" s="134" t="s">
        <v>33</v>
      </c>
      <c r="G321" s="134" t="s">
        <v>35</v>
      </c>
      <c r="H321" s="134" t="s">
        <v>36</v>
      </c>
      <c r="I321" s="134" t="s">
        <v>34</v>
      </c>
      <c r="J321" s="134" t="s">
        <v>37</v>
      </c>
      <c r="K321" s="134" t="s">
        <v>31</v>
      </c>
      <c r="L321" s="134" t="s">
        <v>35</v>
      </c>
      <c r="M321" s="134" t="s">
        <v>36</v>
      </c>
      <c r="N321" s="134" t="s">
        <v>34</v>
      </c>
      <c r="O321" s="134" t="s">
        <v>37</v>
      </c>
    </row>
    <row r="322" spans="1:15" ht="46.5" hidden="1" customHeight="1" x14ac:dyDescent="0.3">
      <c r="A322" s="108">
        <f>A313+1</f>
        <v>31</v>
      </c>
      <c r="B322" s="333"/>
      <c r="C322" s="338"/>
      <c r="D322" s="118"/>
      <c r="E322" s="118"/>
      <c r="F322" s="119"/>
      <c r="G322" s="207"/>
      <c r="H322" s="207"/>
      <c r="I322" s="338"/>
      <c r="J322" s="72" t="str">
        <f>IFERROR(AVERAGE(I322)," ")</f>
        <v xml:space="preserve"> </v>
      </c>
      <c r="K322" s="196"/>
      <c r="L322" s="207"/>
      <c r="M322" s="207"/>
      <c r="N322" s="338"/>
      <c r="O322" s="72"/>
    </row>
    <row r="323" spans="1:15" ht="38.25" hidden="1" customHeight="1" x14ac:dyDescent="0.3">
      <c r="A323" s="360"/>
      <c r="B323" s="334"/>
      <c r="C323" s="339"/>
      <c r="D323" s="118"/>
      <c r="E323" s="118"/>
      <c r="F323" s="119"/>
      <c r="G323" s="133"/>
      <c r="H323" s="118"/>
      <c r="I323" s="339"/>
      <c r="J323" s="345"/>
      <c r="K323" s="196"/>
      <c r="L323" s="133"/>
      <c r="M323" s="118"/>
      <c r="N323" s="339"/>
      <c r="O323" s="345"/>
    </row>
    <row r="324" spans="1:15" ht="34.5" hidden="1" customHeight="1" x14ac:dyDescent="0.3">
      <c r="A324" s="361"/>
      <c r="B324" s="334"/>
      <c r="C324" s="339"/>
      <c r="D324" s="118"/>
      <c r="E324" s="118"/>
      <c r="F324" s="119"/>
      <c r="G324" s="133"/>
      <c r="H324" s="118"/>
      <c r="I324" s="339"/>
      <c r="J324" s="346"/>
      <c r="K324" s="196"/>
      <c r="L324" s="133"/>
      <c r="M324" s="118"/>
      <c r="N324" s="339"/>
      <c r="O324" s="346"/>
    </row>
    <row r="325" spans="1:15" ht="33" hidden="1" customHeight="1" x14ac:dyDescent="0.3">
      <c r="A325" s="361"/>
      <c r="B325" s="334"/>
      <c r="C325" s="339"/>
      <c r="D325" s="118"/>
      <c r="E325" s="118"/>
      <c r="F325" s="119"/>
      <c r="G325" s="133"/>
      <c r="H325" s="118"/>
      <c r="I325" s="339"/>
      <c r="J325" s="346"/>
      <c r="K325" s="196"/>
      <c r="L325" s="133"/>
      <c r="M325" s="118"/>
      <c r="N325" s="339"/>
      <c r="O325" s="346"/>
    </row>
    <row r="326" spans="1:15" ht="48.75" hidden="1" customHeight="1" x14ac:dyDescent="0.3">
      <c r="A326" s="361"/>
      <c r="B326" s="334"/>
      <c r="C326" s="339"/>
      <c r="D326" s="118"/>
      <c r="E326" s="118"/>
      <c r="F326" s="119"/>
      <c r="G326" s="133"/>
      <c r="H326" s="118"/>
      <c r="I326" s="339"/>
      <c r="J326" s="346"/>
      <c r="K326" s="196"/>
      <c r="L326" s="133"/>
      <c r="M326" s="118"/>
      <c r="N326" s="339"/>
      <c r="O326" s="346"/>
    </row>
    <row r="327" spans="1:15" ht="33" hidden="1" customHeight="1" x14ac:dyDescent="0.3">
      <c r="A327" s="361"/>
      <c r="B327" s="334"/>
      <c r="C327" s="339"/>
      <c r="D327" s="118"/>
      <c r="E327" s="118"/>
      <c r="F327" s="119"/>
      <c r="G327" s="133"/>
      <c r="H327" s="118"/>
      <c r="I327" s="339"/>
      <c r="J327" s="346"/>
      <c r="K327" s="196"/>
      <c r="L327" s="133"/>
      <c r="M327" s="118"/>
      <c r="N327" s="339"/>
      <c r="O327" s="346"/>
    </row>
    <row r="328" spans="1:15" ht="42.75" hidden="1" customHeight="1" thickBot="1" x14ac:dyDescent="0.35">
      <c r="A328" s="362"/>
      <c r="B328" s="335"/>
      <c r="C328" s="340"/>
      <c r="D328" s="118"/>
      <c r="E328" s="118"/>
      <c r="F328" s="119"/>
      <c r="G328" s="133"/>
      <c r="H328" s="118"/>
      <c r="I328" s="340"/>
      <c r="J328" s="347"/>
      <c r="K328" s="196"/>
      <c r="L328" s="133"/>
      <c r="M328" s="118"/>
      <c r="N328" s="340"/>
      <c r="O328" s="347"/>
    </row>
    <row r="329" spans="1:15" ht="15.75" hidden="1" customHeight="1" thickBot="1" x14ac:dyDescent="0.35">
      <c r="A329" s="69" t="s">
        <v>27</v>
      </c>
      <c r="B329" s="326"/>
      <c r="C329" s="325"/>
      <c r="D329" s="325"/>
      <c r="E329" s="67"/>
      <c r="F329" s="67"/>
      <c r="G329" s="67"/>
      <c r="H329" s="67"/>
      <c r="I329" s="67"/>
      <c r="J329" s="68"/>
      <c r="K329" s="67"/>
      <c r="L329" s="67"/>
      <c r="M329" s="67"/>
      <c r="N329" s="67"/>
      <c r="O329" s="68"/>
    </row>
    <row r="330" spans="1:15" ht="49.5" hidden="1" customHeight="1" thickBot="1" x14ac:dyDescent="0.35">
      <c r="A330" s="71" t="s">
        <v>28</v>
      </c>
      <c r="B330" s="70" t="s">
        <v>29</v>
      </c>
      <c r="C330" s="134" t="s">
        <v>30</v>
      </c>
      <c r="D330" s="134" t="s">
        <v>31</v>
      </c>
      <c r="E330" s="134" t="s">
        <v>32</v>
      </c>
      <c r="F330" s="134" t="s">
        <v>33</v>
      </c>
      <c r="G330" s="134" t="s">
        <v>35</v>
      </c>
      <c r="H330" s="134" t="s">
        <v>36</v>
      </c>
      <c r="I330" s="134" t="s">
        <v>34</v>
      </c>
      <c r="J330" s="134" t="s">
        <v>37</v>
      </c>
      <c r="K330" s="134" t="s">
        <v>31</v>
      </c>
      <c r="L330" s="134" t="s">
        <v>35</v>
      </c>
      <c r="M330" s="134" t="s">
        <v>36</v>
      </c>
      <c r="N330" s="134" t="s">
        <v>34</v>
      </c>
      <c r="O330" s="134" t="s">
        <v>37</v>
      </c>
    </row>
    <row r="331" spans="1:15" ht="143.4" hidden="1" customHeight="1" x14ac:dyDescent="0.3">
      <c r="A331" s="108">
        <f>A322+1</f>
        <v>32</v>
      </c>
      <c r="B331" s="333"/>
      <c r="C331" s="338"/>
      <c r="D331" s="118"/>
      <c r="E331" s="118"/>
      <c r="F331" s="119"/>
      <c r="G331" s="207"/>
      <c r="H331" s="207"/>
      <c r="I331" s="338"/>
      <c r="J331" s="72"/>
      <c r="K331" s="196"/>
      <c r="L331" s="207"/>
      <c r="M331" s="207"/>
      <c r="N331" s="338"/>
      <c r="O331" s="72"/>
    </row>
    <row r="332" spans="1:15" ht="38.25" hidden="1" customHeight="1" x14ac:dyDescent="0.3">
      <c r="A332" s="360"/>
      <c r="B332" s="334"/>
      <c r="C332" s="339"/>
      <c r="D332" s="118"/>
      <c r="E332" s="118"/>
      <c r="F332" s="119"/>
      <c r="G332" s="133"/>
      <c r="H332" s="118"/>
      <c r="I332" s="339"/>
      <c r="J332" s="345"/>
      <c r="K332" s="196"/>
      <c r="L332" s="133"/>
      <c r="M332" s="118"/>
      <c r="N332" s="339"/>
      <c r="O332" s="345"/>
    </row>
    <row r="333" spans="1:15" ht="34.5" hidden="1" customHeight="1" x14ac:dyDescent="0.3">
      <c r="A333" s="361"/>
      <c r="B333" s="334"/>
      <c r="C333" s="339"/>
      <c r="D333" s="118"/>
      <c r="E333" s="118"/>
      <c r="F333" s="119"/>
      <c r="G333" s="133"/>
      <c r="H333" s="118"/>
      <c r="I333" s="339"/>
      <c r="J333" s="346"/>
      <c r="K333" s="196"/>
      <c r="L333" s="133"/>
      <c r="M333" s="118"/>
      <c r="N333" s="339"/>
      <c r="O333" s="346"/>
    </row>
    <row r="334" spans="1:15" ht="33" hidden="1" customHeight="1" x14ac:dyDescent="0.3">
      <c r="A334" s="361"/>
      <c r="B334" s="334"/>
      <c r="C334" s="339"/>
      <c r="D334" s="118"/>
      <c r="E334" s="118"/>
      <c r="F334" s="119"/>
      <c r="G334" s="133"/>
      <c r="H334" s="118"/>
      <c r="I334" s="339"/>
      <c r="J334" s="346"/>
      <c r="K334" s="196"/>
      <c r="L334" s="133"/>
      <c r="M334" s="118"/>
      <c r="N334" s="339"/>
      <c r="O334" s="346"/>
    </row>
    <row r="335" spans="1:15" ht="48.75" hidden="1" customHeight="1" x14ac:dyDescent="0.3">
      <c r="A335" s="361"/>
      <c r="B335" s="334"/>
      <c r="C335" s="339"/>
      <c r="D335" s="118"/>
      <c r="E335" s="118"/>
      <c r="F335" s="119"/>
      <c r="G335" s="133"/>
      <c r="H335" s="118"/>
      <c r="I335" s="339"/>
      <c r="J335" s="346"/>
      <c r="K335" s="196"/>
      <c r="L335" s="133"/>
      <c r="M335" s="118"/>
      <c r="N335" s="339"/>
      <c r="O335" s="346"/>
    </row>
    <row r="336" spans="1:15" ht="33" hidden="1" customHeight="1" x14ac:dyDescent="0.3">
      <c r="A336" s="361"/>
      <c r="B336" s="334"/>
      <c r="C336" s="339"/>
      <c r="D336" s="118"/>
      <c r="E336" s="118"/>
      <c r="F336" s="119"/>
      <c r="G336" s="133"/>
      <c r="H336" s="118"/>
      <c r="I336" s="339"/>
      <c r="J336" s="346"/>
      <c r="K336" s="196"/>
      <c r="L336" s="133"/>
      <c r="M336" s="118"/>
      <c r="N336" s="339"/>
      <c r="O336" s="346"/>
    </row>
    <row r="337" spans="1:15" ht="42.75" hidden="1" customHeight="1" thickBot="1" x14ac:dyDescent="0.35">
      <c r="A337" s="362"/>
      <c r="B337" s="335"/>
      <c r="C337" s="340"/>
      <c r="D337" s="118"/>
      <c r="E337" s="118"/>
      <c r="F337" s="119"/>
      <c r="G337" s="133"/>
      <c r="H337" s="118"/>
      <c r="I337" s="340"/>
      <c r="J337" s="347"/>
      <c r="K337" s="196"/>
      <c r="L337" s="133"/>
      <c r="M337" s="118"/>
      <c r="N337" s="340"/>
      <c r="O337" s="347"/>
    </row>
    <row r="338" spans="1:15" ht="15.75" hidden="1" customHeight="1" thickBot="1" x14ac:dyDescent="0.35">
      <c r="A338" s="69" t="s">
        <v>27</v>
      </c>
      <c r="B338" s="326"/>
      <c r="C338" s="325"/>
      <c r="D338" s="325"/>
      <c r="E338" s="67"/>
      <c r="F338" s="67"/>
      <c r="G338" s="67"/>
      <c r="H338" s="67"/>
      <c r="I338" s="67"/>
      <c r="J338" s="68"/>
      <c r="K338" s="67"/>
      <c r="L338" s="67"/>
      <c r="M338" s="67"/>
      <c r="N338" s="67"/>
      <c r="O338" s="68"/>
    </row>
    <row r="339" spans="1:15" ht="49.5" hidden="1" customHeight="1" thickBot="1" x14ac:dyDescent="0.35">
      <c r="A339" s="71" t="s">
        <v>28</v>
      </c>
      <c r="B339" s="70"/>
      <c r="C339" s="134"/>
      <c r="D339" s="134"/>
      <c r="E339" s="134"/>
      <c r="F339" s="134"/>
      <c r="G339" s="134"/>
      <c r="H339" s="134"/>
      <c r="I339" s="134"/>
      <c r="J339" s="134"/>
      <c r="K339" s="134"/>
      <c r="L339" s="134"/>
      <c r="M339" s="134"/>
      <c r="N339" s="134"/>
      <c r="O339" s="134"/>
    </row>
    <row r="340" spans="1:15" ht="108.6" hidden="1" customHeight="1" x14ac:dyDescent="0.3">
      <c r="A340" s="108">
        <f>A331+1</f>
        <v>33</v>
      </c>
      <c r="B340" s="336"/>
      <c r="C340" s="338"/>
      <c r="D340" s="118"/>
      <c r="E340" s="118"/>
      <c r="F340" s="119"/>
      <c r="G340" s="209"/>
      <c r="H340" s="207"/>
      <c r="I340" s="338"/>
      <c r="J340" s="72"/>
      <c r="K340" s="196"/>
      <c r="L340" s="209"/>
      <c r="M340" s="207"/>
      <c r="N340" s="338"/>
      <c r="O340" s="72"/>
    </row>
    <row r="341" spans="1:15" ht="38.25" hidden="1" customHeight="1" x14ac:dyDescent="0.3">
      <c r="A341" s="360"/>
      <c r="B341" s="334"/>
      <c r="C341" s="339"/>
      <c r="D341" s="118"/>
      <c r="E341" s="118"/>
      <c r="F341" s="119"/>
      <c r="G341" s="133"/>
      <c r="H341" s="118"/>
      <c r="I341" s="339"/>
      <c r="J341" s="345"/>
      <c r="K341" s="196"/>
      <c r="L341" s="133"/>
      <c r="M341" s="118"/>
      <c r="N341" s="339"/>
      <c r="O341" s="345"/>
    </row>
    <row r="342" spans="1:15" ht="34.5" hidden="1" customHeight="1" x14ac:dyDescent="0.3">
      <c r="A342" s="361"/>
      <c r="B342" s="334"/>
      <c r="C342" s="339"/>
      <c r="D342" s="118"/>
      <c r="E342" s="118"/>
      <c r="F342" s="119"/>
      <c r="G342" s="133"/>
      <c r="H342" s="118"/>
      <c r="I342" s="339"/>
      <c r="J342" s="346"/>
      <c r="K342" s="196"/>
      <c r="L342" s="133"/>
      <c r="M342" s="118"/>
      <c r="N342" s="339"/>
      <c r="O342" s="346"/>
    </row>
    <row r="343" spans="1:15" ht="33" hidden="1" customHeight="1" x14ac:dyDescent="0.3">
      <c r="A343" s="361"/>
      <c r="B343" s="334"/>
      <c r="C343" s="339"/>
      <c r="D343" s="118"/>
      <c r="E343" s="118"/>
      <c r="F343" s="119"/>
      <c r="G343" s="133"/>
      <c r="H343" s="118"/>
      <c r="I343" s="339"/>
      <c r="J343" s="346"/>
      <c r="K343" s="196"/>
      <c r="L343" s="133"/>
      <c r="M343" s="118"/>
      <c r="N343" s="339"/>
      <c r="O343" s="346"/>
    </row>
    <row r="344" spans="1:15" ht="48.75" hidden="1" customHeight="1" x14ac:dyDescent="0.3">
      <c r="A344" s="361"/>
      <c r="B344" s="334"/>
      <c r="C344" s="339"/>
      <c r="D344" s="118"/>
      <c r="E344" s="118"/>
      <c r="F344" s="119"/>
      <c r="G344" s="133"/>
      <c r="H344" s="118"/>
      <c r="I344" s="339"/>
      <c r="J344" s="346"/>
      <c r="K344" s="196"/>
      <c r="L344" s="133"/>
      <c r="M344" s="118"/>
      <c r="N344" s="339"/>
      <c r="O344" s="346"/>
    </row>
    <row r="345" spans="1:15" ht="33" hidden="1" customHeight="1" x14ac:dyDescent="0.3">
      <c r="A345" s="361"/>
      <c r="B345" s="334"/>
      <c r="C345" s="339"/>
      <c r="D345" s="118"/>
      <c r="E345" s="118"/>
      <c r="F345" s="119"/>
      <c r="G345" s="133"/>
      <c r="H345" s="118"/>
      <c r="I345" s="339"/>
      <c r="J345" s="346"/>
      <c r="K345" s="196"/>
      <c r="L345" s="133"/>
      <c r="M345" s="118"/>
      <c r="N345" s="339"/>
      <c r="O345" s="346"/>
    </row>
    <row r="346" spans="1:15" ht="42.75" hidden="1" customHeight="1" thickBot="1" x14ac:dyDescent="0.35">
      <c r="A346" s="362"/>
      <c r="B346" s="335"/>
      <c r="C346" s="340"/>
      <c r="D346" s="118"/>
      <c r="E346" s="118"/>
      <c r="F346" s="119"/>
      <c r="G346" s="133"/>
      <c r="H346" s="118"/>
      <c r="I346" s="340"/>
      <c r="J346" s="347"/>
      <c r="K346" s="196"/>
      <c r="L346" s="133"/>
      <c r="M346" s="118"/>
      <c r="N346" s="340"/>
      <c r="O346" s="347"/>
    </row>
    <row r="347" spans="1:15" ht="15.75" hidden="1" customHeight="1" thickBot="1" x14ac:dyDescent="0.35">
      <c r="A347" s="69" t="s">
        <v>27</v>
      </c>
      <c r="B347" s="326"/>
      <c r="C347" s="325"/>
      <c r="D347" s="325"/>
      <c r="E347" s="67"/>
      <c r="F347" s="67"/>
      <c r="G347" s="67"/>
      <c r="H347" s="67"/>
      <c r="I347" s="67"/>
      <c r="J347" s="68"/>
      <c r="K347" s="67"/>
      <c r="L347" s="67"/>
      <c r="M347" s="67"/>
      <c r="N347" s="67"/>
      <c r="O347" s="68"/>
    </row>
    <row r="348" spans="1:15" ht="49.5" hidden="1" customHeight="1" thickBot="1" x14ac:dyDescent="0.35">
      <c r="A348" s="71" t="s">
        <v>28</v>
      </c>
      <c r="B348" s="70" t="s">
        <v>29</v>
      </c>
      <c r="C348" s="134" t="s">
        <v>30</v>
      </c>
      <c r="D348" s="134" t="s">
        <v>31</v>
      </c>
      <c r="E348" s="134" t="s">
        <v>32</v>
      </c>
      <c r="F348" s="134" t="s">
        <v>33</v>
      </c>
      <c r="G348" s="134" t="s">
        <v>35</v>
      </c>
      <c r="H348" s="134" t="s">
        <v>36</v>
      </c>
      <c r="I348" s="134" t="s">
        <v>34</v>
      </c>
      <c r="J348" s="134" t="s">
        <v>37</v>
      </c>
      <c r="K348" s="134" t="s">
        <v>31</v>
      </c>
      <c r="L348" s="134" t="s">
        <v>35</v>
      </c>
      <c r="M348" s="134" t="s">
        <v>36</v>
      </c>
      <c r="N348" s="134" t="s">
        <v>34</v>
      </c>
      <c r="O348" s="134" t="s">
        <v>37</v>
      </c>
    </row>
    <row r="349" spans="1:15" ht="74.400000000000006" hidden="1" customHeight="1" x14ac:dyDescent="0.3">
      <c r="A349" s="108">
        <f>A340+1</f>
        <v>34</v>
      </c>
      <c r="B349" s="333"/>
      <c r="C349" s="338"/>
      <c r="D349" s="118"/>
      <c r="E349" s="118"/>
      <c r="F349" s="119"/>
      <c r="G349" s="207"/>
      <c r="H349" s="207"/>
      <c r="I349" s="338"/>
      <c r="J349" s="72"/>
      <c r="K349" s="196"/>
      <c r="L349" s="207"/>
      <c r="M349" s="207"/>
      <c r="N349" s="338"/>
      <c r="O349" s="72"/>
    </row>
    <row r="350" spans="1:15" ht="38.25" hidden="1" customHeight="1" x14ac:dyDescent="0.3">
      <c r="A350" s="360"/>
      <c r="B350" s="334"/>
      <c r="C350" s="339"/>
      <c r="D350" s="118"/>
      <c r="E350" s="118"/>
      <c r="F350" s="119"/>
      <c r="G350" s="133"/>
      <c r="H350" s="118"/>
      <c r="I350" s="339"/>
      <c r="J350" s="345"/>
      <c r="K350" s="196"/>
      <c r="L350" s="133"/>
      <c r="M350" s="118"/>
      <c r="N350" s="339"/>
      <c r="O350" s="345"/>
    </row>
    <row r="351" spans="1:15" ht="34.5" hidden="1" customHeight="1" x14ac:dyDescent="0.3">
      <c r="A351" s="361"/>
      <c r="B351" s="334"/>
      <c r="C351" s="339"/>
      <c r="D351" s="118"/>
      <c r="E351" s="118"/>
      <c r="F351" s="119"/>
      <c r="G351" s="133"/>
      <c r="H351" s="118"/>
      <c r="I351" s="339"/>
      <c r="J351" s="346"/>
      <c r="K351" s="196"/>
      <c r="L351" s="133"/>
      <c r="M351" s="118"/>
      <c r="N351" s="339"/>
      <c r="O351" s="346"/>
    </row>
    <row r="352" spans="1:15" ht="33" hidden="1" customHeight="1" x14ac:dyDescent="0.3">
      <c r="A352" s="361"/>
      <c r="B352" s="334"/>
      <c r="C352" s="339"/>
      <c r="D352" s="118"/>
      <c r="E352" s="118"/>
      <c r="F352" s="119"/>
      <c r="G352" s="133"/>
      <c r="H352" s="118"/>
      <c r="I352" s="339"/>
      <c r="J352" s="346"/>
      <c r="K352" s="196"/>
      <c r="L352" s="133"/>
      <c r="M352" s="118"/>
      <c r="N352" s="339"/>
      <c r="O352" s="346"/>
    </row>
    <row r="353" spans="1:15" ht="48.75" hidden="1" customHeight="1" x14ac:dyDescent="0.3">
      <c r="A353" s="361"/>
      <c r="B353" s="334"/>
      <c r="C353" s="339"/>
      <c r="D353" s="118"/>
      <c r="E353" s="118"/>
      <c r="F353" s="119"/>
      <c r="G353" s="133"/>
      <c r="H353" s="118"/>
      <c r="I353" s="339"/>
      <c r="J353" s="346"/>
      <c r="K353" s="196"/>
      <c r="L353" s="133"/>
      <c r="M353" s="118"/>
      <c r="N353" s="339"/>
      <c r="O353" s="346"/>
    </row>
    <row r="354" spans="1:15" ht="33" hidden="1" customHeight="1" x14ac:dyDescent="0.3">
      <c r="A354" s="361"/>
      <c r="B354" s="334"/>
      <c r="C354" s="339"/>
      <c r="D354" s="118"/>
      <c r="E354" s="118"/>
      <c r="F354" s="119"/>
      <c r="G354" s="133"/>
      <c r="H354" s="118"/>
      <c r="I354" s="339"/>
      <c r="J354" s="346"/>
      <c r="K354" s="196"/>
      <c r="L354" s="133"/>
      <c r="M354" s="118"/>
      <c r="N354" s="339"/>
      <c r="O354" s="346"/>
    </row>
    <row r="355" spans="1:15" ht="42.75" hidden="1" customHeight="1" thickBot="1" x14ac:dyDescent="0.35">
      <c r="A355" s="362"/>
      <c r="B355" s="335"/>
      <c r="C355" s="340"/>
      <c r="D355" s="118"/>
      <c r="E355" s="118"/>
      <c r="F355" s="119"/>
      <c r="G355" s="133"/>
      <c r="H355" s="118"/>
      <c r="I355" s="340"/>
      <c r="J355" s="347"/>
      <c r="K355" s="196"/>
      <c r="L355" s="133"/>
      <c r="M355" s="118"/>
      <c r="N355" s="340"/>
      <c r="O355" s="347"/>
    </row>
    <row r="356" spans="1:15" ht="15.75" hidden="1" customHeight="1" thickBot="1" x14ac:dyDescent="0.35">
      <c r="A356" s="69" t="s">
        <v>27</v>
      </c>
      <c r="B356" s="326"/>
      <c r="C356" s="325"/>
      <c r="D356" s="325"/>
      <c r="E356" s="67"/>
      <c r="F356" s="67"/>
      <c r="G356" s="67"/>
      <c r="H356" s="67"/>
      <c r="I356" s="67"/>
      <c r="J356" s="68"/>
      <c r="K356" s="67"/>
      <c r="L356" s="67"/>
      <c r="M356" s="67"/>
      <c r="N356" s="67"/>
      <c r="O356" s="68"/>
    </row>
    <row r="357" spans="1:15" ht="49.5" hidden="1" customHeight="1" thickBot="1" x14ac:dyDescent="0.35">
      <c r="A357" s="71" t="s">
        <v>28</v>
      </c>
      <c r="B357" s="70" t="s">
        <v>29</v>
      </c>
      <c r="C357" s="134" t="s">
        <v>30</v>
      </c>
      <c r="D357" s="134" t="s">
        <v>31</v>
      </c>
      <c r="E357" s="134" t="s">
        <v>32</v>
      </c>
      <c r="F357" s="134" t="s">
        <v>33</v>
      </c>
      <c r="G357" s="134" t="s">
        <v>35</v>
      </c>
      <c r="H357" s="134" t="s">
        <v>36</v>
      </c>
      <c r="I357" s="134" t="s">
        <v>34</v>
      </c>
      <c r="J357" s="134" t="s">
        <v>37</v>
      </c>
      <c r="K357" s="134" t="s">
        <v>31</v>
      </c>
      <c r="L357" s="134" t="s">
        <v>35</v>
      </c>
      <c r="M357" s="134" t="s">
        <v>36</v>
      </c>
      <c r="N357" s="134" t="s">
        <v>34</v>
      </c>
      <c r="O357" s="134" t="s">
        <v>37</v>
      </c>
    </row>
    <row r="358" spans="1:15" ht="46.5" hidden="1" customHeight="1" x14ac:dyDescent="0.3">
      <c r="A358" s="108">
        <f>A349+1</f>
        <v>35</v>
      </c>
      <c r="B358" s="336"/>
      <c r="C358" s="338"/>
      <c r="D358" s="118"/>
      <c r="E358" s="118"/>
      <c r="F358" s="119"/>
      <c r="G358" s="209"/>
      <c r="H358" s="207"/>
      <c r="I358" s="338"/>
      <c r="J358" s="72"/>
      <c r="K358" s="196"/>
      <c r="L358" s="207"/>
      <c r="M358" s="207"/>
      <c r="N358" s="338"/>
      <c r="O358" s="72"/>
    </row>
    <row r="359" spans="1:15" ht="38.25" hidden="1" customHeight="1" x14ac:dyDescent="0.3">
      <c r="A359" s="360"/>
      <c r="B359" s="334"/>
      <c r="C359" s="339"/>
      <c r="D359" s="118"/>
      <c r="E359" s="118"/>
      <c r="F359" s="119"/>
      <c r="G359" s="133"/>
      <c r="H359" s="118"/>
      <c r="I359" s="339"/>
      <c r="J359" s="345"/>
      <c r="K359" s="196"/>
      <c r="L359" s="133"/>
      <c r="M359" s="118"/>
      <c r="N359" s="339"/>
      <c r="O359" s="345"/>
    </row>
    <row r="360" spans="1:15" ht="34.5" hidden="1" customHeight="1" x14ac:dyDescent="0.3">
      <c r="A360" s="361"/>
      <c r="B360" s="334"/>
      <c r="C360" s="339"/>
      <c r="D360" s="118"/>
      <c r="E360" s="118"/>
      <c r="F360" s="119"/>
      <c r="G360" s="133"/>
      <c r="H360" s="118"/>
      <c r="I360" s="339"/>
      <c r="J360" s="346"/>
      <c r="K360" s="196"/>
      <c r="L360" s="133"/>
      <c r="M360" s="118"/>
      <c r="N360" s="339"/>
      <c r="O360" s="346"/>
    </row>
    <row r="361" spans="1:15" ht="33" hidden="1" customHeight="1" x14ac:dyDescent="0.3">
      <c r="A361" s="361"/>
      <c r="B361" s="334"/>
      <c r="C361" s="339"/>
      <c r="D361" s="118"/>
      <c r="E361" s="118"/>
      <c r="F361" s="119"/>
      <c r="G361" s="133"/>
      <c r="H361" s="118"/>
      <c r="I361" s="339"/>
      <c r="J361" s="346"/>
      <c r="K361" s="196"/>
      <c r="L361" s="133"/>
      <c r="M361" s="118"/>
      <c r="N361" s="339"/>
      <c r="O361" s="346"/>
    </row>
    <row r="362" spans="1:15" ht="48.75" hidden="1" customHeight="1" x14ac:dyDescent="0.3">
      <c r="A362" s="361"/>
      <c r="B362" s="334"/>
      <c r="C362" s="339"/>
      <c r="D362" s="118"/>
      <c r="E362" s="118"/>
      <c r="F362" s="119"/>
      <c r="G362" s="133"/>
      <c r="H362" s="118"/>
      <c r="I362" s="339"/>
      <c r="J362" s="346"/>
      <c r="K362" s="196"/>
      <c r="L362" s="133"/>
      <c r="M362" s="118"/>
      <c r="N362" s="339"/>
      <c r="O362" s="346"/>
    </row>
    <row r="363" spans="1:15" ht="33" hidden="1" customHeight="1" x14ac:dyDescent="0.3">
      <c r="A363" s="361"/>
      <c r="B363" s="334"/>
      <c r="C363" s="339"/>
      <c r="D363" s="118"/>
      <c r="E363" s="118"/>
      <c r="F363" s="119"/>
      <c r="G363" s="133"/>
      <c r="H363" s="118"/>
      <c r="I363" s="339"/>
      <c r="J363" s="346"/>
      <c r="K363" s="196"/>
      <c r="L363" s="133"/>
      <c r="M363" s="118"/>
      <c r="N363" s="339"/>
      <c r="O363" s="346"/>
    </row>
    <row r="364" spans="1:15" ht="42.75" hidden="1" customHeight="1" thickBot="1" x14ac:dyDescent="0.35">
      <c r="A364" s="362"/>
      <c r="B364" s="335"/>
      <c r="C364" s="340"/>
      <c r="D364" s="118"/>
      <c r="E364" s="118"/>
      <c r="F364" s="119"/>
      <c r="G364" s="133"/>
      <c r="H364" s="118"/>
      <c r="I364" s="340"/>
      <c r="J364" s="347"/>
      <c r="K364" s="196"/>
      <c r="L364" s="133"/>
      <c r="M364" s="118"/>
      <c r="N364" s="340"/>
      <c r="O364" s="347"/>
    </row>
    <row r="365" spans="1:15" ht="15.75" hidden="1" customHeight="1" thickBot="1" x14ac:dyDescent="0.35">
      <c r="A365" s="69" t="s">
        <v>27</v>
      </c>
      <c r="B365" s="326"/>
      <c r="C365" s="325"/>
      <c r="D365" s="325"/>
      <c r="E365" s="67"/>
      <c r="F365" s="67"/>
      <c r="G365" s="67"/>
      <c r="H365" s="67"/>
      <c r="I365" s="67"/>
      <c r="J365" s="68"/>
      <c r="K365" s="67"/>
      <c r="L365" s="67"/>
      <c r="M365" s="67"/>
      <c r="N365" s="67"/>
      <c r="O365" s="68"/>
    </row>
    <row r="366" spans="1:15" ht="49.5" hidden="1" customHeight="1" thickBot="1" x14ac:dyDescent="0.35">
      <c r="A366" s="71" t="s">
        <v>28</v>
      </c>
      <c r="B366" s="70" t="s">
        <v>29</v>
      </c>
      <c r="C366" s="134" t="s">
        <v>30</v>
      </c>
      <c r="D366" s="134" t="s">
        <v>31</v>
      </c>
      <c r="E366" s="134" t="s">
        <v>32</v>
      </c>
      <c r="F366" s="134" t="s">
        <v>33</v>
      </c>
      <c r="G366" s="134" t="s">
        <v>35</v>
      </c>
      <c r="H366" s="134" t="s">
        <v>36</v>
      </c>
      <c r="I366" s="134" t="s">
        <v>34</v>
      </c>
      <c r="J366" s="134" t="s">
        <v>37</v>
      </c>
      <c r="K366" s="134" t="s">
        <v>31</v>
      </c>
      <c r="L366" s="134" t="s">
        <v>35</v>
      </c>
      <c r="M366" s="134" t="s">
        <v>36</v>
      </c>
      <c r="N366" s="134" t="s">
        <v>34</v>
      </c>
      <c r="O366" s="134" t="s">
        <v>37</v>
      </c>
    </row>
    <row r="367" spans="1:15" ht="46.5" hidden="1" customHeight="1" x14ac:dyDescent="0.3">
      <c r="A367" s="108">
        <f>A358+1</f>
        <v>36</v>
      </c>
      <c r="B367" s="336"/>
      <c r="C367" s="338"/>
      <c r="D367" s="118"/>
      <c r="E367" s="118"/>
      <c r="F367" s="119"/>
      <c r="G367" s="209"/>
      <c r="H367" s="207"/>
      <c r="I367" s="338"/>
      <c r="J367" s="72"/>
      <c r="K367" s="196"/>
      <c r="L367" s="209"/>
      <c r="M367" s="118"/>
      <c r="N367" s="338"/>
      <c r="O367" s="72"/>
    </row>
    <row r="368" spans="1:15" ht="38.25" hidden="1" customHeight="1" x14ac:dyDescent="0.3">
      <c r="A368" s="360"/>
      <c r="B368" s="334"/>
      <c r="C368" s="339"/>
      <c r="D368" s="118"/>
      <c r="E368" s="118"/>
      <c r="F368" s="119"/>
      <c r="G368" s="133"/>
      <c r="H368" s="118"/>
      <c r="I368" s="339"/>
      <c r="J368" s="345"/>
      <c r="K368" s="196"/>
      <c r="L368" s="133"/>
      <c r="M368" s="118"/>
      <c r="N368" s="339"/>
      <c r="O368" s="345"/>
    </row>
    <row r="369" spans="1:15" ht="34.5" hidden="1" customHeight="1" x14ac:dyDescent="0.3">
      <c r="A369" s="361"/>
      <c r="B369" s="334"/>
      <c r="C369" s="339"/>
      <c r="D369" s="118"/>
      <c r="E369" s="118"/>
      <c r="F369" s="119"/>
      <c r="G369" s="133"/>
      <c r="H369" s="118"/>
      <c r="I369" s="339"/>
      <c r="J369" s="346"/>
      <c r="K369" s="196"/>
      <c r="L369" s="133"/>
      <c r="M369" s="118"/>
      <c r="N369" s="339"/>
      <c r="O369" s="346"/>
    </row>
    <row r="370" spans="1:15" ht="33" hidden="1" customHeight="1" x14ac:dyDescent="0.3">
      <c r="A370" s="361"/>
      <c r="B370" s="334"/>
      <c r="C370" s="339"/>
      <c r="D370" s="118"/>
      <c r="E370" s="118"/>
      <c r="F370" s="119"/>
      <c r="G370" s="133"/>
      <c r="H370" s="118"/>
      <c r="I370" s="339"/>
      <c r="J370" s="346"/>
      <c r="K370" s="196"/>
      <c r="L370" s="133"/>
      <c r="M370" s="118"/>
      <c r="N370" s="339"/>
      <c r="O370" s="346"/>
    </row>
    <row r="371" spans="1:15" ht="48.75" hidden="1" customHeight="1" x14ac:dyDescent="0.3">
      <c r="A371" s="361"/>
      <c r="B371" s="334"/>
      <c r="C371" s="339"/>
      <c r="D371" s="118"/>
      <c r="E371" s="118"/>
      <c r="F371" s="119"/>
      <c r="G371" s="133"/>
      <c r="H371" s="118"/>
      <c r="I371" s="339"/>
      <c r="J371" s="346"/>
      <c r="K371" s="196"/>
      <c r="L371" s="133"/>
      <c r="M371" s="118"/>
      <c r="N371" s="339"/>
      <c r="O371" s="346"/>
    </row>
    <row r="372" spans="1:15" ht="33" hidden="1" customHeight="1" x14ac:dyDescent="0.3">
      <c r="A372" s="361"/>
      <c r="B372" s="334"/>
      <c r="C372" s="339"/>
      <c r="D372" s="118"/>
      <c r="E372" s="118"/>
      <c r="F372" s="119"/>
      <c r="G372" s="133"/>
      <c r="H372" s="118"/>
      <c r="I372" s="339"/>
      <c r="J372" s="346"/>
      <c r="K372" s="196"/>
      <c r="L372" s="133"/>
      <c r="M372" s="118"/>
      <c r="N372" s="339"/>
      <c r="O372" s="346"/>
    </row>
    <row r="373" spans="1:15" ht="42.75" hidden="1" customHeight="1" thickBot="1" x14ac:dyDescent="0.35">
      <c r="A373" s="362"/>
      <c r="B373" s="335"/>
      <c r="C373" s="340"/>
      <c r="D373" s="118"/>
      <c r="E373" s="118"/>
      <c r="F373" s="119"/>
      <c r="G373" s="133"/>
      <c r="H373" s="118"/>
      <c r="I373" s="340"/>
      <c r="J373" s="347"/>
      <c r="K373" s="196"/>
      <c r="L373" s="133"/>
      <c r="M373" s="118"/>
      <c r="N373" s="340"/>
      <c r="O373" s="347"/>
    </row>
    <row r="374" spans="1:15" ht="15.75" hidden="1" customHeight="1" thickBot="1" x14ac:dyDescent="0.35">
      <c r="A374" s="69" t="s">
        <v>27</v>
      </c>
      <c r="B374" s="326"/>
      <c r="C374" s="325"/>
      <c r="D374" s="325"/>
      <c r="E374" s="67"/>
      <c r="F374" s="67"/>
      <c r="G374" s="67"/>
      <c r="H374" s="67"/>
      <c r="I374" s="67"/>
      <c r="J374" s="68"/>
      <c r="K374" s="67"/>
      <c r="L374" s="67"/>
      <c r="M374" s="67"/>
      <c r="N374" s="67"/>
      <c r="O374" s="68"/>
    </row>
    <row r="375" spans="1:15" ht="49.5" hidden="1" customHeight="1" thickBot="1" x14ac:dyDescent="0.35">
      <c r="A375" s="71" t="s">
        <v>28</v>
      </c>
      <c r="B375" s="70" t="s">
        <v>29</v>
      </c>
      <c r="C375" s="134" t="s">
        <v>30</v>
      </c>
      <c r="D375" s="134" t="s">
        <v>31</v>
      </c>
      <c r="E375" s="134" t="s">
        <v>32</v>
      </c>
      <c r="F375" s="134" t="s">
        <v>33</v>
      </c>
      <c r="G375" s="134" t="s">
        <v>35</v>
      </c>
      <c r="H375" s="134" t="s">
        <v>36</v>
      </c>
      <c r="I375" s="134" t="s">
        <v>34</v>
      </c>
      <c r="J375" s="134" t="s">
        <v>37</v>
      </c>
      <c r="K375" s="134" t="s">
        <v>31</v>
      </c>
      <c r="L375" s="134" t="s">
        <v>35</v>
      </c>
      <c r="M375" s="134" t="s">
        <v>36</v>
      </c>
      <c r="N375" s="134" t="s">
        <v>34</v>
      </c>
      <c r="O375" s="134" t="s">
        <v>37</v>
      </c>
    </row>
    <row r="376" spans="1:15" ht="112.8" hidden="1" customHeight="1" x14ac:dyDescent="0.3">
      <c r="A376" s="108">
        <f>A367+1</f>
        <v>37</v>
      </c>
      <c r="B376" s="336"/>
      <c r="C376" s="338"/>
      <c r="D376" s="118"/>
      <c r="E376" s="118"/>
      <c r="F376" s="119"/>
      <c r="G376" s="207"/>
      <c r="H376" s="207"/>
      <c r="I376" s="338"/>
      <c r="J376" s="72"/>
      <c r="K376" s="196"/>
      <c r="L376" s="207"/>
      <c r="M376" s="207"/>
      <c r="N376" s="338"/>
      <c r="O376" s="72"/>
    </row>
    <row r="377" spans="1:15" ht="38.25" hidden="1" customHeight="1" x14ac:dyDescent="0.3">
      <c r="A377" s="360"/>
      <c r="B377" s="334"/>
      <c r="C377" s="339"/>
      <c r="D377" s="118"/>
      <c r="E377" s="118"/>
      <c r="F377" s="119"/>
      <c r="G377" s="133"/>
      <c r="H377" s="118"/>
      <c r="I377" s="339"/>
      <c r="J377" s="345"/>
      <c r="K377" s="196"/>
      <c r="L377" s="133"/>
      <c r="M377" s="118"/>
      <c r="N377" s="339"/>
      <c r="O377" s="345"/>
    </row>
    <row r="378" spans="1:15" ht="34.5" hidden="1" customHeight="1" x14ac:dyDescent="0.3">
      <c r="A378" s="361"/>
      <c r="B378" s="334"/>
      <c r="C378" s="339"/>
      <c r="D378" s="118"/>
      <c r="E378" s="118"/>
      <c r="F378" s="119"/>
      <c r="G378" s="133"/>
      <c r="H378" s="118"/>
      <c r="I378" s="339"/>
      <c r="J378" s="346"/>
      <c r="K378" s="196"/>
      <c r="L378" s="133"/>
      <c r="M378" s="118"/>
      <c r="N378" s="339"/>
      <c r="O378" s="346"/>
    </row>
    <row r="379" spans="1:15" ht="33" hidden="1" customHeight="1" x14ac:dyDescent="0.3">
      <c r="A379" s="361"/>
      <c r="B379" s="334"/>
      <c r="C379" s="339"/>
      <c r="D379" s="118"/>
      <c r="E379" s="118"/>
      <c r="F379" s="119"/>
      <c r="G379" s="133"/>
      <c r="H379" s="118"/>
      <c r="I379" s="339"/>
      <c r="J379" s="346"/>
      <c r="K379" s="196"/>
      <c r="L379" s="133"/>
      <c r="M379" s="118"/>
      <c r="N379" s="339"/>
      <c r="O379" s="346"/>
    </row>
    <row r="380" spans="1:15" ht="48.75" hidden="1" customHeight="1" x14ac:dyDescent="0.3">
      <c r="A380" s="361"/>
      <c r="B380" s="334"/>
      <c r="C380" s="339"/>
      <c r="D380" s="118"/>
      <c r="E380" s="118"/>
      <c r="F380" s="119"/>
      <c r="G380" s="133"/>
      <c r="H380" s="118"/>
      <c r="I380" s="339"/>
      <c r="J380" s="346"/>
      <c r="K380" s="196"/>
      <c r="L380" s="133"/>
      <c r="M380" s="118"/>
      <c r="N380" s="339"/>
      <c r="O380" s="346"/>
    </row>
    <row r="381" spans="1:15" ht="33" hidden="1" customHeight="1" x14ac:dyDescent="0.3">
      <c r="A381" s="361"/>
      <c r="B381" s="334"/>
      <c r="C381" s="339"/>
      <c r="D381" s="118"/>
      <c r="E381" s="118"/>
      <c r="F381" s="119"/>
      <c r="G381" s="133"/>
      <c r="H381" s="118"/>
      <c r="I381" s="339"/>
      <c r="J381" s="346"/>
      <c r="K381" s="196"/>
      <c r="L381" s="133"/>
      <c r="M381" s="118"/>
      <c r="N381" s="339"/>
      <c r="O381" s="346"/>
    </row>
    <row r="382" spans="1:15" ht="25.5" hidden="1" customHeight="1" thickBot="1" x14ac:dyDescent="0.35">
      <c r="A382" s="362"/>
      <c r="B382" s="335"/>
      <c r="C382" s="340"/>
      <c r="D382" s="118"/>
      <c r="E382" s="118"/>
      <c r="F382" s="119"/>
      <c r="G382" s="133"/>
      <c r="H382" s="118"/>
      <c r="I382" s="340"/>
      <c r="J382" s="347"/>
      <c r="K382" s="196"/>
      <c r="L382" s="133"/>
      <c r="M382" s="118"/>
      <c r="N382" s="340"/>
      <c r="O382" s="347"/>
    </row>
    <row r="383" spans="1:15" ht="15.75" hidden="1" customHeight="1" thickBot="1" x14ac:dyDescent="0.35">
      <c r="A383" s="69" t="s">
        <v>27</v>
      </c>
      <c r="B383" s="326"/>
      <c r="C383" s="325"/>
      <c r="D383" s="325"/>
      <c r="E383" s="67"/>
      <c r="F383" s="67"/>
      <c r="G383" s="67"/>
      <c r="H383" s="67"/>
      <c r="I383" s="67"/>
      <c r="J383" s="68"/>
      <c r="K383" s="67"/>
      <c r="L383" s="67"/>
      <c r="M383" s="67"/>
      <c r="N383" s="67"/>
      <c r="O383" s="68"/>
    </row>
    <row r="384" spans="1:15" ht="49.5" hidden="1" customHeight="1" thickBot="1" x14ac:dyDescent="0.35">
      <c r="A384" s="71" t="s">
        <v>28</v>
      </c>
      <c r="B384" s="70" t="s">
        <v>29</v>
      </c>
      <c r="C384" s="134" t="s">
        <v>30</v>
      </c>
      <c r="D384" s="134" t="s">
        <v>31</v>
      </c>
      <c r="E384" s="134" t="s">
        <v>32</v>
      </c>
      <c r="F384" s="134" t="s">
        <v>33</v>
      </c>
      <c r="G384" s="134" t="s">
        <v>35</v>
      </c>
      <c r="H384" s="134" t="s">
        <v>36</v>
      </c>
      <c r="I384" s="134" t="s">
        <v>34</v>
      </c>
      <c r="J384" s="134" t="s">
        <v>37</v>
      </c>
      <c r="K384" s="134" t="s">
        <v>31</v>
      </c>
      <c r="L384" s="134" t="s">
        <v>35</v>
      </c>
      <c r="M384" s="134" t="s">
        <v>36</v>
      </c>
      <c r="N384" s="134" t="s">
        <v>34</v>
      </c>
      <c r="O384" s="134" t="s">
        <v>37</v>
      </c>
    </row>
    <row r="385" spans="1:15" ht="100.8" hidden="1" customHeight="1" x14ac:dyDescent="0.3">
      <c r="A385" s="108">
        <f>A376+1</f>
        <v>38</v>
      </c>
      <c r="B385" s="336"/>
      <c r="C385" s="338"/>
      <c r="D385" s="118"/>
      <c r="E385" s="118"/>
      <c r="F385" s="119"/>
      <c r="G385" s="209"/>
      <c r="H385" s="207"/>
      <c r="I385" s="338"/>
      <c r="J385" s="72"/>
      <c r="K385" s="196"/>
      <c r="L385" s="209"/>
      <c r="M385" s="207"/>
      <c r="N385" s="338"/>
      <c r="O385" s="72"/>
    </row>
    <row r="386" spans="1:15" ht="38.25" hidden="1" customHeight="1" x14ac:dyDescent="0.3">
      <c r="A386" s="360"/>
      <c r="B386" s="334"/>
      <c r="C386" s="339"/>
      <c r="D386" s="118"/>
      <c r="E386" s="118"/>
      <c r="F386" s="119"/>
      <c r="G386" s="133"/>
      <c r="H386" s="118"/>
      <c r="I386" s="339"/>
      <c r="J386" s="345"/>
      <c r="K386" s="196"/>
      <c r="L386" s="133"/>
      <c r="M386" s="118"/>
      <c r="N386" s="339"/>
      <c r="O386" s="345"/>
    </row>
    <row r="387" spans="1:15" ht="34.5" hidden="1" customHeight="1" x14ac:dyDescent="0.3">
      <c r="A387" s="361"/>
      <c r="B387" s="334"/>
      <c r="C387" s="339"/>
      <c r="D387" s="118"/>
      <c r="E387" s="118"/>
      <c r="F387" s="119"/>
      <c r="G387" s="133"/>
      <c r="H387" s="118"/>
      <c r="I387" s="339"/>
      <c r="J387" s="346"/>
      <c r="K387" s="196"/>
      <c r="L387" s="133"/>
      <c r="M387" s="118"/>
      <c r="N387" s="339"/>
      <c r="O387" s="346"/>
    </row>
    <row r="388" spans="1:15" ht="33" hidden="1" customHeight="1" x14ac:dyDescent="0.3">
      <c r="A388" s="361"/>
      <c r="B388" s="334"/>
      <c r="C388" s="339"/>
      <c r="D388" s="118"/>
      <c r="E388" s="118"/>
      <c r="F388" s="119"/>
      <c r="G388" s="133"/>
      <c r="H388" s="118"/>
      <c r="I388" s="339"/>
      <c r="J388" s="346"/>
      <c r="K388" s="196"/>
      <c r="L388" s="133"/>
      <c r="M388" s="118"/>
      <c r="N388" s="339"/>
      <c r="O388" s="346"/>
    </row>
    <row r="389" spans="1:15" ht="48.75" hidden="1" customHeight="1" x14ac:dyDescent="0.3">
      <c r="A389" s="361"/>
      <c r="B389" s="334"/>
      <c r="C389" s="339"/>
      <c r="D389" s="118"/>
      <c r="E389" s="118"/>
      <c r="F389" s="119"/>
      <c r="G389" s="133"/>
      <c r="H389" s="118"/>
      <c r="I389" s="339"/>
      <c r="J389" s="346"/>
      <c r="K389" s="196"/>
      <c r="L389" s="133"/>
      <c r="M389" s="118"/>
      <c r="N389" s="339"/>
      <c r="O389" s="346"/>
    </row>
    <row r="390" spans="1:15" ht="33" hidden="1" customHeight="1" x14ac:dyDescent="0.3">
      <c r="A390" s="361"/>
      <c r="B390" s="334"/>
      <c r="C390" s="339"/>
      <c r="D390" s="118"/>
      <c r="E390" s="118"/>
      <c r="F390" s="119"/>
      <c r="G390" s="133"/>
      <c r="H390" s="118"/>
      <c r="I390" s="339"/>
      <c r="J390" s="346"/>
      <c r="K390" s="196"/>
      <c r="L390" s="133"/>
      <c r="M390" s="118"/>
      <c r="N390" s="339"/>
      <c r="O390" s="346"/>
    </row>
    <row r="391" spans="1:15" ht="42.75" hidden="1" customHeight="1" thickBot="1" x14ac:dyDescent="0.35">
      <c r="A391" s="362"/>
      <c r="B391" s="335"/>
      <c r="C391" s="340"/>
      <c r="D391" s="118"/>
      <c r="E391" s="118"/>
      <c r="F391" s="119"/>
      <c r="G391" s="133"/>
      <c r="H391" s="118"/>
      <c r="I391" s="340"/>
      <c r="J391" s="347"/>
      <c r="K391" s="196"/>
      <c r="L391" s="133"/>
      <c r="M391" s="118"/>
      <c r="N391" s="340"/>
      <c r="O391" s="347"/>
    </row>
    <row r="392" spans="1:15" ht="15.75" hidden="1" customHeight="1" thickBot="1" x14ac:dyDescent="0.35">
      <c r="A392" s="69" t="s">
        <v>27</v>
      </c>
      <c r="B392" s="326"/>
      <c r="C392" s="325"/>
      <c r="D392" s="325"/>
      <c r="E392" s="67"/>
      <c r="F392" s="67"/>
      <c r="G392" s="67"/>
      <c r="H392" s="67"/>
      <c r="I392" s="67"/>
      <c r="J392" s="68"/>
      <c r="K392" s="67"/>
      <c r="L392" s="67"/>
      <c r="M392" s="67"/>
      <c r="N392" s="67"/>
      <c r="O392" s="68"/>
    </row>
    <row r="393" spans="1:15" ht="49.5" hidden="1" customHeight="1" thickBot="1" x14ac:dyDescent="0.35">
      <c r="A393" s="71" t="s">
        <v>28</v>
      </c>
      <c r="B393" s="70" t="s">
        <v>29</v>
      </c>
      <c r="C393" s="134" t="s">
        <v>30</v>
      </c>
      <c r="D393" s="134" t="s">
        <v>31</v>
      </c>
      <c r="E393" s="134" t="s">
        <v>32</v>
      </c>
      <c r="F393" s="134" t="s">
        <v>33</v>
      </c>
      <c r="G393" s="134" t="s">
        <v>35</v>
      </c>
      <c r="H393" s="134" t="s">
        <v>36</v>
      </c>
      <c r="I393" s="134" t="s">
        <v>34</v>
      </c>
      <c r="J393" s="134" t="s">
        <v>37</v>
      </c>
      <c r="K393" s="134" t="s">
        <v>31</v>
      </c>
      <c r="L393" s="134" t="s">
        <v>35</v>
      </c>
      <c r="M393" s="134" t="s">
        <v>36</v>
      </c>
      <c r="N393" s="134" t="s">
        <v>34</v>
      </c>
      <c r="O393" s="134" t="s">
        <v>37</v>
      </c>
    </row>
    <row r="394" spans="1:15" ht="46.5" hidden="1" customHeight="1" x14ac:dyDescent="0.3">
      <c r="A394" s="108">
        <f>A385+1</f>
        <v>39</v>
      </c>
      <c r="B394" s="333"/>
      <c r="C394" s="338"/>
      <c r="D394" s="118"/>
      <c r="E394" s="118"/>
      <c r="F394" s="119"/>
      <c r="G394" s="209"/>
      <c r="H394" s="207"/>
      <c r="I394" s="338"/>
      <c r="J394" s="72"/>
      <c r="K394" s="196"/>
      <c r="L394" s="209"/>
      <c r="M394" s="207"/>
      <c r="N394" s="338"/>
      <c r="O394" s="72"/>
    </row>
    <row r="395" spans="1:15" ht="38.25" hidden="1" customHeight="1" x14ac:dyDescent="0.3">
      <c r="A395" s="360"/>
      <c r="B395" s="334"/>
      <c r="C395" s="339"/>
      <c r="D395" s="118"/>
      <c r="E395" s="118"/>
      <c r="F395" s="119"/>
      <c r="G395" s="133"/>
      <c r="H395" s="118"/>
      <c r="I395" s="339"/>
      <c r="J395" s="345"/>
      <c r="K395" s="196"/>
      <c r="L395" s="133"/>
      <c r="M395" s="118"/>
      <c r="N395" s="339"/>
      <c r="O395" s="345"/>
    </row>
    <row r="396" spans="1:15" ht="34.5" hidden="1" customHeight="1" x14ac:dyDescent="0.3">
      <c r="A396" s="361"/>
      <c r="B396" s="334"/>
      <c r="C396" s="339"/>
      <c r="D396" s="118"/>
      <c r="E396" s="118"/>
      <c r="F396" s="119"/>
      <c r="G396" s="133"/>
      <c r="H396" s="118"/>
      <c r="I396" s="339"/>
      <c r="J396" s="346"/>
      <c r="K396" s="196"/>
      <c r="L396" s="133"/>
      <c r="M396" s="118"/>
      <c r="N396" s="339"/>
      <c r="O396" s="346"/>
    </row>
    <row r="397" spans="1:15" ht="33" hidden="1" customHeight="1" x14ac:dyDescent="0.3">
      <c r="A397" s="361"/>
      <c r="B397" s="334"/>
      <c r="C397" s="339"/>
      <c r="D397" s="118"/>
      <c r="E397" s="118"/>
      <c r="F397" s="119"/>
      <c r="G397" s="133"/>
      <c r="H397" s="118"/>
      <c r="I397" s="339"/>
      <c r="J397" s="346"/>
      <c r="K397" s="196"/>
      <c r="L397" s="133"/>
      <c r="M397" s="118"/>
      <c r="N397" s="339"/>
      <c r="O397" s="346"/>
    </row>
    <row r="398" spans="1:15" ht="48.75" hidden="1" customHeight="1" x14ac:dyDescent="0.3">
      <c r="A398" s="361"/>
      <c r="B398" s="334"/>
      <c r="C398" s="339"/>
      <c r="D398" s="118"/>
      <c r="E398" s="118"/>
      <c r="F398" s="119"/>
      <c r="G398" s="133"/>
      <c r="H398" s="118"/>
      <c r="I398" s="339"/>
      <c r="J398" s="346"/>
      <c r="K398" s="196"/>
      <c r="L398" s="133"/>
      <c r="M398" s="118"/>
      <c r="N398" s="339"/>
      <c r="O398" s="346"/>
    </row>
    <row r="399" spans="1:15" ht="33" hidden="1" customHeight="1" x14ac:dyDescent="0.3">
      <c r="A399" s="361"/>
      <c r="B399" s="334"/>
      <c r="C399" s="339"/>
      <c r="D399" s="118"/>
      <c r="E399" s="118"/>
      <c r="F399" s="119"/>
      <c r="G399" s="133"/>
      <c r="H399" s="118"/>
      <c r="I399" s="339"/>
      <c r="J399" s="346"/>
      <c r="K399" s="196"/>
      <c r="L399" s="133"/>
      <c r="M399" s="118"/>
      <c r="N399" s="339"/>
      <c r="O399" s="346"/>
    </row>
    <row r="400" spans="1:15" ht="42.75" hidden="1" customHeight="1" thickBot="1" x14ac:dyDescent="0.35">
      <c r="A400" s="362"/>
      <c r="B400" s="335"/>
      <c r="C400" s="340"/>
      <c r="D400" s="118"/>
      <c r="E400" s="118"/>
      <c r="F400" s="119"/>
      <c r="G400" s="133"/>
      <c r="H400" s="118"/>
      <c r="I400" s="340"/>
      <c r="J400" s="347"/>
      <c r="K400" s="196"/>
      <c r="L400" s="133"/>
      <c r="M400" s="118"/>
      <c r="N400" s="340"/>
      <c r="O400" s="347"/>
    </row>
    <row r="401" spans="1:15" ht="15.75" hidden="1" customHeight="1" thickBot="1" x14ac:dyDescent="0.35">
      <c r="A401" s="69" t="s">
        <v>27</v>
      </c>
      <c r="B401" s="326"/>
      <c r="C401" s="325"/>
      <c r="D401" s="325"/>
      <c r="E401" s="67"/>
      <c r="F401" s="67"/>
      <c r="G401" s="67"/>
      <c r="H401" s="67"/>
      <c r="I401" s="67"/>
      <c r="J401" s="68"/>
      <c r="K401" s="67"/>
      <c r="L401" s="67"/>
      <c r="M401" s="67"/>
      <c r="N401" s="67"/>
      <c r="O401" s="68"/>
    </row>
    <row r="402" spans="1:15" ht="49.5" hidden="1" customHeight="1" thickBot="1" x14ac:dyDescent="0.35">
      <c r="A402" s="71" t="s">
        <v>28</v>
      </c>
      <c r="B402" s="70" t="s">
        <v>29</v>
      </c>
      <c r="C402" s="134" t="s">
        <v>30</v>
      </c>
      <c r="D402" s="134" t="s">
        <v>31</v>
      </c>
      <c r="E402" s="134" t="s">
        <v>32</v>
      </c>
      <c r="F402" s="134" t="s">
        <v>33</v>
      </c>
      <c r="G402" s="134" t="s">
        <v>35</v>
      </c>
      <c r="H402" s="134" t="s">
        <v>36</v>
      </c>
      <c r="I402" s="134" t="s">
        <v>34</v>
      </c>
      <c r="J402" s="134" t="s">
        <v>37</v>
      </c>
      <c r="K402" s="134" t="s">
        <v>31</v>
      </c>
      <c r="L402" s="134" t="s">
        <v>35</v>
      </c>
      <c r="M402" s="134" t="s">
        <v>36</v>
      </c>
      <c r="N402" s="134" t="s">
        <v>34</v>
      </c>
      <c r="O402" s="134" t="s">
        <v>37</v>
      </c>
    </row>
    <row r="403" spans="1:15" ht="127.8" hidden="1" customHeight="1" x14ac:dyDescent="0.3">
      <c r="A403" s="108">
        <f>A394+1</f>
        <v>40</v>
      </c>
      <c r="B403" s="336"/>
      <c r="C403" s="338"/>
      <c r="D403" s="118"/>
      <c r="E403" s="118"/>
      <c r="F403" s="119"/>
      <c r="G403" s="209"/>
      <c r="H403" s="207"/>
      <c r="I403" s="338"/>
      <c r="J403" s="72"/>
      <c r="K403" s="196"/>
      <c r="L403" s="207"/>
      <c r="M403" s="207"/>
      <c r="N403" s="338"/>
      <c r="O403" s="72"/>
    </row>
    <row r="404" spans="1:15" ht="38.25" hidden="1" customHeight="1" x14ac:dyDescent="0.3">
      <c r="A404" s="360"/>
      <c r="B404" s="334"/>
      <c r="C404" s="339"/>
      <c r="D404" s="118"/>
      <c r="E404" s="118"/>
      <c r="F404" s="119"/>
      <c r="G404" s="133"/>
      <c r="H404" s="118"/>
      <c r="I404" s="339"/>
      <c r="J404" s="345"/>
      <c r="K404" s="196"/>
      <c r="L404" s="133"/>
      <c r="M404" s="118"/>
      <c r="N404" s="339"/>
      <c r="O404" s="345"/>
    </row>
    <row r="405" spans="1:15" ht="34.5" hidden="1" customHeight="1" x14ac:dyDescent="0.3">
      <c r="A405" s="361"/>
      <c r="B405" s="334"/>
      <c r="C405" s="339"/>
      <c r="D405" s="118"/>
      <c r="E405" s="118"/>
      <c r="F405" s="119"/>
      <c r="G405" s="133"/>
      <c r="H405" s="118"/>
      <c r="I405" s="339"/>
      <c r="J405" s="346"/>
      <c r="K405" s="196"/>
      <c r="L405" s="133"/>
      <c r="M405" s="118"/>
      <c r="N405" s="339"/>
      <c r="O405" s="346"/>
    </row>
    <row r="406" spans="1:15" ht="33" hidden="1" customHeight="1" x14ac:dyDescent="0.3">
      <c r="A406" s="361"/>
      <c r="B406" s="334"/>
      <c r="C406" s="339"/>
      <c r="D406" s="118"/>
      <c r="E406" s="118"/>
      <c r="F406" s="119"/>
      <c r="G406" s="133"/>
      <c r="H406" s="118"/>
      <c r="I406" s="339"/>
      <c r="J406" s="346"/>
      <c r="K406" s="196"/>
      <c r="L406" s="133"/>
      <c r="M406" s="118"/>
      <c r="N406" s="339"/>
      <c r="O406" s="346"/>
    </row>
    <row r="407" spans="1:15" ht="48.75" hidden="1" customHeight="1" x14ac:dyDescent="0.3">
      <c r="A407" s="361"/>
      <c r="B407" s="334"/>
      <c r="C407" s="339"/>
      <c r="D407" s="118"/>
      <c r="E407" s="118"/>
      <c r="F407" s="119"/>
      <c r="G407" s="133"/>
      <c r="H407" s="118"/>
      <c r="I407" s="339"/>
      <c r="J407" s="346"/>
      <c r="K407" s="196"/>
      <c r="L407" s="133"/>
      <c r="M407" s="118"/>
      <c r="N407" s="339"/>
      <c r="O407" s="346"/>
    </row>
    <row r="408" spans="1:15" ht="33" hidden="1" customHeight="1" x14ac:dyDescent="0.3">
      <c r="A408" s="361"/>
      <c r="B408" s="334"/>
      <c r="C408" s="339"/>
      <c r="D408" s="118"/>
      <c r="E408" s="118"/>
      <c r="F408" s="119"/>
      <c r="G408" s="133"/>
      <c r="H408" s="118"/>
      <c r="I408" s="339"/>
      <c r="J408" s="346"/>
      <c r="K408" s="196"/>
      <c r="L408" s="133"/>
      <c r="M408" s="118"/>
      <c r="N408" s="339"/>
      <c r="O408" s="346"/>
    </row>
    <row r="409" spans="1:15" ht="42.75" hidden="1" customHeight="1" thickBot="1" x14ac:dyDescent="0.35">
      <c r="A409" s="362"/>
      <c r="B409" s="335"/>
      <c r="C409" s="340"/>
      <c r="D409" s="118"/>
      <c r="E409" s="118"/>
      <c r="F409" s="119"/>
      <c r="G409" s="133"/>
      <c r="H409" s="118"/>
      <c r="I409" s="340"/>
      <c r="J409" s="347"/>
      <c r="K409" s="196"/>
      <c r="L409" s="133"/>
      <c r="M409" s="118"/>
      <c r="N409" s="340"/>
      <c r="O409" s="347"/>
    </row>
    <row r="410" spans="1:15" ht="15.75" hidden="1" customHeight="1" thickBot="1" x14ac:dyDescent="0.35">
      <c r="A410" s="69" t="s">
        <v>27</v>
      </c>
      <c r="B410" s="326"/>
      <c r="C410" s="325"/>
      <c r="D410" s="325"/>
      <c r="E410" s="67"/>
      <c r="F410" s="67"/>
      <c r="G410" s="67"/>
      <c r="H410" s="67"/>
      <c r="I410" s="67"/>
      <c r="J410" s="68"/>
      <c r="K410" s="67"/>
      <c r="L410" s="67"/>
      <c r="M410" s="67"/>
      <c r="N410" s="67"/>
      <c r="O410" s="68"/>
    </row>
    <row r="411" spans="1:15" ht="49.5" hidden="1" customHeight="1" thickBot="1" x14ac:dyDescent="0.35">
      <c r="A411" s="71" t="s">
        <v>28</v>
      </c>
      <c r="B411" s="70" t="s">
        <v>29</v>
      </c>
      <c r="C411" s="134" t="s">
        <v>30</v>
      </c>
      <c r="D411" s="134" t="s">
        <v>31</v>
      </c>
      <c r="E411" s="134" t="s">
        <v>32</v>
      </c>
      <c r="F411" s="134" t="s">
        <v>33</v>
      </c>
      <c r="G411" s="134" t="s">
        <v>35</v>
      </c>
      <c r="H411" s="134" t="s">
        <v>36</v>
      </c>
      <c r="I411" s="134" t="s">
        <v>34</v>
      </c>
      <c r="J411" s="134" t="s">
        <v>37</v>
      </c>
      <c r="K411" s="134" t="s">
        <v>31</v>
      </c>
      <c r="L411" s="134" t="s">
        <v>35</v>
      </c>
      <c r="M411" s="134" t="s">
        <v>36</v>
      </c>
      <c r="N411" s="134" t="s">
        <v>34</v>
      </c>
      <c r="O411" s="134" t="s">
        <v>37</v>
      </c>
    </row>
    <row r="412" spans="1:15" ht="83.4" hidden="1" customHeight="1" x14ac:dyDescent="0.3">
      <c r="A412" s="108">
        <f>A403+1</f>
        <v>41</v>
      </c>
      <c r="B412" s="333"/>
      <c r="C412" s="338"/>
      <c r="D412" s="118"/>
      <c r="E412" s="118"/>
      <c r="F412" s="119"/>
      <c r="G412" s="207"/>
      <c r="H412" s="207"/>
      <c r="I412" s="338"/>
      <c r="J412" s="72"/>
      <c r="K412" s="196"/>
      <c r="L412" s="207"/>
      <c r="M412" s="207"/>
      <c r="N412" s="338"/>
      <c r="O412" s="72"/>
    </row>
    <row r="413" spans="1:15" ht="38.25" hidden="1" customHeight="1" x14ac:dyDescent="0.3">
      <c r="A413" s="360"/>
      <c r="B413" s="334"/>
      <c r="C413" s="339"/>
      <c r="D413" s="118"/>
      <c r="E413" s="118"/>
      <c r="F413" s="119"/>
      <c r="G413" s="133"/>
      <c r="H413" s="118"/>
      <c r="I413" s="339"/>
      <c r="J413" s="345"/>
      <c r="K413" s="196"/>
      <c r="L413" s="133"/>
      <c r="M413" s="118"/>
      <c r="N413" s="339"/>
      <c r="O413" s="345"/>
    </row>
    <row r="414" spans="1:15" ht="34.5" hidden="1" customHeight="1" x14ac:dyDescent="0.3">
      <c r="A414" s="361"/>
      <c r="B414" s="334"/>
      <c r="C414" s="339"/>
      <c r="D414" s="118"/>
      <c r="E414" s="118"/>
      <c r="F414" s="119"/>
      <c r="G414" s="133"/>
      <c r="H414" s="118"/>
      <c r="I414" s="339"/>
      <c r="J414" s="346"/>
      <c r="K414" s="196"/>
      <c r="L414" s="133"/>
      <c r="M414" s="118"/>
      <c r="N414" s="339"/>
      <c r="O414" s="346"/>
    </row>
    <row r="415" spans="1:15" ht="33" hidden="1" customHeight="1" x14ac:dyDescent="0.3">
      <c r="A415" s="361"/>
      <c r="B415" s="334"/>
      <c r="C415" s="339"/>
      <c r="D415" s="118"/>
      <c r="E415" s="118"/>
      <c r="F415" s="119"/>
      <c r="G415" s="133"/>
      <c r="H415" s="118"/>
      <c r="I415" s="339"/>
      <c r="J415" s="346"/>
      <c r="K415" s="196"/>
      <c r="L415" s="133"/>
      <c r="M415" s="118"/>
      <c r="N415" s="339"/>
      <c r="O415" s="346"/>
    </row>
    <row r="416" spans="1:15" ht="48.75" hidden="1" customHeight="1" x14ac:dyDescent="0.3">
      <c r="A416" s="361"/>
      <c r="B416" s="334"/>
      <c r="C416" s="339"/>
      <c r="D416" s="118"/>
      <c r="E416" s="118"/>
      <c r="F416" s="119"/>
      <c r="G416" s="133"/>
      <c r="H416" s="118"/>
      <c r="I416" s="339"/>
      <c r="J416" s="346"/>
      <c r="K416" s="196"/>
      <c r="L416" s="133"/>
      <c r="M416" s="118"/>
      <c r="N416" s="339"/>
      <c r="O416" s="346"/>
    </row>
    <row r="417" spans="1:15" ht="33" hidden="1" customHeight="1" x14ac:dyDescent="0.3">
      <c r="A417" s="361"/>
      <c r="B417" s="334"/>
      <c r="C417" s="339"/>
      <c r="D417" s="118"/>
      <c r="E417" s="118"/>
      <c r="F417" s="119"/>
      <c r="G417" s="133"/>
      <c r="H417" s="118"/>
      <c r="I417" s="339"/>
      <c r="J417" s="346"/>
      <c r="K417" s="196"/>
      <c r="L417" s="133"/>
      <c r="M417" s="118"/>
      <c r="N417" s="339"/>
      <c r="O417" s="346"/>
    </row>
    <row r="418" spans="1:15" ht="42.75" hidden="1" customHeight="1" thickBot="1" x14ac:dyDescent="0.35">
      <c r="A418" s="362"/>
      <c r="B418" s="335"/>
      <c r="C418" s="340"/>
      <c r="D418" s="118"/>
      <c r="E418" s="118"/>
      <c r="F418" s="119"/>
      <c r="G418" s="133"/>
      <c r="H418" s="118"/>
      <c r="I418" s="340"/>
      <c r="J418" s="347"/>
      <c r="K418" s="196"/>
      <c r="L418" s="133"/>
      <c r="M418" s="118"/>
      <c r="N418" s="340"/>
      <c r="O418" s="347"/>
    </row>
    <row r="419" spans="1:15" ht="15.75" hidden="1" customHeight="1" thickBot="1" x14ac:dyDescent="0.35">
      <c r="A419" s="69" t="s">
        <v>27</v>
      </c>
      <c r="B419" s="326"/>
      <c r="C419" s="325"/>
      <c r="D419" s="325"/>
      <c r="E419" s="67"/>
      <c r="F419" s="67"/>
      <c r="G419" s="67"/>
      <c r="H419" s="67"/>
      <c r="I419" s="67"/>
      <c r="J419" s="68"/>
      <c r="K419" s="67"/>
      <c r="L419" s="67"/>
      <c r="M419" s="67"/>
      <c r="N419" s="67"/>
      <c r="O419" s="68"/>
    </row>
    <row r="420" spans="1:15" ht="49.5" hidden="1" customHeight="1" thickBot="1" x14ac:dyDescent="0.35">
      <c r="A420" s="71" t="s">
        <v>28</v>
      </c>
      <c r="B420" s="70" t="s">
        <v>29</v>
      </c>
      <c r="C420" s="134" t="s">
        <v>30</v>
      </c>
      <c r="D420" s="134" t="s">
        <v>31</v>
      </c>
      <c r="E420" s="134" t="s">
        <v>32</v>
      </c>
      <c r="F420" s="134" t="s">
        <v>33</v>
      </c>
      <c r="G420" s="134" t="s">
        <v>35</v>
      </c>
      <c r="H420" s="134" t="s">
        <v>36</v>
      </c>
      <c r="I420" s="134" t="s">
        <v>34</v>
      </c>
      <c r="J420" s="134" t="s">
        <v>37</v>
      </c>
      <c r="K420" s="134" t="s">
        <v>31</v>
      </c>
      <c r="L420" s="134" t="s">
        <v>35</v>
      </c>
      <c r="M420" s="134" t="s">
        <v>36</v>
      </c>
      <c r="N420" s="134" t="s">
        <v>34</v>
      </c>
      <c r="O420" s="134" t="s">
        <v>37</v>
      </c>
    </row>
    <row r="421" spans="1:15" ht="46.5" hidden="1" customHeight="1" x14ac:dyDescent="0.3">
      <c r="A421" s="108">
        <f>A412+1</f>
        <v>42</v>
      </c>
      <c r="B421" s="333"/>
      <c r="C421" s="338"/>
      <c r="D421" s="118"/>
      <c r="E421" s="118"/>
      <c r="F421" s="119"/>
      <c r="G421" s="209"/>
      <c r="H421" s="207"/>
      <c r="I421" s="338"/>
      <c r="J421" s="72"/>
      <c r="K421" s="196"/>
      <c r="L421" s="209"/>
      <c r="M421" s="207"/>
      <c r="N421" s="338"/>
      <c r="O421" s="72"/>
    </row>
    <row r="422" spans="1:15" ht="38.25" hidden="1" customHeight="1" x14ac:dyDescent="0.3">
      <c r="A422" s="360"/>
      <c r="B422" s="334"/>
      <c r="C422" s="339"/>
      <c r="D422" s="118"/>
      <c r="E422" s="118"/>
      <c r="F422" s="119"/>
      <c r="G422" s="133"/>
      <c r="H422" s="118"/>
      <c r="I422" s="339"/>
      <c r="J422" s="345"/>
      <c r="K422" s="196"/>
      <c r="L422" s="133"/>
      <c r="M422" s="118"/>
      <c r="N422" s="339"/>
      <c r="O422" s="345"/>
    </row>
    <row r="423" spans="1:15" ht="34.5" hidden="1" customHeight="1" x14ac:dyDescent="0.3">
      <c r="A423" s="361"/>
      <c r="B423" s="334"/>
      <c r="C423" s="339"/>
      <c r="D423" s="118"/>
      <c r="E423" s="118"/>
      <c r="F423" s="119"/>
      <c r="G423" s="133"/>
      <c r="H423" s="118"/>
      <c r="I423" s="339"/>
      <c r="J423" s="346"/>
      <c r="K423" s="196"/>
      <c r="L423" s="133"/>
      <c r="M423" s="118"/>
      <c r="N423" s="339"/>
      <c r="O423" s="346"/>
    </row>
    <row r="424" spans="1:15" ht="33" hidden="1" customHeight="1" x14ac:dyDescent="0.3">
      <c r="A424" s="361"/>
      <c r="B424" s="334"/>
      <c r="C424" s="339"/>
      <c r="D424" s="118"/>
      <c r="E424" s="118"/>
      <c r="F424" s="119"/>
      <c r="G424" s="133"/>
      <c r="H424" s="118"/>
      <c r="I424" s="339"/>
      <c r="J424" s="346"/>
      <c r="K424" s="196"/>
      <c r="L424" s="133"/>
      <c r="M424" s="118"/>
      <c r="N424" s="339"/>
      <c r="O424" s="346"/>
    </row>
    <row r="425" spans="1:15" ht="48.75" hidden="1" customHeight="1" x14ac:dyDescent="0.3">
      <c r="A425" s="361"/>
      <c r="B425" s="334"/>
      <c r="C425" s="339"/>
      <c r="D425" s="118"/>
      <c r="E425" s="118"/>
      <c r="F425" s="119"/>
      <c r="G425" s="133"/>
      <c r="H425" s="118"/>
      <c r="I425" s="339"/>
      <c r="J425" s="346"/>
      <c r="K425" s="196"/>
      <c r="L425" s="133"/>
      <c r="M425" s="118"/>
      <c r="N425" s="339"/>
      <c r="O425" s="346"/>
    </row>
    <row r="426" spans="1:15" ht="33" hidden="1" customHeight="1" x14ac:dyDescent="0.3">
      <c r="A426" s="361"/>
      <c r="B426" s="334"/>
      <c r="C426" s="339"/>
      <c r="D426" s="118"/>
      <c r="E426" s="118"/>
      <c r="F426" s="119"/>
      <c r="G426" s="133"/>
      <c r="H426" s="118"/>
      <c r="I426" s="339"/>
      <c r="J426" s="346"/>
      <c r="K426" s="196"/>
      <c r="L426" s="133"/>
      <c r="M426" s="118"/>
      <c r="N426" s="339"/>
      <c r="O426" s="346"/>
    </row>
    <row r="427" spans="1:15" ht="42.75" hidden="1" customHeight="1" thickBot="1" x14ac:dyDescent="0.35">
      <c r="A427" s="362"/>
      <c r="B427" s="335"/>
      <c r="C427" s="340"/>
      <c r="D427" s="118"/>
      <c r="E427" s="118"/>
      <c r="F427" s="119"/>
      <c r="G427" s="133"/>
      <c r="H427" s="118"/>
      <c r="I427" s="340"/>
      <c r="J427" s="347"/>
      <c r="K427" s="196"/>
      <c r="L427" s="133"/>
      <c r="M427" s="118"/>
      <c r="N427" s="340"/>
      <c r="O427" s="347"/>
    </row>
    <row r="428" spans="1:15" ht="15.75" hidden="1" customHeight="1" thickBot="1" x14ac:dyDescent="0.35">
      <c r="A428" s="69" t="s">
        <v>27</v>
      </c>
      <c r="B428" s="326"/>
      <c r="C428" s="325"/>
      <c r="D428" s="325"/>
      <c r="E428" s="67"/>
      <c r="F428" s="67"/>
      <c r="G428" s="67"/>
      <c r="H428" s="67"/>
      <c r="I428" s="67"/>
      <c r="J428" s="68"/>
      <c r="K428" s="67"/>
      <c r="L428" s="67"/>
      <c r="M428" s="67"/>
      <c r="N428" s="67"/>
      <c r="O428" s="68"/>
    </row>
    <row r="429" spans="1:15" ht="49.5" hidden="1" customHeight="1" thickBot="1" x14ac:dyDescent="0.35">
      <c r="A429" s="71" t="s">
        <v>28</v>
      </c>
      <c r="B429" s="70" t="s">
        <v>29</v>
      </c>
      <c r="C429" s="134" t="s">
        <v>30</v>
      </c>
      <c r="D429" s="134" t="s">
        <v>31</v>
      </c>
      <c r="E429" s="134" t="s">
        <v>32</v>
      </c>
      <c r="F429" s="134" t="s">
        <v>33</v>
      </c>
      <c r="G429" s="134" t="s">
        <v>35</v>
      </c>
      <c r="H429" s="134" t="s">
        <v>36</v>
      </c>
      <c r="I429" s="134" t="s">
        <v>34</v>
      </c>
      <c r="J429" s="134" t="s">
        <v>37</v>
      </c>
      <c r="K429" s="134" t="s">
        <v>31</v>
      </c>
      <c r="L429" s="134" t="s">
        <v>35</v>
      </c>
      <c r="M429" s="134" t="s">
        <v>36</v>
      </c>
      <c r="N429" s="134" t="s">
        <v>34</v>
      </c>
      <c r="O429" s="134" t="s">
        <v>37</v>
      </c>
    </row>
    <row r="430" spans="1:15" ht="46.5" hidden="1" customHeight="1" x14ac:dyDescent="0.3">
      <c r="A430" s="108">
        <f>A421+1</f>
        <v>43</v>
      </c>
      <c r="B430" s="333"/>
      <c r="C430" s="338"/>
      <c r="D430" s="118"/>
      <c r="E430" s="118"/>
      <c r="F430" s="119"/>
      <c r="G430" s="209"/>
      <c r="H430" s="207"/>
      <c r="I430" s="338"/>
      <c r="J430" s="72"/>
      <c r="K430" s="196"/>
      <c r="L430" s="209"/>
      <c r="M430" s="207"/>
      <c r="N430" s="338"/>
      <c r="O430" s="72"/>
    </row>
    <row r="431" spans="1:15" ht="38.25" hidden="1" customHeight="1" x14ac:dyDescent="0.3">
      <c r="A431" s="360"/>
      <c r="B431" s="334"/>
      <c r="C431" s="339"/>
      <c r="D431" s="118"/>
      <c r="E431" s="118"/>
      <c r="F431" s="119"/>
      <c r="G431" s="133"/>
      <c r="H431" s="118"/>
      <c r="I431" s="339"/>
      <c r="J431" s="345"/>
      <c r="K431" s="196"/>
      <c r="L431" s="133"/>
      <c r="M431" s="118"/>
      <c r="N431" s="339"/>
      <c r="O431" s="345"/>
    </row>
    <row r="432" spans="1:15" ht="34.5" hidden="1" customHeight="1" x14ac:dyDescent="0.3">
      <c r="A432" s="361"/>
      <c r="B432" s="334"/>
      <c r="C432" s="339"/>
      <c r="D432" s="118"/>
      <c r="E432" s="118"/>
      <c r="F432" s="119"/>
      <c r="G432" s="133"/>
      <c r="H432" s="118"/>
      <c r="I432" s="339"/>
      <c r="J432" s="346"/>
      <c r="K432" s="196"/>
      <c r="L432" s="133"/>
      <c r="M432" s="118"/>
      <c r="N432" s="339"/>
      <c r="O432" s="346"/>
    </row>
    <row r="433" spans="1:15" ht="33" hidden="1" customHeight="1" x14ac:dyDescent="0.3">
      <c r="A433" s="361"/>
      <c r="B433" s="334"/>
      <c r="C433" s="339"/>
      <c r="D433" s="118"/>
      <c r="E433" s="118"/>
      <c r="F433" s="119"/>
      <c r="G433" s="133"/>
      <c r="H433" s="118"/>
      <c r="I433" s="339"/>
      <c r="J433" s="346"/>
      <c r="K433" s="196"/>
      <c r="L433" s="133"/>
      <c r="M433" s="118"/>
      <c r="N433" s="339"/>
      <c r="O433" s="346"/>
    </row>
    <row r="434" spans="1:15" ht="48.75" hidden="1" customHeight="1" x14ac:dyDescent="0.3">
      <c r="A434" s="361"/>
      <c r="B434" s="334"/>
      <c r="C434" s="339"/>
      <c r="D434" s="118"/>
      <c r="E434" s="118"/>
      <c r="F434" s="119"/>
      <c r="G434" s="133"/>
      <c r="H434" s="118"/>
      <c r="I434" s="339"/>
      <c r="J434" s="346"/>
      <c r="K434" s="196"/>
      <c r="L434" s="133"/>
      <c r="M434" s="118"/>
      <c r="N434" s="339"/>
      <c r="O434" s="346"/>
    </row>
    <row r="435" spans="1:15" ht="33" hidden="1" customHeight="1" x14ac:dyDescent="0.3">
      <c r="A435" s="361"/>
      <c r="B435" s="334"/>
      <c r="C435" s="339"/>
      <c r="D435" s="118"/>
      <c r="E435" s="118"/>
      <c r="F435" s="119"/>
      <c r="G435" s="133"/>
      <c r="H435" s="118"/>
      <c r="I435" s="339"/>
      <c r="J435" s="346"/>
      <c r="K435" s="196"/>
      <c r="L435" s="133"/>
      <c r="M435" s="118"/>
      <c r="N435" s="339"/>
      <c r="O435" s="346"/>
    </row>
    <row r="436" spans="1:15" ht="42.75" hidden="1" customHeight="1" thickBot="1" x14ac:dyDescent="0.35">
      <c r="A436" s="362"/>
      <c r="B436" s="335"/>
      <c r="C436" s="340"/>
      <c r="D436" s="118"/>
      <c r="E436" s="118"/>
      <c r="F436" s="119"/>
      <c r="G436" s="133"/>
      <c r="H436" s="118"/>
      <c r="I436" s="340"/>
      <c r="J436" s="347"/>
      <c r="K436" s="196"/>
      <c r="L436" s="133"/>
      <c r="M436" s="118"/>
      <c r="N436" s="340"/>
      <c r="O436" s="347"/>
    </row>
    <row r="437" spans="1:15" ht="15.75" hidden="1" customHeight="1" thickBot="1" x14ac:dyDescent="0.35">
      <c r="A437" s="69" t="s">
        <v>27</v>
      </c>
      <c r="B437" s="326"/>
      <c r="C437" s="325"/>
      <c r="D437" s="325"/>
      <c r="E437" s="67"/>
      <c r="F437" s="67"/>
      <c r="G437" s="67"/>
      <c r="H437" s="67"/>
      <c r="I437" s="67"/>
      <c r="J437" s="68"/>
      <c r="K437" s="67"/>
      <c r="L437" s="67"/>
      <c r="M437" s="67"/>
      <c r="N437" s="67"/>
      <c r="O437" s="68"/>
    </row>
    <row r="438" spans="1:15" ht="49.5" hidden="1" customHeight="1" thickBot="1" x14ac:dyDescent="0.35">
      <c r="A438" s="71" t="s">
        <v>28</v>
      </c>
      <c r="B438" s="70" t="s">
        <v>29</v>
      </c>
      <c r="C438" s="134" t="s">
        <v>30</v>
      </c>
      <c r="D438" s="134" t="s">
        <v>31</v>
      </c>
      <c r="E438" s="134" t="s">
        <v>32</v>
      </c>
      <c r="F438" s="134" t="s">
        <v>33</v>
      </c>
      <c r="G438" s="134" t="s">
        <v>35</v>
      </c>
      <c r="H438" s="134" t="s">
        <v>36</v>
      </c>
      <c r="I438" s="134" t="s">
        <v>34</v>
      </c>
      <c r="J438" s="134" t="s">
        <v>37</v>
      </c>
      <c r="K438" s="134" t="s">
        <v>31</v>
      </c>
      <c r="L438" s="134" t="s">
        <v>35</v>
      </c>
      <c r="M438" s="134" t="s">
        <v>36</v>
      </c>
      <c r="N438" s="134" t="s">
        <v>34</v>
      </c>
      <c r="O438" s="134" t="s">
        <v>37</v>
      </c>
    </row>
    <row r="439" spans="1:15" ht="92.4" hidden="1" customHeight="1" x14ac:dyDescent="0.3">
      <c r="A439" s="108">
        <f>A430+1</f>
        <v>44</v>
      </c>
      <c r="B439" s="333"/>
      <c r="C439" s="338"/>
      <c r="D439" s="118"/>
      <c r="E439" s="118"/>
      <c r="F439" s="119"/>
      <c r="G439" s="207"/>
      <c r="H439" s="207"/>
      <c r="I439" s="338"/>
      <c r="J439" s="72"/>
      <c r="K439" s="196"/>
      <c r="L439" s="207"/>
      <c r="M439" s="219"/>
      <c r="N439" s="338"/>
      <c r="O439" s="72"/>
    </row>
    <row r="440" spans="1:15" ht="38.25" hidden="1" customHeight="1" x14ac:dyDescent="0.3">
      <c r="A440" s="360"/>
      <c r="B440" s="334"/>
      <c r="C440" s="339"/>
      <c r="D440" s="118"/>
      <c r="E440" s="118"/>
      <c r="F440" s="119"/>
      <c r="G440" s="133"/>
      <c r="H440" s="118"/>
      <c r="I440" s="339"/>
      <c r="J440" s="345"/>
      <c r="K440" s="196"/>
      <c r="L440" s="133"/>
      <c r="M440" s="118"/>
      <c r="N440" s="339"/>
      <c r="O440" s="345"/>
    </row>
    <row r="441" spans="1:15" ht="34.5" hidden="1" customHeight="1" x14ac:dyDescent="0.3">
      <c r="A441" s="361"/>
      <c r="B441" s="334"/>
      <c r="C441" s="339"/>
      <c r="D441" s="118"/>
      <c r="E441" s="118"/>
      <c r="F441" s="119"/>
      <c r="G441" s="133"/>
      <c r="H441" s="118"/>
      <c r="I441" s="339"/>
      <c r="J441" s="346"/>
      <c r="K441" s="196"/>
      <c r="L441" s="133"/>
      <c r="M441" s="118"/>
      <c r="N441" s="339"/>
      <c r="O441" s="346"/>
    </row>
    <row r="442" spans="1:15" ht="33" hidden="1" customHeight="1" x14ac:dyDescent="0.3">
      <c r="A442" s="361"/>
      <c r="B442" s="334"/>
      <c r="C442" s="339"/>
      <c r="D442" s="118"/>
      <c r="E442" s="118"/>
      <c r="F442" s="119"/>
      <c r="G442" s="133"/>
      <c r="H442" s="118"/>
      <c r="I442" s="339"/>
      <c r="J442" s="346"/>
      <c r="K442" s="196"/>
      <c r="L442" s="133"/>
      <c r="M442" s="118"/>
      <c r="N442" s="339"/>
      <c r="O442" s="346"/>
    </row>
    <row r="443" spans="1:15" ht="48.75" hidden="1" customHeight="1" x14ac:dyDescent="0.3">
      <c r="A443" s="361"/>
      <c r="B443" s="334"/>
      <c r="C443" s="339"/>
      <c r="D443" s="118"/>
      <c r="E443" s="118"/>
      <c r="F443" s="119"/>
      <c r="G443" s="133"/>
      <c r="H443" s="118"/>
      <c r="I443" s="339"/>
      <c r="J443" s="346"/>
      <c r="K443" s="196"/>
      <c r="L443" s="133"/>
      <c r="M443" s="118"/>
      <c r="N443" s="339"/>
      <c r="O443" s="346"/>
    </row>
    <row r="444" spans="1:15" ht="33" hidden="1" customHeight="1" x14ac:dyDescent="0.3">
      <c r="A444" s="361"/>
      <c r="B444" s="334"/>
      <c r="C444" s="339"/>
      <c r="D444" s="118"/>
      <c r="E444" s="118"/>
      <c r="F444" s="119"/>
      <c r="G444" s="133"/>
      <c r="H444" s="118"/>
      <c r="I444" s="339"/>
      <c r="J444" s="346"/>
      <c r="K444" s="196"/>
      <c r="L444" s="133"/>
      <c r="M444" s="118"/>
      <c r="N444" s="339"/>
      <c r="O444" s="346"/>
    </row>
    <row r="445" spans="1:15" ht="42.75" hidden="1" customHeight="1" thickBot="1" x14ac:dyDescent="0.35">
      <c r="A445" s="362"/>
      <c r="B445" s="335"/>
      <c r="C445" s="340"/>
      <c r="D445" s="118"/>
      <c r="E445" s="118"/>
      <c r="F445" s="119"/>
      <c r="G445" s="133"/>
      <c r="H445" s="118"/>
      <c r="I445" s="340"/>
      <c r="J445" s="347"/>
      <c r="K445" s="196"/>
      <c r="L445" s="133"/>
      <c r="M445" s="118"/>
      <c r="N445" s="340"/>
      <c r="O445" s="347"/>
    </row>
    <row r="446" spans="1:15" ht="15.75" hidden="1" customHeight="1" thickBot="1" x14ac:dyDescent="0.35">
      <c r="A446" s="69" t="s">
        <v>27</v>
      </c>
      <c r="B446" s="326"/>
      <c r="C446" s="325"/>
      <c r="D446" s="325"/>
      <c r="E446" s="67"/>
      <c r="F446" s="67"/>
      <c r="G446" s="67"/>
      <c r="H446" s="67"/>
      <c r="I446" s="67"/>
      <c r="J446" s="68"/>
      <c r="K446" s="67"/>
      <c r="L446" s="67"/>
      <c r="M446" s="67"/>
      <c r="N446" s="67"/>
      <c r="O446" s="68"/>
    </row>
    <row r="447" spans="1:15" ht="49.5" hidden="1" customHeight="1" thickBot="1" x14ac:dyDescent="0.35">
      <c r="A447" s="71" t="s">
        <v>28</v>
      </c>
      <c r="B447" s="70" t="s">
        <v>29</v>
      </c>
      <c r="C447" s="134" t="s">
        <v>30</v>
      </c>
      <c r="D447" s="134" t="s">
        <v>31</v>
      </c>
      <c r="E447" s="134" t="s">
        <v>32</v>
      </c>
      <c r="F447" s="134" t="s">
        <v>33</v>
      </c>
      <c r="G447" s="134" t="s">
        <v>35</v>
      </c>
      <c r="H447" s="134" t="s">
        <v>36</v>
      </c>
      <c r="I447" s="134" t="s">
        <v>34</v>
      </c>
      <c r="J447" s="134" t="s">
        <v>37</v>
      </c>
      <c r="K447" s="134" t="s">
        <v>31</v>
      </c>
      <c r="L447" s="134" t="s">
        <v>35</v>
      </c>
      <c r="M447" s="134" t="s">
        <v>36</v>
      </c>
      <c r="N447" s="134" t="s">
        <v>34</v>
      </c>
      <c r="O447" s="134" t="s">
        <v>37</v>
      </c>
    </row>
    <row r="448" spans="1:15" ht="106.2" hidden="1" customHeight="1" x14ac:dyDescent="0.3">
      <c r="A448" s="108">
        <f>A439+1</f>
        <v>45</v>
      </c>
      <c r="B448" s="333"/>
      <c r="C448" s="338"/>
      <c r="D448" s="118"/>
      <c r="E448" s="118"/>
      <c r="F448" s="119"/>
      <c r="G448" s="209"/>
      <c r="H448" s="207"/>
      <c r="I448" s="338"/>
      <c r="J448" s="72"/>
      <c r="K448" s="196"/>
      <c r="L448" s="207"/>
      <c r="M448" s="219"/>
      <c r="N448" s="338"/>
      <c r="O448" s="72"/>
    </row>
    <row r="449" spans="1:15" ht="38.25" hidden="1" customHeight="1" x14ac:dyDescent="0.3">
      <c r="A449" s="360"/>
      <c r="B449" s="334"/>
      <c r="C449" s="339"/>
      <c r="D449" s="118"/>
      <c r="E449" s="118"/>
      <c r="F449" s="119"/>
      <c r="G449" s="133"/>
      <c r="H449" s="118"/>
      <c r="I449" s="339"/>
      <c r="J449" s="345"/>
      <c r="K449" s="196"/>
      <c r="L449" s="133"/>
      <c r="M449" s="118"/>
      <c r="N449" s="339"/>
      <c r="O449" s="345"/>
    </row>
    <row r="450" spans="1:15" ht="34.5" hidden="1" customHeight="1" x14ac:dyDescent="0.3">
      <c r="A450" s="361"/>
      <c r="B450" s="334"/>
      <c r="C450" s="339"/>
      <c r="D450" s="118"/>
      <c r="E450" s="118"/>
      <c r="F450" s="119"/>
      <c r="G450" s="133"/>
      <c r="H450" s="118"/>
      <c r="I450" s="339"/>
      <c r="J450" s="346"/>
      <c r="K450" s="196"/>
      <c r="L450" s="133"/>
      <c r="M450" s="118"/>
      <c r="N450" s="339"/>
      <c r="O450" s="346"/>
    </row>
    <row r="451" spans="1:15" ht="33" hidden="1" customHeight="1" x14ac:dyDescent="0.3">
      <c r="A451" s="361"/>
      <c r="B451" s="334"/>
      <c r="C451" s="339"/>
      <c r="D451" s="118"/>
      <c r="E451" s="118"/>
      <c r="F451" s="119"/>
      <c r="G451" s="133"/>
      <c r="H451" s="118"/>
      <c r="I451" s="339"/>
      <c r="J451" s="346"/>
      <c r="K451" s="196"/>
      <c r="L451" s="133"/>
      <c r="M451" s="118"/>
      <c r="N451" s="339"/>
      <c r="O451" s="346"/>
    </row>
    <row r="452" spans="1:15" ht="48.75" hidden="1" customHeight="1" x14ac:dyDescent="0.3">
      <c r="A452" s="361"/>
      <c r="B452" s="334"/>
      <c r="C452" s="339"/>
      <c r="D452" s="118"/>
      <c r="E452" s="118"/>
      <c r="F452" s="119"/>
      <c r="G452" s="133"/>
      <c r="H452" s="118"/>
      <c r="I452" s="339"/>
      <c r="J452" s="346"/>
      <c r="K452" s="196"/>
      <c r="L452" s="133"/>
      <c r="M452" s="118"/>
      <c r="N452" s="339"/>
      <c r="O452" s="346"/>
    </row>
    <row r="453" spans="1:15" ht="33" hidden="1" customHeight="1" x14ac:dyDescent="0.3">
      <c r="A453" s="361"/>
      <c r="B453" s="334"/>
      <c r="C453" s="339"/>
      <c r="D453" s="118"/>
      <c r="E453" s="118"/>
      <c r="F453" s="119"/>
      <c r="G453" s="133"/>
      <c r="H453" s="118"/>
      <c r="I453" s="339"/>
      <c r="J453" s="346"/>
      <c r="K453" s="196"/>
      <c r="L453" s="133"/>
      <c r="M453" s="118"/>
      <c r="N453" s="339"/>
      <c r="O453" s="346"/>
    </row>
    <row r="454" spans="1:15" ht="42.75" hidden="1" customHeight="1" thickBot="1" x14ac:dyDescent="0.35">
      <c r="A454" s="362"/>
      <c r="B454" s="335"/>
      <c r="C454" s="340"/>
      <c r="D454" s="118"/>
      <c r="E454" s="118"/>
      <c r="F454" s="119"/>
      <c r="G454" s="133"/>
      <c r="H454" s="118"/>
      <c r="I454" s="340"/>
      <c r="J454" s="347"/>
      <c r="K454" s="196"/>
      <c r="L454" s="133"/>
      <c r="M454" s="118"/>
      <c r="N454" s="340"/>
      <c r="O454" s="347"/>
    </row>
    <row r="455" spans="1:15" ht="15.75" hidden="1" customHeight="1" thickBot="1" x14ac:dyDescent="0.35">
      <c r="A455" s="69" t="s">
        <v>27</v>
      </c>
      <c r="B455" s="326"/>
      <c r="C455" s="325"/>
      <c r="D455" s="325"/>
      <c r="E455" s="67"/>
      <c r="F455" s="67"/>
      <c r="G455" s="67"/>
      <c r="H455" s="67"/>
      <c r="I455" s="67"/>
      <c r="J455" s="68"/>
      <c r="K455" s="67"/>
      <c r="L455" s="67"/>
      <c r="M455" s="67"/>
      <c r="N455" s="67"/>
      <c r="O455" s="68"/>
    </row>
    <row r="456" spans="1:15" ht="49.5" hidden="1" customHeight="1" thickBot="1" x14ac:dyDescent="0.35">
      <c r="A456" s="71" t="s">
        <v>28</v>
      </c>
      <c r="B456" s="70" t="s">
        <v>29</v>
      </c>
      <c r="C456" s="134" t="s">
        <v>30</v>
      </c>
      <c r="D456" s="134" t="s">
        <v>31</v>
      </c>
      <c r="E456" s="134" t="s">
        <v>32</v>
      </c>
      <c r="F456" s="134" t="s">
        <v>33</v>
      </c>
      <c r="G456" s="134" t="s">
        <v>35</v>
      </c>
      <c r="H456" s="134" t="s">
        <v>36</v>
      </c>
      <c r="I456" s="134" t="s">
        <v>34</v>
      </c>
      <c r="J456" s="134" t="s">
        <v>37</v>
      </c>
      <c r="K456" s="134" t="s">
        <v>31</v>
      </c>
      <c r="L456" s="134" t="s">
        <v>35</v>
      </c>
      <c r="M456" s="134" t="s">
        <v>36</v>
      </c>
      <c r="N456" s="134" t="s">
        <v>34</v>
      </c>
      <c r="O456" s="134" t="s">
        <v>37</v>
      </c>
    </row>
    <row r="457" spans="1:15" ht="135.6" hidden="1" customHeight="1" x14ac:dyDescent="0.3">
      <c r="A457" s="108">
        <f>A448+1</f>
        <v>46</v>
      </c>
      <c r="B457" s="333"/>
      <c r="C457" s="338"/>
      <c r="D457" s="118"/>
      <c r="E457" s="118"/>
      <c r="F457" s="119"/>
      <c r="G457" s="209"/>
      <c r="H457" s="209"/>
      <c r="I457" s="338"/>
      <c r="J457" s="72"/>
      <c r="K457" s="196"/>
      <c r="L457" s="209"/>
      <c r="M457" s="209"/>
      <c r="N457" s="338"/>
      <c r="O457" s="72"/>
    </row>
    <row r="458" spans="1:15" ht="38.25" hidden="1" customHeight="1" x14ac:dyDescent="0.3">
      <c r="A458" s="360"/>
      <c r="B458" s="334"/>
      <c r="C458" s="339"/>
      <c r="D458" s="118"/>
      <c r="E458" s="118"/>
      <c r="F458" s="119"/>
      <c r="G458" s="133"/>
      <c r="H458" s="118"/>
      <c r="I458" s="339"/>
      <c r="J458" s="345"/>
      <c r="K458" s="196"/>
      <c r="L458" s="133"/>
      <c r="M458" s="118"/>
      <c r="N458" s="339"/>
      <c r="O458" s="345"/>
    </row>
    <row r="459" spans="1:15" ht="34.5" hidden="1" customHeight="1" x14ac:dyDescent="0.3">
      <c r="A459" s="361"/>
      <c r="B459" s="334"/>
      <c r="C459" s="339"/>
      <c r="D459" s="118"/>
      <c r="E459" s="118"/>
      <c r="F459" s="119"/>
      <c r="G459" s="133"/>
      <c r="H459" s="118"/>
      <c r="I459" s="339"/>
      <c r="J459" s="346"/>
      <c r="K459" s="196"/>
      <c r="L459" s="133"/>
      <c r="M459" s="118"/>
      <c r="N459" s="339"/>
      <c r="O459" s="346"/>
    </row>
    <row r="460" spans="1:15" ht="33" hidden="1" customHeight="1" x14ac:dyDescent="0.3">
      <c r="A460" s="361"/>
      <c r="B460" s="334"/>
      <c r="C460" s="339"/>
      <c r="D460" s="118"/>
      <c r="E460" s="118"/>
      <c r="F460" s="119"/>
      <c r="G460" s="133"/>
      <c r="H460" s="118"/>
      <c r="I460" s="339"/>
      <c r="J460" s="346"/>
      <c r="K460" s="196"/>
      <c r="L460" s="133"/>
      <c r="M460" s="118"/>
      <c r="N460" s="339"/>
      <c r="O460" s="346"/>
    </row>
    <row r="461" spans="1:15" ht="48.75" hidden="1" customHeight="1" x14ac:dyDescent="0.3">
      <c r="A461" s="361"/>
      <c r="B461" s="334"/>
      <c r="C461" s="339"/>
      <c r="D461" s="118"/>
      <c r="E461" s="118"/>
      <c r="F461" s="119"/>
      <c r="G461" s="133"/>
      <c r="H461" s="118"/>
      <c r="I461" s="339"/>
      <c r="J461" s="346"/>
      <c r="K461" s="196"/>
      <c r="L461" s="133"/>
      <c r="M461" s="118"/>
      <c r="N461" s="339"/>
      <c r="O461" s="346"/>
    </row>
    <row r="462" spans="1:15" ht="33" hidden="1" customHeight="1" x14ac:dyDescent="0.3">
      <c r="A462" s="361"/>
      <c r="B462" s="334"/>
      <c r="C462" s="339"/>
      <c r="D462" s="118"/>
      <c r="E462" s="118"/>
      <c r="F462" s="119"/>
      <c r="G462" s="133"/>
      <c r="H462" s="118"/>
      <c r="I462" s="339"/>
      <c r="J462" s="346"/>
      <c r="K462" s="196"/>
      <c r="L462" s="133"/>
      <c r="M462" s="118"/>
      <c r="N462" s="339"/>
      <c r="O462" s="346"/>
    </row>
    <row r="463" spans="1:15" ht="42.75" hidden="1" customHeight="1" thickBot="1" x14ac:dyDescent="0.35">
      <c r="A463" s="362"/>
      <c r="B463" s="335"/>
      <c r="C463" s="340"/>
      <c r="D463" s="118"/>
      <c r="E463" s="118"/>
      <c r="F463" s="119"/>
      <c r="G463" s="133"/>
      <c r="H463" s="118"/>
      <c r="I463" s="340"/>
      <c r="J463" s="347"/>
      <c r="K463" s="196"/>
      <c r="L463" s="133"/>
      <c r="M463" s="118"/>
      <c r="N463" s="340"/>
      <c r="O463" s="347"/>
    </row>
    <row r="464" spans="1:15" ht="15.75" hidden="1" customHeight="1" thickBot="1" x14ac:dyDescent="0.35">
      <c r="A464" s="69" t="s">
        <v>27</v>
      </c>
      <c r="B464" s="326"/>
      <c r="C464" s="325"/>
      <c r="D464" s="325"/>
      <c r="E464" s="67"/>
      <c r="F464" s="67"/>
      <c r="G464" s="67"/>
      <c r="H464" s="67"/>
      <c r="I464" s="67"/>
      <c r="J464" s="68"/>
      <c r="K464" s="67"/>
      <c r="L464" s="67"/>
      <c r="M464" s="67"/>
      <c r="N464" s="67"/>
      <c r="O464" s="68"/>
    </row>
    <row r="465" spans="1:15" ht="49.5" hidden="1" customHeight="1" thickBot="1" x14ac:dyDescent="0.35">
      <c r="A465" s="71" t="s">
        <v>28</v>
      </c>
      <c r="B465" s="70" t="s">
        <v>29</v>
      </c>
      <c r="C465" s="134" t="s">
        <v>30</v>
      </c>
      <c r="D465" s="134" t="s">
        <v>31</v>
      </c>
      <c r="E465" s="134" t="s">
        <v>32</v>
      </c>
      <c r="F465" s="134" t="s">
        <v>33</v>
      </c>
      <c r="G465" s="134" t="s">
        <v>35</v>
      </c>
      <c r="H465" s="134" t="s">
        <v>36</v>
      </c>
      <c r="I465" s="134" t="s">
        <v>34</v>
      </c>
      <c r="J465" s="134" t="s">
        <v>37</v>
      </c>
      <c r="K465" s="134" t="s">
        <v>31</v>
      </c>
      <c r="L465" s="134" t="s">
        <v>35</v>
      </c>
      <c r="M465" s="134" t="s">
        <v>36</v>
      </c>
      <c r="N465" s="134" t="s">
        <v>34</v>
      </c>
      <c r="O465" s="134" t="s">
        <v>37</v>
      </c>
    </row>
    <row r="466" spans="1:15" ht="123" hidden="1" customHeight="1" x14ac:dyDescent="0.3">
      <c r="A466" s="108">
        <f>A457+1</f>
        <v>47</v>
      </c>
      <c r="B466" s="333"/>
      <c r="C466" s="338"/>
      <c r="D466" s="118"/>
      <c r="E466" s="118"/>
      <c r="F466" s="119"/>
      <c r="G466" s="209"/>
      <c r="H466" s="209"/>
      <c r="I466" s="338"/>
      <c r="J466" s="72"/>
      <c r="K466" s="196"/>
      <c r="L466" s="209"/>
      <c r="M466" s="209"/>
      <c r="N466" s="338"/>
      <c r="O466" s="72"/>
    </row>
    <row r="467" spans="1:15" ht="38.25" hidden="1" customHeight="1" x14ac:dyDescent="0.3">
      <c r="A467" s="360"/>
      <c r="B467" s="334"/>
      <c r="C467" s="339"/>
      <c r="D467" s="118"/>
      <c r="E467" s="118"/>
      <c r="F467" s="119"/>
      <c r="G467" s="133"/>
      <c r="H467" s="118"/>
      <c r="I467" s="339"/>
      <c r="J467" s="345"/>
      <c r="K467" s="196"/>
      <c r="L467" s="133"/>
      <c r="M467" s="118"/>
      <c r="N467" s="339"/>
      <c r="O467" s="345"/>
    </row>
    <row r="468" spans="1:15" ht="34.5" hidden="1" customHeight="1" x14ac:dyDescent="0.3">
      <c r="A468" s="361"/>
      <c r="B468" s="334"/>
      <c r="C468" s="339"/>
      <c r="D468" s="118"/>
      <c r="E468" s="118"/>
      <c r="F468" s="119"/>
      <c r="G468" s="133"/>
      <c r="H468" s="118"/>
      <c r="I468" s="339"/>
      <c r="J468" s="346"/>
      <c r="K468" s="196"/>
      <c r="L468" s="133"/>
      <c r="M468" s="118"/>
      <c r="N468" s="339"/>
      <c r="O468" s="346"/>
    </row>
    <row r="469" spans="1:15" ht="33" hidden="1" customHeight="1" x14ac:dyDescent="0.3">
      <c r="A469" s="361"/>
      <c r="B469" s="334"/>
      <c r="C469" s="339"/>
      <c r="D469" s="118"/>
      <c r="E469" s="118"/>
      <c r="F469" s="119"/>
      <c r="G469" s="133"/>
      <c r="H469" s="118"/>
      <c r="I469" s="339"/>
      <c r="J469" s="346"/>
      <c r="K469" s="196"/>
      <c r="L469" s="133"/>
      <c r="M469" s="118"/>
      <c r="N469" s="339"/>
      <c r="O469" s="346"/>
    </row>
    <row r="470" spans="1:15" ht="48.75" hidden="1" customHeight="1" x14ac:dyDescent="0.3">
      <c r="A470" s="361"/>
      <c r="B470" s="334"/>
      <c r="C470" s="339"/>
      <c r="D470" s="118"/>
      <c r="E470" s="118"/>
      <c r="F470" s="119"/>
      <c r="G470" s="133"/>
      <c r="H470" s="118"/>
      <c r="I470" s="339"/>
      <c r="J470" s="346"/>
      <c r="K470" s="196"/>
      <c r="L470" s="133"/>
      <c r="M470" s="118"/>
      <c r="N470" s="339"/>
      <c r="O470" s="346"/>
    </row>
    <row r="471" spans="1:15" ht="33" hidden="1" customHeight="1" x14ac:dyDescent="0.3">
      <c r="A471" s="361"/>
      <c r="B471" s="334"/>
      <c r="C471" s="339"/>
      <c r="D471" s="118"/>
      <c r="E471" s="118"/>
      <c r="F471" s="119"/>
      <c r="G471" s="133"/>
      <c r="H471" s="118"/>
      <c r="I471" s="339"/>
      <c r="J471" s="346"/>
      <c r="K471" s="196"/>
      <c r="L471" s="133"/>
      <c r="M471" s="118"/>
      <c r="N471" s="339"/>
      <c r="O471" s="346"/>
    </row>
    <row r="472" spans="1:15" ht="42.75" hidden="1" customHeight="1" thickBot="1" x14ac:dyDescent="0.35">
      <c r="A472" s="362"/>
      <c r="B472" s="335"/>
      <c r="C472" s="340"/>
      <c r="D472" s="118"/>
      <c r="E472" s="118"/>
      <c r="F472" s="119"/>
      <c r="G472" s="133"/>
      <c r="H472" s="118"/>
      <c r="I472" s="340"/>
      <c r="J472" s="347"/>
      <c r="K472" s="196"/>
      <c r="L472" s="133"/>
      <c r="M472" s="118"/>
      <c r="N472" s="340"/>
      <c r="O472" s="347"/>
    </row>
    <row r="473" spans="1:15" ht="15.75" hidden="1" customHeight="1" thickBot="1" x14ac:dyDescent="0.35">
      <c r="A473" s="69" t="s">
        <v>27</v>
      </c>
      <c r="B473" s="326"/>
      <c r="C473" s="325"/>
      <c r="D473" s="325"/>
      <c r="E473" s="67"/>
      <c r="F473" s="67"/>
      <c r="G473" s="67"/>
      <c r="H473" s="67"/>
      <c r="I473" s="67"/>
      <c r="J473" s="68"/>
      <c r="K473" s="67"/>
      <c r="L473" s="67"/>
      <c r="M473" s="67"/>
      <c r="N473" s="67"/>
      <c r="O473" s="68"/>
    </row>
    <row r="474" spans="1:15" ht="49.5" hidden="1" customHeight="1" thickBot="1" x14ac:dyDescent="0.35">
      <c r="A474" s="71" t="s">
        <v>28</v>
      </c>
      <c r="B474" s="70" t="s">
        <v>29</v>
      </c>
      <c r="C474" s="134" t="s">
        <v>30</v>
      </c>
      <c r="D474" s="134" t="s">
        <v>31</v>
      </c>
      <c r="E474" s="134" t="s">
        <v>32</v>
      </c>
      <c r="F474" s="134" t="s">
        <v>33</v>
      </c>
      <c r="G474" s="134" t="s">
        <v>35</v>
      </c>
      <c r="H474" s="134" t="s">
        <v>36</v>
      </c>
      <c r="I474" s="134" t="s">
        <v>34</v>
      </c>
      <c r="J474" s="134" t="s">
        <v>37</v>
      </c>
      <c r="K474" s="134" t="s">
        <v>31</v>
      </c>
      <c r="L474" s="134" t="s">
        <v>35</v>
      </c>
      <c r="M474" s="134" t="s">
        <v>36</v>
      </c>
      <c r="N474" s="134" t="s">
        <v>34</v>
      </c>
      <c r="O474" s="134" t="s">
        <v>37</v>
      </c>
    </row>
    <row r="475" spans="1:15" ht="118.8" hidden="1" customHeight="1" x14ac:dyDescent="0.3">
      <c r="A475" s="108">
        <f>A466+1</f>
        <v>48</v>
      </c>
      <c r="B475" s="333"/>
      <c r="C475" s="338"/>
      <c r="D475" s="118"/>
      <c r="E475" s="118"/>
      <c r="F475" s="119"/>
      <c r="G475" s="209"/>
      <c r="H475" s="209"/>
      <c r="I475" s="338"/>
      <c r="J475" s="72"/>
      <c r="K475" s="196"/>
      <c r="L475" s="209"/>
      <c r="M475" s="221"/>
      <c r="N475" s="338"/>
      <c r="O475" s="72"/>
    </row>
    <row r="476" spans="1:15" ht="38.25" hidden="1" customHeight="1" x14ac:dyDescent="0.3">
      <c r="A476" s="360"/>
      <c r="B476" s="334"/>
      <c r="C476" s="339"/>
      <c r="D476" s="118"/>
      <c r="E476" s="118"/>
      <c r="F476" s="119"/>
      <c r="G476" s="133"/>
      <c r="H476" s="118"/>
      <c r="I476" s="339"/>
      <c r="J476" s="345"/>
      <c r="K476" s="196"/>
      <c r="L476" s="133"/>
      <c r="M476" s="118"/>
      <c r="N476" s="339"/>
      <c r="O476" s="345"/>
    </row>
    <row r="477" spans="1:15" ht="34.5" hidden="1" customHeight="1" x14ac:dyDescent="0.3">
      <c r="A477" s="361"/>
      <c r="B477" s="334"/>
      <c r="C477" s="339"/>
      <c r="D477" s="118"/>
      <c r="E477" s="118"/>
      <c r="F477" s="119"/>
      <c r="G477" s="133"/>
      <c r="H477" s="118"/>
      <c r="I477" s="339"/>
      <c r="J477" s="346"/>
      <c r="K477" s="196"/>
      <c r="L477" s="133"/>
      <c r="M477" s="118"/>
      <c r="N477" s="339"/>
      <c r="O477" s="346"/>
    </row>
    <row r="478" spans="1:15" ht="33" hidden="1" customHeight="1" x14ac:dyDescent="0.3">
      <c r="A478" s="361"/>
      <c r="B478" s="334"/>
      <c r="C478" s="339"/>
      <c r="D478" s="118"/>
      <c r="E478" s="118"/>
      <c r="F478" s="119"/>
      <c r="G478" s="133"/>
      <c r="H478" s="118"/>
      <c r="I478" s="339"/>
      <c r="J478" s="346"/>
      <c r="K478" s="196"/>
      <c r="L478" s="133"/>
      <c r="M478" s="118"/>
      <c r="N478" s="339"/>
      <c r="O478" s="346"/>
    </row>
    <row r="479" spans="1:15" ht="48.75" hidden="1" customHeight="1" x14ac:dyDescent="0.3">
      <c r="A479" s="361"/>
      <c r="B479" s="334"/>
      <c r="C479" s="339"/>
      <c r="D479" s="118"/>
      <c r="E479" s="118"/>
      <c r="F479" s="119"/>
      <c r="G479" s="133"/>
      <c r="H479" s="118"/>
      <c r="I479" s="339"/>
      <c r="J479" s="346"/>
      <c r="K479" s="196"/>
      <c r="L479" s="133"/>
      <c r="M479" s="118"/>
      <c r="N479" s="339"/>
      <c r="O479" s="346"/>
    </row>
    <row r="480" spans="1:15" ht="33" hidden="1" customHeight="1" x14ac:dyDescent="0.3">
      <c r="A480" s="361"/>
      <c r="B480" s="334"/>
      <c r="C480" s="339"/>
      <c r="D480" s="118"/>
      <c r="E480" s="118"/>
      <c r="F480" s="119"/>
      <c r="G480" s="133"/>
      <c r="H480" s="118"/>
      <c r="I480" s="339"/>
      <c r="J480" s="346"/>
      <c r="K480" s="196"/>
      <c r="L480" s="133"/>
      <c r="M480" s="118"/>
      <c r="N480" s="339"/>
      <c r="O480" s="346"/>
    </row>
    <row r="481" spans="1:15" ht="42.75" hidden="1" customHeight="1" thickBot="1" x14ac:dyDescent="0.35">
      <c r="A481" s="362"/>
      <c r="B481" s="335"/>
      <c r="C481" s="340"/>
      <c r="D481" s="118"/>
      <c r="E481" s="118"/>
      <c r="F481" s="119"/>
      <c r="G481" s="133"/>
      <c r="H481" s="118"/>
      <c r="I481" s="340"/>
      <c r="J481" s="347"/>
      <c r="K481" s="196"/>
      <c r="L481" s="133"/>
      <c r="M481" s="118"/>
      <c r="N481" s="340"/>
      <c r="O481" s="347"/>
    </row>
    <row r="482" spans="1:15" ht="15.75" hidden="1" customHeight="1" thickBot="1" x14ac:dyDescent="0.35">
      <c r="A482" s="69" t="s">
        <v>27</v>
      </c>
      <c r="B482" s="326"/>
      <c r="C482" s="325"/>
      <c r="D482" s="325"/>
      <c r="E482" s="67"/>
      <c r="F482" s="67"/>
      <c r="G482" s="67"/>
      <c r="H482" s="67"/>
      <c r="I482" s="67"/>
      <c r="J482" s="68"/>
      <c r="K482" s="67"/>
      <c r="L482" s="67"/>
      <c r="M482" s="67"/>
      <c r="N482" s="67"/>
      <c r="O482" s="68"/>
    </row>
    <row r="483" spans="1:15" ht="49.5" hidden="1" customHeight="1" thickBot="1" x14ac:dyDescent="0.35">
      <c r="A483" s="71" t="s">
        <v>28</v>
      </c>
      <c r="B483" s="70" t="s">
        <v>29</v>
      </c>
      <c r="C483" s="134" t="s">
        <v>30</v>
      </c>
      <c r="D483" s="134" t="s">
        <v>31</v>
      </c>
      <c r="E483" s="134" t="s">
        <v>32</v>
      </c>
      <c r="F483" s="134" t="s">
        <v>33</v>
      </c>
      <c r="G483" s="134" t="s">
        <v>35</v>
      </c>
      <c r="H483" s="134" t="s">
        <v>36</v>
      </c>
      <c r="I483" s="134" t="s">
        <v>34</v>
      </c>
      <c r="J483" s="134" t="s">
        <v>37</v>
      </c>
      <c r="K483" s="134" t="s">
        <v>31</v>
      </c>
      <c r="L483" s="134" t="s">
        <v>35</v>
      </c>
      <c r="M483" s="134" t="s">
        <v>36</v>
      </c>
      <c r="N483" s="134" t="s">
        <v>34</v>
      </c>
      <c r="O483" s="134" t="s">
        <v>37</v>
      </c>
    </row>
    <row r="484" spans="1:15" ht="99.6" hidden="1" customHeight="1" x14ac:dyDescent="0.3">
      <c r="A484" s="108">
        <f>A475+1</f>
        <v>49</v>
      </c>
      <c r="B484" s="333"/>
      <c r="C484" s="338"/>
      <c r="D484" s="118"/>
      <c r="E484" s="118"/>
      <c r="F484" s="119"/>
      <c r="G484" s="209"/>
      <c r="H484" s="209"/>
      <c r="I484" s="338"/>
      <c r="J484" s="72"/>
      <c r="K484" s="196"/>
      <c r="L484" s="221"/>
      <c r="M484" s="221"/>
      <c r="N484" s="338"/>
      <c r="O484" s="72"/>
    </row>
    <row r="485" spans="1:15" ht="38.25" hidden="1" customHeight="1" x14ac:dyDescent="0.3">
      <c r="A485" s="360"/>
      <c r="B485" s="334"/>
      <c r="C485" s="339"/>
      <c r="D485" s="118"/>
      <c r="E485" s="118"/>
      <c r="F485" s="119"/>
      <c r="G485" s="133"/>
      <c r="H485" s="118"/>
      <c r="I485" s="339"/>
      <c r="J485" s="345"/>
      <c r="K485" s="196"/>
      <c r="L485" s="133"/>
      <c r="M485" s="118"/>
      <c r="N485" s="339"/>
      <c r="O485" s="345"/>
    </row>
    <row r="486" spans="1:15" ht="34.5" hidden="1" customHeight="1" x14ac:dyDescent="0.3">
      <c r="A486" s="361"/>
      <c r="B486" s="334"/>
      <c r="C486" s="339"/>
      <c r="D486" s="118"/>
      <c r="E486" s="118"/>
      <c r="F486" s="119"/>
      <c r="G486" s="133"/>
      <c r="H486" s="118"/>
      <c r="I486" s="339"/>
      <c r="J486" s="346"/>
      <c r="K486" s="196"/>
      <c r="L486" s="133"/>
      <c r="M486" s="118"/>
      <c r="N486" s="339"/>
      <c r="O486" s="346"/>
    </row>
    <row r="487" spans="1:15" ht="33" hidden="1" customHeight="1" x14ac:dyDescent="0.3">
      <c r="A487" s="361"/>
      <c r="B487" s="334"/>
      <c r="C487" s="339"/>
      <c r="D487" s="118"/>
      <c r="E487" s="118"/>
      <c r="F487" s="119"/>
      <c r="G487" s="133"/>
      <c r="H487" s="118"/>
      <c r="I487" s="339"/>
      <c r="J487" s="346"/>
      <c r="K487" s="196"/>
      <c r="L487" s="133"/>
      <c r="M487" s="118"/>
      <c r="N487" s="339"/>
      <c r="O487" s="346"/>
    </row>
    <row r="488" spans="1:15" ht="48.75" hidden="1" customHeight="1" x14ac:dyDescent="0.3">
      <c r="A488" s="361"/>
      <c r="B488" s="334"/>
      <c r="C488" s="339"/>
      <c r="D488" s="118"/>
      <c r="E488" s="118"/>
      <c r="F488" s="119"/>
      <c r="G488" s="133"/>
      <c r="H488" s="118"/>
      <c r="I488" s="339"/>
      <c r="J488" s="346"/>
      <c r="K488" s="196"/>
      <c r="L488" s="133"/>
      <c r="M488" s="118"/>
      <c r="N488" s="339"/>
      <c r="O488" s="346"/>
    </row>
    <row r="489" spans="1:15" ht="33" hidden="1" customHeight="1" x14ac:dyDescent="0.3">
      <c r="A489" s="361"/>
      <c r="B489" s="334"/>
      <c r="C489" s="339"/>
      <c r="D489" s="118"/>
      <c r="E489" s="118"/>
      <c r="F489" s="119"/>
      <c r="G489" s="133"/>
      <c r="H489" s="118"/>
      <c r="I489" s="339"/>
      <c r="J489" s="346"/>
      <c r="K489" s="196"/>
      <c r="L489" s="133"/>
      <c r="M489" s="118"/>
      <c r="N489" s="339"/>
      <c r="O489" s="346"/>
    </row>
    <row r="490" spans="1:15" ht="42.75" hidden="1" customHeight="1" thickBot="1" x14ac:dyDescent="0.35">
      <c r="A490" s="362"/>
      <c r="B490" s="335"/>
      <c r="C490" s="340"/>
      <c r="D490" s="118"/>
      <c r="E490" s="118"/>
      <c r="F490" s="119"/>
      <c r="G490" s="133"/>
      <c r="H490" s="118"/>
      <c r="I490" s="340"/>
      <c r="J490" s="347"/>
      <c r="K490" s="196"/>
      <c r="L490" s="133"/>
      <c r="M490" s="118"/>
      <c r="N490" s="340"/>
      <c r="O490" s="347"/>
    </row>
    <row r="491" spans="1:15" ht="15.75" hidden="1" customHeight="1" thickBot="1" x14ac:dyDescent="0.35">
      <c r="A491" s="69" t="s">
        <v>27</v>
      </c>
      <c r="B491" s="326"/>
      <c r="C491" s="325"/>
      <c r="D491" s="325"/>
      <c r="E491" s="67"/>
      <c r="F491" s="67"/>
      <c r="G491" s="67"/>
      <c r="H491" s="67"/>
      <c r="I491" s="67"/>
      <c r="J491" s="68"/>
      <c r="K491" s="67"/>
      <c r="L491" s="67"/>
      <c r="M491" s="67"/>
      <c r="N491" s="67"/>
      <c r="O491" s="68"/>
    </row>
    <row r="492" spans="1:15" ht="49.5" hidden="1" customHeight="1" thickBot="1" x14ac:dyDescent="0.35">
      <c r="A492" s="71" t="s">
        <v>28</v>
      </c>
      <c r="B492" s="70" t="s">
        <v>29</v>
      </c>
      <c r="C492" s="134" t="s">
        <v>30</v>
      </c>
      <c r="D492" s="134" t="s">
        <v>31</v>
      </c>
      <c r="E492" s="134" t="s">
        <v>32</v>
      </c>
      <c r="F492" s="134" t="s">
        <v>33</v>
      </c>
      <c r="G492" s="134" t="s">
        <v>35</v>
      </c>
      <c r="H492" s="134" t="s">
        <v>36</v>
      </c>
      <c r="I492" s="134" t="s">
        <v>34</v>
      </c>
      <c r="J492" s="134" t="s">
        <v>37</v>
      </c>
      <c r="K492" s="134" t="s">
        <v>31</v>
      </c>
      <c r="L492" s="134" t="s">
        <v>35</v>
      </c>
      <c r="M492" s="134" t="s">
        <v>36</v>
      </c>
      <c r="N492" s="134" t="s">
        <v>34</v>
      </c>
      <c r="O492" s="134" t="s">
        <v>37</v>
      </c>
    </row>
    <row r="493" spans="1:15" ht="120.6" hidden="1" customHeight="1" x14ac:dyDescent="0.3">
      <c r="A493" s="108">
        <f>A484+1</f>
        <v>50</v>
      </c>
      <c r="B493" s="333"/>
      <c r="C493" s="338"/>
      <c r="D493" s="118"/>
      <c r="E493" s="118"/>
      <c r="F493" s="119"/>
      <c r="G493" s="209"/>
      <c r="H493" s="209"/>
      <c r="I493" s="338"/>
      <c r="J493" s="72"/>
      <c r="K493" s="196"/>
      <c r="L493" s="221"/>
      <c r="M493" s="221"/>
      <c r="N493" s="338"/>
      <c r="O493" s="72"/>
    </row>
    <row r="494" spans="1:15" ht="38.25" hidden="1" customHeight="1" x14ac:dyDescent="0.3">
      <c r="A494" s="360"/>
      <c r="B494" s="334"/>
      <c r="C494" s="339"/>
      <c r="D494" s="118"/>
      <c r="E494" s="118"/>
      <c r="F494" s="119"/>
      <c r="G494" s="133"/>
      <c r="H494" s="118"/>
      <c r="I494" s="339"/>
      <c r="J494" s="345"/>
      <c r="K494" s="196"/>
      <c r="L494" s="133"/>
      <c r="M494" s="118"/>
      <c r="N494" s="339"/>
      <c r="O494" s="345"/>
    </row>
    <row r="495" spans="1:15" ht="34.5" hidden="1" customHeight="1" x14ac:dyDescent="0.3">
      <c r="A495" s="361"/>
      <c r="B495" s="334"/>
      <c r="C495" s="339"/>
      <c r="D495" s="118"/>
      <c r="E495" s="118"/>
      <c r="F495" s="119"/>
      <c r="G495" s="133"/>
      <c r="H495" s="118"/>
      <c r="I495" s="339"/>
      <c r="J495" s="346"/>
      <c r="K495" s="196"/>
      <c r="L495" s="133"/>
      <c r="M495" s="118"/>
      <c r="N495" s="339"/>
      <c r="O495" s="346"/>
    </row>
    <row r="496" spans="1:15" ht="33" hidden="1" customHeight="1" x14ac:dyDescent="0.3">
      <c r="A496" s="361"/>
      <c r="B496" s="334"/>
      <c r="C496" s="339"/>
      <c r="D496" s="118"/>
      <c r="E496" s="118"/>
      <c r="F496" s="119"/>
      <c r="G496" s="133"/>
      <c r="H496" s="118"/>
      <c r="I496" s="339"/>
      <c r="J496" s="346"/>
      <c r="K496" s="196"/>
      <c r="L496" s="133"/>
      <c r="M496" s="118"/>
      <c r="N496" s="339"/>
      <c r="O496" s="346"/>
    </row>
    <row r="497" spans="1:15" ht="48.75" hidden="1" customHeight="1" x14ac:dyDescent="0.3">
      <c r="A497" s="361"/>
      <c r="B497" s="334"/>
      <c r="C497" s="339"/>
      <c r="D497" s="118"/>
      <c r="E497" s="118"/>
      <c r="F497" s="119"/>
      <c r="G497" s="133"/>
      <c r="H497" s="118"/>
      <c r="I497" s="339"/>
      <c r="J497" s="346"/>
      <c r="K497" s="196"/>
      <c r="L497" s="133"/>
      <c r="M497" s="118"/>
      <c r="N497" s="339"/>
      <c r="O497" s="346"/>
    </row>
    <row r="498" spans="1:15" ht="33" hidden="1" customHeight="1" x14ac:dyDescent="0.3">
      <c r="A498" s="361"/>
      <c r="B498" s="334"/>
      <c r="C498" s="339"/>
      <c r="D498" s="118"/>
      <c r="E498" s="118"/>
      <c r="F498" s="119"/>
      <c r="G498" s="133"/>
      <c r="H498" s="118"/>
      <c r="I498" s="339"/>
      <c r="J498" s="346"/>
      <c r="K498" s="196"/>
      <c r="L498" s="133"/>
      <c r="M498" s="118"/>
      <c r="N498" s="339"/>
      <c r="O498" s="346"/>
    </row>
    <row r="499" spans="1:15" ht="42.75" hidden="1" customHeight="1" thickBot="1" x14ac:dyDescent="0.35">
      <c r="A499" s="362"/>
      <c r="B499" s="335"/>
      <c r="C499" s="340"/>
      <c r="D499" s="118"/>
      <c r="E499" s="118"/>
      <c r="F499" s="119"/>
      <c r="G499" s="133"/>
      <c r="H499" s="118"/>
      <c r="I499" s="340"/>
      <c r="J499" s="347"/>
      <c r="K499" s="196"/>
      <c r="L499" s="133"/>
      <c r="M499" s="118"/>
      <c r="N499" s="340"/>
      <c r="O499" s="347"/>
    </row>
    <row r="500" spans="1:15" ht="15.75" hidden="1" customHeight="1" thickBot="1" x14ac:dyDescent="0.35">
      <c r="A500" s="69" t="s">
        <v>27</v>
      </c>
      <c r="B500" s="326"/>
      <c r="C500" s="325"/>
      <c r="D500" s="325"/>
      <c r="E500" s="67"/>
      <c r="F500" s="67"/>
      <c r="G500" s="67"/>
      <c r="H500" s="67"/>
      <c r="I500" s="67"/>
      <c r="J500" s="68"/>
      <c r="K500" s="67"/>
      <c r="L500" s="67"/>
      <c r="M500" s="67"/>
      <c r="N500" s="67"/>
      <c r="O500" s="68"/>
    </row>
    <row r="501" spans="1:15" ht="49.5" hidden="1" customHeight="1" thickBot="1" x14ac:dyDescent="0.35">
      <c r="A501" s="71" t="s">
        <v>28</v>
      </c>
      <c r="B501" s="70" t="s">
        <v>29</v>
      </c>
      <c r="C501" s="134" t="s">
        <v>30</v>
      </c>
      <c r="D501" s="134" t="s">
        <v>31</v>
      </c>
      <c r="E501" s="134" t="s">
        <v>32</v>
      </c>
      <c r="F501" s="134" t="s">
        <v>33</v>
      </c>
      <c r="G501" s="134" t="s">
        <v>35</v>
      </c>
      <c r="H501" s="134" t="s">
        <v>36</v>
      </c>
      <c r="I501" s="134" t="s">
        <v>34</v>
      </c>
      <c r="J501" s="134" t="s">
        <v>37</v>
      </c>
      <c r="K501" s="134" t="s">
        <v>31</v>
      </c>
      <c r="L501" s="134" t="s">
        <v>35</v>
      </c>
      <c r="M501" s="134" t="s">
        <v>36</v>
      </c>
      <c r="N501" s="134" t="s">
        <v>34</v>
      </c>
      <c r="O501" s="134" t="s">
        <v>37</v>
      </c>
    </row>
    <row r="502" spans="1:15" ht="46.5" hidden="1" customHeight="1" x14ac:dyDescent="0.3">
      <c r="A502" s="108">
        <f>A493+1</f>
        <v>51</v>
      </c>
      <c r="B502" s="333"/>
      <c r="C502" s="338"/>
      <c r="D502" s="118"/>
      <c r="E502" s="118"/>
      <c r="F502" s="119"/>
      <c r="G502" s="341"/>
      <c r="H502" s="341"/>
      <c r="I502" s="222"/>
      <c r="J502" s="72"/>
      <c r="K502" s="196"/>
      <c r="L502" s="341"/>
      <c r="M502" s="327"/>
      <c r="N502" s="338"/>
      <c r="O502" s="72"/>
    </row>
    <row r="503" spans="1:15" ht="38.25" hidden="1" customHeight="1" x14ac:dyDescent="0.3">
      <c r="A503" s="360"/>
      <c r="B503" s="334"/>
      <c r="C503" s="339"/>
      <c r="D503" s="118"/>
      <c r="E503" s="118"/>
      <c r="F503" s="119"/>
      <c r="G503" s="342"/>
      <c r="H503" s="342"/>
      <c r="I503" s="222"/>
      <c r="J503" s="345"/>
      <c r="K503" s="196"/>
      <c r="L503" s="342"/>
      <c r="M503" s="328"/>
      <c r="N503" s="339"/>
      <c r="O503" s="345"/>
    </row>
    <row r="504" spans="1:15" ht="34.5" hidden="1" customHeight="1" x14ac:dyDescent="0.3">
      <c r="A504" s="361"/>
      <c r="B504" s="334"/>
      <c r="C504" s="339"/>
      <c r="D504" s="118"/>
      <c r="E504" s="118"/>
      <c r="F504" s="119"/>
      <c r="G504" s="342"/>
      <c r="H504" s="342"/>
      <c r="I504" s="222"/>
      <c r="J504" s="346"/>
      <c r="K504" s="196"/>
      <c r="L504" s="342"/>
      <c r="M504" s="328"/>
      <c r="N504" s="339"/>
      <c r="O504" s="346"/>
    </row>
    <row r="505" spans="1:15" ht="33" hidden="1" customHeight="1" x14ac:dyDescent="0.3">
      <c r="A505" s="361"/>
      <c r="B505" s="334"/>
      <c r="C505" s="339"/>
      <c r="D505" s="118"/>
      <c r="E505" s="118"/>
      <c r="F505" s="119"/>
      <c r="G505" s="342"/>
      <c r="H505" s="342"/>
      <c r="I505" s="222"/>
      <c r="J505" s="346"/>
      <c r="K505" s="196"/>
      <c r="L505" s="342"/>
      <c r="M505" s="328"/>
      <c r="N505" s="339"/>
      <c r="O505" s="346"/>
    </row>
    <row r="506" spans="1:15" ht="48.75" hidden="1" customHeight="1" x14ac:dyDescent="0.3">
      <c r="A506" s="361"/>
      <c r="B506" s="334"/>
      <c r="C506" s="339"/>
      <c r="D506" s="118"/>
      <c r="E506" s="118"/>
      <c r="F506" s="119"/>
      <c r="G506" s="342"/>
      <c r="H506" s="342"/>
      <c r="I506" s="222"/>
      <c r="J506" s="346"/>
      <c r="K506" s="196"/>
      <c r="L506" s="342"/>
      <c r="M506" s="328"/>
      <c r="N506" s="339"/>
      <c r="O506" s="346"/>
    </row>
    <row r="507" spans="1:15" ht="33" hidden="1" customHeight="1" x14ac:dyDescent="0.3">
      <c r="A507" s="361"/>
      <c r="B507" s="334"/>
      <c r="C507" s="339"/>
      <c r="D507" s="118"/>
      <c r="E507" s="118"/>
      <c r="F507" s="119"/>
      <c r="G507" s="342"/>
      <c r="H507" s="342"/>
      <c r="I507" s="222"/>
      <c r="J507" s="346"/>
      <c r="K507" s="196"/>
      <c r="L507" s="342"/>
      <c r="M507" s="328"/>
      <c r="N507" s="339"/>
      <c r="O507" s="346"/>
    </row>
    <row r="508" spans="1:15" ht="33" hidden="1" customHeight="1" x14ac:dyDescent="0.3">
      <c r="A508" s="361"/>
      <c r="B508" s="334"/>
      <c r="C508" s="339"/>
      <c r="D508" s="118"/>
      <c r="E508" s="118"/>
      <c r="F508" s="119"/>
      <c r="G508" s="342"/>
      <c r="H508" s="342"/>
      <c r="I508" s="222"/>
      <c r="J508" s="346"/>
      <c r="K508" s="196"/>
      <c r="L508" s="342"/>
      <c r="M508" s="328"/>
      <c r="N508" s="339"/>
      <c r="O508" s="346"/>
    </row>
    <row r="509" spans="1:15" ht="42.75" hidden="1" customHeight="1" thickBot="1" x14ac:dyDescent="0.35">
      <c r="A509" s="362"/>
      <c r="B509" s="335"/>
      <c r="C509" s="340"/>
      <c r="D509" s="118"/>
      <c r="E509" s="118"/>
      <c r="F509" s="119"/>
      <c r="G509" s="348"/>
      <c r="H509" s="348"/>
      <c r="I509" s="222"/>
      <c r="J509" s="347"/>
      <c r="K509" s="196"/>
      <c r="L509" s="348"/>
      <c r="M509" s="329"/>
      <c r="N509" s="340"/>
      <c r="O509" s="347"/>
    </row>
    <row r="510" spans="1:15" ht="15.75" hidden="1" customHeight="1" thickBot="1" x14ac:dyDescent="0.35">
      <c r="A510" s="69" t="s">
        <v>27</v>
      </c>
      <c r="B510" s="326"/>
      <c r="C510" s="325"/>
      <c r="D510" s="325"/>
      <c r="E510" s="67"/>
      <c r="F510" s="67"/>
      <c r="G510" s="67"/>
      <c r="H510" s="67"/>
      <c r="I510" s="67"/>
      <c r="J510" s="68"/>
      <c r="K510" s="67"/>
      <c r="L510" s="67"/>
      <c r="M510" s="67"/>
      <c r="N510" s="67"/>
      <c r="O510" s="68"/>
    </row>
    <row r="511" spans="1:15" ht="49.5" hidden="1" customHeight="1" thickBot="1" x14ac:dyDescent="0.35">
      <c r="A511" s="71" t="s">
        <v>28</v>
      </c>
      <c r="B511" s="70" t="s">
        <v>29</v>
      </c>
      <c r="C511" s="134" t="s">
        <v>30</v>
      </c>
      <c r="D511" s="134" t="s">
        <v>31</v>
      </c>
      <c r="E511" s="134" t="s">
        <v>32</v>
      </c>
      <c r="F511" s="134" t="s">
        <v>33</v>
      </c>
      <c r="G511" s="134" t="s">
        <v>35</v>
      </c>
      <c r="H511" s="134" t="s">
        <v>36</v>
      </c>
      <c r="I511" s="134" t="s">
        <v>34</v>
      </c>
      <c r="J511" s="134" t="s">
        <v>37</v>
      </c>
      <c r="K511" s="134" t="s">
        <v>31</v>
      </c>
      <c r="L511" s="134" t="s">
        <v>35</v>
      </c>
      <c r="M511" s="134" t="s">
        <v>36</v>
      </c>
      <c r="N511" s="134" t="s">
        <v>34</v>
      </c>
      <c r="O511" s="134" t="s">
        <v>37</v>
      </c>
    </row>
    <row r="512" spans="1:15" ht="119.4" hidden="1" customHeight="1" x14ac:dyDescent="0.3">
      <c r="A512" s="108">
        <f>A502+1</f>
        <v>52</v>
      </c>
      <c r="B512" s="333"/>
      <c r="C512" s="338"/>
      <c r="D512" s="118"/>
      <c r="E512" s="118"/>
      <c r="F512" s="119"/>
      <c r="G512" s="209"/>
      <c r="H512" s="209"/>
      <c r="I512" s="338"/>
      <c r="J512" s="72"/>
      <c r="K512" s="196"/>
      <c r="L512" s="221"/>
      <c r="M512" s="221"/>
      <c r="N512" s="338"/>
      <c r="O512" s="72"/>
    </row>
    <row r="513" spans="1:15" ht="38.25" hidden="1" customHeight="1" x14ac:dyDescent="0.3">
      <c r="A513" s="360"/>
      <c r="B513" s="334"/>
      <c r="C513" s="339"/>
      <c r="D513" s="118"/>
      <c r="E513" s="118"/>
      <c r="F513" s="119"/>
      <c r="G513" s="133"/>
      <c r="H513" s="118"/>
      <c r="I513" s="339"/>
      <c r="J513" s="345"/>
      <c r="K513" s="196"/>
      <c r="L513" s="133"/>
      <c r="M513" s="118"/>
      <c r="N513" s="339"/>
      <c r="O513" s="345"/>
    </row>
    <row r="514" spans="1:15" ht="34.5" hidden="1" customHeight="1" x14ac:dyDescent="0.3">
      <c r="A514" s="361"/>
      <c r="B514" s="334"/>
      <c r="C514" s="339"/>
      <c r="D514" s="118"/>
      <c r="E514" s="118"/>
      <c r="F514" s="119"/>
      <c r="G514" s="133"/>
      <c r="H514" s="118"/>
      <c r="I514" s="339"/>
      <c r="J514" s="346"/>
      <c r="K514" s="196"/>
      <c r="L514" s="133"/>
      <c r="M514" s="118"/>
      <c r="N514" s="339"/>
      <c r="O514" s="346"/>
    </row>
    <row r="515" spans="1:15" ht="33" hidden="1" customHeight="1" x14ac:dyDescent="0.3">
      <c r="A515" s="361"/>
      <c r="B515" s="334"/>
      <c r="C515" s="339"/>
      <c r="D515" s="118"/>
      <c r="E515" s="118"/>
      <c r="F515" s="119"/>
      <c r="G515" s="133"/>
      <c r="H515" s="118"/>
      <c r="I515" s="339"/>
      <c r="J515" s="346"/>
      <c r="K515" s="196"/>
      <c r="L515" s="133"/>
      <c r="M515" s="118"/>
      <c r="N515" s="339"/>
      <c r="O515" s="346"/>
    </row>
    <row r="516" spans="1:15" ht="48.75" hidden="1" customHeight="1" x14ac:dyDescent="0.3">
      <c r="A516" s="361"/>
      <c r="B516" s="334"/>
      <c r="C516" s="339"/>
      <c r="D516" s="118"/>
      <c r="E516" s="118"/>
      <c r="F516" s="119"/>
      <c r="G516" s="133"/>
      <c r="H516" s="118"/>
      <c r="I516" s="339"/>
      <c r="J516" s="346"/>
      <c r="K516" s="196"/>
      <c r="L516" s="133"/>
      <c r="M516" s="118"/>
      <c r="N516" s="339"/>
      <c r="O516" s="346"/>
    </row>
    <row r="517" spans="1:15" ht="33" hidden="1" customHeight="1" x14ac:dyDescent="0.3">
      <c r="A517" s="361"/>
      <c r="B517" s="334"/>
      <c r="C517" s="339"/>
      <c r="D517" s="118"/>
      <c r="E517" s="118"/>
      <c r="F517" s="119"/>
      <c r="G517" s="133"/>
      <c r="H517" s="118"/>
      <c r="I517" s="339"/>
      <c r="J517" s="346"/>
      <c r="K517" s="196"/>
      <c r="L517" s="133"/>
      <c r="M517" s="118"/>
      <c r="N517" s="339"/>
      <c r="O517" s="346"/>
    </row>
    <row r="518" spans="1:15" ht="25.5" hidden="1" customHeight="1" thickBot="1" x14ac:dyDescent="0.35">
      <c r="A518" s="362"/>
      <c r="B518" s="335"/>
      <c r="C518" s="340"/>
      <c r="D518" s="118"/>
      <c r="E518" s="118"/>
      <c r="F518" s="119"/>
      <c r="G518" s="133"/>
      <c r="H518" s="118"/>
      <c r="I518" s="340"/>
      <c r="J518" s="347"/>
      <c r="K518" s="196"/>
      <c r="L518" s="133"/>
      <c r="M518" s="118"/>
      <c r="N518" s="340"/>
      <c r="O518" s="347"/>
    </row>
    <row r="519" spans="1:15" ht="15.75" hidden="1" customHeight="1" thickBot="1" x14ac:dyDescent="0.35">
      <c r="A519" s="69" t="s">
        <v>27</v>
      </c>
      <c r="B519" s="326"/>
      <c r="C519" s="325"/>
      <c r="D519" s="325"/>
      <c r="E519" s="67"/>
      <c r="F519" s="67"/>
      <c r="G519" s="67"/>
      <c r="H519" s="67"/>
      <c r="I519" s="67"/>
      <c r="J519" s="68"/>
      <c r="K519" s="67"/>
      <c r="L519" s="67"/>
      <c r="M519" s="67"/>
      <c r="N519" s="67"/>
      <c r="O519" s="68"/>
    </row>
    <row r="520" spans="1:15" ht="49.5" hidden="1" customHeight="1" thickBot="1" x14ac:dyDescent="0.35">
      <c r="A520" s="71" t="s">
        <v>28</v>
      </c>
      <c r="B520" s="70" t="s">
        <v>29</v>
      </c>
      <c r="C520" s="134" t="s">
        <v>30</v>
      </c>
      <c r="D520" s="134" t="s">
        <v>31</v>
      </c>
      <c r="E520" s="134" t="s">
        <v>32</v>
      </c>
      <c r="F520" s="134" t="s">
        <v>33</v>
      </c>
      <c r="G520" s="134" t="s">
        <v>35</v>
      </c>
      <c r="H520" s="134" t="s">
        <v>36</v>
      </c>
      <c r="I520" s="134" t="s">
        <v>34</v>
      </c>
      <c r="J520" s="134" t="s">
        <v>37</v>
      </c>
      <c r="K520" s="134" t="s">
        <v>31</v>
      </c>
      <c r="L520" s="134" t="s">
        <v>35</v>
      </c>
      <c r="M520" s="134" t="s">
        <v>36</v>
      </c>
      <c r="N520" s="134" t="s">
        <v>34</v>
      </c>
      <c r="O520" s="134" t="s">
        <v>37</v>
      </c>
    </row>
    <row r="521" spans="1:15" ht="75.599999999999994" hidden="1" customHeight="1" x14ac:dyDescent="0.3">
      <c r="A521" s="108">
        <f>A512+1</f>
        <v>53</v>
      </c>
      <c r="B521" s="333"/>
      <c r="C521" s="338"/>
      <c r="D521" s="118"/>
      <c r="E521" s="118"/>
      <c r="F521" s="119"/>
      <c r="G521" s="209"/>
      <c r="H521" s="207"/>
      <c r="I521" s="338"/>
      <c r="J521" s="72"/>
      <c r="K521" s="196"/>
      <c r="L521" s="216"/>
      <c r="M521" s="207"/>
      <c r="N521" s="338"/>
      <c r="O521" s="72"/>
    </row>
    <row r="522" spans="1:15" ht="94.2" hidden="1" customHeight="1" x14ac:dyDescent="0.3">
      <c r="A522" s="360"/>
      <c r="B522" s="334"/>
      <c r="C522" s="339"/>
      <c r="D522" s="118"/>
      <c r="E522" s="118"/>
      <c r="F522" s="119"/>
      <c r="G522" s="209"/>
      <c r="H522" s="207"/>
      <c r="I522" s="339"/>
      <c r="J522" s="345"/>
      <c r="K522" s="196"/>
      <c r="L522" s="216"/>
      <c r="M522" s="207"/>
      <c r="N522" s="339"/>
      <c r="O522" s="345"/>
    </row>
    <row r="523" spans="1:15" ht="34.5" hidden="1" customHeight="1" x14ac:dyDescent="0.3">
      <c r="A523" s="361"/>
      <c r="B523" s="334"/>
      <c r="C523" s="339"/>
      <c r="D523" s="118"/>
      <c r="E523" s="118"/>
      <c r="F523" s="119"/>
      <c r="G523" s="211"/>
      <c r="H523" s="207"/>
      <c r="I523" s="339"/>
      <c r="J523" s="346"/>
      <c r="K523" s="196"/>
      <c r="L523" s="211"/>
      <c r="M523" s="207"/>
      <c r="N523" s="339"/>
      <c r="O523" s="346"/>
    </row>
    <row r="524" spans="1:15" ht="33" hidden="1" customHeight="1" x14ac:dyDescent="0.3">
      <c r="A524" s="361"/>
      <c r="B524" s="334"/>
      <c r="C524" s="339"/>
      <c r="D524" s="118"/>
      <c r="E524" s="118"/>
      <c r="F524" s="119"/>
      <c r="G524" s="211"/>
      <c r="H524" s="207"/>
      <c r="I524" s="339"/>
      <c r="J524" s="346"/>
      <c r="K524" s="196"/>
      <c r="L524" s="211"/>
      <c r="M524" s="207"/>
      <c r="N524" s="339"/>
      <c r="O524" s="346"/>
    </row>
    <row r="525" spans="1:15" ht="48.75" hidden="1" customHeight="1" x14ac:dyDescent="0.3">
      <c r="A525" s="361"/>
      <c r="B525" s="334"/>
      <c r="C525" s="339"/>
      <c r="D525" s="118"/>
      <c r="E525" s="118"/>
      <c r="F525" s="119"/>
      <c r="G525" s="211"/>
      <c r="H525" s="207"/>
      <c r="I525" s="339"/>
      <c r="J525" s="346"/>
      <c r="K525" s="196"/>
      <c r="L525" s="211"/>
      <c r="M525" s="207"/>
      <c r="N525" s="339"/>
      <c r="O525" s="346"/>
    </row>
    <row r="526" spans="1:15" ht="33" hidden="1" customHeight="1" x14ac:dyDescent="0.3">
      <c r="A526" s="361"/>
      <c r="B526" s="334"/>
      <c r="C526" s="339"/>
      <c r="D526" s="118"/>
      <c r="E526" s="118"/>
      <c r="F526" s="119"/>
      <c r="G526" s="211"/>
      <c r="H526" s="207"/>
      <c r="I526" s="339"/>
      <c r="J526" s="346"/>
      <c r="K526" s="196"/>
      <c r="L526" s="211"/>
      <c r="M526" s="207"/>
      <c r="N526" s="339"/>
      <c r="O526" s="346"/>
    </row>
    <row r="527" spans="1:15" ht="42.75" hidden="1" customHeight="1" thickBot="1" x14ac:dyDescent="0.35">
      <c r="A527" s="362"/>
      <c r="B527" s="335"/>
      <c r="C527" s="340"/>
      <c r="D527" s="118"/>
      <c r="E527" s="118"/>
      <c r="F527" s="119"/>
      <c r="G527" s="211"/>
      <c r="H527" s="207"/>
      <c r="I527" s="340"/>
      <c r="J527" s="347"/>
      <c r="K527" s="196"/>
      <c r="L527" s="211"/>
      <c r="M527" s="207"/>
      <c r="N527" s="340"/>
      <c r="O527" s="347"/>
    </row>
    <row r="528" spans="1:15" ht="15.75" hidden="1" customHeight="1" thickBot="1" x14ac:dyDescent="0.35">
      <c r="A528" s="69" t="s">
        <v>27</v>
      </c>
      <c r="B528" s="326"/>
      <c r="C528" s="325"/>
      <c r="D528" s="325"/>
      <c r="E528" s="67"/>
      <c r="F528" s="67"/>
      <c r="G528" s="67"/>
      <c r="H528" s="67"/>
      <c r="I528" s="67"/>
      <c r="J528" s="68"/>
      <c r="K528" s="67"/>
      <c r="L528" s="67"/>
      <c r="M528" s="67"/>
      <c r="N528" s="67"/>
      <c r="O528" s="68"/>
    </row>
    <row r="529" spans="1:15" ht="49.5" hidden="1" customHeight="1" thickBot="1" x14ac:dyDescent="0.35">
      <c r="A529" s="71" t="s">
        <v>28</v>
      </c>
      <c r="B529" s="70" t="s">
        <v>29</v>
      </c>
      <c r="C529" s="134" t="s">
        <v>30</v>
      </c>
      <c r="D529" s="134" t="s">
        <v>31</v>
      </c>
      <c r="E529" s="134" t="s">
        <v>32</v>
      </c>
      <c r="F529" s="134" t="s">
        <v>33</v>
      </c>
      <c r="G529" s="134" t="s">
        <v>35</v>
      </c>
      <c r="H529" s="134" t="s">
        <v>36</v>
      </c>
      <c r="I529" s="134" t="s">
        <v>34</v>
      </c>
      <c r="J529" s="134" t="s">
        <v>37</v>
      </c>
      <c r="K529" s="134" t="s">
        <v>31</v>
      </c>
      <c r="L529" s="134" t="s">
        <v>35</v>
      </c>
      <c r="M529" s="134" t="s">
        <v>36</v>
      </c>
      <c r="N529" s="134" t="s">
        <v>34</v>
      </c>
      <c r="O529" s="134" t="s">
        <v>37</v>
      </c>
    </row>
    <row r="530" spans="1:15" ht="64.2" hidden="1" customHeight="1" x14ac:dyDescent="0.3">
      <c r="A530" s="108">
        <f>A521+1</f>
        <v>54</v>
      </c>
      <c r="B530" s="333"/>
      <c r="C530" s="338"/>
      <c r="D530" s="118"/>
      <c r="E530" s="118"/>
      <c r="F530" s="119"/>
      <c r="G530" s="209"/>
      <c r="H530" s="207"/>
      <c r="I530" s="338"/>
      <c r="J530" s="72"/>
      <c r="K530" s="196"/>
      <c r="L530" s="211"/>
      <c r="M530" s="207"/>
      <c r="N530" s="338"/>
      <c r="O530" s="72"/>
    </row>
    <row r="531" spans="1:15" ht="59.4" hidden="1" customHeight="1" x14ac:dyDescent="0.3">
      <c r="A531" s="360"/>
      <c r="B531" s="334"/>
      <c r="C531" s="339"/>
      <c r="D531" s="118"/>
      <c r="E531" s="118"/>
      <c r="F531" s="119"/>
      <c r="G531" s="209"/>
      <c r="H531" s="207"/>
      <c r="I531" s="339"/>
      <c r="J531" s="345"/>
      <c r="K531" s="196"/>
      <c r="L531" s="211"/>
      <c r="M531" s="207"/>
      <c r="N531" s="339"/>
      <c r="O531" s="345"/>
    </row>
    <row r="532" spans="1:15" ht="57" hidden="1" customHeight="1" x14ac:dyDescent="0.3">
      <c r="A532" s="361"/>
      <c r="B532" s="334"/>
      <c r="C532" s="339"/>
      <c r="D532" s="118"/>
      <c r="E532" s="118"/>
      <c r="F532" s="119"/>
      <c r="G532" s="209"/>
      <c r="H532" s="207"/>
      <c r="I532" s="339"/>
      <c r="J532" s="346"/>
      <c r="K532" s="196"/>
      <c r="L532" s="211"/>
      <c r="M532" s="207"/>
      <c r="N532" s="339"/>
      <c r="O532" s="346"/>
    </row>
    <row r="533" spans="1:15" ht="53.4" hidden="1" customHeight="1" x14ac:dyDescent="0.3">
      <c r="A533" s="361"/>
      <c r="B533" s="334"/>
      <c r="C533" s="339"/>
      <c r="D533" s="118"/>
      <c r="E533" s="118"/>
      <c r="F533" s="119"/>
      <c r="G533" s="209"/>
      <c r="H533" s="207"/>
      <c r="I533" s="339"/>
      <c r="J533" s="346"/>
      <c r="K533" s="196"/>
      <c r="L533" s="211"/>
      <c r="M533" s="207"/>
      <c r="N533" s="339"/>
      <c r="O533" s="346"/>
    </row>
    <row r="534" spans="1:15" ht="48.75" hidden="1" customHeight="1" x14ac:dyDescent="0.3">
      <c r="A534" s="361"/>
      <c r="B534" s="334"/>
      <c r="C534" s="339"/>
      <c r="D534" s="118"/>
      <c r="E534" s="118"/>
      <c r="F534" s="119"/>
      <c r="G534" s="211"/>
      <c r="H534" s="207"/>
      <c r="I534" s="339"/>
      <c r="J534" s="346"/>
      <c r="K534" s="196"/>
      <c r="L534" s="211"/>
      <c r="M534" s="207"/>
      <c r="N534" s="339"/>
      <c r="O534" s="346"/>
    </row>
    <row r="535" spans="1:15" ht="33" hidden="1" customHeight="1" x14ac:dyDescent="0.3">
      <c r="A535" s="361"/>
      <c r="B535" s="334"/>
      <c r="C535" s="339"/>
      <c r="D535" s="118"/>
      <c r="E535" s="118"/>
      <c r="F535" s="119"/>
      <c r="G535" s="211"/>
      <c r="H535" s="207"/>
      <c r="I535" s="339"/>
      <c r="J535" s="346"/>
      <c r="K535" s="196"/>
      <c r="L535" s="211"/>
      <c r="M535" s="207"/>
      <c r="N535" s="339"/>
      <c r="O535" s="346"/>
    </row>
    <row r="536" spans="1:15" ht="42.75" hidden="1" customHeight="1" thickBot="1" x14ac:dyDescent="0.35">
      <c r="A536" s="362"/>
      <c r="B536" s="335"/>
      <c r="C536" s="340"/>
      <c r="D536" s="118"/>
      <c r="E536" s="118"/>
      <c r="F536" s="119"/>
      <c r="G536" s="211"/>
      <c r="H536" s="207"/>
      <c r="I536" s="340"/>
      <c r="J536" s="347"/>
      <c r="K536" s="196"/>
      <c r="L536" s="211"/>
      <c r="M536" s="207"/>
      <c r="N536" s="340"/>
      <c r="O536" s="347"/>
    </row>
    <row r="537" spans="1:15" ht="15.75" hidden="1" customHeight="1" thickBot="1" x14ac:dyDescent="0.35">
      <c r="A537" s="69" t="s">
        <v>27</v>
      </c>
      <c r="B537" s="326"/>
      <c r="C537" s="325"/>
      <c r="D537" s="325"/>
      <c r="E537" s="67"/>
      <c r="F537" s="67"/>
      <c r="G537" s="67"/>
      <c r="H537" s="67"/>
      <c r="I537" s="67"/>
      <c r="J537" s="68"/>
      <c r="K537" s="67"/>
      <c r="L537" s="67"/>
      <c r="M537" s="67"/>
      <c r="N537" s="67"/>
      <c r="O537" s="68"/>
    </row>
    <row r="538" spans="1:15" ht="49.5" hidden="1" customHeight="1" thickBot="1" x14ac:dyDescent="0.35">
      <c r="A538" s="71" t="s">
        <v>28</v>
      </c>
      <c r="B538" s="70" t="s">
        <v>29</v>
      </c>
      <c r="C538" s="134" t="s">
        <v>30</v>
      </c>
      <c r="D538" s="134" t="s">
        <v>31</v>
      </c>
      <c r="E538" s="134" t="s">
        <v>32</v>
      </c>
      <c r="F538" s="134" t="s">
        <v>33</v>
      </c>
      <c r="G538" s="134" t="s">
        <v>35</v>
      </c>
      <c r="H538" s="134" t="s">
        <v>36</v>
      </c>
      <c r="I538" s="134" t="s">
        <v>34</v>
      </c>
      <c r="J538" s="134" t="s">
        <v>37</v>
      </c>
      <c r="K538" s="134" t="s">
        <v>31</v>
      </c>
      <c r="L538" s="134" t="s">
        <v>35</v>
      </c>
      <c r="M538" s="134" t="s">
        <v>36</v>
      </c>
      <c r="N538" s="134" t="s">
        <v>34</v>
      </c>
      <c r="O538" s="134" t="s">
        <v>37</v>
      </c>
    </row>
    <row r="539" spans="1:15" ht="73.8" hidden="1" customHeight="1" x14ac:dyDescent="0.3">
      <c r="A539" s="108">
        <f>A530+1</f>
        <v>55</v>
      </c>
      <c r="B539" s="333"/>
      <c r="C539" s="338"/>
      <c r="D539" s="118"/>
      <c r="E539" s="118"/>
      <c r="F539" s="119"/>
      <c r="G539" s="209"/>
      <c r="H539" s="207"/>
      <c r="I539" s="338"/>
      <c r="J539" s="72"/>
      <c r="K539" s="196"/>
      <c r="L539" s="330"/>
      <c r="M539" s="333"/>
      <c r="N539" s="338"/>
      <c r="O539" s="72"/>
    </row>
    <row r="540" spans="1:15" ht="38.25" hidden="1" customHeight="1" x14ac:dyDescent="0.3">
      <c r="A540" s="360"/>
      <c r="B540" s="334"/>
      <c r="C540" s="339"/>
      <c r="D540" s="118"/>
      <c r="E540" s="118"/>
      <c r="F540" s="119"/>
      <c r="G540" s="211"/>
      <c r="H540" s="207"/>
      <c r="I540" s="339"/>
      <c r="J540" s="345"/>
      <c r="K540" s="196"/>
      <c r="L540" s="331"/>
      <c r="M540" s="334"/>
      <c r="N540" s="339"/>
      <c r="O540" s="345"/>
    </row>
    <row r="541" spans="1:15" ht="34.5" hidden="1" customHeight="1" thickBot="1" x14ac:dyDescent="0.35">
      <c r="A541" s="361"/>
      <c r="B541" s="334"/>
      <c r="C541" s="339"/>
      <c r="D541" s="118"/>
      <c r="E541" s="118"/>
      <c r="F541" s="119"/>
      <c r="G541" s="211"/>
      <c r="H541" s="207"/>
      <c r="I541" s="339"/>
      <c r="J541" s="346"/>
      <c r="K541" s="196"/>
      <c r="L541" s="332"/>
      <c r="M541" s="335"/>
      <c r="N541" s="339"/>
      <c r="O541" s="346"/>
    </row>
    <row r="542" spans="1:15" ht="33" hidden="1" customHeight="1" x14ac:dyDescent="0.3">
      <c r="A542" s="361"/>
      <c r="B542" s="334"/>
      <c r="C542" s="339"/>
      <c r="D542" s="118"/>
      <c r="E542" s="118"/>
      <c r="F542" s="119"/>
      <c r="G542" s="211"/>
      <c r="H542" s="207"/>
      <c r="I542" s="339"/>
      <c r="J542" s="346"/>
      <c r="K542" s="196"/>
      <c r="L542" s="211"/>
      <c r="M542" s="207"/>
      <c r="N542" s="339"/>
      <c r="O542" s="346"/>
    </row>
    <row r="543" spans="1:15" ht="48.75" hidden="1" customHeight="1" x14ac:dyDescent="0.3">
      <c r="A543" s="361"/>
      <c r="B543" s="334"/>
      <c r="C543" s="339"/>
      <c r="D543" s="118"/>
      <c r="E543" s="118"/>
      <c r="F543" s="119"/>
      <c r="G543" s="211"/>
      <c r="H543" s="207"/>
      <c r="I543" s="339"/>
      <c r="J543" s="346"/>
      <c r="K543" s="196"/>
      <c r="L543" s="211"/>
      <c r="M543" s="207"/>
      <c r="N543" s="339"/>
      <c r="O543" s="346"/>
    </row>
    <row r="544" spans="1:15" ht="33" hidden="1" customHeight="1" x14ac:dyDescent="0.3">
      <c r="A544" s="361"/>
      <c r="B544" s="334"/>
      <c r="C544" s="339"/>
      <c r="D544" s="118"/>
      <c r="E544" s="118"/>
      <c r="F544" s="119"/>
      <c r="G544" s="211"/>
      <c r="H544" s="207"/>
      <c r="I544" s="339"/>
      <c r="J544" s="346"/>
      <c r="K544" s="196"/>
      <c r="L544" s="211"/>
      <c r="M544" s="207"/>
      <c r="N544" s="339"/>
      <c r="O544" s="346"/>
    </row>
    <row r="545" spans="1:15" ht="42.75" hidden="1" customHeight="1" thickBot="1" x14ac:dyDescent="0.35">
      <c r="A545" s="362"/>
      <c r="B545" s="335"/>
      <c r="C545" s="340"/>
      <c r="D545" s="118"/>
      <c r="E545" s="118"/>
      <c r="F545" s="119"/>
      <c r="G545" s="211"/>
      <c r="H545" s="207"/>
      <c r="I545" s="340"/>
      <c r="J545" s="347"/>
      <c r="K545" s="196"/>
      <c r="L545" s="211"/>
      <c r="M545" s="207"/>
      <c r="N545" s="340"/>
      <c r="O545" s="347"/>
    </row>
    <row r="546" spans="1:15" ht="15.75" hidden="1" customHeight="1" thickBot="1" x14ac:dyDescent="0.35">
      <c r="A546" s="69" t="s">
        <v>27</v>
      </c>
      <c r="B546" s="326"/>
      <c r="C546" s="325"/>
      <c r="D546" s="325"/>
      <c r="E546" s="67"/>
      <c r="F546" s="67"/>
      <c r="G546" s="67"/>
      <c r="H546" s="67"/>
      <c r="I546" s="67"/>
      <c r="J546" s="68"/>
      <c r="K546" s="67"/>
      <c r="L546" s="67"/>
      <c r="M546" s="67"/>
      <c r="N546" s="67"/>
      <c r="O546" s="68"/>
    </row>
    <row r="547" spans="1:15" ht="49.5" hidden="1" customHeight="1" thickBot="1" x14ac:dyDescent="0.35">
      <c r="A547" s="71" t="s">
        <v>28</v>
      </c>
      <c r="B547" s="70" t="s">
        <v>29</v>
      </c>
      <c r="C547" s="134" t="s">
        <v>30</v>
      </c>
      <c r="D547" s="134" t="s">
        <v>31</v>
      </c>
      <c r="E547" s="134" t="s">
        <v>32</v>
      </c>
      <c r="F547" s="134" t="s">
        <v>33</v>
      </c>
      <c r="G547" s="134" t="s">
        <v>35</v>
      </c>
      <c r="H547" s="134" t="s">
        <v>36</v>
      </c>
      <c r="I547" s="134" t="s">
        <v>34</v>
      </c>
      <c r="J547" s="134" t="s">
        <v>37</v>
      </c>
      <c r="K547" s="134" t="s">
        <v>31</v>
      </c>
      <c r="L547" s="134" t="s">
        <v>35</v>
      </c>
      <c r="M547" s="134" t="s">
        <v>36</v>
      </c>
      <c r="N547" s="134" t="s">
        <v>34</v>
      </c>
      <c r="O547" s="134" t="s">
        <v>37</v>
      </c>
    </row>
    <row r="548" spans="1:15" ht="79.2" hidden="1" customHeight="1" x14ac:dyDescent="0.3">
      <c r="A548" s="108">
        <f>A539+1</f>
        <v>56</v>
      </c>
      <c r="B548" s="333"/>
      <c r="C548" s="338"/>
      <c r="D548" s="118"/>
      <c r="E548" s="118"/>
      <c r="F548" s="119"/>
      <c r="G548" s="209"/>
      <c r="H548" s="207"/>
      <c r="I548" s="338"/>
      <c r="J548" s="72"/>
      <c r="K548" s="196"/>
      <c r="L548" s="216"/>
      <c r="M548" s="207"/>
      <c r="N548" s="338"/>
      <c r="O548" s="72"/>
    </row>
    <row r="549" spans="1:15" ht="99" hidden="1" customHeight="1" x14ac:dyDescent="0.3">
      <c r="A549" s="360"/>
      <c r="B549" s="334"/>
      <c r="C549" s="339"/>
      <c r="D549" s="118"/>
      <c r="E549" s="118"/>
      <c r="F549" s="119"/>
      <c r="G549" s="209"/>
      <c r="H549" s="207"/>
      <c r="I549" s="339"/>
      <c r="J549" s="345"/>
      <c r="K549" s="196"/>
      <c r="L549" s="216"/>
      <c r="M549" s="207"/>
      <c r="N549" s="339"/>
      <c r="O549" s="345"/>
    </row>
    <row r="550" spans="1:15" ht="64.8" hidden="1" customHeight="1" x14ac:dyDescent="0.3">
      <c r="A550" s="361"/>
      <c r="B550" s="334"/>
      <c r="C550" s="339"/>
      <c r="D550" s="118"/>
      <c r="E550" s="118"/>
      <c r="F550" s="119"/>
      <c r="G550" s="209"/>
      <c r="H550" s="207"/>
      <c r="I550" s="339"/>
      <c r="J550" s="346"/>
      <c r="K550" s="196"/>
      <c r="L550" s="216"/>
      <c r="M550" s="207"/>
      <c r="N550" s="339"/>
      <c r="O550" s="346"/>
    </row>
    <row r="551" spans="1:15" ht="58.8" hidden="1" customHeight="1" x14ac:dyDescent="0.3">
      <c r="A551" s="361"/>
      <c r="B551" s="334"/>
      <c r="C551" s="339"/>
      <c r="D551" s="118"/>
      <c r="E551" s="118"/>
      <c r="F551" s="119"/>
      <c r="G551" s="209"/>
      <c r="H551" s="207"/>
      <c r="I551" s="339"/>
      <c r="J551" s="346"/>
      <c r="K551" s="196"/>
      <c r="L551" s="216"/>
      <c r="M551" s="207"/>
      <c r="N551" s="339"/>
      <c r="O551" s="346"/>
    </row>
    <row r="552" spans="1:15" ht="135" hidden="1" customHeight="1" x14ac:dyDescent="0.3">
      <c r="A552" s="361"/>
      <c r="B552" s="334"/>
      <c r="C552" s="339"/>
      <c r="D552" s="118"/>
      <c r="E552" s="118"/>
      <c r="F552" s="119"/>
      <c r="G552" s="209"/>
      <c r="H552" s="207"/>
      <c r="I552" s="339"/>
      <c r="J552" s="346"/>
      <c r="K552" s="196"/>
      <c r="L552" s="216"/>
      <c r="M552" s="207"/>
      <c r="N552" s="339"/>
      <c r="O552" s="346"/>
    </row>
    <row r="553" spans="1:15" ht="63.6" hidden="1" customHeight="1" x14ac:dyDescent="0.3">
      <c r="A553" s="361"/>
      <c r="B553" s="334"/>
      <c r="C553" s="339"/>
      <c r="D553" s="118"/>
      <c r="E553" s="118"/>
      <c r="F553" s="119"/>
      <c r="G553" s="209"/>
      <c r="H553" s="207"/>
      <c r="I553" s="339"/>
      <c r="J553" s="346"/>
      <c r="K553" s="196"/>
      <c r="L553" s="216"/>
      <c r="M553" s="207"/>
      <c r="N553" s="339"/>
      <c r="O553" s="346"/>
    </row>
    <row r="554" spans="1:15" ht="42.75" hidden="1" customHeight="1" thickBot="1" x14ac:dyDescent="0.35">
      <c r="A554" s="362"/>
      <c r="B554" s="335"/>
      <c r="C554" s="340"/>
      <c r="D554" s="118"/>
      <c r="E554" s="118"/>
      <c r="F554" s="119"/>
      <c r="G554" s="211"/>
      <c r="H554" s="207"/>
      <c r="I554" s="340"/>
      <c r="J554" s="347"/>
      <c r="K554" s="196"/>
      <c r="L554" s="133"/>
      <c r="M554" s="118"/>
      <c r="N554" s="340"/>
      <c r="O554" s="347"/>
    </row>
    <row r="555" spans="1:15" ht="15.75" hidden="1" customHeight="1" thickBot="1" x14ac:dyDescent="0.35">
      <c r="A555" s="69" t="s">
        <v>27</v>
      </c>
      <c r="B555" s="326"/>
      <c r="C555" s="325"/>
      <c r="D555" s="325"/>
      <c r="E555" s="67"/>
      <c r="F555" s="67"/>
      <c r="G555" s="67"/>
      <c r="H555" s="67"/>
      <c r="I555" s="67"/>
      <c r="J555" s="68"/>
      <c r="K555" s="67"/>
      <c r="L555" s="67"/>
      <c r="M555" s="67"/>
      <c r="N555" s="67"/>
      <c r="O555" s="68"/>
    </row>
    <row r="556" spans="1:15" ht="49.5" hidden="1" customHeight="1" thickBot="1" x14ac:dyDescent="0.35">
      <c r="A556" s="71" t="s">
        <v>28</v>
      </c>
      <c r="B556" s="70" t="s">
        <v>29</v>
      </c>
      <c r="C556" s="134" t="s">
        <v>30</v>
      </c>
      <c r="D556" s="134" t="s">
        <v>31</v>
      </c>
      <c r="E556" s="134" t="s">
        <v>32</v>
      </c>
      <c r="F556" s="134" t="s">
        <v>33</v>
      </c>
      <c r="G556" s="134" t="s">
        <v>35</v>
      </c>
      <c r="H556" s="134" t="s">
        <v>36</v>
      </c>
      <c r="I556" s="134" t="s">
        <v>34</v>
      </c>
      <c r="J556" s="134" t="s">
        <v>37</v>
      </c>
      <c r="K556" s="134" t="s">
        <v>31</v>
      </c>
      <c r="L556" s="134" t="s">
        <v>35</v>
      </c>
      <c r="M556" s="134" t="s">
        <v>36</v>
      </c>
      <c r="N556" s="134" t="s">
        <v>34</v>
      </c>
      <c r="O556" s="134" t="s">
        <v>37</v>
      </c>
    </row>
    <row r="557" spans="1:15" ht="89.4" hidden="1" customHeight="1" x14ac:dyDescent="0.3">
      <c r="A557" s="108">
        <f>A548+1</f>
        <v>57</v>
      </c>
      <c r="B557" s="333"/>
      <c r="C557" s="338"/>
      <c r="D557" s="118"/>
      <c r="E557" s="118"/>
      <c r="F557" s="119"/>
      <c r="G557" s="209"/>
      <c r="H557" s="207"/>
      <c r="I557" s="338"/>
      <c r="J557" s="72"/>
      <c r="K557" s="196"/>
      <c r="L557" s="330"/>
      <c r="M557" s="207"/>
      <c r="N557" s="338"/>
      <c r="O557" s="72"/>
    </row>
    <row r="558" spans="1:15" ht="101.4" hidden="1" customHeight="1" x14ac:dyDescent="0.3">
      <c r="A558" s="360"/>
      <c r="B558" s="334"/>
      <c r="C558" s="339"/>
      <c r="D558" s="118"/>
      <c r="E558" s="118"/>
      <c r="F558" s="119"/>
      <c r="G558" s="209"/>
      <c r="H558" s="207"/>
      <c r="I558" s="339"/>
      <c r="J558" s="345"/>
      <c r="K558" s="196"/>
      <c r="L558" s="332"/>
      <c r="M558" s="207"/>
      <c r="N558" s="339"/>
      <c r="O558" s="345"/>
    </row>
    <row r="559" spans="1:15" ht="34.5" hidden="1" customHeight="1" x14ac:dyDescent="0.3">
      <c r="A559" s="361"/>
      <c r="B559" s="334"/>
      <c r="C559" s="339"/>
      <c r="D559" s="118"/>
      <c r="E559" s="118"/>
      <c r="F559" s="119"/>
      <c r="G559" s="211"/>
      <c r="H559" s="207"/>
      <c r="I559" s="339"/>
      <c r="J559" s="346"/>
      <c r="K559" s="196"/>
      <c r="L559" s="211"/>
      <c r="M559" s="207"/>
      <c r="N559" s="339"/>
      <c r="O559" s="346"/>
    </row>
    <row r="560" spans="1:15" ht="33" hidden="1" customHeight="1" x14ac:dyDescent="0.3">
      <c r="A560" s="361"/>
      <c r="B560" s="334"/>
      <c r="C560" s="339"/>
      <c r="D560" s="118"/>
      <c r="E560" s="118"/>
      <c r="F560" s="119"/>
      <c r="G560" s="211"/>
      <c r="H560" s="207"/>
      <c r="I560" s="339"/>
      <c r="J560" s="346"/>
      <c r="K560" s="196"/>
      <c r="L560" s="211"/>
      <c r="M560" s="207"/>
      <c r="N560" s="339"/>
      <c r="O560" s="346"/>
    </row>
    <row r="561" spans="1:15" ht="48.75" hidden="1" customHeight="1" x14ac:dyDescent="0.3">
      <c r="A561" s="361"/>
      <c r="B561" s="334"/>
      <c r="C561" s="339"/>
      <c r="D561" s="118"/>
      <c r="E561" s="118"/>
      <c r="F561" s="119"/>
      <c r="G561" s="211"/>
      <c r="H561" s="207"/>
      <c r="I561" s="339"/>
      <c r="J561" s="346"/>
      <c r="K561" s="196"/>
      <c r="L561" s="211"/>
      <c r="M561" s="207"/>
      <c r="N561" s="339"/>
      <c r="O561" s="346"/>
    </row>
    <row r="562" spans="1:15" ht="33" hidden="1" customHeight="1" x14ac:dyDescent="0.3">
      <c r="A562" s="361"/>
      <c r="B562" s="334"/>
      <c r="C562" s="339"/>
      <c r="D562" s="118"/>
      <c r="E562" s="118"/>
      <c r="F562" s="119"/>
      <c r="G562" s="211"/>
      <c r="H562" s="207"/>
      <c r="I562" s="339"/>
      <c r="J562" s="346"/>
      <c r="K562" s="196"/>
      <c r="L562" s="211"/>
      <c r="M562" s="207"/>
      <c r="N562" s="339"/>
      <c r="O562" s="346"/>
    </row>
    <row r="563" spans="1:15" ht="42.75" hidden="1" customHeight="1" thickBot="1" x14ac:dyDescent="0.35">
      <c r="A563" s="362"/>
      <c r="B563" s="335"/>
      <c r="C563" s="340"/>
      <c r="D563" s="118"/>
      <c r="E563" s="118"/>
      <c r="F563" s="119"/>
      <c r="G563" s="211"/>
      <c r="H563" s="207"/>
      <c r="I563" s="340"/>
      <c r="J563" s="347"/>
      <c r="K563" s="196"/>
      <c r="L563" s="211"/>
      <c r="M563" s="207"/>
      <c r="N563" s="340"/>
      <c r="O563" s="347"/>
    </row>
    <row r="564" spans="1:15" ht="15.75" hidden="1" customHeight="1" thickBot="1" x14ac:dyDescent="0.35">
      <c r="A564" s="69" t="s">
        <v>27</v>
      </c>
      <c r="B564" s="326"/>
      <c r="C564" s="325"/>
      <c r="D564" s="325"/>
      <c r="E564" s="67"/>
      <c r="F564" s="67"/>
      <c r="G564" s="67"/>
      <c r="H564" s="67"/>
      <c r="I564" s="67"/>
      <c r="J564" s="68"/>
      <c r="K564" s="67"/>
      <c r="L564" s="67"/>
      <c r="M564" s="67"/>
      <c r="N564" s="67"/>
      <c r="O564" s="68"/>
    </row>
    <row r="565" spans="1:15" ht="49.5" hidden="1" customHeight="1" thickBot="1" x14ac:dyDescent="0.35">
      <c r="A565" s="71" t="s">
        <v>28</v>
      </c>
      <c r="B565" s="70" t="s">
        <v>29</v>
      </c>
      <c r="C565" s="134" t="s">
        <v>30</v>
      </c>
      <c r="D565" s="134" t="s">
        <v>31</v>
      </c>
      <c r="E565" s="134" t="s">
        <v>32</v>
      </c>
      <c r="F565" s="134" t="s">
        <v>33</v>
      </c>
      <c r="G565" s="134" t="s">
        <v>35</v>
      </c>
      <c r="H565" s="134" t="s">
        <v>36</v>
      </c>
      <c r="I565" s="134" t="s">
        <v>34</v>
      </c>
      <c r="J565" s="134" t="s">
        <v>37</v>
      </c>
      <c r="K565" s="134" t="s">
        <v>31</v>
      </c>
      <c r="L565" s="134" t="s">
        <v>35</v>
      </c>
      <c r="M565" s="134" t="s">
        <v>36</v>
      </c>
      <c r="N565" s="134" t="s">
        <v>34</v>
      </c>
      <c r="O565" s="134" t="s">
        <v>37</v>
      </c>
    </row>
    <row r="566" spans="1:15" ht="46.5" hidden="1" customHeight="1" x14ac:dyDescent="0.3">
      <c r="A566" s="108">
        <f>A557+1</f>
        <v>58</v>
      </c>
      <c r="B566" s="333"/>
      <c r="C566" s="338"/>
      <c r="D566" s="207"/>
      <c r="E566" s="207"/>
      <c r="F566" s="217"/>
      <c r="G566" s="211"/>
      <c r="H566" s="207"/>
      <c r="I566" s="338"/>
      <c r="J566" s="72"/>
      <c r="K566" s="212"/>
      <c r="L566" s="209"/>
      <c r="M566" s="207"/>
      <c r="N566" s="338"/>
      <c r="O566" s="72"/>
    </row>
    <row r="567" spans="1:15" ht="38.25" hidden="1" customHeight="1" x14ac:dyDescent="0.3">
      <c r="A567" s="360"/>
      <c r="B567" s="334"/>
      <c r="C567" s="339"/>
      <c r="D567" s="207"/>
      <c r="E567" s="207"/>
      <c r="F567" s="217"/>
      <c r="G567" s="211"/>
      <c r="H567" s="207"/>
      <c r="I567" s="339"/>
      <c r="J567" s="345"/>
      <c r="K567" s="212"/>
      <c r="L567" s="209"/>
      <c r="M567" s="207"/>
      <c r="N567" s="339"/>
      <c r="O567" s="345"/>
    </row>
    <row r="568" spans="1:15" ht="34.5" hidden="1" customHeight="1" x14ac:dyDescent="0.3">
      <c r="A568" s="361"/>
      <c r="B568" s="334"/>
      <c r="C568" s="339"/>
      <c r="D568" s="207"/>
      <c r="E568" s="207"/>
      <c r="F568" s="217"/>
      <c r="G568" s="211"/>
      <c r="H568" s="207"/>
      <c r="I568" s="339"/>
      <c r="J568" s="346"/>
      <c r="K568" s="212"/>
      <c r="L568" s="209"/>
      <c r="M568" s="207"/>
      <c r="N568" s="339"/>
      <c r="O568" s="346"/>
    </row>
    <row r="569" spans="1:15" ht="33" hidden="1" customHeight="1" x14ac:dyDescent="0.3">
      <c r="A569" s="361"/>
      <c r="B569" s="334"/>
      <c r="C569" s="339"/>
      <c r="D569" s="207"/>
      <c r="E569" s="207"/>
      <c r="F569" s="217"/>
      <c r="G569" s="211"/>
      <c r="H569" s="207"/>
      <c r="I569" s="339"/>
      <c r="J569" s="346"/>
      <c r="K569" s="212"/>
      <c r="L569" s="209"/>
      <c r="M569" s="207"/>
      <c r="N569" s="339"/>
      <c r="O569" s="346"/>
    </row>
    <row r="570" spans="1:15" ht="48.75" hidden="1" customHeight="1" x14ac:dyDescent="0.3">
      <c r="A570" s="361"/>
      <c r="B570" s="334"/>
      <c r="C570" s="339"/>
      <c r="D570" s="207"/>
      <c r="E570" s="207"/>
      <c r="F570" s="217"/>
      <c r="G570" s="211"/>
      <c r="H570" s="207"/>
      <c r="I570" s="339"/>
      <c r="J570" s="346"/>
      <c r="K570" s="212"/>
      <c r="L570" s="209"/>
      <c r="M570" s="207"/>
      <c r="N570" s="339"/>
      <c r="O570" s="346"/>
    </row>
    <row r="571" spans="1:15" ht="33" hidden="1" customHeight="1" x14ac:dyDescent="0.3">
      <c r="A571" s="361"/>
      <c r="B571" s="334"/>
      <c r="C571" s="339"/>
      <c r="D571" s="207"/>
      <c r="E571" s="207"/>
      <c r="F571" s="217"/>
      <c r="G571" s="211"/>
      <c r="H571" s="207"/>
      <c r="I571" s="339"/>
      <c r="J571" s="346"/>
      <c r="K571" s="212"/>
      <c r="L571" s="209"/>
      <c r="M571" s="207"/>
      <c r="N571" s="339"/>
      <c r="O571" s="346"/>
    </row>
    <row r="572" spans="1:15" ht="42.6" hidden="1" customHeight="1" thickBot="1" x14ac:dyDescent="0.35">
      <c r="A572" s="362"/>
      <c r="B572" s="335"/>
      <c r="C572" s="340"/>
      <c r="D572" s="207"/>
      <c r="E572" s="207"/>
      <c r="F572" s="217"/>
      <c r="G572" s="211"/>
      <c r="H572" s="207"/>
      <c r="I572" s="340"/>
      <c r="J572" s="347"/>
      <c r="K572" s="212"/>
      <c r="L572" s="209"/>
      <c r="M572" s="207"/>
      <c r="N572" s="340"/>
      <c r="O572" s="347"/>
    </row>
    <row r="573" spans="1:15" ht="15.75" hidden="1" customHeight="1" thickBot="1" x14ac:dyDescent="0.35">
      <c r="A573" s="69" t="s">
        <v>27</v>
      </c>
      <c r="B573" s="326"/>
      <c r="C573" s="325"/>
      <c r="D573" s="325"/>
      <c r="E573" s="67"/>
      <c r="F573" s="67"/>
      <c r="G573" s="67"/>
      <c r="H573" s="67"/>
      <c r="I573" s="67"/>
      <c r="J573" s="68"/>
      <c r="K573" s="67"/>
      <c r="L573" s="67"/>
      <c r="M573" s="67"/>
      <c r="N573" s="67"/>
      <c r="O573" s="68"/>
    </row>
    <row r="574" spans="1:15" ht="49.5" hidden="1" customHeight="1" thickBot="1" x14ac:dyDescent="0.35">
      <c r="A574" s="71" t="s">
        <v>28</v>
      </c>
      <c r="B574" s="70" t="s">
        <v>29</v>
      </c>
      <c r="C574" s="134" t="s">
        <v>30</v>
      </c>
      <c r="D574" s="134" t="s">
        <v>31</v>
      </c>
      <c r="E574" s="134" t="s">
        <v>32</v>
      </c>
      <c r="F574" s="134" t="s">
        <v>33</v>
      </c>
      <c r="G574" s="134" t="s">
        <v>35</v>
      </c>
      <c r="H574" s="134" t="s">
        <v>36</v>
      </c>
      <c r="I574" s="134" t="s">
        <v>34</v>
      </c>
      <c r="J574" s="134" t="s">
        <v>37</v>
      </c>
      <c r="K574" s="134" t="s">
        <v>31</v>
      </c>
      <c r="L574" s="134" t="s">
        <v>35</v>
      </c>
      <c r="M574" s="134" t="s">
        <v>36</v>
      </c>
      <c r="N574" s="134" t="s">
        <v>34</v>
      </c>
      <c r="O574" s="134" t="s">
        <v>37</v>
      </c>
    </row>
    <row r="575" spans="1:15" ht="46.5" hidden="1" customHeight="1" x14ac:dyDescent="0.3">
      <c r="A575" s="108">
        <f>A566+1</f>
        <v>59</v>
      </c>
      <c r="B575" s="333"/>
      <c r="C575" s="338"/>
      <c r="D575" s="118"/>
      <c r="E575" s="118"/>
      <c r="F575" s="119"/>
      <c r="G575" s="133"/>
      <c r="H575" s="118"/>
      <c r="I575" s="338"/>
      <c r="J575" s="72" t="str">
        <f>IFERROR(AVERAGE(I575)," ")</f>
        <v xml:space="preserve"> </v>
      </c>
      <c r="K575" s="196">
        <f t="shared" ref="K575:K581" si="4">D575</f>
        <v>0</v>
      </c>
      <c r="L575" s="133"/>
      <c r="M575" s="118"/>
      <c r="N575" s="338"/>
      <c r="O575" s="72" t="str">
        <f>IFERROR(AVERAGE(N575)," ")</f>
        <v xml:space="preserve"> </v>
      </c>
    </row>
    <row r="576" spans="1:15" ht="38.25" hidden="1" customHeight="1" x14ac:dyDescent="0.3">
      <c r="A576" s="360"/>
      <c r="B576" s="334"/>
      <c r="C576" s="339"/>
      <c r="D576" s="118"/>
      <c r="E576" s="118"/>
      <c r="F576" s="119"/>
      <c r="G576" s="133"/>
      <c r="H576" s="118"/>
      <c r="I576" s="339"/>
      <c r="J576" s="345" t="str">
        <f>IFERROR(VLOOKUP(J575,'Datos Validaciones PAO'!$N$2:$O$102,2,TRUE)," ")</f>
        <v xml:space="preserve"> </v>
      </c>
      <c r="K576" s="196">
        <f t="shared" si="4"/>
        <v>0</v>
      </c>
      <c r="L576" s="133"/>
      <c r="M576" s="118"/>
      <c r="N576" s="339"/>
      <c r="O576" s="345" t="str">
        <f>IFERROR(VLOOKUP(O575,'Datos Validaciones PAO'!$N$2:$O$102,2,TRUE)," ")</f>
        <v xml:space="preserve"> </v>
      </c>
    </row>
    <row r="577" spans="1:15" ht="34.5" hidden="1" customHeight="1" x14ac:dyDescent="0.3">
      <c r="A577" s="361"/>
      <c r="B577" s="334"/>
      <c r="C577" s="339"/>
      <c r="D577" s="118"/>
      <c r="E577" s="118"/>
      <c r="F577" s="119"/>
      <c r="G577" s="133"/>
      <c r="H577" s="118"/>
      <c r="I577" s="339"/>
      <c r="J577" s="346"/>
      <c r="K577" s="196">
        <f t="shared" si="4"/>
        <v>0</v>
      </c>
      <c r="L577" s="133"/>
      <c r="M577" s="118"/>
      <c r="N577" s="339"/>
      <c r="O577" s="346"/>
    </row>
    <row r="578" spans="1:15" ht="33" hidden="1" customHeight="1" x14ac:dyDescent="0.3">
      <c r="A578" s="361"/>
      <c r="B578" s="334"/>
      <c r="C578" s="339"/>
      <c r="D578" s="118"/>
      <c r="E578" s="118"/>
      <c r="F578" s="119"/>
      <c r="G578" s="133"/>
      <c r="H578" s="118"/>
      <c r="I578" s="339"/>
      <c r="J578" s="346"/>
      <c r="K578" s="196">
        <f t="shared" si="4"/>
        <v>0</v>
      </c>
      <c r="L578" s="133"/>
      <c r="M578" s="118"/>
      <c r="N578" s="339"/>
      <c r="O578" s="346"/>
    </row>
    <row r="579" spans="1:15" ht="48.75" hidden="1" customHeight="1" x14ac:dyDescent="0.3">
      <c r="A579" s="361"/>
      <c r="B579" s="334"/>
      <c r="C579" s="339"/>
      <c r="D579" s="118"/>
      <c r="E579" s="118"/>
      <c r="F579" s="119"/>
      <c r="G579" s="133"/>
      <c r="H579" s="118"/>
      <c r="I579" s="339"/>
      <c r="J579" s="346"/>
      <c r="K579" s="196">
        <f t="shared" si="4"/>
        <v>0</v>
      </c>
      <c r="L579" s="133"/>
      <c r="M579" s="118"/>
      <c r="N579" s="339"/>
      <c r="O579" s="346"/>
    </row>
    <row r="580" spans="1:15" ht="33" hidden="1" customHeight="1" x14ac:dyDescent="0.3">
      <c r="A580" s="361"/>
      <c r="B580" s="334"/>
      <c r="C580" s="339"/>
      <c r="D580" s="118"/>
      <c r="E580" s="118"/>
      <c r="F580" s="119"/>
      <c r="G580" s="133"/>
      <c r="H580" s="118"/>
      <c r="I580" s="339"/>
      <c r="J580" s="346"/>
      <c r="K580" s="196">
        <f t="shared" si="4"/>
        <v>0</v>
      </c>
      <c r="L580" s="133"/>
      <c r="M580" s="118"/>
      <c r="N580" s="339"/>
      <c r="O580" s="346"/>
    </row>
    <row r="581" spans="1:15" ht="42.75" hidden="1" customHeight="1" thickBot="1" x14ac:dyDescent="0.35">
      <c r="A581" s="362"/>
      <c r="B581" s="335"/>
      <c r="C581" s="340"/>
      <c r="D581" s="118"/>
      <c r="E581" s="118"/>
      <c r="F581" s="119"/>
      <c r="G581" s="133"/>
      <c r="H581" s="118"/>
      <c r="I581" s="340"/>
      <c r="J581" s="347"/>
      <c r="K581" s="196">
        <f t="shared" si="4"/>
        <v>0</v>
      </c>
      <c r="L581" s="133"/>
      <c r="M581" s="118"/>
      <c r="N581" s="340"/>
      <c r="O581" s="347"/>
    </row>
    <row r="582" spans="1:15" ht="15.75" hidden="1" customHeight="1" thickBot="1" x14ac:dyDescent="0.35">
      <c r="A582" s="69" t="s">
        <v>27</v>
      </c>
      <c r="B582" s="326"/>
      <c r="C582" s="325"/>
      <c r="D582" s="325"/>
      <c r="E582" s="67"/>
      <c r="F582" s="67"/>
      <c r="G582" s="67"/>
      <c r="H582" s="67"/>
      <c r="I582" s="67"/>
      <c r="J582" s="68"/>
      <c r="K582" s="67"/>
      <c r="L582" s="67"/>
      <c r="M582" s="67"/>
      <c r="N582" s="67"/>
      <c r="O582" s="68"/>
    </row>
    <row r="583" spans="1:15" ht="49.5" hidden="1" customHeight="1" thickBot="1" x14ac:dyDescent="0.35">
      <c r="A583" s="71" t="s">
        <v>28</v>
      </c>
      <c r="B583" s="70" t="s">
        <v>29</v>
      </c>
      <c r="C583" s="134" t="s">
        <v>30</v>
      </c>
      <c r="D583" s="134" t="s">
        <v>31</v>
      </c>
      <c r="E583" s="134" t="s">
        <v>32</v>
      </c>
      <c r="F583" s="134" t="s">
        <v>33</v>
      </c>
      <c r="G583" s="134" t="s">
        <v>35</v>
      </c>
      <c r="H583" s="134" t="s">
        <v>36</v>
      </c>
      <c r="I583" s="134" t="s">
        <v>34</v>
      </c>
      <c r="J583" s="134" t="s">
        <v>37</v>
      </c>
      <c r="K583" s="134" t="s">
        <v>31</v>
      </c>
      <c r="L583" s="134" t="s">
        <v>35</v>
      </c>
      <c r="M583" s="134" t="s">
        <v>36</v>
      </c>
      <c r="N583" s="134" t="s">
        <v>34</v>
      </c>
      <c r="O583" s="134" t="s">
        <v>37</v>
      </c>
    </row>
    <row r="584" spans="1:15" ht="46.5" hidden="1" customHeight="1" x14ac:dyDescent="0.3">
      <c r="A584" s="108">
        <f>A575+1</f>
        <v>60</v>
      </c>
      <c r="B584" s="333"/>
      <c r="C584" s="184"/>
      <c r="D584" s="118"/>
      <c r="E584" s="118"/>
      <c r="F584" s="119"/>
      <c r="G584" s="133"/>
      <c r="H584" s="118"/>
      <c r="I584" s="338"/>
      <c r="J584" s="72" t="str">
        <f>IFERROR(AVERAGE(I584)," ")</f>
        <v xml:space="preserve"> </v>
      </c>
      <c r="K584" s="196">
        <f t="shared" ref="K584:K590" si="5">D584</f>
        <v>0</v>
      </c>
      <c r="L584" s="133"/>
      <c r="M584" s="118"/>
      <c r="N584" s="338"/>
      <c r="O584" s="72" t="str">
        <f>IFERROR(AVERAGE(N584)," ")</f>
        <v xml:space="preserve"> </v>
      </c>
    </row>
    <row r="585" spans="1:15" ht="38.25" hidden="1" customHeight="1" x14ac:dyDescent="0.3">
      <c r="A585" s="360"/>
      <c r="B585" s="334"/>
      <c r="C585" s="185"/>
      <c r="D585" s="118"/>
      <c r="E585" s="118"/>
      <c r="F585" s="119"/>
      <c r="G585" s="133"/>
      <c r="H585" s="118"/>
      <c r="I585" s="339"/>
      <c r="J585" s="345" t="str">
        <f>IFERROR(VLOOKUP(J584,'Datos Validaciones PAO'!$N$2:$O$102,2,TRUE)," ")</f>
        <v xml:space="preserve"> </v>
      </c>
      <c r="K585" s="196">
        <f t="shared" si="5"/>
        <v>0</v>
      </c>
      <c r="L585" s="133"/>
      <c r="M585" s="118"/>
      <c r="N585" s="339"/>
      <c r="O585" s="345" t="str">
        <f>IFERROR(VLOOKUP(O584,'Datos Validaciones PAO'!$N$2:$O$102,2,TRUE)," ")</f>
        <v xml:space="preserve"> </v>
      </c>
    </row>
    <row r="586" spans="1:15" ht="34.5" hidden="1" customHeight="1" x14ac:dyDescent="0.3">
      <c r="A586" s="361"/>
      <c r="B586" s="334"/>
      <c r="C586" s="185"/>
      <c r="D586" s="118"/>
      <c r="E586" s="118"/>
      <c r="F586" s="119"/>
      <c r="G586" s="133"/>
      <c r="H586" s="118"/>
      <c r="I586" s="339"/>
      <c r="J586" s="346"/>
      <c r="K586" s="196">
        <f t="shared" si="5"/>
        <v>0</v>
      </c>
      <c r="L586" s="133"/>
      <c r="M586" s="118"/>
      <c r="N586" s="339"/>
      <c r="O586" s="346"/>
    </row>
    <row r="587" spans="1:15" ht="33" hidden="1" customHeight="1" x14ac:dyDescent="0.3">
      <c r="A587" s="361"/>
      <c r="B587" s="334"/>
      <c r="C587" s="185"/>
      <c r="D587" s="118"/>
      <c r="E587" s="118"/>
      <c r="F587" s="119"/>
      <c r="G587" s="133"/>
      <c r="H587" s="118"/>
      <c r="I587" s="339"/>
      <c r="J587" s="346"/>
      <c r="K587" s="196">
        <f t="shared" si="5"/>
        <v>0</v>
      </c>
      <c r="L587" s="133"/>
      <c r="M587" s="118"/>
      <c r="N587" s="339"/>
      <c r="O587" s="346"/>
    </row>
    <row r="588" spans="1:15" ht="48.75" hidden="1" customHeight="1" x14ac:dyDescent="0.3">
      <c r="A588" s="361"/>
      <c r="B588" s="334"/>
      <c r="C588" s="185"/>
      <c r="D588" s="118"/>
      <c r="E588" s="118"/>
      <c r="F588" s="119"/>
      <c r="G588" s="133"/>
      <c r="H588" s="118"/>
      <c r="I588" s="339"/>
      <c r="J588" s="346"/>
      <c r="K588" s="196">
        <f t="shared" si="5"/>
        <v>0</v>
      </c>
      <c r="L588" s="133"/>
      <c r="M588" s="118"/>
      <c r="N588" s="339"/>
      <c r="O588" s="346"/>
    </row>
    <row r="589" spans="1:15" ht="33" hidden="1" customHeight="1" x14ac:dyDescent="0.3">
      <c r="A589" s="361"/>
      <c r="B589" s="334"/>
      <c r="C589" s="185"/>
      <c r="D589" s="118"/>
      <c r="E589" s="118"/>
      <c r="F589" s="119"/>
      <c r="G589" s="133"/>
      <c r="H589" s="118"/>
      <c r="I589" s="339"/>
      <c r="J589" s="346"/>
      <c r="K589" s="196">
        <f t="shared" si="5"/>
        <v>0</v>
      </c>
      <c r="L589" s="133"/>
      <c r="M589" s="118"/>
      <c r="N589" s="339"/>
      <c r="O589" s="346"/>
    </row>
    <row r="590" spans="1:15" ht="42.75" hidden="1" customHeight="1" thickBot="1" x14ac:dyDescent="0.35">
      <c r="A590" s="362"/>
      <c r="B590" s="335"/>
      <c r="C590" s="186"/>
      <c r="D590" s="118"/>
      <c r="E590" s="118"/>
      <c r="F590" s="119"/>
      <c r="G590" s="133"/>
      <c r="H590" s="118"/>
      <c r="I590" s="340"/>
      <c r="J590" s="347"/>
      <c r="K590" s="196">
        <f t="shared" si="5"/>
        <v>0</v>
      </c>
      <c r="L590" s="133"/>
      <c r="M590" s="118"/>
      <c r="N590" s="340"/>
      <c r="O590" s="347"/>
    </row>
    <row r="591" spans="1:15" ht="15.75" hidden="1" customHeight="1" thickBot="1" x14ac:dyDescent="0.35">
      <c r="A591" s="69" t="s">
        <v>27</v>
      </c>
      <c r="B591" s="326"/>
      <c r="C591" s="325"/>
      <c r="D591" s="325"/>
      <c r="E591" s="67"/>
      <c r="F591" s="67"/>
      <c r="G591" s="67"/>
      <c r="H591" s="67"/>
      <c r="I591" s="67"/>
      <c r="J591" s="68"/>
      <c r="K591" s="67"/>
      <c r="L591" s="67"/>
      <c r="M591" s="67"/>
      <c r="N591" s="67"/>
      <c r="O591" s="68"/>
    </row>
    <row r="592" spans="1:15" ht="49.5" hidden="1" customHeight="1" thickBot="1" x14ac:dyDescent="0.35">
      <c r="A592" s="71" t="s">
        <v>28</v>
      </c>
      <c r="B592" s="70" t="s">
        <v>29</v>
      </c>
      <c r="C592" s="134" t="s">
        <v>30</v>
      </c>
      <c r="D592" s="134" t="s">
        <v>31</v>
      </c>
      <c r="E592" s="134" t="s">
        <v>32</v>
      </c>
      <c r="F592" s="134" t="s">
        <v>33</v>
      </c>
      <c r="G592" s="134" t="s">
        <v>35</v>
      </c>
      <c r="H592" s="134" t="s">
        <v>36</v>
      </c>
      <c r="I592" s="134" t="s">
        <v>34</v>
      </c>
      <c r="J592" s="134" t="s">
        <v>37</v>
      </c>
      <c r="K592" s="134" t="s">
        <v>31</v>
      </c>
      <c r="L592" s="134" t="s">
        <v>35</v>
      </c>
      <c r="M592" s="134" t="s">
        <v>36</v>
      </c>
      <c r="N592" s="134" t="s">
        <v>34</v>
      </c>
      <c r="O592" s="134" t="s">
        <v>37</v>
      </c>
    </row>
    <row r="593" spans="1:15" ht="46.5" hidden="1" customHeight="1" x14ac:dyDescent="0.3">
      <c r="A593" s="108">
        <f>A584+1</f>
        <v>61</v>
      </c>
      <c r="B593" s="333"/>
      <c r="C593" s="338"/>
      <c r="D593" s="118"/>
      <c r="E593" s="118"/>
      <c r="F593" s="119"/>
      <c r="G593" s="133"/>
      <c r="H593" s="118"/>
      <c r="I593" s="338"/>
      <c r="J593" s="72" t="str">
        <f>IFERROR(AVERAGE(I593)," ")</f>
        <v xml:space="preserve"> </v>
      </c>
      <c r="K593" s="196">
        <f t="shared" ref="K593:K599" si="6">D593</f>
        <v>0</v>
      </c>
      <c r="L593" s="133"/>
      <c r="M593" s="118"/>
      <c r="N593" s="338"/>
      <c r="O593" s="72" t="str">
        <f>IFERROR(AVERAGE(N593)," ")</f>
        <v xml:space="preserve"> </v>
      </c>
    </row>
    <row r="594" spans="1:15" ht="38.25" hidden="1" customHeight="1" x14ac:dyDescent="0.3">
      <c r="A594" s="360"/>
      <c r="B594" s="334"/>
      <c r="C594" s="339"/>
      <c r="D594" s="118"/>
      <c r="E594" s="118"/>
      <c r="F594" s="119"/>
      <c r="G594" s="133"/>
      <c r="H594" s="118"/>
      <c r="I594" s="339"/>
      <c r="J594" s="345" t="str">
        <f>IFERROR(VLOOKUP(J593,'Datos Validaciones PAO'!$N$2:$O$102,2,TRUE)," ")</f>
        <v xml:space="preserve"> </v>
      </c>
      <c r="K594" s="196">
        <f t="shared" si="6"/>
        <v>0</v>
      </c>
      <c r="L594" s="133"/>
      <c r="M594" s="118"/>
      <c r="N594" s="339"/>
      <c r="O594" s="345" t="str">
        <f>IFERROR(VLOOKUP(O593,'Datos Validaciones PAO'!$N$2:$O$102,2,TRUE)," ")</f>
        <v xml:space="preserve"> </v>
      </c>
    </row>
    <row r="595" spans="1:15" ht="34.5" hidden="1" customHeight="1" x14ac:dyDescent="0.3">
      <c r="A595" s="361"/>
      <c r="B595" s="334"/>
      <c r="C595" s="339"/>
      <c r="D595" s="118"/>
      <c r="E595" s="118"/>
      <c r="F595" s="119"/>
      <c r="G595" s="133"/>
      <c r="H595" s="118"/>
      <c r="I595" s="339"/>
      <c r="J595" s="346"/>
      <c r="K595" s="196">
        <f t="shared" si="6"/>
        <v>0</v>
      </c>
      <c r="L595" s="133"/>
      <c r="M595" s="118"/>
      <c r="N595" s="339"/>
      <c r="O595" s="346"/>
    </row>
    <row r="596" spans="1:15" ht="33" hidden="1" customHeight="1" x14ac:dyDescent="0.3">
      <c r="A596" s="361"/>
      <c r="B596" s="334"/>
      <c r="C596" s="339"/>
      <c r="D596" s="118"/>
      <c r="E596" s="118"/>
      <c r="F596" s="119"/>
      <c r="G596" s="133"/>
      <c r="H596" s="118"/>
      <c r="I596" s="339"/>
      <c r="J596" s="346"/>
      <c r="K596" s="196">
        <f t="shared" si="6"/>
        <v>0</v>
      </c>
      <c r="L596" s="133"/>
      <c r="M596" s="118"/>
      <c r="N596" s="339"/>
      <c r="O596" s="346"/>
    </row>
    <row r="597" spans="1:15" ht="48.75" hidden="1" customHeight="1" x14ac:dyDescent="0.3">
      <c r="A597" s="361"/>
      <c r="B597" s="334"/>
      <c r="C597" s="339"/>
      <c r="D597" s="118"/>
      <c r="E597" s="118"/>
      <c r="F597" s="119"/>
      <c r="G597" s="133"/>
      <c r="H597" s="118"/>
      <c r="I597" s="339"/>
      <c r="J597" s="346"/>
      <c r="K597" s="196">
        <f t="shared" si="6"/>
        <v>0</v>
      </c>
      <c r="L597" s="133"/>
      <c r="M597" s="118"/>
      <c r="N597" s="339"/>
      <c r="O597" s="346"/>
    </row>
    <row r="598" spans="1:15" ht="33" hidden="1" customHeight="1" x14ac:dyDescent="0.3">
      <c r="A598" s="361"/>
      <c r="B598" s="334"/>
      <c r="C598" s="339"/>
      <c r="D598" s="118"/>
      <c r="E598" s="118"/>
      <c r="F598" s="119"/>
      <c r="G598" s="133"/>
      <c r="H598" s="118"/>
      <c r="I598" s="339"/>
      <c r="J598" s="346"/>
      <c r="K598" s="196">
        <f t="shared" si="6"/>
        <v>0</v>
      </c>
      <c r="L598" s="133"/>
      <c r="M598" s="118"/>
      <c r="N598" s="339"/>
      <c r="O598" s="346"/>
    </row>
    <row r="599" spans="1:15" ht="42.75" hidden="1" customHeight="1" thickBot="1" x14ac:dyDescent="0.35">
      <c r="A599" s="362"/>
      <c r="B599" s="335"/>
      <c r="C599" s="340"/>
      <c r="D599" s="118"/>
      <c r="E599" s="118"/>
      <c r="F599" s="119"/>
      <c r="G599" s="133"/>
      <c r="H599" s="118"/>
      <c r="I599" s="340"/>
      <c r="J599" s="347"/>
      <c r="K599" s="196">
        <f t="shared" si="6"/>
        <v>0</v>
      </c>
      <c r="L599" s="133"/>
      <c r="M599" s="118"/>
      <c r="N599" s="340"/>
      <c r="O599" s="347"/>
    </row>
    <row r="600" spans="1:15" ht="15.75" hidden="1" customHeight="1" thickBot="1" x14ac:dyDescent="0.35">
      <c r="A600" s="69" t="s">
        <v>27</v>
      </c>
      <c r="B600" s="326"/>
      <c r="C600" s="325"/>
      <c r="D600" s="325"/>
      <c r="E600" s="67"/>
      <c r="F600" s="67"/>
      <c r="G600" s="67"/>
      <c r="H600" s="67"/>
      <c r="I600" s="67"/>
      <c r="J600" s="68"/>
      <c r="K600" s="67"/>
      <c r="L600" s="67"/>
      <c r="M600" s="67"/>
      <c r="N600" s="67"/>
      <c r="O600" s="68"/>
    </row>
    <row r="601" spans="1:15" ht="49.5" hidden="1" customHeight="1" thickBot="1" x14ac:dyDescent="0.35">
      <c r="A601" s="71" t="s">
        <v>28</v>
      </c>
      <c r="B601" s="70" t="s">
        <v>29</v>
      </c>
      <c r="C601" s="134" t="s">
        <v>30</v>
      </c>
      <c r="D601" s="134" t="s">
        <v>31</v>
      </c>
      <c r="E601" s="134" t="s">
        <v>32</v>
      </c>
      <c r="F601" s="134" t="s">
        <v>33</v>
      </c>
      <c r="G601" s="134" t="s">
        <v>35</v>
      </c>
      <c r="H601" s="134" t="s">
        <v>36</v>
      </c>
      <c r="I601" s="134" t="s">
        <v>34</v>
      </c>
      <c r="J601" s="134" t="s">
        <v>37</v>
      </c>
      <c r="K601" s="134" t="s">
        <v>31</v>
      </c>
      <c r="L601" s="134" t="s">
        <v>35</v>
      </c>
      <c r="M601" s="134" t="s">
        <v>36</v>
      </c>
      <c r="N601" s="134" t="s">
        <v>34</v>
      </c>
      <c r="O601" s="134" t="s">
        <v>37</v>
      </c>
    </row>
    <row r="602" spans="1:15" ht="46.5" hidden="1" customHeight="1" x14ac:dyDescent="0.3">
      <c r="A602" s="108">
        <f>A593+1</f>
        <v>62</v>
      </c>
      <c r="B602" s="333"/>
      <c r="C602" s="338"/>
      <c r="D602" s="118"/>
      <c r="E602" s="118"/>
      <c r="F602" s="119"/>
      <c r="G602" s="133"/>
      <c r="H602" s="118"/>
      <c r="I602" s="338"/>
      <c r="J602" s="72" t="str">
        <f>IFERROR(AVERAGE(I602)," ")</f>
        <v xml:space="preserve"> </v>
      </c>
      <c r="K602" s="196">
        <f t="shared" ref="K602:K608" si="7">D602</f>
        <v>0</v>
      </c>
      <c r="L602" s="133"/>
      <c r="M602" s="118"/>
      <c r="N602" s="338"/>
      <c r="O602" s="72" t="str">
        <f>IFERROR(AVERAGE(N602)," ")</f>
        <v xml:space="preserve"> </v>
      </c>
    </row>
    <row r="603" spans="1:15" ht="38.25" hidden="1" customHeight="1" x14ac:dyDescent="0.3">
      <c r="A603" s="360"/>
      <c r="B603" s="334"/>
      <c r="C603" s="339"/>
      <c r="D603" s="118"/>
      <c r="E603" s="118"/>
      <c r="F603" s="119"/>
      <c r="G603" s="133"/>
      <c r="H603" s="118"/>
      <c r="I603" s="339"/>
      <c r="J603" s="345" t="str">
        <f>IFERROR(VLOOKUP(J602,'Datos Validaciones PAO'!$N$2:$O$102,2,TRUE)," ")</f>
        <v xml:space="preserve"> </v>
      </c>
      <c r="K603" s="196">
        <f t="shared" si="7"/>
        <v>0</v>
      </c>
      <c r="L603" s="133"/>
      <c r="M603" s="118"/>
      <c r="N603" s="339"/>
      <c r="O603" s="345" t="str">
        <f>IFERROR(VLOOKUP(O602,'Datos Validaciones PAO'!$N$2:$O$102,2,TRUE)," ")</f>
        <v xml:space="preserve"> </v>
      </c>
    </row>
    <row r="604" spans="1:15" ht="34.5" hidden="1" customHeight="1" x14ac:dyDescent="0.3">
      <c r="A604" s="361"/>
      <c r="B604" s="334"/>
      <c r="C604" s="339"/>
      <c r="D604" s="118"/>
      <c r="E604" s="118"/>
      <c r="F604" s="119"/>
      <c r="G604" s="133"/>
      <c r="H604" s="118"/>
      <c r="I604" s="339"/>
      <c r="J604" s="346"/>
      <c r="K604" s="196">
        <f t="shared" si="7"/>
        <v>0</v>
      </c>
      <c r="L604" s="133"/>
      <c r="M604" s="118"/>
      <c r="N604" s="339"/>
      <c r="O604" s="346"/>
    </row>
    <row r="605" spans="1:15" ht="33" hidden="1" customHeight="1" x14ac:dyDescent="0.3">
      <c r="A605" s="361"/>
      <c r="B605" s="334"/>
      <c r="C605" s="339"/>
      <c r="D605" s="118"/>
      <c r="E605" s="118"/>
      <c r="F605" s="119"/>
      <c r="G605" s="133"/>
      <c r="H605" s="118"/>
      <c r="I605" s="339"/>
      <c r="J605" s="346"/>
      <c r="K605" s="196">
        <f t="shared" si="7"/>
        <v>0</v>
      </c>
      <c r="L605" s="133"/>
      <c r="M605" s="118"/>
      <c r="N605" s="339"/>
      <c r="O605" s="346"/>
    </row>
    <row r="606" spans="1:15" ht="48.75" hidden="1" customHeight="1" x14ac:dyDescent="0.3">
      <c r="A606" s="361"/>
      <c r="B606" s="334"/>
      <c r="C606" s="339"/>
      <c r="D606" s="118"/>
      <c r="E606" s="118"/>
      <c r="F606" s="119"/>
      <c r="G606" s="133"/>
      <c r="H606" s="118"/>
      <c r="I606" s="339"/>
      <c r="J606" s="346"/>
      <c r="K606" s="196">
        <f t="shared" si="7"/>
        <v>0</v>
      </c>
      <c r="L606" s="133"/>
      <c r="M606" s="118"/>
      <c r="N606" s="339"/>
      <c r="O606" s="346"/>
    </row>
    <row r="607" spans="1:15" ht="33" hidden="1" customHeight="1" x14ac:dyDescent="0.3">
      <c r="A607" s="361"/>
      <c r="B607" s="334"/>
      <c r="C607" s="339"/>
      <c r="D607" s="118"/>
      <c r="E607" s="118"/>
      <c r="F607" s="119"/>
      <c r="G607" s="133"/>
      <c r="H607" s="118"/>
      <c r="I607" s="339"/>
      <c r="J607" s="346"/>
      <c r="K607" s="196">
        <f t="shared" si="7"/>
        <v>0</v>
      </c>
      <c r="L607" s="133"/>
      <c r="M607" s="118"/>
      <c r="N607" s="339"/>
      <c r="O607" s="346"/>
    </row>
    <row r="608" spans="1:15" ht="42.75" hidden="1" customHeight="1" thickBot="1" x14ac:dyDescent="0.35">
      <c r="A608" s="362"/>
      <c r="B608" s="335"/>
      <c r="C608" s="340"/>
      <c r="D608" s="118"/>
      <c r="E608" s="118"/>
      <c r="F608" s="119"/>
      <c r="G608" s="133"/>
      <c r="H608" s="118"/>
      <c r="I608" s="340"/>
      <c r="J608" s="347"/>
      <c r="K608" s="196">
        <f t="shared" si="7"/>
        <v>0</v>
      </c>
      <c r="L608" s="133"/>
      <c r="M608" s="118"/>
      <c r="N608" s="340"/>
      <c r="O608" s="347"/>
    </row>
    <row r="609" spans="1:15" ht="15.75" hidden="1" customHeight="1" thickBot="1" x14ac:dyDescent="0.35">
      <c r="A609" s="69" t="s">
        <v>27</v>
      </c>
      <c r="B609" s="326"/>
      <c r="C609" s="325"/>
      <c r="D609" s="325"/>
      <c r="E609" s="67"/>
      <c r="F609" s="67"/>
      <c r="G609" s="67"/>
      <c r="H609" s="67"/>
      <c r="I609" s="67"/>
      <c r="J609" s="68"/>
      <c r="K609" s="67"/>
      <c r="L609" s="67"/>
      <c r="M609" s="67"/>
      <c r="N609" s="67"/>
      <c r="O609" s="68"/>
    </row>
    <row r="610" spans="1:15" ht="49.5" hidden="1" customHeight="1" thickBot="1" x14ac:dyDescent="0.35">
      <c r="A610" s="71" t="s">
        <v>28</v>
      </c>
      <c r="B610" s="70" t="s">
        <v>29</v>
      </c>
      <c r="C610" s="134" t="s">
        <v>30</v>
      </c>
      <c r="D610" s="134" t="s">
        <v>31</v>
      </c>
      <c r="E610" s="134" t="s">
        <v>32</v>
      </c>
      <c r="F610" s="134" t="s">
        <v>33</v>
      </c>
      <c r="G610" s="134" t="s">
        <v>35</v>
      </c>
      <c r="H610" s="134" t="s">
        <v>36</v>
      </c>
      <c r="I610" s="134" t="s">
        <v>34</v>
      </c>
      <c r="J610" s="134" t="s">
        <v>37</v>
      </c>
      <c r="K610" s="134" t="s">
        <v>31</v>
      </c>
      <c r="L610" s="134" t="s">
        <v>35</v>
      </c>
      <c r="M610" s="134" t="s">
        <v>36</v>
      </c>
      <c r="N610" s="134" t="s">
        <v>34</v>
      </c>
      <c r="O610" s="134" t="s">
        <v>37</v>
      </c>
    </row>
    <row r="611" spans="1:15" ht="46.5" hidden="1" customHeight="1" x14ac:dyDescent="0.3">
      <c r="A611" s="108">
        <f>A602+1</f>
        <v>63</v>
      </c>
      <c r="B611" s="333"/>
      <c r="C611" s="338"/>
      <c r="D611" s="118"/>
      <c r="E611" s="118"/>
      <c r="F611" s="119"/>
      <c r="G611" s="133"/>
      <c r="H611" s="118"/>
      <c r="I611" s="338"/>
      <c r="J611" s="72" t="str">
        <f>IFERROR(AVERAGE(I611)," ")</f>
        <v xml:space="preserve"> </v>
      </c>
      <c r="K611" s="196">
        <f t="shared" ref="K611:K617" si="8">D611</f>
        <v>0</v>
      </c>
      <c r="L611" s="133"/>
      <c r="M611" s="118"/>
      <c r="N611" s="338"/>
      <c r="O611" s="72" t="str">
        <f>IFERROR(AVERAGE(N611)," ")</f>
        <v xml:space="preserve"> </v>
      </c>
    </row>
    <row r="612" spans="1:15" ht="38.25" hidden="1" customHeight="1" x14ac:dyDescent="0.3">
      <c r="A612" s="360"/>
      <c r="B612" s="334"/>
      <c r="C612" s="339"/>
      <c r="D612" s="118"/>
      <c r="E612" s="118"/>
      <c r="F612" s="119"/>
      <c r="G612" s="133"/>
      <c r="H612" s="118"/>
      <c r="I612" s="339"/>
      <c r="J612" s="345" t="str">
        <f>IFERROR(VLOOKUP(J611,'Datos Validaciones PAO'!$N$2:$O$102,2,TRUE)," ")</f>
        <v xml:space="preserve"> </v>
      </c>
      <c r="K612" s="196">
        <f t="shared" si="8"/>
        <v>0</v>
      </c>
      <c r="L612" s="133"/>
      <c r="M612" s="118"/>
      <c r="N612" s="339"/>
      <c r="O612" s="345" t="str">
        <f>IFERROR(VLOOKUP(O611,'Datos Validaciones PAO'!$N$2:$O$102,2,TRUE)," ")</f>
        <v xml:space="preserve"> </v>
      </c>
    </row>
    <row r="613" spans="1:15" ht="34.5" hidden="1" customHeight="1" x14ac:dyDescent="0.3">
      <c r="A613" s="361"/>
      <c r="B613" s="334"/>
      <c r="C613" s="339"/>
      <c r="D613" s="118"/>
      <c r="E613" s="118"/>
      <c r="F613" s="119"/>
      <c r="G613" s="133"/>
      <c r="H613" s="118"/>
      <c r="I613" s="339"/>
      <c r="J613" s="346"/>
      <c r="K613" s="196">
        <f t="shared" si="8"/>
        <v>0</v>
      </c>
      <c r="L613" s="133"/>
      <c r="M613" s="118"/>
      <c r="N613" s="339"/>
      <c r="O613" s="346"/>
    </row>
    <row r="614" spans="1:15" ht="33" hidden="1" customHeight="1" x14ac:dyDescent="0.3">
      <c r="A614" s="361"/>
      <c r="B614" s="334"/>
      <c r="C614" s="339"/>
      <c r="D614" s="118"/>
      <c r="E614" s="118"/>
      <c r="F614" s="119"/>
      <c r="G614" s="133"/>
      <c r="H614" s="118"/>
      <c r="I614" s="339"/>
      <c r="J614" s="346"/>
      <c r="K614" s="196">
        <f t="shared" si="8"/>
        <v>0</v>
      </c>
      <c r="L614" s="133"/>
      <c r="M614" s="118"/>
      <c r="N614" s="339"/>
      <c r="O614" s="346"/>
    </row>
    <row r="615" spans="1:15" ht="48.75" hidden="1" customHeight="1" x14ac:dyDescent="0.3">
      <c r="A615" s="361"/>
      <c r="B615" s="334"/>
      <c r="C615" s="339"/>
      <c r="D615" s="118"/>
      <c r="E615" s="118"/>
      <c r="F615" s="119"/>
      <c r="G615" s="133"/>
      <c r="H615" s="118"/>
      <c r="I615" s="339"/>
      <c r="J615" s="346"/>
      <c r="K615" s="196">
        <f t="shared" si="8"/>
        <v>0</v>
      </c>
      <c r="L615" s="133"/>
      <c r="M615" s="118"/>
      <c r="N615" s="339"/>
      <c r="O615" s="346"/>
    </row>
    <row r="616" spans="1:15" ht="33" hidden="1" customHeight="1" x14ac:dyDescent="0.3">
      <c r="A616" s="361"/>
      <c r="B616" s="334"/>
      <c r="C616" s="339"/>
      <c r="D616" s="118"/>
      <c r="E616" s="118"/>
      <c r="F616" s="119"/>
      <c r="G616" s="133"/>
      <c r="H616" s="118"/>
      <c r="I616" s="339"/>
      <c r="J616" s="346"/>
      <c r="K616" s="196">
        <f t="shared" si="8"/>
        <v>0</v>
      </c>
      <c r="L616" s="133"/>
      <c r="M616" s="118"/>
      <c r="N616" s="339"/>
      <c r="O616" s="346"/>
    </row>
    <row r="617" spans="1:15" ht="42.75" hidden="1" customHeight="1" thickBot="1" x14ac:dyDescent="0.35">
      <c r="A617" s="362"/>
      <c r="B617" s="335"/>
      <c r="C617" s="340"/>
      <c r="D617" s="118"/>
      <c r="E617" s="118"/>
      <c r="F617" s="119"/>
      <c r="G617" s="133"/>
      <c r="H617" s="118"/>
      <c r="I617" s="340"/>
      <c r="J617" s="347"/>
      <c r="K617" s="196">
        <f t="shared" si="8"/>
        <v>0</v>
      </c>
      <c r="L617" s="133"/>
      <c r="M617" s="118"/>
      <c r="N617" s="340"/>
      <c r="O617" s="347"/>
    </row>
    <row r="618" spans="1:15" ht="15.75" hidden="1" customHeight="1" thickBot="1" x14ac:dyDescent="0.35">
      <c r="A618" s="69" t="s">
        <v>27</v>
      </c>
      <c r="B618" s="326"/>
      <c r="C618" s="325"/>
      <c r="D618" s="325"/>
      <c r="E618" s="67"/>
      <c r="F618" s="67"/>
      <c r="G618" s="67"/>
      <c r="H618" s="67"/>
      <c r="I618" s="67"/>
      <c r="J618" s="68"/>
      <c r="K618" s="67"/>
      <c r="L618" s="67"/>
      <c r="M618" s="67"/>
      <c r="N618" s="67"/>
      <c r="O618" s="68"/>
    </row>
    <row r="619" spans="1:15" ht="49.5" hidden="1" customHeight="1" thickBot="1" x14ac:dyDescent="0.35">
      <c r="A619" s="71" t="s">
        <v>28</v>
      </c>
      <c r="B619" s="70" t="s">
        <v>29</v>
      </c>
      <c r="C619" s="134" t="s">
        <v>30</v>
      </c>
      <c r="D619" s="134" t="s">
        <v>31</v>
      </c>
      <c r="E619" s="134" t="s">
        <v>32</v>
      </c>
      <c r="F619" s="134" t="s">
        <v>33</v>
      </c>
      <c r="G619" s="134" t="s">
        <v>35</v>
      </c>
      <c r="H619" s="134" t="s">
        <v>36</v>
      </c>
      <c r="I619" s="134" t="s">
        <v>34</v>
      </c>
      <c r="J619" s="134" t="s">
        <v>37</v>
      </c>
      <c r="K619" s="134" t="s">
        <v>31</v>
      </c>
      <c r="L619" s="134" t="s">
        <v>35</v>
      </c>
      <c r="M619" s="134" t="s">
        <v>36</v>
      </c>
      <c r="N619" s="134" t="s">
        <v>34</v>
      </c>
      <c r="O619" s="134" t="s">
        <v>37</v>
      </c>
    </row>
    <row r="620" spans="1:15" ht="46.5" hidden="1" customHeight="1" x14ac:dyDescent="0.3">
      <c r="A620" s="108">
        <f>A611+1</f>
        <v>64</v>
      </c>
      <c r="B620" s="333"/>
      <c r="C620" s="338"/>
      <c r="D620" s="118"/>
      <c r="E620" s="118"/>
      <c r="F620" s="119"/>
      <c r="G620" s="133"/>
      <c r="H620" s="118"/>
      <c r="I620" s="338"/>
      <c r="J620" s="72" t="str">
        <f>IFERROR(AVERAGE(I620)," ")</f>
        <v xml:space="preserve"> </v>
      </c>
      <c r="K620" s="196">
        <f t="shared" ref="K620:K626" si="9">D620</f>
        <v>0</v>
      </c>
      <c r="L620" s="133"/>
      <c r="M620" s="118"/>
      <c r="N620" s="338"/>
      <c r="O620" s="72" t="str">
        <f>IFERROR(AVERAGE(N620)," ")</f>
        <v xml:space="preserve"> </v>
      </c>
    </row>
    <row r="621" spans="1:15" ht="38.25" hidden="1" customHeight="1" x14ac:dyDescent="0.3">
      <c r="A621" s="360"/>
      <c r="B621" s="334"/>
      <c r="C621" s="339"/>
      <c r="D621" s="118"/>
      <c r="E621" s="118"/>
      <c r="F621" s="119"/>
      <c r="G621" s="133"/>
      <c r="H621" s="118"/>
      <c r="I621" s="339"/>
      <c r="J621" s="345" t="str">
        <f>IFERROR(VLOOKUP(J620,'Datos Validaciones PAO'!$N$2:$O$102,2,TRUE)," ")</f>
        <v xml:space="preserve"> </v>
      </c>
      <c r="K621" s="196">
        <f t="shared" si="9"/>
        <v>0</v>
      </c>
      <c r="L621" s="133"/>
      <c r="M621" s="118"/>
      <c r="N621" s="339"/>
      <c r="O621" s="345" t="str">
        <f>IFERROR(VLOOKUP(O620,'Datos Validaciones PAO'!$N$2:$O$102,2,TRUE)," ")</f>
        <v xml:space="preserve"> </v>
      </c>
    </row>
    <row r="622" spans="1:15" ht="34.5" hidden="1" customHeight="1" x14ac:dyDescent="0.3">
      <c r="A622" s="361"/>
      <c r="B622" s="334"/>
      <c r="C622" s="339"/>
      <c r="D622" s="118"/>
      <c r="E622" s="118"/>
      <c r="F622" s="119"/>
      <c r="G622" s="133"/>
      <c r="H622" s="118"/>
      <c r="I622" s="339"/>
      <c r="J622" s="346"/>
      <c r="K622" s="196">
        <f t="shared" si="9"/>
        <v>0</v>
      </c>
      <c r="L622" s="133"/>
      <c r="M622" s="118"/>
      <c r="N622" s="339"/>
      <c r="O622" s="346"/>
    </row>
    <row r="623" spans="1:15" ht="33" hidden="1" customHeight="1" x14ac:dyDescent="0.3">
      <c r="A623" s="361"/>
      <c r="B623" s="334"/>
      <c r="C623" s="339"/>
      <c r="D623" s="118"/>
      <c r="E623" s="118"/>
      <c r="F623" s="119"/>
      <c r="G623" s="133"/>
      <c r="H623" s="118"/>
      <c r="I623" s="339"/>
      <c r="J623" s="346"/>
      <c r="K623" s="196">
        <f t="shared" si="9"/>
        <v>0</v>
      </c>
      <c r="L623" s="133"/>
      <c r="M623" s="118"/>
      <c r="N623" s="339"/>
      <c r="O623" s="346"/>
    </row>
    <row r="624" spans="1:15" ht="48.75" hidden="1" customHeight="1" x14ac:dyDescent="0.3">
      <c r="A624" s="361"/>
      <c r="B624" s="334"/>
      <c r="C624" s="339"/>
      <c r="D624" s="118"/>
      <c r="E624" s="118"/>
      <c r="F624" s="119"/>
      <c r="G624" s="133"/>
      <c r="H624" s="118"/>
      <c r="I624" s="339"/>
      <c r="J624" s="346"/>
      <c r="K624" s="196">
        <f t="shared" si="9"/>
        <v>0</v>
      </c>
      <c r="L624" s="133"/>
      <c r="M624" s="118"/>
      <c r="N624" s="339"/>
      <c r="O624" s="346"/>
    </row>
    <row r="625" spans="1:15" ht="33" hidden="1" customHeight="1" x14ac:dyDescent="0.3">
      <c r="A625" s="361"/>
      <c r="B625" s="334"/>
      <c r="C625" s="339"/>
      <c r="D625" s="118"/>
      <c r="E625" s="118"/>
      <c r="F625" s="119"/>
      <c r="G625" s="133"/>
      <c r="H625" s="118"/>
      <c r="I625" s="339"/>
      <c r="J625" s="346"/>
      <c r="K625" s="196">
        <f t="shared" si="9"/>
        <v>0</v>
      </c>
      <c r="L625" s="133"/>
      <c r="M625" s="118"/>
      <c r="N625" s="339"/>
      <c r="O625" s="346"/>
    </row>
    <row r="626" spans="1:15" ht="42.75" hidden="1" customHeight="1" thickBot="1" x14ac:dyDescent="0.35">
      <c r="A626" s="362"/>
      <c r="B626" s="335"/>
      <c r="C626" s="340"/>
      <c r="D626" s="118"/>
      <c r="E626" s="118"/>
      <c r="F626" s="119"/>
      <c r="G626" s="133"/>
      <c r="H626" s="118"/>
      <c r="I626" s="340"/>
      <c r="J626" s="347"/>
      <c r="K626" s="196">
        <f t="shared" si="9"/>
        <v>0</v>
      </c>
      <c r="L626" s="133"/>
      <c r="M626" s="118"/>
      <c r="N626" s="340"/>
      <c r="O626" s="347"/>
    </row>
    <row r="627" spans="1:15" ht="15.75" hidden="1" customHeight="1" thickBot="1" x14ac:dyDescent="0.35">
      <c r="A627" s="69" t="s">
        <v>27</v>
      </c>
      <c r="B627" s="326"/>
      <c r="C627" s="325"/>
      <c r="D627" s="325"/>
      <c r="E627" s="67"/>
      <c r="F627" s="67"/>
      <c r="G627" s="67"/>
      <c r="H627" s="67"/>
      <c r="I627" s="67"/>
      <c r="J627" s="68"/>
      <c r="K627" s="67"/>
      <c r="L627" s="67"/>
      <c r="M627" s="67"/>
      <c r="N627" s="67"/>
      <c r="O627" s="68"/>
    </row>
    <row r="628" spans="1:15" ht="49.5" hidden="1" customHeight="1" thickBot="1" x14ac:dyDescent="0.35">
      <c r="A628" s="71" t="s">
        <v>28</v>
      </c>
      <c r="B628" s="70" t="s">
        <v>29</v>
      </c>
      <c r="C628" s="134" t="s">
        <v>30</v>
      </c>
      <c r="D628" s="134" t="s">
        <v>31</v>
      </c>
      <c r="E628" s="134" t="s">
        <v>32</v>
      </c>
      <c r="F628" s="134" t="s">
        <v>33</v>
      </c>
      <c r="G628" s="134" t="s">
        <v>35</v>
      </c>
      <c r="H628" s="134" t="s">
        <v>36</v>
      </c>
      <c r="I628" s="134" t="s">
        <v>34</v>
      </c>
      <c r="J628" s="134" t="s">
        <v>37</v>
      </c>
      <c r="K628" s="134" t="s">
        <v>31</v>
      </c>
      <c r="L628" s="134" t="s">
        <v>35</v>
      </c>
      <c r="M628" s="134" t="s">
        <v>36</v>
      </c>
      <c r="N628" s="134" t="s">
        <v>34</v>
      </c>
      <c r="O628" s="134" t="s">
        <v>37</v>
      </c>
    </row>
    <row r="629" spans="1:15" ht="46.5" hidden="1" customHeight="1" x14ac:dyDescent="0.3">
      <c r="A629" s="108">
        <f>A620+1</f>
        <v>65</v>
      </c>
      <c r="B629" s="333"/>
      <c r="C629" s="338"/>
      <c r="D629" s="118"/>
      <c r="E629" s="118"/>
      <c r="F629" s="119"/>
      <c r="G629" s="133"/>
      <c r="H629" s="118"/>
      <c r="I629" s="338"/>
      <c r="J629" s="72" t="str">
        <f>IFERROR(AVERAGE(I629)," ")</f>
        <v xml:space="preserve"> </v>
      </c>
      <c r="K629" s="196">
        <f t="shared" ref="K629:K635" si="10">D629</f>
        <v>0</v>
      </c>
      <c r="L629" s="133"/>
      <c r="M629" s="118"/>
      <c r="N629" s="338"/>
      <c r="O629" s="72" t="str">
        <f>IFERROR(AVERAGE(N629)," ")</f>
        <v xml:space="preserve"> </v>
      </c>
    </row>
    <row r="630" spans="1:15" ht="38.25" hidden="1" customHeight="1" x14ac:dyDescent="0.3">
      <c r="A630" s="360"/>
      <c r="B630" s="334"/>
      <c r="C630" s="339"/>
      <c r="D630" s="118"/>
      <c r="E630" s="118"/>
      <c r="F630" s="119"/>
      <c r="G630" s="133"/>
      <c r="H630" s="118"/>
      <c r="I630" s="339"/>
      <c r="J630" s="345" t="str">
        <f>IFERROR(VLOOKUP(J629,'Datos Validaciones PAO'!$N$2:$O$102,2,TRUE)," ")</f>
        <v xml:space="preserve"> </v>
      </c>
      <c r="K630" s="196">
        <f t="shared" si="10"/>
        <v>0</v>
      </c>
      <c r="L630" s="133"/>
      <c r="M630" s="118"/>
      <c r="N630" s="339"/>
      <c r="O630" s="345" t="str">
        <f>IFERROR(VLOOKUP(O629,'Datos Validaciones PAO'!$N$2:$O$102,2,TRUE)," ")</f>
        <v xml:space="preserve"> </v>
      </c>
    </row>
    <row r="631" spans="1:15" ht="34.5" hidden="1" customHeight="1" x14ac:dyDescent="0.3">
      <c r="A631" s="361"/>
      <c r="B631" s="334"/>
      <c r="C631" s="339"/>
      <c r="D631" s="118"/>
      <c r="E631" s="118"/>
      <c r="F631" s="119"/>
      <c r="G631" s="133"/>
      <c r="H631" s="118"/>
      <c r="I631" s="339"/>
      <c r="J631" s="346"/>
      <c r="K631" s="196">
        <f t="shared" si="10"/>
        <v>0</v>
      </c>
      <c r="L631" s="133"/>
      <c r="M631" s="118"/>
      <c r="N631" s="339"/>
      <c r="O631" s="346"/>
    </row>
    <row r="632" spans="1:15" ht="33" hidden="1" customHeight="1" x14ac:dyDescent="0.3">
      <c r="A632" s="361"/>
      <c r="B632" s="334"/>
      <c r="C632" s="339"/>
      <c r="D632" s="118"/>
      <c r="E632" s="118"/>
      <c r="F632" s="119"/>
      <c r="G632" s="133"/>
      <c r="H632" s="118"/>
      <c r="I632" s="339"/>
      <c r="J632" s="346"/>
      <c r="K632" s="196">
        <f t="shared" si="10"/>
        <v>0</v>
      </c>
      <c r="L632" s="133"/>
      <c r="M632" s="118"/>
      <c r="N632" s="339"/>
      <c r="O632" s="346"/>
    </row>
    <row r="633" spans="1:15" ht="48.75" hidden="1" customHeight="1" x14ac:dyDescent="0.3">
      <c r="A633" s="361"/>
      <c r="B633" s="334"/>
      <c r="C633" s="339"/>
      <c r="D633" s="118"/>
      <c r="E633" s="118"/>
      <c r="F633" s="119"/>
      <c r="G633" s="133"/>
      <c r="H633" s="118"/>
      <c r="I633" s="339"/>
      <c r="J633" s="346"/>
      <c r="K633" s="196">
        <f t="shared" si="10"/>
        <v>0</v>
      </c>
      <c r="L633" s="133"/>
      <c r="M633" s="118"/>
      <c r="N633" s="339"/>
      <c r="O633" s="346"/>
    </row>
    <row r="634" spans="1:15" ht="33" hidden="1" customHeight="1" x14ac:dyDescent="0.3">
      <c r="A634" s="361"/>
      <c r="B634" s="334"/>
      <c r="C634" s="339"/>
      <c r="D634" s="118"/>
      <c r="E634" s="118"/>
      <c r="F634" s="119"/>
      <c r="G634" s="133"/>
      <c r="H634" s="118"/>
      <c r="I634" s="339"/>
      <c r="J634" s="346"/>
      <c r="K634" s="196">
        <f t="shared" si="10"/>
        <v>0</v>
      </c>
      <c r="L634" s="133"/>
      <c r="M634" s="118"/>
      <c r="N634" s="339"/>
      <c r="O634" s="346"/>
    </row>
    <row r="635" spans="1:15" ht="42.75" hidden="1" customHeight="1" thickBot="1" x14ac:dyDescent="0.35">
      <c r="A635" s="362"/>
      <c r="B635" s="335"/>
      <c r="C635" s="340"/>
      <c r="D635" s="118"/>
      <c r="E635" s="118"/>
      <c r="F635" s="119"/>
      <c r="G635" s="133"/>
      <c r="H635" s="118"/>
      <c r="I635" s="340"/>
      <c r="J635" s="347"/>
      <c r="K635" s="196">
        <f t="shared" si="10"/>
        <v>0</v>
      </c>
      <c r="L635" s="133"/>
      <c r="M635" s="118"/>
      <c r="N635" s="340"/>
      <c r="O635" s="347"/>
    </row>
    <row r="636" spans="1:15" ht="15.75" hidden="1" customHeight="1" thickBot="1" x14ac:dyDescent="0.35">
      <c r="A636" s="69" t="s">
        <v>27</v>
      </c>
      <c r="B636" s="326"/>
      <c r="C636" s="325"/>
      <c r="D636" s="325"/>
      <c r="E636" s="67"/>
      <c r="F636" s="67"/>
      <c r="G636" s="67"/>
      <c r="H636" s="67"/>
      <c r="I636" s="67"/>
      <c r="J636" s="68"/>
      <c r="K636" s="67"/>
      <c r="L636" s="67"/>
      <c r="M636" s="67"/>
      <c r="N636" s="67"/>
      <c r="O636" s="68"/>
    </row>
    <row r="637" spans="1:15" ht="49.5" hidden="1" customHeight="1" thickBot="1" x14ac:dyDescent="0.35">
      <c r="A637" s="71" t="s">
        <v>28</v>
      </c>
      <c r="B637" s="70" t="s">
        <v>29</v>
      </c>
      <c r="C637" s="134" t="s">
        <v>30</v>
      </c>
      <c r="D637" s="134" t="s">
        <v>31</v>
      </c>
      <c r="E637" s="134" t="s">
        <v>32</v>
      </c>
      <c r="F637" s="134" t="s">
        <v>33</v>
      </c>
      <c r="G637" s="134" t="s">
        <v>35</v>
      </c>
      <c r="H637" s="134" t="s">
        <v>36</v>
      </c>
      <c r="I637" s="134" t="s">
        <v>34</v>
      </c>
      <c r="J637" s="134" t="s">
        <v>37</v>
      </c>
      <c r="K637" s="134" t="s">
        <v>31</v>
      </c>
      <c r="L637" s="134" t="s">
        <v>35</v>
      </c>
      <c r="M637" s="134" t="s">
        <v>36</v>
      </c>
      <c r="N637" s="134" t="s">
        <v>34</v>
      </c>
      <c r="O637" s="134" t="s">
        <v>37</v>
      </c>
    </row>
    <row r="638" spans="1:15" ht="46.5" hidden="1" customHeight="1" x14ac:dyDescent="0.3">
      <c r="A638" s="108">
        <f>A629+1</f>
        <v>66</v>
      </c>
      <c r="B638" s="333"/>
      <c r="C638" s="338"/>
      <c r="D638" s="118"/>
      <c r="E638" s="118"/>
      <c r="F638" s="119"/>
      <c r="G638" s="133"/>
      <c r="H638" s="118"/>
      <c r="I638" s="338"/>
      <c r="J638" s="72" t="str">
        <f>IFERROR(AVERAGE(I638)," ")</f>
        <v xml:space="preserve"> </v>
      </c>
      <c r="K638" s="196">
        <f t="shared" ref="K638:K644" si="11">D638</f>
        <v>0</v>
      </c>
      <c r="L638" s="133"/>
      <c r="M638" s="118"/>
      <c r="N638" s="338"/>
      <c r="O638" s="72" t="str">
        <f>IFERROR(AVERAGE(N638)," ")</f>
        <v xml:space="preserve"> </v>
      </c>
    </row>
    <row r="639" spans="1:15" ht="38.25" hidden="1" customHeight="1" x14ac:dyDescent="0.3">
      <c r="A639" s="360"/>
      <c r="B639" s="334"/>
      <c r="C639" s="339"/>
      <c r="D639" s="118"/>
      <c r="E639" s="118"/>
      <c r="F639" s="119"/>
      <c r="G639" s="133"/>
      <c r="H639" s="118"/>
      <c r="I639" s="339"/>
      <c r="J639" s="345" t="str">
        <f>IFERROR(VLOOKUP(J638,'Datos Validaciones PAO'!$N$2:$O$102,2,TRUE)," ")</f>
        <v xml:space="preserve"> </v>
      </c>
      <c r="K639" s="196">
        <f t="shared" si="11"/>
        <v>0</v>
      </c>
      <c r="L639" s="133"/>
      <c r="M639" s="118"/>
      <c r="N639" s="339"/>
      <c r="O639" s="345" t="str">
        <f>IFERROR(VLOOKUP(O638,'Datos Validaciones PAO'!$N$2:$O$102,2,TRUE)," ")</f>
        <v xml:space="preserve"> </v>
      </c>
    </row>
    <row r="640" spans="1:15" ht="34.5" hidden="1" customHeight="1" x14ac:dyDescent="0.3">
      <c r="A640" s="361"/>
      <c r="B640" s="334"/>
      <c r="C640" s="339"/>
      <c r="D640" s="118"/>
      <c r="E640" s="118"/>
      <c r="F640" s="119"/>
      <c r="G640" s="133"/>
      <c r="H640" s="118"/>
      <c r="I640" s="339"/>
      <c r="J640" s="346"/>
      <c r="K640" s="196">
        <f t="shared" si="11"/>
        <v>0</v>
      </c>
      <c r="L640" s="133"/>
      <c r="M640" s="118"/>
      <c r="N640" s="339"/>
      <c r="O640" s="346"/>
    </row>
    <row r="641" spans="1:15" ht="33" hidden="1" customHeight="1" x14ac:dyDescent="0.3">
      <c r="A641" s="361"/>
      <c r="B641" s="334"/>
      <c r="C641" s="339"/>
      <c r="D641" s="118"/>
      <c r="E641" s="118"/>
      <c r="F641" s="119"/>
      <c r="G641" s="133"/>
      <c r="H641" s="118"/>
      <c r="I641" s="339"/>
      <c r="J641" s="346"/>
      <c r="K641" s="196">
        <f t="shared" si="11"/>
        <v>0</v>
      </c>
      <c r="L641" s="133"/>
      <c r="M641" s="118"/>
      <c r="N641" s="339"/>
      <c r="O641" s="346"/>
    </row>
    <row r="642" spans="1:15" ht="48.75" hidden="1" customHeight="1" x14ac:dyDescent="0.3">
      <c r="A642" s="361"/>
      <c r="B642" s="334"/>
      <c r="C642" s="339"/>
      <c r="D642" s="118"/>
      <c r="E642" s="118"/>
      <c r="F642" s="119"/>
      <c r="G642" s="133"/>
      <c r="H642" s="118"/>
      <c r="I642" s="339"/>
      <c r="J642" s="346"/>
      <c r="K642" s="196">
        <f t="shared" si="11"/>
        <v>0</v>
      </c>
      <c r="L642" s="133"/>
      <c r="M642" s="118"/>
      <c r="N642" s="339"/>
      <c r="O642" s="346"/>
    </row>
    <row r="643" spans="1:15" ht="33" hidden="1" customHeight="1" x14ac:dyDescent="0.3">
      <c r="A643" s="361"/>
      <c r="B643" s="334"/>
      <c r="C643" s="339"/>
      <c r="D643" s="118"/>
      <c r="E643" s="118"/>
      <c r="F643" s="119"/>
      <c r="G643" s="133"/>
      <c r="H643" s="118"/>
      <c r="I643" s="339"/>
      <c r="J643" s="346"/>
      <c r="K643" s="196">
        <f t="shared" si="11"/>
        <v>0</v>
      </c>
      <c r="L643" s="133"/>
      <c r="M643" s="118"/>
      <c r="N643" s="339"/>
      <c r="O643" s="346"/>
    </row>
    <row r="644" spans="1:15" ht="42.75" hidden="1" customHeight="1" thickBot="1" x14ac:dyDescent="0.35">
      <c r="A644" s="362"/>
      <c r="B644" s="335"/>
      <c r="C644" s="340"/>
      <c r="D644" s="118"/>
      <c r="E644" s="118"/>
      <c r="F644" s="119"/>
      <c r="G644" s="133"/>
      <c r="H644" s="118"/>
      <c r="I644" s="340"/>
      <c r="J644" s="347"/>
      <c r="K644" s="196">
        <f t="shared" si="11"/>
        <v>0</v>
      </c>
      <c r="L644" s="133"/>
      <c r="M644" s="118"/>
      <c r="N644" s="340"/>
      <c r="O644" s="347"/>
    </row>
    <row r="645" spans="1:15" ht="15.75" hidden="1" customHeight="1" thickBot="1" x14ac:dyDescent="0.35">
      <c r="A645" s="69" t="s">
        <v>27</v>
      </c>
      <c r="B645" s="326"/>
      <c r="C645" s="325"/>
      <c r="D645" s="325"/>
      <c r="E645" s="67"/>
      <c r="F645" s="67"/>
      <c r="G645" s="67"/>
      <c r="H645" s="67"/>
      <c r="I645" s="67"/>
      <c r="J645" s="68"/>
      <c r="K645" s="67"/>
      <c r="L645" s="67"/>
      <c r="M645" s="67"/>
      <c r="N645" s="67"/>
      <c r="O645" s="68"/>
    </row>
    <row r="646" spans="1:15" ht="49.5" hidden="1" customHeight="1" thickBot="1" x14ac:dyDescent="0.35">
      <c r="A646" s="71" t="s">
        <v>28</v>
      </c>
      <c r="B646" s="70" t="s">
        <v>29</v>
      </c>
      <c r="C646" s="134" t="s">
        <v>30</v>
      </c>
      <c r="D646" s="134" t="s">
        <v>31</v>
      </c>
      <c r="E646" s="134" t="s">
        <v>32</v>
      </c>
      <c r="F646" s="134" t="s">
        <v>33</v>
      </c>
      <c r="G646" s="134" t="s">
        <v>35</v>
      </c>
      <c r="H646" s="134" t="s">
        <v>36</v>
      </c>
      <c r="I646" s="134" t="s">
        <v>34</v>
      </c>
      <c r="J646" s="134" t="s">
        <v>37</v>
      </c>
      <c r="K646" s="134" t="s">
        <v>31</v>
      </c>
      <c r="L646" s="134" t="s">
        <v>35</v>
      </c>
      <c r="M646" s="134" t="s">
        <v>36</v>
      </c>
      <c r="N646" s="134" t="s">
        <v>34</v>
      </c>
      <c r="O646" s="134" t="s">
        <v>37</v>
      </c>
    </row>
    <row r="647" spans="1:15" ht="46.5" hidden="1" customHeight="1" x14ac:dyDescent="0.3">
      <c r="A647" s="108">
        <f>A638+1</f>
        <v>67</v>
      </c>
      <c r="B647" s="333"/>
      <c r="C647" s="338"/>
      <c r="D647" s="118"/>
      <c r="E647" s="118"/>
      <c r="F647" s="119"/>
      <c r="G647" s="133"/>
      <c r="H647" s="118"/>
      <c r="I647" s="338"/>
      <c r="J647" s="72" t="str">
        <f>IFERROR(AVERAGE(I647)," ")</f>
        <v xml:space="preserve"> </v>
      </c>
      <c r="K647" s="196">
        <f t="shared" ref="K647:K653" si="12">D647</f>
        <v>0</v>
      </c>
      <c r="L647" s="133"/>
      <c r="M647" s="118"/>
      <c r="N647" s="338"/>
      <c r="O647" s="72" t="str">
        <f>IFERROR(AVERAGE(N647)," ")</f>
        <v xml:space="preserve"> </v>
      </c>
    </row>
    <row r="648" spans="1:15" ht="38.25" hidden="1" customHeight="1" x14ac:dyDescent="0.3">
      <c r="A648" s="360"/>
      <c r="B648" s="334"/>
      <c r="C648" s="339"/>
      <c r="D648" s="118"/>
      <c r="E648" s="118"/>
      <c r="F648" s="119"/>
      <c r="G648" s="133"/>
      <c r="H648" s="118"/>
      <c r="I648" s="339"/>
      <c r="J648" s="345" t="str">
        <f>IFERROR(VLOOKUP(J647,'Datos Validaciones PAO'!$N$2:$O$102,2,TRUE)," ")</f>
        <v xml:space="preserve"> </v>
      </c>
      <c r="K648" s="196">
        <f t="shared" si="12"/>
        <v>0</v>
      </c>
      <c r="L648" s="133"/>
      <c r="M648" s="118"/>
      <c r="N648" s="339"/>
      <c r="O648" s="345" t="str">
        <f>IFERROR(VLOOKUP(O647,'Datos Validaciones PAO'!$N$2:$O$102,2,TRUE)," ")</f>
        <v xml:space="preserve"> </v>
      </c>
    </row>
    <row r="649" spans="1:15" ht="34.5" hidden="1" customHeight="1" x14ac:dyDescent="0.3">
      <c r="A649" s="361"/>
      <c r="B649" s="334"/>
      <c r="C649" s="339"/>
      <c r="D649" s="118"/>
      <c r="E649" s="118"/>
      <c r="F649" s="119"/>
      <c r="G649" s="133"/>
      <c r="H649" s="118"/>
      <c r="I649" s="339"/>
      <c r="J649" s="346"/>
      <c r="K649" s="196">
        <f t="shared" si="12"/>
        <v>0</v>
      </c>
      <c r="L649" s="133"/>
      <c r="M649" s="118"/>
      <c r="N649" s="339"/>
      <c r="O649" s="346"/>
    </row>
    <row r="650" spans="1:15" ht="33" hidden="1" customHeight="1" x14ac:dyDescent="0.3">
      <c r="A650" s="361"/>
      <c r="B650" s="334"/>
      <c r="C650" s="339"/>
      <c r="D650" s="118"/>
      <c r="E650" s="118"/>
      <c r="F650" s="119"/>
      <c r="G650" s="133"/>
      <c r="H650" s="118"/>
      <c r="I650" s="339"/>
      <c r="J650" s="346"/>
      <c r="K650" s="196">
        <f t="shared" si="12"/>
        <v>0</v>
      </c>
      <c r="L650" s="133"/>
      <c r="M650" s="118"/>
      <c r="N650" s="339"/>
      <c r="O650" s="346"/>
    </row>
    <row r="651" spans="1:15" ht="48.75" hidden="1" customHeight="1" x14ac:dyDescent="0.3">
      <c r="A651" s="361"/>
      <c r="B651" s="334"/>
      <c r="C651" s="339"/>
      <c r="D651" s="118"/>
      <c r="E651" s="118"/>
      <c r="F651" s="119"/>
      <c r="G651" s="133"/>
      <c r="H651" s="118"/>
      <c r="I651" s="339"/>
      <c r="J651" s="346"/>
      <c r="K651" s="196">
        <f t="shared" si="12"/>
        <v>0</v>
      </c>
      <c r="L651" s="133"/>
      <c r="M651" s="118"/>
      <c r="N651" s="339"/>
      <c r="O651" s="346"/>
    </row>
    <row r="652" spans="1:15" ht="33" hidden="1" customHeight="1" x14ac:dyDescent="0.3">
      <c r="A652" s="361"/>
      <c r="B652" s="334"/>
      <c r="C652" s="339"/>
      <c r="D652" s="118"/>
      <c r="E652" s="118"/>
      <c r="F652" s="119"/>
      <c r="G652" s="133"/>
      <c r="H652" s="118"/>
      <c r="I652" s="339"/>
      <c r="J652" s="346"/>
      <c r="K652" s="196">
        <f t="shared" si="12"/>
        <v>0</v>
      </c>
      <c r="L652" s="133"/>
      <c r="M652" s="118"/>
      <c r="N652" s="339"/>
      <c r="O652" s="346"/>
    </row>
    <row r="653" spans="1:15" ht="25.5" hidden="1" customHeight="1" thickBot="1" x14ac:dyDescent="0.35">
      <c r="A653" s="362"/>
      <c r="B653" s="335"/>
      <c r="C653" s="340"/>
      <c r="D653" s="118"/>
      <c r="E653" s="118"/>
      <c r="F653" s="119"/>
      <c r="G653" s="133"/>
      <c r="H653" s="118"/>
      <c r="I653" s="340"/>
      <c r="J653" s="347"/>
      <c r="K653" s="196">
        <f t="shared" si="12"/>
        <v>0</v>
      </c>
      <c r="L653" s="133"/>
      <c r="M653" s="118"/>
      <c r="N653" s="340"/>
      <c r="O653" s="347"/>
    </row>
    <row r="654" spans="1:15" ht="15.75" hidden="1" customHeight="1" thickBot="1" x14ac:dyDescent="0.35">
      <c r="A654" s="69" t="s">
        <v>27</v>
      </c>
      <c r="B654" s="326"/>
      <c r="C654" s="325"/>
      <c r="D654" s="325"/>
      <c r="E654" s="67"/>
      <c r="F654" s="67"/>
      <c r="G654" s="67"/>
      <c r="H654" s="67"/>
      <c r="I654" s="67"/>
      <c r="J654" s="68"/>
      <c r="K654" s="67"/>
      <c r="L654" s="67"/>
      <c r="M654" s="67"/>
      <c r="N654" s="67"/>
      <c r="O654" s="68"/>
    </row>
    <row r="655" spans="1:15" ht="49.5" hidden="1" customHeight="1" thickBot="1" x14ac:dyDescent="0.35">
      <c r="A655" s="71" t="s">
        <v>28</v>
      </c>
      <c r="B655" s="70" t="s">
        <v>29</v>
      </c>
      <c r="C655" s="134" t="s">
        <v>30</v>
      </c>
      <c r="D655" s="134" t="s">
        <v>31</v>
      </c>
      <c r="E655" s="134" t="s">
        <v>32</v>
      </c>
      <c r="F655" s="134" t="s">
        <v>33</v>
      </c>
      <c r="G655" s="134" t="s">
        <v>35</v>
      </c>
      <c r="H655" s="134" t="s">
        <v>36</v>
      </c>
      <c r="I655" s="134" t="s">
        <v>34</v>
      </c>
      <c r="J655" s="134" t="s">
        <v>37</v>
      </c>
      <c r="K655" s="134" t="s">
        <v>31</v>
      </c>
      <c r="L655" s="134" t="s">
        <v>35</v>
      </c>
      <c r="M655" s="134" t="s">
        <v>36</v>
      </c>
      <c r="N655" s="134" t="s">
        <v>34</v>
      </c>
      <c r="O655" s="134" t="s">
        <v>37</v>
      </c>
    </row>
    <row r="656" spans="1:15" ht="46.5" hidden="1" customHeight="1" x14ac:dyDescent="0.3">
      <c r="A656" s="108">
        <f>A647+1</f>
        <v>68</v>
      </c>
      <c r="B656" s="333"/>
      <c r="C656" s="184"/>
      <c r="D656" s="122"/>
      <c r="E656" s="118"/>
      <c r="F656" s="119"/>
      <c r="G656" s="133"/>
      <c r="H656" s="118"/>
      <c r="I656" s="338"/>
      <c r="J656" s="72" t="str">
        <f>IFERROR(AVERAGE(I656)," ")</f>
        <v xml:space="preserve"> </v>
      </c>
      <c r="K656" s="196">
        <f t="shared" ref="K656:K662" si="13">D656</f>
        <v>0</v>
      </c>
      <c r="L656" s="133"/>
      <c r="M656" s="118"/>
      <c r="N656" s="338"/>
      <c r="O656" s="72" t="str">
        <f>IFERROR(AVERAGE(N656)," ")</f>
        <v xml:space="preserve"> </v>
      </c>
    </row>
    <row r="657" spans="1:15" ht="38.25" hidden="1" customHeight="1" x14ac:dyDescent="0.3">
      <c r="A657" s="360"/>
      <c r="B657" s="334"/>
      <c r="C657" s="185"/>
      <c r="D657" s="118"/>
      <c r="E657" s="118"/>
      <c r="F657" s="119"/>
      <c r="G657" s="133"/>
      <c r="H657" s="118"/>
      <c r="I657" s="339"/>
      <c r="J657" s="345" t="str">
        <f>IFERROR(VLOOKUP(J656,'Datos Validaciones PAO'!$N$2:$O$102,2,TRUE)," ")</f>
        <v xml:space="preserve"> </v>
      </c>
      <c r="K657" s="196">
        <f t="shared" si="13"/>
        <v>0</v>
      </c>
      <c r="L657" s="133"/>
      <c r="M657" s="118"/>
      <c r="N657" s="339"/>
      <c r="O657" s="345" t="str">
        <f>IFERROR(VLOOKUP(O656,'Datos Validaciones PAO'!$N$2:$O$102,2,TRUE)," ")</f>
        <v xml:space="preserve"> </v>
      </c>
    </row>
    <row r="658" spans="1:15" ht="34.5" hidden="1" customHeight="1" x14ac:dyDescent="0.3">
      <c r="A658" s="361"/>
      <c r="B658" s="334"/>
      <c r="C658" s="185"/>
      <c r="D658" s="118"/>
      <c r="E658" s="118"/>
      <c r="F658" s="119"/>
      <c r="G658" s="133"/>
      <c r="H658" s="118"/>
      <c r="I658" s="339"/>
      <c r="J658" s="346"/>
      <c r="K658" s="196">
        <f t="shared" si="13"/>
        <v>0</v>
      </c>
      <c r="L658" s="133"/>
      <c r="M658" s="118"/>
      <c r="N658" s="339"/>
      <c r="O658" s="346"/>
    </row>
    <row r="659" spans="1:15" ht="33" hidden="1" customHeight="1" x14ac:dyDescent="0.3">
      <c r="A659" s="361"/>
      <c r="B659" s="334"/>
      <c r="C659" s="185"/>
      <c r="D659" s="118"/>
      <c r="E659" s="118"/>
      <c r="F659" s="119"/>
      <c r="G659" s="133"/>
      <c r="H659" s="118"/>
      <c r="I659" s="339"/>
      <c r="J659" s="346"/>
      <c r="K659" s="196">
        <f t="shared" si="13"/>
        <v>0</v>
      </c>
      <c r="L659" s="133"/>
      <c r="M659" s="118"/>
      <c r="N659" s="339"/>
      <c r="O659" s="346"/>
    </row>
    <row r="660" spans="1:15" ht="48.75" hidden="1" customHeight="1" x14ac:dyDescent="0.3">
      <c r="A660" s="361"/>
      <c r="B660" s="334"/>
      <c r="C660" s="185"/>
      <c r="D660" s="118"/>
      <c r="E660" s="118"/>
      <c r="F660" s="119"/>
      <c r="G660" s="133"/>
      <c r="H660" s="118"/>
      <c r="I660" s="339"/>
      <c r="J660" s="346"/>
      <c r="K660" s="196">
        <f t="shared" si="13"/>
        <v>0</v>
      </c>
      <c r="L660" s="133"/>
      <c r="M660" s="118"/>
      <c r="N660" s="339"/>
      <c r="O660" s="346"/>
    </row>
    <row r="661" spans="1:15" ht="33" hidden="1" customHeight="1" x14ac:dyDescent="0.3">
      <c r="A661" s="361"/>
      <c r="B661" s="334"/>
      <c r="C661" s="185"/>
      <c r="D661" s="118"/>
      <c r="E661" s="118"/>
      <c r="F661" s="119"/>
      <c r="G661" s="133"/>
      <c r="H661" s="118"/>
      <c r="I661" s="339"/>
      <c r="J661" s="346"/>
      <c r="K661" s="196">
        <f t="shared" si="13"/>
        <v>0</v>
      </c>
      <c r="L661" s="133"/>
      <c r="M661" s="118"/>
      <c r="N661" s="339"/>
      <c r="O661" s="346"/>
    </row>
    <row r="662" spans="1:15" ht="42.75" hidden="1" customHeight="1" thickBot="1" x14ac:dyDescent="0.35">
      <c r="A662" s="362"/>
      <c r="B662" s="335"/>
      <c r="C662" s="186"/>
      <c r="D662" s="118"/>
      <c r="E662" s="118"/>
      <c r="F662" s="119"/>
      <c r="G662" s="133"/>
      <c r="H662" s="118"/>
      <c r="I662" s="340"/>
      <c r="J662" s="347"/>
      <c r="K662" s="196">
        <f t="shared" si="13"/>
        <v>0</v>
      </c>
      <c r="L662" s="133"/>
      <c r="M662" s="118"/>
      <c r="N662" s="340"/>
      <c r="O662" s="347"/>
    </row>
    <row r="663" spans="1:15" ht="15.75" hidden="1" customHeight="1" thickBot="1" x14ac:dyDescent="0.35">
      <c r="A663" s="69" t="s">
        <v>27</v>
      </c>
      <c r="B663" s="326"/>
      <c r="C663" s="325"/>
      <c r="D663" s="325"/>
      <c r="E663" s="67"/>
      <c r="F663" s="67"/>
      <c r="G663" s="67"/>
      <c r="H663" s="67"/>
      <c r="I663" s="67"/>
      <c r="J663" s="68"/>
      <c r="K663" s="67"/>
      <c r="L663" s="67"/>
      <c r="M663" s="67"/>
      <c r="N663" s="67"/>
      <c r="O663" s="68"/>
    </row>
    <row r="664" spans="1:15" ht="49.5" hidden="1" customHeight="1" thickBot="1" x14ac:dyDescent="0.35">
      <c r="A664" s="71" t="s">
        <v>28</v>
      </c>
      <c r="B664" s="70" t="s">
        <v>29</v>
      </c>
      <c r="C664" s="134" t="s">
        <v>30</v>
      </c>
      <c r="D664" s="134" t="s">
        <v>31</v>
      </c>
      <c r="E664" s="134" t="s">
        <v>32</v>
      </c>
      <c r="F664" s="134" t="s">
        <v>33</v>
      </c>
      <c r="G664" s="134" t="s">
        <v>35</v>
      </c>
      <c r="H664" s="134" t="s">
        <v>36</v>
      </c>
      <c r="I664" s="134" t="s">
        <v>34</v>
      </c>
      <c r="J664" s="134" t="s">
        <v>37</v>
      </c>
      <c r="K664" s="134" t="s">
        <v>31</v>
      </c>
      <c r="L664" s="134" t="s">
        <v>35</v>
      </c>
      <c r="M664" s="134" t="s">
        <v>36</v>
      </c>
      <c r="N664" s="134" t="s">
        <v>34</v>
      </c>
      <c r="O664" s="134" t="s">
        <v>37</v>
      </c>
    </row>
    <row r="665" spans="1:15" ht="46.5" hidden="1" customHeight="1" x14ac:dyDescent="0.3">
      <c r="A665" s="108">
        <f>A656+1</f>
        <v>69</v>
      </c>
      <c r="B665" s="333"/>
      <c r="C665" s="338"/>
      <c r="D665" s="118"/>
      <c r="E665" s="118"/>
      <c r="F665" s="119"/>
      <c r="G665" s="133"/>
      <c r="H665" s="118"/>
      <c r="I665" s="338"/>
      <c r="J665" s="72" t="str">
        <f>IFERROR(AVERAGE(I665)," ")</f>
        <v xml:space="preserve"> </v>
      </c>
      <c r="K665" s="196">
        <f t="shared" ref="K665:K671" si="14">D665</f>
        <v>0</v>
      </c>
      <c r="L665" s="133"/>
      <c r="M665" s="118"/>
      <c r="N665" s="338"/>
      <c r="O665" s="72" t="str">
        <f>IFERROR(AVERAGE(N665)," ")</f>
        <v xml:space="preserve"> </v>
      </c>
    </row>
    <row r="666" spans="1:15" ht="38.25" hidden="1" customHeight="1" x14ac:dyDescent="0.3">
      <c r="A666" s="360"/>
      <c r="B666" s="334"/>
      <c r="C666" s="339"/>
      <c r="D666" s="118"/>
      <c r="E666" s="118"/>
      <c r="F666" s="119"/>
      <c r="G666" s="133"/>
      <c r="H666" s="118"/>
      <c r="I666" s="339"/>
      <c r="J666" s="345" t="str">
        <f>IFERROR(VLOOKUP(J665,'Datos Validaciones PAO'!$N$2:$O$102,2,TRUE)," ")</f>
        <v xml:space="preserve"> </v>
      </c>
      <c r="K666" s="196">
        <f t="shared" si="14"/>
        <v>0</v>
      </c>
      <c r="L666" s="133"/>
      <c r="M666" s="118"/>
      <c r="N666" s="339"/>
      <c r="O666" s="345" t="str">
        <f>IFERROR(VLOOKUP(O665,'Datos Validaciones PAO'!$N$2:$O$102,2,TRUE)," ")</f>
        <v xml:space="preserve"> </v>
      </c>
    </row>
    <row r="667" spans="1:15" ht="34.5" hidden="1" customHeight="1" x14ac:dyDescent="0.3">
      <c r="A667" s="361"/>
      <c r="B667" s="334"/>
      <c r="C667" s="339"/>
      <c r="D667" s="118"/>
      <c r="E667" s="118"/>
      <c r="F667" s="119"/>
      <c r="G667" s="133"/>
      <c r="H667" s="118"/>
      <c r="I667" s="339"/>
      <c r="J667" s="346"/>
      <c r="K667" s="196">
        <f t="shared" si="14"/>
        <v>0</v>
      </c>
      <c r="L667" s="133"/>
      <c r="M667" s="118"/>
      <c r="N667" s="339"/>
      <c r="O667" s="346"/>
    </row>
    <row r="668" spans="1:15" ht="33" hidden="1" customHeight="1" x14ac:dyDescent="0.3">
      <c r="A668" s="361"/>
      <c r="B668" s="334"/>
      <c r="C668" s="339"/>
      <c r="D668" s="118"/>
      <c r="E668" s="118"/>
      <c r="F668" s="119"/>
      <c r="G668" s="133"/>
      <c r="H668" s="118"/>
      <c r="I668" s="339"/>
      <c r="J668" s="346"/>
      <c r="K668" s="196">
        <f t="shared" si="14"/>
        <v>0</v>
      </c>
      <c r="L668" s="133"/>
      <c r="M668" s="118"/>
      <c r="N668" s="339"/>
      <c r="O668" s="346"/>
    </row>
    <row r="669" spans="1:15" ht="48.75" hidden="1" customHeight="1" x14ac:dyDescent="0.3">
      <c r="A669" s="361"/>
      <c r="B669" s="334"/>
      <c r="C669" s="339"/>
      <c r="D669" s="118"/>
      <c r="E669" s="118"/>
      <c r="F669" s="119"/>
      <c r="G669" s="133"/>
      <c r="H669" s="118"/>
      <c r="I669" s="339"/>
      <c r="J669" s="346"/>
      <c r="K669" s="196">
        <f t="shared" si="14"/>
        <v>0</v>
      </c>
      <c r="L669" s="133"/>
      <c r="M669" s="118"/>
      <c r="N669" s="339"/>
      <c r="O669" s="346"/>
    </row>
    <row r="670" spans="1:15" ht="33" hidden="1" customHeight="1" x14ac:dyDescent="0.3">
      <c r="A670" s="361"/>
      <c r="B670" s="334"/>
      <c r="C670" s="339"/>
      <c r="D670" s="118"/>
      <c r="E670" s="118"/>
      <c r="F670" s="119"/>
      <c r="G670" s="133"/>
      <c r="H670" s="118"/>
      <c r="I670" s="339"/>
      <c r="J670" s="346"/>
      <c r="K670" s="196">
        <f t="shared" si="14"/>
        <v>0</v>
      </c>
      <c r="L670" s="133"/>
      <c r="M670" s="118"/>
      <c r="N670" s="339"/>
      <c r="O670" s="346"/>
    </row>
    <row r="671" spans="1:15" ht="42.75" hidden="1" customHeight="1" thickBot="1" x14ac:dyDescent="0.35">
      <c r="A671" s="362"/>
      <c r="B671" s="335"/>
      <c r="C671" s="340"/>
      <c r="D671" s="118"/>
      <c r="E671" s="118"/>
      <c r="F671" s="119"/>
      <c r="G671" s="133"/>
      <c r="H671" s="118"/>
      <c r="I671" s="340"/>
      <c r="J671" s="347"/>
      <c r="K671" s="196">
        <f t="shared" si="14"/>
        <v>0</v>
      </c>
      <c r="L671" s="133"/>
      <c r="M671" s="118"/>
      <c r="N671" s="340"/>
      <c r="O671" s="347"/>
    </row>
    <row r="672" spans="1:15" ht="15.75" hidden="1" customHeight="1" thickBot="1" x14ac:dyDescent="0.35">
      <c r="A672" s="69" t="s">
        <v>27</v>
      </c>
      <c r="B672" s="326"/>
      <c r="C672" s="325"/>
      <c r="D672" s="325"/>
      <c r="E672" s="67"/>
      <c r="F672" s="67"/>
      <c r="G672" s="67"/>
      <c r="H672" s="67"/>
      <c r="I672" s="67"/>
      <c r="J672" s="68"/>
      <c r="K672" s="67"/>
      <c r="L672" s="67"/>
      <c r="M672" s="67"/>
      <c r="N672" s="67"/>
      <c r="O672" s="68"/>
    </row>
    <row r="673" spans="1:15" ht="49.5" hidden="1" customHeight="1" thickBot="1" x14ac:dyDescent="0.35">
      <c r="A673" s="71" t="s">
        <v>28</v>
      </c>
      <c r="B673" s="70" t="s">
        <v>29</v>
      </c>
      <c r="C673" s="134" t="s">
        <v>30</v>
      </c>
      <c r="D673" s="134" t="s">
        <v>31</v>
      </c>
      <c r="E673" s="134" t="s">
        <v>32</v>
      </c>
      <c r="F673" s="134" t="s">
        <v>33</v>
      </c>
      <c r="G673" s="134" t="s">
        <v>35</v>
      </c>
      <c r="H673" s="134" t="s">
        <v>36</v>
      </c>
      <c r="I673" s="134" t="s">
        <v>34</v>
      </c>
      <c r="J673" s="134" t="s">
        <v>37</v>
      </c>
      <c r="K673" s="134" t="s">
        <v>31</v>
      </c>
      <c r="L673" s="134" t="s">
        <v>35</v>
      </c>
      <c r="M673" s="134" t="s">
        <v>36</v>
      </c>
      <c r="N673" s="134" t="s">
        <v>34</v>
      </c>
      <c r="O673" s="134" t="s">
        <v>37</v>
      </c>
    </row>
    <row r="674" spans="1:15" ht="46.5" hidden="1" customHeight="1" x14ac:dyDescent="0.3">
      <c r="A674" s="108">
        <f>A665+1</f>
        <v>70</v>
      </c>
      <c r="B674" s="333"/>
      <c r="C674" s="338"/>
      <c r="D674" s="118"/>
      <c r="E674" s="118"/>
      <c r="F674" s="119"/>
      <c r="G674" s="133"/>
      <c r="H674" s="118"/>
      <c r="I674" s="338"/>
      <c r="J674" s="72" t="str">
        <f>IFERROR(AVERAGE(I674)," ")</f>
        <v xml:space="preserve"> </v>
      </c>
      <c r="K674" s="196">
        <f t="shared" ref="K674:K680" si="15">D674</f>
        <v>0</v>
      </c>
      <c r="L674" s="133"/>
      <c r="M674" s="118"/>
      <c r="N674" s="338"/>
      <c r="O674" s="72" t="str">
        <f>IFERROR(AVERAGE(N674)," ")</f>
        <v xml:space="preserve"> </v>
      </c>
    </row>
    <row r="675" spans="1:15" ht="38.25" hidden="1" customHeight="1" x14ac:dyDescent="0.3">
      <c r="A675" s="360"/>
      <c r="B675" s="334"/>
      <c r="C675" s="339"/>
      <c r="D675" s="118"/>
      <c r="E675" s="118"/>
      <c r="F675" s="119"/>
      <c r="G675" s="133"/>
      <c r="H675" s="118"/>
      <c r="I675" s="339"/>
      <c r="J675" s="345" t="str">
        <f>IFERROR(VLOOKUP(J674,'Datos Validaciones PAO'!$N$2:$O$102,2,TRUE)," ")</f>
        <v xml:space="preserve"> </v>
      </c>
      <c r="K675" s="196">
        <f t="shared" si="15"/>
        <v>0</v>
      </c>
      <c r="L675" s="133"/>
      <c r="M675" s="118"/>
      <c r="N675" s="339"/>
      <c r="O675" s="345" t="str">
        <f>IFERROR(VLOOKUP(O674,'Datos Validaciones PAO'!$N$2:$O$102,2,TRUE)," ")</f>
        <v xml:space="preserve"> </v>
      </c>
    </row>
    <row r="676" spans="1:15" ht="34.5" hidden="1" customHeight="1" x14ac:dyDescent="0.3">
      <c r="A676" s="361"/>
      <c r="B676" s="334"/>
      <c r="C676" s="339"/>
      <c r="D676" s="118"/>
      <c r="E676" s="118"/>
      <c r="F676" s="119"/>
      <c r="G676" s="133"/>
      <c r="H676" s="118"/>
      <c r="I676" s="339"/>
      <c r="J676" s="346"/>
      <c r="K676" s="196">
        <f t="shared" si="15"/>
        <v>0</v>
      </c>
      <c r="L676" s="133"/>
      <c r="M676" s="118"/>
      <c r="N676" s="339"/>
      <c r="O676" s="346"/>
    </row>
    <row r="677" spans="1:15" ht="33" hidden="1" customHeight="1" x14ac:dyDescent="0.3">
      <c r="A677" s="361"/>
      <c r="B677" s="334"/>
      <c r="C677" s="339"/>
      <c r="D677" s="118"/>
      <c r="E677" s="118"/>
      <c r="F677" s="119"/>
      <c r="G677" s="133"/>
      <c r="H677" s="118"/>
      <c r="I677" s="339"/>
      <c r="J677" s="346"/>
      <c r="K677" s="196">
        <f t="shared" si="15"/>
        <v>0</v>
      </c>
      <c r="L677" s="133"/>
      <c r="M677" s="118"/>
      <c r="N677" s="339"/>
      <c r="O677" s="346"/>
    </row>
    <row r="678" spans="1:15" ht="48.75" hidden="1" customHeight="1" x14ac:dyDescent="0.3">
      <c r="A678" s="361"/>
      <c r="B678" s="334"/>
      <c r="C678" s="339"/>
      <c r="D678" s="118"/>
      <c r="E678" s="118"/>
      <c r="F678" s="119"/>
      <c r="G678" s="133"/>
      <c r="H678" s="118"/>
      <c r="I678" s="339"/>
      <c r="J678" s="346"/>
      <c r="K678" s="196">
        <f t="shared" si="15"/>
        <v>0</v>
      </c>
      <c r="L678" s="133"/>
      <c r="M678" s="118"/>
      <c r="N678" s="339"/>
      <c r="O678" s="346"/>
    </row>
    <row r="679" spans="1:15" ht="33" hidden="1" customHeight="1" x14ac:dyDescent="0.3">
      <c r="A679" s="361"/>
      <c r="B679" s="334"/>
      <c r="C679" s="339"/>
      <c r="D679" s="118"/>
      <c r="E679" s="118"/>
      <c r="F679" s="119"/>
      <c r="G679" s="133"/>
      <c r="H679" s="118"/>
      <c r="I679" s="339"/>
      <c r="J679" s="346"/>
      <c r="K679" s="196">
        <f t="shared" si="15"/>
        <v>0</v>
      </c>
      <c r="L679" s="133"/>
      <c r="M679" s="118"/>
      <c r="N679" s="339"/>
      <c r="O679" s="346"/>
    </row>
    <row r="680" spans="1:15" ht="42.75" hidden="1" customHeight="1" thickBot="1" x14ac:dyDescent="0.35">
      <c r="A680" s="362"/>
      <c r="B680" s="335"/>
      <c r="C680" s="340"/>
      <c r="D680" s="118"/>
      <c r="E680" s="118"/>
      <c r="F680" s="119"/>
      <c r="G680" s="133"/>
      <c r="H680" s="118"/>
      <c r="I680" s="340"/>
      <c r="J680" s="347"/>
      <c r="K680" s="196">
        <f t="shared" si="15"/>
        <v>0</v>
      </c>
      <c r="L680" s="133"/>
      <c r="M680" s="118"/>
      <c r="N680" s="340"/>
      <c r="O680" s="347"/>
    </row>
    <row r="681" spans="1:15" ht="15.75" hidden="1" customHeight="1" thickBot="1" x14ac:dyDescent="0.35">
      <c r="A681" s="69" t="s">
        <v>27</v>
      </c>
      <c r="B681" s="326"/>
      <c r="C681" s="325"/>
      <c r="D681" s="325"/>
      <c r="E681" s="67"/>
      <c r="F681" s="67"/>
      <c r="G681" s="67"/>
      <c r="H681" s="67"/>
      <c r="I681" s="67"/>
      <c r="J681" s="68"/>
      <c r="K681" s="67"/>
      <c r="L681" s="67"/>
      <c r="M681" s="67"/>
      <c r="N681" s="67"/>
      <c r="O681" s="68"/>
    </row>
    <row r="682" spans="1:15" ht="49.5" hidden="1" customHeight="1" thickBot="1" x14ac:dyDescent="0.35">
      <c r="A682" s="71" t="s">
        <v>28</v>
      </c>
      <c r="B682" s="70" t="s">
        <v>29</v>
      </c>
      <c r="C682" s="134" t="s">
        <v>30</v>
      </c>
      <c r="D682" s="134" t="s">
        <v>31</v>
      </c>
      <c r="E682" s="134" t="s">
        <v>32</v>
      </c>
      <c r="F682" s="134" t="s">
        <v>33</v>
      </c>
      <c r="G682" s="134" t="s">
        <v>35</v>
      </c>
      <c r="H682" s="134" t="s">
        <v>36</v>
      </c>
      <c r="I682" s="134" t="s">
        <v>34</v>
      </c>
      <c r="J682" s="134" t="s">
        <v>37</v>
      </c>
      <c r="K682" s="134" t="s">
        <v>31</v>
      </c>
      <c r="L682" s="134" t="s">
        <v>35</v>
      </c>
      <c r="M682" s="134" t="s">
        <v>36</v>
      </c>
      <c r="N682" s="134" t="s">
        <v>34</v>
      </c>
      <c r="O682" s="134" t="s">
        <v>37</v>
      </c>
    </row>
    <row r="683" spans="1:15" ht="46.5" hidden="1" customHeight="1" x14ac:dyDescent="0.3">
      <c r="A683" s="108">
        <f>A674+1</f>
        <v>71</v>
      </c>
      <c r="B683" s="333"/>
      <c r="C683" s="338"/>
      <c r="D683" s="118"/>
      <c r="E683" s="118"/>
      <c r="F683" s="119"/>
      <c r="G683" s="133"/>
      <c r="H683" s="118"/>
      <c r="I683" s="338"/>
      <c r="J683" s="72" t="str">
        <f>IFERROR(AVERAGE(I683)," ")</f>
        <v xml:space="preserve"> </v>
      </c>
      <c r="K683" s="196">
        <f t="shared" ref="K683:K689" si="16">D683</f>
        <v>0</v>
      </c>
      <c r="L683" s="133"/>
      <c r="M683" s="118"/>
      <c r="N683" s="338"/>
      <c r="O683" s="72" t="str">
        <f>IFERROR(AVERAGE(N683)," ")</f>
        <v xml:space="preserve"> </v>
      </c>
    </row>
    <row r="684" spans="1:15" ht="38.25" hidden="1" customHeight="1" x14ac:dyDescent="0.3">
      <c r="A684" s="360"/>
      <c r="B684" s="334"/>
      <c r="C684" s="339"/>
      <c r="D684" s="118"/>
      <c r="E684" s="118"/>
      <c r="F684" s="119"/>
      <c r="G684" s="133"/>
      <c r="H684" s="118"/>
      <c r="I684" s="339"/>
      <c r="J684" s="345" t="str">
        <f>IFERROR(VLOOKUP(J683,'Datos Validaciones PAO'!$N$2:$O$102,2,TRUE)," ")</f>
        <v xml:space="preserve"> </v>
      </c>
      <c r="K684" s="196">
        <f t="shared" si="16"/>
        <v>0</v>
      </c>
      <c r="L684" s="133"/>
      <c r="M684" s="118"/>
      <c r="N684" s="339"/>
      <c r="O684" s="345" t="str">
        <f>IFERROR(VLOOKUP(O683,'Datos Validaciones PAO'!$N$2:$O$102,2,TRUE)," ")</f>
        <v xml:space="preserve"> </v>
      </c>
    </row>
    <row r="685" spans="1:15" ht="34.5" hidden="1" customHeight="1" x14ac:dyDescent="0.3">
      <c r="A685" s="361"/>
      <c r="B685" s="334"/>
      <c r="C685" s="339"/>
      <c r="D685" s="118"/>
      <c r="E685" s="118"/>
      <c r="F685" s="119"/>
      <c r="G685" s="133"/>
      <c r="H685" s="118"/>
      <c r="I685" s="339"/>
      <c r="J685" s="346"/>
      <c r="K685" s="196">
        <f t="shared" si="16"/>
        <v>0</v>
      </c>
      <c r="L685" s="133"/>
      <c r="M685" s="118"/>
      <c r="N685" s="339"/>
      <c r="O685" s="346"/>
    </row>
    <row r="686" spans="1:15" ht="33" hidden="1" customHeight="1" x14ac:dyDescent="0.3">
      <c r="A686" s="361"/>
      <c r="B686" s="334"/>
      <c r="C686" s="339"/>
      <c r="D686" s="118"/>
      <c r="E686" s="118"/>
      <c r="F686" s="119"/>
      <c r="G686" s="133"/>
      <c r="H686" s="118"/>
      <c r="I686" s="339"/>
      <c r="J686" s="346"/>
      <c r="K686" s="196">
        <f t="shared" si="16"/>
        <v>0</v>
      </c>
      <c r="L686" s="133"/>
      <c r="M686" s="118"/>
      <c r="N686" s="339"/>
      <c r="O686" s="346"/>
    </row>
    <row r="687" spans="1:15" ht="48.75" hidden="1" customHeight="1" x14ac:dyDescent="0.3">
      <c r="A687" s="361"/>
      <c r="B687" s="334"/>
      <c r="C687" s="339"/>
      <c r="D687" s="118"/>
      <c r="E687" s="118"/>
      <c r="F687" s="119"/>
      <c r="G687" s="133"/>
      <c r="H687" s="118"/>
      <c r="I687" s="339"/>
      <c r="J687" s="346"/>
      <c r="K687" s="196">
        <f t="shared" si="16"/>
        <v>0</v>
      </c>
      <c r="L687" s="133"/>
      <c r="M687" s="118"/>
      <c r="N687" s="339"/>
      <c r="O687" s="346"/>
    </row>
    <row r="688" spans="1:15" ht="33" hidden="1" customHeight="1" x14ac:dyDescent="0.3">
      <c r="A688" s="361"/>
      <c r="B688" s="334"/>
      <c r="C688" s="339"/>
      <c r="D688" s="118"/>
      <c r="E688" s="118"/>
      <c r="F688" s="119"/>
      <c r="G688" s="133"/>
      <c r="H688" s="118"/>
      <c r="I688" s="339"/>
      <c r="J688" s="346"/>
      <c r="K688" s="196">
        <f t="shared" si="16"/>
        <v>0</v>
      </c>
      <c r="L688" s="133"/>
      <c r="M688" s="118"/>
      <c r="N688" s="339"/>
      <c r="O688" s="346"/>
    </row>
    <row r="689" spans="1:15" ht="42.75" hidden="1" customHeight="1" thickBot="1" x14ac:dyDescent="0.35">
      <c r="A689" s="362"/>
      <c r="B689" s="335"/>
      <c r="C689" s="340"/>
      <c r="D689" s="118"/>
      <c r="E689" s="118"/>
      <c r="F689" s="119"/>
      <c r="G689" s="133"/>
      <c r="H689" s="118"/>
      <c r="I689" s="340"/>
      <c r="J689" s="347"/>
      <c r="K689" s="196">
        <f t="shared" si="16"/>
        <v>0</v>
      </c>
      <c r="L689" s="133"/>
      <c r="M689" s="118"/>
      <c r="N689" s="340"/>
      <c r="O689" s="347"/>
    </row>
    <row r="690" spans="1:15" ht="15.75" hidden="1" customHeight="1" thickBot="1" x14ac:dyDescent="0.35">
      <c r="A690" s="69" t="s">
        <v>27</v>
      </c>
      <c r="B690" s="326"/>
      <c r="C690" s="325"/>
      <c r="D690" s="325"/>
      <c r="E690" s="67"/>
      <c r="F690" s="67"/>
      <c r="G690" s="67"/>
      <c r="H690" s="67"/>
      <c r="I690" s="67"/>
      <c r="J690" s="68"/>
      <c r="K690" s="67"/>
      <c r="L690" s="67"/>
      <c r="M690" s="67"/>
      <c r="N690" s="67"/>
      <c r="O690" s="68"/>
    </row>
    <row r="691" spans="1:15" ht="49.5" hidden="1" customHeight="1" thickBot="1" x14ac:dyDescent="0.35">
      <c r="A691" s="71" t="s">
        <v>28</v>
      </c>
      <c r="B691" s="70" t="s">
        <v>29</v>
      </c>
      <c r="C691" s="134" t="s">
        <v>30</v>
      </c>
      <c r="D691" s="134" t="s">
        <v>31</v>
      </c>
      <c r="E691" s="134" t="s">
        <v>32</v>
      </c>
      <c r="F691" s="134" t="s">
        <v>33</v>
      </c>
      <c r="G691" s="134" t="s">
        <v>35</v>
      </c>
      <c r="H691" s="134" t="s">
        <v>36</v>
      </c>
      <c r="I691" s="134" t="s">
        <v>34</v>
      </c>
      <c r="J691" s="134" t="s">
        <v>37</v>
      </c>
      <c r="K691" s="134" t="s">
        <v>31</v>
      </c>
      <c r="L691" s="134" t="s">
        <v>35</v>
      </c>
      <c r="M691" s="134" t="s">
        <v>36</v>
      </c>
      <c r="N691" s="134" t="s">
        <v>34</v>
      </c>
      <c r="O691" s="134" t="s">
        <v>37</v>
      </c>
    </row>
    <row r="692" spans="1:15" ht="46.5" hidden="1" customHeight="1" x14ac:dyDescent="0.3">
      <c r="A692" s="108">
        <f>A683+1</f>
        <v>72</v>
      </c>
      <c r="B692" s="333"/>
      <c r="C692" s="338"/>
      <c r="D692" s="118"/>
      <c r="E692" s="118"/>
      <c r="F692" s="119"/>
      <c r="G692" s="133"/>
      <c r="H692" s="118"/>
      <c r="I692" s="338"/>
      <c r="J692" s="72" t="str">
        <f>IFERROR(AVERAGE(I692)," ")</f>
        <v xml:space="preserve"> </v>
      </c>
      <c r="K692" s="196">
        <f t="shared" ref="K692:K698" si="17">D692</f>
        <v>0</v>
      </c>
      <c r="L692" s="133"/>
      <c r="M692" s="118"/>
      <c r="N692" s="338"/>
      <c r="O692" s="72" t="str">
        <f>IFERROR(AVERAGE(N692)," ")</f>
        <v xml:space="preserve"> </v>
      </c>
    </row>
    <row r="693" spans="1:15" ht="38.25" hidden="1" customHeight="1" x14ac:dyDescent="0.3">
      <c r="A693" s="360"/>
      <c r="B693" s="334"/>
      <c r="C693" s="339"/>
      <c r="D693" s="118"/>
      <c r="E693" s="118"/>
      <c r="F693" s="119"/>
      <c r="G693" s="133"/>
      <c r="H693" s="118"/>
      <c r="I693" s="339"/>
      <c r="J693" s="345" t="str">
        <f>IFERROR(VLOOKUP(J692,'Datos Validaciones PAO'!$N$2:$O$102,2,TRUE)," ")</f>
        <v xml:space="preserve"> </v>
      </c>
      <c r="K693" s="196">
        <f t="shared" si="17"/>
        <v>0</v>
      </c>
      <c r="L693" s="133"/>
      <c r="M693" s="118"/>
      <c r="N693" s="339"/>
      <c r="O693" s="345" t="str">
        <f>IFERROR(VLOOKUP(O692,'Datos Validaciones PAO'!$N$2:$O$102,2,TRUE)," ")</f>
        <v xml:space="preserve"> </v>
      </c>
    </row>
    <row r="694" spans="1:15" ht="34.5" hidden="1" customHeight="1" x14ac:dyDescent="0.3">
      <c r="A694" s="361"/>
      <c r="B694" s="334"/>
      <c r="C694" s="339"/>
      <c r="D694" s="118"/>
      <c r="E694" s="118"/>
      <c r="F694" s="119"/>
      <c r="G694" s="133"/>
      <c r="H694" s="118"/>
      <c r="I694" s="339"/>
      <c r="J694" s="346"/>
      <c r="K694" s="196">
        <f t="shared" si="17"/>
        <v>0</v>
      </c>
      <c r="L694" s="133"/>
      <c r="M694" s="118"/>
      <c r="N694" s="339"/>
      <c r="O694" s="346"/>
    </row>
    <row r="695" spans="1:15" ht="33" hidden="1" customHeight="1" x14ac:dyDescent="0.3">
      <c r="A695" s="361"/>
      <c r="B695" s="334"/>
      <c r="C695" s="339"/>
      <c r="D695" s="118"/>
      <c r="E695" s="118"/>
      <c r="F695" s="119"/>
      <c r="G695" s="133"/>
      <c r="H695" s="118"/>
      <c r="I695" s="339"/>
      <c r="J695" s="346"/>
      <c r="K695" s="196">
        <f t="shared" si="17"/>
        <v>0</v>
      </c>
      <c r="L695" s="133"/>
      <c r="M695" s="118"/>
      <c r="N695" s="339"/>
      <c r="O695" s="346"/>
    </row>
    <row r="696" spans="1:15" ht="48.75" hidden="1" customHeight="1" x14ac:dyDescent="0.3">
      <c r="A696" s="361"/>
      <c r="B696" s="334"/>
      <c r="C696" s="339"/>
      <c r="D696" s="118"/>
      <c r="E696" s="118"/>
      <c r="F696" s="119"/>
      <c r="G696" s="133"/>
      <c r="H696" s="118"/>
      <c r="I696" s="339"/>
      <c r="J696" s="346"/>
      <c r="K696" s="196">
        <f t="shared" si="17"/>
        <v>0</v>
      </c>
      <c r="L696" s="133"/>
      <c r="M696" s="118"/>
      <c r="N696" s="339"/>
      <c r="O696" s="346"/>
    </row>
    <row r="697" spans="1:15" ht="33" hidden="1" customHeight="1" x14ac:dyDescent="0.3">
      <c r="A697" s="361"/>
      <c r="B697" s="334"/>
      <c r="C697" s="339"/>
      <c r="D697" s="118"/>
      <c r="E697" s="118"/>
      <c r="F697" s="119"/>
      <c r="G697" s="133"/>
      <c r="H697" s="118"/>
      <c r="I697" s="339"/>
      <c r="J697" s="346"/>
      <c r="K697" s="196">
        <f t="shared" si="17"/>
        <v>0</v>
      </c>
      <c r="L697" s="133"/>
      <c r="M697" s="118"/>
      <c r="N697" s="339"/>
      <c r="O697" s="346"/>
    </row>
    <row r="698" spans="1:15" ht="42.75" hidden="1" customHeight="1" thickBot="1" x14ac:dyDescent="0.35">
      <c r="A698" s="362"/>
      <c r="B698" s="335"/>
      <c r="C698" s="340"/>
      <c r="D698" s="118"/>
      <c r="E698" s="118"/>
      <c r="F698" s="119"/>
      <c r="G698" s="133"/>
      <c r="H698" s="118"/>
      <c r="I698" s="340"/>
      <c r="J698" s="347"/>
      <c r="K698" s="196">
        <f t="shared" si="17"/>
        <v>0</v>
      </c>
      <c r="L698" s="133"/>
      <c r="M698" s="118"/>
      <c r="N698" s="340"/>
      <c r="O698" s="347"/>
    </row>
    <row r="699" spans="1:15" ht="15.75" hidden="1" customHeight="1" thickBot="1" x14ac:dyDescent="0.35">
      <c r="A699" s="69" t="s">
        <v>27</v>
      </c>
      <c r="B699" s="326"/>
      <c r="C699" s="325"/>
      <c r="D699" s="325"/>
      <c r="E699" s="67"/>
      <c r="F699" s="67"/>
      <c r="G699" s="67"/>
      <c r="H699" s="67"/>
      <c r="I699" s="67"/>
      <c r="J699" s="68"/>
      <c r="K699" s="67"/>
      <c r="L699" s="67"/>
      <c r="M699" s="67"/>
      <c r="N699" s="67"/>
      <c r="O699" s="68"/>
    </row>
    <row r="700" spans="1:15" ht="49.5" hidden="1" customHeight="1" thickBot="1" x14ac:dyDescent="0.35">
      <c r="A700" s="71" t="s">
        <v>28</v>
      </c>
      <c r="B700" s="70" t="s">
        <v>29</v>
      </c>
      <c r="C700" s="134" t="s">
        <v>30</v>
      </c>
      <c r="D700" s="134" t="s">
        <v>31</v>
      </c>
      <c r="E700" s="134" t="s">
        <v>32</v>
      </c>
      <c r="F700" s="134" t="s">
        <v>33</v>
      </c>
      <c r="G700" s="134" t="s">
        <v>35</v>
      </c>
      <c r="H700" s="134" t="s">
        <v>36</v>
      </c>
      <c r="I700" s="134" t="s">
        <v>34</v>
      </c>
      <c r="J700" s="134" t="s">
        <v>37</v>
      </c>
      <c r="K700" s="134" t="s">
        <v>31</v>
      </c>
      <c r="L700" s="134" t="s">
        <v>35</v>
      </c>
      <c r="M700" s="134" t="s">
        <v>36</v>
      </c>
      <c r="N700" s="134" t="s">
        <v>34</v>
      </c>
      <c r="O700" s="134" t="s">
        <v>37</v>
      </c>
    </row>
    <row r="701" spans="1:15" ht="46.5" hidden="1" customHeight="1" x14ac:dyDescent="0.3">
      <c r="A701" s="108">
        <f>A692+1</f>
        <v>73</v>
      </c>
      <c r="B701" s="333"/>
      <c r="C701" s="338"/>
      <c r="D701" s="118"/>
      <c r="E701" s="118"/>
      <c r="F701" s="119"/>
      <c r="G701" s="133"/>
      <c r="H701" s="118"/>
      <c r="I701" s="338"/>
      <c r="J701" s="72" t="str">
        <f>IFERROR(AVERAGE(I701)," ")</f>
        <v xml:space="preserve"> </v>
      </c>
      <c r="K701" s="196">
        <f t="shared" ref="K701:K707" si="18">D701</f>
        <v>0</v>
      </c>
      <c r="L701" s="133"/>
      <c r="M701" s="118"/>
      <c r="N701" s="338"/>
      <c r="O701" s="72" t="str">
        <f>IFERROR(AVERAGE(N701)," ")</f>
        <v xml:space="preserve"> </v>
      </c>
    </row>
    <row r="702" spans="1:15" ht="38.25" hidden="1" customHeight="1" x14ac:dyDescent="0.3">
      <c r="A702" s="360"/>
      <c r="B702" s="334"/>
      <c r="C702" s="339"/>
      <c r="D702" s="118"/>
      <c r="E702" s="118"/>
      <c r="F702" s="119"/>
      <c r="G702" s="133"/>
      <c r="H702" s="118"/>
      <c r="I702" s="339"/>
      <c r="J702" s="345" t="str">
        <f>IFERROR(VLOOKUP(J701,'Datos Validaciones PAO'!$N$2:$O$102,2,TRUE)," ")</f>
        <v xml:space="preserve"> </v>
      </c>
      <c r="K702" s="196">
        <f t="shared" si="18"/>
        <v>0</v>
      </c>
      <c r="L702" s="133"/>
      <c r="M702" s="118"/>
      <c r="N702" s="339"/>
      <c r="O702" s="345" t="str">
        <f>IFERROR(VLOOKUP(O701,'Datos Validaciones PAO'!$N$2:$O$102,2,TRUE)," ")</f>
        <v xml:space="preserve"> </v>
      </c>
    </row>
    <row r="703" spans="1:15" ht="34.5" hidden="1" customHeight="1" x14ac:dyDescent="0.3">
      <c r="A703" s="361"/>
      <c r="B703" s="334"/>
      <c r="C703" s="339"/>
      <c r="D703" s="118"/>
      <c r="E703" s="118"/>
      <c r="F703" s="119"/>
      <c r="G703" s="133"/>
      <c r="H703" s="118"/>
      <c r="I703" s="339"/>
      <c r="J703" s="346"/>
      <c r="K703" s="196">
        <f t="shared" si="18"/>
        <v>0</v>
      </c>
      <c r="L703" s="133"/>
      <c r="M703" s="118"/>
      <c r="N703" s="339"/>
      <c r="O703" s="346"/>
    </row>
    <row r="704" spans="1:15" ht="33" hidden="1" customHeight="1" x14ac:dyDescent="0.3">
      <c r="A704" s="361"/>
      <c r="B704" s="334"/>
      <c r="C704" s="339"/>
      <c r="D704" s="118"/>
      <c r="E704" s="118"/>
      <c r="F704" s="119"/>
      <c r="G704" s="133"/>
      <c r="H704" s="118"/>
      <c r="I704" s="339"/>
      <c r="J704" s="346"/>
      <c r="K704" s="196">
        <f t="shared" si="18"/>
        <v>0</v>
      </c>
      <c r="L704" s="133"/>
      <c r="M704" s="118"/>
      <c r="N704" s="339"/>
      <c r="O704" s="346"/>
    </row>
    <row r="705" spans="1:15" ht="48.75" hidden="1" customHeight="1" x14ac:dyDescent="0.3">
      <c r="A705" s="361"/>
      <c r="B705" s="334"/>
      <c r="C705" s="339"/>
      <c r="D705" s="118"/>
      <c r="E705" s="118"/>
      <c r="F705" s="119"/>
      <c r="G705" s="133"/>
      <c r="H705" s="118"/>
      <c r="I705" s="339"/>
      <c r="J705" s="346"/>
      <c r="K705" s="196">
        <f t="shared" si="18"/>
        <v>0</v>
      </c>
      <c r="L705" s="133"/>
      <c r="M705" s="118"/>
      <c r="N705" s="339"/>
      <c r="O705" s="346"/>
    </row>
    <row r="706" spans="1:15" ht="33" hidden="1" customHeight="1" x14ac:dyDescent="0.3">
      <c r="A706" s="361"/>
      <c r="B706" s="334"/>
      <c r="C706" s="339"/>
      <c r="D706" s="118"/>
      <c r="E706" s="118"/>
      <c r="F706" s="119"/>
      <c r="G706" s="133"/>
      <c r="H706" s="118"/>
      <c r="I706" s="339"/>
      <c r="J706" s="346"/>
      <c r="K706" s="196">
        <f t="shared" si="18"/>
        <v>0</v>
      </c>
      <c r="L706" s="133"/>
      <c r="M706" s="118"/>
      <c r="N706" s="339"/>
      <c r="O706" s="346"/>
    </row>
    <row r="707" spans="1:15" ht="42.75" hidden="1" customHeight="1" thickBot="1" x14ac:dyDescent="0.35">
      <c r="A707" s="362"/>
      <c r="B707" s="335"/>
      <c r="C707" s="340"/>
      <c r="D707" s="118"/>
      <c r="E707" s="118"/>
      <c r="F707" s="119"/>
      <c r="G707" s="133"/>
      <c r="H707" s="118"/>
      <c r="I707" s="340"/>
      <c r="J707" s="347"/>
      <c r="K707" s="196">
        <f t="shared" si="18"/>
        <v>0</v>
      </c>
      <c r="L707" s="133"/>
      <c r="M707" s="118"/>
      <c r="N707" s="340"/>
      <c r="O707" s="347"/>
    </row>
    <row r="708" spans="1:15" ht="15.75" hidden="1" customHeight="1" thickBot="1" x14ac:dyDescent="0.35">
      <c r="A708" s="69" t="s">
        <v>27</v>
      </c>
      <c r="B708" s="326"/>
      <c r="C708" s="325"/>
      <c r="D708" s="325"/>
      <c r="E708" s="67"/>
      <c r="F708" s="67"/>
      <c r="G708" s="67"/>
      <c r="H708" s="67"/>
      <c r="I708" s="67"/>
      <c r="J708" s="68"/>
      <c r="K708" s="67"/>
      <c r="L708" s="67"/>
      <c r="M708" s="67"/>
      <c r="N708" s="67"/>
      <c r="O708" s="68"/>
    </row>
    <row r="709" spans="1:15" ht="49.5" hidden="1" customHeight="1" thickBot="1" x14ac:dyDescent="0.35">
      <c r="A709" s="71" t="s">
        <v>28</v>
      </c>
      <c r="B709" s="70" t="s">
        <v>29</v>
      </c>
      <c r="C709" s="134" t="s">
        <v>30</v>
      </c>
      <c r="D709" s="134" t="s">
        <v>31</v>
      </c>
      <c r="E709" s="134" t="s">
        <v>32</v>
      </c>
      <c r="F709" s="134" t="s">
        <v>33</v>
      </c>
      <c r="G709" s="134" t="s">
        <v>35</v>
      </c>
      <c r="H709" s="134" t="s">
        <v>36</v>
      </c>
      <c r="I709" s="134" t="s">
        <v>34</v>
      </c>
      <c r="J709" s="134" t="s">
        <v>37</v>
      </c>
      <c r="K709" s="134" t="s">
        <v>31</v>
      </c>
      <c r="L709" s="134" t="s">
        <v>35</v>
      </c>
      <c r="M709" s="134" t="s">
        <v>36</v>
      </c>
      <c r="N709" s="134" t="s">
        <v>34</v>
      </c>
      <c r="O709" s="134" t="s">
        <v>37</v>
      </c>
    </row>
    <row r="710" spans="1:15" ht="46.5" hidden="1" customHeight="1" x14ac:dyDescent="0.3">
      <c r="A710" s="108">
        <f>A701+1</f>
        <v>74</v>
      </c>
      <c r="B710" s="333"/>
      <c r="C710" s="338"/>
      <c r="D710" s="118"/>
      <c r="E710" s="118"/>
      <c r="F710" s="119"/>
      <c r="G710" s="133"/>
      <c r="H710" s="118"/>
      <c r="I710" s="338"/>
      <c r="J710" s="72" t="str">
        <f>IFERROR(AVERAGE(I710)," ")</f>
        <v xml:space="preserve"> </v>
      </c>
      <c r="K710" s="196">
        <f t="shared" ref="K710:K716" si="19">D710</f>
        <v>0</v>
      </c>
      <c r="L710" s="133"/>
      <c r="M710" s="118"/>
      <c r="N710" s="338"/>
      <c r="O710" s="72" t="str">
        <f>IFERROR(AVERAGE(N710)," ")</f>
        <v xml:space="preserve"> </v>
      </c>
    </row>
    <row r="711" spans="1:15" ht="38.25" hidden="1" customHeight="1" x14ac:dyDescent="0.3">
      <c r="A711" s="360"/>
      <c r="B711" s="334"/>
      <c r="C711" s="339"/>
      <c r="D711" s="118"/>
      <c r="E711" s="118"/>
      <c r="F711" s="119"/>
      <c r="G711" s="133"/>
      <c r="H711" s="118"/>
      <c r="I711" s="339"/>
      <c r="J711" s="345" t="str">
        <f>IFERROR(VLOOKUP(J710,'Datos Validaciones PAO'!$N$2:$O$102,2,TRUE)," ")</f>
        <v xml:space="preserve"> </v>
      </c>
      <c r="K711" s="196">
        <f t="shared" si="19"/>
        <v>0</v>
      </c>
      <c r="L711" s="133"/>
      <c r="M711" s="118"/>
      <c r="N711" s="339"/>
      <c r="O711" s="345" t="str">
        <f>IFERROR(VLOOKUP(O710,'Datos Validaciones PAO'!$N$2:$O$102,2,TRUE)," ")</f>
        <v xml:space="preserve"> </v>
      </c>
    </row>
    <row r="712" spans="1:15" ht="34.5" hidden="1" customHeight="1" x14ac:dyDescent="0.3">
      <c r="A712" s="361"/>
      <c r="B712" s="334"/>
      <c r="C712" s="339"/>
      <c r="D712" s="118"/>
      <c r="E712" s="118"/>
      <c r="F712" s="119"/>
      <c r="G712" s="133"/>
      <c r="H712" s="118"/>
      <c r="I712" s="339"/>
      <c r="J712" s="346"/>
      <c r="K712" s="196">
        <f t="shared" si="19"/>
        <v>0</v>
      </c>
      <c r="L712" s="133"/>
      <c r="M712" s="118"/>
      <c r="N712" s="339"/>
      <c r="O712" s="346"/>
    </row>
    <row r="713" spans="1:15" ht="33" hidden="1" customHeight="1" x14ac:dyDescent="0.3">
      <c r="A713" s="361"/>
      <c r="B713" s="334"/>
      <c r="C713" s="339"/>
      <c r="D713" s="118"/>
      <c r="E713" s="118"/>
      <c r="F713" s="119"/>
      <c r="G713" s="133"/>
      <c r="H713" s="118"/>
      <c r="I713" s="339"/>
      <c r="J713" s="346"/>
      <c r="K713" s="196">
        <f t="shared" si="19"/>
        <v>0</v>
      </c>
      <c r="L713" s="133"/>
      <c r="M713" s="118"/>
      <c r="N713" s="339"/>
      <c r="O713" s="346"/>
    </row>
    <row r="714" spans="1:15" ht="48.75" hidden="1" customHeight="1" x14ac:dyDescent="0.3">
      <c r="A714" s="361"/>
      <c r="B714" s="334"/>
      <c r="C714" s="339"/>
      <c r="D714" s="118"/>
      <c r="E714" s="118"/>
      <c r="F714" s="119"/>
      <c r="G714" s="133"/>
      <c r="H714" s="118"/>
      <c r="I714" s="339"/>
      <c r="J714" s="346"/>
      <c r="K714" s="196">
        <f t="shared" si="19"/>
        <v>0</v>
      </c>
      <c r="L714" s="133"/>
      <c r="M714" s="118"/>
      <c r="N714" s="339"/>
      <c r="O714" s="346"/>
    </row>
    <row r="715" spans="1:15" ht="33" hidden="1" customHeight="1" x14ac:dyDescent="0.3">
      <c r="A715" s="361"/>
      <c r="B715" s="334"/>
      <c r="C715" s="339"/>
      <c r="D715" s="118"/>
      <c r="E715" s="118"/>
      <c r="F715" s="119"/>
      <c r="G715" s="133"/>
      <c r="H715" s="118"/>
      <c r="I715" s="339"/>
      <c r="J715" s="346"/>
      <c r="K715" s="196">
        <f t="shared" si="19"/>
        <v>0</v>
      </c>
      <c r="L715" s="133"/>
      <c r="M715" s="118"/>
      <c r="N715" s="339"/>
      <c r="O715" s="346"/>
    </row>
    <row r="716" spans="1:15" ht="42.75" hidden="1" customHeight="1" thickBot="1" x14ac:dyDescent="0.35">
      <c r="A716" s="362"/>
      <c r="B716" s="335"/>
      <c r="C716" s="340"/>
      <c r="D716" s="118"/>
      <c r="E716" s="118"/>
      <c r="F716" s="119"/>
      <c r="G716" s="133"/>
      <c r="H716" s="118"/>
      <c r="I716" s="340"/>
      <c r="J716" s="347"/>
      <c r="K716" s="196">
        <f t="shared" si="19"/>
        <v>0</v>
      </c>
      <c r="L716" s="133"/>
      <c r="M716" s="118"/>
      <c r="N716" s="340"/>
      <c r="O716" s="347"/>
    </row>
    <row r="717" spans="1:15" ht="15.75" hidden="1" customHeight="1" thickBot="1" x14ac:dyDescent="0.35">
      <c r="A717" s="69" t="s">
        <v>27</v>
      </c>
      <c r="B717" s="326"/>
      <c r="C717" s="325"/>
      <c r="D717" s="325"/>
      <c r="E717" s="67"/>
      <c r="F717" s="67"/>
      <c r="G717" s="67"/>
      <c r="H717" s="67"/>
      <c r="I717" s="67"/>
      <c r="J717" s="68"/>
      <c r="K717" s="67"/>
      <c r="L717" s="67"/>
      <c r="M717" s="67"/>
      <c r="N717" s="67"/>
      <c r="O717" s="68"/>
    </row>
    <row r="718" spans="1:15" ht="49.5" hidden="1" customHeight="1" thickBot="1" x14ac:dyDescent="0.35">
      <c r="A718" s="71" t="s">
        <v>28</v>
      </c>
      <c r="B718" s="70" t="s">
        <v>29</v>
      </c>
      <c r="C718" s="134" t="s">
        <v>30</v>
      </c>
      <c r="D718" s="134" t="s">
        <v>31</v>
      </c>
      <c r="E718" s="134" t="s">
        <v>32</v>
      </c>
      <c r="F718" s="134" t="s">
        <v>33</v>
      </c>
      <c r="G718" s="134" t="s">
        <v>35</v>
      </c>
      <c r="H718" s="134" t="s">
        <v>36</v>
      </c>
      <c r="I718" s="134" t="s">
        <v>34</v>
      </c>
      <c r="J718" s="134" t="s">
        <v>37</v>
      </c>
      <c r="K718" s="134" t="s">
        <v>31</v>
      </c>
      <c r="L718" s="134" t="s">
        <v>35</v>
      </c>
      <c r="M718" s="134" t="s">
        <v>36</v>
      </c>
      <c r="N718" s="134" t="s">
        <v>34</v>
      </c>
      <c r="O718" s="134" t="s">
        <v>37</v>
      </c>
    </row>
    <row r="719" spans="1:15" ht="46.5" hidden="1" customHeight="1" x14ac:dyDescent="0.3">
      <c r="A719" s="108">
        <f>A710+1</f>
        <v>75</v>
      </c>
      <c r="B719" s="333"/>
      <c r="C719" s="338"/>
      <c r="D719" s="118"/>
      <c r="E719" s="118"/>
      <c r="F719" s="119"/>
      <c r="G719" s="133"/>
      <c r="H719" s="118"/>
      <c r="I719" s="338"/>
      <c r="J719" s="72" t="str">
        <f>IFERROR(AVERAGE(I719)," ")</f>
        <v xml:space="preserve"> </v>
      </c>
      <c r="K719" s="196">
        <f t="shared" ref="K719:K725" si="20">D719</f>
        <v>0</v>
      </c>
      <c r="L719" s="133"/>
      <c r="M719" s="118"/>
      <c r="N719" s="338"/>
      <c r="O719" s="72" t="str">
        <f>IFERROR(AVERAGE(N719)," ")</f>
        <v xml:space="preserve"> </v>
      </c>
    </row>
    <row r="720" spans="1:15" ht="38.25" hidden="1" customHeight="1" x14ac:dyDescent="0.3">
      <c r="A720" s="360"/>
      <c r="B720" s="334"/>
      <c r="C720" s="339"/>
      <c r="D720" s="118"/>
      <c r="E720" s="118"/>
      <c r="F720" s="119"/>
      <c r="G720" s="133"/>
      <c r="H720" s="118"/>
      <c r="I720" s="339"/>
      <c r="J720" s="345" t="str">
        <f>IFERROR(VLOOKUP(J719,'Datos Validaciones PAO'!$N$2:$O$102,2,TRUE)," ")</f>
        <v xml:space="preserve"> </v>
      </c>
      <c r="K720" s="196">
        <f t="shared" si="20"/>
        <v>0</v>
      </c>
      <c r="L720" s="133"/>
      <c r="M720" s="118"/>
      <c r="N720" s="339"/>
      <c r="O720" s="345" t="str">
        <f>IFERROR(VLOOKUP(O719,'Datos Validaciones PAO'!$N$2:$O$102,2,TRUE)," ")</f>
        <v xml:space="preserve"> </v>
      </c>
    </row>
    <row r="721" spans="1:15" ht="34.5" hidden="1" customHeight="1" x14ac:dyDescent="0.3">
      <c r="A721" s="361"/>
      <c r="B721" s="334"/>
      <c r="C721" s="339"/>
      <c r="D721" s="118"/>
      <c r="E721" s="118"/>
      <c r="F721" s="119"/>
      <c r="G721" s="133"/>
      <c r="H721" s="118"/>
      <c r="I721" s="339"/>
      <c r="J721" s="346"/>
      <c r="K721" s="196">
        <f t="shared" si="20"/>
        <v>0</v>
      </c>
      <c r="L721" s="133"/>
      <c r="M721" s="118"/>
      <c r="N721" s="339"/>
      <c r="O721" s="346"/>
    </row>
    <row r="722" spans="1:15" ht="33" hidden="1" customHeight="1" x14ac:dyDescent="0.3">
      <c r="A722" s="361"/>
      <c r="B722" s="334"/>
      <c r="C722" s="339"/>
      <c r="D722" s="118"/>
      <c r="E722" s="118"/>
      <c r="F722" s="119"/>
      <c r="G722" s="133"/>
      <c r="H722" s="118"/>
      <c r="I722" s="339"/>
      <c r="J722" s="346"/>
      <c r="K722" s="196">
        <f t="shared" si="20"/>
        <v>0</v>
      </c>
      <c r="L722" s="133"/>
      <c r="M722" s="118"/>
      <c r="N722" s="339"/>
      <c r="O722" s="346"/>
    </row>
    <row r="723" spans="1:15" ht="48.75" hidden="1" customHeight="1" x14ac:dyDescent="0.3">
      <c r="A723" s="361"/>
      <c r="B723" s="334"/>
      <c r="C723" s="339"/>
      <c r="D723" s="118"/>
      <c r="E723" s="118"/>
      <c r="F723" s="119"/>
      <c r="G723" s="133"/>
      <c r="H723" s="118"/>
      <c r="I723" s="339"/>
      <c r="J723" s="346"/>
      <c r="K723" s="196">
        <f t="shared" si="20"/>
        <v>0</v>
      </c>
      <c r="L723" s="133"/>
      <c r="M723" s="118"/>
      <c r="N723" s="339"/>
      <c r="O723" s="346"/>
    </row>
    <row r="724" spans="1:15" ht="33" hidden="1" customHeight="1" x14ac:dyDescent="0.3">
      <c r="A724" s="361"/>
      <c r="B724" s="334"/>
      <c r="C724" s="339"/>
      <c r="D724" s="118"/>
      <c r="E724" s="118"/>
      <c r="F724" s="119"/>
      <c r="G724" s="133"/>
      <c r="H724" s="118"/>
      <c r="I724" s="339"/>
      <c r="J724" s="346"/>
      <c r="K724" s="196">
        <f t="shared" si="20"/>
        <v>0</v>
      </c>
      <c r="L724" s="133"/>
      <c r="M724" s="118"/>
      <c r="N724" s="339"/>
      <c r="O724" s="346"/>
    </row>
    <row r="725" spans="1:15" ht="42.75" hidden="1" customHeight="1" thickBot="1" x14ac:dyDescent="0.35">
      <c r="A725" s="362"/>
      <c r="B725" s="335"/>
      <c r="C725" s="340"/>
      <c r="D725" s="118"/>
      <c r="E725" s="118"/>
      <c r="F725" s="119"/>
      <c r="G725" s="133"/>
      <c r="H725" s="118"/>
      <c r="I725" s="340"/>
      <c r="J725" s="347"/>
      <c r="K725" s="196">
        <f t="shared" si="20"/>
        <v>0</v>
      </c>
      <c r="L725" s="133"/>
      <c r="M725" s="118"/>
      <c r="N725" s="340"/>
      <c r="O725" s="347"/>
    </row>
    <row r="726" spans="1:15" ht="15.75" hidden="1" customHeight="1" thickBot="1" x14ac:dyDescent="0.35">
      <c r="A726" s="69" t="s">
        <v>27</v>
      </c>
      <c r="B726" s="326"/>
      <c r="C726" s="325"/>
      <c r="D726" s="325"/>
      <c r="E726" s="67"/>
      <c r="F726" s="67"/>
      <c r="G726" s="67"/>
      <c r="H726" s="67"/>
      <c r="I726" s="67"/>
      <c r="J726" s="68"/>
      <c r="K726" s="67"/>
      <c r="L726" s="67"/>
      <c r="M726" s="67"/>
      <c r="N726" s="67"/>
      <c r="O726" s="68"/>
    </row>
    <row r="727" spans="1:15" ht="49.5" hidden="1" customHeight="1" thickBot="1" x14ac:dyDescent="0.35">
      <c r="A727" s="71" t="s">
        <v>28</v>
      </c>
      <c r="B727" s="70" t="s">
        <v>29</v>
      </c>
      <c r="C727" s="134" t="s">
        <v>30</v>
      </c>
      <c r="D727" s="134" t="s">
        <v>31</v>
      </c>
      <c r="E727" s="134" t="s">
        <v>32</v>
      </c>
      <c r="F727" s="134" t="s">
        <v>33</v>
      </c>
      <c r="G727" s="134" t="s">
        <v>35</v>
      </c>
      <c r="H727" s="134" t="s">
        <v>36</v>
      </c>
      <c r="I727" s="134" t="s">
        <v>34</v>
      </c>
      <c r="J727" s="134" t="s">
        <v>37</v>
      </c>
      <c r="K727" s="134" t="s">
        <v>31</v>
      </c>
      <c r="L727" s="134" t="s">
        <v>35</v>
      </c>
      <c r="M727" s="134" t="s">
        <v>36</v>
      </c>
      <c r="N727" s="134" t="s">
        <v>34</v>
      </c>
      <c r="O727" s="134" t="s">
        <v>37</v>
      </c>
    </row>
    <row r="728" spans="1:15" ht="46.5" hidden="1" customHeight="1" x14ac:dyDescent="0.3">
      <c r="A728" s="108">
        <f>A719+1</f>
        <v>76</v>
      </c>
      <c r="B728" s="333"/>
      <c r="C728" s="338"/>
      <c r="D728" s="118"/>
      <c r="E728" s="118"/>
      <c r="F728" s="119"/>
      <c r="G728" s="133"/>
      <c r="H728" s="118"/>
      <c r="I728" s="338"/>
      <c r="J728" s="72" t="str">
        <f>IFERROR(AVERAGE(I728)," ")</f>
        <v xml:space="preserve"> </v>
      </c>
      <c r="K728" s="196">
        <f t="shared" ref="K728:K734" si="21">D728</f>
        <v>0</v>
      </c>
      <c r="L728" s="133"/>
      <c r="M728" s="118"/>
      <c r="N728" s="338"/>
      <c r="O728" s="72" t="str">
        <f>IFERROR(AVERAGE(N728)," ")</f>
        <v xml:space="preserve"> </v>
      </c>
    </row>
    <row r="729" spans="1:15" ht="38.25" hidden="1" customHeight="1" x14ac:dyDescent="0.3">
      <c r="A729" s="360"/>
      <c r="B729" s="334"/>
      <c r="C729" s="339"/>
      <c r="D729" s="118"/>
      <c r="E729" s="118"/>
      <c r="F729" s="119"/>
      <c r="G729" s="133"/>
      <c r="H729" s="118"/>
      <c r="I729" s="339"/>
      <c r="J729" s="345" t="str">
        <f>IFERROR(VLOOKUP(J728,'Datos Validaciones PAO'!$N$2:$O$102,2,TRUE)," ")</f>
        <v xml:space="preserve"> </v>
      </c>
      <c r="K729" s="196">
        <f t="shared" si="21"/>
        <v>0</v>
      </c>
      <c r="L729" s="133"/>
      <c r="M729" s="118"/>
      <c r="N729" s="339"/>
      <c r="O729" s="345" t="str">
        <f>IFERROR(VLOOKUP(O728,'Datos Validaciones PAO'!$N$2:$O$102,2,TRUE)," ")</f>
        <v xml:space="preserve"> </v>
      </c>
    </row>
    <row r="730" spans="1:15" ht="34.5" hidden="1" customHeight="1" x14ac:dyDescent="0.3">
      <c r="A730" s="361"/>
      <c r="B730" s="334"/>
      <c r="C730" s="339"/>
      <c r="D730" s="118"/>
      <c r="E730" s="118"/>
      <c r="F730" s="119"/>
      <c r="G730" s="133"/>
      <c r="H730" s="118"/>
      <c r="I730" s="339"/>
      <c r="J730" s="346"/>
      <c r="K730" s="196">
        <f t="shared" si="21"/>
        <v>0</v>
      </c>
      <c r="L730" s="133"/>
      <c r="M730" s="118"/>
      <c r="N730" s="339"/>
      <c r="O730" s="346"/>
    </row>
    <row r="731" spans="1:15" ht="33" hidden="1" customHeight="1" x14ac:dyDescent="0.3">
      <c r="A731" s="361"/>
      <c r="B731" s="334"/>
      <c r="C731" s="339"/>
      <c r="D731" s="118"/>
      <c r="E731" s="118"/>
      <c r="F731" s="119"/>
      <c r="G731" s="133"/>
      <c r="H731" s="118"/>
      <c r="I731" s="339"/>
      <c r="J731" s="346"/>
      <c r="K731" s="196">
        <f t="shared" si="21"/>
        <v>0</v>
      </c>
      <c r="L731" s="133"/>
      <c r="M731" s="118"/>
      <c r="N731" s="339"/>
      <c r="O731" s="346"/>
    </row>
    <row r="732" spans="1:15" ht="48.75" hidden="1" customHeight="1" x14ac:dyDescent="0.3">
      <c r="A732" s="361"/>
      <c r="B732" s="334"/>
      <c r="C732" s="339"/>
      <c r="D732" s="118"/>
      <c r="E732" s="118"/>
      <c r="F732" s="119"/>
      <c r="G732" s="133"/>
      <c r="H732" s="118"/>
      <c r="I732" s="339"/>
      <c r="J732" s="346"/>
      <c r="K732" s="196">
        <f t="shared" si="21"/>
        <v>0</v>
      </c>
      <c r="L732" s="133"/>
      <c r="M732" s="118"/>
      <c r="N732" s="339"/>
      <c r="O732" s="346"/>
    </row>
    <row r="733" spans="1:15" ht="33" hidden="1" customHeight="1" x14ac:dyDescent="0.3">
      <c r="A733" s="361"/>
      <c r="B733" s="334"/>
      <c r="C733" s="339"/>
      <c r="D733" s="118"/>
      <c r="E733" s="118"/>
      <c r="F733" s="119"/>
      <c r="G733" s="133"/>
      <c r="H733" s="118"/>
      <c r="I733" s="339"/>
      <c r="J733" s="346"/>
      <c r="K733" s="196">
        <f t="shared" si="21"/>
        <v>0</v>
      </c>
      <c r="L733" s="133"/>
      <c r="M733" s="118"/>
      <c r="N733" s="339"/>
      <c r="O733" s="346"/>
    </row>
    <row r="734" spans="1:15" ht="42.75" hidden="1" customHeight="1" thickBot="1" x14ac:dyDescent="0.35">
      <c r="A734" s="362"/>
      <c r="B734" s="335"/>
      <c r="C734" s="340"/>
      <c r="D734" s="118"/>
      <c r="E734" s="118"/>
      <c r="F734" s="119"/>
      <c r="G734" s="133"/>
      <c r="H734" s="118"/>
      <c r="I734" s="340"/>
      <c r="J734" s="347"/>
      <c r="K734" s="196">
        <f t="shared" si="21"/>
        <v>0</v>
      </c>
      <c r="L734" s="133"/>
      <c r="M734" s="118"/>
      <c r="N734" s="340"/>
      <c r="O734" s="347"/>
    </row>
    <row r="735" spans="1:15" ht="15.75" hidden="1" customHeight="1" thickBot="1" x14ac:dyDescent="0.35">
      <c r="A735" s="69" t="s">
        <v>27</v>
      </c>
      <c r="B735" s="326"/>
      <c r="C735" s="325"/>
      <c r="D735" s="325"/>
      <c r="E735" s="67"/>
      <c r="F735" s="67"/>
      <c r="G735" s="67"/>
      <c r="H735" s="67"/>
      <c r="I735" s="67"/>
      <c r="J735" s="68"/>
      <c r="K735" s="67"/>
      <c r="L735" s="67"/>
      <c r="M735" s="67"/>
      <c r="N735" s="67"/>
      <c r="O735" s="68"/>
    </row>
    <row r="736" spans="1:15" ht="49.5" hidden="1" customHeight="1" thickBot="1" x14ac:dyDescent="0.35">
      <c r="A736" s="71" t="s">
        <v>28</v>
      </c>
      <c r="B736" s="70" t="s">
        <v>29</v>
      </c>
      <c r="C736" s="134" t="s">
        <v>30</v>
      </c>
      <c r="D736" s="134" t="s">
        <v>31</v>
      </c>
      <c r="E736" s="134" t="s">
        <v>32</v>
      </c>
      <c r="F736" s="134" t="s">
        <v>33</v>
      </c>
      <c r="G736" s="134" t="s">
        <v>35</v>
      </c>
      <c r="H736" s="134" t="s">
        <v>36</v>
      </c>
      <c r="I736" s="134" t="s">
        <v>34</v>
      </c>
      <c r="J736" s="134" t="s">
        <v>37</v>
      </c>
      <c r="K736" s="134" t="s">
        <v>31</v>
      </c>
      <c r="L736" s="134" t="s">
        <v>35</v>
      </c>
      <c r="M736" s="134" t="s">
        <v>36</v>
      </c>
      <c r="N736" s="134" t="s">
        <v>34</v>
      </c>
      <c r="O736" s="134" t="s">
        <v>37</v>
      </c>
    </row>
    <row r="737" spans="1:15" ht="46.5" hidden="1" customHeight="1" x14ac:dyDescent="0.3">
      <c r="A737" s="108">
        <f>A728+1</f>
        <v>77</v>
      </c>
      <c r="B737" s="333"/>
      <c r="C737" s="338"/>
      <c r="D737" s="118"/>
      <c r="E737" s="118"/>
      <c r="F737" s="119"/>
      <c r="G737" s="133"/>
      <c r="H737" s="118"/>
      <c r="I737" s="338"/>
      <c r="J737" s="72" t="str">
        <f>IFERROR(AVERAGE(I737)," ")</f>
        <v xml:space="preserve"> </v>
      </c>
      <c r="K737" s="196">
        <f t="shared" ref="K737:K743" si="22">D737</f>
        <v>0</v>
      </c>
      <c r="L737" s="133"/>
      <c r="M737" s="118"/>
      <c r="N737" s="338"/>
      <c r="O737" s="72" t="str">
        <f>IFERROR(AVERAGE(N737)," ")</f>
        <v xml:space="preserve"> </v>
      </c>
    </row>
    <row r="738" spans="1:15" ht="38.25" hidden="1" customHeight="1" x14ac:dyDescent="0.3">
      <c r="A738" s="360"/>
      <c r="B738" s="334"/>
      <c r="C738" s="339"/>
      <c r="D738" s="118"/>
      <c r="E738" s="118"/>
      <c r="F738" s="119"/>
      <c r="G738" s="133"/>
      <c r="H738" s="118"/>
      <c r="I738" s="339"/>
      <c r="J738" s="345" t="str">
        <f>IFERROR(VLOOKUP(J737,'Datos Validaciones PAO'!$N$2:$O$102,2,TRUE)," ")</f>
        <v xml:space="preserve"> </v>
      </c>
      <c r="K738" s="196">
        <f t="shared" si="22"/>
        <v>0</v>
      </c>
      <c r="L738" s="133"/>
      <c r="M738" s="118"/>
      <c r="N738" s="339"/>
      <c r="O738" s="345" t="str">
        <f>IFERROR(VLOOKUP(O737,'Datos Validaciones PAO'!$N$2:$O$102,2,TRUE)," ")</f>
        <v xml:space="preserve"> </v>
      </c>
    </row>
    <row r="739" spans="1:15" ht="34.5" hidden="1" customHeight="1" x14ac:dyDescent="0.3">
      <c r="A739" s="361"/>
      <c r="B739" s="334"/>
      <c r="C739" s="339"/>
      <c r="D739" s="118"/>
      <c r="E739" s="118"/>
      <c r="F739" s="119"/>
      <c r="G739" s="133"/>
      <c r="H739" s="118"/>
      <c r="I739" s="339"/>
      <c r="J739" s="346"/>
      <c r="K739" s="196">
        <f t="shared" si="22"/>
        <v>0</v>
      </c>
      <c r="L739" s="133"/>
      <c r="M739" s="118"/>
      <c r="N739" s="339"/>
      <c r="O739" s="346"/>
    </row>
    <row r="740" spans="1:15" ht="33" hidden="1" customHeight="1" x14ac:dyDescent="0.3">
      <c r="A740" s="361"/>
      <c r="B740" s="334"/>
      <c r="C740" s="339"/>
      <c r="D740" s="118"/>
      <c r="E740" s="118"/>
      <c r="F740" s="119"/>
      <c r="G740" s="133"/>
      <c r="H740" s="118"/>
      <c r="I740" s="339"/>
      <c r="J740" s="346"/>
      <c r="K740" s="196">
        <f t="shared" si="22"/>
        <v>0</v>
      </c>
      <c r="L740" s="133"/>
      <c r="M740" s="118"/>
      <c r="N740" s="339"/>
      <c r="O740" s="346"/>
    </row>
    <row r="741" spans="1:15" ht="48.75" hidden="1" customHeight="1" x14ac:dyDescent="0.3">
      <c r="A741" s="361"/>
      <c r="B741" s="334"/>
      <c r="C741" s="339"/>
      <c r="D741" s="118"/>
      <c r="E741" s="118"/>
      <c r="F741" s="119"/>
      <c r="G741" s="133"/>
      <c r="H741" s="118"/>
      <c r="I741" s="339"/>
      <c r="J741" s="346"/>
      <c r="K741" s="196">
        <f t="shared" si="22"/>
        <v>0</v>
      </c>
      <c r="L741" s="133"/>
      <c r="M741" s="118"/>
      <c r="N741" s="339"/>
      <c r="O741" s="346"/>
    </row>
    <row r="742" spans="1:15" ht="33" hidden="1" customHeight="1" x14ac:dyDescent="0.3">
      <c r="A742" s="361"/>
      <c r="B742" s="334"/>
      <c r="C742" s="339"/>
      <c r="D742" s="118"/>
      <c r="E742" s="118"/>
      <c r="F742" s="119"/>
      <c r="G742" s="133"/>
      <c r="H742" s="118"/>
      <c r="I742" s="339"/>
      <c r="J742" s="346"/>
      <c r="K742" s="196">
        <f t="shared" si="22"/>
        <v>0</v>
      </c>
      <c r="L742" s="133"/>
      <c r="M742" s="118"/>
      <c r="N742" s="339"/>
      <c r="O742" s="346"/>
    </row>
    <row r="743" spans="1:15" ht="25.5" hidden="1" customHeight="1" thickBot="1" x14ac:dyDescent="0.35">
      <c r="A743" s="362"/>
      <c r="B743" s="335"/>
      <c r="C743" s="340"/>
      <c r="D743" s="118"/>
      <c r="E743" s="118"/>
      <c r="F743" s="119"/>
      <c r="G743" s="133"/>
      <c r="H743" s="118"/>
      <c r="I743" s="340"/>
      <c r="J743" s="347"/>
      <c r="K743" s="196">
        <f t="shared" si="22"/>
        <v>0</v>
      </c>
      <c r="L743" s="133"/>
      <c r="M743" s="118"/>
      <c r="N743" s="340"/>
      <c r="O743" s="347"/>
    </row>
    <row r="744" spans="1:15" ht="15.75" hidden="1" customHeight="1" thickBot="1" x14ac:dyDescent="0.35">
      <c r="A744" s="69" t="s">
        <v>27</v>
      </c>
      <c r="B744" s="326"/>
      <c r="C744" s="325"/>
      <c r="D744" s="325"/>
      <c r="E744" s="67"/>
      <c r="F744" s="67"/>
      <c r="G744" s="67"/>
      <c r="H744" s="67"/>
      <c r="I744" s="67"/>
      <c r="J744" s="68"/>
      <c r="K744" s="67"/>
      <c r="L744" s="67"/>
      <c r="M744" s="67"/>
      <c r="N744" s="67"/>
      <c r="O744" s="68"/>
    </row>
    <row r="745" spans="1:15" ht="49.5" hidden="1" customHeight="1" thickBot="1" x14ac:dyDescent="0.35">
      <c r="A745" s="71" t="s">
        <v>28</v>
      </c>
      <c r="B745" s="70" t="s">
        <v>29</v>
      </c>
      <c r="C745" s="134" t="s">
        <v>30</v>
      </c>
      <c r="D745" s="134" t="s">
        <v>31</v>
      </c>
      <c r="E745" s="134" t="s">
        <v>32</v>
      </c>
      <c r="F745" s="134" t="s">
        <v>33</v>
      </c>
      <c r="G745" s="134" t="s">
        <v>35</v>
      </c>
      <c r="H745" s="134" t="s">
        <v>36</v>
      </c>
      <c r="I745" s="134" t="s">
        <v>34</v>
      </c>
      <c r="J745" s="134" t="s">
        <v>37</v>
      </c>
      <c r="K745" s="134" t="s">
        <v>31</v>
      </c>
      <c r="L745" s="134" t="s">
        <v>35</v>
      </c>
      <c r="M745" s="134" t="s">
        <v>36</v>
      </c>
      <c r="N745" s="134" t="s">
        <v>34</v>
      </c>
      <c r="O745" s="134" t="s">
        <v>37</v>
      </c>
    </row>
    <row r="746" spans="1:15" ht="46.5" hidden="1" customHeight="1" x14ac:dyDescent="0.3">
      <c r="A746" s="108">
        <f>A737+1</f>
        <v>78</v>
      </c>
      <c r="B746" s="333"/>
      <c r="C746" s="338"/>
      <c r="D746" s="118"/>
      <c r="E746" s="118"/>
      <c r="F746" s="119"/>
      <c r="G746" s="133"/>
      <c r="H746" s="118"/>
      <c r="I746" s="338"/>
      <c r="J746" s="72" t="str">
        <f>IFERROR(AVERAGE(I746)," ")</f>
        <v xml:space="preserve"> </v>
      </c>
      <c r="K746" s="196">
        <f t="shared" ref="K746:K752" si="23">D746</f>
        <v>0</v>
      </c>
      <c r="L746" s="133"/>
      <c r="M746" s="118"/>
      <c r="N746" s="338"/>
      <c r="O746" s="72" t="str">
        <f>IFERROR(AVERAGE(N746)," ")</f>
        <v xml:space="preserve"> </v>
      </c>
    </row>
    <row r="747" spans="1:15" ht="38.25" hidden="1" customHeight="1" x14ac:dyDescent="0.3">
      <c r="A747" s="360"/>
      <c r="B747" s="334"/>
      <c r="C747" s="339"/>
      <c r="D747" s="118"/>
      <c r="E747" s="118"/>
      <c r="F747" s="119"/>
      <c r="G747" s="133"/>
      <c r="H747" s="118"/>
      <c r="I747" s="339"/>
      <c r="J747" s="345" t="str">
        <f>IFERROR(VLOOKUP(J746,'Datos Validaciones PAO'!$N$2:$O$102,2,TRUE)," ")</f>
        <v xml:space="preserve"> </v>
      </c>
      <c r="K747" s="196">
        <f t="shared" si="23"/>
        <v>0</v>
      </c>
      <c r="L747" s="133"/>
      <c r="M747" s="118"/>
      <c r="N747" s="339"/>
      <c r="O747" s="345" t="str">
        <f>IFERROR(VLOOKUP(O746,'Datos Validaciones PAO'!$N$2:$O$102,2,TRUE)," ")</f>
        <v xml:space="preserve"> </v>
      </c>
    </row>
    <row r="748" spans="1:15" ht="34.5" hidden="1" customHeight="1" x14ac:dyDescent="0.3">
      <c r="A748" s="361"/>
      <c r="B748" s="334"/>
      <c r="C748" s="339"/>
      <c r="D748" s="118"/>
      <c r="E748" s="118"/>
      <c r="F748" s="119"/>
      <c r="G748" s="133"/>
      <c r="H748" s="118"/>
      <c r="I748" s="339"/>
      <c r="J748" s="346"/>
      <c r="K748" s="196">
        <f t="shared" si="23"/>
        <v>0</v>
      </c>
      <c r="L748" s="133"/>
      <c r="M748" s="118"/>
      <c r="N748" s="339"/>
      <c r="O748" s="346"/>
    </row>
    <row r="749" spans="1:15" ht="33" hidden="1" customHeight="1" x14ac:dyDescent="0.3">
      <c r="A749" s="361"/>
      <c r="B749" s="334"/>
      <c r="C749" s="339"/>
      <c r="D749" s="118"/>
      <c r="E749" s="118"/>
      <c r="F749" s="119"/>
      <c r="G749" s="133"/>
      <c r="H749" s="118"/>
      <c r="I749" s="339"/>
      <c r="J749" s="346"/>
      <c r="K749" s="196">
        <f t="shared" si="23"/>
        <v>0</v>
      </c>
      <c r="L749" s="133"/>
      <c r="M749" s="118"/>
      <c r="N749" s="339"/>
      <c r="O749" s="346"/>
    </row>
    <row r="750" spans="1:15" ht="48.75" hidden="1" customHeight="1" x14ac:dyDescent="0.3">
      <c r="A750" s="361"/>
      <c r="B750" s="334"/>
      <c r="C750" s="339"/>
      <c r="D750" s="118"/>
      <c r="E750" s="118"/>
      <c r="F750" s="119"/>
      <c r="G750" s="133"/>
      <c r="H750" s="118"/>
      <c r="I750" s="339"/>
      <c r="J750" s="346"/>
      <c r="K750" s="196">
        <f t="shared" si="23"/>
        <v>0</v>
      </c>
      <c r="L750" s="133"/>
      <c r="M750" s="118"/>
      <c r="N750" s="339"/>
      <c r="O750" s="346"/>
    </row>
    <row r="751" spans="1:15" ht="33" hidden="1" customHeight="1" x14ac:dyDescent="0.3">
      <c r="A751" s="361"/>
      <c r="B751" s="334"/>
      <c r="C751" s="339"/>
      <c r="D751" s="118"/>
      <c r="E751" s="118"/>
      <c r="F751" s="119"/>
      <c r="G751" s="133"/>
      <c r="H751" s="118"/>
      <c r="I751" s="339"/>
      <c r="J751" s="346"/>
      <c r="K751" s="196">
        <f t="shared" si="23"/>
        <v>0</v>
      </c>
      <c r="L751" s="133"/>
      <c r="M751" s="118"/>
      <c r="N751" s="339"/>
      <c r="O751" s="346"/>
    </row>
    <row r="752" spans="1:15" ht="42.75" hidden="1" customHeight="1" thickBot="1" x14ac:dyDescent="0.35">
      <c r="A752" s="362"/>
      <c r="B752" s="335"/>
      <c r="C752" s="340"/>
      <c r="D752" s="118"/>
      <c r="E752" s="118"/>
      <c r="F752" s="119"/>
      <c r="G752" s="133"/>
      <c r="H752" s="118"/>
      <c r="I752" s="340"/>
      <c r="J752" s="347"/>
      <c r="K752" s="196">
        <f t="shared" si="23"/>
        <v>0</v>
      </c>
      <c r="L752" s="133"/>
      <c r="M752" s="118"/>
      <c r="N752" s="340"/>
      <c r="O752" s="347"/>
    </row>
    <row r="753" spans="1:15" ht="15.75" hidden="1" customHeight="1" thickBot="1" x14ac:dyDescent="0.35">
      <c r="A753" s="69" t="s">
        <v>27</v>
      </c>
      <c r="B753" s="326"/>
      <c r="C753" s="325"/>
      <c r="D753" s="325"/>
      <c r="E753" s="67"/>
      <c r="F753" s="67"/>
      <c r="G753" s="67"/>
      <c r="H753" s="67"/>
      <c r="I753" s="67"/>
      <c r="J753" s="68"/>
      <c r="K753" s="67"/>
      <c r="L753" s="67"/>
      <c r="M753" s="67"/>
      <c r="N753" s="67"/>
      <c r="O753" s="68"/>
    </row>
    <row r="754" spans="1:15" ht="49.5" hidden="1" customHeight="1" thickBot="1" x14ac:dyDescent="0.35">
      <c r="A754" s="71" t="s">
        <v>28</v>
      </c>
      <c r="B754" s="70" t="s">
        <v>29</v>
      </c>
      <c r="C754" s="134" t="s">
        <v>30</v>
      </c>
      <c r="D754" s="134" t="s">
        <v>31</v>
      </c>
      <c r="E754" s="134" t="s">
        <v>32</v>
      </c>
      <c r="F754" s="134" t="s">
        <v>33</v>
      </c>
      <c r="G754" s="134" t="s">
        <v>35</v>
      </c>
      <c r="H754" s="134" t="s">
        <v>36</v>
      </c>
      <c r="I754" s="134" t="s">
        <v>34</v>
      </c>
      <c r="J754" s="134" t="s">
        <v>37</v>
      </c>
      <c r="K754" s="134" t="s">
        <v>31</v>
      </c>
      <c r="L754" s="134" t="s">
        <v>35</v>
      </c>
      <c r="M754" s="134" t="s">
        <v>36</v>
      </c>
      <c r="N754" s="134" t="s">
        <v>34</v>
      </c>
      <c r="O754" s="134" t="s">
        <v>37</v>
      </c>
    </row>
    <row r="755" spans="1:15" ht="46.5" hidden="1" customHeight="1" x14ac:dyDescent="0.3">
      <c r="A755" s="108">
        <f>A746+1</f>
        <v>79</v>
      </c>
      <c r="B755" s="333"/>
      <c r="C755" s="184"/>
      <c r="D755" s="118"/>
      <c r="E755" s="118"/>
      <c r="F755" s="119"/>
      <c r="G755" s="133"/>
      <c r="H755" s="118"/>
      <c r="I755" s="338"/>
      <c r="J755" s="72" t="str">
        <f>IFERROR(AVERAGE(I755)," ")</f>
        <v xml:space="preserve"> </v>
      </c>
      <c r="K755" s="196">
        <f t="shared" ref="K755:K761" si="24">D755</f>
        <v>0</v>
      </c>
      <c r="L755" s="133"/>
      <c r="M755" s="118"/>
      <c r="N755" s="338"/>
      <c r="O755" s="72" t="str">
        <f>IFERROR(AVERAGE(N755)," ")</f>
        <v xml:space="preserve"> </v>
      </c>
    </row>
    <row r="756" spans="1:15" ht="38.25" hidden="1" customHeight="1" x14ac:dyDescent="0.3">
      <c r="A756" s="360"/>
      <c r="B756" s="334"/>
      <c r="C756" s="185"/>
      <c r="D756" s="118"/>
      <c r="E756" s="118"/>
      <c r="F756" s="119"/>
      <c r="G756" s="133"/>
      <c r="H756" s="118"/>
      <c r="I756" s="339"/>
      <c r="J756" s="345" t="str">
        <f>IFERROR(VLOOKUP(J755,'Datos Validaciones PAO'!$N$2:$O$102,2,TRUE)," ")</f>
        <v xml:space="preserve"> </v>
      </c>
      <c r="K756" s="196">
        <f t="shared" si="24"/>
        <v>0</v>
      </c>
      <c r="L756" s="133"/>
      <c r="M756" s="118"/>
      <c r="N756" s="339"/>
      <c r="O756" s="345" t="str">
        <f>IFERROR(VLOOKUP(O755,'Datos Validaciones PAO'!$N$2:$O$102,2,TRUE)," ")</f>
        <v xml:space="preserve"> </v>
      </c>
    </row>
    <row r="757" spans="1:15" ht="34.5" hidden="1" customHeight="1" x14ac:dyDescent="0.3">
      <c r="A757" s="361"/>
      <c r="B757" s="334"/>
      <c r="C757" s="185"/>
      <c r="D757" s="118"/>
      <c r="E757" s="118"/>
      <c r="F757" s="119"/>
      <c r="G757" s="133"/>
      <c r="H757" s="118"/>
      <c r="I757" s="339"/>
      <c r="J757" s="346"/>
      <c r="K757" s="196">
        <f t="shared" si="24"/>
        <v>0</v>
      </c>
      <c r="L757" s="133"/>
      <c r="M757" s="118"/>
      <c r="N757" s="339"/>
      <c r="O757" s="346"/>
    </row>
    <row r="758" spans="1:15" ht="33" hidden="1" customHeight="1" x14ac:dyDescent="0.3">
      <c r="A758" s="361"/>
      <c r="B758" s="334"/>
      <c r="C758" s="185"/>
      <c r="D758" s="118"/>
      <c r="E758" s="118"/>
      <c r="F758" s="119"/>
      <c r="G758" s="133"/>
      <c r="H758" s="118"/>
      <c r="I758" s="339"/>
      <c r="J758" s="346"/>
      <c r="K758" s="196">
        <f t="shared" si="24"/>
        <v>0</v>
      </c>
      <c r="L758" s="133"/>
      <c r="M758" s="118"/>
      <c r="N758" s="339"/>
      <c r="O758" s="346"/>
    </row>
    <row r="759" spans="1:15" ht="48.75" hidden="1" customHeight="1" x14ac:dyDescent="0.3">
      <c r="A759" s="361"/>
      <c r="B759" s="334"/>
      <c r="C759" s="185"/>
      <c r="D759" s="118"/>
      <c r="E759" s="118"/>
      <c r="F759" s="119"/>
      <c r="G759" s="133"/>
      <c r="H759" s="118"/>
      <c r="I759" s="339"/>
      <c r="J759" s="346"/>
      <c r="K759" s="196">
        <f t="shared" si="24"/>
        <v>0</v>
      </c>
      <c r="L759" s="133"/>
      <c r="M759" s="118"/>
      <c r="N759" s="339"/>
      <c r="O759" s="346"/>
    </row>
    <row r="760" spans="1:15" ht="33" hidden="1" customHeight="1" x14ac:dyDescent="0.3">
      <c r="A760" s="361"/>
      <c r="B760" s="334"/>
      <c r="C760" s="185"/>
      <c r="D760" s="118"/>
      <c r="E760" s="118"/>
      <c r="F760" s="119"/>
      <c r="G760" s="133"/>
      <c r="H760" s="118"/>
      <c r="I760" s="339"/>
      <c r="J760" s="346"/>
      <c r="K760" s="196">
        <f t="shared" si="24"/>
        <v>0</v>
      </c>
      <c r="L760" s="133"/>
      <c r="M760" s="118"/>
      <c r="N760" s="339"/>
      <c r="O760" s="346"/>
    </row>
    <row r="761" spans="1:15" ht="42.75" hidden="1" customHeight="1" thickBot="1" x14ac:dyDescent="0.35">
      <c r="A761" s="362"/>
      <c r="B761" s="335"/>
      <c r="C761" s="186"/>
      <c r="D761" s="118"/>
      <c r="E761" s="118"/>
      <c r="F761" s="119"/>
      <c r="G761" s="133"/>
      <c r="H761" s="118"/>
      <c r="I761" s="340"/>
      <c r="J761" s="347"/>
      <c r="K761" s="196">
        <f t="shared" si="24"/>
        <v>0</v>
      </c>
      <c r="L761" s="133"/>
      <c r="M761" s="118"/>
      <c r="N761" s="340"/>
      <c r="O761" s="347"/>
    </row>
    <row r="762" spans="1:15" ht="15.75" hidden="1" customHeight="1" thickBot="1" x14ac:dyDescent="0.35">
      <c r="A762" s="69" t="s">
        <v>27</v>
      </c>
      <c r="B762" s="326"/>
      <c r="C762" s="325"/>
      <c r="D762" s="325"/>
      <c r="E762" s="67"/>
      <c r="F762" s="67"/>
      <c r="G762" s="67"/>
      <c r="H762" s="67"/>
      <c r="I762" s="67"/>
      <c r="J762" s="68"/>
      <c r="K762" s="67"/>
      <c r="L762" s="67"/>
      <c r="M762" s="67"/>
      <c r="N762" s="67"/>
      <c r="O762" s="68"/>
    </row>
    <row r="763" spans="1:15" ht="49.5" hidden="1" customHeight="1" thickBot="1" x14ac:dyDescent="0.35">
      <c r="A763" s="71" t="s">
        <v>28</v>
      </c>
      <c r="B763" s="70" t="s">
        <v>29</v>
      </c>
      <c r="C763" s="134" t="s">
        <v>30</v>
      </c>
      <c r="D763" s="134" t="s">
        <v>31</v>
      </c>
      <c r="E763" s="134" t="s">
        <v>32</v>
      </c>
      <c r="F763" s="134" t="s">
        <v>33</v>
      </c>
      <c r="G763" s="134" t="s">
        <v>35</v>
      </c>
      <c r="H763" s="134" t="s">
        <v>36</v>
      </c>
      <c r="I763" s="134" t="s">
        <v>34</v>
      </c>
      <c r="J763" s="134" t="s">
        <v>37</v>
      </c>
      <c r="K763" s="134" t="s">
        <v>31</v>
      </c>
      <c r="L763" s="134" t="s">
        <v>35</v>
      </c>
      <c r="M763" s="134" t="s">
        <v>36</v>
      </c>
      <c r="N763" s="134" t="s">
        <v>34</v>
      </c>
      <c r="O763" s="134" t="s">
        <v>37</v>
      </c>
    </row>
    <row r="764" spans="1:15" ht="46.5" hidden="1" customHeight="1" x14ac:dyDescent="0.3">
      <c r="A764" s="108">
        <f>A755+1</f>
        <v>80</v>
      </c>
      <c r="B764" s="333"/>
      <c r="C764" s="338"/>
      <c r="D764" s="118"/>
      <c r="E764" s="118"/>
      <c r="F764" s="119"/>
      <c r="G764" s="133"/>
      <c r="H764" s="118"/>
      <c r="I764" s="338"/>
      <c r="J764" s="72" t="str">
        <f>IFERROR(AVERAGE(I764)," ")</f>
        <v xml:space="preserve"> </v>
      </c>
      <c r="K764" s="196">
        <f t="shared" ref="K764:K770" si="25">D764</f>
        <v>0</v>
      </c>
      <c r="L764" s="133"/>
      <c r="M764" s="118"/>
      <c r="N764" s="338"/>
      <c r="O764" s="72" t="str">
        <f>IFERROR(AVERAGE(N764)," ")</f>
        <v xml:space="preserve"> </v>
      </c>
    </row>
    <row r="765" spans="1:15" ht="38.25" hidden="1" customHeight="1" x14ac:dyDescent="0.3">
      <c r="A765" s="360"/>
      <c r="B765" s="334"/>
      <c r="C765" s="339"/>
      <c r="D765" s="118"/>
      <c r="E765" s="118"/>
      <c r="F765" s="119"/>
      <c r="G765" s="133"/>
      <c r="H765" s="118"/>
      <c r="I765" s="339"/>
      <c r="J765" s="345" t="str">
        <f>IFERROR(VLOOKUP(J764,'Datos Validaciones PAO'!$N$2:$O$102,2,TRUE)," ")</f>
        <v xml:space="preserve"> </v>
      </c>
      <c r="K765" s="196">
        <f t="shared" si="25"/>
        <v>0</v>
      </c>
      <c r="L765" s="133"/>
      <c r="M765" s="118"/>
      <c r="N765" s="339"/>
      <c r="O765" s="345" t="str">
        <f>IFERROR(VLOOKUP(O764,'Datos Validaciones PAO'!$N$2:$O$102,2,TRUE)," ")</f>
        <v xml:space="preserve"> </v>
      </c>
    </row>
    <row r="766" spans="1:15" ht="34.5" hidden="1" customHeight="1" x14ac:dyDescent="0.3">
      <c r="A766" s="361"/>
      <c r="B766" s="334"/>
      <c r="C766" s="339"/>
      <c r="D766" s="118"/>
      <c r="E766" s="118"/>
      <c r="F766" s="119"/>
      <c r="G766" s="133"/>
      <c r="H766" s="118"/>
      <c r="I766" s="339"/>
      <c r="J766" s="346"/>
      <c r="K766" s="196">
        <f t="shared" si="25"/>
        <v>0</v>
      </c>
      <c r="L766" s="133"/>
      <c r="M766" s="118"/>
      <c r="N766" s="339"/>
      <c r="O766" s="346"/>
    </row>
    <row r="767" spans="1:15" ht="33" hidden="1" customHeight="1" x14ac:dyDescent="0.3">
      <c r="A767" s="361"/>
      <c r="B767" s="334"/>
      <c r="C767" s="339"/>
      <c r="D767" s="118"/>
      <c r="E767" s="118"/>
      <c r="F767" s="119"/>
      <c r="G767" s="133"/>
      <c r="H767" s="118"/>
      <c r="I767" s="339"/>
      <c r="J767" s="346"/>
      <c r="K767" s="196">
        <f t="shared" si="25"/>
        <v>0</v>
      </c>
      <c r="L767" s="133"/>
      <c r="M767" s="118"/>
      <c r="N767" s="339"/>
      <c r="O767" s="346"/>
    </row>
    <row r="768" spans="1:15" ht="48.75" hidden="1" customHeight="1" x14ac:dyDescent="0.3">
      <c r="A768" s="361"/>
      <c r="B768" s="334"/>
      <c r="C768" s="339"/>
      <c r="D768" s="118"/>
      <c r="E768" s="118"/>
      <c r="F768" s="119"/>
      <c r="G768" s="133"/>
      <c r="H768" s="118"/>
      <c r="I768" s="339"/>
      <c r="J768" s="346"/>
      <c r="K768" s="196">
        <f t="shared" si="25"/>
        <v>0</v>
      </c>
      <c r="L768" s="133"/>
      <c r="M768" s="118"/>
      <c r="N768" s="339"/>
      <c r="O768" s="346"/>
    </row>
    <row r="769" spans="1:15" ht="33" hidden="1" customHeight="1" x14ac:dyDescent="0.3">
      <c r="A769" s="361"/>
      <c r="B769" s="334"/>
      <c r="C769" s="339"/>
      <c r="D769" s="118"/>
      <c r="E769" s="118"/>
      <c r="F769" s="119"/>
      <c r="G769" s="133"/>
      <c r="H769" s="118"/>
      <c r="I769" s="339"/>
      <c r="J769" s="346"/>
      <c r="K769" s="196">
        <f t="shared" si="25"/>
        <v>0</v>
      </c>
      <c r="L769" s="133"/>
      <c r="M769" s="118"/>
      <c r="N769" s="339"/>
      <c r="O769" s="346"/>
    </row>
    <row r="770" spans="1:15" ht="42.75" hidden="1" customHeight="1" thickBot="1" x14ac:dyDescent="0.35">
      <c r="A770" s="362"/>
      <c r="B770" s="335"/>
      <c r="C770" s="340"/>
      <c r="D770" s="118"/>
      <c r="E770" s="118"/>
      <c r="F770" s="119"/>
      <c r="G770" s="133"/>
      <c r="H770" s="118"/>
      <c r="I770" s="340"/>
      <c r="J770" s="347"/>
      <c r="K770" s="196">
        <f t="shared" si="25"/>
        <v>0</v>
      </c>
      <c r="L770" s="133"/>
      <c r="M770" s="118"/>
      <c r="N770" s="340"/>
      <c r="O770" s="347"/>
    </row>
    <row r="771" spans="1:15" ht="15.75" hidden="1" customHeight="1" thickBot="1" x14ac:dyDescent="0.35">
      <c r="A771" s="69" t="s">
        <v>27</v>
      </c>
      <c r="B771" s="326"/>
      <c r="C771" s="325"/>
      <c r="D771" s="325"/>
      <c r="E771" s="67"/>
      <c r="F771" s="67"/>
      <c r="G771" s="67"/>
      <c r="H771" s="67"/>
      <c r="I771" s="67"/>
      <c r="J771" s="68"/>
      <c r="K771" s="67"/>
      <c r="L771" s="67"/>
      <c r="M771" s="67"/>
      <c r="N771" s="67"/>
      <c r="O771" s="68"/>
    </row>
    <row r="772" spans="1:15" ht="49.5" hidden="1" customHeight="1" thickBot="1" x14ac:dyDescent="0.35">
      <c r="A772" s="71" t="s">
        <v>28</v>
      </c>
      <c r="B772" s="70" t="s">
        <v>29</v>
      </c>
      <c r="C772" s="134" t="s">
        <v>30</v>
      </c>
      <c r="D772" s="134" t="s">
        <v>31</v>
      </c>
      <c r="E772" s="134" t="s">
        <v>32</v>
      </c>
      <c r="F772" s="134" t="s">
        <v>33</v>
      </c>
      <c r="G772" s="134" t="s">
        <v>35</v>
      </c>
      <c r="H772" s="134" t="s">
        <v>36</v>
      </c>
      <c r="I772" s="134" t="s">
        <v>34</v>
      </c>
      <c r="J772" s="134" t="s">
        <v>37</v>
      </c>
      <c r="K772" s="134" t="s">
        <v>31</v>
      </c>
      <c r="L772" s="134" t="s">
        <v>35</v>
      </c>
      <c r="M772" s="134" t="s">
        <v>36</v>
      </c>
      <c r="N772" s="134" t="s">
        <v>34</v>
      </c>
      <c r="O772" s="134" t="s">
        <v>37</v>
      </c>
    </row>
    <row r="773" spans="1:15" ht="46.5" hidden="1" customHeight="1" x14ac:dyDescent="0.3">
      <c r="A773" s="108">
        <f>A764+1</f>
        <v>81</v>
      </c>
      <c r="B773" s="333"/>
      <c r="C773" s="338"/>
      <c r="D773" s="118"/>
      <c r="E773" s="118"/>
      <c r="F773" s="119"/>
      <c r="G773" s="133"/>
      <c r="H773" s="118"/>
      <c r="I773" s="338"/>
      <c r="J773" s="72" t="str">
        <f>IFERROR(AVERAGE(I773)," ")</f>
        <v xml:space="preserve"> </v>
      </c>
      <c r="K773" s="196">
        <f t="shared" ref="K773:K779" si="26">D773</f>
        <v>0</v>
      </c>
      <c r="L773" s="133"/>
      <c r="M773" s="118"/>
      <c r="N773" s="338"/>
      <c r="O773" s="72" t="str">
        <f>IFERROR(AVERAGE(N773)," ")</f>
        <v xml:space="preserve"> </v>
      </c>
    </row>
    <row r="774" spans="1:15" ht="38.25" hidden="1" customHeight="1" x14ac:dyDescent="0.3">
      <c r="A774" s="360"/>
      <c r="B774" s="334"/>
      <c r="C774" s="339"/>
      <c r="D774" s="118"/>
      <c r="E774" s="118"/>
      <c r="F774" s="119"/>
      <c r="G774" s="133"/>
      <c r="H774" s="118"/>
      <c r="I774" s="339"/>
      <c r="J774" s="345" t="str">
        <f>IFERROR(VLOOKUP(J773,'Datos Validaciones PAO'!$N$2:$O$102,2,TRUE)," ")</f>
        <v xml:space="preserve"> </v>
      </c>
      <c r="K774" s="196">
        <f t="shared" si="26"/>
        <v>0</v>
      </c>
      <c r="L774" s="133"/>
      <c r="M774" s="118"/>
      <c r="N774" s="339"/>
      <c r="O774" s="345" t="str">
        <f>IFERROR(VLOOKUP(O773,'Datos Validaciones PAO'!$N$2:$O$102,2,TRUE)," ")</f>
        <v xml:space="preserve"> </v>
      </c>
    </row>
    <row r="775" spans="1:15" ht="34.5" hidden="1" customHeight="1" x14ac:dyDescent="0.3">
      <c r="A775" s="361"/>
      <c r="B775" s="334"/>
      <c r="C775" s="339"/>
      <c r="D775" s="118"/>
      <c r="E775" s="118"/>
      <c r="F775" s="119"/>
      <c r="G775" s="133"/>
      <c r="H775" s="118"/>
      <c r="I775" s="339"/>
      <c r="J775" s="346"/>
      <c r="K775" s="196">
        <f t="shared" si="26"/>
        <v>0</v>
      </c>
      <c r="L775" s="133"/>
      <c r="M775" s="118"/>
      <c r="N775" s="339"/>
      <c r="O775" s="346"/>
    </row>
    <row r="776" spans="1:15" ht="33" hidden="1" customHeight="1" x14ac:dyDescent="0.3">
      <c r="A776" s="361"/>
      <c r="B776" s="334"/>
      <c r="C776" s="339"/>
      <c r="D776" s="118"/>
      <c r="E776" s="118"/>
      <c r="F776" s="119"/>
      <c r="G776" s="133"/>
      <c r="H776" s="118"/>
      <c r="I776" s="339"/>
      <c r="J776" s="346"/>
      <c r="K776" s="196">
        <f t="shared" si="26"/>
        <v>0</v>
      </c>
      <c r="L776" s="133"/>
      <c r="M776" s="118"/>
      <c r="N776" s="339"/>
      <c r="O776" s="346"/>
    </row>
    <row r="777" spans="1:15" ht="48.75" hidden="1" customHeight="1" x14ac:dyDescent="0.3">
      <c r="A777" s="361"/>
      <c r="B777" s="334"/>
      <c r="C777" s="339"/>
      <c r="D777" s="118"/>
      <c r="E777" s="118"/>
      <c r="F777" s="119"/>
      <c r="G777" s="133"/>
      <c r="H777" s="118"/>
      <c r="I777" s="339"/>
      <c r="J777" s="346"/>
      <c r="K777" s="196">
        <f t="shared" si="26"/>
        <v>0</v>
      </c>
      <c r="L777" s="133"/>
      <c r="M777" s="118"/>
      <c r="N777" s="339"/>
      <c r="O777" s="346"/>
    </row>
    <row r="778" spans="1:15" ht="33" hidden="1" customHeight="1" x14ac:dyDescent="0.3">
      <c r="A778" s="361"/>
      <c r="B778" s="334"/>
      <c r="C778" s="339"/>
      <c r="D778" s="118"/>
      <c r="E778" s="118"/>
      <c r="F778" s="119"/>
      <c r="G778" s="133"/>
      <c r="H778" s="118"/>
      <c r="I778" s="339"/>
      <c r="J778" s="346"/>
      <c r="K778" s="196">
        <f t="shared" si="26"/>
        <v>0</v>
      </c>
      <c r="L778" s="133"/>
      <c r="M778" s="118"/>
      <c r="N778" s="339"/>
      <c r="O778" s="346"/>
    </row>
    <row r="779" spans="1:15" ht="42.75" hidden="1" customHeight="1" thickBot="1" x14ac:dyDescent="0.35">
      <c r="A779" s="362"/>
      <c r="B779" s="335"/>
      <c r="C779" s="340"/>
      <c r="D779" s="118"/>
      <c r="E779" s="118"/>
      <c r="F779" s="119"/>
      <c r="G779" s="133"/>
      <c r="H779" s="118"/>
      <c r="I779" s="340"/>
      <c r="J779" s="347"/>
      <c r="K779" s="196">
        <f t="shared" si="26"/>
        <v>0</v>
      </c>
      <c r="L779" s="133"/>
      <c r="M779" s="118"/>
      <c r="N779" s="340"/>
      <c r="O779" s="347"/>
    </row>
    <row r="780" spans="1:15" ht="15.75" hidden="1" customHeight="1" thickBot="1" x14ac:dyDescent="0.35">
      <c r="A780" s="69" t="s">
        <v>27</v>
      </c>
      <c r="B780" s="326"/>
      <c r="C780" s="325"/>
      <c r="D780" s="325"/>
      <c r="E780" s="67"/>
      <c r="F780" s="67"/>
      <c r="G780" s="67"/>
      <c r="H780" s="67"/>
      <c r="I780" s="67"/>
      <c r="J780" s="68"/>
      <c r="K780" s="67"/>
      <c r="L780" s="67"/>
      <c r="M780" s="67"/>
      <c r="N780" s="67"/>
      <c r="O780" s="68"/>
    </row>
    <row r="781" spans="1:15" ht="49.5" hidden="1" customHeight="1" thickBot="1" x14ac:dyDescent="0.35">
      <c r="A781" s="71" t="s">
        <v>28</v>
      </c>
      <c r="B781" s="70" t="s">
        <v>29</v>
      </c>
      <c r="C781" s="134" t="s">
        <v>30</v>
      </c>
      <c r="D781" s="134" t="s">
        <v>31</v>
      </c>
      <c r="E781" s="134" t="s">
        <v>32</v>
      </c>
      <c r="F781" s="134" t="s">
        <v>33</v>
      </c>
      <c r="G781" s="134" t="s">
        <v>35</v>
      </c>
      <c r="H781" s="134" t="s">
        <v>36</v>
      </c>
      <c r="I781" s="134" t="s">
        <v>34</v>
      </c>
      <c r="J781" s="134" t="s">
        <v>37</v>
      </c>
      <c r="K781" s="134" t="s">
        <v>31</v>
      </c>
      <c r="L781" s="134" t="s">
        <v>35</v>
      </c>
      <c r="M781" s="134" t="s">
        <v>36</v>
      </c>
      <c r="N781" s="134" t="s">
        <v>34</v>
      </c>
      <c r="O781" s="134" t="s">
        <v>37</v>
      </c>
    </row>
    <row r="782" spans="1:15" ht="46.5" hidden="1" customHeight="1" x14ac:dyDescent="0.3">
      <c r="A782" s="108">
        <f>A773+1</f>
        <v>82</v>
      </c>
      <c r="B782" s="333"/>
      <c r="C782" s="338"/>
      <c r="D782" s="118"/>
      <c r="E782" s="118"/>
      <c r="F782" s="119"/>
      <c r="G782" s="133"/>
      <c r="H782" s="118"/>
      <c r="I782" s="338"/>
      <c r="J782" s="72" t="str">
        <f>IFERROR(AVERAGE(I782)," ")</f>
        <v xml:space="preserve"> </v>
      </c>
      <c r="K782" s="196">
        <f t="shared" ref="K782:K788" si="27">D782</f>
        <v>0</v>
      </c>
      <c r="L782" s="133"/>
      <c r="M782" s="118"/>
      <c r="N782" s="338"/>
      <c r="O782" s="72" t="str">
        <f>IFERROR(AVERAGE(N782)," ")</f>
        <v xml:space="preserve"> </v>
      </c>
    </row>
    <row r="783" spans="1:15" ht="38.25" hidden="1" customHeight="1" x14ac:dyDescent="0.3">
      <c r="A783" s="360"/>
      <c r="B783" s="334"/>
      <c r="C783" s="339"/>
      <c r="D783" s="118"/>
      <c r="E783" s="118"/>
      <c r="F783" s="119"/>
      <c r="G783" s="133"/>
      <c r="H783" s="118"/>
      <c r="I783" s="339"/>
      <c r="J783" s="345" t="str">
        <f>IFERROR(VLOOKUP(J782,'Datos Validaciones PAO'!$N$2:$O$102,2,TRUE)," ")</f>
        <v xml:space="preserve"> </v>
      </c>
      <c r="K783" s="196">
        <f t="shared" si="27"/>
        <v>0</v>
      </c>
      <c r="L783" s="133"/>
      <c r="M783" s="118"/>
      <c r="N783" s="339"/>
      <c r="O783" s="345" t="str">
        <f>IFERROR(VLOOKUP(O782,'Datos Validaciones PAO'!$N$2:$O$102,2,TRUE)," ")</f>
        <v xml:space="preserve"> </v>
      </c>
    </row>
    <row r="784" spans="1:15" ht="34.5" hidden="1" customHeight="1" x14ac:dyDescent="0.3">
      <c r="A784" s="361"/>
      <c r="B784" s="334"/>
      <c r="C784" s="339"/>
      <c r="D784" s="118"/>
      <c r="E784" s="118"/>
      <c r="F784" s="119"/>
      <c r="G784" s="133"/>
      <c r="H784" s="118"/>
      <c r="I784" s="339"/>
      <c r="J784" s="346"/>
      <c r="K784" s="196">
        <f t="shared" si="27"/>
        <v>0</v>
      </c>
      <c r="L784" s="133"/>
      <c r="M784" s="118"/>
      <c r="N784" s="339"/>
      <c r="O784" s="346"/>
    </row>
    <row r="785" spans="1:15" ht="33" hidden="1" customHeight="1" x14ac:dyDescent="0.3">
      <c r="A785" s="361"/>
      <c r="B785" s="334"/>
      <c r="C785" s="339"/>
      <c r="D785" s="118"/>
      <c r="E785" s="118"/>
      <c r="F785" s="119"/>
      <c r="G785" s="133"/>
      <c r="H785" s="118"/>
      <c r="I785" s="339"/>
      <c r="J785" s="346"/>
      <c r="K785" s="196">
        <f t="shared" si="27"/>
        <v>0</v>
      </c>
      <c r="L785" s="133"/>
      <c r="M785" s="118"/>
      <c r="N785" s="339"/>
      <c r="O785" s="346"/>
    </row>
    <row r="786" spans="1:15" ht="48.75" hidden="1" customHeight="1" x14ac:dyDescent="0.3">
      <c r="A786" s="361"/>
      <c r="B786" s="334"/>
      <c r="C786" s="339"/>
      <c r="D786" s="118"/>
      <c r="E786" s="118"/>
      <c r="F786" s="119"/>
      <c r="G786" s="133"/>
      <c r="H786" s="118"/>
      <c r="I786" s="339"/>
      <c r="J786" s="346"/>
      <c r="K786" s="196">
        <f t="shared" si="27"/>
        <v>0</v>
      </c>
      <c r="L786" s="133"/>
      <c r="M786" s="118"/>
      <c r="N786" s="339"/>
      <c r="O786" s="346"/>
    </row>
    <row r="787" spans="1:15" ht="33" hidden="1" customHeight="1" x14ac:dyDescent="0.3">
      <c r="A787" s="361"/>
      <c r="B787" s="334"/>
      <c r="C787" s="339"/>
      <c r="D787" s="118"/>
      <c r="E787" s="118"/>
      <c r="F787" s="119"/>
      <c r="G787" s="133"/>
      <c r="H787" s="118"/>
      <c r="I787" s="339"/>
      <c r="J787" s="346"/>
      <c r="K787" s="196">
        <f t="shared" si="27"/>
        <v>0</v>
      </c>
      <c r="L787" s="133"/>
      <c r="M787" s="118"/>
      <c r="N787" s="339"/>
      <c r="O787" s="346"/>
    </row>
    <row r="788" spans="1:15" ht="42.75" hidden="1" customHeight="1" thickBot="1" x14ac:dyDescent="0.35">
      <c r="A788" s="362"/>
      <c r="B788" s="335"/>
      <c r="C788" s="340"/>
      <c r="D788" s="118"/>
      <c r="E788" s="118"/>
      <c r="F788" s="119"/>
      <c r="G788" s="133"/>
      <c r="H788" s="118"/>
      <c r="I788" s="340"/>
      <c r="J788" s="347"/>
      <c r="K788" s="196">
        <f t="shared" si="27"/>
        <v>0</v>
      </c>
      <c r="L788" s="133"/>
      <c r="M788" s="118"/>
      <c r="N788" s="340"/>
      <c r="O788" s="347"/>
    </row>
    <row r="789" spans="1:15" ht="15.75" hidden="1" customHeight="1" thickBot="1" x14ac:dyDescent="0.35">
      <c r="A789" s="69" t="s">
        <v>27</v>
      </c>
      <c r="B789" s="326"/>
      <c r="C789" s="325"/>
      <c r="D789" s="325"/>
      <c r="E789" s="67"/>
      <c r="F789" s="67"/>
      <c r="G789" s="67"/>
      <c r="H789" s="67"/>
      <c r="I789" s="67"/>
      <c r="J789" s="68"/>
      <c r="K789" s="67"/>
      <c r="L789" s="67"/>
      <c r="M789" s="67"/>
      <c r="N789" s="67"/>
      <c r="O789" s="68"/>
    </row>
    <row r="790" spans="1:15" ht="49.5" hidden="1" customHeight="1" thickBot="1" x14ac:dyDescent="0.35">
      <c r="A790" s="71" t="s">
        <v>28</v>
      </c>
      <c r="B790" s="70" t="s">
        <v>29</v>
      </c>
      <c r="C790" s="134" t="s">
        <v>30</v>
      </c>
      <c r="D790" s="134" t="s">
        <v>31</v>
      </c>
      <c r="E790" s="134" t="s">
        <v>32</v>
      </c>
      <c r="F790" s="134" t="s">
        <v>33</v>
      </c>
      <c r="G790" s="134" t="s">
        <v>35</v>
      </c>
      <c r="H790" s="134" t="s">
        <v>36</v>
      </c>
      <c r="I790" s="134" t="s">
        <v>34</v>
      </c>
      <c r="J790" s="134" t="s">
        <v>37</v>
      </c>
      <c r="K790" s="134" t="s">
        <v>31</v>
      </c>
      <c r="L790" s="134" t="s">
        <v>35</v>
      </c>
      <c r="M790" s="134" t="s">
        <v>36</v>
      </c>
      <c r="N790" s="134" t="s">
        <v>34</v>
      </c>
      <c r="O790" s="134" t="s">
        <v>37</v>
      </c>
    </row>
    <row r="791" spans="1:15" ht="46.5" hidden="1" customHeight="1" x14ac:dyDescent="0.3">
      <c r="A791" s="108">
        <f>A782+1</f>
        <v>83</v>
      </c>
      <c r="B791" s="333"/>
      <c r="C791" s="338"/>
      <c r="D791" s="118"/>
      <c r="E791" s="118"/>
      <c r="F791" s="119"/>
      <c r="G791" s="133"/>
      <c r="H791" s="118"/>
      <c r="I791" s="338"/>
      <c r="J791" s="72" t="str">
        <f>IFERROR(AVERAGE(I791)," ")</f>
        <v xml:space="preserve"> </v>
      </c>
      <c r="K791" s="196">
        <f t="shared" ref="K791:K797" si="28">D791</f>
        <v>0</v>
      </c>
      <c r="L791" s="133"/>
      <c r="M791" s="118"/>
      <c r="N791" s="338"/>
      <c r="O791" s="72" t="str">
        <f>IFERROR(AVERAGE(N791)," ")</f>
        <v xml:space="preserve"> </v>
      </c>
    </row>
    <row r="792" spans="1:15" ht="38.25" hidden="1" customHeight="1" x14ac:dyDescent="0.3">
      <c r="A792" s="360"/>
      <c r="B792" s="334"/>
      <c r="C792" s="339"/>
      <c r="D792" s="118"/>
      <c r="E792" s="118"/>
      <c r="F792" s="119"/>
      <c r="G792" s="133"/>
      <c r="H792" s="118"/>
      <c r="I792" s="339"/>
      <c r="J792" s="345" t="str">
        <f>IFERROR(VLOOKUP(J791,'Datos Validaciones PAO'!$N$2:$O$102,2,TRUE)," ")</f>
        <v xml:space="preserve"> </v>
      </c>
      <c r="K792" s="196">
        <f t="shared" si="28"/>
        <v>0</v>
      </c>
      <c r="L792" s="133"/>
      <c r="M792" s="118"/>
      <c r="N792" s="339"/>
      <c r="O792" s="345" t="str">
        <f>IFERROR(VLOOKUP(O791,'Datos Validaciones PAO'!$N$2:$O$102,2,TRUE)," ")</f>
        <v xml:space="preserve"> </v>
      </c>
    </row>
    <row r="793" spans="1:15" ht="34.5" hidden="1" customHeight="1" x14ac:dyDescent="0.3">
      <c r="A793" s="361"/>
      <c r="B793" s="334"/>
      <c r="C793" s="339"/>
      <c r="D793" s="118"/>
      <c r="E793" s="118"/>
      <c r="F793" s="119"/>
      <c r="G793" s="133"/>
      <c r="H793" s="118"/>
      <c r="I793" s="339"/>
      <c r="J793" s="346"/>
      <c r="K793" s="196">
        <f t="shared" si="28"/>
        <v>0</v>
      </c>
      <c r="L793" s="133"/>
      <c r="M793" s="118"/>
      <c r="N793" s="339"/>
      <c r="O793" s="346"/>
    </row>
    <row r="794" spans="1:15" ht="33" hidden="1" customHeight="1" x14ac:dyDescent="0.3">
      <c r="A794" s="361"/>
      <c r="B794" s="334"/>
      <c r="C794" s="339"/>
      <c r="D794" s="118"/>
      <c r="E794" s="118"/>
      <c r="F794" s="119"/>
      <c r="G794" s="133"/>
      <c r="H794" s="118"/>
      <c r="I794" s="339"/>
      <c r="J794" s="346"/>
      <c r="K794" s="196">
        <f t="shared" si="28"/>
        <v>0</v>
      </c>
      <c r="L794" s="133"/>
      <c r="M794" s="118"/>
      <c r="N794" s="339"/>
      <c r="O794" s="346"/>
    </row>
    <row r="795" spans="1:15" ht="48.75" hidden="1" customHeight="1" x14ac:dyDescent="0.3">
      <c r="A795" s="361"/>
      <c r="B795" s="334"/>
      <c r="C795" s="339"/>
      <c r="D795" s="118"/>
      <c r="E795" s="118"/>
      <c r="F795" s="119"/>
      <c r="G795" s="133"/>
      <c r="H795" s="118"/>
      <c r="I795" s="339"/>
      <c r="J795" s="346"/>
      <c r="K795" s="196">
        <f t="shared" si="28"/>
        <v>0</v>
      </c>
      <c r="L795" s="133"/>
      <c r="M795" s="118"/>
      <c r="N795" s="339"/>
      <c r="O795" s="346"/>
    </row>
    <row r="796" spans="1:15" ht="33" hidden="1" customHeight="1" x14ac:dyDescent="0.3">
      <c r="A796" s="361"/>
      <c r="B796" s="334"/>
      <c r="C796" s="339"/>
      <c r="D796" s="118"/>
      <c r="E796" s="118"/>
      <c r="F796" s="119"/>
      <c r="G796" s="133"/>
      <c r="H796" s="118"/>
      <c r="I796" s="339"/>
      <c r="J796" s="346"/>
      <c r="K796" s="196">
        <f t="shared" si="28"/>
        <v>0</v>
      </c>
      <c r="L796" s="133"/>
      <c r="M796" s="118"/>
      <c r="N796" s="339"/>
      <c r="O796" s="346"/>
    </row>
    <row r="797" spans="1:15" ht="42.75" hidden="1" customHeight="1" thickBot="1" x14ac:dyDescent="0.35">
      <c r="A797" s="362"/>
      <c r="B797" s="335"/>
      <c r="C797" s="340"/>
      <c r="D797" s="118"/>
      <c r="E797" s="118"/>
      <c r="F797" s="119"/>
      <c r="G797" s="133"/>
      <c r="H797" s="118"/>
      <c r="I797" s="340"/>
      <c r="J797" s="347"/>
      <c r="K797" s="196">
        <f t="shared" si="28"/>
        <v>0</v>
      </c>
      <c r="L797" s="133"/>
      <c r="M797" s="118"/>
      <c r="N797" s="340"/>
      <c r="O797" s="347"/>
    </row>
    <row r="798" spans="1:15" ht="15.75" hidden="1" customHeight="1" thickBot="1" x14ac:dyDescent="0.35">
      <c r="A798" s="69" t="s">
        <v>27</v>
      </c>
      <c r="B798" s="326"/>
      <c r="C798" s="325"/>
      <c r="D798" s="325"/>
      <c r="E798" s="67"/>
      <c r="F798" s="67"/>
      <c r="G798" s="67"/>
      <c r="H798" s="67"/>
      <c r="I798" s="67"/>
      <c r="J798" s="68"/>
      <c r="K798" s="67"/>
      <c r="L798" s="67"/>
      <c r="M798" s="67"/>
      <c r="N798" s="67"/>
      <c r="O798" s="68"/>
    </row>
    <row r="799" spans="1:15" ht="49.5" hidden="1" customHeight="1" thickBot="1" x14ac:dyDescent="0.35">
      <c r="A799" s="71" t="s">
        <v>28</v>
      </c>
      <c r="B799" s="70" t="s">
        <v>29</v>
      </c>
      <c r="C799" s="134" t="s">
        <v>30</v>
      </c>
      <c r="D799" s="134" t="s">
        <v>31</v>
      </c>
      <c r="E799" s="134" t="s">
        <v>32</v>
      </c>
      <c r="F799" s="134" t="s">
        <v>33</v>
      </c>
      <c r="G799" s="134" t="s">
        <v>35</v>
      </c>
      <c r="H799" s="134" t="s">
        <v>36</v>
      </c>
      <c r="I799" s="134" t="s">
        <v>34</v>
      </c>
      <c r="J799" s="134" t="s">
        <v>37</v>
      </c>
      <c r="K799" s="134" t="s">
        <v>31</v>
      </c>
      <c r="L799" s="134" t="s">
        <v>35</v>
      </c>
      <c r="M799" s="134" t="s">
        <v>36</v>
      </c>
      <c r="N799" s="134" t="s">
        <v>34</v>
      </c>
      <c r="O799" s="134" t="s">
        <v>37</v>
      </c>
    </row>
    <row r="800" spans="1:15" ht="46.5" hidden="1" customHeight="1" x14ac:dyDescent="0.3">
      <c r="A800" s="108">
        <f>A791+1</f>
        <v>84</v>
      </c>
      <c r="B800" s="333"/>
      <c r="C800" s="338"/>
      <c r="D800" s="118"/>
      <c r="E800" s="118"/>
      <c r="F800" s="119"/>
      <c r="G800" s="133"/>
      <c r="H800" s="118"/>
      <c r="I800" s="338"/>
      <c r="J800" s="72" t="str">
        <f>IFERROR(AVERAGE(I800)," ")</f>
        <v xml:space="preserve"> </v>
      </c>
      <c r="K800" s="196">
        <f t="shared" ref="K800:K806" si="29">D800</f>
        <v>0</v>
      </c>
      <c r="L800" s="133"/>
      <c r="M800" s="118"/>
      <c r="N800" s="338"/>
      <c r="O800" s="72" t="str">
        <f>IFERROR(AVERAGE(N800)," ")</f>
        <v xml:space="preserve"> </v>
      </c>
    </row>
    <row r="801" spans="1:15" ht="38.25" hidden="1" customHeight="1" x14ac:dyDescent="0.3">
      <c r="A801" s="360"/>
      <c r="B801" s="334"/>
      <c r="C801" s="339"/>
      <c r="D801" s="118"/>
      <c r="E801" s="118"/>
      <c r="F801" s="119"/>
      <c r="G801" s="133"/>
      <c r="H801" s="118"/>
      <c r="I801" s="339"/>
      <c r="J801" s="345" t="str">
        <f>IFERROR(VLOOKUP(J800,'Datos Validaciones PAO'!$N$2:$O$102,2,TRUE)," ")</f>
        <v xml:space="preserve"> </v>
      </c>
      <c r="K801" s="196">
        <f t="shared" si="29"/>
        <v>0</v>
      </c>
      <c r="L801" s="133"/>
      <c r="M801" s="118"/>
      <c r="N801" s="339"/>
      <c r="O801" s="345" t="str">
        <f>IFERROR(VLOOKUP(O800,'Datos Validaciones PAO'!$N$2:$O$102,2,TRUE)," ")</f>
        <v xml:space="preserve"> </v>
      </c>
    </row>
    <row r="802" spans="1:15" ht="34.5" hidden="1" customHeight="1" x14ac:dyDescent="0.3">
      <c r="A802" s="361"/>
      <c r="B802" s="334"/>
      <c r="C802" s="339"/>
      <c r="D802" s="118"/>
      <c r="E802" s="118"/>
      <c r="F802" s="119"/>
      <c r="G802" s="133"/>
      <c r="H802" s="118"/>
      <c r="I802" s="339"/>
      <c r="J802" s="346"/>
      <c r="K802" s="196">
        <f t="shared" si="29"/>
        <v>0</v>
      </c>
      <c r="L802" s="133"/>
      <c r="M802" s="118"/>
      <c r="N802" s="339"/>
      <c r="O802" s="346"/>
    </row>
    <row r="803" spans="1:15" ht="33" hidden="1" customHeight="1" x14ac:dyDescent="0.3">
      <c r="A803" s="361"/>
      <c r="B803" s="334"/>
      <c r="C803" s="339"/>
      <c r="D803" s="118"/>
      <c r="E803" s="118"/>
      <c r="F803" s="119"/>
      <c r="G803" s="133"/>
      <c r="H803" s="118"/>
      <c r="I803" s="339"/>
      <c r="J803" s="346"/>
      <c r="K803" s="196">
        <f t="shared" si="29"/>
        <v>0</v>
      </c>
      <c r="L803" s="133"/>
      <c r="M803" s="118"/>
      <c r="N803" s="339"/>
      <c r="O803" s="346"/>
    </row>
    <row r="804" spans="1:15" ht="48.75" hidden="1" customHeight="1" x14ac:dyDescent="0.3">
      <c r="A804" s="361"/>
      <c r="B804" s="334"/>
      <c r="C804" s="339"/>
      <c r="D804" s="118"/>
      <c r="E804" s="118"/>
      <c r="F804" s="119"/>
      <c r="G804" s="133"/>
      <c r="H804" s="118"/>
      <c r="I804" s="339"/>
      <c r="J804" s="346"/>
      <c r="K804" s="196">
        <f t="shared" si="29"/>
        <v>0</v>
      </c>
      <c r="L804" s="133"/>
      <c r="M804" s="118"/>
      <c r="N804" s="339"/>
      <c r="O804" s="346"/>
    </row>
    <row r="805" spans="1:15" ht="33" hidden="1" customHeight="1" x14ac:dyDescent="0.3">
      <c r="A805" s="361"/>
      <c r="B805" s="334"/>
      <c r="C805" s="339"/>
      <c r="D805" s="118"/>
      <c r="E805" s="118"/>
      <c r="F805" s="119"/>
      <c r="G805" s="133"/>
      <c r="H805" s="118"/>
      <c r="I805" s="339"/>
      <c r="J805" s="346"/>
      <c r="K805" s="196">
        <f t="shared" si="29"/>
        <v>0</v>
      </c>
      <c r="L805" s="133"/>
      <c r="M805" s="118"/>
      <c r="N805" s="339"/>
      <c r="O805" s="346"/>
    </row>
    <row r="806" spans="1:15" ht="42.75" hidden="1" customHeight="1" thickBot="1" x14ac:dyDescent="0.35">
      <c r="A806" s="362"/>
      <c r="B806" s="335"/>
      <c r="C806" s="340"/>
      <c r="D806" s="118"/>
      <c r="E806" s="118"/>
      <c r="F806" s="119"/>
      <c r="G806" s="133"/>
      <c r="H806" s="118"/>
      <c r="I806" s="340"/>
      <c r="J806" s="347"/>
      <c r="K806" s="196">
        <f t="shared" si="29"/>
        <v>0</v>
      </c>
      <c r="L806" s="133"/>
      <c r="M806" s="118"/>
      <c r="N806" s="340"/>
      <c r="O806" s="347"/>
    </row>
    <row r="807" spans="1:15" ht="15.75" hidden="1" customHeight="1" thickBot="1" x14ac:dyDescent="0.35">
      <c r="A807" s="69" t="s">
        <v>27</v>
      </c>
      <c r="B807" s="326"/>
      <c r="C807" s="325"/>
      <c r="D807" s="325"/>
      <c r="E807" s="67"/>
      <c r="F807" s="67"/>
      <c r="G807" s="67"/>
      <c r="H807" s="67"/>
      <c r="I807" s="67"/>
      <c r="J807" s="68"/>
      <c r="K807" s="67"/>
      <c r="L807" s="67"/>
      <c r="M807" s="67"/>
      <c r="N807" s="67"/>
      <c r="O807" s="68"/>
    </row>
    <row r="808" spans="1:15" ht="49.5" hidden="1" customHeight="1" thickBot="1" x14ac:dyDescent="0.35">
      <c r="A808" s="71" t="s">
        <v>28</v>
      </c>
      <c r="B808" s="70" t="s">
        <v>29</v>
      </c>
      <c r="C808" s="134" t="s">
        <v>30</v>
      </c>
      <c r="D808" s="134" t="s">
        <v>31</v>
      </c>
      <c r="E808" s="134" t="s">
        <v>32</v>
      </c>
      <c r="F808" s="134" t="s">
        <v>33</v>
      </c>
      <c r="G808" s="134" t="s">
        <v>35</v>
      </c>
      <c r="H808" s="134" t="s">
        <v>36</v>
      </c>
      <c r="I808" s="134" t="s">
        <v>34</v>
      </c>
      <c r="J808" s="134" t="s">
        <v>37</v>
      </c>
      <c r="K808" s="134" t="s">
        <v>31</v>
      </c>
      <c r="L808" s="134" t="s">
        <v>35</v>
      </c>
      <c r="M808" s="134" t="s">
        <v>36</v>
      </c>
      <c r="N808" s="134" t="s">
        <v>34</v>
      </c>
      <c r="O808" s="134" t="s">
        <v>37</v>
      </c>
    </row>
    <row r="809" spans="1:15" ht="46.5" hidden="1" customHeight="1" x14ac:dyDescent="0.3">
      <c r="A809" s="108">
        <f>A800+1</f>
        <v>85</v>
      </c>
      <c r="B809" s="333"/>
      <c r="C809" s="338"/>
      <c r="D809" s="118"/>
      <c r="E809" s="118"/>
      <c r="F809" s="119"/>
      <c r="G809" s="133"/>
      <c r="H809" s="118"/>
      <c r="I809" s="338"/>
      <c r="J809" s="72" t="str">
        <f>IFERROR(AVERAGE(I809)," ")</f>
        <v xml:space="preserve"> </v>
      </c>
      <c r="K809" s="196">
        <f t="shared" ref="K809:K815" si="30">D809</f>
        <v>0</v>
      </c>
      <c r="L809" s="133"/>
      <c r="M809" s="118"/>
      <c r="N809" s="338"/>
      <c r="O809" s="72" t="str">
        <f>IFERROR(AVERAGE(N809)," ")</f>
        <v xml:space="preserve"> </v>
      </c>
    </row>
    <row r="810" spans="1:15" ht="38.25" hidden="1" customHeight="1" x14ac:dyDescent="0.3">
      <c r="A810" s="360"/>
      <c r="B810" s="334"/>
      <c r="C810" s="339"/>
      <c r="D810" s="118"/>
      <c r="E810" s="118"/>
      <c r="F810" s="119"/>
      <c r="G810" s="133"/>
      <c r="H810" s="118"/>
      <c r="I810" s="339"/>
      <c r="J810" s="345" t="str">
        <f>IFERROR(VLOOKUP(J809,'Datos Validaciones PAO'!$N$2:$O$102,2,TRUE)," ")</f>
        <v xml:space="preserve"> </v>
      </c>
      <c r="K810" s="196">
        <f t="shared" si="30"/>
        <v>0</v>
      </c>
      <c r="L810" s="133"/>
      <c r="M810" s="118"/>
      <c r="N810" s="339"/>
      <c r="O810" s="345" t="str">
        <f>IFERROR(VLOOKUP(O809,'Datos Validaciones PAO'!$N$2:$O$102,2,TRUE)," ")</f>
        <v xml:space="preserve"> </v>
      </c>
    </row>
    <row r="811" spans="1:15" ht="34.5" hidden="1" customHeight="1" x14ac:dyDescent="0.3">
      <c r="A811" s="361"/>
      <c r="B811" s="334"/>
      <c r="C811" s="339"/>
      <c r="D811" s="118"/>
      <c r="E811" s="118"/>
      <c r="F811" s="119"/>
      <c r="G811" s="133"/>
      <c r="H811" s="118"/>
      <c r="I811" s="339"/>
      <c r="J811" s="346"/>
      <c r="K811" s="196">
        <f t="shared" si="30"/>
        <v>0</v>
      </c>
      <c r="L811" s="133"/>
      <c r="M811" s="118"/>
      <c r="N811" s="339"/>
      <c r="O811" s="346"/>
    </row>
    <row r="812" spans="1:15" ht="33" hidden="1" customHeight="1" x14ac:dyDescent="0.3">
      <c r="A812" s="361"/>
      <c r="B812" s="334"/>
      <c r="C812" s="339"/>
      <c r="D812" s="118"/>
      <c r="E812" s="118"/>
      <c r="F812" s="119"/>
      <c r="G812" s="133"/>
      <c r="H812" s="118"/>
      <c r="I812" s="339"/>
      <c r="J812" s="346"/>
      <c r="K812" s="196">
        <f t="shared" si="30"/>
        <v>0</v>
      </c>
      <c r="L812" s="133"/>
      <c r="M812" s="118"/>
      <c r="N812" s="339"/>
      <c r="O812" s="346"/>
    </row>
    <row r="813" spans="1:15" ht="48.75" hidden="1" customHeight="1" x14ac:dyDescent="0.3">
      <c r="A813" s="361"/>
      <c r="B813" s="334"/>
      <c r="C813" s="339"/>
      <c r="D813" s="118"/>
      <c r="E813" s="118"/>
      <c r="F813" s="119"/>
      <c r="G813" s="133"/>
      <c r="H813" s="118"/>
      <c r="I813" s="339"/>
      <c r="J813" s="346"/>
      <c r="K813" s="196">
        <f t="shared" si="30"/>
        <v>0</v>
      </c>
      <c r="L813" s="133"/>
      <c r="M813" s="118"/>
      <c r="N813" s="339"/>
      <c r="O813" s="346"/>
    </row>
    <row r="814" spans="1:15" ht="33" hidden="1" customHeight="1" x14ac:dyDescent="0.3">
      <c r="A814" s="361"/>
      <c r="B814" s="334"/>
      <c r="C814" s="339"/>
      <c r="D814" s="118"/>
      <c r="E814" s="118"/>
      <c r="F814" s="119"/>
      <c r="G814" s="133"/>
      <c r="H814" s="118"/>
      <c r="I814" s="339"/>
      <c r="J814" s="346"/>
      <c r="K814" s="196">
        <f t="shared" si="30"/>
        <v>0</v>
      </c>
      <c r="L814" s="133"/>
      <c r="M814" s="118"/>
      <c r="N814" s="339"/>
      <c r="O814" s="346"/>
    </row>
    <row r="815" spans="1:15" ht="42.75" hidden="1" customHeight="1" thickBot="1" x14ac:dyDescent="0.35">
      <c r="A815" s="362"/>
      <c r="B815" s="335"/>
      <c r="C815" s="340"/>
      <c r="D815" s="118"/>
      <c r="E815" s="118"/>
      <c r="F815" s="119"/>
      <c r="G815" s="133"/>
      <c r="H815" s="118"/>
      <c r="I815" s="340"/>
      <c r="J815" s="347"/>
      <c r="K815" s="196">
        <f t="shared" si="30"/>
        <v>0</v>
      </c>
      <c r="L815" s="133"/>
      <c r="M815" s="118"/>
      <c r="N815" s="340"/>
      <c r="O815" s="347"/>
    </row>
    <row r="816" spans="1:15" ht="15.75" hidden="1" customHeight="1" thickBot="1" x14ac:dyDescent="0.35">
      <c r="A816" s="69" t="s">
        <v>27</v>
      </c>
      <c r="B816" s="326"/>
      <c r="C816" s="325"/>
      <c r="D816" s="325"/>
      <c r="E816" s="67"/>
      <c r="F816" s="67"/>
      <c r="G816" s="67"/>
      <c r="H816" s="67"/>
      <c r="I816" s="67"/>
      <c r="J816" s="68"/>
      <c r="K816" s="67"/>
      <c r="L816" s="67"/>
      <c r="M816" s="67"/>
      <c r="N816" s="67"/>
      <c r="O816" s="68"/>
    </row>
    <row r="817" spans="1:15" ht="49.5" hidden="1" customHeight="1" thickBot="1" x14ac:dyDescent="0.35">
      <c r="A817" s="71" t="s">
        <v>28</v>
      </c>
      <c r="B817" s="70" t="s">
        <v>29</v>
      </c>
      <c r="C817" s="134" t="s">
        <v>30</v>
      </c>
      <c r="D817" s="134" t="s">
        <v>31</v>
      </c>
      <c r="E817" s="134" t="s">
        <v>32</v>
      </c>
      <c r="F817" s="134" t="s">
        <v>33</v>
      </c>
      <c r="G817" s="134" t="s">
        <v>35</v>
      </c>
      <c r="H817" s="134" t="s">
        <v>36</v>
      </c>
      <c r="I817" s="134" t="s">
        <v>34</v>
      </c>
      <c r="J817" s="134" t="s">
        <v>37</v>
      </c>
      <c r="K817" s="134" t="s">
        <v>31</v>
      </c>
      <c r="L817" s="134" t="s">
        <v>35</v>
      </c>
      <c r="M817" s="134" t="s">
        <v>36</v>
      </c>
      <c r="N817" s="134" t="s">
        <v>34</v>
      </c>
      <c r="O817" s="134" t="s">
        <v>37</v>
      </c>
    </row>
    <row r="818" spans="1:15" ht="46.5" hidden="1" customHeight="1" x14ac:dyDescent="0.3">
      <c r="A818" s="108">
        <f>A809+1</f>
        <v>86</v>
      </c>
      <c r="B818" s="333"/>
      <c r="C818" s="338"/>
      <c r="D818" s="118"/>
      <c r="E818" s="118"/>
      <c r="F818" s="119"/>
      <c r="G818" s="133"/>
      <c r="H818" s="118"/>
      <c r="I818" s="338"/>
      <c r="J818" s="72" t="str">
        <f>IFERROR(AVERAGE(I818)," ")</f>
        <v xml:space="preserve"> </v>
      </c>
      <c r="K818" s="196">
        <f t="shared" ref="K818:K824" si="31">D818</f>
        <v>0</v>
      </c>
      <c r="L818" s="133"/>
      <c r="M818" s="118"/>
      <c r="N818" s="338"/>
      <c r="O818" s="72" t="str">
        <f>IFERROR(AVERAGE(N818)," ")</f>
        <v xml:space="preserve"> </v>
      </c>
    </row>
    <row r="819" spans="1:15" ht="38.25" hidden="1" customHeight="1" x14ac:dyDescent="0.3">
      <c r="A819" s="360"/>
      <c r="B819" s="334"/>
      <c r="C819" s="339"/>
      <c r="D819" s="118"/>
      <c r="E819" s="118"/>
      <c r="F819" s="119"/>
      <c r="G819" s="133"/>
      <c r="H819" s="118"/>
      <c r="I819" s="339"/>
      <c r="J819" s="345" t="str">
        <f>IFERROR(VLOOKUP(J818,'Datos Validaciones PAO'!$N$2:$O$102,2,TRUE)," ")</f>
        <v xml:space="preserve"> </v>
      </c>
      <c r="K819" s="196">
        <f t="shared" si="31"/>
        <v>0</v>
      </c>
      <c r="L819" s="133"/>
      <c r="M819" s="118"/>
      <c r="N819" s="339"/>
      <c r="O819" s="345" t="str">
        <f>IFERROR(VLOOKUP(O818,'Datos Validaciones PAO'!$N$2:$O$102,2,TRUE)," ")</f>
        <v xml:space="preserve"> </v>
      </c>
    </row>
    <row r="820" spans="1:15" ht="34.5" hidden="1" customHeight="1" x14ac:dyDescent="0.3">
      <c r="A820" s="361"/>
      <c r="B820" s="334"/>
      <c r="C820" s="339"/>
      <c r="D820" s="118"/>
      <c r="E820" s="118"/>
      <c r="F820" s="119"/>
      <c r="G820" s="133"/>
      <c r="H820" s="118"/>
      <c r="I820" s="339"/>
      <c r="J820" s="346"/>
      <c r="K820" s="196">
        <f t="shared" si="31"/>
        <v>0</v>
      </c>
      <c r="L820" s="133"/>
      <c r="M820" s="118"/>
      <c r="N820" s="339"/>
      <c r="O820" s="346"/>
    </row>
    <row r="821" spans="1:15" ht="33" hidden="1" customHeight="1" x14ac:dyDescent="0.3">
      <c r="A821" s="361"/>
      <c r="B821" s="334"/>
      <c r="C821" s="339"/>
      <c r="D821" s="118"/>
      <c r="E821" s="118"/>
      <c r="F821" s="119"/>
      <c r="G821" s="133"/>
      <c r="H821" s="118"/>
      <c r="I821" s="339"/>
      <c r="J821" s="346"/>
      <c r="K821" s="196">
        <f t="shared" si="31"/>
        <v>0</v>
      </c>
      <c r="L821" s="133"/>
      <c r="M821" s="118"/>
      <c r="N821" s="339"/>
      <c r="O821" s="346"/>
    </row>
    <row r="822" spans="1:15" ht="48.75" hidden="1" customHeight="1" x14ac:dyDescent="0.3">
      <c r="A822" s="361"/>
      <c r="B822" s="334"/>
      <c r="C822" s="339"/>
      <c r="D822" s="118"/>
      <c r="E822" s="118"/>
      <c r="F822" s="119"/>
      <c r="G822" s="133"/>
      <c r="H822" s="118"/>
      <c r="I822" s="339"/>
      <c r="J822" s="346"/>
      <c r="K822" s="196">
        <f t="shared" si="31"/>
        <v>0</v>
      </c>
      <c r="L822" s="133"/>
      <c r="M822" s="118"/>
      <c r="N822" s="339"/>
      <c r="O822" s="346"/>
    </row>
    <row r="823" spans="1:15" ht="33" hidden="1" customHeight="1" x14ac:dyDescent="0.3">
      <c r="A823" s="361"/>
      <c r="B823" s="334"/>
      <c r="C823" s="339"/>
      <c r="D823" s="118"/>
      <c r="E823" s="118"/>
      <c r="F823" s="119"/>
      <c r="G823" s="133"/>
      <c r="H823" s="118"/>
      <c r="I823" s="339"/>
      <c r="J823" s="346"/>
      <c r="K823" s="196">
        <f t="shared" si="31"/>
        <v>0</v>
      </c>
      <c r="L823" s="133"/>
      <c r="M823" s="118"/>
      <c r="N823" s="339"/>
      <c r="O823" s="346"/>
    </row>
    <row r="824" spans="1:15" ht="42.75" hidden="1" customHeight="1" thickBot="1" x14ac:dyDescent="0.35">
      <c r="A824" s="362"/>
      <c r="B824" s="335"/>
      <c r="C824" s="340"/>
      <c r="D824" s="118"/>
      <c r="E824" s="118"/>
      <c r="F824" s="119"/>
      <c r="G824" s="133"/>
      <c r="H824" s="118"/>
      <c r="I824" s="340"/>
      <c r="J824" s="347"/>
      <c r="K824" s="196">
        <f t="shared" si="31"/>
        <v>0</v>
      </c>
      <c r="L824" s="133"/>
      <c r="M824" s="118"/>
      <c r="N824" s="340"/>
      <c r="O824" s="347"/>
    </row>
    <row r="825" spans="1:15" ht="15.75" hidden="1" customHeight="1" thickBot="1" x14ac:dyDescent="0.35">
      <c r="A825" s="69" t="s">
        <v>27</v>
      </c>
      <c r="B825" s="326"/>
      <c r="C825" s="325"/>
      <c r="D825" s="325"/>
      <c r="E825" s="67"/>
      <c r="F825" s="67"/>
      <c r="G825" s="67"/>
      <c r="H825" s="67"/>
      <c r="I825" s="67"/>
      <c r="J825" s="68"/>
      <c r="K825" s="67"/>
      <c r="L825" s="67"/>
      <c r="M825" s="67"/>
      <c r="N825" s="67"/>
      <c r="O825" s="68"/>
    </row>
    <row r="826" spans="1:15" ht="49.5" hidden="1" customHeight="1" thickBot="1" x14ac:dyDescent="0.35">
      <c r="A826" s="71" t="s">
        <v>28</v>
      </c>
      <c r="B826" s="70" t="s">
        <v>29</v>
      </c>
      <c r="C826" s="134" t="s">
        <v>30</v>
      </c>
      <c r="D826" s="134" t="s">
        <v>31</v>
      </c>
      <c r="E826" s="134" t="s">
        <v>32</v>
      </c>
      <c r="F826" s="134" t="s">
        <v>33</v>
      </c>
      <c r="G826" s="134" t="s">
        <v>35</v>
      </c>
      <c r="H826" s="134" t="s">
        <v>36</v>
      </c>
      <c r="I826" s="134" t="s">
        <v>34</v>
      </c>
      <c r="J826" s="134" t="s">
        <v>37</v>
      </c>
      <c r="K826" s="134" t="s">
        <v>31</v>
      </c>
      <c r="L826" s="134" t="s">
        <v>35</v>
      </c>
      <c r="M826" s="134" t="s">
        <v>36</v>
      </c>
      <c r="N826" s="134" t="s">
        <v>34</v>
      </c>
      <c r="O826" s="134" t="s">
        <v>37</v>
      </c>
    </row>
    <row r="827" spans="1:15" ht="46.5" hidden="1" customHeight="1" x14ac:dyDescent="0.3">
      <c r="A827" s="108">
        <f>A818+1</f>
        <v>87</v>
      </c>
      <c r="B827" s="333"/>
      <c r="C827" s="184"/>
      <c r="D827" s="122"/>
      <c r="E827" s="118"/>
      <c r="F827" s="119"/>
      <c r="G827" s="133"/>
      <c r="H827" s="118"/>
      <c r="I827" s="338"/>
      <c r="J827" s="72" t="str">
        <f>IFERROR(AVERAGE(I827)," ")</f>
        <v xml:space="preserve"> </v>
      </c>
      <c r="K827" s="196">
        <f t="shared" ref="K827:K833" si="32">D827</f>
        <v>0</v>
      </c>
      <c r="L827" s="133"/>
      <c r="M827" s="118"/>
      <c r="N827" s="338"/>
      <c r="O827" s="72" t="str">
        <f>IFERROR(AVERAGE(N827)," ")</f>
        <v xml:space="preserve"> </v>
      </c>
    </row>
    <row r="828" spans="1:15" ht="38.25" hidden="1" customHeight="1" x14ac:dyDescent="0.3">
      <c r="A828" s="360"/>
      <c r="B828" s="334"/>
      <c r="C828" s="185"/>
      <c r="D828" s="118"/>
      <c r="E828" s="118"/>
      <c r="F828" s="119"/>
      <c r="G828" s="133"/>
      <c r="H828" s="118"/>
      <c r="I828" s="339"/>
      <c r="J828" s="345" t="str">
        <f>IFERROR(VLOOKUP(J827,'Datos Validaciones PAO'!$N$2:$O$102,2,TRUE)," ")</f>
        <v xml:space="preserve"> </v>
      </c>
      <c r="K828" s="196">
        <f t="shared" si="32"/>
        <v>0</v>
      </c>
      <c r="L828" s="133"/>
      <c r="M828" s="118"/>
      <c r="N828" s="339"/>
      <c r="O828" s="345" t="str">
        <f>IFERROR(VLOOKUP(O827,'Datos Validaciones PAO'!$N$2:$O$102,2,TRUE)," ")</f>
        <v xml:space="preserve"> </v>
      </c>
    </row>
    <row r="829" spans="1:15" ht="34.5" hidden="1" customHeight="1" x14ac:dyDescent="0.3">
      <c r="A829" s="361"/>
      <c r="B829" s="334"/>
      <c r="C829" s="185"/>
      <c r="D829" s="118"/>
      <c r="E829" s="118"/>
      <c r="F829" s="119"/>
      <c r="G829" s="133"/>
      <c r="H829" s="118"/>
      <c r="I829" s="339"/>
      <c r="J829" s="346"/>
      <c r="K829" s="196">
        <f t="shared" si="32"/>
        <v>0</v>
      </c>
      <c r="L829" s="133"/>
      <c r="M829" s="118"/>
      <c r="N829" s="339"/>
      <c r="O829" s="346"/>
    </row>
    <row r="830" spans="1:15" ht="33" hidden="1" customHeight="1" x14ac:dyDescent="0.3">
      <c r="A830" s="361"/>
      <c r="B830" s="334"/>
      <c r="C830" s="185"/>
      <c r="D830" s="118"/>
      <c r="E830" s="118"/>
      <c r="F830" s="119"/>
      <c r="G830" s="133"/>
      <c r="H830" s="118"/>
      <c r="I830" s="339"/>
      <c r="J830" s="346"/>
      <c r="K830" s="196">
        <f t="shared" si="32"/>
        <v>0</v>
      </c>
      <c r="L830" s="133"/>
      <c r="M830" s="118"/>
      <c r="N830" s="339"/>
      <c r="O830" s="346"/>
    </row>
    <row r="831" spans="1:15" ht="48.75" hidden="1" customHeight="1" x14ac:dyDescent="0.3">
      <c r="A831" s="361"/>
      <c r="B831" s="334"/>
      <c r="C831" s="185"/>
      <c r="D831" s="118"/>
      <c r="E831" s="118"/>
      <c r="F831" s="119"/>
      <c r="G831" s="133"/>
      <c r="H831" s="118"/>
      <c r="I831" s="339"/>
      <c r="J831" s="346"/>
      <c r="K831" s="196">
        <f t="shared" si="32"/>
        <v>0</v>
      </c>
      <c r="L831" s="133"/>
      <c r="M831" s="118"/>
      <c r="N831" s="339"/>
      <c r="O831" s="346"/>
    </row>
    <row r="832" spans="1:15" ht="33" hidden="1" customHeight="1" x14ac:dyDescent="0.3">
      <c r="A832" s="361"/>
      <c r="B832" s="334"/>
      <c r="C832" s="185"/>
      <c r="D832" s="118"/>
      <c r="E832" s="118"/>
      <c r="F832" s="119"/>
      <c r="G832" s="133"/>
      <c r="H832" s="118"/>
      <c r="I832" s="339"/>
      <c r="J832" s="346"/>
      <c r="K832" s="196">
        <f t="shared" si="32"/>
        <v>0</v>
      </c>
      <c r="L832" s="133"/>
      <c r="M832" s="118"/>
      <c r="N832" s="339"/>
      <c r="O832" s="346"/>
    </row>
    <row r="833" spans="1:15" ht="42.75" hidden="1" customHeight="1" thickBot="1" x14ac:dyDescent="0.35">
      <c r="A833" s="362"/>
      <c r="B833" s="335"/>
      <c r="C833" s="186"/>
      <c r="D833" s="118"/>
      <c r="E833" s="118"/>
      <c r="F833" s="119"/>
      <c r="G833" s="133"/>
      <c r="H833" s="118"/>
      <c r="I833" s="340"/>
      <c r="J833" s="347"/>
      <c r="K833" s="196">
        <f t="shared" si="32"/>
        <v>0</v>
      </c>
      <c r="L833" s="133"/>
      <c r="M833" s="118"/>
      <c r="N833" s="340"/>
      <c r="O833" s="347"/>
    </row>
    <row r="834" spans="1:15" ht="15.75" hidden="1" customHeight="1" thickBot="1" x14ac:dyDescent="0.35">
      <c r="A834" s="69" t="s">
        <v>27</v>
      </c>
      <c r="B834" s="326"/>
      <c r="C834" s="325"/>
      <c r="D834" s="325"/>
      <c r="E834" s="67"/>
      <c r="F834" s="67"/>
      <c r="G834" s="67"/>
      <c r="H834" s="67"/>
      <c r="I834" s="67"/>
      <c r="J834" s="68"/>
      <c r="K834" s="67"/>
      <c r="L834" s="67"/>
      <c r="M834" s="67"/>
      <c r="N834" s="67"/>
      <c r="O834" s="68"/>
    </row>
    <row r="835" spans="1:15" ht="49.5" hidden="1" customHeight="1" thickBot="1" x14ac:dyDescent="0.35">
      <c r="A835" s="71" t="s">
        <v>28</v>
      </c>
      <c r="B835" s="70" t="s">
        <v>29</v>
      </c>
      <c r="C835" s="134" t="s">
        <v>30</v>
      </c>
      <c r="D835" s="134" t="s">
        <v>31</v>
      </c>
      <c r="E835" s="134" t="s">
        <v>32</v>
      </c>
      <c r="F835" s="134" t="s">
        <v>33</v>
      </c>
      <c r="G835" s="134" t="s">
        <v>35</v>
      </c>
      <c r="H835" s="134" t="s">
        <v>36</v>
      </c>
      <c r="I835" s="134" t="s">
        <v>34</v>
      </c>
      <c r="J835" s="134" t="s">
        <v>37</v>
      </c>
      <c r="K835" s="134" t="s">
        <v>31</v>
      </c>
      <c r="L835" s="134" t="s">
        <v>35</v>
      </c>
      <c r="M835" s="134" t="s">
        <v>36</v>
      </c>
      <c r="N835" s="134" t="s">
        <v>34</v>
      </c>
      <c r="O835" s="134" t="s">
        <v>37</v>
      </c>
    </row>
    <row r="836" spans="1:15" ht="46.5" hidden="1" customHeight="1" x14ac:dyDescent="0.3">
      <c r="A836" s="108">
        <f>A827+1</f>
        <v>88</v>
      </c>
      <c r="B836" s="333"/>
      <c r="C836" s="338"/>
      <c r="D836" s="118"/>
      <c r="E836" s="118"/>
      <c r="F836" s="119"/>
      <c r="G836" s="133"/>
      <c r="H836" s="118"/>
      <c r="I836" s="338"/>
      <c r="J836" s="72" t="str">
        <f>IFERROR(AVERAGE(I836)," ")</f>
        <v xml:space="preserve"> </v>
      </c>
      <c r="K836" s="196">
        <f t="shared" ref="K836:K842" si="33">D836</f>
        <v>0</v>
      </c>
      <c r="L836" s="133"/>
      <c r="M836" s="118"/>
      <c r="N836" s="338"/>
      <c r="O836" s="72" t="str">
        <f>IFERROR(AVERAGE(N836)," ")</f>
        <v xml:space="preserve"> </v>
      </c>
    </row>
    <row r="837" spans="1:15" ht="38.25" hidden="1" customHeight="1" x14ac:dyDescent="0.3">
      <c r="A837" s="360"/>
      <c r="B837" s="334"/>
      <c r="C837" s="339"/>
      <c r="D837" s="118"/>
      <c r="E837" s="118"/>
      <c r="F837" s="119"/>
      <c r="G837" s="133"/>
      <c r="H837" s="118"/>
      <c r="I837" s="339"/>
      <c r="J837" s="345" t="str">
        <f>IFERROR(VLOOKUP(J836,'Datos Validaciones PAO'!$N$2:$O$102,2,TRUE)," ")</f>
        <v xml:space="preserve"> </v>
      </c>
      <c r="K837" s="196">
        <f t="shared" si="33"/>
        <v>0</v>
      </c>
      <c r="L837" s="133"/>
      <c r="M837" s="118"/>
      <c r="N837" s="339"/>
      <c r="O837" s="345" t="str">
        <f>IFERROR(VLOOKUP(O836,'Datos Validaciones PAO'!$N$2:$O$102,2,TRUE)," ")</f>
        <v xml:space="preserve"> </v>
      </c>
    </row>
    <row r="838" spans="1:15" ht="34.5" hidden="1" customHeight="1" x14ac:dyDescent="0.3">
      <c r="A838" s="361"/>
      <c r="B838" s="334"/>
      <c r="C838" s="339"/>
      <c r="D838" s="118"/>
      <c r="E838" s="118"/>
      <c r="F838" s="119"/>
      <c r="G838" s="133"/>
      <c r="H838" s="118"/>
      <c r="I838" s="339"/>
      <c r="J838" s="346"/>
      <c r="K838" s="196">
        <f t="shared" si="33"/>
        <v>0</v>
      </c>
      <c r="L838" s="133"/>
      <c r="M838" s="118"/>
      <c r="N838" s="339"/>
      <c r="O838" s="346"/>
    </row>
    <row r="839" spans="1:15" ht="33" hidden="1" customHeight="1" x14ac:dyDescent="0.3">
      <c r="A839" s="361"/>
      <c r="B839" s="334"/>
      <c r="C839" s="339"/>
      <c r="D839" s="118"/>
      <c r="E839" s="118"/>
      <c r="F839" s="119"/>
      <c r="G839" s="133"/>
      <c r="H839" s="118"/>
      <c r="I839" s="339"/>
      <c r="J839" s="346"/>
      <c r="K839" s="196">
        <f t="shared" si="33"/>
        <v>0</v>
      </c>
      <c r="L839" s="133"/>
      <c r="M839" s="118"/>
      <c r="N839" s="339"/>
      <c r="O839" s="346"/>
    </row>
    <row r="840" spans="1:15" ht="48.75" hidden="1" customHeight="1" x14ac:dyDescent="0.3">
      <c r="A840" s="361"/>
      <c r="B840" s="334"/>
      <c r="C840" s="339"/>
      <c r="D840" s="118"/>
      <c r="E840" s="118"/>
      <c r="F840" s="119"/>
      <c r="G840" s="133"/>
      <c r="H840" s="118"/>
      <c r="I840" s="339"/>
      <c r="J840" s="346"/>
      <c r="K840" s="196">
        <f t="shared" si="33"/>
        <v>0</v>
      </c>
      <c r="L840" s="133"/>
      <c r="M840" s="118"/>
      <c r="N840" s="339"/>
      <c r="O840" s="346"/>
    </row>
    <row r="841" spans="1:15" ht="33" hidden="1" customHeight="1" x14ac:dyDescent="0.3">
      <c r="A841" s="361"/>
      <c r="B841" s="334"/>
      <c r="C841" s="339"/>
      <c r="D841" s="118"/>
      <c r="E841" s="118"/>
      <c r="F841" s="119"/>
      <c r="G841" s="133"/>
      <c r="H841" s="118"/>
      <c r="I841" s="339"/>
      <c r="J841" s="346"/>
      <c r="K841" s="196">
        <f t="shared" si="33"/>
        <v>0</v>
      </c>
      <c r="L841" s="133"/>
      <c r="M841" s="118"/>
      <c r="N841" s="339"/>
      <c r="O841" s="346"/>
    </row>
    <row r="842" spans="1:15" ht="42.75" hidden="1" customHeight="1" thickBot="1" x14ac:dyDescent="0.35">
      <c r="A842" s="362"/>
      <c r="B842" s="335"/>
      <c r="C842" s="340"/>
      <c r="D842" s="118"/>
      <c r="E842" s="118"/>
      <c r="F842" s="119"/>
      <c r="G842" s="133"/>
      <c r="H842" s="118"/>
      <c r="I842" s="340"/>
      <c r="J842" s="347"/>
      <c r="K842" s="196">
        <f t="shared" si="33"/>
        <v>0</v>
      </c>
      <c r="L842" s="133"/>
      <c r="M842" s="118"/>
      <c r="N842" s="340"/>
      <c r="O842" s="347"/>
    </row>
    <row r="843" spans="1:15" ht="15.75" hidden="1" customHeight="1" thickBot="1" x14ac:dyDescent="0.35">
      <c r="A843" s="69" t="s">
        <v>27</v>
      </c>
      <c r="B843" s="326"/>
      <c r="C843" s="325"/>
      <c r="D843" s="325"/>
      <c r="E843" s="67"/>
      <c r="F843" s="67"/>
      <c r="G843" s="67"/>
      <c r="H843" s="67"/>
      <c r="I843" s="67"/>
      <c r="J843" s="68"/>
      <c r="K843" s="67"/>
      <c r="L843" s="67"/>
      <c r="M843" s="67"/>
      <c r="N843" s="67"/>
      <c r="O843" s="68"/>
    </row>
    <row r="844" spans="1:15" ht="49.5" hidden="1" customHeight="1" thickBot="1" x14ac:dyDescent="0.35">
      <c r="A844" s="71" t="s">
        <v>28</v>
      </c>
      <c r="B844" s="70" t="s">
        <v>29</v>
      </c>
      <c r="C844" s="134" t="s">
        <v>30</v>
      </c>
      <c r="D844" s="134" t="s">
        <v>31</v>
      </c>
      <c r="E844" s="134" t="s">
        <v>32</v>
      </c>
      <c r="F844" s="134" t="s">
        <v>33</v>
      </c>
      <c r="G844" s="134" t="s">
        <v>35</v>
      </c>
      <c r="H844" s="134" t="s">
        <v>36</v>
      </c>
      <c r="I844" s="134" t="s">
        <v>34</v>
      </c>
      <c r="J844" s="134" t="s">
        <v>37</v>
      </c>
      <c r="K844" s="134" t="s">
        <v>31</v>
      </c>
      <c r="L844" s="134" t="s">
        <v>35</v>
      </c>
      <c r="M844" s="134" t="s">
        <v>36</v>
      </c>
      <c r="N844" s="134" t="s">
        <v>34</v>
      </c>
      <c r="O844" s="134" t="s">
        <v>37</v>
      </c>
    </row>
    <row r="845" spans="1:15" ht="46.5" hidden="1" customHeight="1" x14ac:dyDescent="0.3">
      <c r="A845" s="108">
        <f>A836+1</f>
        <v>89</v>
      </c>
      <c r="B845" s="333"/>
      <c r="C845" s="338"/>
      <c r="D845" s="118"/>
      <c r="E845" s="118"/>
      <c r="F845" s="119"/>
      <c r="G845" s="133"/>
      <c r="H845" s="118"/>
      <c r="I845" s="338"/>
      <c r="J845" s="72" t="str">
        <f>IFERROR(AVERAGE(I845)," ")</f>
        <v xml:space="preserve"> </v>
      </c>
      <c r="K845" s="196">
        <f t="shared" ref="K845:K851" si="34">D845</f>
        <v>0</v>
      </c>
      <c r="L845" s="133"/>
      <c r="M845" s="118"/>
      <c r="N845" s="338"/>
      <c r="O845" s="72" t="str">
        <f>IFERROR(AVERAGE(N845)," ")</f>
        <v xml:space="preserve"> </v>
      </c>
    </row>
    <row r="846" spans="1:15" ht="38.25" hidden="1" customHeight="1" x14ac:dyDescent="0.3">
      <c r="A846" s="360"/>
      <c r="B846" s="334"/>
      <c r="C846" s="339"/>
      <c r="D846" s="118"/>
      <c r="E846" s="118"/>
      <c r="F846" s="119"/>
      <c r="G846" s="133"/>
      <c r="H846" s="118"/>
      <c r="I846" s="339"/>
      <c r="J846" s="345" t="str">
        <f>IFERROR(VLOOKUP(J845,'Datos Validaciones PAO'!$N$2:$O$102,2,TRUE)," ")</f>
        <v xml:space="preserve"> </v>
      </c>
      <c r="K846" s="196">
        <f t="shared" si="34"/>
        <v>0</v>
      </c>
      <c r="L846" s="133"/>
      <c r="M846" s="118"/>
      <c r="N846" s="339"/>
      <c r="O846" s="345" t="str">
        <f>IFERROR(VLOOKUP(O845,'Datos Validaciones PAO'!$N$2:$O$102,2,TRUE)," ")</f>
        <v xml:space="preserve"> </v>
      </c>
    </row>
    <row r="847" spans="1:15" ht="34.5" hidden="1" customHeight="1" x14ac:dyDescent="0.3">
      <c r="A847" s="361"/>
      <c r="B847" s="334"/>
      <c r="C847" s="339"/>
      <c r="D847" s="118"/>
      <c r="E847" s="118"/>
      <c r="F847" s="119"/>
      <c r="G847" s="133"/>
      <c r="H847" s="118"/>
      <c r="I847" s="339"/>
      <c r="J847" s="346"/>
      <c r="K847" s="196">
        <f t="shared" si="34"/>
        <v>0</v>
      </c>
      <c r="L847" s="133"/>
      <c r="M847" s="118"/>
      <c r="N847" s="339"/>
      <c r="O847" s="346"/>
    </row>
    <row r="848" spans="1:15" ht="33" hidden="1" customHeight="1" x14ac:dyDescent="0.3">
      <c r="A848" s="361"/>
      <c r="B848" s="334"/>
      <c r="C848" s="339"/>
      <c r="D848" s="118"/>
      <c r="E848" s="118"/>
      <c r="F848" s="119"/>
      <c r="G848" s="133"/>
      <c r="H848" s="118"/>
      <c r="I848" s="339"/>
      <c r="J848" s="346"/>
      <c r="K848" s="196">
        <f t="shared" si="34"/>
        <v>0</v>
      </c>
      <c r="L848" s="133"/>
      <c r="M848" s="118"/>
      <c r="N848" s="339"/>
      <c r="O848" s="346"/>
    </row>
    <row r="849" spans="1:15" ht="48.75" hidden="1" customHeight="1" x14ac:dyDescent="0.3">
      <c r="A849" s="361"/>
      <c r="B849" s="334"/>
      <c r="C849" s="339"/>
      <c r="D849" s="118"/>
      <c r="E849" s="118"/>
      <c r="F849" s="119"/>
      <c r="G849" s="133"/>
      <c r="H849" s="118"/>
      <c r="I849" s="339"/>
      <c r="J849" s="346"/>
      <c r="K849" s="196">
        <f t="shared" si="34"/>
        <v>0</v>
      </c>
      <c r="L849" s="133"/>
      <c r="M849" s="118"/>
      <c r="N849" s="339"/>
      <c r="O849" s="346"/>
    </row>
    <row r="850" spans="1:15" ht="33" hidden="1" customHeight="1" x14ac:dyDescent="0.3">
      <c r="A850" s="361"/>
      <c r="B850" s="334"/>
      <c r="C850" s="339"/>
      <c r="D850" s="118"/>
      <c r="E850" s="118"/>
      <c r="F850" s="119"/>
      <c r="G850" s="133"/>
      <c r="H850" s="118"/>
      <c r="I850" s="339"/>
      <c r="J850" s="346"/>
      <c r="K850" s="196">
        <f t="shared" si="34"/>
        <v>0</v>
      </c>
      <c r="L850" s="133"/>
      <c r="M850" s="118"/>
      <c r="N850" s="339"/>
      <c r="O850" s="346"/>
    </row>
    <row r="851" spans="1:15" ht="42.75" hidden="1" customHeight="1" thickBot="1" x14ac:dyDescent="0.35">
      <c r="A851" s="362"/>
      <c r="B851" s="335"/>
      <c r="C851" s="340"/>
      <c r="D851" s="118"/>
      <c r="E851" s="118"/>
      <c r="F851" s="119"/>
      <c r="G851" s="133"/>
      <c r="H851" s="118"/>
      <c r="I851" s="340"/>
      <c r="J851" s="347"/>
      <c r="K851" s="196">
        <f t="shared" si="34"/>
        <v>0</v>
      </c>
      <c r="L851" s="133"/>
      <c r="M851" s="118"/>
      <c r="N851" s="340"/>
      <c r="O851" s="347"/>
    </row>
    <row r="852" spans="1:15" ht="15.75" hidden="1" customHeight="1" thickBot="1" x14ac:dyDescent="0.35">
      <c r="A852" s="69" t="s">
        <v>27</v>
      </c>
      <c r="B852" s="326"/>
      <c r="C852" s="325"/>
      <c r="D852" s="325"/>
      <c r="E852" s="67"/>
      <c r="F852" s="67"/>
      <c r="G852" s="67"/>
      <c r="H852" s="67"/>
      <c r="I852" s="67"/>
      <c r="J852" s="68"/>
      <c r="K852" s="67"/>
      <c r="L852" s="67"/>
      <c r="M852" s="67"/>
      <c r="N852" s="67"/>
      <c r="O852" s="68"/>
    </row>
    <row r="853" spans="1:15" ht="49.5" hidden="1" customHeight="1" thickBot="1" x14ac:dyDescent="0.35">
      <c r="A853" s="71" t="s">
        <v>28</v>
      </c>
      <c r="B853" s="70" t="s">
        <v>29</v>
      </c>
      <c r="C853" s="134" t="s">
        <v>30</v>
      </c>
      <c r="D853" s="134" t="s">
        <v>31</v>
      </c>
      <c r="E853" s="134" t="s">
        <v>32</v>
      </c>
      <c r="F853" s="134" t="s">
        <v>33</v>
      </c>
      <c r="G853" s="134" t="s">
        <v>35</v>
      </c>
      <c r="H853" s="134" t="s">
        <v>36</v>
      </c>
      <c r="I853" s="134" t="s">
        <v>34</v>
      </c>
      <c r="J853" s="134" t="s">
        <v>37</v>
      </c>
      <c r="K853" s="134" t="s">
        <v>31</v>
      </c>
      <c r="L853" s="134" t="s">
        <v>35</v>
      </c>
      <c r="M853" s="134" t="s">
        <v>36</v>
      </c>
      <c r="N853" s="134" t="s">
        <v>34</v>
      </c>
      <c r="O853" s="134" t="s">
        <v>37</v>
      </c>
    </row>
    <row r="854" spans="1:15" ht="46.5" hidden="1" customHeight="1" x14ac:dyDescent="0.3">
      <c r="A854" s="108">
        <f>A845+1</f>
        <v>90</v>
      </c>
      <c r="B854" s="333"/>
      <c r="C854" s="338"/>
      <c r="D854" s="118"/>
      <c r="E854" s="118"/>
      <c r="F854" s="119"/>
      <c r="G854" s="133"/>
      <c r="H854" s="118"/>
      <c r="I854" s="338"/>
      <c r="J854" s="72" t="str">
        <f>IFERROR(AVERAGE(I854)," ")</f>
        <v xml:space="preserve"> </v>
      </c>
      <c r="K854" s="196">
        <f t="shared" ref="K854:K860" si="35">D854</f>
        <v>0</v>
      </c>
      <c r="L854" s="133"/>
      <c r="M854" s="118"/>
      <c r="N854" s="338"/>
      <c r="O854" s="72" t="str">
        <f>IFERROR(AVERAGE(N854)," ")</f>
        <v xml:space="preserve"> </v>
      </c>
    </row>
    <row r="855" spans="1:15" ht="38.25" hidden="1" customHeight="1" x14ac:dyDescent="0.3">
      <c r="A855" s="360"/>
      <c r="B855" s="334"/>
      <c r="C855" s="339"/>
      <c r="D855" s="118"/>
      <c r="E855" s="118"/>
      <c r="F855" s="119"/>
      <c r="G855" s="133"/>
      <c r="H855" s="118"/>
      <c r="I855" s="339"/>
      <c r="J855" s="345" t="str">
        <f>IFERROR(VLOOKUP(J854,'Datos Validaciones PAO'!$N$2:$O$102,2,TRUE)," ")</f>
        <v xml:space="preserve"> </v>
      </c>
      <c r="K855" s="196">
        <f t="shared" si="35"/>
        <v>0</v>
      </c>
      <c r="L855" s="133"/>
      <c r="M855" s="118"/>
      <c r="N855" s="339"/>
      <c r="O855" s="345" t="str">
        <f>IFERROR(VLOOKUP(O854,'Datos Validaciones PAO'!$N$2:$O$102,2,TRUE)," ")</f>
        <v xml:space="preserve"> </v>
      </c>
    </row>
    <row r="856" spans="1:15" ht="34.5" hidden="1" customHeight="1" x14ac:dyDescent="0.3">
      <c r="A856" s="361"/>
      <c r="B856" s="334"/>
      <c r="C856" s="339"/>
      <c r="D856" s="118"/>
      <c r="E856" s="118"/>
      <c r="F856" s="119"/>
      <c r="G856" s="133"/>
      <c r="H856" s="118"/>
      <c r="I856" s="339"/>
      <c r="J856" s="346"/>
      <c r="K856" s="196">
        <f t="shared" si="35"/>
        <v>0</v>
      </c>
      <c r="L856" s="133"/>
      <c r="M856" s="118"/>
      <c r="N856" s="339"/>
      <c r="O856" s="346"/>
    </row>
    <row r="857" spans="1:15" ht="33" hidden="1" customHeight="1" x14ac:dyDescent="0.3">
      <c r="A857" s="361"/>
      <c r="B857" s="334"/>
      <c r="C857" s="339"/>
      <c r="D857" s="118"/>
      <c r="E857" s="118"/>
      <c r="F857" s="119"/>
      <c r="G857" s="133"/>
      <c r="H857" s="118"/>
      <c r="I857" s="339"/>
      <c r="J857" s="346"/>
      <c r="K857" s="196">
        <f t="shared" si="35"/>
        <v>0</v>
      </c>
      <c r="L857" s="133"/>
      <c r="M857" s="118"/>
      <c r="N857" s="339"/>
      <c r="O857" s="346"/>
    </row>
    <row r="858" spans="1:15" ht="48.75" hidden="1" customHeight="1" x14ac:dyDescent="0.3">
      <c r="A858" s="361"/>
      <c r="B858" s="334"/>
      <c r="C858" s="339"/>
      <c r="D858" s="118"/>
      <c r="E858" s="118"/>
      <c r="F858" s="119"/>
      <c r="G858" s="133"/>
      <c r="H858" s="118"/>
      <c r="I858" s="339"/>
      <c r="J858" s="346"/>
      <c r="K858" s="196">
        <f t="shared" si="35"/>
        <v>0</v>
      </c>
      <c r="L858" s="133"/>
      <c r="M858" s="118"/>
      <c r="N858" s="339"/>
      <c r="O858" s="346"/>
    </row>
    <row r="859" spans="1:15" ht="33" hidden="1" customHeight="1" x14ac:dyDescent="0.3">
      <c r="A859" s="361"/>
      <c r="B859" s="334"/>
      <c r="C859" s="339"/>
      <c r="D859" s="118"/>
      <c r="E859" s="118"/>
      <c r="F859" s="119"/>
      <c r="G859" s="133"/>
      <c r="H859" s="118"/>
      <c r="I859" s="339"/>
      <c r="J859" s="346"/>
      <c r="K859" s="196">
        <f t="shared" si="35"/>
        <v>0</v>
      </c>
      <c r="L859" s="133"/>
      <c r="M859" s="118"/>
      <c r="N859" s="339"/>
      <c r="O859" s="346"/>
    </row>
    <row r="860" spans="1:15" ht="42.75" hidden="1" customHeight="1" thickBot="1" x14ac:dyDescent="0.35">
      <c r="A860" s="362"/>
      <c r="B860" s="335"/>
      <c r="C860" s="340"/>
      <c r="D860" s="118"/>
      <c r="E860" s="118"/>
      <c r="F860" s="119"/>
      <c r="G860" s="133"/>
      <c r="H860" s="118"/>
      <c r="I860" s="340"/>
      <c r="J860" s="347"/>
      <c r="K860" s="196">
        <f t="shared" si="35"/>
        <v>0</v>
      </c>
      <c r="L860" s="133"/>
      <c r="M860" s="118"/>
      <c r="N860" s="340"/>
      <c r="O860" s="347"/>
    </row>
    <row r="861" spans="1:15" ht="15.75" hidden="1" customHeight="1" thickBot="1" x14ac:dyDescent="0.35">
      <c r="A861" s="69" t="s">
        <v>27</v>
      </c>
      <c r="B861" s="326"/>
      <c r="C861" s="325"/>
      <c r="D861" s="325"/>
      <c r="E861" s="67"/>
      <c r="F861" s="67"/>
      <c r="G861" s="67"/>
      <c r="H861" s="67"/>
      <c r="I861" s="67"/>
      <c r="J861" s="68"/>
      <c r="K861" s="67"/>
      <c r="L861" s="67"/>
      <c r="M861" s="67"/>
      <c r="N861" s="67"/>
      <c r="O861" s="68"/>
    </row>
    <row r="862" spans="1:15" ht="49.5" hidden="1" customHeight="1" thickBot="1" x14ac:dyDescent="0.35">
      <c r="A862" s="71" t="s">
        <v>28</v>
      </c>
      <c r="B862" s="70" t="s">
        <v>29</v>
      </c>
      <c r="C862" s="134" t="s">
        <v>30</v>
      </c>
      <c r="D862" s="134" t="s">
        <v>31</v>
      </c>
      <c r="E862" s="134" t="s">
        <v>32</v>
      </c>
      <c r="F862" s="134" t="s">
        <v>33</v>
      </c>
      <c r="G862" s="134" t="s">
        <v>35</v>
      </c>
      <c r="H862" s="134" t="s">
        <v>36</v>
      </c>
      <c r="I862" s="134" t="s">
        <v>34</v>
      </c>
      <c r="J862" s="134" t="s">
        <v>37</v>
      </c>
      <c r="K862" s="134" t="s">
        <v>31</v>
      </c>
      <c r="L862" s="134" t="s">
        <v>35</v>
      </c>
      <c r="M862" s="134" t="s">
        <v>36</v>
      </c>
      <c r="N862" s="134" t="s">
        <v>34</v>
      </c>
      <c r="O862" s="134" t="s">
        <v>37</v>
      </c>
    </row>
    <row r="863" spans="1:15" ht="46.5" hidden="1" customHeight="1" x14ac:dyDescent="0.3">
      <c r="A863" s="108">
        <f>A854+1</f>
        <v>91</v>
      </c>
      <c r="B863" s="333"/>
      <c r="C863" s="338"/>
      <c r="D863" s="118"/>
      <c r="E863" s="118"/>
      <c r="F863" s="119"/>
      <c r="G863" s="133"/>
      <c r="H863" s="118"/>
      <c r="I863" s="338"/>
      <c r="J863" s="72" t="str">
        <f>IFERROR(AVERAGE(I863)," ")</f>
        <v xml:space="preserve"> </v>
      </c>
      <c r="K863" s="196">
        <f t="shared" ref="K863:K869" si="36">D863</f>
        <v>0</v>
      </c>
      <c r="L863" s="133"/>
      <c r="M863" s="118"/>
      <c r="N863" s="338"/>
      <c r="O863" s="72" t="str">
        <f>IFERROR(AVERAGE(N863)," ")</f>
        <v xml:space="preserve"> </v>
      </c>
    </row>
    <row r="864" spans="1:15" ht="38.25" hidden="1" customHeight="1" x14ac:dyDescent="0.3">
      <c r="A864" s="360"/>
      <c r="B864" s="334"/>
      <c r="C864" s="339"/>
      <c r="D864" s="118"/>
      <c r="E864" s="118"/>
      <c r="F864" s="119"/>
      <c r="G864" s="133"/>
      <c r="H864" s="118"/>
      <c r="I864" s="339"/>
      <c r="J864" s="345" t="str">
        <f>IFERROR(VLOOKUP(J863,'Datos Validaciones PAO'!$N$2:$O$102,2,TRUE)," ")</f>
        <v xml:space="preserve"> </v>
      </c>
      <c r="K864" s="196">
        <f t="shared" si="36"/>
        <v>0</v>
      </c>
      <c r="L864" s="133"/>
      <c r="M864" s="118"/>
      <c r="N864" s="339"/>
      <c r="O864" s="345" t="str">
        <f>IFERROR(VLOOKUP(O863,'Datos Validaciones PAO'!$N$2:$O$102,2,TRUE)," ")</f>
        <v xml:space="preserve"> </v>
      </c>
    </row>
    <row r="865" spans="1:15" ht="34.5" hidden="1" customHeight="1" x14ac:dyDescent="0.3">
      <c r="A865" s="361"/>
      <c r="B865" s="334"/>
      <c r="C865" s="339"/>
      <c r="D865" s="118"/>
      <c r="E865" s="118"/>
      <c r="F865" s="119"/>
      <c r="G865" s="133"/>
      <c r="H865" s="118"/>
      <c r="I865" s="339"/>
      <c r="J865" s="346"/>
      <c r="K865" s="196">
        <f t="shared" si="36"/>
        <v>0</v>
      </c>
      <c r="L865" s="133"/>
      <c r="M865" s="118"/>
      <c r="N865" s="339"/>
      <c r="O865" s="346"/>
    </row>
    <row r="866" spans="1:15" ht="33" hidden="1" customHeight="1" x14ac:dyDescent="0.3">
      <c r="A866" s="361"/>
      <c r="B866" s="334"/>
      <c r="C866" s="339"/>
      <c r="D866" s="118"/>
      <c r="E866" s="118"/>
      <c r="F866" s="119"/>
      <c r="G866" s="133"/>
      <c r="H866" s="118"/>
      <c r="I866" s="339"/>
      <c r="J866" s="346"/>
      <c r="K866" s="196">
        <f t="shared" si="36"/>
        <v>0</v>
      </c>
      <c r="L866" s="133"/>
      <c r="M866" s="118"/>
      <c r="N866" s="339"/>
      <c r="O866" s="346"/>
    </row>
    <row r="867" spans="1:15" ht="48.75" hidden="1" customHeight="1" x14ac:dyDescent="0.3">
      <c r="A867" s="361"/>
      <c r="B867" s="334"/>
      <c r="C867" s="339"/>
      <c r="D867" s="118"/>
      <c r="E867" s="118"/>
      <c r="F867" s="119"/>
      <c r="G867" s="133"/>
      <c r="H867" s="118"/>
      <c r="I867" s="339"/>
      <c r="J867" s="346"/>
      <c r="K867" s="196">
        <f t="shared" si="36"/>
        <v>0</v>
      </c>
      <c r="L867" s="133"/>
      <c r="M867" s="118"/>
      <c r="N867" s="339"/>
      <c r="O867" s="346"/>
    </row>
    <row r="868" spans="1:15" ht="33" hidden="1" customHeight="1" x14ac:dyDescent="0.3">
      <c r="A868" s="361"/>
      <c r="B868" s="334"/>
      <c r="C868" s="339"/>
      <c r="D868" s="118"/>
      <c r="E868" s="118"/>
      <c r="F868" s="119"/>
      <c r="G868" s="133"/>
      <c r="H868" s="118"/>
      <c r="I868" s="339"/>
      <c r="J868" s="346"/>
      <c r="K868" s="196">
        <f t="shared" si="36"/>
        <v>0</v>
      </c>
      <c r="L868" s="133"/>
      <c r="M868" s="118"/>
      <c r="N868" s="339"/>
      <c r="O868" s="346"/>
    </row>
    <row r="869" spans="1:15" ht="42.75" hidden="1" customHeight="1" thickBot="1" x14ac:dyDescent="0.35">
      <c r="A869" s="362"/>
      <c r="B869" s="335"/>
      <c r="C869" s="340"/>
      <c r="D869" s="118"/>
      <c r="E869" s="118"/>
      <c r="F869" s="119"/>
      <c r="G869" s="133"/>
      <c r="H869" s="118"/>
      <c r="I869" s="340"/>
      <c r="J869" s="347"/>
      <c r="K869" s="196">
        <f t="shared" si="36"/>
        <v>0</v>
      </c>
      <c r="L869" s="133"/>
      <c r="M869" s="118"/>
      <c r="N869" s="340"/>
      <c r="O869" s="347"/>
    </row>
    <row r="870" spans="1:15" ht="15.75" hidden="1" customHeight="1" thickBot="1" x14ac:dyDescent="0.35">
      <c r="A870" s="69" t="s">
        <v>27</v>
      </c>
      <c r="B870" s="326"/>
      <c r="C870" s="325"/>
      <c r="D870" s="325"/>
      <c r="E870" s="67"/>
      <c r="F870" s="67"/>
      <c r="G870" s="67"/>
      <c r="H870" s="67"/>
      <c r="I870" s="67"/>
      <c r="J870" s="68"/>
      <c r="K870" s="67"/>
      <c r="L870" s="67"/>
      <c r="M870" s="67"/>
      <c r="N870" s="67"/>
      <c r="O870" s="68"/>
    </row>
    <row r="871" spans="1:15" ht="49.5" hidden="1" customHeight="1" thickBot="1" x14ac:dyDescent="0.35">
      <c r="A871" s="71" t="s">
        <v>28</v>
      </c>
      <c r="B871" s="70" t="s">
        <v>29</v>
      </c>
      <c r="C871" s="134" t="s">
        <v>30</v>
      </c>
      <c r="D871" s="134" t="s">
        <v>31</v>
      </c>
      <c r="E871" s="134" t="s">
        <v>32</v>
      </c>
      <c r="F871" s="134" t="s">
        <v>33</v>
      </c>
      <c r="G871" s="134" t="s">
        <v>35</v>
      </c>
      <c r="H871" s="134" t="s">
        <v>36</v>
      </c>
      <c r="I871" s="134" t="s">
        <v>34</v>
      </c>
      <c r="J871" s="134" t="s">
        <v>37</v>
      </c>
      <c r="K871" s="134" t="s">
        <v>31</v>
      </c>
      <c r="L871" s="134" t="s">
        <v>35</v>
      </c>
      <c r="M871" s="134" t="s">
        <v>36</v>
      </c>
      <c r="N871" s="134" t="s">
        <v>34</v>
      </c>
      <c r="O871" s="134" t="s">
        <v>37</v>
      </c>
    </row>
    <row r="872" spans="1:15" ht="46.5" hidden="1" customHeight="1" x14ac:dyDescent="0.3">
      <c r="A872" s="108">
        <f>A863+1</f>
        <v>92</v>
      </c>
      <c r="B872" s="333"/>
      <c r="C872" s="338"/>
      <c r="D872" s="118"/>
      <c r="E872" s="118"/>
      <c r="F872" s="119"/>
      <c r="G872" s="133"/>
      <c r="H872" s="118"/>
      <c r="I872" s="338"/>
      <c r="J872" s="72" t="str">
        <f>IFERROR(AVERAGE(I872)," ")</f>
        <v xml:space="preserve"> </v>
      </c>
      <c r="K872" s="196">
        <f t="shared" ref="K872:K878" si="37">D872</f>
        <v>0</v>
      </c>
      <c r="L872" s="133"/>
      <c r="M872" s="118"/>
      <c r="N872" s="338"/>
      <c r="O872" s="72" t="str">
        <f>IFERROR(AVERAGE(N872)," ")</f>
        <v xml:space="preserve"> </v>
      </c>
    </row>
    <row r="873" spans="1:15" ht="38.25" hidden="1" customHeight="1" x14ac:dyDescent="0.3">
      <c r="A873" s="360"/>
      <c r="B873" s="334"/>
      <c r="C873" s="339"/>
      <c r="D873" s="118"/>
      <c r="E873" s="118"/>
      <c r="F873" s="119"/>
      <c r="G873" s="133"/>
      <c r="H873" s="118"/>
      <c r="I873" s="339"/>
      <c r="J873" s="345" t="str">
        <f>IFERROR(VLOOKUP(J872,'Datos Validaciones PAO'!$N$2:$O$102,2,TRUE)," ")</f>
        <v xml:space="preserve"> </v>
      </c>
      <c r="K873" s="196">
        <f t="shared" si="37"/>
        <v>0</v>
      </c>
      <c r="L873" s="133"/>
      <c r="M873" s="118"/>
      <c r="N873" s="339"/>
      <c r="O873" s="345" t="str">
        <f>IFERROR(VLOOKUP(O872,'Datos Validaciones PAO'!$N$2:$O$102,2,TRUE)," ")</f>
        <v xml:space="preserve"> </v>
      </c>
    </row>
    <row r="874" spans="1:15" ht="34.5" hidden="1" customHeight="1" x14ac:dyDescent="0.3">
      <c r="A874" s="361"/>
      <c r="B874" s="334"/>
      <c r="C874" s="339"/>
      <c r="D874" s="118"/>
      <c r="E874" s="118"/>
      <c r="F874" s="119"/>
      <c r="G874" s="133"/>
      <c r="H874" s="118"/>
      <c r="I874" s="339"/>
      <c r="J874" s="346"/>
      <c r="K874" s="196">
        <f t="shared" si="37"/>
        <v>0</v>
      </c>
      <c r="L874" s="133"/>
      <c r="M874" s="118"/>
      <c r="N874" s="339"/>
      <c r="O874" s="346"/>
    </row>
    <row r="875" spans="1:15" ht="33" hidden="1" customHeight="1" x14ac:dyDescent="0.3">
      <c r="A875" s="361"/>
      <c r="B875" s="334"/>
      <c r="C875" s="339"/>
      <c r="D875" s="118"/>
      <c r="E875" s="118"/>
      <c r="F875" s="119"/>
      <c r="G875" s="133"/>
      <c r="H875" s="118"/>
      <c r="I875" s="339"/>
      <c r="J875" s="346"/>
      <c r="K875" s="196">
        <f t="shared" si="37"/>
        <v>0</v>
      </c>
      <c r="L875" s="133"/>
      <c r="M875" s="118"/>
      <c r="N875" s="339"/>
      <c r="O875" s="346"/>
    </row>
    <row r="876" spans="1:15" ht="48.75" hidden="1" customHeight="1" x14ac:dyDescent="0.3">
      <c r="A876" s="361"/>
      <c r="B876" s="334"/>
      <c r="C876" s="339"/>
      <c r="D876" s="118"/>
      <c r="E876" s="118"/>
      <c r="F876" s="119"/>
      <c r="G876" s="133"/>
      <c r="H876" s="118"/>
      <c r="I876" s="339"/>
      <c r="J876" s="346"/>
      <c r="K876" s="196">
        <f t="shared" si="37"/>
        <v>0</v>
      </c>
      <c r="L876" s="133"/>
      <c r="M876" s="118"/>
      <c r="N876" s="339"/>
      <c r="O876" s="346"/>
    </row>
    <row r="877" spans="1:15" ht="33" hidden="1" customHeight="1" x14ac:dyDescent="0.3">
      <c r="A877" s="361"/>
      <c r="B877" s="334"/>
      <c r="C877" s="339"/>
      <c r="D877" s="118"/>
      <c r="E877" s="118"/>
      <c r="F877" s="119"/>
      <c r="G877" s="133"/>
      <c r="H877" s="118"/>
      <c r="I877" s="339"/>
      <c r="J877" s="346"/>
      <c r="K877" s="196">
        <f t="shared" si="37"/>
        <v>0</v>
      </c>
      <c r="L877" s="133"/>
      <c r="M877" s="118"/>
      <c r="N877" s="339"/>
      <c r="O877" s="346"/>
    </row>
    <row r="878" spans="1:15" ht="25.5" hidden="1" customHeight="1" thickBot="1" x14ac:dyDescent="0.35">
      <c r="A878" s="362"/>
      <c r="B878" s="335"/>
      <c r="C878" s="340"/>
      <c r="D878" s="118"/>
      <c r="E878" s="118"/>
      <c r="F878" s="119"/>
      <c r="G878" s="133"/>
      <c r="H878" s="118"/>
      <c r="I878" s="340"/>
      <c r="J878" s="347"/>
      <c r="K878" s="196">
        <f t="shared" si="37"/>
        <v>0</v>
      </c>
      <c r="L878" s="133"/>
      <c r="M878" s="118"/>
      <c r="N878" s="340"/>
      <c r="O878" s="347"/>
    </row>
    <row r="879" spans="1:15" ht="15.75" hidden="1" customHeight="1" thickBot="1" x14ac:dyDescent="0.35">
      <c r="A879" s="69" t="s">
        <v>27</v>
      </c>
      <c r="B879" s="326"/>
      <c r="C879" s="325"/>
      <c r="D879" s="325"/>
      <c r="E879" s="67"/>
      <c r="F879" s="67"/>
      <c r="G879" s="67"/>
      <c r="H879" s="67"/>
      <c r="I879" s="67"/>
      <c r="J879" s="68"/>
      <c r="K879" s="67"/>
      <c r="L879" s="67"/>
      <c r="M879" s="67"/>
      <c r="N879" s="67"/>
      <c r="O879" s="68"/>
    </row>
    <row r="880" spans="1:15" ht="49.5" hidden="1" customHeight="1" thickBot="1" x14ac:dyDescent="0.35">
      <c r="A880" s="71" t="s">
        <v>28</v>
      </c>
      <c r="B880" s="70" t="s">
        <v>29</v>
      </c>
      <c r="C880" s="134" t="s">
        <v>30</v>
      </c>
      <c r="D880" s="134" t="s">
        <v>31</v>
      </c>
      <c r="E880" s="134" t="s">
        <v>32</v>
      </c>
      <c r="F880" s="134" t="s">
        <v>33</v>
      </c>
      <c r="G880" s="134" t="s">
        <v>35</v>
      </c>
      <c r="H880" s="134" t="s">
        <v>36</v>
      </c>
      <c r="I880" s="134" t="s">
        <v>34</v>
      </c>
      <c r="J880" s="134" t="s">
        <v>37</v>
      </c>
      <c r="K880" s="134" t="s">
        <v>31</v>
      </c>
      <c r="L880" s="134" t="s">
        <v>35</v>
      </c>
      <c r="M880" s="134" t="s">
        <v>36</v>
      </c>
      <c r="N880" s="134" t="s">
        <v>34</v>
      </c>
      <c r="O880" s="134" t="s">
        <v>37</v>
      </c>
    </row>
    <row r="881" spans="1:15" ht="46.5" hidden="1" customHeight="1" x14ac:dyDescent="0.3">
      <c r="A881" s="108">
        <f>A872+1</f>
        <v>93</v>
      </c>
      <c r="B881" s="333"/>
      <c r="C881" s="338"/>
      <c r="D881" s="118"/>
      <c r="E881" s="118"/>
      <c r="F881" s="119"/>
      <c r="G881" s="133"/>
      <c r="H881" s="118"/>
      <c r="I881" s="338"/>
      <c r="J881" s="72" t="str">
        <f>IFERROR(AVERAGE(I881)," ")</f>
        <v xml:space="preserve"> </v>
      </c>
      <c r="K881" s="196">
        <f t="shared" ref="K881:K887" si="38">D881</f>
        <v>0</v>
      </c>
      <c r="L881" s="133"/>
      <c r="M881" s="118"/>
      <c r="N881" s="338"/>
      <c r="O881" s="72" t="str">
        <f>IFERROR(AVERAGE(N881)," ")</f>
        <v xml:space="preserve"> </v>
      </c>
    </row>
    <row r="882" spans="1:15" ht="38.25" hidden="1" customHeight="1" x14ac:dyDescent="0.3">
      <c r="A882" s="360"/>
      <c r="B882" s="334"/>
      <c r="C882" s="339"/>
      <c r="D882" s="118"/>
      <c r="E882" s="118"/>
      <c r="F882" s="119"/>
      <c r="G882" s="133"/>
      <c r="H882" s="118"/>
      <c r="I882" s="339"/>
      <c r="J882" s="345" t="str">
        <f>IFERROR(VLOOKUP(J881,'Datos Validaciones PAO'!$N$2:$O$102,2,TRUE)," ")</f>
        <v xml:space="preserve"> </v>
      </c>
      <c r="K882" s="196">
        <f t="shared" si="38"/>
        <v>0</v>
      </c>
      <c r="L882" s="133"/>
      <c r="M882" s="118"/>
      <c r="N882" s="339"/>
      <c r="O882" s="345" t="str">
        <f>IFERROR(VLOOKUP(O881,'Datos Validaciones PAO'!$N$2:$O$102,2,TRUE)," ")</f>
        <v xml:space="preserve"> </v>
      </c>
    </row>
    <row r="883" spans="1:15" ht="34.5" hidden="1" customHeight="1" x14ac:dyDescent="0.3">
      <c r="A883" s="361"/>
      <c r="B883" s="334"/>
      <c r="C883" s="339"/>
      <c r="D883" s="118"/>
      <c r="E883" s="118"/>
      <c r="F883" s="119"/>
      <c r="G883" s="133"/>
      <c r="H883" s="118"/>
      <c r="I883" s="339"/>
      <c r="J883" s="346"/>
      <c r="K883" s="196">
        <f t="shared" si="38"/>
        <v>0</v>
      </c>
      <c r="L883" s="133"/>
      <c r="M883" s="118"/>
      <c r="N883" s="339"/>
      <c r="O883" s="346"/>
    </row>
    <row r="884" spans="1:15" ht="33" hidden="1" customHeight="1" x14ac:dyDescent="0.3">
      <c r="A884" s="361"/>
      <c r="B884" s="334"/>
      <c r="C884" s="339"/>
      <c r="D884" s="118"/>
      <c r="E884" s="118"/>
      <c r="F884" s="119"/>
      <c r="G884" s="133"/>
      <c r="H884" s="118"/>
      <c r="I884" s="339"/>
      <c r="J884" s="346"/>
      <c r="K884" s="196">
        <f t="shared" si="38"/>
        <v>0</v>
      </c>
      <c r="L884" s="133"/>
      <c r="M884" s="118"/>
      <c r="N884" s="339"/>
      <c r="O884" s="346"/>
    </row>
    <row r="885" spans="1:15" ht="48.75" hidden="1" customHeight="1" x14ac:dyDescent="0.3">
      <c r="A885" s="361"/>
      <c r="B885" s="334"/>
      <c r="C885" s="339"/>
      <c r="D885" s="118"/>
      <c r="E885" s="118"/>
      <c r="F885" s="119"/>
      <c r="G885" s="133"/>
      <c r="H885" s="118"/>
      <c r="I885" s="339"/>
      <c r="J885" s="346"/>
      <c r="K885" s="196">
        <f t="shared" si="38"/>
        <v>0</v>
      </c>
      <c r="L885" s="133"/>
      <c r="M885" s="118"/>
      <c r="N885" s="339"/>
      <c r="O885" s="346"/>
    </row>
    <row r="886" spans="1:15" ht="33" hidden="1" customHeight="1" x14ac:dyDescent="0.3">
      <c r="A886" s="361"/>
      <c r="B886" s="334"/>
      <c r="C886" s="339"/>
      <c r="D886" s="118"/>
      <c r="E886" s="118"/>
      <c r="F886" s="119"/>
      <c r="G886" s="133"/>
      <c r="H886" s="118"/>
      <c r="I886" s="339"/>
      <c r="J886" s="346"/>
      <c r="K886" s="196">
        <f t="shared" si="38"/>
        <v>0</v>
      </c>
      <c r="L886" s="133"/>
      <c r="M886" s="118"/>
      <c r="N886" s="339"/>
      <c r="O886" s="346"/>
    </row>
    <row r="887" spans="1:15" ht="42.75" hidden="1" customHeight="1" thickBot="1" x14ac:dyDescent="0.35">
      <c r="A887" s="362"/>
      <c r="B887" s="335"/>
      <c r="C887" s="340"/>
      <c r="D887" s="118"/>
      <c r="E887" s="118"/>
      <c r="F887" s="119"/>
      <c r="G887" s="133"/>
      <c r="H887" s="118"/>
      <c r="I887" s="340"/>
      <c r="J887" s="347"/>
      <c r="K887" s="196">
        <f t="shared" si="38"/>
        <v>0</v>
      </c>
      <c r="L887" s="133"/>
      <c r="M887" s="118"/>
      <c r="N887" s="340"/>
      <c r="O887" s="347"/>
    </row>
    <row r="888" spans="1:15" ht="15.75" hidden="1" customHeight="1" thickBot="1" x14ac:dyDescent="0.35">
      <c r="A888" s="69" t="s">
        <v>27</v>
      </c>
      <c r="B888" s="326"/>
      <c r="C888" s="325"/>
      <c r="D888" s="325"/>
      <c r="E888" s="67"/>
      <c r="F888" s="67"/>
      <c r="G888" s="67"/>
      <c r="H888" s="67"/>
      <c r="I888" s="67"/>
      <c r="J888" s="68"/>
      <c r="K888" s="67"/>
      <c r="L888" s="67"/>
      <c r="M888" s="67"/>
      <c r="N888" s="67"/>
      <c r="O888" s="68"/>
    </row>
    <row r="889" spans="1:15" ht="49.5" hidden="1" customHeight="1" thickBot="1" x14ac:dyDescent="0.35">
      <c r="A889" s="71" t="s">
        <v>28</v>
      </c>
      <c r="B889" s="70" t="s">
        <v>29</v>
      </c>
      <c r="C889" s="134" t="s">
        <v>30</v>
      </c>
      <c r="D889" s="134" t="s">
        <v>31</v>
      </c>
      <c r="E889" s="134" t="s">
        <v>32</v>
      </c>
      <c r="F889" s="134" t="s">
        <v>33</v>
      </c>
      <c r="G889" s="134" t="s">
        <v>35</v>
      </c>
      <c r="H889" s="134" t="s">
        <v>36</v>
      </c>
      <c r="I889" s="134" t="s">
        <v>34</v>
      </c>
      <c r="J889" s="134" t="s">
        <v>37</v>
      </c>
      <c r="K889" s="134" t="s">
        <v>31</v>
      </c>
      <c r="L889" s="134" t="s">
        <v>35</v>
      </c>
      <c r="M889" s="134" t="s">
        <v>36</v>
      </c>
      <c r="N889" s="134" t="s">
        <v>34</v>
      </c>
      <c r="O889" s="134" t="s">
        <v>37</v>
      </c>
    </row>
    <row r="890" spans="1:15" ht="46.5" hidden="1" customHeight="1" x14ac:dyDescent="0.3">
      <c r="A890" s="108">
        <f>A881+1</f>
        <v>94</v>
      </c>
      <c r="B890" s="333"/>
      <c r="C890" s="338"/>
      <c r="D890" s="118"/>
      <c r="E890" s="118"/>
      <c r="F890" s="119"/>
      <c r="G890" s="133"/>
      <c r="H890" s="118"/>
      <c r="I890" s="338"/>
      <c r="J890" s="72" t="str">
        <f>IFERROR(AVERAGE(I890)," ")</f>
        <v xml:space="preserve"> </v>
      </c>
      <c r="K890" s="196">
        <f t="shared" ref="K890:K896" si="39">D890</f>
        <v>0</v>
      </c>
      <c r="L890" s="133"/>
      <c r="M890" s="118"/>
      <c r="N890" s="338"/>
      <c r="O890" s="72" t="str">
        <f>IFERROR(AVERAGE(N890)," ")</f>
        <v xml:space="preserve"> </v>
      </c>
    </row>
    <row r="891" spans="1:15" ht="38.25" hidden="1" customHeight="1" x14ac:dyDescent="0.3">
      <c r="A891" s="360"/>
      <c r="B891" s="334"/>
      <c r="C891" s="339"/>
      <c r="D891" s="118"/>
      <c r="E891" s="118"/>
      <c r="F891" s="119"/>
      <c r="G891" s="133"/>
      <c r="H891" s="118"/>
      <c r="I891" s="339"/>
      <c r="J891" s="345" t="str">
        <f>IFERROR(VLOOKUP(J890,'Datos Validaciones PAO'!$N$2:$O$102,2,TRUE)," ")</f>
        <v xml:space="preserve"> </v>
      </c>
      <c r="K891" s="196">
        <f t="shared" si="39"/>
        <v>0</v>
      </c>
      <c r="L891" s="133"/>
      <c r="M891" s="118"/>
      <c r="N891" s="339"/>
      <c r="O891" s="345" t="str">
        <f>IFERROR(VLOOKUP(O890,'Datos Validaciones PAO'!$N$2:$O$102,2,TRUE)," ")</f>
        <v xml:space="preserve"> </v>
      </c>
    </row>
    <row r="892" spans="1:15" ht="34.5" hidden="1" customHeight="1" x14ac:dyDescent="0.3">
      <c r="A892" s="361"/>
      <c r="B892" s="334"/>
      <c r="C892" s="339"/>
      <c r="D892" s="118"/>
      <c r="E892" s="118"/>
      <c r="F892" s="119"/>
      <c r="G892" s="133"/>
      <c r="H892" s="118"/>
      <c r="I892" s="339"/>
      <c r="J892" s="346"/>
      <c r="K892" s="196">
        <f t="shared" si="39"/>
        <v>0</v>
      </c>
      <c r="L892" s="133"/>
      <c r="M892" s="118"/>
      <c r="N892" s="339"/>
      <c r="O892" s="346"/>
    </row>
    <row r="893" spans="1:15" ht="33" hidden="1" customHeight="1" x14ac:dyDescent="0.3">
      <c r="A893" s="361"/>
      <c r="B893" s="334"/>
      <c r="C893" s="339"/>
      <c r="D893" s="118"/>
      <c r="E893" s="118"/>
      <c r="F893" s="119"/>
      <c r="G893" s="133"/>
      <c r="H893" s="118"/>
      <c r="I893" s="339"/>
      <c r="J893" s="346"/>
      <c r="K893" s="196">
        <f t="shared" si="39"/>
        <v>0</v>
      </c>
      <c r="L893" s="133"/>
      <c r="M893" s="118"/>
      <c r="N893" s="339"/>
      <c r="O893" s="346"/>
    </row>
    <row r="894" spans="1:15" ht="48.75" hidden="1" customHeight="1" x14ac:dyDescent="0.3">
      <c r="A894" s="361"/>
      <c r="B894" s="334"/>
      <c r="C894" s="339"/>
      <c r="D894" s="118"/>
      <c r="E894" s="118"/>
      <c r="F894" s="119"/>
      <c r="G894" s="133"/>
      <c r="H894" s="118"/>
      <c r="I894" s="339"/>
      <c r="J894" s="346"/>
      <c r="K894" s="196">
        <f t="shared" si="39"/>
        <v>0</v>
      </c>
      <c r="L894" s="133"/>
      <c r="M894" s="118"/>
      <c r="N894" s="339"/>
      <c r="O894" s="346"/>
    </row>
    <row r="895" spans="1:15" ht="33" hidden="1" customHeight="1" x14ac:dyDescent="0.3">
      <c r="A895" s="361"/>
      <c r="B895" s="334"/>
      <c r="C895" s="339"/>
      <c r="D895" s="118"/>
      <c r="E895" s="118"/>
      <c r="F895" s="119"/>
      <c r="G895" s="133"/>
      <c r="H895" s="118"/>
      <c r="I895" s="339"/>
      <c r="J895" s="346"/>
      <c r="K895" s="196">
        <f t="shared" si="39"/>
        <v>0</v>
      </c>
      <c r="L895" s="133"/>
      <c r="M895" s="118"/>
      <c r="N895" s="339"/>
      <c r="O895" s="346"/>
    </row>
    <row r="896" spans="1:15" ht="42.75" hidden="1" customHeight="1" thickBot="1" x14ac:dyDescent="0.35">
      <c r="A896" s="362"/>
      <c r="B896" s="335"/>
      <c r="C896" s="340"/>
      <c r="D896" s="118"/>
      <c r="E896" s="118"/>
      <c r="F896" s="119"/>
      <c r="G896" s="133"/>
      <c r="H896" s="118"/>
      <c r="I896" s="340"/>
      <c r="J896" s="347"/>
      <c r="K896" s="196">
        <f t="shared" si="39"/>
        <v>0</v>
      </c>
      <c r="L896" s="133"/>
      <c r="M896" s="118"/>
      <c r="N896" s="340"/>
      <c r="O896" s="347"/>
    </row>
    <row r="897" spans="1:15" ht="15.75" hidden="1" customHeight="1" thickBot="1" x14ac:dyDescent="0.35">
      <c r="A897" s="69" t="s">
        <v>27</v>
      </c>
      <c r="B897" s="326"/>
      <c r="C897" s="325"/>
      <c r="D897" s="325"/>
      <c r="E897" s="67"/>
      <c r="F897" s="67"/>
      <c r="G897" s="67"/>
      <c r="H897" s="67"/>
      <c r="I897" s="67"/>
      <c r="J897" s="68"/>
      <c r="K897" s="67"/>
      <c r="L897" s="67"/>
      <c r="M897" s="67"/>
      <c r="N897" s="67"/>
      <c r="O897" s="68"/>
    </row>
    <row r="898" spans="1:15" ht="49.5" hidden="1" customHeight="1" thickBot="1" x14ac:dyDescent="0.35">
      <c r="A898" s="71" t="s">
        <v>28</v>
      </c>
      <c r="B898" s="70" t="s">
        <v>29</v>
      </c>
      <c r="C898" s="134" t="s">
        <v>30</v>
      </c>
      <c r="D898" s="134" t="s">
        <v>31</v>
      </c>
      <c r="E898" s="134" t="s">
        <v>32</v>
      </c>
      <c r="F898" s="134" t="s">
        <v>33</v>
      </c>
      <c r="G898" s="134" t="s">
        <v>35</v>
      </c>
      <c r="H898" s="134" t="s">
        <v>36</v>
      </c>
      <c r="I898" s="134" t="s">
        <v>34</v>
      </c>
      <c r="J898" s="134" t="s">
        <v>37</v>
      </c>
      <c r="K898" s="134" t="s">
        <v>31</v>
      </c>
      <c r="L898" s="134" t="s">
        <v>35</v>
      </c>
      <c r="M898" s="134" t="s">
        <v>36</v>
      </c>
      <c r="N898" s="134" t="s">
        <v>34</v>
      </c>
      <c r="O898" s="134" t="s">
        <v>37</v>
      </c>
    </row>
    <row r="899" spans="1:15" ht="46.5" hidden="1" customHeight="1" x14ac:dyDescent="0.3">
      <c r="A899" s="108">
        <f>A890+1</f>
        <v>95</v>
      </c>
      <c r="B899" s="333"/>
      <c r="C899" s="338"/>
      <c r="D899" s="118"/>
      <c r="E899" s="118"/>
      <c r="F899" s="119"/>
      <c r="G899" s="133"/>
      <c r="H899" s="118"/>
      <c r="I899" s="338"/>
      <c r="J899" s="72" t="str">
        <f>IFERROR(AVERAGE(I899)," ")</f>
        <v xml:space="preserve"> </v>
      </c>
      <c r="K899" s="196">
        <f t="shared" ref="K899:K905" si="40">D899</f>
        <v>0</v>
      </c>
      <c r="L899" s="133"/>
      <c r="M899" s="118"/>
      <c r="N899" s="338"/>
      <c r="O899" s="72" t="str">
        <f>IFERROR(AVERAGE(N899)," ")</f>
        <v xml:space="preserve"> </v>
      </c>
    </row>
    <row r="900" spans="1:15" ht="38.25" hidden="1" customHeight="1" x14ac:dyDescent="0.3">
      <c r="A900" s="360"/>
      <c r="B900" s="334"/>
      <c r="C900" s="339"/>
      <c r="D900" s="118"/>
      <c r="E900" s="118"/>
      <c r="F900" s="119"/>
      <c r="G900" s="133"/>
      <c r="H900" s="118"/>
      <c r="I900" s="339"/>
      <c r="J900" s="345" t="str">
        <f>IFERROR(VLOOKUP(J899,'Datos Validaciones PAO'!$N$2:$O$102,2,TRUE)," ")</f>
        <v xml:space="preserve"> </v>
      </c>
      <c r="K900" s="196">
        <f t="shared" si="40"/>
        <v>0</v>
      </c>
      <c r="L900" s="133"/>
      <c r="M900" s="118"/>
      <c r="N900" s="339"/>
      <c r="O900" s="345" t="str">
        <f>IFERROR(VLOOKUP(O899,'Datos Validaciones PAO'!$N$2:$O$102,2,TRUE)," ")</f>
        <v xml:space="preserve"> </v>
      </c>
    </row>
    <row r="901" spans="1:15" ht="34.5" hidden="1" customHeight="1" x14ac:dyDescent="0.3">
      <c r="A901" s="361"/>
      <c r="B901" s="334"/>
      <c r="C901" s="339"/>
      <c r="D901" s="118"/>
      <c r="E901" s="118"/>
      <c r="F901" s="119"/>
      <c r="G901" s="133"/>
      <c r="H901" s="118"/>
      <c r="I901" s="339"/>
      <c r="J901" s="346"/>
      <c r="K901" s="196">
        <f t="shared" si="40"/>
        <v>0</v>
      </c>
      <c r="L901" s="133"/>
      <c r="M901" s="118"/>
      <c r="N901" s="339"/>
      <c r="O901" s="346"/>
    </row>
    <row r="902" spans="1:15" ht="33" hidden="1" customHeight="1" x14ac:dyDescent="0.3">
      <c r="A902" s="361"/>
      <c r="B902" s="334"/>
      <c r="C902" s="339"/>
      <c r="D902" s="118"/>
      <c r="E902" s="118"/>
      <c r="F902" s="119"/>
      <c r="G902" s="133"/>
      <c r="H902" s="118"/>
      <c r="I902" s="339"/>
      <c r="J902" s="346"/>
      <c r="K902" s="196">
        <f t="shared" si="40"/>
        <v>0</v>
      </c>
      <c r="L902" s="133"/>
      <c r="M902" s="118"/>
      <c r="N902" s="339"/>
      <c r="O902" s="346"/>
    </row>
    <row r="903" spans="1:15" ht="48.75" hidden="1" customHeight="1" x14ac:dyDescent="0.3">
      <c r="A903" s="361"/>
      <c r="B903" s="334"/>
      <c r="C903" s="339"/>
      <c r="D903" s="118"/>
      <c r="E903" s="118"/>
      <c r="F903" s="119"/>
      <c r="G903" s="133"/>
      <c r="H903" s="118"/>
      <c r="I903" s="339"/>
      <c r="J903" s="346"/>
      <c r="K903" s="196">
        <f t="shared" si="40"/>
        <v>0</v>
      </c>
      <c r="L903" s="133"/>
      <c r="M903" s="118"/>
      <c r="N903" s="339"/>
      <c r="O903" s="346"/>
    </row>
    <row r="904" spans="1:15" ht="33" hidden="1" customHeight="1" x14ac:dyDescent="0.3">
      <c r="A904" s="361"/>
      <c r="B904" s="334"/>
      <c r="C904" s="339"/>
      <c r="D904" s="118"/>
      <c r="E904" s="118"/>
      <c r="F904" s="119"/>
      <c r="G904" s="133"/>
      <c r="H904" s="118"/>
      <c r="I904" s="339"/>
      <c r="J904" s="346"/>
      <c r="K904" s="196">
        <f t="shared" si="40"/>
        <v>0</v>
      </c>
      <c r="L904" s="133"/>
      <c r="M904" s="118"/>
      <c r="N904" s="339"/>
      <c r="O904" s="346"/>
    </row>
    <row r="905" spans="1:15" ht="42.75" hidden="1" customHeight="1" thickBot="1" x14ac:dyDescent="0.35">
      <c r="A905" s="362"/>
      <c r="B905" s="335"/>
      <c r="C905" s="340"/>
      <c r="D905" s="118"/>
      <c r="E905" s="118"/>
      <c r="F905" s="119"/>
      <c r="G905" s="133"/>
      <c r="H905" s="118"/>
      <c r="I905" s="340"/>
      <c r="J905" s="347"/>
      <c r="K905" s="196">
        <f t="shared" si="40"/>
        <v>0</v>
      </c>
      <c r="L905" s="133"/>
      <c r="M905" s="118"/>
      <c r="N905" s="340"/>
      <c r="O905" s="347"/>
    </row>
    <row r="906" spans="1:15" ht="15.75" hidden="1" customHeight="1" thickBot="1" x14ac:dyDescent="0.35">
      <c r="A906" s="69" t="s">
        <v>27</v>
      </c>
      <c r="B906" s="326"/>
      <c r="C906" s="325"/>
      <c r="D906" s="325"/>
      <c r="E906" s="67"/>
      <c r="F906" s="67"/>
      <c r="G906" s="67"/>
      <c r="H906" s="67"/>
      <c r="I906" s="67"/>
      <c r="J906" s="68"/>
      <c r="K906" s="67"/>
      <c r="L906" s="67"/>
      <c r="M906" s="67"/>
      <c r="N906" s="67"/>
      <c r="O906" s="68"/>
    </row>
    <row r="907" spans="1:15" ht="49.5" hidden="1" customHeight="1" thickBot="1" x14ac:dyDescent="0.35">
      <c r="A907" s="71" t="s">
        <v>28</v>
      </c>
      <c r="B907" s="70" t="s">
        <v>29</v>
      </c>
      <c r="C907" s="134" t="s">
        <v>30</v>
      </c>
      <c r="D907" s="134" t="s">
        <v>31</v>
      </c>
      <c r="E907" s="134" t="s">
        <v>32</v>
      </c>
      <c r="F907" s="134" t="s">
        <v>33</v>
      </c>
      <c r="G907" s="134" t="s">
        <v>35</v>
      </c>
      <c r="H907" s="134" t="s">
        <v>36</v>
      </c>
      <c r="I907" s="134" t="s">
        <v>34</v>
      </c>
      <c r="J907" s="134" t="s">
        <v>37</v>
      </c>
      <c r="K907" s="134" t="s">
        <v>31</v>
      </c>
      <c r="L907" s="134" t="s">
        <v>35</v>
      </c>
      <c r="M907" s="134" t="s">
        <v>36</v>
      </c>
      <c r="N907" s="134" t="s">
        <v>34</v>
      </c>
      <c r="O907" s="134" t="s">
        <v>37</v>
      </c>
    </row>
    <row r="908" spans="1:15" ht="46.5" hidden="1" customHeight="1" x14ac:dyDescent="0.3">
      <c r="A908" s="108">
        <f>A899+1</f>
        <v>96</v>
      </c>
      <c r="B908" s="333"/>
      <c r="C908" s="338"/>
      <c r="D908" s="118"/>
      <c r="E908" s="118"/>
      <c r="F908" s="119"/>
      <c r="G908" s="133"/>
      <c r="H908" s="118"/>
      <c r="I908" s="338"/>
      <c r="J908" s="72" t="str">
        <f>IFERROR(AVERAGE(I908)," ")</f>
        <v xml:space="preserve"> </v>
      </c>
      <c r="K908" s="196">
        <f t="shared" ref="K908:K914" si="41">D908</f>
        <v>0</v>
      </c>
      <c r="L908" s="133"/>
      <c r="M908" s="118"/>
      <c r="N908" s="338"/>
      <c r="O908" s="72" t="str">
        <f>IFERROR(AVERAGE(N908)," ")</f>
        <v xml:space="preserve"> </v>
      </c>
    </row>
    <row r="909" spans="1:15" ht="38.25" hidden="1" customHeight="1" x14ac:dyDescent="0.3">
      <c r="A909" s="360"/>
      <c r="B909" s="334"/>
      <c r="C909" s="339"/>
      <c r="D909" s="118"/>
      <c r="E909" s="118"/>
      <c r="F909" s="119"/>
      <c r="G909" s="133"/>
      <c r="H909" s="118"/>
      <c r="I909" s="339"/>
      <c r="J909" s="345" t="str">
        <f>IFERROR(VLOOKUP(J908,'Datos Validaciones PAO'!$N$2:$O$102,2,TRUE)," ")</f>
        <v xml:space="preserve"> </v>
      </c>
      <c r="K909" s="196">
        <f t="shared" si="41"/>
        <v>0</v>
      </c>
      <c r="L909" s="133"/>
      <c r="M909" s="118"/>
      <c r="N909" s="339"/>
      <c r="O909" s="345" t="str">
        <f>IFERROR(VLOOKUP(O908,'Datos Validaciones PAO'!$N$2:$O$102,2,TRUE)," ")</f>
        <v xml:space="preserve"> </v>
      </c>
    </row>
    <row r="910" spans="1:15" ht="34.5" hidden="1" customHeight="1" x14ac:dyDescent="0.3">
      <c r="A910" s="361"/>
      <c r="B910" s="334"/>
      <c r="C910" s="339"/>
      <c r="D910" s="118"/>
      <c r="E910" s="118"/>
      <c r="F910" s="119"/>
      <c r="G910" s="133"/>
      <c r="H910" s="118"/>
      <c r="I910" s="339"/>
      <c r="J910" s="346"/>
      <c r="K910" s="196">
        <f t="shared" si="41"/>
        <v>0</v>
      </c>
      <c r="L910" s="133"/>
      <c r="M910" s="118"/>
      <c r="N910" s="339"/>
      <c r="O910" s="346"/>
    </row>
    <row r="911" spans="1:15" ht="33" hidden="1" customHeight="1" x14ac:dyDescent="0.3">
      <c r="A911" s="361"/>
      <c r="B911" s="334"/>
      <c r="C911" s="339"/>
      <c r="D911" s="118"/>
      <c r="E911" s="118"/>
      <c r="F911" s="119"/>
      <c r="G911" s="133"/>
      <c r="H911" s="118"/>
      <c r="I911" s="339"/>
      <c r="J911" s="346"/>
      <c r="K911" s="196">
        <f t="shared" si="41"/>
        <v>0</v>
      </c>
      <c r="L911" s="133"/>
      <c r="M911" s="118"/>
      <c r="N911" s="339"/>
      <c r="O911" s="346"/>
    </row>
    <row r="912" spans="1:15" ht="48.75" hidden="1" customHeight="1" x14ac:dyDescent="0.3">
      <c r="A912" s="361"/>
      <c r="B912" s="334"/>
      <c r="C912" s="339"/>
      <c r="D912" s="118"/>
      <c r="E912" s="118"/>
      <c r="F912" s="119"/>
      <c r="G912" s="133"/>
      <c r="H912" s="118"/>
      <c r="I912" s="339"/>
      <c r="J912" s="346"/>
      <c r="K912" s="196">
        <f t="shared" si="41"/>
        <v>0</v>
      </c>
      <c r="L912" s="133"/>
      <c r="M912" s="118"/>
      <c r="N912" s="339"/>
      <c r="O912" s="346"/>
    </row>
    <row r="913" spans="1:15" ht="33" hidden="1" customHeight="1" x14ac:dyDescent="0.3">
      <c r="A913" s="361"/>
      <c r="B913" s="334"/>
      <c r="C913" s="339"/>
      <c r="D913" s="118"/>
      <c r="E913" s="118"/>
      <c r="F913" s="119"/>
      <c r="G913" s="133"/>
      <c r="H913" s="118"/>
      <c r="I913" s="339"/>
      <c r="J913" s="346"/>
      <c r="K913" s="196">
        <f t="shared" si="41"/>
        <v>0</v>
      </c>
      <c r="L913" s="133"/>
      <c r="M913" s="118"/>
      <c r="N913" s="339"/>
      <c r="O913" s="346"/>
    </row>
    <row r="914" spans="1:15" ht="42.75" hidden="1" customHeight="1" thickBot="1" x14ac:dyDescent="0.35">
      <c r="A914" s="362"/>
      <c r="B914" s="335"/>
      <c r="C914" s="340"/>
      <c r="D914" s="118"/>
      <c r="E914" s="118"/>
      <c r="F914" s="119"/>
      <c r="G914" s="133"/>
      <c r="H914" s="118"/>
      <c r="I914" s="340"/>
      <c r="J914" s="347"/>
      <c r="K914" s="196">
        <f t="shared" si="41"/>
        <v>0</v>
      </c>
      <c r="L914" s="133"/>
      <c r="M914" s="118"/>
      <c r="N914" s="340"/>
      <c r="O914" s="347"/>
    </row>
    <row r="915" spans="1:15" ht="15.75" hidden="1" customHeight="1" thickBot="1" x14ac:dyDescent="0.35">
      <c r="A915" s="69" t="s">
        <v>27</v>
      </c>
      <c r="B915" s="326"/>
      <c r="C915" s="325"/>
      <c r="D915" s="325"/>
      <c r="E915" s="67"/>
      <c r="F915" s="67"/>
      <c r="G915" s="67"/>
      <c r="H915" s="67"/>
      <c r="I915" s="67"/>
      <c r="J915" s="68"/>
      <c r="K915" s="67"/>
      <c r="L915" s="67"/>
      <c r="M915" s="67"/>
      <c r="N915" s="67"/>
      <c r="O915" s="68"/>
    </row>
    <row r="916" spans="1:15" ht="49.5" hidden="1" customHeight="1" thickBot="1" x14ac:dyDescent="0.35">
      <c r="A916" s="71" t="s">
        <v>28</v>
      </c>
      <c r="B916" s="70" t="s">
        <v>29</v>
      </c>
      <c r="C916" s="134" t="s">
        <v>30</v>
      </c>
      <c r="D916" s="134" t="s">
        <v>31</v>
      </c>
      <c r="E916" s="134" t="s">
        <v>32</v>
      </c>
      <c r="F916" s="134" t="s">
        <v>33</v>
      </c>
      <c r="G916" s="134" t="s">
        <v>35</v>
      </c>
      <c r="H916" s="134" t="s">
        <v>36</v>
      </c>
      <c r="I916" s="134" t="s">
        <v>34</v>
      </c>
      <c r="J916" s="134" t="s">
        <v>37</v>
      </c>
      <c r="K916" s="134" t="s">
        <v>31</v>
      </c>
      <c r="L916" s="134" t="s">
        <v>35</v>
      </c>
      <c r="M916" s="134" t="s">
        <v>36</v>
      </c>
      <c r="N916" s="134" t="s">
        <v>34</v>
      </c>
      <c r="O916" s="134" t="s">
        <v>37</v>
      </c>
    </row>
    <row r="917" spans="1:15" ht="46.5" hidden="1" customHeight="1" x14ac:dyDescent="0.3">
      <c r="A917" s="108">
        <f>A908+1</f>
        <v>97</v>
      </c>
      <c r="B917" s="333"/>
      <c r="C917" s="338"/>
      <c r="D917" s="118"/>
      <c r="E917" s="118"/>
      <c r="F917" s="119"/>
      <c r="G917" s="133"/>
      <c r="H917" s="118"/>
      <c r="I917" s="338"/>
      <c r="J917" s="72" t="str">
        <f>IFERROR(AVERAGE(I917)," ")</f>
        <v xml:space="preserve"> </v>
      </c>
      <c r="K917" s="196">
        <f t="shared" ref="K917:K923" si="42">D917</f>
        <v>0</v>
      </c>
      <c r="L917" s="133"/>
      <c r="M917" s="118"/>
      <c r="N917" s="338"/>
      <c r="O917" s="72" t="str">
        <f>IFERROR(AVERAGE(N917)," ")</f>
        <v xml:space="preserve"> </v>
      </c>
    </row>
    <row r="918" spans="1:15" ht="38.25" hidden="1" customHeight="1" x14ac:dyDescent="0.3">
      <c r="A918" s="360"/>
      <c r="B918" s="334"/>
      <c r="C918" s="339"/>
      <c r="D918" s="118"/>
      <c r="E918" s="118"/>
      <c r="F918" s="119"/>
      <c r="G918" s="133"/>
      <c r="H918" s="118"/>
      <c r="I918" s="339"/>
      <c r="J918" s="345" t="str">
        <f>IFERROR(VLOOKUP(J917,'Datos Validaciones PAO'!$N$2:$O$102,2,TRUE)," ")</f>
        <v xml:space="preserve"> </v>
      </c>
      <c r="K918" s="196">
        <f t="shared" si="42"/>
        <v>0</v>
      </c>
      <c r="L918" s="133"/>
      <c r="M918" s="118"/>
      <c r="N918" s="339"/>
      <c r="O918" s="345" t="str">
        <f>IFERROR(VLOOKUP(O917,'Datos Validaciones PAO'!$N$2:$O$102,2,TRUE)," ")</f>
        <v xml:space="preserve"> </v>
      </c>
    </row>
    <row r="919" spans="1:15" ht="34.5" hidden="1" customHeight="1" x14ac:dyDescent="0.3">
      <c r="A919" s="361"/>
      <c r="B919" s="334"/>
      <c r="C919" s="339"/>
      <c r="D919" s="118"/>
      <c r="E919" s="118"/>
      <c r="F919" s="119"/>
      <c r="G919" s="133"/>
      <c r="H919" s="118"/>
      <c r="I919" s="339"/>
      <c r="J919" s="346"/>
      <c r="K919" s="196">
        <f t="shared" si="42"/>
        <v>0</v>
      </c>
      <c r="L919" s="133"/>
      <c r="M919" s="118"/>
      <c r="N919" s="339"/>
      <c r="O919" s="346"/>
    </row>
    <row r="920" spans="1:15" ht="33" hidden="1" customHeight="1" x14ac:dyDescent="0.3">
      <c r="A920" s="361"/>
      <c r="B920" s="334"/>
      <c r="C920" s="339"/>
      <c r="D920" s="118"/>
      <c r="E920" s="118"/>
      <c r="F920" s="119"/>
      <c r="G920" s="133"/>
      <c r="H920" s="118"/>
      <c r="I920" s="339"/>
      <c r="J920" s="346"/>
      <c r="K920" s="196">
        <f t="shared" si="42"/>
        <v>0</v>
      </c>
      <c r="L920" s="133"/>
      <c r="M920" s="118"/>
      <c r="N920" s="339"/>
      <c r="O920" s="346"/>
    </row>
    <row r="921" spans="1:15" ht="48.75" hidden="1" customHeight="1" x14ac:dyDescent="0.3">
      <c r="A921" s="361"/>
      <c r="B921" s="334"/>
      <c r="C921" s="339"/>
      <c r="D921" s="118"/>
      <c r="E921" s="118"/>
      <c r="F921" s="119"/>
      <c r="G921" s="133"/>
      <c r="H921" s="118"/>
      <c r="I921" s="339"/>
      <c r="J921" s="346"/>
      <c r="K921" s="196">
        <f t="shared" si="42"/>
        <v>0</v>
      </c>
      <c r="L921" s="133"/>
      <c r="M921" s="118"/>
      <c r="N921" s="339"/>
      <c r="O921" s="346"/>
    </row>
    <row r="922" spans="1:15" ht="33" hidden="1" customHeight="1" x14ac:dyDescent="0.3">
      <c r="A922" s="361"/>
      <c r="B922" s="334"/>
      <c r="C922" s="339"/>
      <c r="D922" s="118"/>
      <c r="E922" s="118"/>
      <c r="F922" s="119"/>
      <c r="G922" s="133"/>
      <c r="H922" s="118"/>
      <c r="I922" s="339"/>
      <c r="J922" s="346"/>
      <c r="K922" s="196">
        <f t="shared" si="42"/>
        <v>0</v>
      </c>
      <c r="L922" s="133"/>
      <c r="M922" s="118"/>
      <c r="N922" s="339"/>
      <c r="O922" s="346"/>
    </row>
    <row r="923" spans="1:15" ht="42.75" hidden="1" customHeight="1" thickBot="1" x14ac:dyDescent="0.35">
      <c r="A923" s="362"/>
      <c r="B923" s="335"/>
      <c r="C923" s="340"/>
      <c r="D923" s="118"/>
      <c r="E923" s="118"/>
      <c r="F923" s="119"/>
      <c r="G923" s="133"/>
      <c r="H923" s="118"/>
      <c r="I923" s="340"/>
      <c r="J923" s="347"/>
      <c r="K923" s="196">
        <f t="shared" si="42"/>
        <v>0</v>
      </c>
      <c r="L923" s="133"/>
      <c r="M923" s="118"/>
      <c r="N923" s="340"/>
      <c r="O923" s="347"/>
    </row>
    <row r="924" spans="1:15" ht="15.75" hidden="1" customHeight="1" thickBot="1" x14ac:dyDescent="0.35">
      <c r="A924" s="69" t="s">
        <v>27</v>
      </c>
      <c r="B924" s="326"/>
      <c r="C924" s="325"/>
      <c r="D924" s="325"/>
      <c r="E924" s="67"/>
      <c r="F924" s="67"/>
      <c r="G924" s="67"/>
      <c r="H924" s="67"/>
      <c r="I924" s="67"/>
      <c r="J924" s="68"/>
      <c r="K924" s="67"/>
      <c r="L924" s="67"/>
      <c r="M924" s="67"/>
      <c r="N924" s="67"/>
      <c r="O924" s="68"/>
    </row>
    <row r="925" spans="1:15" ht="49.5" hidden="1" customHeight="1" thickBot="1" x14ac:dyDescent="0.35">
      <c r="A925" s="71" t="s">
        <v>28</v>
      </c>
      <c r="B925" s="70" t="s">
        <v>29</v>
      </c>
      <c r="C925" s="134" t="s">
        <v>30</v>
      </c>
      <c r="D925" s="134" t="s">
        <v>31</v>
      </c>
      <c r="E925" s="134" t="s">
        <v>32</v>
      </c>
      <c r="F925" s="134" t="s">
        <v>33</v>
      </c>
      <c r="G925" s="134" t="s">
        <v>35</v>
      </c>
      <c r="H925" s="134" t="s">
        <v>36</v>
      </c>
      <c r="I925" s="134" t="s">
        <v>34</v>
      </c>
      <c r="J925" s="134" t="s">
        <v>37</v>
      </c>
      <c r="K925" s="134" t="s">
        <v>31</v>
      </c>
      <c r="L925" s="134" t="s">
        <v>35</v>
      </c>
      <c r="M925" s="134" t="s">
        <v>36</v>
      </c>
      <c r="N925" s="134" t="s">
        <v>34</v>
      </c>
      <c r="O925" s="134" t="s">
        <v>37</v>
      </c>
    </row>
    <row r="926" spans="1:15" ht="46.5" hidden="1" customHeight="1" x14ac:dyDescent="0.3">
      <c r="A926" s="108">
        <f>A917+1</f>
        <v>98</v>
      </c>
      <c r="B926" s="333"/>
      <c r="C926" s="184"/>
      <c r="D926" s="118"/>
      <c r="E926" s="118"/>
      <c r="F926" s="119"/>
      <c r="G926" s="133"/>
      <c r="H926" s="118"/>
      <c r="I926" s="338"/>
      <c r="J926" s="72" t="str">
        <f>IFERROR(AVERAGE(I926)," ")</f>
        <v xml:space="preserve"> </v>
      </c>
      <c r="K926" s="196">
        <f t="shared" ref="K926:K932" si="43">D926</f>
        <v>0</v>
      </c>
      <c r="L926" s="133"/>
      <c r="M926" s="118"/>
      <c r="N926" s="338"/>
      <c r="O926" s="72" t="str">
        <f>IFERROR(AVERAGE(N926)," ")</f>
        <v xml:space="preserve"> </v>
      </c>
    </row>
    <row r="927" spans="1:15" ht="38.25" hidden="1" customHeight="1" x14ac:dyDescent="0.3">
      <c r="A927" s="360"/>
      <c r="B927" s="334"/>
      <c r="C927" s="185"/>
      <c r="D927" s="118"/>
      <c r="E927" s="118"/>
      <c r="F927" s="119"/>
      <c r="G927" s="133"/>
      <c r="H927" s="118"/>
      <c r="I927" s="339"/>
      <c r="J927" s="345" t="str">
        <f>IFERROR(VLOOKUP(J926,'Datos Validaciones PAO'!$N$2:$O$102,2,TRUE)," ")</f>
        <v xml:space="preserve"> </v>
      </c>
      <c r="K927" s="196">
        <f t="shared" si="43"/>
        <v>0</v>
      </c>
      <c r="L927" s="133"/>
      <c r="M927" s="118"/>
      <c r="N927" s="339"/>
      <c r="O927" s="345" t="str">
        <f>IFERROR(VLOOKUP(O926,'Datos Validaciones PAO'!$N$2:$O$102,2,TRUE)," ")</f>
        <v xml:space="preserve"> </v>
      </c>
    </row>
    <row r="928" spans="1:15" ht="34.5" hidden="1" customHeight="1" x14ac:dyDescent="0.3">
      <c r="A928" s="361"/>
      <c r="B928" s="334"/>
      <c r="C928" s="185"/>
      <c r="D928" s="118"/>
      <c r="E928" s="118"/>
      <c r="F928" s="119"/>
      <c r="G928" s="133"/>
      <c r="H928" s="118"/>
      <c r="I928" s="339"/>
      <c r="J928" s="346"/>
      <c r="K928" s="196">
        <f t="shared" si="43"/>
        <v>0</v>
      </c>
      <c r="L928" s="133"/>
      <c r="M928" s="118"/>
      <c r="N928" s="339"/>
      <c r="O928" s="346"/>
    </row>
    <row r="929" spans="1:15" ht="33" hidden="1" customHeight="1" x14ac:dyDescent="0.3">
      <c r="A929" s="361"/>
      <c r="B929" s="334"/>
      <c r="C929" s="185"/>
      <c r="D929" s="118"/>
      <c r="E929" s="118"/>
      <c r="F929" s="119"/>
      <c r="G929" s="133"/>
      <c r="H929" s="118"/>
      <c r="I929" s="339"/>
      <c r="J929" s="346"/>
      <c r="K929" s="196">
        <f t="shared" si="43"/>
        <v>0</v>
      </c>
      <c r="L929" s="133"/>
      <c r="M929" s="118"/>
      <c r="N929" s="339"/>
      <c r="O929" s="346"/>
    </row>
    <row r="930" spans="1:15" ht="48.75" hidden="1" customHeight="1" x14ac:dyDescent="0.3">
      <c r="A930" s="361"/>
      <c r="B930" s="334"/>
      <c r="C930" s="185"/>
      <c r="D930" s="118"/>
      <c r="E930" s="118"/>
      <c r="F930" s="119"/>
      <c r="G930" s="133"/>
      <c r="H930" s="118"/>
      <c r="I930" s="339"/>
      <c r="J930" s="346"/>
      <c r="K930" s="196">
        <f t="shared" si="43"/>
        <v>0</v>
      </c>
      <c r="L930" s="133"/>
      <c r="M930" s="118"/>
      <c r="N930" s="339"/>
      <c r="O930" s="346"/>
    </row>
    <row r="931" spans="1:15" ht="33" hidden="1" customHeight="1" x14ac:dyDescent="0.3">
      <c r="A931" s="361"/>
      <c r="B931" s="334"/>
      <c r="C931" s="185"/>
      <c r="D931" s="118"/>
      <c r="E931" s="118"/>
      <c r="F931" s="119"/>
      <c r="G931" s="133"/>
      <c r="H931" s="118"/>
      <c r="I931" s="339"/>
      <c r="J931" s="346"/>
      <c r="K931" s="196">
        <f t="shared" si="43"/>
        <v>0</v>
      </c>
      <c r="L931" s="133"/>
      <c r="M931" s="118"/>
      <c r="N931" s="339"/>
      <c r="O931" s="346"/>
    </row>
    <row r="932" spans="1:15" ht="42.75" hidden="1" customHeight="1" thickBot="1" x14ac:dyDescent="0.35">
      <c r="A932" s="362"/>
      <c r="B932" s="335"/>
      <c r="C932" s="186"/>
      <c r="D932" s="118"/>
      <c r="E932" s="118"/>
      <c r="F932" s="119"/>
      <c r="G932" s="133"/>
      <c r="H932" s="118"/>
      <c r="I932" s="340"/>
      <c r="J932" s="347"/>
      <c r="K932" s="196">
        <f t="shared" si="43"/>
        <v>0</v>
      </c>
      <c r="L932" s="133"/>
      <c r="M932" s="118"/>
      <c r="N932" s="340"/>
      <c r="O932" s="347"/>
    </row>
    <row r="933" spans="1:15" ht="15.75" hidden="1" customHeight="1" thickBot="1" x14ac:dyDescent="0.35">
      <c r="A933" s="69" t="s">
        <v>27</v>
      </c>
      <c r="B933" s="326"/>
      <c r="C933" s="325"/>
      <c r="D933" s="325"/>
      <c r="E933" s="67"/>
      <c r="F933" s="67"/>
      <c r="G933" s="67"/>
      <c r="H933" s="67"/>
      <c r="I933" s="67"/>
      <c r="J933" s="68"/>
      <c r="K933" s="67"/>
      <c r="L933" s="67"/>
      <c r="M933" s="67"/>
      <c r="N933" s="67"/>
      <c r="O933" s="68"/>
    </row>
    <row r="934" spans="1:15" ht="49.5" hidden="1" customHeight="1" thickBot="1" x14ac:dyDescent="0.35">
      <c r="A934" s="71" t="s">
        <v>28</v>
      </c>
      <c r="B934" s="70" t="s">
        <v>29</v>
      </c>
      <c r="C934" s="134" t="s">
        <v>30</v>
      </c>
      <c r="D934" s="134" t="s">
        <v>31</v>
      </c>
      <c r="E934" s="134" t="s">
        <v>32</v>
      </c>
      <c r="F934" s="134" t="s">
        <v>33</v>
      </c>
      <c r="G934" s="134" t="s">
        <v>35</v>
      </c>
      <c r="H934" s="134" t="s">
        <v>36</v>
      </c>
      <c r="I934" s="134" t="s">
        <v>34</v>
      </c>
      <c r="J934" s="134" t="s">
        <v>37</v>
      </c>
      <c r="K934" s="134" t="s">
        <v>31</v>
      </c>
      <c r="L934" s="134" t="s">
        <v>35</v>
      </c>
      <c r="M934" s="134" t="s">
        <v>36</v>
      </c>
      <c r="N934" s="134" t="s">
        <v>34</v>
      </c>
      <c r="O934" s="134" t="s">
        <v>37</v>
      </c>
    </row>
    <row r="935" spans="1:15" ht="46.5" hidden="1" customHeight="1" x14ac:dyDescent="0.3">
      <c r="A935" s="108">
        <f>A926+1</f>
        <v>99</v>
      </c>
      <c r="B935" s="333"/>
      <c r="C935" s="338"/>
      <c r="D935" s="118"/>
      <c r="E935" s="118"/>
      <c r="F935" s="119"/>
      <c r="G935" s="133"/>
      <c r="H935" s="118"/>
      <c r="I935" s="338"/>
      <c r="J935" s="72" t="str">
        <f>IFERROR(AVERAGE(I935)," ")</f>
        <v xml:space="preserve"> </v>
      </c>
      <c r="K935" s="196">
        <f t="shared" ref="K935:K941" si="44">D935</f>
        <v>0</v>
      </c>
      <c r="L935" s="133"/>
      <c r="M935" s="118"/>
      <c r="N935" s="338"/>
      <c r="O935" s="72" t="str">
        <f>IFERROR(AVERAGE(N935)," ")</f>
        <v xml:space="preserve"> </v>
      </c>
    </row>
    <row r="936" spans="1:15" ht="38.25" hidden="1" customHeight="1" x14ac:dyDescent="0.3">
      <c r="A936" s="360"/>
      <c r="B936" s="334"/>
      <c r="C936" s="339"/>
      <c r="D936" s="118"/>
      <c r="E936" s="118"/>
      <c r="F936" s="119"/>
      <c r="G936" s="133"/>
      <c r="H936" s="118"/>
      <c r="I936" s="339"/>
      <c r="J936" s="345" t="str">
        <f>IFERROR(VLOOKUP(J935,'Datos Validaciones PAO'!$N$2:$O$102,2,TRUE)," ")</f>
        <v xml:space="preserve"> </v>
      </c>
      <c r="K936" s="196">
        <f t="shared" si="44"/>
        <v>0</v>
      </c>
      <c r="L936" s="133"/>
      <c r="M936" s="118"/>
      <c r="N936" s="339"/>
      <c r="O936" s="345" t="str">
        <f>IFERROR(VLOOKUP(O935,'Datos Validaciones PAO'!$N$2:$O$102,2,TRUE)," ")</f>
        <v xml:space="preserve"> </v>
      </c>
    </row>
    <row r="937" spans="1:15" ht="34.5" hidden="1" customHeight="1" x14ac:dyDescent="0.3">
      <c r="A937" s="361"/>
      <c r="B937" s="334"/>
      <c r="C937" s="339"/>
      <c r="D937" s="118"/>
      <c r="E937" s="118"/>
      <c r="F937" s="119"/>
      <c r="G937" s="133"/>
      <c r="H937" s="118"/>
      <c r="I937" s="339"/>
      <c r="J937" s="346"/>
      <c r="K937" s="196">
        <f t="shared" si="44"/>
        <v>0</v>
      </c>
      <c r="L937" s="133"/>
      <c r="M937" s="118"/>
      <c r="N937" s="339"/>
      <c r="O937" s="346"/>
    </row>
    <row r="938" spans="1:15" ht="33" hidden="1" customHeight="1" x14ac:dyDescent="0.3">
      <c r="A938" s="361"/>
      <c r="B938" s="334"/>
      <c r="C938" s="339"/>
      <c r="D938" s="118"/>
      <c r="E938" s="118"/>
      <c r="F938" s="119"/>
      <c r="G938" s="133"/>
      <c r="H938" s="118"/>
      <c r="I938" s="339"/>
      <c r="J938" s="346"/>
      <c r="K938" s="196">
        <f t="shared" si="44"/>
        <v>0</v>
      </c>
      <c r="L938" s="133"/>
      <c r="M938" s="118"/>
      <c r="N938" s="339"/>
      <c r="O938" s="346"/>
    </row>
    <row r="939" spans="1:15" ht="48.75" hidden="1" customHeight="1" x14ac:dyDescent="0.3">
      <c r="A939" s="361"/>
      <c r="B939" s="334"/>
      <c r="C939" s="339"/>
      <c r="D939" s="118"/>
      <c r="E939" s="118"/>
      <c r="F939" s="119"/>
      <c r="G939" s="133"/>
      <c r="H939" s="118"/>
      <c r="I939" s="339"/>
      <c r="J939" s="346"/>
      <c r="K939" s="196">
        <f t="shared" si="44"/>
        <v>0</v>
      </c>
      <c r="L939" s="133"/>
      <c r="M939" s="118"/>
      <c r="N939" s="339"/>
      <c r="O939" s="346"/>
    </row>
    <row r="940" spans="1:15" ht="33" hidden="1" customHeight="1" x14ac:dyDescent="0.3">
      <c r="A940" s="361"/>
      <c r="B940" s="334"/>
      <c r="C940" s="339"/>
      <c r="D940" s="118"/>
      <c r="E940" s="118"/>
      <c r="F940" s="119"/>
      <c r="G940" s="133"/>
      <c r="H940" s="118"/>
      <c r="I940" s="339"/>
      <c r="J940" s="346"/>
      <c r="K940" s="196">
        <f t="shared" si="44"/>
        <v>0</v>
      </c>
      <c r="L940" s="133"/>
      <c r="M940" s="118"/>
      <c r="N940" s="339"/>
      <c r="O940" s="346"/>
    </row>
    <row r="941" spans="1:15" ht="42.75" hidden="1" customHeight="1" thickBot="1" x14ac:dyDescent="0.35">
      <c r="A941" s="362"/>
      <c r="B941" s="335"/>
      <c r="C941" s="340"/>
      <c r="D941" s="118"/>
      <c r="E941" s="118"/>
      <c r="F941" s="119"/>
      <c r="G941" s="133"/>
      <c r="H941" s="118"/>
      <c r="I941" s="340"/>
      <c r="J941" s="347"/>
      <c r="K941" s="196">
        <f t="shared" si="44"/>
        <v>0</v>
      </c>
      <c r="L941" s="133"/>
      <c r="M941" s="118"/>
      <c r="N941" s="340"/>
      <c r="O941" s="347"/>
    </row>
    <row r="942" spans="1:15" ht="15.75" hidden="1" customHeight="1" thickBot="1" x14ac:dyDescent="0.35">
      <c r="A942" s="69" t="s">
        <v>27</v>
      </c>
      <c r="B942" s="326"/>
      <c r="C942" s="325"/>
      <c r="D942" s="325"/>
      <c r="E942" s="67"/>
      <c r="F942" s="67"/>
      <c r="G942" s="67"/>
      <c r="H942" s="67"/>
      <c r="I942" s="67"/>
      <c r="J942" s="68"/>
      <c r="K942" s="67"/>
      <c r="L942" s="67"/>
      <c r="M942" s="67"/>
      <c r="N942" s="67"/>
      <c r="O942" s="68"/>
    </row>
    <row r="943" spans="1:15" ht="49.5" hidden="1" customHeight="1" thickBot="1" x14ac:dyDescent="0.35">
      <c r="A943" s="71" t="s">
        <v>28</v>
      </c>
      <c r="B943" s="70" t="s">
        <v>29</v>
      </c>
      <c r="C943" s="134" t="s">
        <v>30</v>
      </c>
      <c r="D943" s="134" t="s">
        <v>31</v>
      </c>
      <c r="E943" s="134" t="s">
        <v>32</v>
      </c>
      <c r="F943" s="134" t="s">
        <v>33</v>
      </c>
      <c r="G943" s="134" t="s">
        <v>35</v>
      </c>
      <c r="H943" s="134" t="s">
        <v>36</v>
      </c>
      <c r="I943" s="134" t="s">
        <v>34</v>
      </c>
      <c r="J943" s="134" t="s">
        <v>37</v>
      </c>
      <c r="K943" s="134" t="s">
        <v>31</v>
      </c>
      <c r="L943" s="134" t="s">
        <v>35</v>
      </c>
      <c r="M943" s="134" t="s">
        <v>36</v>
      </c>
      <c r="N943" s="134" t="s">
        <v>34</v>
      </c>
      <c r="O943" s="134" t="s">
        <v>37</v>
      </c>
    </row>
    <row r="944" spans="1:15" ht="46.5" hidden="1" customHeight="1" x14ac:dyDescent="0.3">
      <c r="A944" s="108">
        <f>A935+1</f>
        <v>100</v>
      </c>
      <c r="B944" s="333"/>
      <c r="C944" s="338"/>
      <c r="D944" s="118"/>
      <c r="E944" s="118"/>
      <c r="F944" s="119"/>
      <c r="G944" s="133"/>
      <c r="H944" s="118"/>
      <c r="I944" s="338"/>
      <c r="J944" s="72" t="str">
        <f>IFERROR(AVERAGE(I944)," ")</f>
        <v xml:space="preserve"> </v>
      </c>
      <c r="K944" s="196">
        <f t="shared" ref="K944:K950" si="45">D944</f>
        <v>0</v>
      </c>
      <c r="L944" s="133"/>
      <c r="M944" s="118"/>
      <c r="N944" s="338"/>
      <c r="O944" s="72" t="str">
        <f>IFERROR(AVERAGE(N944)," ")</f>
        <v xml:space="preserve"> </v>
      </c>
    </row>
    <row r="945" spans="1:15" ht="38.25" hidden="1" customHeight="1" x14ac:dyDescent="0.3">
      <c r="A945" s="360"/>
      <c r="B945" s="334"/>
      <c r="C945" s="339"/>
      <c r="D945" s="118"/>
      <c r="E945" s="118"/>
      <c r="F945" s="119"/>
      <c r="G945" s="133"/>
      <c r="H945" s="118"/>
      <c r="I945" s="339"/>
      <c r="J945" s="345" t="str">
        <f>IFERROR(VLOOKUP(J944,'Datos Validaciones PAO'!$N$2:$O$102,2,TRUE)," ")</f>
        <v xml:space="preserve"> </v>
      </c>
      <c r="K945" s="196">
        <f t="shared" si="45"/>
        <v>0</v>
      </c>
      <c r="L945" s="133"/>
      <c r="M945" s="118"/>
      <c r="N945" s="339"/>
      <c r="O945" s="345" t="str">
        <f>IFERROR(VLOOKUP(O944,'Datos Validaciones PAO'!$N$2:$O$102,2,TRUE)," ")</f>
        <v xml:space="preserve"> </v>
      </c>
    </row>
    <row r="946" spans="1:15" ht="34.5" hidden="1" customHeight="1" x14ac:dyDescent="0.3">
      <c r="A946" s="361"/>
      <c r="B946" s="334"/>
      <c r="C946" s="339"/>
      <c r="D946" s="118"/>
      <c r="E946" s="118"/>
      <c r="F946" s="119"/>
      <c r="G946" s="133"/>
      <c r="H946" s="118"/>
      <c r="I946" s="339"/>
      <c r="J946" s="346"/>
      <c r="K946" s="196">
        <f t="shared" si="45"/>
        <v>0</v>
      </c>
      <c r="L946" s="133"/>
      <c r="M946" s="118"/>
      <c r="N946" s="339"/>
      <c r="O946" s="346"/>
    </row>
    <row r="947" spans="1:15" ht="33" hidden="1" customHeight="1" x14ac:dyDescent="0.3">
      <c r="A947" s="361"/>
      <c r="B947" s="334"/>
      <c r="C947" s="339"/>
      <c r="D947" s="118"/>
      <c r="E947" s="118"/>
      <c r="F947" s="119"/>
      <c r="G947" s="133"/>
      <c r="H947" s="118"/>
      <c r="I947" s="339"/>
      <c r="J947" s="346"/>
      <c r="K947" s="196">
        <f t="shared" si="45"/>
        <v>0</v>
      </c>
      <c r="L947" s="133"/>
      <c r="M947" s="118"/>
      <c r="N947" s="339"/>
      <c r="O947" s="346"/>
    </row>
    <row r="948" spans="1:15" ht="48.75" hidden="1" customHeight="1" x14ac:dyDescent="0.3">
      <c r="A948" s="361"/>
      <c r="B948" s="334"/>
      <c r="C948" s="339"/>
      <c r="D948" s="118"/>
      <c r="E948" s="118"/>
      <c r="F948" s="119"/>
      <c r="G948" s="133"/>
      <c r="H948" s="118"/>
      <c r="I948" s="339"/>
      <c r="J948" s="346"/>
      <c r="K948" s="196">
        <f t="shared" si="45"/>
        <v>0</v>
      </c>
      <c r="L948" s="133"/>
      <c r="M948" s="118"/>
      <c r="N948" s="339"/>
      <c r="O948" s="346"/>
    </row>
    <row r="949" spans="1:15" ht="33" hidden="1" customHeight="1" x14ac:dyDescent="0.3">
      <c r="A949" s="361"/>
      <c r="B949" s="334"/>
      <c r="C949" s="339"/>
      <c r="D949" s="118"/>
      <c r="E949" s="118"/>
      <c r="F949" s="119"/>
      <c r="G949" s="133"/>
      <c r="H949" s="118"/>
      <c r="I949" s="339"/>
      <c r="J949" s="346"/>
      <c r="K949" s="196">
        <f t="shared" si="45"/>
        <v>0</v>
      </c>
      <c r="L949" s="133"/>
      <c r="M949" s="118"/>
      <c r="N949" s="339"/>
      <c r="O949" s="346"/>
    </row>
    <row r="950" spans="1:15" ht="42.75" hidden="1" customHeight="1" thickBot="1" x14ac:dyDescent="0.35">
      <c r="A950" s="362"/>
      <c r="B950" s="335"/>
      <c r="C950" s="340"/>
      <c r="D950" s="118"/>
      <c r="E950" s="118"/>
      <c r="F950" s="119"/>
      <c r="G950" s="133"/>
      <c r="H950" s="118"/>
      <c r="I950" s="340"/>
      <c r="J950" s="347"/>
      <c r="K950" s="196">
        <f t="shared" si="45"/>
        <v>0</v>
      </c>
      <c r="L950" s="133"/>
      <c r="M950" s="118"/>
      <c r="N950" s="340"/>
      <c r="O950" s="347"/>
    </row>
    <row r="951" spans="1:15" ht="15.75" hidden="1" customHeight="1" thickBot="1" x14ac:dyDescent="0.35">
      <c r="A951" s="69" t="s">
        <v>27</v>
      </c>
      <c r="B951" s="326"/>
      <c r="C951" s="325"/>
      <c r="D951" s="325"/>
      <c r="E951" s="67"/>
      <c r="F951" s="67"/>
      <c r="G951" s="67"/>
      <c r="H951" s="67"/>
      <c r="I951" s="67"/>
      <c r="J951" s="68"/>
      <c r="K951" s="67"/>
      <c r="L951" s="67"/>
      <c r="M951" s="67"/>
      <c r="N951" s="67"/>
      <c r="O951" s="68"/>
    </row>
    <row r="952" spans="1:15" ht="49.5" hidden="1" customHeight="1" thickBot="1" x14ac:dyDescent="0.35">
      <c r="A952" s="71" t="s">
        <v>28</v>
      </c>
      <c r="B952" s="70" t="s">
        <v>29</v>
      </c>
      <c r="C952" s="134" t="s">
        <v>30</v>
      </c>
      <c r="D952" s="134" t="s">
        <v>31</v>
      </c>
      <c r="E952" s="134" t="s">
        <v>32</v>
      </c>
      <c r="F952" s="134" t="s">
        <v>33</v>
      </c>
      <c r="G952" s="134" t="s">
        <v>35</v>
      </c>
      <c r="H952" s="134" t="s">
        <v>36</v>
      </c>
      <c r="I952" s="134" t="s">
        <v>34</v>
      </c>
      <c r="J952" s="134" t="s">
        <v>37</v>
      </c>
      <c r="K952" s="134" t="s">
        <v>31</v>
      </c>
      <c r="L952" s="134" t="s">
        <v>35</v>
      </c>
      <c r="M952" s="134" t="s">
        <v>36</v>
      </c>
      <c r="N952" s="134" t="s">
        <v>34</v>
      </c>
      <c r="O952" s="134" t="s">
        <v>37</v>
      </c>
    </row>
    <row r="953" spans="1:15" ht="46.5" hidden="1" customHeight="1" x14ac:dyDescent="0.3">
      <c r="A953" s="108">
        <f>A944+1</f>
        <v>101</v>
      </c>
      <c r="B953" s="333"/>
      <c r="C953" s="338"/>
      <c r="D953" s="118"/>
      <c r="E953" s="118"/>
      <c r="F953" s="119"/>
      <c r="G953" s="133"/>
      <c r="H953" s="118"/>
      <c r="I953" s="338"/>
      <c r="J953" s="72" t="str">
        <f>IFERROR(AVERAGE(I953)," ")</f>
        <v xml:space="preserve"> </v>
      </c>
      <c r="K953" s="196">
        <f t="shared" ref="K953:K959" si="46">D953</f>
        <v>0</v>
      </c>
      <c r="L953" s="133"/>
      <c r="M953" s="118"/>
      <c r="N953" s="338"/>
      <c r="O953" s="72" t="str">
        <f>IFERROR(AVERAGE(N953)," ")</f>
        <v xml:space="preserve"> </v>
      </c>
    </row>
    <row r="954" spans="1:15" ht="38.25" hidden="1" customHeight="1" x14ac:dyDescent="0.3">
      <c r="A954" s="360"/>
      <c r="B954" s="334"/>
      <c r="C954" s="339"/>
      <c r="D954" s="118"/>
      <c r="E954" s="118"/>
      <c r="F954" s="119"/>
      <c r="G954" s="133"/>
      <c r="H954" s="118"/>
      <c r="I954" s="339"/>
      <c r="J954" s="345" t="str">
        <f>IFERROR(VLOOKUP(J953,'Datos Validaciones PAO'!$N$2:$O$102,2,TRUE)," ")</f>
        <v xml:space="preserve"> </v>
      </c>
      <c r="K954" s="196">
        <f t="shared" si="46"/>
        <v>0</v>
      </c>
      <c r="L954" s="133"/>
      <c r="M954" s="118"/>
      <c r="N954" s="339"/>
      <c r="O954" s="345" t="str">
        <f>IFERROR(VLOOKUP(O953,'Datos Validaciones PAO'!$N$2:$O$102,2,TRUE)," ")</f>
        <v xml:space="preserve"> </v>
      </c>
    </row>
    <row r="955" spans="1:15" ht="34.5" hidden="1" customHeight="1" x14ac:dyDescent="0.3">
      <c r="A955" s="361"/>
      <c r="B955" s="334"/>
      <c r="C955" s="339"/>
      <c r="D955" s="118"/>
      <c r="E955" s="118"/>
      <c r="F955" s="119"/>
      <c r="G955" s="133"/>
      <c r="H955" s="118"/>
      <c r="I955" s="339"/>
      <c r="J955" s="346"/>
      <c r="K955" s="196">
        <f t="shared" si="46"/>
        <v>0</v>
      </c>
      <c r="L955" s="133"/>
      <c r="M955" s="118"/>
      <c r="N955" s="339"/>
      <c r="O955" s="346"/>
    </row>
    <row r="956" spans="1:15" ht="33" hidden="1" customHeight="1" x14ac:dyDescent="0.3">
      <c r="A956" s="361"/>
      <c r="B956" s="334"/>
      <c r="C956" s="339"/>
      <c r="D956" s="118"/>
      <c r="E956" s="118"/>
      <c r="F956" s="119"/>
      <c r="G956" s="133"/>
      <c r="H956" s="118"/>
      <c r="I956" s="339"/>
      <c r="J956" s="346"/>
      <c r="K956" s="196">
        <f t="shared" si="46"/>
        <v>0</v>
      </c>
      <c r="L956" s="133"/>
      <c r="M956" s="118"/>
      <c r="N956" s="339"/>
      <c r="O956" s="346"/>
    </row>
    <row r="957" spans="1:15" ht="48.75" hidden="1" customHeight="1" x14ac:dyDescent="0.3">
      <c r="A957" s="361"/>
      <c r="B957" s="334"/>
      <c r="C957" s="339"/>
      <c r="D957" s="118"/>
      <c r="E957" s="118"/>
      <c r="F957" s="119"/>
      <c r="G957" s="133"/>
      <c r="H957" s="118"/>
      <c r="I957" s="339"/>
      <c r="J957" s="346"/>
      <c r="K957" s="196">
        <f t="shared" si="46"/>
        <v>0</v>
      </c>
      <c r="L957" s="133"/>
      <c r="M957" s="118"/>
      <c r="N957" s="339"/>
      <c r="O957" s="346"/>
    </row>
    <row r="958" spans="1:15" ht="33" hidden="1" customHeight="1" x14ac:dyDescent="0.3">
      <c r="A958" s="361"/>
      <c r="B958" s="334"/>
      <c r="C958" s="339"/>
      <c r="D958" s="118"/>
      <c r="E958" s="118"/>
      <c r="F958" s="119"/>
      <c r="G958" s="133"/>
      <c r="H958" s="118"/>
      <c r="I958" s="339"/>
      <c r="J958" s="346"/>
      <c r="K958" s="196">
        <f t="shared" si="46"/>
        <v>0</v>
      </c>
      <c r="L958" s="133"/>
      <c r="M958" s="118"/>
      <c r="N958" s="339"/>
      <c r="O958" s="346"/>
    </row>
    <row r="959" spans="1:15" ht="42.75" hidden="1" customHeight="1" thickBot="1" x14ac:dyDescent="0.35">
      <c r="A959" s="362"/>
      <c r="B959" s="335"/>
      <c r="C959" s="340"/>
      <c r="D959" s="118"/>
      <c r="E959" s="118"/>
      <c r="F959" s="119"/>
      <c r="G959" s="133"/>
      <c r="H959" s="118"/>
      <c r="I959" s="340"/>
      <c r="J959" s="347"/>
      <c r="K959" s="196">
        <f t="shared" si="46"/>
        <v>0</v>
      </c>
      <c r="L959" s="133"/>
      <c r="M959" s="118"/>
      <c r="N959" s="340"/>
      <c r="O959" s="347"/>
    </row>
    <row r="960" spans="1:15" ht="15.75" hidden="1" customHeight="1" thickBot="1" x14ac:dyDescent="0.35">
      <c r="A960" s="69" t="s">
        <v>27</v>
      </c>
      <c r="B960" s="326"/>
      <c r="C960" s="325"/>
      <c r="D960" s="325"/>
      <c r="E960" s="67"/>
      <c r="F960" s="67"/>
      <c r="G960" s="67"/>
      <c r="H960" s="67"/>
      <c r="I960" s="67"/>
      <c r="J960" s="68"/>
      <c r="K960" s="67"/>
      <c r="L960" s="67"/>
      <c r="M960" s="67"/>
      <c r="N960" s="67"/>
      <c r="O960" s="68"/>
    </row>
    <row r="961" spans="1:15" ht="49.5" hidden="1" customHeight="1" thickBot="1" x14ac:dyDescent="0.35">
      <c r="A961" s="71" t="s">
        <v>28</v>
      </c>
      <c r="B961" s="70" t="s">
        <v>29</v>
      </c>
      <c r="C961" s="134" t="s">
        <v>30</v>
      </c>
      <c r="D961" s="134" t="s">
        <v>31</v>
      </c>
      <c r="E961" s="134" t="s">
        <v>32</v>
      </c>
      <c r="F961" s="134" t="s">
        <v>33</v>
      </c>
      <c r="G961" s="134" t="s">
        <v>35</v>
      </c>
      <c r="H961" s="134" t="s">
        <v>36</v>
      </c>
      <c r="I961" s="134" t="s">
        <v>34</v>
      </c>
      <c r="J961" s="134" t="s">
        <v>37</v>
      </c>
      <c r="K961" s="134" t="s">
        <v>31</v>
      </c>
      <c r="L961" s="134" t="s">
        <v>35</v>
      </c>
      <c r="M961" s="134" t="s">
        <v>36</v>
      </c>
      <c r="N961" s="134" t="s">
        <v>34</v>
      </c>
      <c r="O961" s="134" t="s">
        <v>37</v>
      </c>
    </row>
    <row r="962" spans="1:15" ht="46.5" hidden="1" customHeight="1" x14ac:dyDescent="0.3">
      <c r="A962" s="108">
        <f>A953+1</f>
        <v>102</v>
      </c>
      <c r="B962" s="333"/>
      <c r="C962" s="338"/>
      <c r="D962" s="118"/>
      <c r="E962" s="118"/>
      <c r="F962" s="119"/>
      <c r="G962" s="133"/>
      <c r="H962" s="118"/>
      <c r="I962" s="338"/>
      <c r="J962" s="72" t="str">
        <f>IFERROR(AVERAGE(I962)," ")</f>
        <v xml:space="preserve"> </v>
      </c>
      <c r="K962" s="196">
        <f t="shared" ref="K962:K968" si="47">D962</f>
        <v>0</v>
      </c>
      <c r="L962" s="133"/>
      <c r="M962" s="118"/>
      <c r="N962" s="338"/>
      <c r="O962" s="72" t="str">
        <f>IFERROR(AVERAGE(N962)," ")</f>
        <v xml:space="preserve"> </v>
      </c>
    </row>
    <row r="963" spans="1:15" ht="38.25" hidden="1" customHeight="1" x14ac:dyDescent="0.3">
      <c r="A963" s="360"/>
      <c r="B963" s="334"/>
      <c r="C963" s="339"/>
      <c r="D963" s="118"/>
      <c r="E963" s="118"/>
      <c r="F963" s="119"/>
      <c r="G963" s="133"/>
      <c r="H963" s="118"/>
      <c r="I963" s="339"/>
      <c r="J963" s="345" t="str">
        <f>IFERROR(VLOOKUP(J962,'Datos Validaciones PAO'!$N$2:$O$102,2,TRUE)," ")</f>
        <v xml:space="preserve"> </v>
      </c>
      <c r="K963" s="196">
        <f t="shared" si="47"/>
        <v>0</v>
      </c>
      <c r="L963" s="133"/>
      <c r="M963" s="118"/>
      <c r="N963" s="339"/>
      <c r="O963" s="345" t="str">
        <f>IFERROR(VLOOKUP(O962,'Datos Validaciones PAO'!$N$2:$O$102,2,TRUE)," ")</f>
        <v xml:space="preserve"> </v>
      </c>
    </row>
    <row r="964" spans="1:15" ht="34.5" hidden="1" customHeight="1" x14ac:dyDescent="0.3">
      <c r="A964" s="361"/>
      <c r="B964" s="334"/>
      <c r="C964" s="339"/>
      <c r="D964" s="118"/>
      <c r="E964" s="118"/>
      <c r="F964" s="119"/>
      <c r="G964" s="133"/>
      <c r="H964" s="118"/>
      <c r="I964" s="339"/>
      <c r="J964" s="346"/>
      <c r="K964" s="196">
        <f t="shared" si="47"/>
        <v>0</v>
      </c>
      <c r="L964" s="133"/>
      <c r="M964" s="118"/>
      <c r="N964" s="339"/>
      <c r="O964" s="346"/>
    </row>
    <row r="965" spans="1:15" ht="33" hidden="1" customHeight="1" x14ac:dyDescent="0.3">
      <c r="A965" s="361"/>
      <c r="B965" s="334"/>
      <c r="C965" s="339"/>
      <c r="D965" s="118"/>
      <c r="E965" s="118"/>
      <c r="F965" s="119"/>
      <c r="G965" s="133"/>
      <c r="H965" s="118"/>
      <c r="I965" s="339"/>
      <c r="J965" s="346"/>
      <c r="K965" s="196">
        <f t="shared" si="47"/>
        <v>0</v>
      </c>
      <c r="L965" s="133"/>
      <c r="M965" s="118"/>
      <c r="N965" s="339"/>
      <c r="O965" s="346"/>
    </row>
    <row r="966" spans="1:15" ht="48.75" hidden="1" customHeight="1" x14ac:dyDescent="0.3">
      <c r="A966" s="361"/>
      <c r="B966" s="334"/>
      <c r="C966" s="339"/>
      <c r="D966" s="118"/>
      <c r="E966" s="118"/>
      <c r="F966" s="119"/>
      <c r="G966" s="133"/>
      <c r="H966" s="118"/>
      <c r="I966" s="339"/>
      <c r="J966" s="346"/>
      <c r="K966" s="196">
        <f t="shared" si="47"/>
        <v>0</v>
      </c>
      <c r="L966" s="133"/>
      <c r="M966" s="118"/>
      <c r="N966" s="339"/>
      <c r="O966" s="346"/>
    </row>
    <row r="967" spans="1:15" ht="33" hidden="1" customHeight="1" x14ac:dyDescent="0.3">
      <c r="A967" s="361"/>
      <c r="B967" s="334"/>
      <c r="C967" s="339"/>
      <c r="D967" s="118"/>
      <c r="E967" s="118"/>
      <c r="F967" s="119"/>
      <c r="G967" s="133"/>
      <c r="H967" s="118"/>
      <c r="I967" s="339"/>
      <c r="J967" s="346"/>
      <c r="K967" s="196">
        <f t="shared" si="47"/>
        <v>0</v>
      </c>
      <c r="L967" s="133"/>
      <c r="M967" s="118"/>
      <c r="N967" s="339"/>
      <c r="O967" s="346"/>
    </row>
    <row r="968" spans="1:15" ht="42.75" hidden="1" customHeight="1" thickBot="1" x14ac:dyDescent="0.35">
      <c r="A968" s="362"/>
      <c r="B968" s="335"/>
      <c r="C968" s="340"/>
      <c r="D968" s="118"/>
      <c r="E968" s="118"/>
      <c r="F968" s="119"/>
      <c r="G968" s="133"/>
      <c r="H968" s="118"/>
      <c r="I968" s="340"/>
      <c r="J968" s="347"/>
      <c r="K968" s="196">
        <f t="shared" si="47"/>
        <v>0</v>
      </c>
      <c r="L968" s="133"/>
      <c r="M968" s="118"/>
      <c r="N968" s="340"/>
      <c r="O968" s="347"/>
    </row>
    <row r="969" spans="1:15" ht="15.75" hidden="1" customHeight="1" thickBot="1" x14ac:dyDescent="0.35">
      <c r="A969" s="69" t="s">
        <v>27</v>
      </c>
      <c r="B969" s="326"/>
      <c r="C969" s="325"/>
      <c r="D969" s="325"/>
      <c r="E969" s="67"/>
      <c r="F969" s="67"/>
      <c r="G969" s="67"/>
      <c r="H969" s="67"/>
      <c r="I969" s="67"/>
      <c r="J969" s="68"/>
      <c r="K969" s="67"/>
      <c r="L969" s="67"/>
      <c r="M969" s="67"/>
      <c r="N969" s="67"/>
      <c r="O969" s="68"/>
    </row>
    <row r="970" spans="1:15" ht="49.5" hidden="1" customHeight="1" thickBot="1" x14ac:dyDescent="0.35">
      <c r="A970" s="71" t="s">
        <v>28</v>
      </c>
      <c r="B970" s="70" t="s">
        <v>29</v>
      </c>
      <c r="C970" s="134" t="s">
        <v>30</v>
      </c>
      <c r="D970" s="134" t="s">
        <v>31</v>
      </c>
      <c r="E970" s="134" t="s">
        <v>32</v>
      </c>
      <c r="F970" s="134" t="s">
        <v>33</v>
      </c>
      <c r="G970" s="134" t="s">
        <v>35</v>
      </c>
      <c r="H970" s="134" t="s">
        <v>36</v>
      </c>
      <c r="I970" s="134" t="s">
        <v>34</v>
      </c>
      <c r="J970" s="134" t="s">
        <v>37</v>
      </c>
      <c r="K970" s="134" t="s">
        <v>31</v>
      </c>
      <c r="L970" s="134" t="s">
        <v>35</v>
      </c>
      <c r="M970" s="134" t="s">
        <v>36</v>
      </c>
      <c r="N970" s="134" t="s">
        <v>34</v>
      </c>
      <c r="O970" s="134" t="s">
        <v>37</v>
      </c>
    </row>
    <row r="971" spans="1:15" ht="46.5" hidden="1" customHeight="1" x14ac:dyDescent="0.3">
      <c r="A971" s="108">
        <f>A962+1</f>
        <v>103</v>
      </c>
      <c r="B971" s="333"/>
      <c r="C971" s="338"/>
      <c r="D971" s="118"/>
      <c r="E971" s="118"/>
      <c r="F971" s="119"/>
      <c r="G971" s="133"/>
      <c r="H971" s="118"/>
      <c r="I971" s="338"/>
      <c r="J971" s="72" t="str">
        <f>IFERROR(AVERAGE(I971)," ")</f>
        <v xml:space="preserve"> </v>
      </c>
      <c r="K971" s="196">
        <f t="shared" ref="K971:K977" si="48">D971</f>
        <v>0</v>
      </c>
      <c r="L971" s="133"/>
      <c r="M971" s="118"/>
      <c r="N971" s="338"/>
      <c r="O971" s="72" t="str">
        <f>IFERROR(AVERAGE(N971)," ")</f>
        <v xml:space="preserve"> </v>
      </c>
    </row>
    <row r="972" spans="1:15" ht="38.25" hidden="1" customHeight="1" x14ac:dyDescent="0.3">
      <c r="A972" s="360"/>
      <c r="B972" s="334"/>
      <c r="C972" s="339"/>
      <c r="D972" s="118"/>
      <c r="E972" s="118"/>
      <c r="F972" s="119"/>
      <c r="G972" s="133"/>
      <c r="H972" s="118"/>
      <c r="I972" s="339"/>
      <c r="J972" s="345" t="str">
        <f>IFERROR(VLOOKUP(J971,'Datos Validaciones PAO'!$N$2:$O$102,2,TRUE)," ")</f>
        <v xml:space="preserve"> </v>
      </c>
      <c r="K972" s="196">
        <f t="shared" si="48"/>
        <v>0</v>
      </c>
      <c r="L972" s="133"/>
      <c r="M972" s="118"/>
      <c r="N972" s="339"/>
      <c r="O972" s="345" t="str">
        <f>IFERROR(VLOOKUP(O971,'Datos Validaciones PAO'!$N$2:$O$102,2,TRUE)," ")</f>
        <v xml:space="preserve"> </v>
      </c>
    </row>
    <row r="973" spans="1:15" ht="34.5" hidden="1" customHeight="1" x14ac:dyDescent="0.3">
      <c r="A973" s="361"/>
      <c r="B973" s="334"/>
      <c r="C973" s="339"/>
      <c r="D973" s="118"/>
      <c r="E973" s="118"/>
      <c r="F973" s="119"/>
      <c r="G973" s="133"/>
      <c r="H973" s="118"/>
      <c r="I973" s="339"/>
      <c r="J973" s="346"/>
      <c r="K973" s="196">
        <f t="shared" si="48"/>
        <v>0</v>
      </c>
      <c r="L973" s="133"/>
      <c r="M973" s="118"/>
      <c r="N973" s="339"/>
      <c r="O973" s="346"/>
    </row>
    <row r="974" spans="1:15" ht="33" hidden="1" customHeight="1" x14ac:dyDescent="0.3">
      <c r="A974" s="361"/>
      <c r="B974" s="334"/>
      <c r="C974" s="339"/>
      <c r="D974" s="118"/>
      <c r="E974" s="118"/>
      <c r="F974" s="119"/>
      <c r="G974" s="133"/>
      <c r="H974" s="118"/>
      <c r="I974" s="339"/>
      <c r="J974" s="346"/>
      <c r="K974" s="196">
        <f t="shared" si="48"/>
        <v>0</v>
      </c>
      <c r="L974" s="133"/>
      <c r="M974" s="118"/>
      <c r="N974" s="339"/>
      <c r="O974" s="346"/>
    </row>
    <row r="975" spans="1:15" ht="48.75" hidden="1" customHeight="1" x14ac:dyDescent="0.3">
      <c r="A975" s="361"/>
      <c r="B975" s="334"/>
      <c r="C975" s="339"/>
      <c r="D975" s="118"/>
      <c r="E975" s="118"/>
      <c r="F975" s="119"/>
      <c r="G975" s="133"/>
      <c r="H975" s="118"/>
      <c r="I975" s="339"/>
      <c r="J975" s="346"/>
      <c r="K975" s="196">
        <f t="shared" si="48"/>
        <v>0</v>
      </c>
      <c r="L975" s="133"/>
      <c r="M975" s="118"/>
      <c r="N975" s="339"/>
      <c r="O975" s="346"/>
    </row>
    <row r="976" spans="1:15" ht="33" hidden="1" customHeight="1" x14ac:dyDescent="0.3">
      <c r="A976" s="361"/>
      <c r="B976" s="334"/>
      <c r="C976" s="339"/>
      <c r="D976" s="118"/>
      <c r="E976" s="118"/>
      <c r="F976" s="119"/>
      <c r="G976" s="133"/>
      <c r="H976" s="118"/>
      <c r="I976" s="339"/>
      <c r="J976" s="346"/>
      <c r="K976" s="196">
        <f t="shared" si="48"/>
        <v>0</v>
      </c>
      <c r="L976" s="133"/>
      <c r="M976" s="118"/>
      <c r="N976" s="339"/>
      <c r="O976" s="346"/>
    </row>
    <row r="977" spans="1:15" ht="42.75" hidden="1" customHeight="1" thickBot="1" x14ac:dyDescent="0.35">
      <c r="A977" s="362"/>
      <c r="B977" s="335"/>
      <c r="C977" s="340"/>
      <c r="D977" s="118"/>
      <c r="E977" s="118"/>
      <c r="F977" s="119"/>
      <c r="G977" s="133"/>
      <c r="H977" s="118"/>
      <c r="I977" s="340"/>
      <c r="J977" s="347"/>
      <c r="K977" s="196">
        <f t="shared" si="48"/>
        <v>0</v>
      </c>
      <c r="L977" s="133"/>
      <c r="M977" s="118"/>
      <c r="N977" s="340"/>
      <c r="O977" s="347"/>
    </row>
    <row r="978" spans="1:15" ht="15.75" hidden="1" customHeight="1" thickBot="1" x14ac:dyDescent="0.35">
      <c r="A978" s="69" t="s">
        <v>27</v>
      </c>
      <c r="B978" s="326"/>
      <c r="C978" s="325"/>
      <c r="D978" s="325"/>
      <c r="E978" s="67"/>
      <c r="F978" s="67"/>
      <c r="G978" s="67"/>
      <c r="H978" s="67"/>
      <c r="I978" s="67"/>
      <c r="J978" s="68"/>
      <c r="K978" s="67"/>
      <c r="L978" s="67"/>
      <c r="M978" s="67"/>
      <c r="N978" s="67"/>
      <c r="O978" s="68"/>
    </row>
    <row r="979" spans="1:15" ht="49.5" hidden="1" customHeight="1" thickBot="1" x14ac:dyDescent="0.35">
      <c r="A979" s="71" t="s">
        <v>28</v>
      </c>
      <c r="B979" s="70" t="s">
        <v>29</v>
      </c>
      <c r="C979" s="134" t="s">
        <v>30</v>
      </c>
      <c r="D979" s="134" t="s">
        <v>31</v>
      </c>
      <c r="E979" s="134" t="s">
        <v>32</v>
      </c>
      <c r="F979" s="134" t="s">
        <v>33</v>
      </c>
      <c r="G979" s="134" t="s">
        <v>35</v>
      </c>
      <c r="H979" s="134" t="s">
        <v>36</v>
      </c>
      <c r="I979" s="134" t="s">
        <v>34</v>
      </c>
      <c r="J979" s="134" t="s">
        <v>37</v>
      </c>
      <c r="K979" s="134" t="s">
        <v>31</v>
      </c>
      <c r="L979" s="134" t="s">
        <v>35</v>
      </c>
      <c r="M979" s="134" t="s">
        <v>36</v>
      </c>
      <c r="N979" s="134" t="s">
        <v>34</v>
      </c>
      <c r="O979" s="134" t="s">
        <v>37</v>
      </c>
    </row>
    <row r="980" spans="1:15" ht="46.5" hidden="1" customHeight="1" x14ac:dyDescent="0.3">
      <c r="A980" s="108">
        <f>A971+1</f>
        <v>104</v>
      </c>
      <c r="B980" s="333"/>
      <c r="C980" s="338"/>
      <c r="D980" s="118"/>
      <c r="E980" s="118"/>
      <c r="F980" s="119"/>
      <c r="G980" s="133"/>
      <c r="H980" s="118"/>
      <c r="I980" s="338"/>
      <c r="J980" s="72" t="str">
        <f>IFERROR(AVERAGE(I980)," ")</f>
        <v xml:space="preserve"> </v>
      </c>
      <c r="K980" s="196">
        <f t="shared" ref="K980:K986" si="49">D980</f>
        <v>0</v>
      </c>
      <c r="L980" s="133"/>
      <c r="M980" s="118"/>
      <c r="N980" s="338"/>
      <c r="O980" s="72" t="str">
        <f>IFERROR(AVERAGE(N980)," ")</f>
        <v xml:space="preserve"> </v>
      </c>
    </row>
    <row r="981" spans="1:15" ht="38.25" hidden="1" customHeight="1" x14ac:dyDescent="0.3">
      <c r="A981" s="360"/>
      <c r="B981" s="334"/>
      <c r="C981" s="339"/>
      <c r="D981" s="118"/>
      <c r="E981" s="118"/>
      <c r="F981" s="119"/>
      <c r="G981" s="133"/>
      <c r="H981" s="118"/>
      <c r="I981" s="339"/>
      <c r="J981" s="345" t="str">
        <f>IFERROR(VLOOKUP(J980,'Datos Validaciones PAO'!$N$2:$O$102,2,TRUE)," ")</f>
        <v xml:space="preserve"> </v>
      </c>
      <c r="K981" s="196">
        <f t="shared" si="49"/>
        <v>0</v>
      </c>
      <c r="L981" s="133"/>
      <c r="M981" s="118"/>
      <c r="N981" s="339"/>
      <c r="O981" s="345" t="str">
        <f>IFERROR(VLOOKUP(O980,'Datos Validaciones PAO'!$N$2:$O$102,2,TRUE)," ")</f>
        <v xml:space="preserve"> </v>
      </c>
    </row>
    <row r="982" spans="1:15" ht="34.5" hidden="1" customHeight="1" x14ac:dyDescent="0.3">
      <c r="A982" s="361"/>
      <c r="B982" s="334"/>
      <c r="C982" s="339"/>
      <c r="D982" s="118"/>
      <c r="E982" s="118"/>
      <c r="F982" s="119"/>
      <c r="G982" s="133"/>
      <c r="H982" s="118"/>
      <c r="I982" s="339"/>
      <c r="J982" s="346"/>
      <c r="K982" s="196">
        <f t="shared" si="49"/>
        <v>0</v>
      </c>
      <c r="L982" s="133"/>
      <c r="M982" s="118"/>
      <c r="N982" s="339"/>
      <c r="O982" s="346"/>
    </row>
    <row r="983" spans="1:15" ht="33" hidden="1" customHeight="1" x14ac:dyDescent="0.3">
      <c r="A983" s="361"/>
      <c r="B983" s="334"/>
      <c r="C983" s="339"/>
      <c r="D983" s="118"/>
      <c r="E983" s="118"/>
      <c r="F983" s="119"/>
      <c r="G983" s="133"/>
      <c r="H983" s="118"/>
      <c r="I983" s="339"/>
      <c r="J983" s="346"/>
      <c r="K983" s="196">
        <f t="shared" si="49"/>
        <v>0</v>
      </c>
      <c r="L983" s="133"/>
      <c r="M983" s="118"/>
      <c r="N983" s="339"/>
      <c r="O983" s="346"/>
    </row>
    <row r="984" spans="1:15" ht="48.75" hidden="1" customHeight="1" x14ac:dyDescent="0.3">
      <c r="A984" s="361"/>
      <c r="B984" s="334"/>
      <c r="C984" s="339"/>
      <c r="D984" s="118"/>
      <c r="E984" s="118"/>
      <c r="F984" s="119"/>
      <c r="G984" s="133"/>
      <c r="H984" s="118"/>
      <c r="I984" s="339"/>
      <c r="J984" s="346"/>
      <c r="K984" s="196">
        <f t="shared" si="49"/>
        <v>0</v>
      </c>
      <c r="L984" s="133"/>
      <c r="M984" s="118"/>
      <c r="N984" s="339"/>
      <c r="O984" s="346"/>
    </row>
    <row r="985" spans="1:15" ht="33" hidden="1" customHeight="1" x14ac:dyDescent="0.3">
      <c r="A985" s="361"/>
      <c r="B985" s="334"/>
      <c r="C985" s="339"/>
      <c r="D985" s="118"/>
      <c r="E985" s="118"/>
      <c r="F985" s="119"/>
      <c r="G985" s="133"/>
      <c r="H985" s="118"/>
      <c r="I985" s="339"/>
      <c r="J985" s="346"/>
      <c r="K985" s="196">
        <f t="shared" si="49"/>
        <v>0</v>
      </c>
      <c r="L985" s="133"/>
      <c r="M985" s="118"/>
      <c r="N985" s="339"/>
      <c r="O985" s="346"/>
    </row>
    <row r="986" spans="1:15" ht="42.75" hidden="1" customHeight="1" thickBot="1" x14ac:dyDescent="0.35">
      <c r="A986" s="362"/>
      <c r="B986" s="335"/>
      <c r="C986" s="340"/>
      <c r="D986" s="118"/>
      <c r="E986" s="118"/>
      <c r="F986" s="119"/>
      <c r="G986" s="133"/>
      <c r="H986" s="118"/>
      <c r="I986" s="340"/>
      <c r="J986" s="347"/>
      <c r="K986" s="196">
        <f t="shared" si="49"/>
        <v>0</v>
      </c>
      <c r="L986" s="133"/>
      <c r="M986" s="118"/>
      <c r="N986" s="340"/>
      <c r="O986" s="347"/>
    </row>
    <row r="987" spans="1:15" ht="15.75" hidden="1" customHeight="1" thickBot="1" x14ac:dyDescent="0.35">
      <c r="A987" s="69" t="s">
        <v>27</v>
      </c>
      <c r="B987" s="326"/>
      <c r="C987" s="325"/>
      <c r="D987" s="325"/>
      <c r="E987" s="67"/>
      <c r="F987" s="67"/>
      <c r="G987" s="67"/>
      <c r="H987" s="67"/>
      <c r="I987" s="67"/>
      <c r="J987" s="68"/>
      <c r="K987" s="67"/>
      <c r="L987" s="67"/>
      <c r="M987" s="67"/>
      <c r="N987" s="67"/>
      <c r="O987" s="68"/>
    </row>
    <row r="988" spans="1:15" ht="49.5" hidden="1" customHeight="1" thickBot="1" x14ac:dyDescent="0.35">
      <c r="A988" s="71" t="s">
        <v>28</v>
      </c>
      <c r="B988" s="70" t="s">
        <v>29</v>
      </c>
      <c r="C988" s="134" t="s">
        <v>30</v>
      </c>
      <c r="D988" s="134" t="s">
        <v>31</v>
      </c>
      <c r="E988" s="134" t="s">
        <v>32</v>
      </c>
      <c r="F988" s="134" t="s">
        <v>33</v>
      </c>
      <c r="G988" s="134" t="s">
        <v>35</v>
      </c>
      <c r="H988" s="134" t="s">
        <v>36</v>
      </c>
      <c r="I988" s="134" t="s">
        <v>34</v>
      </c>
      <c r="J988" s="134" t="s">
        <v>37</v>
      </c>
      <c r="K988" s="134" t="s">
        <v>31</v>
      </c>
      <c r="L988" s="134" t="s">
        <v>35</v>
      </c>
      <c r="M988" s="134" t="s">
        <v>36</v>
      </c>
      <c r="N988" s="134" t="s">
        <v>34</v>
      </c>
      <c r="O988" s="134" t="s">
        <v>37</v>
      </c>
    </row>
    <row r="989" spans="1:15" ht="46.5" hidden="1" customHeight="1" x14ac:dyDescent="0.3">
      <c r="A989" s="108">
        <f>A980+1</f>
        <v>105</v>
      </c>
      <c r="B989" s="333"/>
      <c r="C989" s="338"/>
      <c r="D989" s="118"/>
      <c r="E989" s="118"/>
      <c r="F989" s="119"/>
      <c r="G989" s="133"/>
      <c r="H989" s="118"/>
      <c r="I989" s="338"/>
      <c r="J989" s="72" t="str">
        <f>IFERROR(AVERAGE(I989)," ")</f>
        <v xml:space="preserve"> </v>
      </c>
      <c r="K989" s="196">
        <f t="shared" ref="K989:K995" si="50">D989</f>
        <v>0</v>
      </c>
      <c r="L989" s="133"/>
      <c r="M989" s="118"/>
      <c r="N989" s="338"/>
      <c r="O989" s="72" t="str">
        <f>IFERROR(AVERAGE(N989)," ")</f>
        <v xml:space="preserve"> </v>
      </c>
    </row>
    <row r="990" spans="1:15" ht="38.25" hidden="1" customHeight="1" x14ac:dyDescent="0.3">
      <c r="A990" s="360"/>
      <c r="B990" s="334"/>
      <c r="C990" s="339"/>
      <c r="D990" s="118"/>
      <c r="E990" s="118"/>
      <c r="F990" s="119"/>
      <c r="G990" s="133"/>
      <c r="H990" s="118"/>
      <c r="I990" s="339"/>
      <c r="J990" s="345" t="str">
        <f>IFERROR(VLOOKUP(J989,'Datos Validaciones PAO'!$N$2:$O$102,2,TRUE)," ")</f>
        <v xml:space="preserve"> </v>
      </c>
      <c r="K990" s="196">
        <f t="shared" si="50"/>
        <v>0</v>
      </c>
      <c r="L990" s="133"/>
      <c r="M990" s="118"/>
      <c r="N990" s="339"/>
      <c r="O990" s="345" t="str">
        <f>IFERROR(VLOOKUP(O989,'Datos Validaciones PAO'!$N$2:$O$102,2,TRUE)," ")</f>
        <v xml:space="preserve"> </v>
      </c>
    </row>
    <row r="991" spans="1:15" ht="34.5" hidden="1" customHeight="1" x14ac:dyDescent="0.3">
      <c r="A991" s="361"/>
      <c r="B991" s="334"/>
      <c r="C991" s="339"/>
      <c r="D991" s="118"/>
      <c r="E991" s="118"/>
      <c r="F991" s="119"/>
      <c r="G991" s="133"/>
      <c r="H991" s="118"/>
      <c r="I991" s="339"/>
      <c r="J991" s="346"/>
      <c r="K991" s="196">
        <f t="shared" si="50"/>
        <v>0</v>
      </c>
      <c r="L991" s="133"/>
      <c r="M991" s="118"/>
      <c r="N991" s="339"/>
      <c r="O991" s="346"/>
    </row>
    <row r="992" spans="1:15" ht="33" hidden="1" customHeight="1" x14ac:dyDescent="0.3">
      <c r="A992" s="361"/>
      <c r="B992" s="334"/>
      <c r="C992" s="339"/>
      <c r="D992" s="118"/>
      <c r="E992" s="118"/>
      <c r="F992" s="119"/>
      <c r="G992" s="133"/>
      <c r="H992" s="118"/>
      <c r="I992" s="339"/>
      <c r="J992" s="346"/>
      <c r="K992" s="196">
        <f t="shared" si="50"/>
        <v>0</v>
      </c>
      <c r="L992" s="133"/>
      <c r="M992" s="118"/>
      <c r="N992" s="339"/>
      <c r="O992" s="346"/>
    </row>
    <row r="993" spans="1:15" ht="48.75" hidden="1" customHeight="1" x14ac:dyDescent="0.3">
      <c r="A993" s="361"/>
      <c r="B993" s="334"/>
      <c r="C993" s="339"/>
      <c r="D993" s="118"/>
      <c r="E993" s="118"/>
      <c r="F993" s="119"/>
      <c r="G993" s="133"/>
      <c r="H993" s="118"/>
      <c r="I993" s="339"/>
      <c r="J993" s="346"/>
      <c r="K993" s="196">
        <f t="shared" si="50"/>
        <v>0</v>
      </c>
      <c r="L993" s="133"/>
      <c r="M993" s="118"/>
      <c r="N993" s="339"/>
      <c r="O993" s="346"/>
    </row>
    <row r="994" spans="1:15" ht="33" hidden="1" customHeight="1" x14ac:dyDescent="0.3">
      <c r="A994" s="361"/>
      <c r="B994" s="334"/>
      <c r="C994" s="339"/>
      <c r="D994" s="118"/>
      <c r="E994" s="118"/>
      <c r="F994" s="119"/>
      <c r="G994" s="133"/>
      <c r="H994" s="118"/>
      <c r="I994" s="339"/>
      <c r="J994" s="346"/>
      <c r="K994" s="196">
        <f t="shared" si="50"/>
        <v>0</v>
      </c>
      <c r="L994" s="133"/>
      <c r="M994" s="118"/>
      <c r="N994" s="339"/>
      <c r="O994" s="346"/>
    </row>
    <row r="995" spans="1:15" ht="42.75" hidden="1" customHeight="1" thickBot="1" x14ac:dyDescent="0.35">
      <c r="A995" s="362"/>
      <c r="B995" s="335"/>
      <c r="C995" s="340"/>
      <c r="D995" s="118"/>
      <c r="E995" s="118"/>
      <c r="F995" s="119"/>
      <c r="G995" s="133"/>
      <c r="H995" s="118"/>
      <c r="I995" s="340"/>
      <c r="J995" s="347"/>
      <c r="K995" s="196">
        <f t="shared" si="50"/>
        <v>0</v>
      </c>
      <c r="L995" s="133"/>
      <c r="M995" s="118"/>
      <c r="N995" s="340"/>
      <c r="O995" s="347"/>
    </row>
    <row r="996" spans="1:15" ht="15.75" hidden="1" customHeight="1" thickBot="1" x14ac:dyDescent="0.35">
      <c r="A996" s="69" t="s">
        <v>27</v>
      </c>
      <c r="B996" s="326"/>
      <c r="C996" s="325"/>
      <c r="D996" s="325"/>
      <c r="E996" s="67"/>
      <c r="F996" s="67"/>
      <c r="G996" s="67"/>
      <c r="H996" s="67"/>
      <c r="I996" s="67"/>
      <c r="J996" s="68"/>
      <c r="K996" s="67"/>
      <c r="L996" s="67"/>
      <c r="M996" s="67"/>
      <c r="N996" s="67"/>
      <c r="O996" s="68"/>
    </row>
    <row r="997" spans="1:15" ht="49.5" hidden="1" customHeight="1" thickBot="1" x14ac:dyDescent="0.35">
      <c r="A997" s="71" t="s">
        <v>28</v>
      </c>
      <c r="B997" s="70" t="s">
        <v>29</v>
      </c>
      <c r="C997" s="134" t="s">
        <v>30</v>
      </c>
      <c r="D997" s="134" t="s">
        <v>31</v>
      </c>
      <c r="E997" s="134" t="s">
        <v>32</v>
      </c>
      <c r="F997" s="134" t="s">
        <v>33</v>
      </c>
      <c r="G997" s="134" t="s">
        <v>35</v>
      </c>
      <c r="H997" s="134" t="s">
        <v>36</v>
      </c>
      <c r="I997" s="134" t="s">
        <v>34</v>
      </c>
      <c r="J997" s="134" t="s">
        <v>37</v>
      </c>
      <c r="K997" s="134" t="s">
        <v>31</v>
      </c>
      <c r="L997" s="134" t="s">
        <v>35</v>
      </c>
      <c r="M997" s="134" t="s">
        <v>36</v>
      </c>
      <c r="N997" s="134" t="s">
        <v>34</v>
      </c>
      <c r="O997" s="134" t="s">
        <v>37</v>
      </c>
    </row>
    <row r="998" spans="1:15" ht="46.5" hidden="1" customHeight="1" x14ac:dyDescent="0.3">
      <c r="A998" s="108">
        <f>A989+1</f>
        <v>106</v>
      </c>
      <c r="B998" s="333"/>
      <c r="C998" s="184"/>
      <c r="D998" s="122"/>
      <c r="E998" s="118"/>
      <c r="F998" s="119"/>
      <c r="G998" s="133"/>
      <c r="H998" s="118"/>
      <c r="I998" s="338"/>
      <c r="J998" s="72" t="str">
        <f>IFERROR(AVERAGE(I998)," ")</f>
        <v xml:space="preserve"> </v>
      </c>
      <c r="K998" s="196">
        <f t="shared" ref="K998:K1004" si="51">D998</f>
        <v>0</v>
      </c>
      <c r="L998" s="133"/>
      <c r="M998" s="118"/>
      <c r="N998" s="338"/>
      <c r="O998" s="72" t="str">
        <f>IFERROR(AVERAGE(N998)," ")</f>
        <v xml:space="preserve"> </v>
      </c>
    </row>
    <row r="999" spans="1:15" ht="38.25" hidden="1" customHeight="1" x14ac:dyDescent="0.3">
      <c r="A999" s="360"/>
      <c r="B999" s="334"/>
      <c r="C999" s="185"/>
      <c r="D999" s="118"/>
      <c r="E999" s="118"/>
      <c r="F999" s="119"/>
      <c r="G999" s="133"/>
      <c r="H999" s="118"/>
      <c r="I999" s="339"/>
      <c r="J999" s="345" t="str">
        <f>IFERROR(VLOOKUP(J998,'Datos Validaciones PAO'!$N$2:$O$102,2,TRUE)," ")</f>
        <v xml:space="preserve"> </v>
      </c>
      <c r="K999" s="196">
        <f t="shared" si="51"/>
        <v>0</v>
      </c>
      <c r="L999" s="133"/>
      <c r="M999" s="118"/>
      <c r="N999" s="339"/>
      <c r="O999" s="345" t="str">
        <f>IFERROR(VLOOKUP(O998,'Datos Validaciones PAO'!$N$2:$O$102,2,TRUE)," ")</f>
        <v xml:space="preserve"> </v>
      </c>
    </row>
    <row r="1000" spans="1:15" ht="34.5" hidden="1" customHeight="1" x14ac:dyDescent="0.3">
      <c r="A1000" s="361"/>
      <c r="B1000" s="334"/>
      <c r="C1000" s="185"/>
      <c r="D1000" s="118"/>
      <c r="E1000" s="118"/>
      <c r="F1000" s="119"/>
      <c r="G1000" s="133"/>
      <c r="H1000" s="118"/>
      <c r="I1000" s="339"/>
      <c r="J1000" s="346"/>
      <c r="K1000" s="196">
        <f t="shared" si="51"/>
        <v>0</v>
      </c>
      <c r="L1000" s="133"/>
      <c r="M1000" s="118"/>
      <c r="N1000" s="339"/>
      <c r="O1000" s="346"/>
    </row>
    <row r="1001" spans="1:15" ht="33" hidden="1" customHeight="1" x14ac:dyDescent="0.3">
      <c r="A1001" s="361"/>
      <c r="B1001" s="334"/>
      <c r="C1001" s="185"/>
      <c r="D1001" s="118"/>
      <c r="E1001" s="118"/>
      <c r="F1001" s="119"/>
      <c r="G1001" s="133"/>
      <c r="H1001" s="118"/>
      <c r="I1001" s="339"/>
      <c r="J1001" s="346"/>
      <c r="K1001" s="196">
        <f t="shared" si="51"/>
        <v>0</v>
      </c>
      <c r="L1001" s="133"/>
      <c r="M1001" s="118"/>
      <c r="N1001" s="339"/>
      <c r="O1001" s="346"/>
    </row>
    <row r="1002" spans="1:15" ht="48.75" hidden="1" customHeight="1" x14ac:dyDescent="0.3">
      <c r="A1002" s="361"/>
      <c r="B1002" s="334"/>
      <c r="C1002" s="185"/>
      <c r="D1002" s="118"/>
      <c r="E1002" s="118"/>
      <c r="F1002" s="119"/>
      <c r="G1002" s="133"/>
      <c r="H1002" s="118"/>
      <c r="I1002" s="339"/>
      <c r="J1002" s="346"/>
      <c r="K1002" s="196">
        <f t="shared" si="51"/>
        <v>0</v>
      </c>
      <c r="L1002" s="133"/>
      <c r="M1002" s="118"/>
      <c r="N1002" s="339"/>
      <c r="O1002" s="346"/>
    </row>
    <row r="1003" spans="1:15" ht="33" hidden="1" customHeight="1" x14ac:dyDescent="0.3">
      <c r="A1003" s="361"/>
      <c r="B1003" s="334"/>
      <c r="C1003" s="185"/>
      <c r="D1003" s="118"/>
      <c r="E1003" s="118"/>
      <c r="F1003" s="119"/>
      <c r="G1003" s="133"/>
      <c r="H1003" s="118"/>
      <c r="I1003" s="339"/>
      <c r="J1003" s="346"/>
      <c r="K1003" s="196">
        <f t="shared" si="51"/>
        <v>0</v>
      </c>
      <c r="L1003" s="133"/>
      <c r="M1003" s="118"/>
      <c r="N1003" s="339"/>
      <c r="O1003" s="346"/>
    </row>
    <row r="1004" spans="1:15" ht="42.75" hidden="1" customHeight="1" thickBot="1" x14ac:dyDescent="0.35">
      <c r="A1004" s="362"/>
      <c r="B1004" s="335"/>
      <c r="C1004" s="186"/>
      <c r="D1004" s="118"/>
      <c r="E1004" s="118"/>
      <c r="F1004" s="119"/>
      <c r="G1004" s="133"/>
      <c r="H1004" s="118"/>
      <c r="I1004" s="340"/>
      <c r="J1004" s="347"/>
      <c r="K1004" s="196">
        <f t="shared" si="51"/>
        <v>0</v>
      </c>
      <c r="L1004" s="133"/>
      <c r="M1004" s="118"/>
      <c r="N1004" s="340"/>
      <c r="O1004" s="347"/>
    </row>
    <row r="1005" spans="1:15" ht="15.75" hidden="1" customHeight="1" thickBot="1" x14ac:dyDescent="0.35">
      <c r="A1005" s="69" t="s">
        <v>27</v>
      </c>
      <c r="B1005" s="326"/>
      <c r="C1005" s="325"/>
      <c r="D1005" s="325"/>
      <c r="E1005" s="67"/>
      <c r="F1005" s="67"/>
      <c r="G1005" s="67"/>
      <c r="H1005" s="67"/>
      <c r="I1005" s="67"/>
      <c r="J1005" s="68"/>
      <c r="K1005" s="67"/>
      <c r="L1005" s="67"/>
      <c r="M1005" s="67"/>
      <c r="N1005" s="67"/>
      <c r="O1005" s="68"/>
    </row>
    <row r="1006" spans="1:15" ht="49.5" hidden="1" customHeight="1" thickBot="1" x14ac:dyDescent="0.35">
      <c r="A1006" s="71" t="s">
        <v>28</v>
      </c>
      <c r="B1006" s="70" t="s">
        <v>29</v>
      </c>
      <c r="C1006" s="134" t="s">
        <v>30</v>
      </c>
      <c r="D1006" s="134" t="s">
        <v>31</v>
      </c>
      <c r="E1006" s="134" t="s">
        <v>32</v>
      </c>
      <c r="F1006" s="134" t="s">
        <v>33</v>
      </c>
      <c r="G1006" s="134" t="s">
        <v>35</v>
      </c>
      <c r="H1006" s="134" t="s">
        <v>36</v>
      </c>
      <c r="I1006" s="134" t="s">
        <v>34</v>
      </c>
      <c r="J1006" s="134" t="s">
        <v>37</v>
      </c>
      <c r="K1006" s="134" t="s">
        <v>31</v>
      </c>
      <c r="L1006" s="134" t="s">
        <v>35</v>
      </c>
      <c r="M1006" s="134" t="s">
        <v>36</v>
      </c>
      <c r="N1006" s="134" t="s">
        <v>34</v>
      </c>
      <c r="O1006" s="134" t="s">
        <v>37</v>
      </c>
    </row>
    <row r="1007" spans="1:15" ht="46.5" hidden="1" customHeight="1" x14ac:dyDescent="0.3">
      <c r="A1007" s="108">
        <f>A998+1</f>
        <v>107</v>
      </c>
      <c r="B1007" s="333"/>
      <c r="C1007" s="338"/>
      <c r="D1007" s="118"/>
      <c r="E1007" s="118"/>
      <c r="F1007" s="119"/>
      <c r="G1007" s="133"/>
      <c r="H1007" s="118"/>
      <c r="I1007" s="338"/>
      <c r="J1007" s="72" t="str">
        <f>IFERROR(AVERAGE(I1007)," ")</f>
        <v xml:space="preserve"> </v>
      </c>
      <c r="K1007" s="196">
        <f t="shared" ref="K1007:K1013" si="52">D1007</f>
        <v>0</v>
      </c>
      <c r="L1007" s="133"/>
      <c r="M1007" s="118"/>
      <c r="N1007" s="338"/>
      <c r="O1007" s="72" t="str">
        <f>IFERROR(AVERAGE(N1007)," ")</f>
        <v xml:space="preserve"> </v>
      </c>
    </row>
    <row r="1008" spans="1:15" ht="38.25" hidden="1" customHeight="1" x14ac:dyDescent="0.3">
      <c r="A1008" s="360"/>
      <c r="B1008" s="334"/>
      <c r="C1008" s="339"/>
      <c r="D1008" s="118"/>
      <c r="E1008" s="118"/>
      <c r="F1008" s="119"/>
      <c r="G1008" s="133"/>
      <c r="H1008" s="118"/>
      <c r="I1008" s="339"/>
      <c r="J1008" s="345" t="str">
        <f>IFERROR(VLOOKUP(J1007,'Datos Validaciones PAO'!$N$2:$O$102,2,TRUE)," ")</f>
        <v xml:space="preserve"> </v>
      </c>
      <c r="K1008" s="196">
        <f t="shared" si="52"/>
        <v>0</v>
      </c>
      <c r="L1008" s="133"/>
      <c r="M1008" s="118"/>
      <c r="N1008" s="339"/>
      <c r="O1008" s="345" t="str">
        <f>IFERROR(VLOOKUP(O1007,'Datos Validaciones PAO'!$N$2:$O$102,2,TRUE)," ")</f>
        <v xml:space="preserve"> </v>
      </c>
    </row>
    <row r="1009" spans="1:15" ht="34.5" hidden="1" customHeight="1" x14ac:dyDescent="0.3">
      <c r="A1009" s="361"/>
      <c r="B1009" s="334"/>
      <c r="C1009" s="339"/>
      <c r="D1009" s="118"/>
      <c r="E1009" s="118"/>
      <c r="F1009" s="119"/>
      <c r="G1009" s="133"/>
      <c r="H1009" s="118"/>
      <c r="I1009" s="339"/>
      <c r="J1009" s="346"/>
      <c r="K1009" s="196">
        <f t="shared" si="52"/>
        <v>0</v>
      </c>
      <c r="L1009" s="133"/>
      <c r="M1009" s="118"/>
      <c r="N1009" s="339"/>
      <c r="O1009" s="346"/>
    </row>
    <row r="1010" spans="1:15" ht="33" hidden="1" customHeight="1" x14ac:dyDescent="0.3">
      <c r="A1010" s="361"/>
      <c r="B1010" s="334"/>
      <c r="C1010" s="339"/>
      <c r="D1010" s="118"/>
      <c r="E1010" s="118"/>
      <c r="F1010" s="119"/>
      <c r="G1010" s="133"/>
      <c r="H1010" s="118"/>
      <c r="I1010" s="339"/>
      <c r="J1010" s="346"/>
      <c r="K1010" s="196">
        <f t="shared" si="52"/>
        <v>0</v>
      </c>
      <c r="L1010" s="133"/>
      <c r="M1010" s="118"/>
      <c r="N1010" s="339"/>
      <c r="O1010" s="346"/>
    </row>
    <row r="1011" spans="1:15" ht="48.75" hidden="1" customHeight="1" x14ac:dyDescent="0.3">
      <c r="A1011" s="361"/>
      <c r="B1011" s="334"/>
      <c r="C1011" s="339"/>
      <c r="D1011" s="118"/>
      <c r="E1011" s="118"/>
      <c r="F1011" s="119"/>
      <c r="G1011" s="133"/>
      <c r="H1011" s="118"/>
      <c r="I1011" s="339"/>
      <c r="J1011" s="346"/>
      <c r="K1011" s="196">
        <f t="shared" si="52"/>
        <v>0</v>
      </c>
      <c r="L1011" s="133"/>
      <c r="M1011" s="118"/>
      <c r="N1011" s="339"/>
      <c r="O1011" s="346"/>
    </row>
    <row r="1012" spans="1:15" ht="33" hidden="1" customHeight="1" x14ac:dyDescent="0.3">
      <c r="A1012" s="361"/>
      <c r="B1012" s="334"/>
      <c r="C1012" s="339"/>
      <c r="D1012" s="118"/>
      <c r="E1012" s="118"/>
      <c r="F1012" s="119"/>
      <c r="G1012" s="133"/>
      <c r="H1012" s="118"/>
      <c r="I1012" s="339"/>
      <c r="J1012" s="346"/>
      <c r="K1012" s="196">
        <f t="shared" si="52"/>
        <v>0</v>
      </c>
      <c r="L1012" s="133"/>
      <c r="M1012" s="118"/>
      <c r="N1012" s="339"/>
      <c r="O1012" s="346"/>
    </row>
    <row r="1013" spans="1:15" ht="25.5" hidden="1" customHeight="1" thickBot="1" x14ac:dyDescent="0.35">
      <c r="A1013" s="362"/>
      <c r="B1013" s="335"/>
      <c r="C1013" s="340"/>
      <c r="D1013" s="118"/>
      <c r="E1013" s="118"/>
      <c r="F1013" s="119"/>
      <c r="G1013" s="133"/>
      <c r="H1013" s="118"/>
      <c r="I1013" s="340"/>
      <c r="J1013" s="347"/>
      <c r="K1013" s="196">
        <f t="shared" si="52"/>
        <v>0</v>
      </c>
      <c r="L1013" s="133"/>
      <c r="M1013" s="118"/>
      <c r="N1013" s="340"/>
      <c r="O1013" s="347"/>
    </row>
    <row r="1014" spans="1:15" ht="15.75" hidden="1" customHeight="1" thickBot="1" x14ac:dyDescent="0.35">
      <c r="A1014" s="69" t="s">
        <v>27</v>
      </c>
      <c r="B1014" s="326"/>
      <c r="C1014" s="325"/>
      <c r="D1014" s="325"/>
      <c r="E1014" s="67"/>
      <c r="F1014" s="67"/>
      <c r="G1014" s="67"/>
      <c r="H1014" s="67"/>
      <c r="I1014" s="67"/>
      <c r="J1014" s="68"/>
      <c r="K1014" s="67"/>
      <c r="L1014" s="67"/>
      <c r="M1014" s="67"/>
      <c r="N1014" s="67"/>
      <c r="O1014" s="68"/>
    </row>
    <row r="1015" spans="1:15" ht="49.5" hidden="1" customHeight="1" thickBot="1" x14ac:dyDescent="0.35">
      <c r="A1015" s="71" t="s">
        <v>28</v>
      </c>
      <c r="B1015" s="70" t="s">
        <v>29</v>
      </c>
      <c r="C1015" s="134" t="s">
        <v>30</v>
      </c>
      <c r="D1015" s="134" t="s">
        <v>31</v>
      </c>
      <c r="E1015" s="134" t="s">
        <v>32</v>
      </c>
      <c r="F1015" s="134" t="s">
        <v>33</v>
      </c>
      <c r="G1015" s="134" t="s">
        <v>35</v>
      </c>
      <c r="H1015" s="134" t="s">
        <v>36</v>
      </c>
      <c r="I1015" s="134" t="s">
        <v>34</v>
      </c>
      <c r="J1015" s="134" t="s">
        <v>37</v>
      </c>
      <c r="K1015" s="134" t="s">
        <v>31</v>
      </c>
      <c r="L1015" s="134" t="s">
        <v>35</v>
      </c>
      <c r="M1015" s="134" t="s">
        <v>36</v>
      </c>
      <c r="N1015" s="134" t="s">
        <v>34</v>
      </c>
      <c r="O1015" s="134" t="s">
        <v>37</v>
      </c>
    </row>
    <row r="1016" spans="1:15" ht="46.5" hidden="1" customHeight="1" x14ac:dyDescent="0.3">
      <c r="A1016" s="108">
        <f>A1007+1</f>
        <v>108</v>
      </c>
      <c r="B1016" s="333"/>
      <c r="C1016" s="338"/>
      <c r="D1016" s="118"/>
      <c r="E1016" s="118"/>
      <c r="F1016" s="119"/>
      <c r="G1016" s="133"/>
      <c r="H1016" s="118"/>
      <c r="I1016" s="338"/>
      <c r="J1016" s="72" t="str">
        <f>IFERROR(AVERAGE(I1016)," ")</f>
        <v xml:space="preserve"> </v>
      </c>
      <c r="K1016" s="196">
        <f t="shared" ref="K1016:K1022" si="53">D1016</f>
        <v>0</v>
      </c>
      <c r="L1016" s="133"/>
      <c r="M1016" s="118"/>
      <c r="N1016" s="338"/>
      <c r="O1016" s="72" t="str">
        <f>IFERROR(AVERAGE(N1016)," ")</f>
        <v xml:space="preserve"> </v>
      </c>
    </row>
    <row r="1017" spans="1:15" ht="38.25" hidden="1" customHeight="1" x14ac:dyDescent="0.3">
      <c r="A1017" s="360"/>
      <c r="B1017" s="334"/>
      <c r="C1017" s="339"/>
      <c r="D1017" s="118"/>
      <c r="E1017" s="118"/>
      <c r="F1017" s="119"/>
      <c r="G1017" s="133"/>
      <c r="H1017" s="118"/>
      <c r="I1017" s="339"/>
      <c r="J1017" s="345" t="str">
        <f>IFERROR(VLOOKUP(J1016,'Datos Validaciones PAO'!$N$2:$O$102,2,TRUE)," ")</f>
        <v xml:space="preserve"> </v>
      </c>
      <c r="K1017" s="196">
        <f t="shared" si="53"/>
        <v>0</v>
      </c>
      <c r="L1017" s="133"/>
      <c r="M1017" s="118"/>
      <c r="N1017" s="339"/>
      <c r="O1017" s="345" t="str">
        <f>IFERROR(VLOOKUP(O1016,'Datos Validaciones PAO'!$N$2:$O$102,2,TRUE)," ")</f>
        <v xml:space="preserve"> </v>
      </c>
    </row>
    <row r="1018" spans="1:15" ht="34.5" hidden="1" customHeight="1" x14ac:dyDescent="0.3">
      <c r="A1018" s="361"/>
      <c r="B1018" s="334"/>
      <c r="C1018" s="339"/>
      <c r="D1018" s="118"/>
      <c r="E1018" s="118"/>
      <c r="F1018" s="119"/>
      <c r="G1018" s="133"/>
      <c r="H1018" s="118"/>
      <c r="I1018" s="339"/>
      <c r="J1018" s="346"/>
      <c r="K1018" s="196">
        <f t="shared" si="53"/>
        <v>0</v>
      </c>
      <c r="L1018" s="133"/>
      <c r="M1018" s="118"/>
      <c r="N1018" s="339"/>
      <c r="O1018" s="346"/>
    </row>
    <row r="1019" spans="1:15" ht="33" hidden="1" customHeight="1" x14ac:dyDescent="0.3">
      <c r="A1019" s="361"/>
      <c r="B1019" s="334"/>
      <c r="C1019" s="339"/>
      <c r="D1019" s="118"/>
      <c r="E1019" s="118"/>
      <c r="F1019" s="119"/>
      <c r="G1019" s="133"/>
      <c r="H1019" s="118"/>
      <c r="I1019" s="339"/>
      <c r="J1019" s="346"/>
      <c r="K1019" s="196">
        <f t="shared" si="53"/>
        <v>0</v>
      </c>
      <c r="L1019" s="133"/>
      <c r="M1019" s="118"/>
      <c r="N1019" s="339"/>
      <c r="O1019" s="346"/>
    </row>
    <row r="1020" spans="1:15" ht="48.75" hidden="1" customHeight="1" x14ac:dyDescent="0.3">
      <c r="A1020" s="361"/>
      <c r="B1020" s="334"/>
      <c r="C1020" s="339"/>
      <c r="D1020" s="118"/>
      <c r="E1020" s="118"/>
      <c r="F1020" s="119"/>
      <c r="G1020" s="133"/>
      <c r="H1020" s="118"/>
      <c r="I1020" s="339"/>
      <c r="J1020" s="346"/>
      <c r="K1020" s="196">
        <f t="shared" si="53"/>
        <v>0</v>
      </c>
      <c r="L1020" s="133"/>
      <c r="M1020" s="118"/>
      <c r="N1020" s="339"/>
      <c r="O1020" s="346"/>
    </row>
    <row r="1021" spans="1:15" ht="33" hidden="1" customHeight="1" x14ac:dyDescent="0.3">
      <c r="A1021" s="361"/>
      <c r="B1021" s="334"/>
      <c r="C1021" s="339"/>
      <c r="D1021" s="118"/>
      <c r="E1021" s="118"/>
      <c r="F1021" s="119"/>
      <c r="G1021" s="133"/>
      <c r="H1021" s="118"/>
      <c r="I1021" s="339"/>
      <c r="J1021" s="346"/>
      <c r="K1021" s="196">
        <f t="shared" si="53"/>
        <v>0</v>
      </c>
      <c r="L1021" s="133"/>
      <c r="M1021" s="118"/>
      <c r="N1021" s="339"/>
      <c r="O1021" s="346"/>
    </row>
    <row r="1022" spans="1:15" ht="42.75" hidden="1" customHeight="1" thickBot="1" x14ac:dyDescent="0.35">
      <c r="A1022" s="362"/>
      <c r="B1022" s="335"/>
      <c r="C1022" s="340"/>
      <c r="D1022" s="118"/>
      <c r="E1022" s="118"/>
      <c r="F1022" s="119"/>
      <c r="G1022" s="133"/>
      <c r="H1022" s="118"/>
      <c r="I1022" s="340"/>
      <c r="J1022" s="347"/>
      <c r="K1022" s="196">
        <f t="shared" si="53"/>
        <v>0</v>
      </c>
      <c r="L1022" s="133"/>
      <c r="M1022" s="118"/>
      <c r="N1022" s="340"/>
      <c r="O1022" s="347"/>
    </row>
    <row r="1023" spans="1:15" ht="15.75" hidden="1" customHeight="1" thickBot="1" x14ac:dyDescent="0.35">
      <c r="A1023" s="69" t="s">
        <v>27</v>
      </c>
      <c r="B1023" s="326"/>
      <c r="C1023" s="325"/>
      <c r="D1023" s="325"/>
      <c r="E1023" s="67"/>
      <c r="F1023" s="67"/>
      <c r="G1023" s="67"/>
      <c r="H1023" s="67"/>
      <c r="I1023" s="67"/>
      <c r="J1023" s="68"/>
      <c r="K1023" s="67"/>
      <c r="L1023" s="67"/>
      <c r="M1023" s="67"/>
      <c r="N1023" s="67"/>
      <c r="O1023" s="68"/>
    </row>
    <row r="1024" spans="1:15" ht="49.5" hidden="1" customHeight="1" thickBot="1" x14ac:dyDescent="0.35">
      <c r="A1024" s="71" t="s">
        <v>28</v>
      </c>
      <c r="B1024" s="70" t="s">
        <v>29</v>
      </c>
      <c r="C1024" s="134" t="s">
        <v>30</v>
      </c>
      <c r="D1024" s="134" t="s">
        <v>31</v>
      </c>
      <c r="E1024" s="134" t="s">
        <v>32</v>
      </c>
      <c r="F1024" s="134" t="s">
        <v>33</v>
      </c>
      <c r="G1024" s="134" t="s">
        <v>35</v>
      </c>
      <c r="H1024" s="134" t="s">
        <v>36</v>
      </c>
      <c r="I1024" s="134" t="s">
        <v>34</v>
      </c>
      <c r="J1024" s="134" t="s">
        <v>37</v>
      </c>
      <c r="K1024" s="134" t="s">
        <v>31</v>
      </c>
      <c r="L1024" s="134" t="s">
        <v>35</v>
      </c>
      <c r="M1024" s="134" t="s">
        <v>36</v>
      </c>
      <c r="N1024" s="134" t="s">
        <v>34</v>
      </c>
      <c r="O1024" s="134" t="s">
        <v>37</v>
      </c>
    </row>
    <row r="1025" spans="1:15" ht="46.5" hidden="1" customHeight="1" x14ac:dyDescent="0.3">
      <c r="A1025" s="108">
        <f>A1016+1</f>
        <v>109</v>
      </c>
      <c r="B1025" s="333"/>
      <c r="C1025" s="338"/>
      <c r="D1025" s="118"/>
      <c r="E1025" s="118"/>
      <c r="F1025" s="119"/>
      <c r="G1025" s="133"/>
      <c r="H1025" s="118"/>
      <c r="I1025" s="338"/>
      <c r="J1025" s="72" t="str">
        <f>IFERROR(AVERAGE(I1025)," ")</f>
        <v xml:space="preserve"> </v>
      </c>
      <c r="K1025" s="196">
        <f t="shared" ref="K1025:K1031" si="54">D1025</f>
        <v>0</v>
      </c>
      <c r="L1025" s="133"/>
      <c r="M1025" s="118"/>
      <c r="N1025" s="338"/>
      <c r="O1025" s="72" t="str">
        <f>IFERROR(AVERAGE(N1025)," ")</f>
        <v xml:space="preserve"> </v>
      </c>
    </row>
    <row r="1026" spans="1:15" ht="38.25" hidden="1" customHeight="1" x14ac:dyDescent="0.3">
      <c r="A1026" s="360"/>
      <c r="B1026" s="334"/>
      <c r="C1026" s="339"/>
      <c r="D1026" s="118"/>
      <c r="E1026" s="118"/>
      <c r="F1026" s="119"/>
      <c r="G1026" s="133"/>
      <c r="H1026" s="118"/>
      <c r="I1026" s="339"/>
      <c r="J1026" s="345" t="str">
        <f>IFERROR(VLOOKUP(J1025,'Datos Validaciones PAO'!$N$2:$O$102,2,TRUE)," ")</f>
        <v xml:space="preserve"> </v>
      </c>
      <c r="K1026" s="196">
        <f t="shared" si="54"/>
        <v>0</v>
      </c>
      <c r="L1026" s="133"/>
      <c r="M1026" s="118"/>
      <c r="N1026" s="339"/>
      <c r="O1026" s="345" t="str">
        <f>IFERROR(VLOOKUP(O1025,'Datos Validaciones PAO'!$N$2:$O$102,2,TRUE)," ")</f>
        <v xml:space="preserve"> </v>
      </c>
    </row>
    <row r="1027" spans="1:15" ht="34.5" hidden="1" customHeight="1" x14ac:dyDescent="0.3">
      <c r="A1027" s="361"/>
      <c r="B1027" s="334"/>
      <c r="C1027" s="339"/>
      <c r="D1027" s="118"/>
      <c r="E1027" s="118"/>
      <c r="F1027" s="119"/>
      <c r="G1027" s="133"/>
      <c r="H1027" s="118"/>
      <c r="I1027" s="339"/>
      <c r="J1027" s="346"/>
      <c r="K1027" s="196">
        <f t="shared" si="54"/>
        <v>0</v>
      </c>
      <c r="L1027" s="133"/>
      <c r="M1027" s="118"/>
      <c r="N1027" s="339"/>
      <c r="O1027" s="346"/>
    </row>
    <row r="1028" spans="1:15" ht="33" hidden="1" customHeight="1" x14ac:dyDescent="0.3">
      <c r="A1028" s="361"/>
      <c r="B1028" s="334"/>
      <c r="C1028" s="339"/>
      <c r="D1028" s="118"/>
      <c r="E1028" s="118"/>
      <c r="F1028" s="119"/>
      <c r="G1028" s="133"/>
      <c r="H1028" s="118"/>
      <c r="I1028" s="339"/>
      <c r="J1028" s="346"/>
      <c r="K1028" s="196">
        <f t="shared" si="54"/>
        <v>0</v>
      </c>
      <c r="L1028" s="133"/>
      <c r="M1028" s="118"/>
      <c r="N1028" s="339"/>
      <c r="O1028" s="346"/>
    </row>
    <row r="1029" spans="1:15" ht="48.75" hidden="1" customHeight="1" x14ac:dyDescent="0.3">
      <c r="A1029" s="361"/>
      <c r="B1029" s="334"/>
      <c r="C1029" s="339"/>
      <c r="D1029" s="118"/>
      <c r="E1029" s="118"/>
      <c r="F1029" s="119"/>
      <c r="G1029" s="133"/>
      <c r="H1029" s="118"/>
      <c r="I1029" s="339"/>
      <c r="J1029" s="346"/>
      <c r="K1029" s="196">
        <f t="shared" si="54"/>
        <v>0</v>
      </c>
      <c r="L1029" s="133"/>
      <c r="M1029" s="118"/>
      <c r="N1029" s="339"/>
      <c r="O1029" s="346"/>
    </row>
    <row r="1030" spans="1:15" ht="33" hidden="1" customHeight="1" x14ac:dyDescent="0.3">
      <c r="A1030" s="361"/>
      <c r="B1030" s="334"/>
      <c r="C1030" s="339"/>
      <c r="D1030" s="118"/>
      <c r="E1030" s="118"/>
      <c r="F1030" s="119"/>
      <c r="G1030" s="133"/>
      <c r="H1030" s="118"/>
      <c r="I1030" s="339"/>
      <c r="J1030" s="346"/>
      <c r="K1030" s="196">
        <f t="shared" si="54"/>
        <v>0</v>
      </c>
      <c r="L1030" s="133"/>
      <c r="M1030" s="118"/>
      <c r="N1030" s="339"/>
      <c r="O1030" s="346"/>
    </row>
    <row r="1031" spans="1:15" ht="42.75" hidden="1" customHeight="1" thickBot="1" x14ac:dyDescent="0.35">
      <c r="A1031" s="362"/>
      <c r="B1031" s="335"/>
      <c r="C1031" s="340"/>
      <c r="D1031" s="118"/>
      <c r="E1031" s="118"/>
      <c r="F1031" s="119"/>
      <c r="G1031" s="133"/>
      <c r="H1031" s="118"/>
      <c r="I1031" s="340"/>
      <c r="J1031" s="347"/>
      <c r="K1031" s="196">
        <f t="shared" si="54"/>
        <v>0</v>
      </c>
      <c r="L1031" s="133"/>
      <c r="M1031" s="118"/>
      <c r="N1031" s="340"/>
      <c r="O1031" s="347"/>
    </row>
    <row r="1032" spans="1:15" ht="15.75" hidden="1" customHeight="1" thickBot="1" x14ac:dyDescent="0.35">
      <c r="A1032" s="69" t="s">
        <v>27</v>
      </c>
      <c r="B1032" s="326"/>
      <c r="C1032" s="325"/>
      <c r="D1032" s="325"/>
      <c r="E1032" s="67"/>
      <c r="F1032" s="67"/>
      <c r="G1032" s="67"/>
      <c r="H1032" s="67"/>
      <c r="I1032" s="67"/>
      <c r="J1032" s="68"/>
      <c r="K1032" s="67"/>
      <c r="L1032" s="67"/>
      <c r="M1032" s="67"/>
      <c r="N1032" s="67"/>
      <c r="O1032" s="68"/>
    </row>
    <row r="1033" spans="1:15" ht="49.5" hidden="1" customHeight="1" thickBot="1" x14ac:dyDescent="0.35">
      <c r="A1033" s="71" t="s">
        <v>28</v>
      </c>
      <c r="B1033" s="70" t="s">
        <v>29</v>
      </c>
      <c r="C1033" s="134" t="s">
        <v>30</v>
      </c>
      <c r="D1033" s="134" t="s">
        <v>31</v>
      </c>
      <c r="E1033" s="134" t="s">
        <v>32</v>
      </c>
      <c r="F1033" s="134" t="s">
        <v>33</v>
      </c>
      <c r="G1033" s="134" t="s">
        <v>35</v>
      </c>
      <c r="H1033" s="134" t="s">
        <v>36</v>
      </c>
      <c r="I1033" s="134" t="s">
        <v>34</v>
      </c>
      <c r="J1033" s="134" t="s">
        <v>37</v>
      </c>
      <c r="K1033" s="134" t="s">
        <v>31</v>
      </c>
      <c r="L1033" s="134" t="s">
        <v>35</v>
      </c>
      <c r="M1033" s="134" t="s">
        <v>36</v>
      </c>
      <c r="N1033" s="134" t="s">
        <v>34</v>
      </c>
      <c r="O1033" s="134" t="s">
        <v>37</v>
      </c>
    </row>
    <row r="1034" spans="1:15" ht="46.5" hidden="1" customHeight="1" x14ac:dyDescent="0.3">
      <c r="A1034" s="108">
        <f>A1025+1</f>
        <v>110</v>
      </c>
      <c r="B1034" s="333"/>
      <c r="C1034" s="338"/>
      <c r="D1034" s="118"/>
      <c r="E1034" s="118"/>
      <c r="F1034" s="119"/>
      <c r="G1034" s="133"/>
      <c r="H1034" s="118"/>
      <c r="I1034" s="338"/>
      <c r="J1034" s="72" t="str">
        <f>IFERROR(AVERAGE(I1034)," ")</f>
        <v xml:space="preserve"> </v>
      </c>
      <c r="K1034" s="196">
        <f t="shared" ref="K1034:K1040" si="55">D1034</f>
        <v>0</v>
      </c>
      <c r="L1034" s="133"/>
      <c r="M1034" s="118"/>
      <c r="N1034" s="338"/>
      <c r="O1034" s="72" t="str">
        <f>IFERROR(AVERAGE(N1034)," ")</f>
        <v xml:space="preserve"> </v>
      </c>
    </row>
    <row r="1035" spans="1:15" ht="38.25" hidden="1" customHeight="1" x14ac:dyDescent="0.3">
      <c r="A1035" s="360"/>
      <c r="B1035" s="334"/>
      <c r="C1035" s="339"/>
      <c r="D1035" s="118"/>
      <c r="E1035" s="118"/>
      <c r="F1035" s="119"/>
      <c r="G1035" s="133"/>
      <c r="H1035" s="118"/>
      <c r="I1035" s="339"/>
      <c r="J1035" s="345" t="str">
        <f>IFERROR(VLOOKUP(J1034,'Datos Validaciones PAO'!$N$2:$O$102,2,TRUE)," ")</f>
        <v xml:space="preserve"> </v>
      </c>
      <c r="K1035" s="196">
        <f t="shared" si="55"/>
        <v>0</v>
      </c>
      <c r="L1035" s="133"/>
      <c r="M1035" s="118"/>
      <c r="N1035" s="339"/>
      <c r="O1035" s="345" t="str">
        <f>IFERROR(VLOOKUP(O1034,'Datos Validaciones PAO'!$N$2:$O$102,2,TRUE)," ")</f>
        <v xml:space="preserve"> </v>
      </c>
    </row>
    <row r="1036" spans="1:15" ht="34.5" hidden="1" customHeight="1" x14ac:dyDescent="0.3">
      <c r="A1036" s="361"/>
      <c r="B1036" s="334"/>
      <c r="C1036" s="339"/>
      <c r="D1036" s="118"/>
      <c r="E1036" s="118"/>
      <c r="F1036" s="119"/>
      <c r="G1036" s="133"/>
      <c r="H1036" s="118"/>
      <c r="I1036" s="339"/>
      <c r="J1036" s="346"/>
      <c r="K1036" s="196">
        <f t="shared" si="55"/>
        <v>0</v>
      </c>
      <c r="L1036" s="133"/>
      <c r="M1036" s="118"/>
      <c r="N1036" s="339"/>
      <c r="O1036" s="346"/>
    </row>
    <row r="1037" spans="1:15" ht="33" hidden="1" customHeight="1" x14ac:dyDescent="0.3">
      <c r="A1037" s="361"/>
      <c r="B1037" s="334"/>
      <c r="C1037" s="339"/>
      <c r="D1037" s="118"/>
      <c r="E1037" s="118"/>
      <c r="F1037" s="119"/>
      <c r="G1037" s="133"/>
      <c r="H1037" s="118"/>
      <c r="I1037" s="339"/>
      <c r="J1037" s="346"/>
      <c r="K1037" s="196">
        <f t="shared" si="55"/>
        <v>0</v>
      </c>
      <c r="L1037" s="133"/>
      <c r="M1037" s="118"/>
      <c r="N1037" s="339"/>
      <c r="O1037" s="346"/>
    </row>
    <row r="1038" spans="1:15" ht="48.75" hidden="1" customHeight="1" x14ac:dyDescent="0.3">
      <c r="A1038" s="361"/>
      <c r="B1038" s="334"/>
      <c r="C1038" s="339"/>
      <c r="D1038" s="118"/>
      <c r="E1038" s="118"/>
      <c r="F1038" s="119"/>
      <c r="G1038" s="133"/>
      <c r="H1038" s="118"/>
      <c r="I1038" s="339"/>
      <c r="J1038" s="346"/>
      <c r="K1038" s="196">
        <f t="shared" si="55"/>
        <v>0</v>
      </c>
      <c r="L1038" s="133"/>
      <c r="M1038" s="118"/>
      <c r="N1038" s="339"/>
      <c r="O1038" s="346"/>
    </row>
    <row r="1039" spans="1:15" ht="33" hidden="1" customHeight="1" x14ac:dyDescent="0.3">
      <c r="A1039" s="361"/>
      <c r="B1039" s="334"/>
      <c r="C1039" s="339"/>
      <c r="D1039" s="118"/>
      <c r="E1039" s="118"/>
      <c r="F1039" s="119"/>
      <c r="G1039" s="133"/>
      <c r="H1039" s="118"/>
      <c r="I1039" s="339"/>
      <c r="J1039" s="346"/>
      <c r="K1039" s="196">
        <f t="shared" si="55"/>
        <v>0</v>
      </c>
      <c r="L1039" s="133"/>
      <c r="M1039" s="118"/>
      <c r="N1039" s="339"/>
      <c r="O1039" s="346"/>
    </row>
    <row r="1040" spans="1:15" ht="42.75" hidden="1" customHeight="1" thickBot="1" x14ac:dyDescent="0.35">
      <c r="A1040" s="362"/>
      <c r="B1040" s="335"/>
      <c r="C1040" s="340"/>
      <c r="D1040" s="118"/>
      <c r="E1040" s="118"/>
      <c r="F1040" s="119"/>
      <c r="G1040" s="133"/>
      <c r="H1040" s="118"/>
      <c r="I1040" s="340"/>
      <c r="J1040" s="347"/>
      <c r="K1040" s="196">
        <f t="shared" si="55"/>
        <v>0</v>
      </c>
      <c r="L1040" s="133"/>
      <c r="M1040" s="118"/>
      <c r="N1040" s="340"/>
      <c r="O1040" s="347"/>
    </row>
    <row r="1041" spans="1:15" ht="15.75" hidden="1" customHeight="1" thickBot="1" x14ac:dyDescent="0.35">
      <c r="A1041" s="69" t="s">
        <v>27</v>
      </c>
      <c r="B1041" s="326"/>
      <c r="C1041" s="325"/>
      <c r="D1041" s="325"/>
      <c r="E1041" s="67"/>
      <c r="F1041" s="67"/>
      <c r="G1041" s="67"/>
      <c r="H1041" s="67"/>
      <c r="I1041" s="67"/>
      <c r="J1041" s="68"/>
      <c r="K1041" s="67"/>
      <c r="L1041" s="67"/>
      <c r="M1041" s="67"/>
      <c r="N1041" s="67"/>
      <c r="O1041" s="68"/>
    </row>
    <row r="1042" spans="1:15" ht="49.5" hidden="1" customHeight="1" thickBot="1" x14ac:dyDescent="0.35">
      <c r="A1042" s="71" t="s">
        <v>28</v>
      </c>
      <c r="B1042" s="70" t="s">
        <v>29</v>
      </c>
      <c r="C1042" s="134" t="s">
        <v>30</v>
      </c>
      <c r="D1042" s="134" t="s">
        <v>31</v>
      </c>
      <c r="E1042" s="134" t="s">
        <v>32</v>
      </c>
      <c r="F1042" s="134" t="s">
        <v>33</v>
      </c>
      <c r="G1042" s="134" t="s">
        <v>35</v>
      </c>
      <c r="H1042" s="134" t="s">
        <v>36</v>
      </c>
      <c r="I1042" s="134" t="s">
        <v>34</v>
      </c>
      <c r="J1042" s="134" t="s">
        <v>37</v>
      </c>
      <c r="K1042" s="134" t="s">
        <v>31</v>
      </c>
      <c r="L1042" s="134" t="s">
        <v>35</v>
      </c>
      <c r="M1042" s="134" t="s">
        <v>36</v>
      </c>
      <c r="N1042" s="134" t="s">
        <v>34</v>
      </c>
      <c r="O1042" s="134" t="s">
        <v>37</v>
      </c>
    </row>
    <row r="1043" spans="1:15" ht="46.5" hidden="1" customHeight="1" x14ac:dyDescent="0.3">
      <c r="A1043" s="108">
        <f>A1034+1</f>
        <v>111</v>
      </c>
      <c r="B1043" s="333"/>
      <c r="C1043" s="338"/>
      <c r="D1043" s="118"/>
      <c r="E1043" s="118"/>
      <c r="F1043" s="119"/>
      <c r="G1043" s="133"/>
      <c r="H1043" s="118"/>
      <c r="I1043" s="338"/>
      <c r="J1043" s="72" t="str">
        <f>IFERROR(AVERAGE(I1043)," ")</f>
        <v xml:space="preserve"> </v>
      </c>
      <c r="K1043" s="196">
        <f t="shared" ref="K1043:K1049" si="56">D1043</f>
        <v>0</v>
      </c>
      <c r="L1043" s="133"/>
      <c r="M1043" s="118"/>
      <c r="N1043" s="338"/>
      <c r="O1043" s="72" t="str">
        <f>IFERROR(AVERAGE(N1043)," ")</f>
        <v xml:space="preserve"> </v>
      </c>
    </row>
    <row r="1044" spans="1:15" ht="38.25" hidden="1" customHeight="1" x14ac:dyDescent="0.3">
      <c r="A1044" s="360"/>
      <c r="B1044" s="334"/>
      <c r="C1044" s="339"/>
      <c r="D1044" s="118"/>
      <c r="E1044" s="118"/>
      <c r="F1044" s="119"/>
      <c r="G1044" s="133"/>
      <c r="H1044" s="118"/>
      <c r="I1044" s="339"/>
      <c r="J1044" s="345" t="str">
        <f>IFERROR(VLOOKUP(J1043,'Datos Validaciones PAO'!$N$2:$O$102,2,TRUE)," ")</f>
        <v xml:space="preserve"> </v>
      </c>
      <c r="K1044" s="196">
        <f t="shared" si="56"/>
        <v>0</v>
      </c>
      <c r="L1044" s="133"/>
      <c r="M1044" s="118"/>
      <c r="N1044" s="339"/>
      <c r="O1044" s="345" t="str">
        <f>IFERROR(VLOOKUP(O1043,'Datos Validaciones PAO'!$N$2:$O$102,2,TRUE)," ")</f>
        <v xml:space="preserve"> </v>
      </c>
    </row>
    <row r="1045" spans="1:15" ht="34.5" hidden="1" customHeight="1" x14ac:dyDescent="0.3">
      <c r="A1045" s="361"/>
      <c r="B1045" s="334"/>
      <c r="C1045" s="339"/>
      <c r="D1045" s="118"/>
      <c r="E1045" s="118"/>
      <c r="F1045" s="119"/>
      <c r="G1045" s="133"/>
      <c r="H1045" s="118"/>
      <c r="I1045" s="339"/>
      <c r="J1045" s="346"/>
      <c r="K1045" s="196">
        <f t="shared" si="56"/>
        <v>0</v>
      </c>
      <c r="L1045" s="133"/>
      <c r="M1045" s="118"/>
      <c r="N1045" s="339"/>
      <c r="O1045" s="346"/>
    </row>
    <row r="1046" spans="1:15" ht="33" hidden="1" customHeight="1" x14ac:dyDescent="0.3">
      <c r="A1046" s="361"/>
      <c r="B1046" s="334"/>
      <c r="C1046" s="339"/>
      <c r="D1046" s="118"/>
      <c r="E1046" s="118"/>
      <c r="F1046" s="119"/>
      <c r="G1046" s="133"/>
      <c r="H1046" s="118"/>
      <c r="I1046" s="339"/>
      <c r="J1046" s="346"/>
      <c r="K1046" s="196">
        <f t="shared" si="56"/>
        <v>0</v>
      </c>
      <c r="L1046" s="133"/>
      <c r="M1046" s="118"/>
      <c r="N1046" s="339"/>
      <c r="O1046" s="346"/>
    </row>
    <row r="1047" spans="1:15" ht="48.75" hidden="1" customHeight="1" x14ac:dyDescent="0.3">
      <c r="A1047" s="361"/>
      <c r="B1047" s="334"/>
      <c r="C1047" s="339"/>
      <c r="D1047" s="118"/>
      <c r="E1047" s="118"/>
      <c r="F1047" s="119"/>
      <c r="G1047" s="133"/>
      <c r="H1047" s="118"/>
      <c r="I1047" s="339"/>
      <c r="J1047" s="346"/>
      <c r="K1047" s="196">
        <f t="shared" si="56"/>
        <v>0</v>
      </c>
      <c r="L1047" s="133"/>
      <c r="M1047" s="118"/>
      <c r="N1047" s="339"/>
      <c r="O1047" s="346"/>
    </row>
    <row r="1048" spans="1:15" ht="33" hidden="1" customHeight="1" x14ac:dyDescent="0.3">
      <c r="A1048" s="361"/>
      <c r="B1048" s="334"/>
      <c r="C1048" s="339"/>
      <c r="D1048" s="118"/>
      <c r="E1048" s="118"/>
      <c r="F1048" s="119"/>
      <c r="G1048" s="133"/>
      <c r="H1048" s="118"/>
      <c r="I1048" s="339"/>
      <c r="J1048" s="346"/>
      <c r="K1048" s="196">
        <f t="shared" si="56"/>
        <v>0</v>
      </c>
      <c r="L1048" s="133"/>
      <c r="M1048" s="118"/>
      <c r="N1048" s="339"/>
      <c r="O1048" s="346"/>
    </row>
    <row r="1049" spans="1:15" ht="42.75" hidden="1" customHeight="1" thickBot="1" x14ac:dyDescent="0.35">
      <c r="A1049" s="362"/>
      <c r="B1049" s="335"/>
      <c r="C1049" s="340"/>
      <c r="D1049" s="118"/>
      <c r="E1049" s="118"/>
      <c r="F1049" s="119"/>
      <c r="G1049" s="133"/>
      <c r="H1049" s="118"/>
      <c r="I1049" s="340"/>
      <c r="J1049" s="347"/>
      <c r="K1049" s="196">
        <f t="shared" si="56"/>
        <v>0</v>
      </c>
      <c r="L1049" s="133"/>
      <c r="M1049" s="118"/>
      <c r="N1049" s="340"/>
      <c r="O1049" s="347"/>
    </row>
    <row r="1050" spans="1:15" ht="15.75" hidden="1" customHeight="1" thickBot="1" x14ac:dyDescent="0.35">
      <c r="A1050" s="69" t="s">
        <v>27</v>
      </c>
      <c r="B1050" s="326"/>
      <c r="C1050" s="325"/>
      <c r="D1050" s="325"/>
      <c r="E1050" s="67"/>
      <c r="F1050" s="67"/>
      <c r="G1050" s="67"/>
      <c r="H1050" s="67"/>
      <c r="I1050" s="67"/>
      <c r="J1050" s="68"/>
      <c r="K1050" s="67"/>
      <c r="L1050" s="67"/>
      <c r="M1050" s="67"/>
      <c r="N1050" s="67"/>
      <c r="O1050" s="68"/>
    </row>
    <row r="1051" spans="1:15" ht="49.5" hidden="1" customHeight="1" thickBot="1" x14ac:dyDescent="0.35">
      <c r="A1051" s="71" t="s">
        <v>28</v>
      </c>
      <c r="B1051" s="70" t="s">
        <v>29</v>
      </c>
      <c r="C1051" s="134" t="s">
        <v>30</v>
      </c>
      <c r="D1051" s="134" t="s">
        <v>31</v>
      </c>
      <c r="E1051" s="134" t="s">
        <v>32</v>
      </c>
      <c r="F1051" s="134" t="s">
        <v>33</v>
      </c>
      <c r="G1051" s="134" t="s">
        <v>35</v>
      </c>
      <c r="H1051" s="134" t="s">
        <v>36</v>
      </c>
      <c r="I1051" s="134" t="s">
        <v>34</v>
      </c>
      <c r="J1051" s="134" t="s">
        <v>37</v>
      </c>
      <c r="K1051" s="134" t="s">
        <v>31</v>
      </c>
      <c r="L1051" s="134" t="s">
        <v>35</v>
      </c>
      <c r="M1051" s="134" t="s">
        <v>36</v>
      </c>
      <c r="N1051" s="134" t="s">
        <v>34</v>
      </c>
      <c r="O1051" s="134" t="s">
        <v>37</v>
      </c>
    </row>
    <row r="1052" spans="1:15" ht="46.5" hidden="1" customHeight="1" x14ac:dyDescent="0.3">
      <c r="A1052" s="108">
        <f>A1043+1</f>
        <v>112</v>
      </c>
      <c r="B1052" s="333"/>
      <c r="C1052" s="338"/>
      <c r="D1052" s="118"/>
      <c r="E1052" s="118"/>
      <c r="F1052" s="119"/>
      <c r="G1052" s="133"/>
      <c r="H1052" s="118"/>
      <c r="I1052" s="338"/>
      <c r="J1052" s="72" t="str">
        <f>IFERROR(AVERAGE(I1052)," ")</f>
        <v xml:space="preserve"> </v>
      </c>
      <c r="K1052" s="196">
        <f t="shared" ref="K1052:K1058" si="57">D1052</f>
        <v>0</v>
      </c>
      <c r="L1052" s="133"/>
      <c r="M1052" s="118"/>
      <c r="N1052" s="338"/>
      <c r="O1052" s="72" t="str">
        <f>IFERROR(AVERAGE(N1052)," ")</f>
        <v xml:space="preserve"> </v>
      </c>
    </row>
    <row r="1053" spans="1:15" ht="38.25" hidden="1" customHeight="1" x14ac:dyDescent="0.3">
      <c r="A1053" s="360"/>
      <c r="B1053" s="334"/>
      <c r="C1053" s="339"/>
      <c r="D1053" s="118"/>
      <c r="E1053" s="118"/>
      <c r="F1053" s="119"/>
      <c r="G1053" s="133"/>
      <c r="H1053" s="118"/>
      <c r="I1053" s="339"/>
      <c r="J1053" s="345" t="str">
        <f>IFERROR(VLOOKUP(J1052,'Datos Validaciones PAO'!$N$2:$O$102,2,TRUE)," ")</f>
        <v xml:space="preserve"> </v>
      </c>
      <c r="K1053" s="196">
        <f t="shared" si="57"/>
        <v>0</v>
      </c>
      <c r="L1053" s="133"/>
      <c r="M1053" s="118"/>
      <c r="N1053" s="339"/>
      <c r="O1053" s="345" t="str">
        <f>IFERROR(VLOOKUP(O1052,'Datos Validaciones PAO'!$N$2:$O$102,2,TRUE)," ")</f>
        <v xml:space="preserve"> </v>
      </c>
    </row>
    <row r="1054" spans="1:15" ht="34.5" hidden="1" customHeight="1" x14ac:dyDescent="0.3">
      <c r="A1054" s="361"/>
      <c r="B1054" s="334"/>
      <c r="C1054" s="339"/>
      <c r="D1054" s="118"/>
      <c r="E1054" s="118"/>
      <c r="F1054" s="119"/>
      <c r="G1054" s="133"/>
      <c r="H1054" s="118"/>
      <c r="I1054" s="339"/>
      <c r="J1054" s="346"/>
      <c r="K1054" s="196">
        <f t="shared" si="57"/>
        <v>0</v>
      </c>
      <c r="L1054" s="133"/>
      <c r="M1054" s="118"/>
      <c r="N1054" s="339"/>
      <c r="O1054" s="346"/>
    </row>
    <row r="1055" spans="1:15" ht="33" hidden="1" customHeight="1" x14ac:dyDescent="0.3">
      <c r="A1055" s="361"/>
      <c r="B1055" s="334"/>
      <c r="C1055" s="339"/>
      <c r="D1055" s="118"/>
      <c r="E1055" s="118"/>
      <c r="F1055" s="119"/>
      <c r="G1055" s="133"/>
      <c r="H1055" s="118"/>
      <c r="I1055" s="339"/>
      <c r="J1055" s="346"/>
      <c r="K1055" s="196">
        <f t="shared" si="57"/>
        <v>0</v>
      </c>
      <c r="L1055" s="133"/>
      <c r="M1055" s="118"/>
      <c r="N1055" s="339"/>
      <c r="O1055" s="346"/>
    </row>
    <row r="1056" spans="1:15" ht="48.75" hidden="1" customHeight="1" x14ac:dyDescent="0.3">
      <c r="A1056" s="361"/>
      <c r="B1056" s="334"/>
      <c r="C1056" s="339"/>
      <c r="D1056" s="118"/>
      <c r="E1056" s="118"/>
      <c r="F1056" s="119"/>
      <c r="G1056" s="133"/>
      <c r="H1056" s="118"/>
      <c r="I1056" s="339"/>
      <c r="J1056" s="346"/>
      <c r="K1056" s="196">
        <f t="shared" si="57"/>
        <v>0</v>
      </c>
      <c r="L1056" s="133"/>
      <c r="M1056" s="118"/>
      <c r="N1056" s="339"/>
      <c r="O1056" s="346"/>
    </row>
    <row r="1057" spans="1:15" ht="33" hidden="1" customHeight="1" x14ac:dyDescent="0.3">
      <c r="A1057" s="361"/>
      <c r="B1057" s="334"/>
      <c r="C1057" s="339"/>
      <c r="D1057" s="118"/>
      <c r="E1057" s="118"/>
      <c r="F1057" s="119"/>
      <c r="G1057" s="133"/>
      <c r="H1057" s="118"/>
      <c r="I1057" s="339"/>
      <c r="J1057" s="346"/>
      <c r="K1057" s="196">
        <f t="shared" si="57"/>
        <v>0</v>
      </c>
      <c r="L1057" s="133"/>
      <c r="M1057" s="118"/>
      <c r="N1057" s="339"/>
      <c r="O1057" s="346"/>
    </row>
    <row r="1058" spans="1:15" ht="42.75" hidden="1" customHeight="1" thickBot="1" x14ac:dyDescent="0.35">
      <c r="A1058" s="362"/>
      <c r="B1058" s="335"/>
      <c r="C1058" s="340"/>
      <c r="D1058" s="118"/>
      <c r="E1058" s="118"/>
      <c r="F1058" s="119"/>
      <c r="G1058" s="133"/>
      <c r="H1058" s="118"/>
      <c r="I1058" s="340"/>
      <c r="J1058" s="347"/>
      <c r="K1058" s="196">
        <f t="shared" si="57"/>
        <v>0</v>
      </c>
      <c r="L1058" s="133"/>
      <c r="M1058" s="118"/>
      <c r="N1058" s="340"/>
      <c r="O1058" s="347"/>
    </row>
    <row r="1059" spans="1:15" ht="15.75" hidden="1" customHeight="1" thickBot="1" x14ac:dyDescent="0.35">
      <c r="A1059" s="69" t="s">
        <v>27</v>
      </c>
      <c r="B1059" s="326"/>
      <c r="C1059" s="325"/>
      <c r="D1059" s="325"/>
      <c r="E1059" s="67"/>
      <c r="F1059" s="67"/>
      <c r="G1059" s="67"/>
      <c r="H1059" s="67"/>
      <c r="I1059" s="67"/>
      <c r="J1059" s="68"/>
      <c r="K1059" s="67"/>
      <c r="L1059" s="67"/>
      <c r="M1059" s="67"/>
      <c r="N1059" s="67"/>
      <c r="O1059" s="68"/>
    </row>
    <row r="1060" spans="1:15" ht="49.5" hidden="1" customHeight="1" thickBot="1" x14ac:dyDescent="0.35">
      <c r="A1060" s="71" t="s">
        <v>28</v>
      </c>
      <c r="B1060" s="70" t="s">
        <v>29</v>
      </c>
      <c r="C1060" s="134" t="s">
        <v>30</v>
      </c>
      <c r="D1060" s="134" t="s">
        <v>31</v>
      </c>
      <c r="E1060" s="134" t="s">
        <v>32</v>
      </c>
      <c r="F1060" s="134" t="s">
        <v>33</v>
      </c>
      <c r="G1060" s="134" t="s">
        <v>35</v>
      </c>
      <c r="H1060" s="134" t="s">
        <v>36</v>
      </c>
      <c r="I1060" s="134" t="s">
        <v>34</v>
      </c>
      <c r="J1060" s="134" t="s">
        <v>37</v>
      </c>
      <c r="K1060" s="134" t="s">
        <v>31</v>
      </c>
      <c r="L1060" s="134" t="s">
        <v>35</v>
      </c>
      <c r="M1060" s="134" t="s">
        <v>36</v>
      </c>
      <c r="N1060" s="134" t="s">
        <v>34</v>
      </c>
      <c r="O1060" s="134" t="s">
        <v>37</v>
      </c>
    </row>
    <row r="1061" spans="1:15" ht="46.5" hidden="1" customHeight="1" x14ac:dyDescent="0.3">
      <c r="A1061" s="108">
        <f>A1052+1</f>
        <v>113</v>
      </c>
      <c r="B1061" s="333"/>
      <c r="C1061" s="338"/>
      <c r="D1061" s="118"/>
      <c r="E1061" s="118"/>
      <c r="F1061" s="119"/>
      <c r="G1061" s="133"/>
      <c r="H1061" s="118"/>
      <c r="I1061" s="338"/>
      <c r="J1061" s="72" t="str">
        <f>IFERROR(AVERAGE(I1061)," ")</f>
        <v xml:space="preserve"> </v>
      </c>
      <c r="K1061" s="196">
        <f t="shared" ref="K1061:K1067" si="58">D1061</f>
        <v>0</v>
      </c>
      <c r="L1061" s="133"/>
      <c r="M1061" s="118"/>
      <c r="N1061" s="338"/>
      <c r="O1061" s="72" t="str">
        <f>IFERROR(AVERAGE(N1061)," ")</f>
        <v xml:space="preserve"> </v>
      </c>
    </row>
    <row r="1062" spans="1:15" ht="38.25" hidden="1" customHeight="1" x14ac:dyDescent="0.3">
      <c r="A1062" s="360"/>
      <c r="B1062" s="334"/>
      <c r="C1062" s="339"/>
      <c r="D1062" s="118"/>
      <c r="E1062" s="118"/>
      <c r="F1062" s="119"/>
      <c r="G1062" s="133"/>
      <c r="H1062" s="118"/>
      <c r="I1062" s="339"/>
      <c r="J1062" s="345" t="str">
        <f>IFERROR(VLOOKUP(J1061,'Datos Validaciones PAO'!$N$2:$O$102,2,TRUE)," ")</f>
        <v xml:space="preserve"> </v>
      </c>
      <c r="K1062" s="196">
        <f t="shared" si="58"/>
        <v>0</v>
      </c>
      <c r="L1062" s="133"/>
      <c r="M1062" s="118"/>
      <c r="N1062" s="339"/>
      <c r="O1062" s="345" t="str">
        <f>IFERROR(VLOOKUP(O1061,'Datos Validaciones PAO'!$N$2:$O$102,2,TRUE)," ")</f>
        <v xml:space="preserve"> </v>
      </c>
    </row>
    <row r="1063" spans="1:15" ht="34.5" hidden="1" customHeight="1" x14ac:dyDescent="0.3">
      <c r="A1063" s="361"/>
      <c r="B1063" s="334"/>
      <c r="C1063" s="339"/>
      <c r="D1063" s="118"/>
      <c r="E1063" s="118"/>
      <c r="F1063" s="119"/>
      <c r="G1063" s="133"/>
      <c r="H1063" s="118"/>
      <c r="I1063" s="339"/>
      <c r="J1063" s="346"/>
      <c r="K1063" s="196">
        <f t="shared" si="58"/>
        <v>0</v>
      </c>
      <c r="L1063" s="133"/>
      <c r="M1063" s="118"/>
      <c r="N1063" s="339"/>
      <c r="O1063" s="346"/>
    </row>
    <row r="1064" spans="1:15" ht="33" hidden="1" customHeight="1" x14ac:dyDescent="0.3">
      <c r="A1064" s="361"/>
      <c r="B1064" s="334"/>
      <c r="C1064" s="339"/>
      <c r="D1064" s="118"/>
      <c r="E1064" s="118"/>
      <c r="F1064" s="119"/>
      <c r="G1064" s="133"/>
      <c r="H1064" s="118"/>
      <c r="I1064" s="339"/>
      <c r="J1064" s="346"/>
      <c r="K1064" s="196">
        <f t="shared" si="58"/>
        <v>0</v>
      </c>
      <c r="L1064" s="133"/>
      <c r="M1064" s="118"/>
      <c r="N1064" s="339"/>
      <c r="O1064" s="346"/>
    </row>
    <row r="1065" spans="1:15" ht="48.75" hidden="1" customHeight="1" x14ac:dyDescent="0.3">
      <c r="A1065" s="361"/>
      <c r="B1065" s="334"/>
      <c r="C1065" s="339"/>
      <c r="D1065" s="118"/>
      <c r="E1065" s="118"/>
      <c r="F1065" s="119"/>
      <c r="G1065" s="133"/>
      <c r="H1065" s="118"/>
      <c r="I1065" s="339"/>
      <c r="J1065" s="346"/>
      <c r="K1065" s="196">
        <f t="shared" si="58"/>
        <v>0</v>
      </c>
      <c r="L1065" s="133"/>
      <c r="M1065" s="118"/>
      <c r="N1065" s="339"/>
      <c r="O1065" s="346"/>
    </row>
    <row r="1066" spans="1:15" ht="33" hidden="1" customHeight="1" x14ac:dyDescent="0.3">
      <c r="A1066" s="361"/>
      <c r="B1066" s="334"/>
      <c r="C1066" s="339"/>
      <c r="D1066" s="118"/>
      <c r="E1066" s="118"/>
      <c r="F1066" s="119"/>
      <c r="G1066" s="133"/>
      <c r="H1066" s="118"/>
      <c r="I1066" s="339"/>
      <c r="J1066" s="346"/>
      <c r="K1066" s="196">
        <f t="shared" si="58"/>
        <v>0</v>
      </c>
      <c r="L1066" s="133"/>
      <c r="M1066" s="118"/>
      <c r="N1066" s="339"/>
      <c r="O1066" s="346"/>
    </row>
    <row r="1067" spans="1:15" ht="42.75" hidden="1" customHeight="1" thickBot="1" x14ac:dyDescent="0.35">
      <c r="A1067" s="362"/>
      <c r="B1067" s="335"/>
      <c r="C1067" s="340"/>
      <c r="D1067" s="118"/>
      <c r="E1067" s="118"/>
      <c r="F1067" s="119"/>
      <c r="G1067" s="133"/>
      <c r="H1067" s="118"/>
      <c r="I1067" s="340"/>
      <c r="J1067" s="347"/>
      <c r="K1067" s="196">
        <f t="shared" si="58"/>
        <v>0</v>
      </c>
      <c r="L1067" s="133"/>
      <c r="M1067" s="118"/>
      <c r="N1067" s="340"/>
      <c r="O1067" s="347"/>
    </row>
    <row r="1068" spans="1:15" ht="15.75" hidden="1" customHeight="1" thickBot="1" x14ac:dyDescent="0.35">
      <c r="A1068" s="69" t="s">
        <v>27</v>
      </c>
      <c r="B1068" s="326"/>
      <c r="C1068" s="325"/>
      <c r="D1068" s="325"/>
      <c r="E1068" s="67"/>
      <c r="F1068" s="67"/>
      <c r="G1068" s="67"/>
      <c r="H1068" s="67"/>
      <c r="I1068" s="67"/>
      <c r="J1068" s="68"/>
      <c r="K1068" s="67"/>
      <c r="L1068" s="67"/>
      <c r="M1068" s="67"/>
      <c r="N1068" s="67"/>
      <c r="O1068" s="68"/>
    </row>
    <row r="1069" spans="1:15" ht="49.5" hidden="1" customHeight="1" thickBot="1" x14ac:dyDescent="0.35">
      <c r="A1069" s="71" t="s">
        <v>28</v>
      </c>
      <c r="B1069" s="70" t="s">
        <v>29</v>
      </c>
      <c r="C1069" s="134" t="s">
        <v>30</v>
      </c>
      <c r="D1069" s="134" t="s">
        <v>31</v>
      </c>
      <c r="E1069" s="134" t="s">
        <v>32</v>
      </c>
      <c r="F1069" s="134" t="s">
        <v>33</v>
      </c>
      <c r="G1069" s="134" t="s">
        <v>35</v>
      </c>
      <c r="H1069" s="134" t="s">
        <v>36</v>
      </c>
      <c r="I1069" s="134" t="s">
        <v>34</v>
      </c>
      <c r="J1069" s="134" t="s">
        <v>37</v>
      </c>
      <c r="K1069" s="134" t="s">
        <v>31</v>
      </c>
      <c r="L1069" s="134" t="s">
        <v>35</v>
      </c>
      <c r="M1069" s="134" t="s">
        <v>36</v>
      </c>
      <c r="N1069" s="134" t="s">
        <v>34</v>
      </c>
      <c r="O1069" s="134" t="s">
        <v>37</v>
      </c>
    </row>
    <row r="1070" spans="1:15" ht="46.5" hidden="1" customHeight="1" x14ac:dyDescent="0.3">
      <c r="A1070" s="108">
        <f>A1061+1</f>
        <v>114</v>
      </c>
      <c r="B1070" s="333"/>
      <c r="C1070" s="338"/>
      <c r="D1070" s="118"/>
      <c r="E1070" s="118"/>
      <c r="F1070" s="119"/>
      <c r="G1070" s="133"/>
      <c r="H1070" s="118"/>
      <c r="I1070" s="338"/>
      <c r="J1070" s="72" t="str">
        <f>IFERROR(AVERAGE(I1070)," ")</f>
        <v xml:space="preserve"> </v>
      </c>
      <c r="K1070" s="196">
        <f t="shared" ref="K1070:K1076" si="59">D1070</f>
        <v>0</v>
      </c>
      <c r="L1070" s="133"/>
      <c r="M1070" s="118"/>
      <c r="N1070" s="338"/>
      <c r="O1070" s="72" t="str">
        <f>IFERROR(AVERAGE(N1070)," ")</f>
        <v xml:space="preserve"> </v>
      </c>
    </row>
    <row r="1071" spans="1:15" ht="38.25" hidden="1" customHeight="1" x14ac:dyDescent="0.3">
      <c r="A1071" s="360"/>
      <c r="B1071" s="334"/>
      <c r="C1071" s="339"/>
      <c r="D1071" s="118"/>
      <c r="E1071" s="118"/>
      <c r="F1071" s="119"/>
      <c r="G1071" s="133"/>
      <c r="H1071" s="118"/>
      <c r="I1071" s="339"/>
      <c r="J1071" s="345" t="str">
        <f>IFERROR(VLOOKUP(J1070,'Datos Validaciones PAO'!$N$2:$O$102,2,TRUE)," ")</f>
        <v xml:space="preserve"> </v>
      </c>
      <c r="K1071" s="196">
        <f t="shared" si="59"/>
        <v>0</v>
      </c>
      <c r="L1071" s="133"/>
      <c r="M1071" s="118"/>
      <c r="N1071" s="339"/>
      <c r="O1071" s="345" t="str">
        <f>IFERROR(VLOOKUP(O1070,'Datos Validaciones PAO'!$N$2:$O$102,2,TRUE)," ")</f>
        <v xml:space="preserve"> </v>
      </c>
    </row>
    <row r="1072" spans="1:15" ht="34.5" hidden="1" customHeight="1" x14ac:dyDescent="0.3">
      <c r="A1072" s="361"/>
      <c r="B1072" s="334"/>
      <c r="C1072" s="339"/>
      <c r="D1072" s="118"/>
      <c r="E1072" s="118"/>
      <c r="F1072" s="119"/>
      <c r="G1072" s="133"/>
      <c r="H1072" s="118"/>
      <c r="I1072" s="339"/>
      <c r="J1072" s="346"/>
      <c r="K1072" s="196">
        <f t="shared" si="59"/>
        <v>0</v>
      </c>
      <c r="L1072" s="133"/>
      <c r="M1072" s="118"/>
      <c r="N1072" s="339"/>
      <c r="O1072" s="346"/>
    </row>
    <row r="1073" spans="1:15" ht="33" hidden="1" customHeight="1" x14ac:dyDescent="0.3">
      <c r="A1073" s="361"/>
      <c r="B1073" s="334"/>
      <c r="C1073" s="339"/>
      <c r="D1073" s="118"/>
      <c r="E1073" s="118"/>
      <c r="F1073" s="119"/>
      <c r="G1073" s="133"/>
      <c r="H1073" s="118"/>
      <c r="I1073" s="339"/>
      <c r="J1073" s="346"/>
      <c r="K1073" s="196">
        <f t="shared" si="59"/>
        <v>0</v>
      </c>
      <c r="L1073" s="133"/>
      <c r="M1073" s="118"/>
      <c r="N1073" s="339"/>
      <c r="O1073" s="346"/>
    </row>
    <row r="1074" spans="1:15" ht="48.75" hidden="1" customHeight="1" x14ac:dyDescent="0.3">
      <c r="A1074" s="361"/>
      <c r="B1074" s="334"/>
      <c r="C1074" s="339"/>
      <c r="D1074" s="118"/>
      <c r="E1074" s="118"/>
      <c r="F1074" s="119"/>
      <c r="G1074" s="133"/>
      <c r="H1074" s="118"/>
      <c r="I1074" s="339"/>
      <c r="J1074" s="346"/>
      <c r="K1074" s="196">
        <f t="shared" si="59"/>
        <v>0</v>
      </c>
      <c r="L1074" s="133"/>
      <c r="M1074" s="118"/>
      <c r="N1074" s="339"/>
      <c r="O1074" s="346"/>
    </row>
    <row r="1075" spans="1:15" ht="33" hidden="1" customHeight="1" x14ac:dyDescent="0.3">
      <c r="A1075" s="361"/>
      <c r="B1075" s="334"/>
      <c r="C1075" s="339"/>
      <c r="D1075" s="118"/>
      <c r="E1075" s="118"/>
      <c r="F1075" s="119"/>
      <c r="G1075" s="133"/>
      <c r="H1075" s="118"/>
      <c r="I1075" s="339"/>
      <c r="J1075" s="346"/>
      <c r="K1075" s="196">
        <f t="shared" si="59"/>
        <v>0</v>
      </c>
      <c r="L1075" s="133"/>
      <c r="M1075" s="118"/>
      <c r="N1075" s="339"/>
      <c r="O1075" s="346"/>
    </row>
    <row r="1076" spans="1:15" ht="42.75" hidden="1" customHeight="1" thickBot="1" x14ac:dyDescent="0.35">
      <c r="A1076" s="362"/>
      <c r="B1076" s="335"/>
      <c r="C1076" s="340"/>
      <c r="D1076" s="118"/>
      <c r="E1076" s="118"/>
      <c r="F1076" s="119"/>
      <c r="G1076" s="133"/>
      <c r="H1076" s="118"/>
      <c r="I1076" s="340"/>
      <c r="J1076" s="347"/>
      <c r="K1076" s="196">
        <f t="shared" si="59"/>
        <v>0</v>
      </c>
      <c r="L1076" s="133"/>
      <c r="M1076" s="118"/>
      <c r="N1076" s="340"/>
      <c r="O1076" s="347"/>
    </row>
    <row r="1077" spans="1:15" ht="15.75" hidden="1" customHeight="1" thickBot="1" x14ac:dyDescent="0.35">
      <c r="A1077" s="69" t="s">
        <v>27</v>
      </c>
      <c r="B1077" s="326"/>
      <c r="C1077" s="325"/>
      <c r="D1077" s="325"/>
      <c r="E1077" s="67"/>
      <c r="F1077" s="67"/>
      <c r="G1077" s="67"/>
      <c r="H1077" s="67"/>
      <c r="I1077" s="67"/>
      <c r="J1077" s="68"/>
      <c r="K1077" s="67"/>
      <c r="L1077" s="67"/>
      <c r="M1077" s="67"/>
      <c r="N1077" s="67"/>
      <c r="O1077" s="68"/>
    </row>
    <row r="1078" spans="1:15" ht="49.5" hidden="1" customHeight="1" thickBot="1" x14ac:dyDescent="0.35">
      <c r="A1078" s="71" t="s">
        <v>28</v>
      </c>
      <c r="B1078" s="70" t="s">
        <v>29</v>
      </c>
      <c r="C1078" s="134" t="s">
        <v>30</v>
      </c>
      <c r="D1078" s="134" t="s">
        <v>31</v>
      </c>
      <c r="E1078" s="134" t="s">
        <v>32</v>
      </c>
      <c r="F1078" s="134" t="s">
        <v>33</v>
      </c>
      <c r="G1078" s="134" t="s">
        <v>35</v>
      </c>
      <c r="H1078" s="134" t="s">
        <v>36</v>
      </c>
      <c r="I1078" s="134" t="s">
        <v>34</v>
      </c>
      <c r="J1078" s="134" t="s">
        <v>37</v>
      </c>
      <c r="K1078" s="134" t="s">
        <v>31</v>
      </c>
      <c r="L1078" s="134" t="s">
        <v>35</v>
      </c>
      <c r="M1078" s="134" t="s">
        <v>36</v>
      </c>
      <c r="N1078" s="134" t="s">
        <v>34</v>
      </c>
      <c r="O1078" s="134" t="s">
        <v>37</v>
      </c>
    </row>
    <row r="1079" spans="1:15" ht="46.5" hidden="1" customHeight="1" x14ac:dyDescent="0.3">
      <c r="A1079" s="108">
        <f>A1070+1</f>
        <v>115</v>
      </c>
      <c r="B1079" s="333"/>
      <c r="C1079" s="338"/>
      <c r="D1079" s="118"/>
      <c r="E1079" s="118"/>
      <c r="F1079" s="119"/>
      <c r="G1079" s="133"/>
      <c r="H1079" s="118"/>
      <c r="I1079" s="338"/>
      <c r="J1079" s="72" t="str">
        <f>IFERROR(AVERAGE(I1079)," ")</f>
        <v xml:space="preserve"> </v>
      </c>
      <c r="K1079" s="196">
        <f t="shared" ref="K1079:K1085" si="60">D1079</f>
        <v>0</v>
      </c>
      <c r="L1079" s="133"/>
      <c r="M1079" s="118"/>
      <c r="N1079" s="338"/>
      <c r="O1079" s="72" t="str">
        <f>IFERROR(AVERAGE(N1079)," ")</f>
        <v xml:space="preserve"> </v>
      </c>
    </row>
    <row r="1080" spans="1:15" ht="38.25" hidden="1" customHeight="1" x14ac:dyDescent="0.3">
      <c r="A1080" s="360"/>
      <c r="B1080" s="334"/>
      <c r="C1080" s="339"/>
      <c r="D1080" s="118"/>
      <c r="E1080" s="118"/>
      <c r="F1080" s="119"/>
      <c r="G1080" s="133"/>
      <c r="H1080" s="118"/>
      <c r="I1080" s="339"/>
      <c r="J1080" s="345" t="str">
        <f>IFERROR(VLOOKUP(J1079,'Datos Validaciones PAO'!$N$2:$O$102,2,TRUE)," ")</f>
        <v xml:space="preserve"> </v>
      </c>
      <c r="K1080" s="196">
        <f t="shared" si="60"/>
        <v>0</v>
      </c>
      <c r="L1080" s="133"/>
      <c r="M1080" s="118"/>
      <c r="N1080" s="339"/>
      <c r="O1080" s="345" t="str">
        <f>IFERROR(VLOOKUP(O1079,'Datos Validaciones PAO'!$N$2:$O$102,2,TRUE)," ")</f>
        <v xml:space="preserve"> </v>
      </c>
    </row>
    <row r="1081" spans="1:15" ht="34.5" hidden="1" customHeight="1" x14ac:dyDescent="0.3">
      <c r="A1081" s="361"/>
      <c r="B1081" s="334"/>
      <c r="C1081" s="339"/>
      <c r="D1081" s="118"/>
      <c r="E1081" s="118"/>
      <c r="F1081" s="119"/>
      <c r="G1081" s="133"/>
      <c r="H1081" s="118"/>
      <c r="I1081" s="339"/>
      <c r="J1081" s="346"/>
      <c r="K1081" s="196">
        <f t="shared" si="60"/>
        <v>0</v>
      </c>
      <c r="L1081" s="133"/>
      <c r="M1081" s="118"/>
      <c r="N1081" s="339"/>
      <c r="O1081" s="346"/>
    </row>
    <row r="1082" spans="1:15" ht="33" hidden="1" customHeight="1" x14ac:dyDescent="0.3">
      <c r="A1082" s="361"/>
      <c r="B1082" s="334"/>
      <c r="C1082" s="339"/>
      <c r="D1082" s="118"/>
      <c r="E1082" s="118"/>
      <c r="F1082" s="119"/>
      <c r="G1082" s="133"/>
      <c r="H1082" s="118"/>
      <c r="I1082" s="339"/>
      <c r="J1082" s="346"/>
      <c r="K1082" s="196">
        <f t="shared" si="60"/>
        <v>0</v>
      </c>
      <c r="L1082" s="133"/>
      <c r="M1082" s="118"/>
      <c r="N1082" s="339"/>
      <c r="O1082" s="346"/>
    </row>
    <row r="1083" spans="1:15" ht="48.75" hidden="1" customHeight="1" x14ac:dyDescent="0.3">
      <c r="A1083" s="361"/>
      <c r="B1083" s="334"/>
      <c r="C1083" s="339"/>
      <c r="D1083" s="118"/>
      <c r="E1083" s="118"/>
      <c r="F1083" s="119"/>
      <c r="G1083" s="133"/>
      <c r="H1083" s="118"/>
      <c r="I1083" s="339"/>
      <c r="J1083" s="346"/>
      <c r="K1083" s="196">
        <f t="shared" si="60"/>
        <v>0</v>
      </c>
      <c r="L1083" s="133"/>
      <c r="M1083" s="118"/>
      <c r="N1083" s="339"/>
      <c r="O1083" s="346"/>
    </row>
    <row r="1084" spans="1:15" ht="33" hidden="1" customHeight="1" x14ac:dyDescent="0.3">
      <c r="A1084" s="361"/>
      <c r="B1084" s="334"/>
      <c r="C1084" s="339"/>
      <c r="D1084" s="118"/>
      <c r="E1084" s="118"/>
      <c r="F1084" s="119"/>
      <c r="G1084" s="133"/>
      <c r="H1084" s="118"/>
      <c r="I1084" s="339"/>
      <c r="J1084" s="346"/>
      <c r="K1084" s="196">
        <f t="shared" si="60"/>
        <v>0</v>
      </c>
      <c r="L1084" s="133"/>
      <c r="M1084" s="118"/>
      <c r="N1084" s="339"/>
      <c r="O1084" s="346"/>
    </row>
    <row r="1085" spans="1:15" ht="42.75" hidden="1" customHeight="1" thickBot="1" x14ac:dyDescent="0.35">
      <c r="A1085" s="362"/>
      <c r="B1085" s="335"/>
      <c r="C1085" s="340"/>
      <c r="D1085" s="118"/>
      <c r="E1085" s="118"/>
      <c r="F1085" s="119"/>
      <c r="G1085" s="133"/>
      <c r="H1085" s="118"/>
      <c r="I1085" s="340"/>
      <c r="J1085" s="347"/>
      <c r="K1085" s="196">
        <f t="shared" si="60"/>
        <v>0</v>
      </c>
      <c r="L1085" s="133"/>
      <c r="M1085" s="118"/>
      <c r="N1085" s="340"/>
      <c r="O1085" s="347"/>
    </row>
    <row r="1086" spans="1:15" ht="15.75" hidden="1" customHeight="1" thickBot="1" x14ac:dyDescent="0.35">
      <c r="A1086" s="69" t="s">
        <v>27</v>
      </c>
      <c r="B1086" s="326"/>
      <c r="C1086" s="325"/>
      <c r="D1086" s="325"/>
      <c r="E1086" s="67"/>
      <c r="F1086" s="67"/>
      <c r="G1086" s="67"/>
      <c r="H1086" s="67"/>
      <c r="I1086" s="67"/>
      <c r="J1086" s="68"/>
      <c r="K1086" s="67"/>
      <c r="L1086" s="67"/>
      <c r="M1086" s="67"/>
      <c r="N1086" s="67"/>
      <c r="O1086" s="68"/>
    </row>
    <row r="1087" spans="1:15" ht="49.5" hidden="1" customHeight="1" thickBot="1" x14ac:dyDescent="0.35">
      <c r="A1087" s="71" t="s">
        <v>28</v>
      </c>
      <c r="B1087" s="70" t="s">
        <v>29</v>
      </c>
      <c r="C1087" s="134" t="s">
        <v>30</v>
      </c>
      <c r="D1087" s="134" t="s">
        <v>31</v>
      </c>
      <c r="E1087" s="134" t="s">
        <v>32</v>
      </c>
      <c r="F1087" s="134" t="s">
        <v>33</v>
      </c>
      <c r="G1087" s="134" t="s">
        <v>35</v>
      </c>
      <c r="H1087" s="134" t="s">
        <v>36</v>
      </c>
      <c r="I1087" s="134" t="s">
        <v>34</v>
      </c>
      <c r="J1087" s="134" t="s">
        <v>37</v>
      </c>
      <c r="K1087" s="134" t="s">
        <v>31</v>
      </c>
      <c r="L1087" s="134" t="s">
        <v>35</v>
      </c>
      <c r="M1087" s="134" t="s">
        <v>36</v>
      </c>
      <c r="N1087" s="134" t="s">
        <v>34</v>
      </c>
      <c r="O1087" s="134" t="s">
        <v>37</v>
      </c>
    </row>
    <row r="1088" spans="1:15" ht="46.5" hidden="1" customHeight="1" x14ac:dyDescent="0.3">
      <c r="A1088" s="108">
        <f>A1079+1</f>
        <v>116</v>
      </c>
      <c r="B1088" s="333"/>
      <c r="C1088" s="338"/>
      <c r="D1088" s="118"/>
      <c r="E1088" s="118"/>
      <c r="F1088" s="119"/>
      <c r="G1088" s="133"/>
      <c r="H1088" s="118"/>
      <c r="I1088" s="338"/>
      <c r="J1088" s="72" t="str">
        <f>IFERROR(AVERAGE(I1088)," ")</f>
        <v xml:space="preserve"> </v>
      </c>
      <c r="K1088" s="196">
        <f t="shared" ref="K1088:K1094" si="61">D1088</f>
        <v>0</v>
      </c>
      <c r="L1088" s="133"/>
      <c r="M1088" s="118"/>
      <c r="N1088" s="338"/>
      <c r="O1088" s="72" t="str">
        <f>IFERROR(AVERAGE(N1088)," ")</f>
        <v xml:space="preserve"> </v>
      </c>
    </row>
    <row r="1089" spans="1:15" ht="38.25" hidden="1" customHeight="1" x14ac:dyDescent="0.3">
      <c r="A1089" s="360"/>
      <c r="B1089" s="334"/>
      <c r="C1089" s="339"/>
      <c r="D1089" s="118"/>
      <c r="E1089" s="118"/>
      <c r="F1089" s="119"/>
      <c r="G1089" s="133"/>
      <c r="H1089" s="118"/>
      <c r="I1089" s="339"/>
      <c r="J1089" s="345" t="str">
        <f>IFERROR(VLOOKUP(J1088,'Datos Validaciones PAO'!$N$2:$O$102,2,TRUE)," ")</f>
        <v xml:space="preserve"> </v>
      </c>
      <c r="K1089" s="196">
        <f t="shared" si="61"/>
        <v>0</v>
      </c>
      <c r="L1089" s="133"/>
      <c r="M1089" s="118"/>
      <c r="N1089" s="339"/>
      <c r="O1089" s="345" t="str">
        <f>IFERROR(VLOOKUP(O1088,'Datos Validaciones PAO'!$N$2:$O$102,2,TRUE)," ")</f>
        <v xml:space="preserve"> </v>
      </c>
    </row>
    <row r="1090" spans="1:15" ht="34.5" hidden="1" customHeight="1" x14ac:dyDescent="0.3">
      <c r="A1090" s="361"/>
      <c r="B1090" s="334"/>
      <c r="C1090" s="339"/>
      <c r="D1090" s="118"/>
      <c r="E1090" s="118"/>
      <c r="F1090" s="119"/>
      <c r="G1090" s="133"/>
      <c r="H1090" s="118"/>
      <c r="I1090" s="339"/>
      <c r="J1090" s="346"/>
      <c r="K1090" s="196">
        <f t="shared" si="61"/>
        <v>0</v>
      </c>
      <c r="L1090" s="133"/>
      <c r="M1090" s="118"/>
      <c r="N1090" s="339"/>
      <c r="O1090" s="346"/>
    </row>
    <row r="1091" spans="1:15" ht="33" hidden="1" customHeight="1" x14ac:dyDescent="0.3">
      <c r="A1091" s="361"/>
      <c r="B1091" s="334"/>
      <c r="C1091" s="339"/>
      <c r="D1091" s="118"/>
      <c r="E1091" s="118"/>
      <c r="F1091" s="119"/>
      <c r="G1091" s="133"/>
      <c r="H1091" s="118"/>
      <c r="I1091" s="339"/>
      <c r="J1091" s="346"/>
      <c r="K1091" s="196">
        <f t="shared" si="61"/>
        <v>0</v>
      </c>
      <c r="L1091" s="133"/>
      <c r="M1091" s="118"/>
      <c r="N1091" s="339"/>
      <c r="O1091" s="346"/>
    </row>
    <row r="1092" spans="1:15" ht="48.75" hidden="1" customHeight="1" x14ac:dyDescent="0.3">
      <c r="A1092" s="361"/>
      <c r="B1092" s="334"/>
      <c r="C1092" s="339"/>
      <c r="D1092" s="118"/>
      <c r="E1092" s="118"/>
      <c r="F1092" s="119"/>
      <c r="G1092" s="133"/>
      <c r="H1092" s="118"/>
      <c r="I1092" s="339"/>
      <c r="J1092" s="346"/>
      <c r="K1092" s="196">
        <f t="shared" si="61"/>
        <v>0</v>
      </c>
      <c r="L1092" s="133"/>
      <c r="M1092" s="118"/>
      <c r="N1092" s="339"/>
      <c r="O1092" s="346"/>
    </row>
    <row r="1093" spans="1:15" ht="33" hidden="1" customHeight="1" x14ac:dyDescent="0.3">
      <c r="A1093" s="361"/>
      <c r="B1093" s="334"/>
      <c r="C1093" s="339"/>
      <c r="D1093" s="118"/>
      <c r="E1093" s="118"/>
      <c r="F1093" s="119"/>
      <c r="G1093" s="133"/>
      <c r="H1093" s="118"/>
      <c r="I1093" s="339"/>
      <c r="J1093" s="346"/>
      <c r="K1093" s="196">
        <f t="shared" si="61"/>
        <v>0</v>
      </c>
      <c r="L1093" s="133"/>
      <c r="M1093" s="118"/>
      <c r="N1093" s="339"/>
      <c r="O1093" s="346"/>
    </row>
    <row r="1094" spans="1:15" ht="42.75" hidden="1" customHeight="1" thickBot="1" x14ac:dyDescent="0.35">
      <c r="A1094" s="362"/>
      <c r="B1094" s="335"/>
      <c r="C1094" s="340"/>
      <c r="D1094" s="118"/>
      <c r="E1094" s="118"/>
      <c r="F1094" s="119"/>
      <c r="G1094" s="133"/>
      <c r="H1094" s="118"/>
      <c r="I1094" s="340"/>
      <c r="J1094" s="347"/>
      <c r="K1094" s="196">
        <f t="shared" si="61"/>
        <v>0</v>
      </c>
      <c r="L1094" s="133"/>
      <c r="M1094" s="118"/>
      <c r="N1094" s="340"/>
      <c r="O1094" s="347"/>
    </row>
    <row r="1095" spans="1:15" ht="15.75" hidden="1" customHeight="1" thickBot="1" x14ac:dyDescent="0.35">
      <c r="A1095" s="69" t="s">
        <v>27</v>
      </c>
      <c r="B1095" s="326"/>
      <c r="C1095" s="325"/>
      <c r="D1095" s="325"/>
      <c r="E1095" s="67"/>
      <c r="F1095" s="67"/>
      <c r="G1095" s="67"/>
      <c r="H1095" s="67"/>
      <c r="I1095" s="67"/>
      <c r="J1095" s="68"/>
      <c r="K1095" s="67"/>
      <c r="L1095" s="67"/>
      <c r="M1095" s="67"/>
      <c r="N1095" s="67"/>
      <c r="O1095" s="68"/>
    </row>
    <row r="1096" spans="1:15" ht="49.5" hidden="1" customHeight="1" thickBot="1" x14ac:dyDescent="0.35">
      <c r="A1096" s="71" t="s">
        <v>28</v>
      </c>
      <c r="B1096" s="70" t="s">
        <v>29</v>
      </c>
      <c r="C1096" s="134" t="s">
        <v>30</v>
      </c>
      <c r="D1096" s="134" t="s">
        <v>31</v>
      </c>
      <c r="E1096" s="134" t="s">
        <v>32</v>
      </c>
      <c r="F1096" s="134" t="s">
        <v>33</v>
      </c>
      <c r="G1096" s="134" t="s">
        <v>35</v>
      </c>
      <c r="H1096" s="134" t="s">
        <v>36</v>
      </c>
      <c r="I1096" s="134" t="s">
        <v>34</v>
      </c>
      <c r="J1096" s="134" t="s">
        <v>37</v>
      </c>
      <c r="K1096" s="134" t="s">
        <v>31</v>
      </c>
      <c r="L1096" s="134" t="s">
        <v>35</v>
      </c>
      <c r="M1096" s="134" t="s">
        <v>36</v>
      </c>
      <c r="N1096" s="134" t="s">
        <v>34</v>
      </c>
      <c r="O1096" s="134" t="s">
        <v>37</v>
      </c>
    </row>
    <row r="1097" spans="1:15" ht="46.5" hidden="1" customHeight="1" x14ac:dyDescent="0.3">
      <c r="A1097" s="108">
        <f>A1088+1</f>
        <v>117</v>
      </c>
      <c r="B1097" s="333"/>
      <c r="C1097" s="338"/>
      <c r="D1097" s="118"/>
      <c r="E1097" s="118"/>
      <c r="F1097" s="119"/>
      <c r="G1097" s="133"/>
      <c r="H1097" s="118"/>
      <c r="I1097" s="338"/>
      <c r="J1097" s="72" t="str">
        <f>IFERROR(AVERAGE(I1097)," ")</f>
        <v xml:space="preserve"> </v>
      </c>
      <c r="K1097" s="196">
        <f t="shared" ref="K1097:K1103" si="62">D1097</f>
        <v>0</v>
      </c>
      <c r="L1097" s="133"/>
      <c r="M1097" s="118"/>
      <c r="N1097" s="338"/>
      <c r="O1097" s="72" t="str">
        <f>IFERROR(AVERAGE(N1097)," ")</f>
        <v xml:space="preserve"> </v>
      </c>
    </row>
    <row r="1098" spans="1:15" ht="38.25" hidden="1" customHeight="1" x14ac:dyDescent="0.3">
      <c r="A1098" s="360"/>
      <c r="B1098" s="334"/>
      <c r="C1098" s="339"/>
      <c r="D1098" s="118"/>
      <c r="E1098" s="118"/>
      <c r="F1098" s="119"/>
      <c r="G1098" s="133"/>
      <c r="H1098" s="118"/>
      <c r="I1098" s="339"/>
      <c r="J1098" s="345" t="str">
        <f>IFERROR(VLOOKUP(J1097,'Datos Validaciones PAO'!$N$2:$O$102,2,TRUE)," ")</f>
        <v xml:space="preserve"> </v>
      </c>
      <c r="K1098" s="196">
        <f t="shared" si="62"/>
        <v>0</v>
      </c>
      <c r="L1098" s="133"/>
      <c r="M1098" s="118"/>
      <c r="N1098" s="339"/>
      <c r="O1098" s="345" t="str">
        <f>IFERROR(VLOOKUP(O1097,'Datos Validaciones PAO'!$N$2:$O$102,2,TRUE)," ")</f>
        <v xml:space="preserve"> </v>
      </c>
    </row>
    <row r="1099" spans="1:15" ht="34.5" hidden="1" customHeight="1" x14ac:dyDescent="0.3">
      <c r="A1099" s="361"/>
      <c r="B1099" s="334"/>
      <c r="C1099" s="339"/>
      <c r="D1099" s="118"/>
      <c r="E1099" s="118"/>
      <c r="F1099" s="119"/>
      <c r="G1099" s="133"/>
      <c r="H1099" s="118"/>
      <c r="I1099" s="339"/>
      <c r="J1099" s="346"/>
      <c r="K1099" s="196">
        <f t="shared" si="62"/>
        <v>0</v>
      </c>
      <c r="L1099" s="133"/>
      <c r="M1099" s="118"/>
      <c r="N1099" s="339"/>
      <c r="O1099" s="346"/>
    </row>
    <row r="1100" spans="1:15" ht="33" hidden="1" customHeight="1" x14ac:dyDescent="0.3">
      <c r="A1100" s="361"/>
      <c r="B1100" s="334"/>
      <c r="C1100" s="339"/>
      <c r="D1100" s="118"/>
      <c r="E1100" s="118"/>
      <c r="F1100" s="119"/>
      <c r="G1100" s="133"/>
      <c r="H1100" s="118"/>
      <c r="I1100" s="339"/>
      <c r="J1100" s="346"/>
      <c r="K1100" s="196">
        <f t="shared" si="62"/>
        <v>0</v>
      </c>
      <c r="L1100" s="133"/>
      <c r="M1100" s="118"/>
      <c r="N1100" s="339"/>
      <c r="O1100" s="346"/>
    </row>
    <row r="1101" spans="1:15" ht="48.75" hidden="1" customHeight="1" x14ac:dyDescent="0.3">
      <c r="A1101" s="361"/>
      <c r="B1101" s="334"/>
      <c r="C1101" s="339"/>
      <c r="D1101" s="118"/>
      <c r="E1101" s="118"/>
      <c r="F1101" s="119"/>
      <c r="G1101" s="133"/>
      <c r="H1101" s="118"/>
      <c r="I1101" s="339"/>
      <c r="J1101" s="346"/>
      <c r="K1101" s="196">
        <f t="shared" si="62"/>
        <v>0</v>
      </c>
      <c r="L1101" s="133"/>
      <c r="M1101" s="118"/>
      <c r="N1101" s="339"/>
      <c r="O1101" s="346"/>
    </row>
    <row r="1102" spans="1:15" ht="33" hidden="1" customHeight="1" x14ac:dyDescent="0.3">
      <c r="A1102" s="361"/>
      <c r="B1102" s="334"/>
      <c r="C1102" s="339"/>
      <c r="D1102" s="118"/>
      <c r="E1102" s="118"/>
      <c r="F1102" s="119"/>
      <c r="G1102" s="133"/>
      <c r="H1102" s="118"/>
      <c r="I1102" s="339"/>
      <c r="J1102" s="346"/>
      <c r="K1102" s="196">
        <f t="shared" si="62"/>
        <v>0</v>
      </c>
      <c r="L1102" s="133"/>
      <c r="M1102" s="118"/>
      <c r="N1102" s="339"/>
      <c r="O1102" s="346"/>
    </row>
    <row r="1103" spans="1:15" ht="25.5" hidden="1" customHeight="1" thickBot="1" x14ac:dyDescent="0.35">
      <c r="A1103" s="362"/>
      <c r="B1103" s="335"/>
      <c r="C1103" s="340"/>
      <c r="D1103" s="118"/>
      <c r="E1103" s="118"/>
      <c r="F1103" s="119"/>
      <c r="G1103" s="133"/>
      <c r="H1103" s="118"/>
      <c r="I1103" s="340"/>
      <c r="J1103" s="347"/>
      <c r="K1103" s="196">
        <f t="shared" si="62"/>
        <v>0</v>
      </c>
      <c r="L1103" s="133"/>
      <c r="M1103" s="118"/>
      <c r="N1103" s="340"/>
      <c r="O1103" s="347"/>
    </row>
    <row r="1104" spans="1:15" ht="15.75" hidden="1" customHeight="1" thickBot="1" x14ac:dyDescent="0.35">
      <c r="A1104" s="69" t="s">
        <v>27</v>
      </c>
      <c r="B1104" s="326"/>
      <c r="C1104" s="325"/>
      <c r="D1104" s="325"/>
      <c r="E1104" s="67"/>
      <c r="F1104" s="67"/>
      <c r="G1104" s="67"/>
      <c r="H1104" s="67"/>
      <c r="I1104" s="67"/>
      <c r="J1104" s="68"/>
      <c r="K1104" s="67"/>
      <c r="L1104" s="67"/>
      <c r="M1104" s="67"/>
      <c r="N1104" s="67"/>
      <c r="O1104" s="68"/>
    </row>
    <row r="1105" spans="1:15" ht="49.5" hidden="1" customHeight="1" thickBot="1" x14ac:dyDescent="0.35">
      <c r="A1105" s="71" t="s">
        <v>28</v>
      </c>
      <c r="B1105" s="70" t="s">
        <v>29</v>
      </c>
      <c r="C1105" s="134" t="s">
        <v>30</v>
      </c>
      <c r="D1105" s="134" t="s">
        <v>31</v>
      </c>
      <c r="E1105" s="134" t="s">
        <v>32</v>
      </c>
      <c r="F1105" s="134" t="s">
        <v>33</v>
      </c>
      <c r="G1105" s="134" t="s">
        <v>35</v>
      </c>
      <c r="H1105" s="134" t="s">
        <v>36</v>
      </c>
      <c r="I1105" s="134" t="s">
        <v>34</v>
      </c>
      <c r="J1105" s="134" t="s">
        <v>37</v>
      </c>
      <c r="K1105" s="134" t="s">
        <v>31</v>
      </c>
      <c r="L1105" s="134" t="s">
        <v>35</v>
      </c>
      <c r="M1105" s="134" t="s">
        <v>36</v>
      </c>
      <c r="N1105" s="134" t="s">
        <v>34</v>
      </c>
      <c r="O1105" s="134" t="s">
        <v>37</v>
      </c>
    </row>
    <row r="1106" spans="1:15" ht="46.5" hidden="1" customHeight="1" x14ac:dyDescent="0.3">
      <c r="A1106" s="108">
        <f>A1097+1</f>
        <v>118</v>
      </c>
      <c r="B1106" s="333"/>
      <c r="C1106" s="338"/>
      <c r="D1106" s="118"/>
      <c r="E1106" s="118"/>
      <c r="F1106" s="119"/>
      <c r="G1106" s="133"/>
      <c r="H1106" s="118"/>
      <c r="I1106" s="338"/>
      <c r="J1106" s="72" t="str">
        <f>IFERROR(AVERAGE(I1106)," ")</f>
        <v xml:space="preserve"> </v>
      </c>
      <c r="K1106" s="196">
        <f t="shared" ref="K1106:K1112" si="63">D1106</f>
        <v>0</v>
      </c>
      <c r="L1106" s="133"/>
      <c r="M1106" s="118"/>
      <c r="N1106" s="338"/>
      <c r="O1106" s="72" t="str">
        <f>IFERROR(AVERAGE(N1106)," ")</f>
        <v xml:space="preserve"> </v>
      </c>
    </row>
    <row r="1107" spans="1:15" ht="38.25" hidden="1" customHeight="1" x14ac:dyDescent="0.3">
      <c r="A1107" s="360"/>
      <c r="B1107" s="334"/>
      <c r="C1107" s="339"/>
      <c r="D1107" s="118"/>
      <c r="E1107" s="118"/>
      <c r="F1107" s="119"/>
      <c r="G1107" s="133"/>
      <c r="H1107" s="118"/>
      <c r="I1107" s="339"/>
      <c r="J1107" s="345" t="str">
        <f>IFERROR(VLOOKUP(J1106,'Datos Validaciones PAO'!$N$2:$O$102,2,TRUE)," ")</f>
        <v xml:space="preserve"> </v>
      </c>
      <c r="K1107" s="196">
        <f t="shared" si="63"/>
        <v>0</v>
      </c>
      <c r="L1107" s="133"/>
      <c r="M1107" s="118"/>
      <c r="N1107" s="339"/>
      <c r="O1107" s="345" t="str">
        <f>IFERROR(VLOOKUP(O1106,'Datos Validaciones PAO'!$N$2:$O$102,2,TRUE)," ")</f>
        <v xml:space="preserve"> </v>
      </c>
    </row>
    <row r="1108" spans="1:15" ht="34.5" hidden="1" customHeight="1" x14ac:dyDescent="0.3">
      <c r="A1108" s="361"/>
      <c r="B1108" s="334"/>
      <c r="C1108" s="339"/>
      <c r="D1108" s="118"/>
      <c r="E1108" s="118"/>
      <c r="F1108" s="119"/>
      <c r="G1108" s="133"/>
      <c r="H1108" s="118"/>
      <c r="I1108" s="339"/>
      <c r="J1108" s="346"/>
      <c r="K1108" s="196">
        <f t="shared" si="63"/>
        <v>0</v>
      </c>
      <c r="L1108" s="133"/>
      <c r="M1108" s="118"/>
      <c r="N1108" s="339"/>
      <c r="O1108" s="346"/>
    </row>
    <row r="1109" spans="1:15" ht="33" hidden="1" customHeight="1" x14ac:dyDescent="0.3">
      <c r="A1109" s="361"/>
      <c r="B1109" s="334"/>
      <c r="C1109" s="339"/>
      <c r="D1109" s="118"/>
      <c r="E1109" s="118"/>
      <c r="F1109" s="119"/>
      <c r="G1109" s="133"/>
      <c r="H1109" s="118"/>
      <c r="I1109" s="339"/>
      <c r="J1109" s="346"/>
      <c r="K1109" s="196">
        <f t="shared" si="63"/>
        <v>0</v>
      </c>
      <c r="L1109" s="133"/>
      <c r="M1109" s="118"/>
      <c r="N1109" s="339"/>
      <c r="O1109" s="346"/>
    </row>
    <row r="1110" spans="1:15" ht="48.75" hidden="1" customHeight="1" x14ac:dyDescent="0.3">
      <c r="A1110" s="361"/>
      <c r="B1110" s="334"/>
      <c r="C1110" s="339"/>
      <c r="D1110" s="118"/>
      <c r="E1110" s="118"/>
      <c r="F1110" s="119"/>
      <c r="G1110" s="133"/>
      <c r="H1110" s="118"/>
      <c r="I1110" s="339"/>
      <c r="J1110" s="346"/>
      <c r="K1110" s="196">
        <f t="shared" si="63"/>
        <v>0</v>
      </c>
      <c r="L1110" s="133"/>
      <c r="M1110" s="118"/>
      <c r="N1110" s="339"/>
      <c r="O1110" s="346"/>
    </row>
    <row r="1111" spans="1:15" ht="33" hidden="1" customHeight="1" x14ac:dyDescent="0.3">
      <c r="A1111" s="361"/>
      <c r="B1111" s="334"/>
      <c r="C1111" s="339"/>
      <c r="D1111" s="118"/>
      <c r="E1111" s="118"/>
      <c r="F1111" s="119"/>
      <c r="G1111" s="133"/>
      <c r="H1111" s="118"/>
      <c r="I1111" s="339"/>
      <c r="J1111" s="346"/>
      <c r="K1111" s="196">
        <f t="shared" si="63"/>
        <v>0</v>
      </c>
      <c r="L1111" s="133"/>
      <c r="M1111" s="118"/>
      <c r="N1111" s="339"/>
      <c r="O1111" s="346"/>
    </row>
    <row r="1112" spans="1:15" ht="42.75" hidden="1" customHeight="1" thickBot="1" x14ac:dyDescent="0.35">
      <c r="A1112" s="362"/>
      <c r="B1112" s="335"/>
      <c r="C1112" s="340"/>
      <c r="D1112" s="118"/>
      <c r="E1112" s="118"/>
      <c r="F1112" s="119"/>
      <c r="G1112" s="133"/>
      <c r="H1112" s="118"/>
      <c r="I1112" s="340"/>
      <c r="J1112" s="347"/>
      <c r="K1112" s="196">
        <f t="shared" si="63"/>
        <v>0</v>
      </c>
      <c r="L1112" s="133"/>
      <c r="M1112" s="118"/>
      <c r="N1112" s="340"/>
      <c r="O1112" s="347"/>
    </row>
    <row r="1113" spans="1:15" ht="15.75" hidden="1" customHeight="1" thickBot="1" x14ac:dyDescent="0.35">
      <c r="A1113" s="69" t="s">
        <v>27</v>
      </c>
      <c r="B1113" s="326"/>
      <c r="C1113" s="325"/>
      <c r="D1113" s="325"/>
      <c r="E1113" s="67"/>
      <c r="F1113" s="67"/>
      <c r="G1113" s="67"/>
      <c r="H1113" s="67"/>
      <c r="I1113" s="67"/>
      <c r="J1113" s="68"/>
      <c r="K1113" s="67"/>
      <c r="L1113" s="67"/>
      <c r="M1113" s="67"/>
      <c r="N1113" s="67"/>
      <c r="O1113" s="68"/>
    </row>
    <row r="1114" spans="1:15" ht="49.5" hidden="1" customHeight="1" thickBot="1" x14ac:dyDescent="0.35">
      <c r="A1114" s="71" t="s">
        <v>28</v>
      </c>
      <c r="B1114" s="70" t="s">
        <v>29</v>
      </c>
      <c r="C1114" s="134" t="s">
        <v>30</v>
      </c>
      <c r="D1114" s="134" t="s">
        <v>31</v>
      </c>
      <c r="E1114" s="134" t="s">
        <v>32</v>
      </c>
      <c r="F1114" s="134" t="s">
        <v>33</v>
      </c>
      <c r="G1114" s="134" t="s">
        <v>35</v>
      </c>
      <c r="H1114" s="134" t="s">
        <v>36</v>
      </c>
      <c r="I1114" s="134" t="s">
        <v>34</v>
      </c>
      <c r="J1114" s="134" t="s">
        <v>37</v>
      </c>
      <c r="K1114" s="134" t="s">
        <v>31</v>
      </c>
      <c r="L1114" s="134" t="s">
        <v>35</v>
      </c>
      <c r="M1114" s="134" t="s">
        <v>36</v>
      </c>
      <c r="N1114" s="134" t="s">
        <v>34</v>
      </c>
      <c r="O1114" s="134" t="s">
        <v>37</v>
      </c>
    </row>
    <row r="1115" spans="1:15" ht="46.5" hidden="1" customHeight="1" x14ac:dyDescent="0.3">
      <c r="A1115" s="108">
        <f>A1106+1</f>
        <v>119</v>
      </c>
      <c r="B1115" s="333"/>
      <c r="C1115" s="338"/>
      <c r="D1115" s="118"/>
      <c r="E1115" s="118"/>
      <c r="F1115" s="119"/>
      <c r="G1115" s="133"/>
      <c r="H1115" s="118"/>
      <c r="I1115" s="338"/>
      <c r="J1115" s="72" t="str">
        <f>IFERROR(AVERAGE(I1115)," ")</f>
        <v xml:space="preserve"> </v>
      </c>
      <c r="K1115" s="196">
        <f t="shared" ref="K1115:K1121" si="64">D1115</f>
        <v>0</v>
      </c>
      <c r="L1115" s="133"/>
      <c r="M1115" s="118"/>
      <c r="N1115" s="338"/>
      <c r="O1115" s="72" t="str">
        <f>IFERROR(AVERAGE(N1115)," ")</f>
        <v xml:space="preserve"> </v>
      </c>
    </row>
    <row r="1116" spans="1:15" ht="38.25" hidden="1" customHeight="1" x14ac:dyDescent="0.3">
      <c r="A1116" s="360"/>
      <c r="B1116" s="334"/>
      <c r="C1116" s="339"/>
      <c r="D1116" s="118"/>
      <c r="E1116" s="118"/>
      <c r="F1116" s="119"/>
      <c r="G1116" s="133"/>
      <c r="H1116" s="118"/>
      <c r="I1116" s="339"/>
      <c r="J1116" s="345" t="str">
        <f>IFERROR(VLOOKUP(J1115,'Datos Validaciones PAO'!$N$2:$O$102,2,TRUE)," ")</f>
        <v xml:space="preserve"> </v>
      </c>
      <c r="K1116" s="196">
        <f t="shared" si="64"/>
        <v>0</v>
      </c>
      <c r="L1116" s="133"/>
      <c r="M1116" s="118"/>
      <c r="N1116" s="339"/>
      <c r="O1116" s="345" t="str">
        <f>IFERROR(VLOOKUP(O1115,'Datos Validaciones PAO'!$N$2:$O$102,2,TRUE)," ")</f>
        <v xml:space="preserve"> </v>
      </c>
    </row>
    <row r="1117" spans="1:15" ht="34.5" hidden="1" customHeight="1" x14ac:dyDescent="0.3">
      <c r="A1117" s="361"/>
      <c r="B1117" s="334"/>
      <c r="C1117" s="339"/>
      <c r="D1117" s="118"/>
      <c r="E1117" s="118"/>
      <c r="F1117" s="119"/>
      <c r="G1117" s="133"/>
      <c r="H1117" s="118"/>
      <c r="I1117" s="339"/>
      <c r="J1117" s="346"/>
      <c r="K1117" s="196">
        <f t="shared" si="64"/>
        <v>0</v>
      </c>
      <c r="L1117" s="133"/>
      <c r="M1117" s="118"/>
      <c r="N1117" s="339"/>
      <c r="O1117" s="346"/>
    </row>
    <row r="1118" spans="1:15" ht="33" hidden="1" customHeight="1" x14ac:dyDescent="0.3">
      <c r="A1118" s="361"/>
      <c r="B1118" s="334"/>
      <c r="C1118" s="339"/>
      <c r="D1118" s="118"/>
      <c r="E1118" s="118"/>
      <c r="F1118" s="119"/>
      <c r="G1118" s="133"/>
      <c r="H1118" s="118"/>
      <c r="I1118" s="339"/>
      <c r="J1118" s="346"/>
      <c r="K1118" s="196">
        <f t="shared" si="64"/>
        <v>0</v>
      </c>
      <c r="L1118" s="133"/>
      <c r="M1118" s="118"/>
      <c r="N1118" s="339"/>
      <c r="O1118" s="346"/>
    </row>
    <row r="1119" spans="1:15" ht="48.75" hidden="1" customHeight="1" x14ac:dyDescent="0.3">
      <c r="A1119" s="361"/>
      <c r="B1119" s="334"/>
      <c r="C1119" s="339"/>
      <c r="D1119" s="118"/>
      <c r="E1119" s="118"/>
      <c r="F1119" s="119"/>
      <c r="G1119" s="133"/>
      <c r="H1119" s="118"/>
      <c r="I1119" s="339"/>
      <c r="J1119" s="346"/>
      <c r="K1119" s="196">
        <f t="shared" si="64"/>
        <v>0</v>
      </c>
      <c r="L1119" s="133"/>
      <c r="M1119" s="118"/>
      <c r="N1119" s="339"/>
      <c r="O1119" s="346"/>
    </row>
    <row r="1120" spans="1:15" ht="33" hidden="1" customHeight="1" x14ac:dyDescent="0.3">
      <c r="A1120" s="361"/>
      <c r="B1120" s="334"/>
      <c r="C1120" s="339"/>
      <c r="D1120" s="118"/>
      <c r="E1120" s="118"/>
      <c r="F1120" s="119"/>
      <c r="G1120" s="133"/>
      <c r="H1120" s="118"/>
      <c r="I1120" s="339"/>
      <c r="J1120" s="346"/>
      <c r="K1120" s="196">
        <f t="shared" si="64"/>
        <v>0</v>
      </c>
      <c r="L1120" s="133"/>
      <c r="M1120" s="118"/>
      <c r="N1120" s="339"/>
      <c r="O1120" s="346"/>
    </row>
    <row r="1121" spans="1:15" ht="42.75" hidden="1" customHeight="1" thickBot="1" x14ac:dyDescent="0.35">
      <c r="A1121" s="362"/>
      <c r="B1121" s="335"/>
      <c r="C1121" s="340"/>
      <c r="D1121" s="118"/>
      <c r="E1121" s="118"/>
      <c r="F1121" s="119"/>
      <c r="G1121" s="133"/>
      <c r="H1121" s="118"/>
      <c r="I1121" s="340"/>
      <c r="J1121" s="347"/>
      <c r="K1121" s="196">
        <f t="shared" si="64"/>
        <v>0</v>
      </c>
      <c r="L1121" s="133"/>
      <c r="M1121" s="118"/>
      <c r="N1121" s="340"/>
      <c r="O1121" s="347"/>
    </row>
    <row r="1122" spans="1:15" thickBot="1" x14ac:dyDescent="0.35">
      <c r="A1122" s="74"/>
      <c r="B1122" s="227"/>
      <c r="C1122" s="74"/>
      <c r="D1122" s="74"/>
      <c r="E1122" s="74"/>
      <c r="F1122" s="74"/>
      <c r="G1122" s="74"/>
      <c r="H1122" s="74"/>
      <c r="I1122" s="74"/>
      <c r="J1122" s="74"/>
      <c r="K1122" s="74"/>
      <c r="L1122" s="74"/>
      <c r="M1122" s="74"/>
      <c r="N1122" s="74"/>
      <c r="O1122" s="74"/>
    </row>
    <row r="1123" spans="1:15" ht="14.4" x14ac:dyDescent="0.3">
      <c r="H1123" s="125" t="s">
        <v>40</v>
      </c>
      <c r="J1123" s="126">
        <f>COUNTIF($J$1:$J1121,"Meta Cumplida (MC)")</f>
        <v>3</v>
      </c>
      <c r="M1123" s="125" t="s">
        <v>40</v>
      </c>
      <c r="O1123" s="126">
        <f>COUNTIF($J$1:$J1121,"Meta Cumplida (MC)")</f>
        <v>3</v>
      </c>
    </row>
    <row r="1124" spans="1:15" ht="14.4" x14ac:dyDescent="0.3">
      <c r="H1124" s="127" t="s">
        <v>39</v>
      </c>
      <c r="J1124" s="128">
        <f>COUNTIF($J$1:$J$1121,"Meta Parcialmente Cumplida (MPC)")</f>
        <v>14</v>
      </c>
      <c r="M1124" s="127" t="s">
        <v>39</v>
      </c>
      <c r="O1124" s="128">
        <f>COUNTIF($O$1:$O$1121,"Meta Parcialmente Cumplida (MPC)")</f>
        <v>0</v>
      </c>
    </row>
    <row r="1125" spans="1:15" thickBot="1" x14ac:dyDescent="0.35">
      <c r="H1125" s="129" t="s">
        <v>38</v>
      </c>
      <c r="J1125" s="130">
        <f>COUNTIF($J$1:$J$1121,"Meta No Cumplida (MNC)")</f>
        <v>11</v>
      </c>
      <c r="M1125" s="129" t="s">
        <v>38</v>
      </c>
      <c r="O1125" s="130">
        <f>COUNTIF($J$1:$J$1121,"Meta No Cumplida (MNC)")</f>
        <v>11</v>
      </c>
    </row>
    <row r="1126" spans="1:15" ht="22.5" customHeight="1" x14ac:dyDescent="0.3"/>
    <row r="1127" spans="1:15" ht="28.5" customHeight="1" x14ac:dyDescent="0.3"/>
    <row r="1128" spans="1:15" ht="60.75" customHeight="1" x14ac:dyDescent="0.3"/>
    <row r="1129" spans="1:15" ht="39.75" customHeight="1" x14ac:dyDescent="0.3"/>
    <row r="1130" spans="1:15" ht="20.25" customHeight="1" x14ac:dyDescent="0.3"/>
    <row r="1131" spans="1:15" ht="20.25" customHeight="1" x14ac:dyDescent="0.3"/>
    <row r="1132" spans="1:15" ht="22.5" customHeight="1" x14ac:dyDescent="0.3"/>
    <row r="1133" spans="1:15" ht="28.5" customHeight="1" x14ac:dyDescent="0.3"/>
    <row r="1134" spans="1:15" ht="15.75" customHeight="1" x14ac:dyDescent="0.3"/>
    <row r="1135" spans="1:15" ht="60.75" customHeight="1" x14ac:dyDescent="0.3"/>
    <row r="1136" spans="1:15" ht="39.75" customHeight="1" x14ac:dyDescent="0.3"/>
    <row r="1137" ht="20.25" customHeight="1" x14ac:dyDescent="0.3"/>
    <row r="1138" ht="20.25" customHeight="1" x14ac:dyDescent="0.3"/>
    <row r="1139" ht="22.5" customHeight="1" x14ac:dyDescent="0.3"/>
    <row r="1140" ht="28.5" customHeight="1" x14ac:dyDescent="0.3"/>
    <row r="1141" ht="15.75" customHeight="1" x14ac:dyDescent="0.3"/>
    <row r="1142" ht="60.75" customHeight="1" x14ac:dyDescent="0.3"/>
    <row r="1143" ht="39.75" customHeight="1" x14ac:dyDescent="0.3"/>
    <row r="1144" ht="20.25" customHeight="1" x14ac:dyDescent="0.3"/>
    <row r="1145" ht="20.25" customHeight="1" x14ac:dyDescent="0.3"/>
    <row r="1146" ht="22.5" customHeight="1" x14ac:dyDescent="0.3"/>
    <row r="1147" ht="28.5" customHeight="1" x14ac:dyDescent="0.3"/>
    <row r="1148" ht="15.75" customHeight="1" x14ac:dyDescent="0.3"/>
    <row r="1149" ht="60.75" customHeight="1" x14ac:dyDescent="0.3"/>
    <row r="1150" ht="39.75" customHeight="1" x14ac:dyDescent="0.3"/>
    <row r="1151" ht="20.25" customHeight="1" x14ac:dyDescent="0.3"/>
    <row r="1152" ht="20.25" customHeight="1" x14ac:dyDescent="0.3"/>
    <row r="1153" ht="22.5" customHeight="1" x14ac:dyDescent="0.3"/>
    <row r="1154" ht="28.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spans="1:3" ht="15.75" customHeight="1" x14ac:dyDescent="0.3">
      <c r="A1233" s="1"/>
      <c r="C1233" s="1"/>
    </row>
    <row r="1234" spans="1:3" ht="15.75" customHeight="1" x14ac:dyDescent="0.3">
      <c r="A1234" s="1"/>
      <c r="C1234" s="1"/>
    </row>
    <row r="1235" spans="1:3" ht="15.75" customHeight="1" x14ac:dyDescent="0.3">
      <c r="A1235" s="1"/>
      <c r="C1235" s="1"/>
    </row>
    <row r="1236" spans="1:3" ht="15.75" customHeight="1" x14ac:dyDescent="0.3">
      <c r="A1236" s="1"/>
      <c r="C1236" s="1"/>
    </row>
    <row r="1237" spans="1:3" ht="15.75" customHeight="1" x14ac:dyDescent="0.3">
      <c r="A1237" s="1"/>
      <c r="C1237" s="1"/>
    </row>
    <row r="1238" spans="1:3" ht="15.75" customHeight="1" x14ac:dyDescent="0.3">
      <c r="A1238" s="1"/>
      <c r="C1238" s="1"/>
    </row>
    <row r="1239" spans="1:3" ht="15.75" customHeight="1" x14ac:dyDescent="0.3">
      <c r="A1239" s="1"/>
      <c r="C1239" s="1"/>
    </row>
    <row r="1240" spans="1:3" ht="15.75" customHeight="1" x14ac:dyDescent="0.3">
      <c r="A1240" s="1"/>
      <c r="C1240" s="1"/>
    </row>
    <row r="1241" spans="1:3" ht="15.75" customHeight="1" x14ac:dyDescent="0.3">
      <c r="A1241" s="1"/>
      <c r="C1241" s="1"/>
    </row>
    <row r="1242" spans="1:3" ht="15.75" customHeight="1" x14ac:dyDescent="0.3">
      <c r="A1242" s="1"/>
      <c r="C1242" s="1"/>
    </row>
    <row r="1243" spans="1:3" ht="15.75" customHeight="1" x14ac:dyDescent="0.3">
      <c r="A1243" s="1"/>
      <c r="C1243" s="1"/>
    </row>
    <row r="1244" spans="1:3" ht="15.75" customHeight="1" x14ac:dyDescent="0.3">
      <c r="A1244" s="1"/>
      <c r="C1244" s="1"/>
    </row>
    <row r="1245" spans="1:3" ht="15.75" customHeight="1" x14ac:dyDescent="0.3">
      <c r="A1245" s="1"/>
      <c r="C1245" s="1"/>
    </row>
    <row r="1246" spans="1:3" ht="15.75" customHeight="1" x14ac:dyDescent="0.3">
      <c r="A1246" s="1"/>
      <c r="C1246" s="1"/>
    </row>
    <row r="1247" spans="1:3" ht="15.75" customHeight="1" x14ac:dyDescent="0.3">
      <c r="A1247" s="1"/>
      <c r="C1247" s="1"/>
    </row>
    <row r="1248" spans="1:3" ht="15.75" customHeight="1" x14ac:dyDescent="0.3">
      <c r="A1248" s="1"/>
      <c r="C1248" s="1"/>
    </row>
    <row r="1249" spans="1:3" ht="15.75" customHeight="1" x14ac:dyDescent="0.3">
      <c r="A1249" s="1"/>
      <c r="C1249" s="1"/>
    </row>
    <row r="1250" spans="1:3" ht="15.75" customHeight="1" x14ac:dyDescent="0.3">
      <c r="A1250" s="1"/>
      <c r="C1250" s="1"/>
    </row>
    <row r="1251" spans="1:3" ht="15.75" customHeight="1" x14ac:dyDescent="0.3">
      <c r="A1251" s="1"/>
      <c r="C1251" s="1"/>
    </row>
    <row r="1252" spans="1:3" ht="15.75" customHeight="1" x14ac:dyDescent="0.3">
      <c r="A1252" s="1"/>
      <c r="C1252" s="1"/>
    </row>
    <row r="1253" spans="1:3" ht="15.75" customHeight="1" x14ac:dyDescent="0.3">
      <c r="A1253" s="1"/>
      <c r="C1253" s="1"/>
    </row>
    <row r="1254" spans="1:3" ht="15.75" customHeight="1" x14ac:dyDescent="0.3">
      <c r="A1254" s="1"/>
      <c r="C1254" s="1"/>
    </row>
    <row r="1255" spans="1:3" ht="15.75" customHeight="1" x14ac:dyDescent="0.3">
      <c r="A1255" s="1"/>
      <c r="C1255" s="1"/>
    </row>
    <row r="1256" spans="1:3" ht="15.75" customHeight="1" x14ac:dyDescent="0.3">
      <c r="A1256" s="1"/>
      <c r="C1256" s="1"/>
    </row>
    <row r="1257" spans="1:3" ht="15.75" customHeight="1" x14ac:dyDescent="0.3">
      <c r="A1257" s="1"/>
      <c r="C1257" s="1"/>
    </row>
    <row r="1258" spans="1:3" ht="15.75" customHeight="1" x14ac:dyDescent="0.3">
      <c r="A1258" s="1"/>
      <c r="C1258" s="1"/>
    </row>
    <row r="1259" spans="1:3" ht="15.75" customHeight="1" x14ac:dyDescent="0.3">
      <c r="A1259" s="1"/>
      <c r="C1259" s="1"/>
    </row>
    <row r="1260" spans="1:3" ht="15.75" customHeight="1" x14ac:dyDescent="0.3">
      <c r="A1260" s="1"/>
      <c r="C1260" s="1"/>
    </row>
    <row r="1261" spans="1:3" ht="15.75" customHeight="1" x14ac:dyDescent="0.3">
      <c r="A1261" s="1"/>
      <c r="C1261" s="1"/>
    </row>
    <row r="1262" spans="1:3" ht="15.75" customHeight="1" x14ac:dyDescent="0.3">
      <c r="A1262" s="1"/>
      <c r="C1262" s="1"/>
    </row>
    <row r="1263" spans="1:3" ht="15.75" customHeight="1" x14ac:dyDescent="0.3">
      <c r="A1263" s="1"/>
      <c r="C1263" s="1"/>
    </row>
    <row r="1264" spans="1:3" ht="15.75" customHeight="1" x14ac:dyDescent="0.3">
      <c r="A1264" s="1"/>
      <c r="C1264" s="1"/>
    </row>
    <row r="1265" spans="1:3" ht="15.75" customHeight="1" x14ac:dyDescent="0.3">
      <c r="A1265" s="1"/>
      <c r="C1265" s="1"/>
    </row>
    <row r="1266" spans="1:3" ht="15.75" customHeight="1" x14ac:dyDescent="0.3">
      <c r="A1266" s="1"/>
      <c r="C1266" s="1"/>
    </row>
    <row r="1267" spans="1:3" ht="15.75" customHeight="1" x14ac:dyDescent="0.3">
      <c r="A1267" s="1"/>
      <c r="C1267" s="1"/>
    </row>
    <row r="1268" spans="1:3" ht="15.75" customHeight="1" x14ac:dyDescent="0.3">
      <c r="A1268" s="1"/>
      <c r="C1268" s="1"/>
    </row>
    <row r="1269" spans="1:3" ht="15.75" customHeight="1" x14ac:dyDescent="0.3">
      <c r="A1269" s="1"/>
      <c r="C1269" s="1"/>
    </row>
    <row r="1270" spans="1:3" ht="15.75" customHeight="1" x14ac:dyDescent="0.3">
      <c r="A1270" s="1"/>
      <c r="C1270" s="1"/>
    </row>
    <row r="1271" spans="1:3" ht="15.75" customHeight="1" x14ac:dyDescent="0.3">
      <c r="A1271" s="1"/>
      <c r="C1271" s="1"/>
    </row>
    <row r="1272" spans="1:3" ht="15.75" customHeight="1" x14ac:dyDescent="0.3">
      <c r="A1272" s="1"/>
      <c r="C1272" s="1"/>
    </row>
    <row r="1273" spans="1:3" ht="15.75" customHeight="1" x14ac:dyDescent="0.3">
      <c r="A1273" s="1"/>
      <c r="C1273" s="1"/>
    </row>
    <row r="1274" spans="1:3" ht="15.75" customHeight="1" x14ac:dyDescent="0.3">
      <c r="A1274" s="1"/>
      <c r="C1274" s="1"/>
    </row>
    <row r="1275" spans="1:3" ht="15.75" customHeight="1" x14ac:dyDescent="0.3">
      <c r="A1275" s="1"/>
      <c r="C1275" s="1"/>
    </row>
    <row r="1276" spans="1:3" ht="15.75" customHeight="1" x14ac:dyDescent="0.3">
      <c r="A1276" s="1"/>
      <c r="C1276" s="1"/>
    </row>
    <row r="1277" spans="1:3" ht="15.75" customHeight="1" x14ac:dyDescent="0.3">
      <c r="A1277" s="1"/>
      <c r="C1277" s="1"/>
    </row>
    <row r="1278" spans="1:3" ht="15.75" customHeight="1" x14ac:dyDescent="0.3">
      <c r="A1278" s="1"/>
      <c r="C1278" s="1"/>
    </row>
    <row r="1279" spans="1:3" ht="15.75" customHeight="1" x14ac:dyDescent="0.3">
      <c r="A1279" s="1"/>
      <c r="C1279" s="1"/>
    </row>
    <row r="1280" spans="1:3" ht="15.75" customHeight="1" x14ac:dyDescent="0.3">
      <c r="A1280" s="1"/>
      <c r="C1280" s="1"/>
    </row>
    <row r="1281" spans="1:3" ht="15.75" customHeight="1" x14ac:dyDescent="0.3">
      <c r="A1281" s="1"/>
      <c r="C1281" s="1"/>
    </row>
    <row r="1282" spans="1:3" ht="15.75" customHeight="1" x14ac:dyDescent="0.3">
      <c r="A1282" s="1"/>
      <c r="C1282" s="1"/>
    </row>
    <row r="1283" spans="1:3" ht="15.75" customHeight="1" x14ac:dyDescent="0.3">
      <c r="A1283" s="1"/>
      <c r="C1283" s="1"/>
    </row>
    <row r="1284" spans="1:3" ht="15.75" customHeight="1" x14ac:dyDescent="0.3">
      <c r="A1284" s="1"/>
      <c r="C1284" s="1"/>
    </row>
    <row r="1285" spans="1:3" ht="15.75" customHeight="1" x14ac:dyDescent="0.3">
      <c r="A1285" s="1"/>
      <c r="C1285" s="1"/>
    </row>
    <row r="1286" spans="1:3" ht="15.75" customHeight="1" x14ac:dyDescent="0.3">
      <c r="A1286" s="1"/>
      <c r="C1286" s="1"/>
    </row>
    <row r="1287" spans="1:3" ht="15.75" customHeight="1" x14ac:dyDescent="0.3">
      <c r="A1287" s="1"/>
      <c r="C1287" s="1"/>
    </row>
    <row r="1288" spans="1:3" ht="15.75" customHeight="1" x14ac:dyDescent="0.3">
      <c r="A1288" s="1"/>
      <c r="C1288" s="1"/>
    </row>
    <row r="1289" spans="1:3" ht="15.75" customHeight="1" x14ac:dyDescent="0.3">
      <c r="A1289" s="1"/>
      <c r="C1289" s="1"/>
    </row>
    <row r="1290" spans="1:3" ht="15.75" customHeight="1" x14ac:dyDescent="0.3">
      <c r="A1290" s="1"/>
      <c r="C1290" s="1"/>
    </row>
    <row r="1291" spans="1:3" ht="15.75" customHeight="1" x14ac:dyDescent="0.3">
      <c r="A1291" s="1"/>
      <c r="C1291" s="1"/>
    </row>
    <row r="1292" spans="1:3" ht="15.75" customHeight="1" x14ac:dyDescent="0.3">
      <c r="A1292" s="1"/>
      <c r="C1292" s="1"/>
    </row>
    <row r="1293" spans="1:3" ht="15.75" customHeight="1" x14ac:dyDescent="0.3">
      <c r="A1293" s="1"/>
      <c r="C1293" s="1"/>
    </row>
    <row r="1294" spans="1:3" ht="15.75" customHeight="1" x14ac:dyDescent="0.3">
      <c r="A1294" s="1"/>
      <c r="C1294" s="1"/>
    </row>
    <row r="1295" spans="1:3" ht="15.75" customHeight="1" x14ac:dyDescent="0.3">
      <c r="A1295" s="1"/>
      <c r="C1295" s="1"/>
    </row>
    <row r="1296" spans="1:3" ht="15.75" customHeight="1" x14ac:dyDescent="0.3">
      <c r="A1296" s="1"/>
      <c r="C1296" s="1"/>
    </row>
    <row r="1297" spans="1:3" ht="15.75" customHeight="1" x14ac:dyDescent="0.3">
      <c r="A1297" s="1"/>
      <c r="C1297" s="1"/>
    </row>
    <row r="1298" spans="1:3" ht="15.75" customHeight="1" x14ac:dyDescent="0.3">
      <c r="A1298" s="1"/>
      <c r="C1298" s="1"/>
    </row>
    <row r="1299" spans="1:3" ht="15.75" customHeight="1" x14ac:dyDescent="0.3">
      <c r="A1299" s="1"/>
      <c r="C1299" s="1"/>
    </row>
    <row r="1300" spans="1:3" ht="15.75" customHeight="1" x14ac:dyDescent="0.3">
      <c r="A1300" s="1"/>
      <c r="C1300" s="1"/>
    </row>
    <row r="1301" spans="1:3" ht="15.75" customHeight="1" x14ac:dyDescent="0.3">
      <c r="A1301" s="1"/>
      <c r="C1301" s="1"/>
    </row>
    <row r="1302" spans="1:3" ht="15.75" customHeight="1" x14ac:dyDescent="0.3">
      <c r="A1302" s="1"/>
      <c r="C1302" s="1"/>
    </row>
    <row r="1303" spans="1:3" ht="15.75" customHeight="1" x14ac:dyDescent="0.3">
      <c r="A1303" s="1"/>
      <c r="C1303" s="1"/>
    </row>
    <row r="1304" spans="1:3" ht="15.75" customHeight="1" x14ac:dyDescent="0.3">
      <c r="A1304" s="1"/>
      <c r="C1304" s="1"/>
    </row>
    <row r="1305" spans="1:3" ht="15.75" customHeight="1" x14ac:dyDescent="0.3">
      <c r="A1305" s="1"/>
      <c r="C1305" s="1"/>
    </row>
    <row r="1306" spans="1:3" ht="15.75" customHeight="1" x14ac:dyDescent="0.3">
      <c r="A1306" s="1"/>
      <c r="C1306" s="1"/>
    </row>
    <row r="1307" spans="1:3" ht="15.75" customHeight="1" x14ac:dyDescent="0.3">
      <c r="A1307" s="1"/>
      <c r="C1307" s="1"/>
    </row>
    <row r="1308" spans="1:3" ht="15.75" customHeight="1" x14ac:dyDescent="0.3">
      <c r="A1308" s="1"/>
      <c r="C1308" s="1"/>
    </row>
    <row r="1309" spans="1:3" ht="15.75" customHeight="1" x14ac:dyDescent="0.3">
      <c r="A1309" s="1"/>
      <c r="C1309" s="1"/>
    </row>
    <row r="1310" spans="1:3" ht="15.75" customHeight="1" x14ac:dyDescent="0.3">
      <c r="A1310" s="1"/>
      <c r="C1310" s="1"/>
    </row>
    <row r="1311" spans="1:3" ht="15.75" customHeight="1" x14ac:dyDescent="0.3">
      <c r="A1311" s="1"/>
      <c r="C1311" s="1"/>
    </row>
    <row r="1312" spans="1:3" ht="15.75" customHeight="1" x14ac:dyDescent="0.3">
      <c r="A1312" s="1"/>
      <c r="C1312" s="1"/>
    </row>
    <row r="1313" spans="1:3" ht="15.75" customHeight="1" x14ac:dyDescent="0.3">
      <c r="A1313" s="1"/>
      <c r="C1313" s="1"/>
    </row>
    <row r="1314" spans="1:3" ht="15.75" customHeight="1" x14ac:dyDescent="0.3">
      <c r="A1314" s="1"/>
      <c r="C1314" s="1"/>
    </row>
    <row r="1315" spans="1:3" ht="15.75" customHeight="1" x14ac:dyDescent="0.3">
      <c r="A1315" s="1"/>
      <c r="C1315" s="1"/>
    </row>
    <row r="1316" spans="1:3" ht="15.75" customHeight="1" x14ac:dyDescent="0.3">
      <c r="A1316" s="1"/>
      <c r="C1316" s="1"/>
    </row>
    <row r="1317" spans="1:3" ht="15.75" customHeight="1" x14ac:dyDescent="0.3">
      <c r="A1317" s="1"/>
      <c r="C1317" s="1"/>
    </row>
    <row r="1318" spans="1:3" ht="15.75" customHeight="1" x14ac:dyDescent="0.3">
      <c r="A1318" s="1"/>
      <c r="C1318" s="1"/>
    </row>
    <row r="1319" spans="1:3" ht="15.75" customHeight="1" x14ac:dyDescent="0.3">
      <c r="A1319" s="1"/>
      <c r="C1319" s="1"/>
    </row>
    <row r="1320" spans="1:3" ht="15.75" customHeight="1" x14ac:dyDescent="0.3">
      <c r="A1320" s="1"/>
      <c r="C1320" s="1"/>
    </row>
    <row r="1321" spans="1:3" ht="15.75" customHeight="1" x14ac:dyDescent="0.3">
      <c r="A1321" s="1"/>
      <c r="C1321" s="1"/>
    </row>
    <row r="1322" spans="1:3" ht="15.75" customHeight="1" x14ac:dyDescent="0.3">
      <c r="A1322" s="1"/>
      <c r="C1322" s="1"/>
    </row>
    <row r="1323" spans="1:3" ht="15.75" customHeight="1" x14ac:dyDescent="0.3">
      <c r="A1323" s="1"/>
      <c r="C1323" s="1"/>
    </row>
    <row r="1324" spans="1:3" ht="15.75" customHeight="1" x14ac:dyDescent="0.3">
      <c r="A1324" s="1"/>
      <c r="C1324" s="1"/>
    </row>
    <row r="1325" spans="1:3" ht="15.75" customHeight="1" x14ac:dyDescent="0.3">
      <c r="A1325" s="1"/>
      <c r="C1325" s="1"/>
    </row>
    <row r="1326" spans="1:3" ht="15.75" customHeight="1" x14ac:dyDescent="0.3">
      <c r="A1326" s="1"/>
      <c r="C1326" s="1"/>
    </row>
    <row r="1327" spans="1:3" ht="15.75" customHeight="1" x14ac:dyDescent="0.3">
      <c r="A1327" s="1"/>
      <c r="C1327" s="1"/>
    </row>
    <row r="1328" spans="1:3" ht="15.75" customHeight="1" x14ac:dyDescent="0.3">
      <c r="A1328" s="1"/>
      <c r="C1328" s="1"/>
    </row>
    <row r="1329" spans="1:3" ht="15.75" customHeight="1" x14ac:dyDescent="0.3">
      <c r="A1329" s="1"/>
      <c r="C1329" s="1"/>
    </row>
    <row r="1330" spans="1:3" ht="15.75" customHeight="1" x14ac:dyDescent="0.3">
      <c r="A1330" s="1"/>
      <c r="C1330" s="1"/>
    </row>
    <row r="1331" spans="1:3" ht="15.75" customHeight="1" x14ac:dyDescent="0.3">
      <c r="A1331" s="1"/>
      <c r="C1331" s="1"/>
    </row>
    <row r="1332" spans="1:3" ht="15.75" customHeight="1" x14ac:dyDescent="0.3">
      <c r="A1332" s="1"/>
      <c r="C1332" s="1"/>
    </row>
    <row r="1333" spans="1:3" ht="15.75" customHeight="1" x14ac:dyDescent="0.3">
      <c r="A1333" s="1"/>
      <c r="C1333" s="1"/>
    </row>
    <row r="1334" spans="1:3" ht="15.75" customHeight="1" x14ac:dyDescent="0.3">
      <c r="A1334" s="1"/>
      <c r="C1334" s="1"/>
    </row>
    <row r="1335" spans="1:3" ht="15.75" customHeight="1" x14ac:dyDescent="0.3">
      <c r="A1335" s="1"/>
      <c r="C1335" s="1"/>
    </row>
    <row r="1336" spans="1:3" ht="15.75" customHeight="1" x14ac:dyDescent="0.3">
      <c r="A1336" s="1"/>
      <c r="C1336" s="1"/>
    </row>
    <row r="1337" spans="1:3" ht="15.75" customHeight="1" x14ac:dyDescent="0.3">
      <c r="A1337" s="1"/>
      <c r="C1337" s="1"/>
    </row>
    <row r="1338" spans="1:3" ht="15.75" customHeight="1" x14ac:dyDescent="0.3">
      <c r="A1338" s="1"/>
      <c r="C1338" s="1"/>
    </row>
    <row r="1339" spans="1:3" ht="15.75" customHeight="1" x14ac:dyDescent="0.3">
      <c r="A1339" s="1"/>
      <c r="C1339" s="1"/>
    </row>
    <row r="1340" spans="1:3" ht="15.75" customHeight="1" x14ac:dyDescent="0.3">
      <c r="A1340" s="1"/>
      <c r="C1340" s="1"/>
    </row>
    <row r="1341" spans="1:3" ht="15.75" customHeight="1" x14ac:dyDescent="0.3">
      <c r="A1341" s="1"/>
      <c r="C1341" s="1"/>
    </row>
    <row r="1342" spans="1:3" ht="15.75" customHeight="1" x14ac:dyDescent="0.3">
      <c r="A1342" s="1"/>
      <c r="C1342" s="1"/>
    </row>
    <row r="1343" spans="1:3" ht="15.75" customHeight="1" x14ac:dyDescent="0.3">
      <c r="A1343" s="1"/>
      <c r="C1343" s="1"/>
    </row>
    <row r="1344" spans="1:3" ht="15.75" customHeight="1" x14ac:dyDescent="0.3">
      <c r="A1344" s="1"/>
      <c r="C1344" s="1"/>
    </row>
    <row r="1345" spans="1:3" ht="15.75" customHeight="1" x14ac:dyDescent="0.3">
      <c r="A1345" s="1"/>
      <c r="C1345" s="1"/>
    </row>
    <row r="1346" spans="1:3" ht="15.75" customHeight="1" x14ac:dyDescent="0.3">
      <c r="A1346" s="1"/>
      <c r="C1346" s="1"/>
    </row>
    <row r="1347" spans="1:3" ht="15.75" customHeight="1" x14ac:dyDescent="0.3">
      <c r="A1347" s="1"/>
      <c r="C1347" s="1"/>
    </row>
    <row r="1348" spans="1:3" ht="15.75" customHeight="1" x14ac:dyDescent="0.3">
      <c r="A1348" s="1"/>
      <c r="C1348" s="1"/>
    </row>
    <row r="1349" spans="1:3" ht="15.75" customHeight="1" x14ac:dyDescent="0.3">
      <c r="A1349" s="1"/>
      <c r="C1349" s="1"/>
    </row>
    <row r="1350" spans="1:3" ht="15.75" customHeight="1" x14ac:dyDescent="0.3">
      <c r="A1350" s="1"/>
      <c r="C1350" s="1"/>
    </row>
    <row r="1351" spans="1:3" ht="15.75" customHeight="1" x14ac:dyDescent="0.3">
      <c r="A1351" s="1"/>
      <c r="C1351" s="1"/>
    </row>
    <row r="1352" spans="1:3" ht="15.75" customHeight="1" x14ac:dyDescent="0.3">
      <c r="A1352" s="1"/>
      <c r="C1352" s="1"/>
    </row>
    <row r="1353" spans="1:3" ht="15.75" customHeight="1" x14ac:dyDescent="0.3">
      <c r="A1353" s="1"/>
      <c r="C1353" s="1"/>
    </row>
    <row r="1354" spans="1:3" ht="15.75" customHeight="1" x14ac:dyDescent="0.3">
      <c r="A1354" s="1"/>
      <c r="C1354" s="1"/>
    </row>
    <row r="1355" spans="1:3" ht="15.75" customHeight="1" x14ac:dyDescent="0.3">
      <c r="A1355" s="1"/>
      <c r="C1355" s="1"/>
    </row>
    <row r="1356" spans="1:3" ht="15.75" customHeight="1" x14ac:dyDescent="0.3">
      <c r="A1356" s="1"/>
      <c r="C1356" s="1"/>
    </row>
    <row r="1357" spans="1:3" ht="15.75" customHeight="1" x14ac:dyDescent="0.3">
      <c r="A1357" s="1"/>
      <c r="C1357" s="1"/>
    </row>
    <row r="1358" spans="1:3" ht="15.75" customHeight="1" x14ac:dyDescent="0.3">
      <c r="A1358" s="1"/>
      <c r="C1358" s="1"/>
    </row>
    <row r="1359" spans="1:3" ht="15.75" customHeight="1" x14ac:dyDescent="0.3">
      <c r="A1359" s="1"/>
      <c r="C1359" s="1"/>
    </row>
    <row r="1360" spans="1:3" ht="15.75" customHeight="1" x14ac:dyDescent="0.3">
      <c r="A1360" s="1"/>
      <c r="C1360" s="1"/>
    </row>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row r="2026" ht="15.75" customHeight="1" x14ac:dyDescent="0.3"/>
    <row r="2027" ht="15.75" customHeight="1" x14ac:dyDescent="0.3"/>
    <row r="2028" ht="15.75" customHeight="1" x14ac:dyDescent="0.3"/>
    <row r="2029" ht="15.75" customHeight="1" x14ac:dyDescent="0.3"/>
    <row r="2030" ht="15.75" customHeight="1" x14ac:dyDescent="0.3"/>
    <row r="2031" ht="15.75" customHeight="1" x14ac:dyDescent="0.3"/>
    <row r="2032" ht="15.75" customHeight="1" x14ac:dyDescent="0.3"/>
    <row r="2033" ht="15.75" customHeight="1" x14ac:dyDescent="0.3"/>
    <row r="2034" ht="15.75" customHeight="1" x14ac:dyDescent="0.3"/>
    <row r="2035" ht="15.75" customHeight="1" x14ac:dyDescent="0.3"/>
    <row r="2036" ht="15.75" customHeight="1" x14ac:dyDescent="0.3"/>
    <row r="2037" ht="15.75" customHeight="1" x14ac:dyDescent="0.3"/>
    <row r="2038" ht="15.75" customHeight="1" x14ac:dyDescent="0.3"/>
    <row r="2039" ht="15.75" customHeight="1" x14ac:dyDescent="0.3"/>
    <row r="2040" ht="15.75" customHeight="1" x14ac:dyDescent="0.3"/>
    <row r="2041" ht="15.75" customHeight="1" x14ac:dyDescent="0.3"/>
    <row r="2042" ht="15.75" customHeight="1" x14ac:dyDescent="0.3"/>
    <row r="2043" ht="15.75" customHeight="1" x14ac:dyDescent="0.3"/>
    <row r="2044" ht="15.75" customHeight="1" x14ac:dyDescent="0.3"/>
    <row r="2045" ht="15.75" customHeight="1" x14ac:dyDescent="0.3"/>
    <row r="2046" ht="15.75" customHeight="1" x14ac:dyDescent="0.3"/>
    <row r="2047" ht="15.75" customHeight="1" x14ac:dyDescent="0.3"/>
    <row r="2048" ht="15.75" customHeight="1" x14ac:dyDescent="0.3"/>
    <row r="2049" ht="15.75" customHeight="1" x14ac:dyDescent="0.3"/>
    <row r="2050" ht="15.75" customHeight="1" x14ac:dyDescent="0.3"/>
    <row r="2051" ht="15.75" customHeight="1" x14ac:dyDescent="0.3"/>
    <row r="2052" ht="15.75" customHeight="1" x14ac:dyDescent="0.3"/>
    <row r="2053" ht="15.75" customHeight="1" x14ac:dyDescent="0.3"/>
    <row r="2054" ht="15.75" customHeight="1" x14ac:dyDescent="0.3"/>
    <row r="2055" ht="15.75" customHeight="1" x14ac:dyDescent="0.3"/>
    <row r="2056" ht="15.75" customHeight="1" x14ac:dyDescent="0.3"/>
    <row r="2057" ht="15.75" customHeight="1" x14ac:dyDescent="0.3"/>
    <row r="2058" ht="15.75" customHeight="1" x14ac:dyDescent="0.3"/>
    <row r="2059" ht="15.75" customHeight="1" x14ac:dyDescent="0.3"/>
    <row r="2060" ht="15.75" customHeight="1" x14ac:dyDescent="0.3"/>
    <row r="2061" ht="15.75" customHeight="1" x14ac:dyDescent="0.3"/>
    <row r="2062" ht="15.75" customHeight="1" x14ac:dyDescent="0.3"/>
    <row r="2063" ht="15.75" customHeight="1" x14ac:dyDescent="0.3"/>
    <row r="2064" ht="15.75" customHeight="1" x14ac:dyDescent="0.3"/>
    <row r="2065" ht="15.75" customHeight="1" x14ac:dyDescent="0.3"/>
    <row r="2066" ht="15.75" customHeight="1" x14ac:dyDescent="0.3"/>
    <row r="2067" ht="15.75" customHeight="1" x14ac:dyDescent="0.3"/>
    <row r="2068" ht="15.75" customHeight="1" x14ac:dyDescent="0.3"/>
    <row r="2069" ht="15.75" customHeight="1" x14ac:dyDescent="0.3"/>
    <row r="2070" ht="15.75" customHeight="1" x14ac:dyDescent="0.3"/>
    <row r="2071" ht="15.75" customHeight="1" x14ac:dyDescent="0.3"/>
    <row r="2072" ht="15.75" customHeight="1" x14ac:dyDescent="0.3"/>
    <row r="2073" ht="15.75" customHeight="1" x14ac:dyDescent="0.3"/>
    <row r="2074" ht="15.75" customHeight="1" x14ac:dyDescent="0.3"/>
    <row r="2075" ht="15.75" customHeight="1" x14ac:dyDescent="0.3"/>
    <row r="2076" ht="15.75" customHeight="1" x14ac:dyDescent="0.3"/>
    <row r="2077" ht="15.75" customHeight="1" x14ac:dyDescent="0.3"/>
    <row r="2078" ht="15.75" customHeight="1" x14ac:dyDescent="0.3"/>
    <row r="2079" ht="15.75" customHeight="1" x14ac:dyDescent="0.3"/>
    <row r="2080" ht="15.75" customHeight="1" x14ac:dyDescent="0.3"/>
    <row r="2081" ht="15.75" customHeight="1" x14ac:dyDescent="0.3"/>
    <row r="2082" ht="15.75" customHeight="1" x14ac:dyDescent="0.3"/>
    <row r="2083" ht="15.75" customHeight="1" x14ac:dyDescent="0.3"/>
    <row r="2084" ht="15.75" customHeight="1" x14ac:dyDescent="0.3"/>
    <row r="2085" ht="15.75" customHeight="1" x14ac:dyDescent="0.3"/>
    <row r="2086" ht="15.75" customHeight="1" x14ac:dyDescent="0.3"/>
    <row r="2087" ht="15.75" customHeight="1" x14ac:dyDescent="0.3"/>
    <row r="2088" ht="15.75" customHeight="1" x14ac:dyDescent="0.3"/>
    <row r="2089" ht="15.75" customHeight="1" x14ac:dyDescent="0.3"/>
    <row r="2090" ht="15.75" customHeight="1" x14ac:dyDescent="0.3"/>
    <row r="2091" ht="15.75" customHeight="1" x14ac:dyDescent="0.3"/>
    <row r="2092" ht="15.75" customHeight="1" x14ac:dyDescent="0.3"/>
    <row r="2093" ht="15.75" customHeight="1" x14ac:dyDescent="0.3"/>
    <row r="2094" ht="15.75" customHeight="1" x14ac:dyDescent="0.3"/>
    <row r="2095" ht="15.75" customHeight="1" x14ac:dyDescent="0.3"/>
    <row r="2096" ht="15.75" customHeight="1" x14ac:dyDescent="0.3"/>
    <row r="2097" ht="15.75" customHeight="1" x14ac:dyDescent="0.3"/>
    <row r="2098" ht="15.75" customHeight="1" x14ac:dyDescent="0.3"/>
    <row r="2099" ht="15.75" customHeight="1" x14ac:dyDescent="0.3"/>
    <row r="2100" ht="15.75" customHeight="1" x14ac:dyDescent="0.3"/>
    <row r="2101" ht="15.75" customHeight="1" x14ac:dyDescent="0.3"/>
    <row r="2102" ht="15.75" customHeight="1" x14ac:dyDescent="0.3"/>
    <row r="2103" ht="15.75" customHeight="1" x14ac:dyDescent="0.3"/>
    <row r="2104" ht="15.75" customHeight="1" x14ac:dyDescent="0.3"/>
    <row r="2105" ht="15.75" customHeight="1" x14ac:dyDescent="0.3"/>
    <row r="2106" ht="15.75" customHeight="1" x14ac:dyDescent="0.3"/>
    <row r="2107" ht="15.75" customHeight="1" x14ac:dyDescent="0.3"/>
    <row r="2108" ht="15.75" customHeight="1" x14ac:dyDescent="0.3"/>
    <row r="2109" ht="15.75" customHeight="1" x14ac:dyDescent="0.3"/>
    <row r="2110" ht="15.75" customHeight="1" x14ac:dyDescent="0.3"/>
    <row r="2111" ht="15.75" customHeight="1" x14ac:dyDescent="0.3"/>
    <row r="2112" ht="15.75" customHeight="1" x14ac:dyDescent="0.3"/>
    <row r="2113" ht="15.75" customHeight="1" x14ac:dyDescent="0.3"/>
    <row r="2114" ht="15.75" customHeight="1" x14ac:dyDescent="0.3"/>
    <row r="2115" ht="15.75" customHeight="1" x14ac:dyDescent="0.3"/>
    <row r="2116" ht="15.75" customHeight="1" x14ac:dyDescent="0.3"/>
    <row r="2117" ht="15.75" customHeight="1" x14ac:dyDescent="0.3"/>
    <row r="2118" ht="15.75" customHeight="1" x14ac:dyDescent="0.3"/>
    <row r="2119" ht="15.75" customHeight="1" x14ac:dyDescent="0.3"/>
    <row r="2120" ht="15.75" customHeight="1" x14ac:dyDescent="0.3"/>
    <row r="2121" ht="15.75" customHeight="1" x14ac:dyDescent="0.3"/>
    <row r="2122" ht="15.75" customHeight="1" x14ac:dyDescent="0.3"/>
    <row r="2123" ht="15.75" customHeight="1" x14ac:dyDescent="0.3"/>
    <row r="2124" ht="15.75" customHeight="1" x14ac:dyDescent="0.3"/>
    <row r="2125" ht="15.75" customHeight="1" x14ac:dyDescent="0.3"/>
    <row r="2126" ht="15.75" customHeight="1" x14ac:dyDescent="0.3"/>
    <row r="2127" ht="15.75" customHeight="1" x14ac:dyDescent="0.3"/>
    <row r="2128" ht="15.75" customHeight="1" x14ac:dyDescent="0.3"/>
    <row r="2129" ht="15.75" customHeight="1" x14ac:dyDescent="0.3"/>
    <row r="2130" ht="15.75" customHeight="1" x14ac:dyDescent="0.3"/>
    <row r="2131" ht="15.75" customHeight="1" x14ac:dyDescent="0.3"/>
  </sheetData>
  <sheetProtection selectLockedCells="1" selectUnlockedCells="1"/>
  <mergeCells count="977">
    <mergeCell ref="B1113:D1113"/>
    <mergeCell ref="B1106:B1112"/>
    <mergeCell ref="C1106:C1112"/>
    <mergeCell ref="K6:O7"/>
    <mergeCell ref="G6:J7"/>
    <mergeCell ref="B1050:D1050"/>
    <mergeCell ref="I1052:I1058"/>
    <mergeCell ref="B1059:D1059"/>
    <mergeCell ref="B1052:B1058"/>
    <mergeCell ref="C1052:C1058"/>
    <mergeCell ref="B1025:B1031"/>
    <mergeCell ref="C1025:C1031"/>
    <mergeCell ref="B1077:D1077"/>
    <mergeCell ref="I1079:I1085"/>
    <mergeCell ref="B996:D996"/>
    <mergeCell ref="I998:I1004"/>
    <mergeCell ref="B1005:D1005"/>
    <mergeCell ref="B998:B1004"/>
    <mergeCell ref="B971:B977"/>
    <mergeCell ref="C971:C977"/>
    <mergeCell ref="B1023:D1023"/>
    <mergeCell ref="I1025:I1031"/>
    <mergeCell ref="B1032:D1032"/>
    <mergeCell ref="B942:D942"/>
    <mergeCell ref="B969:D969"/>
    <mergeCell ref="B834:D834"/>
    <mergeCell ref="I836:I842"/>
    <mergeCell ref="B843:D843"/>
    <mergeCell ref="B836:B842"/>
    <mergeCell ref="C836:C842"/>
    <mergeCell ref="B861:D861"/>
    <mergeCell ref="B888:D888"/>
    <mergeCell ref="I890:I896"/>
    <mergeCell ref="B897:D897"/>
    <mergeCell ref="B890:B896"/>
    <mergeCell ref="C890:C896"/>
    <mergeCell ref="B863:B869"/>
    <mergeCell ref="C863:C869"/>
    <mergeCell ref="B915:D915"/>
    <mergeCell ref="I917:I923"/>
    <mergeCell ref="I863:I869"/>
    <mergeCell ref="B807:D807"/>
    <mergeCell ref="B699:D699"/>
    <mergeCell ref="I701:I707"/>
    <mergeCell ref="B726:D726"/>
    <mergeCell ref="I728:I734"/>
    <mergeCell ref="B735:D735"/>
    <mergeCell ref="B728:B734"/>
    <mergeCell ref="C728:C734"/>
    <mergeCell ref="B701:B707"/>
    <mergeCell ref="C701:C707"/>
    <mergeCell ref="B753:D753"/>
    <mergeCell ref="I755:I761"/>
    <mergeCell ref="B780:D780"/>
    <mergeCell ref="I782:I788"/>
    <mergeCell ref="B789:D789"/>
    <mergeCell ref="B782:B788"/>
    <mergeCell ref="C782:C788"/>
    <mergeCell ref="B645:D645"/>
    <mergeCell ref="I647:I653"/>
    <mergeCell ref="B672:D672"/>
    <mergeCell ref="I674:I680"/>
    <mergeCell ref="B681:D681"/>
    <mergeCell ref="B674:B680"/>
    <mergeCell ref="C674:C680"/>
    <mergeCell ref="B647:B653"/>
    <mergeCell ref="C647:C653"/>
    <mergeCell ref="B591:D591"/>
    <mergeCell ref="I593:I599"/>
    <mergeCell ref="B618:D618"/>
    <mergeCell ref="I620:I626"/>
    <mergeCell ref="B627:D627"/>
    <mergeCell ref="B620:B626"/>
    <mergeCell ref="C620:C626"/>
    <mergeCell ref="B593:B599"/>
    <mergeCell ref="C593:C599"/>
    <mergeCell ref="B484:B490"/>
    <mergeCell ref="C484:C490"/>
    <mergeCell ref="B493:B499"/>
    <mergeCell ref="C493:C499"/>
    <mergeCell ref="B464:D464"/>
    <mergeCell ref="B466:B472"/>
    <mergeCell ref="C466:C472"/>
    <mergeCell ref="B564:D564"/>
    <mergeCell ref="I566:I572"/>
    <mergeCell ref="B566:B572"/>
    <mergeCell ref="C566:C572"/>
    <mergeCell ref="B539:B545"/>
    <mergeCell ref="C539:C545"/>
    <mergeCell ref="B548:B554"/>
    <mergeCell ref="C548:C554"/>
    <mergeCell ref="B546:D546"/>
    <mergeCell ref="B52:D52"/>
    <mergeCell ref="C135:C142"/>
    <mergeCell ref="B99:B105"/>
    <mergeCell ref="C99:C105"/>
    <mergeCell ref="B63:B69"/>
    <mergeCell ref="C63:C69"/>
    <mergeCell ref="B18:B24"/>
    <mergeCell ref="B192:D192"/>
    <mergeCell ref="B157:D157"/>
    <mergeCell ref="B168:B182"/>
    <mergeCell ref="B27:B33"/>
    <mergeCell ref="C108:C114"/>
    <mergeCell ref="B115:D115"/>
    <mergeCell ref="B106:D106"/>
    <mergeCell ref="B97:D97"/>
    <mergeCell ref="B88:D88"/>
    <mergeCell ref="B79:D79"/>
    <mergeCell ref="C36:C42"/>
    <mergeCell ref="B160:B163"/>
    <mergeCell ref="A1107:A1112"/>
    <mergeCell ref="A1053:A1058"/>
    <mergeCell ref="A1026:A1031"/>
    <mergeCell ref="A999:A1004"/>
    <mergeCell ref="A972:A977"/>
    <mergeCell ref="A945:A950"/>
    <mergeCell ref="A918:A923"/>
    <mergeCell ref="A891:A896"/>
    <mergeCell ref="A864:A869"/>
    <mergeCell ref="A485:A490"/>
    <mergeCell ref="A458:A463"/>
    <mergeCell ref="A431:A436"/>
    <mergeCell ref="A404:A409"/>
    <mergeCell ref="A386:A391"/>
    <mergeCell ref="A350:A355"/>
    <mergeCell ref="A314:A319"/>
    <mergeCell ref="A280:A285"/>
    <mergeCell ref="B329:D329"/>
    <mergeCell ref="B313:B319"/>
    <mergeCell ref="B365:D365"/>
    <mergeCell ref="B374:D374"/>
    <mergeCell ref="B383:D383"/>
    <mergeCell ref="B392:D392"/>
    <mergeCell ref="B349:B355"/>
    <mergeCell ref="B401:D401"/>
    <mergeCell ref="B385:B391"/>
    <mergeCell ref="C385:C391"/>
    <mergeCell ref="B428:D428"/>
    <mergeCell ref="C430:C436"/>
    <mergeCell ref="B437:D437"/>
    <mergeCell ref="B446:D446"/>
    <mergeCell ref="B403:B409"/>
    <mergeCell ref="C403:C409"/>
    <mergeCell ref="J1107:J1112"/>
    <mergeCell ref="B1115:B1121"/>
    <mergeCell ref="C1115:C1121"/>
    <mergeCell ref="A1116:A1121"/>
    <mergeCell ref="J1116:J1121"/>
    <mergeCell ref="B1079:B1085"/>
    <mergeCell ref="C1079:C1085"/>
    <mergeCell ref="A1080:A1085"/>
    <mergeCell ref="J1080:J1085"/>
    <mergeCell ref="B1088:B1094"/>
    <mergeCell ref="C1088:C1094"/>
    <mergeCell ref="A1089:A1094"/>
    <mergeCell ref="J1089:J1094"/>
    <mergeCell ref="B1097:B1103"/>
    <mergeCell ref="C1097:C1103"/>
    <mergeCell ref="A1098:A1103"/>
    <mergeCell ref="J1098:J1103"/>
    <mergeCell ref="I1115:I1121"/>
    <mergeCell ref="B1086:D1086"/>
    <mergeCell ref="I1088:I1094"/>
    <mergeCell ref="B1095:D1095"/>
    <mergeCell ref="I1097:I1103"/>
    <mergeCell ref="B1104:D1104"/>
    <mergeCell ref="I1106:I1112"/>
    <mergeCell ref="J1053:J1058"/>
    <mergeCell ref="B1061:B1067"/>
    <mergeCell ref="C1061:C1067"/>
    <mergeCell ref="A1062:A1067"/>
    <mergeCell ref="J1062:J1067"/>
    <mergeCell ref="B1070:B1076"/>
    <mergeCell ref="C1070:C1076"/>
    <mergeCell ref="A1071:A1076"/>
    <mergeCell ref="J1071:J1076"/>
    <mergeCell ref="I1061:I1067"/>
    <mergeCell ref="B1068:D1068"/>
    <mergeCell ref="I1070:I1076"/>
    <mergeCell ref="J1026:J1031"/>
    <mergeCell ref="B1034:B1040"/>
    <mergeCell ref="C1034:C1040"/>
    <mergeCell ref="A1035:A1040"/>
    <mergeCell ref="J1035:J1040"/>
    <mergeCell ref="B1043:B1049"/>
    <mergeCell ref="C1043:C1049"/>
    <mergeCell ref="A1044:A1049"/>
    <mergeCell ref="J1044:J1049"/>
    <mergeCell ref="I1034:I1040"/>
    <mergeCell ref="B1041:D1041"/>
    <mergeCell ref="I1043:I1049"/>
    <mergeCell ref="J999:J1004"/>
    <mergeCell ref="B1007:B1013"/>
    <mergeCell ref="C1007:C1013"/>
    <mergeCell ref="A1008:A1013"/>
    <mergeCell ref="J1008:J1013"/>
    <mergeCell ref="B1016:B1022"/>
    <mergeCell ref="C1016:C1022"/>
    <mergeCell ref="A1017:A1022"/>
    <mergeCell ref="J1017:J1022"/>
    <mergeCell ref="I1007:I1013"/>
    <mergeCell ref="B1014:D1014"/>
    <mergeCell ref="I1016:I1022"/>
    <mergeCell ref="J972:J977"/>
    <mergeCell ref="B980:B986"/>
    <mergeCell ref="C980:C986"/>
    <mergeCell ref="A981:A986"/>
    <mergeCell ref="J981:J986"/>
    <mergeCell ref="B989:B995"/>
    <mergeCell ref="C989:C995"/>
    <mergeCell ref="A990:A995"/>
    <mergeCell ref="J990:J995"/>
    <mergeCell ref="B978:D978"/>
    <mergeCell ref="I980:I986"/>
    <mergeCell ref="B987:D987"/>
    <mergeCell ref="I989:I995"/>
    <mergeCell ref="I971:I977"/>
    <mergeCell ref="J945:J950"/>
    <mergeCell ref="B953:B959"/>
    <mergeCell ref="C953:C959"/>
    <mergeCell ref="A954:A959"/>
    <mergeCell ref="J954:J959"/>
    <mergeCell ref="B962:B968"/>
    <mergeCell ref="C962:C968"/>
    <mergeCell ref="A963:A968"/>
    <mergeCell ref="J963:J968"/>
    <mergeCell ref="I953:I959"/>
    <mergeCell ref="B960:D960"/>
    <mergeCell ref="I962:I968"/>
    <mergeCell ref="I944:I950"/>
    <mergeCell ref="B951:D951"/>
    <mergeCell ref="B944:B950"/>
    <mergeCell ref="C944:C950"/>
    <mergeCell ref="J918:J923"/>
    <mergeCell ref="B926:B932"/>
    <mergeCell ref="A927:A932"/>
    <mergeCell ref="J927:J932"/>
    <mergeCell ref="B935:B941"/>
    <mergeCell ref="C935:C941"/>
    <mergeCell ref="A936:A941"/>
    <mergeCell ref="J936:J941"/>
    <mergeCell ref="B924:D924"/>
    <mergeCell ref="I926:I932"/>
    <mergeCell ref="B933:D933"/>
    <mergeCell ref="I935:I941"/>
    <mergeCell ref="B917:B923"/>
    <mergeCell ref="C917:C923"/>
    <mergeCell ref="J891:J896"/>
    <mergeCell ref="B899:B905"/>
    <mergeCell ref="C899:C905"/>
    <mergeCell ref="A900:A905"/>
    <mergeCell ref="J900:J905"/>
    <mergeCell ref="B908:B914"/>
    <mergeCell ref="C908:C914"/>
    <mergeCell ref="A909:A914"/>
    <mergeCell ref="J909:J914"/>
    <mergeCell ref="I899:I905"/>
    <mergeCell ref="B906:D906"/>
    <mergeCell ref="I908:I914"/>
    <mergeCell ref="J864:J869"/>
    <mergeCell ref="B872:B878"/>
    <mergeCell ref="C872:C878"/>
    <mergeCell ref="A873:A878"/>
    <mergeCell ref="J873:J878"/>
    <mergeCell ref="B881:B887"/>
    <mergeCell ref="C881:C887"/>
    <mergeCell ref="A882:A887"/>
    <mergeCell ref="J882:J887"/>
    <mergeCell ref="B870:D870"/>
    <mergeCell ref="I872:I878"/>
    <mergeCell ref="B879:D879"/>
    <mergeCell ref="I881:I887"/>
    <mergeCell ref="J837:J842"/>
    <mergeCell ref="B845:B851"/>
    <mergeCell ref="C845:C851"/>
    <mergeCell ref="A846:A851"/>
    <mergeCell ref="J846:J851"/>
    <mergeCell ref="B854:B860"/>
    <mergeCell ref="C854:C860"/>
    <mergeCell ref="A855:A860"/>
    <mergeCell ref="J855:J860"/>
    <mergeCell ref="I845:I851"/>
    <mergeCell ref="B852:D852"/>
    <mergeCell ref="I854:I860"/>
    <mergeCell ref="A837:A842"/>
    <mergeCell ref="J810:J815"/>
    <mergeCell ref="B818:B824"/>
    <mergeCell ref="C818:C824"/>
    <mergeCell ref="A819:A824"/>
    <mergeCell ref="J819:J824"/>
    <mergeCell ref="B827:B833"/>
    <mergeCell ref="A828:A833"/>
    <mergeCell ref="J828:J833"/>
    <mergeCell ref="I818:I824"/>
    <mergeCell ref="B825:D825"/>
    <mergeCell ref="I827:I833"/>
    <mergeCell ref="A810:A815"/>
    <mergeCell ref="I809:I815"/>
    <mergeCell ref="B816:D816"/>
    <mergeCell ref="B809:B815"/>
    <mergeCell ref="C809:C815"/>
    <mergeCell ref="J783:J788"/>
    <mergeCell ref="B791:B797"/>
    <mergeCell ref="A792:A797"/>
    <mergeCell ref="J792:J797"/>
    <mergeCell ref="B800:B806"/>
    <mergeCell ref="C800:C806"/>
    <mergeCell ref="A801:A806"/>
    <mergeCell ref="J801:J806"/>
    <mergeCell ref="C791:C797"/>
    <mergeCell ref="I791:I797"/>
    <mergeCell ref="B798:D798"/>
    <mergeCell ref="I800:I806"/>
    <mergeCell ref="A783:A788"/>
    <mergeCell ref="J756:J761"/>
    <mergeCell ref="B764:B770"/>
    <mergeCell ref="C764:C770"/>
    <mergeCell ref="A765:A770"/>
    <mergeCell ref="J765:J770"/>
    <mergeCell ref="B773:B779"/>
    <mergeCell ref="C773:C779"/>
    <mergeCell ref="A774:A779"/>
    <mergeCell ref="J774:J779"/>
    <mergeCell ref="B762:D762"/>
    <mergeCell ref="I764:I770"/>
    <mergeCell ref="B771:D771"/>
    <mergeCell ref="I773:I779"/>
    <mergeCell ref="A756:A761"/>
    <mergeCell ref="B755:B761"/>
    <mergeCell ref="J729:J734"/>
    <mergeCell ref="B737:B743"/>
    <mergeCell ref="C737:C743"/>
    <mergeCell ref="A738:A743"/>
    <mergeCell ref="J738:J743"/>
    <mergeCell ref="B746:B752"/>
    <mergeCell ref="C746:C752"/>
    <mergeCell ref="A747:A752"/>
    <mergeCell ref="J747:J752"/>
    <mergeCell ref="I737:I743"/>
    <mergeCell ref="B744:D744"/>
    <mergeCell ref="I746:I752"/>
    <mergeCell ref="A729:A734"/>
    <mergeCell ref="J702:J707"/>
    <mergeCell ref="B710:B716"/>
    <mergeCell ref="C710:C716"/>
    <mergeCell ref="A711:A716"/>
    <mergeCell ref="J711:J716"/>
    <mergeCell ref="B719:B725"/>
    <mergeCell ref="C719:C725"/>
    <mergeCell ref="A720:A725"/>
    <mergeCell ref="J720:J725"/>
    <mergeCell ref="B708:D708"/>
    <mergeCell ref="I710:I716"/>
    <mergeCell ref="B717:D717"/>
    <mergeCell ref="I719:I725"/>
    <mergeCell ref="A702:A707"/>
    <mergeCell ref="J675:J680"/>
    <mergeCell ref="B683:B689"/>
    <mergeCell ref="C683:C689"/>
    <mergeCell ref="A684:A689"/>
    <mergeCell ref="J684:J689"/>
    <mergeCell ref="B692:B698"/>
    <mergeCell ref="C692:C698"/>
    <mergeCell ref="A693:A698"/>
    <mergeCell ref="J693:J698"/>
    <mergeCell ref="I683:I689"/>
    <mergeCell ref="B690:D690"/>
    <mergeCell ref="I692:I698"/>
    <mergeCell ref="A675:A680"/>
    <mergeCell ref="J648:J653"/>
    <mergeCell ref="B656:B662"/>
    <mergeCell ref="A657:A662"/>
    <mergeCell ref="J657:J662"/>
    <mergeCell ref="B665:B671"/>
    <mergeCell ref="C665:C671"/>
    <mergeCell ref="A666:A671"/>
    <mergeCell ref="J666:J671"/>
    <mergeCell ref="B654:D654"/>
    <mergeCell ref="I656:I662"/>
    <mergeCell ref="B663:D663"/>
    <mergeCell ref="I665:I671"/>
    <mergeCell ref="A648:A653"/>
    <mergeCell ref="J621:J626"/>
    <mergeCell ref="B629:B635"/>
    <mergeCell ref="C629:C635"/>
    <mergeCell ref="A630:A635"/>
    <mergeCell ref="J630:J635"/>
    <mergeCell ref="B638:B644"/>
    <mergeCell ref="C638:C644"/>
    <mergeCell ref="A639:A644"/>
    <mergeCell ref="J639:J644"/>
    <mergeCell ref="I629:I635"/>
    <mergeCell ref="B636:D636"/>
    <mergeCell ref="I638:I644"/>
    <mergeCell ref="A621:A626"/>
    <mergeCell ref="J594:J599"/>
    <mergeCell ref="B602:B608"/>
    <mergeCell ref="C602:C608"/>
    <mergeCell ref="A603:A608"/>
    <mergeCell ref="J603:J608"/>
    <mergeCell ref="B611:B617"/>
    <mergeCell ref="C611:C617"/>
    <mergeCell ref="A612:A617"/>
    <mergeCell ref="J612:J617"/>
    <mergeCell ref="B600:D600"/>
    <mergeCell ref="I602:I608"/>
    <mergeCell ref="B609:D609"/>
    <mergeCell ref="I611:I617"/>
    <mergeCell ref="A594:A599"/>
    <mergeCell ref="J567:J572"/>
    <mergeCell ref="B575:B581"/>
    <mergeCell ref="C575:C581"/>
    <mergeCell ref="A576:A581"/>
    <mergeCell ref="J576:J581"/>
    <mergeCell ref="B584:B590"/>
    <mergeCell ref="A585:A590"/>
    <mergeCell ref="J585:J590"/>
    <mergeCell ref="I575:I581"/>
    <mergeCell ref="B582:D582"/>
    <mergeCell ref="I584:I590"/>
    <mergeCell ref="A567:A572"/>
    <mergeCell ref="B573:D573"/>
    <mergeCell ref="A540:A545"/>
    <mergeCell ref="A513:A518"/>
    <mergeCell ref="A549:A554"/>
    <mergeCell ref="J549:J554"/>
    <mergeCell ref="B557:B563"/>
    <mergeCell ref="C557:C563"/>
    <mergeCell ref="A558:A563"/>
    <mergeCell ref="J558:J563"/>
    <mergeCell ref="I548:I554"/>
    <mergeCell ref="B555:D555"/>
    <mergeCell ref="I557:I563"/>
    <mergeCell ref="J513:J518"/>
    <mergeCell ref="B521:B527"/>
    <mergeCell ref="C521:C527"/>
    <mergeCell ref="A522:A527"/>
    <mergeCell ref="J522:J527"/>
    <mergeCell ref="B530:B536"/>
    <mergeCell ref="C530:C536"/>
    <mergeCell ref="A531:A536"/>
    <mergeCell ref="J531:J536"/>
    <mergeCell ref="I521:I527"/>
    <mergeCell ref="B528:D528"/>
    <mergeCell ref="I530:I536"/>
    <mergeCell ref="A494:A499"/>
    <mergeCell ref="J494:J499"/>
    <mergeCell ref="B502:B509"/>
    <mergeCell ref="C502:C509"/>
    <mergeCell ref="A503:A509"/>
    <mergeCell ref="J503:J509"/>
    <mergeCell ref="B500:D500"/>
    <mergeCell ref="G502:G509"/>
    <mergeCell ref="H502:H509"/>
    <mergeCell ref="I493:I499"/>
    <mergeCell ref="A467:A472"/>
    <mergeCell ref="J467:J472"/>
    <mergeCell ref="B475:B481"/>
    <mergeCell ref="C475:C481"/>
    <mergeCell ref="A476:A481"/>
    <mergeCell ref="J476:J481"/>
    <mergeCell ref="I466:I472"/>
    <mergeCell ref="B473:D473"/>
    <mergeCell ref="I475:I481"/>
    <mergeCell ref="A440:A445"/>
    <mergeCell ref="J440:J445"/>
    <mergeCell ref="B448:B454"/>
    <mergeCell ref="C448:C454"/>
    <mergeCell ref="A449:A454"/>
    <mergeCell ref="J449:J454"/>
    <mergeCell ref="I448:I454"/>
    <mergeCell ref="B412:B418"/>
    <mergeCell ref="A413:A418"/>
    <mergeCell ref="J413:J418"/>
    <mergeCell ref="B421:B427"/>
    <mergeCell ref="C421:C427"/>
    <mergeCell ref="A422:A427"/>
    <mergeCell ref="J422:J427"/>
    <mergeCell ref="I412:I418"/>
    <mergeCell ref="B419:D419"/>
    <mergeCell ref="I421:I427"/>
    <mergeCell ref="C412:C418"/>
    <mergeCell ref="I430:I436"/>
    <mergeCell ref="I439:I445"/>
    <mergeCell ref="B439:B445"/>
    <mergeCell ref="C439:C445"/>
    <mergeCell ref="B430:B436"/>
    <mergeCell ref="A395:A400"/>
    <mergeCell ref="J395:J400"/>
    <mergeCell ref="B367:B373"/>
    <mergeCell ref="C367:C373"/>
    <mergeCell ref="A368:A373"/>
    <mergeCell ref="J368:J373"/>
    <mergeCell ref="B376:B382"/>
    <mergeCell ref="C376:C382"/>
    <mergeCell ref="A377:A382"/>
    <mergeCell ref="J377:J382"/>
    <mergeCell ref="I394:I400"/>
    <mergeCell ref="I367:I373"/>
    <mergeCell ref="I376:I382"/>
    <mergeCell ref="I385:I391"/>
    <mergeCell ref="B394:B400"/>
    <mergeCell ref="C394:C400"/>
    <mergeCell ref="A359:A364"/>
    <mergeCell ref="J359:J364"/>
    <mergeCell ref="B331:B337"/>
    <mergeCell ref="C331:C337"/>
    <mergeCell ref="A332:A337"/>
    <mergeCell ref="J332:J337"/>
    <mergeCell ref="B340:B346"/>
    <mergeCell ref="C340:C346"/>
    <mergeCell ref="A341:A346"/>
    <mergeCell ref="J341:J346"/>
    <mergeCell ref="I331:I337"/>
    <mergeCell ref="B338:D338"/>
    <mergeCell ref="I340:I346"/>
    <mergeCell ref="B347:D347"/>
    <mergeCell ref="I349:I355"/>
    <mergeCell ref="B356:D356"/>
    <mergeCell ref="I358:I364"/>
    <mergeCell ref="C349:C355"/>
    <mergeCell ref="A323:A328"/>
    <mergeCell ref="J323:J328"/>
    <mergeCell ref="B297:B303"/>
    <mergeCell ref="C297:C303"/>
    <mergeCell ref="A298:A303"/>
    <mergeCell ref="J298:J303"/>
    <mergeCell ref="A307:A310"/>
    <mergeCell ref="J307:J310"/>
    <mergeCell ref="I322:I328"/>
    <mergeCell ref="I297:I303"/>
    <mergeCell ref="B304:D304"/>
    <mergeCell ref="I306:I310"/>
    <mergeCell ref="B311:D311"/>
    <mergeCell ref="I313:I319"/>
    <mergeCell ref="B320:D320"/>
    <mergeCell ref="C313:C319"/>
    <mergeCell ref="C306:C307"/>
    <mergeCell ref="B306:B310"/>
    <mergeCell ref="C308:C310"/>
    <mergeCell ref="G298:G303"/>
    <mergeCell ref="A289:A294"/>
    <mergeCell ref="J289:J294"/>
    <mergeCell ref="B251:B257"/>
    <mergeCell ref="C251:C257"/>
    <mergeCell ref="A252:A257"/>
    <mergeCell ref="J252:J257"/>
    <mergeCell ref="B260:B276"/>
    <mergeCell ref="C260:C276"/>
    <mergeCell ref="A261:A276"/>
    <mergeCell ref="J261:J276"/>
    <mergeCell ref="I251:I257"/>
    <mergeCell ref="B258:D258"/>
    <mergeCell ref="I260:I276"/>
    <mergeCell ref="B277:D277"/>
    <mergeCell ref="I279:I285"/>
    <mergeCell ref="B286:D286"/>
    <mergeCell ref="I288:I294"/>
    <mergeCell ref="H288:H293"/>
    <mergeCell ref="A235:A240"/>
    <mergeCell ref="J235:J240"/>
    <mergeCell ref="A244:A248"/>
    <mergeCell ref="J244:J248"/>
    <mergeCell ref="B194:B201"/>
    <mergeCell ref="C194:C201"/>
    <mergeCell ref="A195:A201"/>
    <mergeCell ref="J195:J201"/>
    <mergeCell ref="A205:A231"/>
    <mergeCell ref="J205:J231"/>
    <mergeCell ref="I194:I201"/>
    <mergeCell ref="I204:I231"/>
    <mergeCell ref="B232:D232"/>
    <mergeCell ref="I234:I240"/>
    <mergeCell ref="B241:D241"/>
    <mergeCell ref="I243:I248"/>
    <mergeCell ref="C234:C240"/>
    <mergeCell ref="C204:C231"/>
    <mergeCell ref="B204:B209"/>
    <mergeCell ref="B211:B214"/>
    <mergeCell ref="B222:B223"/>
    <mergeCell ref="B226:B228"/>
    <mergeCell ref="B235:B236"/>
    <mergeCell ref="B245:B246"/>
    <mergeCell ref="A169:A182"/>
    <mergeCell ref="J169:J182"/>
    <mergeCell ref="B185:B191"/>
    <mergeCell ref="C185:C191"/>
    <mergeCell ref="A186:A191"/>
    <mergeCell ref="J186:J191"/>
    <mergeCell ref="C168:C182"/>
    <mergeCell ref="C159:C165"/>
    <mergeCell ref="A160:A165"/>
    <mergeCell ref="J160:J165"/>
    <mergeCell ref="B166:D166"/>
    <mergeCell ref="I168:I182"/>
    <mergeCell ref="B183:D183"/>
    <mergeCell ref="I185:I191"/>
    <mergeCell ref="I159:I165"/>
    <mergeCell ref="H161:H164"/>
    <mergeCell ref="H174:H181"/>
    <mergeCell ref="A136:A142"/>
    <mergeCell ref="J136:J142"/>
    <mergeCell ref="B145:B156"/>
    <mergeCell ref="C145:C156"/>
    <mergeCell ref="A146:A156"/>
    <mergeCell ref="J146:J156"/>
    <mergeCell ref="C117:C123"/>
    <mergeCell ref="A118:A123"/>
    <mergeCell ref="J118:J123"/>
    <mergeCell ref="C126:C132"/>
    <mergeCell ref="A127:A132"/>
    <mergeCell ref="J127:J132"/>
    <mergeCell ref="I117:I123"/>
    <mergeCell ref="I126:I132"/>
    <mergeCell ref="I135:I142"/>
    <mergeCell ref="I145:I156"/>
    <mergeCell ref="B124:D124"/>
    <mergeCell ref="B133:D133"/>
    <mergeCell ref="B143:D143"/>
    <mergeCell ref="B126:B130"/>
    <mergeCell ref="B136:B140"/>
    <mergeCell ref="B141:B142"/>
    <mergeCell ref="A100:A105"/>
    <mergeCell ref="J100:J105"/>
    <mergeCell ref="B108:B114"/>
    <mergeCell ref="A109:A114"/>
    <mergeCell ref="J109:J114"/>
    <mergeCell ref="B81:B87"/>
    <mergeCell ref="C81:C87"/>
    <mergeCell ref="A82:A87"/>
    <mergeCell ref="J82:J87"/>
    <mergeCell ref="B90:B96"/>
    <mergeCell ref="C90:C96"/>
    <mergeCell ref="A91:A96"/>
    <mergeCell ref="J91:J96"/>
    <mergeCell ref="I81:I87"/>
    <mergeCell ref="I90:I96"/>
    <mergeCell ref="I99:I105"/>
    <mergeCell ref="I108:I114"/>
    <mergeCell ref="G90:G96"/>
    <mergeCell ref="H90:H96"/>
    <mergeCell ref="H100:H105"/>
    <mergeCell ref="A64:A69"/>
    <mergeCell ref="J64:J69"/>
    <mergeCell ref="B72:B78"/>
    <mergeCell ref="C72:C78"/>
    <mergeCell ref="A73:A78"/>
    <mergeCell ref="J73:J78"/>
    <mergeCell ref="A37:A42"/>
    <mergeCell ref="B36:B42"/>
    <mergeCell ref="B45:B51"/>
    <mergeCell ref="C45:C51"/>
    <mergeCell ref="A46:A51"/>
    <mergeCell ref="J46:J51"/>
    <mergeCell ref="B54:B60"/>
    <mergeCell ref="C54:C60"/>
    <mergeCell ref="A55:A60"/>
    <mergeCell ref="J55:J60"/>
    <mergeCell ref="I72:I78"/>
    <mergeCell ref="I63:I69"/>
    <mergeCell ref="I54:I60"/>
    <mergeCell ref="I45:I51"/>
    <mergeCell ref="I36:I42"/>
    <mergeCell ref="B43:D43"/>
    <mergeCell ref="B70:D70"/>
    <mergeCell ref="B61:D61"/>
    <mergeCell ref="A28:A33"/>
    <mergeCell ref="C27:C33"/>
    <mergeCell ref="J37:J42"/>
    <mergeCell ref="J19:J24"/>
    <mergeCell ref="J28:J33"/>
    <mergeCell ref="I18:I24"/>
    <mergeCell ref="I27:I33"/>
    <mergeCell ref="B34:D34"/>
    <mergeCell ref="B25:D25"/>
    <mergeCell ref="A6:F6"/>
    <mergeCell ref="J10:J15"/>
    <mergeCell ref="A10:A15"/>
    <mergeCell ref="C9:C15"/>
    <mergeCell ref="I9:I15"/>
    <mergeCell ref="C18:C24"/>
    <mergeCell ref="A19:A24"/>
    <mergeCell ref="B16:D16"/>
    <mergeCell ref="B7:D7"/>
    <mergeCell ref="G9:G10"/>
    <mergeCell ref="N9:N15"/>
    <mergeCell ref="O10:O15"/>
    <mergeCell ref="N18:N24"/>
    <mergeCell ref="O19:O24"/>
    <mergeCell ref="N27:N33"/>
    <mergeCell ref="O28:O33"/>
    <mergeCell ref="N36:N42"/>
    <mergeCell ref="O37:O42"/>
    <mergeCell ref="N45:N51"/>
    <mergeCell ref="O46:O51"/>
    <mergeCell ref="N54:N60"/>
    <mergeCell ref="O55:O60"/>
    <mergeCell ref="N63:N69"/>
    <mergeCell ref="O64:O69"/>
    <mergeCell ref="N72:N78"/>
    <mergeCell ref="O73:O78"/>
    <mergeCell ref="N81:N87"/>
    <mergeCell ref="O82:O87"/>
    <mergeCell ref="N90:N96"/>
    <mergeCell ref="O91:O96"/>
    <mergeCell ref="N145:N156"/>
    <mergeCell ref="O146:O156"/>
    <mergeCell ref="N159:N165"/>
    <mergeCell ref="O160:O165"/>
    <mergeCell ref="N168:N182"/>
    <mergeCell ref="O169:O182"/>
    <mergeCell ref="N185:N191"/>
    <mergeCell ref="O186:O191"/>
    <mergeCell ref="N99:N105"/>
    <mergeCell ref="O100:O105"/>
    <mergeCell ref="N108:N114"/>
    <mergeCell ref="O109:O114"/>
    <mergeCell ref="N117:N123"/>
    <mergeCell ref="O118:O123"/>
    <mergeCell ref="N126:N132"/>
    <mergeCell ref="O127:O132"/>
    <mergeCell ref="N135:N142"/>
    <mergeCell ref="O136:O142"/>
    <mergeCell ref="N194:N201"/>
    <mergeCell ref="O195:O201"/>
    <mergeCell ref="N204:N231"/>
    <mergeCell ref="O205:O231"/>
    <mergeCell ref="N234:N240"/>
    <mergeCell ref="O235:O240"/>
    <mergeCell ref="N243:N248"/>
    <mergeCell ref="O244:O248"/>
    <mergeCell ref="N251:N257"/>
    <mergeCell ref="O252:O257"/>
    <mergeCell ref="N260:N276"/>
    <mergeCell ref="O261:O276"/>
    <mergeCell ref="N279:N285"/>
    <mergeCell ref="O280:O285"/>
    <mergeCell ref="N288:N294"/>
    <mergeCell ref="O289:O294"/>
    <mergeCell ref="N297:N303"/>
    <mergeCell ref="O298:O303"/>
    <mergeCell ref="N306:N310"/>
    <mergeCell ref="O307:O310"/>
    <mergeCell ref="N313:N319"/>
    <mergeCell ref="O314:O319"/>
    <mergeCell ref="N322:N328"/>
    <mergeCell ref="O323:O328"/>
    <mergeCell ref="N331:N337"/>
    <mergeCell ref="O332:O337"/>
    <mergeCell ref="N340:N346"/>
    <mergeCell ref="O341:O346"/>
    <mergeCell ref="N349:N355"/>
    <mergeCell ref="O350:O355"/>
    <mergeCell ref="N358:N364"/>
    <mergeCell ref="O359:O364"/>
    <mergeCell ref="N367:N373"/>
    <mergeCell ref="O368:O373"/>
    <mergeCell ref="N376:N382"/>
    <mergeCell ref="O377:O382"/>
    <mergeCell ref="N385:N391"/>
    <mergeCell ref="O386:O391"/>
    <mergeCell ref="N394:N400"/>
    <mergeCell ref="O395:O400"/>
    <mergeCell ref="N403:N409"/>
    <mergeCell ref="O404:O409"/>
    <mergeCell ref="N412:N418"/>
    <mergeCell ref="O413:O418"/>
    <mergeCell ref="N421:N427"/>
    <mergeCell ref="O422:O427"/>
    <mergeCell ref="N430:N436"/>
    <mergeCell ref="O431:O436"/>
    <mergeCell ref="N439:N445"/>
    <mergeCell ref="O440:O445"/>
    <mergeCell ref="N448:N454"/>
    <mergeCell ref="O449:O454"/>
    <mergeCell ref="N457:N463"/>
    <mergeCell ref="O458:O463"/>
    <mergeCell ref="N466:N472"/>
    <mergeCell ref="O467:O472"/>
    <mergeCell ref="N475:N481"/>
    <mergeCell ref="O476:O481"/>
    <mergeCell ref="N484:N490"/>
    <mergeCell ref="O485:O490"/>
    <mergeCell ref="N493:N499"/>
    <mergeCell ref="O494:O499"/>
    <mergeCell ref="N502:N509"/>
    <mergeCell ref="O503:O509"/>
    <mergeCell ref="N512:N518"/>
    <mergeCell ref="O513:O518"/>
    <mergeCell ref="N521:N527"/>
    <mergeCell ref="O522:O527"/>
    <mergeCell ref="N530:N536"/>
    <mergeCell ref="O531:O536"/>
    <mergeCell ref="N539:N545"/>
    <mergeCell ref="O540:O545"/>
    <mergeCell ref="N548:N554"/>
    <mergeCell ref="O549:O554"/>
    <mergeCell ref="N557:N563"/>
    <mergeCell ref="O558:O563"/>
    <mergeCell ref="N566:N572"/>
    <mergeCell ref="O567:O572"/>
    <mergeCell ref="N575:N581"/>
    <mergeCell ref="O576:O581"/>
    <mergeCell ref="N584:N590"/>
    <mergeCell ref="O585:O590"/>
    <mergeCell ref="N593:N599"/>
    <mergeCell ref="O594:O599"/>
    <mergeCell ref="N602:N608"/>
    <mergeCell ref="O603:O608"/>
    <mergeCell ref="N611:N617"/>
    <mergeCell ref="O612:O617"/>
    <mergeCell ref="N620:N626"/>
    <mergeCell ref="O621:O626"/>
    <mergeCell ref="N629:N635"/>
    <mergeCell ref="O630:O635"/>
    <mergeCell ref="N638:N644"/>
    <mergeCell ref="O639:O644"/>
    <mergeCell ref="N647:N653"/>
    <mergeCell ref="O648:O653"/>
    <mergeCell ref="N656:N662"/>
    <mergeCell ref="O657:O662"/>
    <mergeCell ref="N665:N671"/>
    <mergeCell ref="O666:O671"/>
    <mergeCell ref="N674:N680"/>
    <mergeCell ref="O675:O680"/>
    <mergeCell ref="N683:N689"/>
    <mergeCell ref="O684:O689"/>
    <mergeCell ref="N692:N698"/>
    <mergeCell ref="O693:O698"/>
    <mergeCell ref="N701:N707"/>
    <mergeCell ref="O702:O707"/>
    <mergeCell ref="N710:N716"/>
    <mergeCell ref="O711:O716"/>
    <mergeCell ref="N719:N725"/>
    <mergeCell ref="O720:O725"/>
    <mergeCell ref="N728:N734"/>
    <mergeCell ref="O729:O734"/>
    <mergeCell ref="N737:N743"/>
    <mergeCell ref="O738:O743"/>
    <mergeCell ref="N746:N752"/>
    <mergeCell ref="O747:O752"/>
    <mergeCell ref="N755:N761"/>
    <mergeCell ref="O756:O761"/>
    <mergeCell ref="N764:N770"/>
    <mergeCell ref="O765:O770"/>
    <mergeCell ref="N773:N779"/>
    <mergeCell ref="O774:O779"/>
    <mergeCell ref="N782:N788"/>
    <mergeCell ref="O783:O788"/>
    <mergeCell ref="N791:N797"/>
    <mergeCell ref="O792:O797"/>
    <mergeCell ref="N800:N806"/>
    <mergeCell ref="O801:O806"/>
    <mergeCell ref="N809:N815"/>
    <mergeCell ref="O810:O815"/>
    <mergeCell ref="N818:N824"/>
    <mergeCell ref="O819:O824"/>
    <mergeCell ref="N827:N833"/>
    <mergeCell ref="O828:O833"/>
    <mergeCell ref="N836:N842"/>
    <mergeCell ref="O837:O842"/>
    <mergeCell ref="N845:N851"/>
    <mergeCell ref="O846:O851"/>
    <mergeCell ref="N854:N860"/>
    <mergeCell ref="O855:O860"/>
    <mergeCell ref="N863:N869"/>
    <mergeCell ref="O864:O869"/>
    <mergeCell ref="N872:N878"/>
    <mergeCell ref="O873:O878"/>
    <mergeCell ref="N881:N887"/>
    <mergeCell ref="O882:O887"/>
    <mergeCell ref="N890:N896"/>
    <mergeCell ref="O891:O896"/>
    <mergeCell ref="N899:N905"/>
    <mergeCell ref="O900:O905"/>
    <mergeCell ref="N908:N914"/>
    <mergeCell ref="O909:O914"/>
    <mergeCell ref="N917:N923"/>
    <mergeCell ref="O918:O923"/>
    <mergeCell ref="N926:N932"/>
    <mergeCell ref="O927:O932"/>
    <mergeCell ref="N935:N941"/>
    <mergeCell ref="O936:O941"/>
    <mergeCell ref="N944:N950"/>
    <mergeCell ref="O945:O950"/>
    <mergeCell ref="N953:N959"/>
    <mergeCell ref="O954:O959"/>
    <mergeCell ref="N962:N968"/>
    <mergeCell ref="O963:O968"/>
    <mergeCell ref="N971:N977"/>
    <mergeCell ref="O972:O977"/>
    <mergeCell ref="N1043:N1049"/>
    <mergeCell ref="O1044:O1049"/>
    <mergeCell ref="N1052:N1058"/>
    <mergeCell ref="O1053:O1058"/>
    <mergeCell ref="N1061:N1067"/>
    <mergeCell ref="O1062:O1067"/>
    <mergeCell ref="N980:N986"/>
    <mergeCell ref="O981:O986"/>
    <mergeCell ref="N989:N995"/>
    <mergeCell ref="O990:O995"/>
    <mergeCell ref="N998:N1004"/>
    <mergeCell ref="O999:O1004"/>
    <mergeCell ref="N1007:N1013"/>
    <mergeCell ref="O1008:O1013"/>
    <mergeCell ref="N1016:N1022"/>
    <mergeCell ref="O1017:O1022"/>
    <mergeCell ref="N1115:N1121"/>
    <mergeCell ref="O1116:O1121"/>
    <mergeCell ref="S7:T7"/>
    <mergeCell ref="S12:T12"/>
    <mergeCell ref="S18:T18"/>
    <mergeCell ref="A1:O1"/>
    <mergeCell ref="A2:O2"/>
    <mergeCell ref="A3:O3"/>
    <mergeCell ref="A4:O4"/>
    <mergeCell ref="A5:O5"/>
    <mergeCell ref="N1070:N1076"/>
    <mergeCell ref="O1071:O1076"/>
    <mergeCell ref="N1079:N1085"/>
    <mergeCell ref="O1080:O1085"/>
    <mergeCell ref="N1088:N1094"/>
    <mergeCell ref="O1089:O1094"/>
    <mergeCell ref="N1097:N1103"/>
    <mergeCell ref="O1098:O1103"/>
    <mergeCell ref="N1106:N1112"/>
    <mergeCell ref="O1107:O1112"/>
    <mergeCell ref="N1025:N1031"/>
    <mergeCell ref="O1026:O1031"/>
    <mergeCell ref="N1034:N1040"/>
    <mergeCell ref="O1035:O1040"/>
    <mergeCell ref="L557:L558"/>
    <mergeCell ref="L117:L120"/>
    <mergeCell ref="L90:L91"/>
    <mergeCell ref="M90:M91"/>
    <mergeCell ref="G99:G100"/>
    <mergeCell ref="L99:L100"/>
    <mergeCell ref="M99:M100"/>
    <mergeCell ref="G101:G102"/>
    <mergeCell ref="J280:J285"/>
    <mergeCell ref="J314:J319"/>
    <mergeCell ref="J350:J355"/>
    <mergeCell ref="J386:J391"/>
    <mergeCell ref="J404:J409"/>
    <mergeCell ref="J431:J436"/>
    <mergeCell ref="J458:J463"/>
    <mergeCell ref="J485:J490"/>
    <mergeCell ref="J540:J545"/>
    <mergeCell ref="I512:I518"/>
    <mergeCell ref="I539:I545"/>
    <mergeCell ref="I403:I409"/>
    <mergeCell ref="L502:L509"/>
    <mergeCell ref="B249:D249"/>
    <mergeCell ref="B295:D295"/>
    <mergeCell ref="B410:D410"/>
    <mergeCell ref="M502:M509"/>
    <mergeCell ref="L539:L541"/>
    <mergeCell ref="M539:M541"/>
    <mergeCell ref="B288:B294"/>
    <mergeCell ref="C288:C294"/>
    <mergeCell ref="B322:B328"/>
    <mergeCell ref="C322:C328"/>
    <mergeCell ref="B358:B364"/>
    <mergeCell ref="C358:C364"/>
    <mergeCell ref="B510:D510"/>
    <mergeCell ref="B519:D519"/>
    <mergeCell ref="B512:B518"/>
    <mergeCell ref="C512:C518"/>
    <mergeCell ref="B537:D537"/>
    <mergeCell ref="B455:D455"/>
    <mergeCell ref="I457:I463"/>
    <mergeCell ref="B457:B463"/>
    <mergeCell ref="C457:C463"/>
    <mergeCell ref="B482:D482"/>
    <mergeCell ref="I484:I490"/>
    <mergeCell ref="B491:D491"/>
  </mergeCells>
  <phoneticPr fontId="47" type="noConversion"/>
  <conditionalFormatting sqref="T19">
    <cfRule type="containsText" dxfId="1" priority="1" operator="containsText" text="Revisar">
      <formula>NOT(ISERROR(SEARCH("Revisar",T19)))</formula>
    </cfRule>
    <cfRule type="containsText" dxfId="0" priority="2" operator="containsText" text="Completado">
      <formula>NOT(ISERROR(SEARCH("Completado",T19)))</formula>
    </cfRule>
  </conditionalFormatting>
  <pageMargins left="0.7" right="0.7" top="0.75" bottom="0.75" header="0" footer="0"/>
  <pageSetup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Title="Elija un Dato Correcto" error="Elija un objetivo del listado despegable. No permite el ingreso de datos no validados." promptTitle="Elija el Objetivo Estratégico" prompt="Elija el objetivo estratégico que mejor se relacione al objetivo táctico/operativo que desea formular." xr:uid="{00000000-0002-0000-0100-000000000000}">
          <x14:formula1>
            <xm:f>'Datos Validaciones PAO'!$A$2:$A$23</xm:f>
          </x14:formula1>
          <xm:sqref>B25 B34 B43 B52 B61 B70 B79 B401 B410 B1041 B1077 B1086 B1095 B1104 B16 B7 B124 B133 B143 B419 B428 B437 B446 B455 B392 B500 B510 B519 B473 B482 B97 B106 B88 B115 B166 B183 B157 B464 B491 B537 B546 B555 B528 B573 B582 B591 B600 B609 B618 B627 B564 B672 B681 B690 B645 B654 B202 B232 B241 B249 B258 B277 B286 B192 B329 B338 B347 B304 B311 B295 B320 B365 B374 B383 B356 B636 B663 B708 B717 B726 B699 B744 B753 B762 B771 B780 B789 B798 B735 B843 B852 B861 B816 B825 B807 B834 B879 B888 B897 B870 B915 B924 B933 B942 B951 B960 B969 B906 B1014 B1023 B1032 B987 B996 B978 B1005 B1050 B1059 B1068 B1113</xm:sqref>
        </x14:dataValidation>
        <x14:dataValidation type="list" allowBlank="1" showInputMessage="1" showErrorMessage="1" errorTitle="Elija un porcentaje" promptTitle="Porcentaje de Cumplimiento" prompt="Elija el porcentaje correspondiente con el estado de la actividad" xr:uid="{00000000-0002-0000-0100-000001000000}">
          <x14:formula1>
            <xm:f>'Datos Validaciones PAO'!$N$2:$N$102</xm:f>
          </x14:formula1>
          <xm:sqref>N72:N78 I1115:I1121 I1106:I1112 I1097:I1103 I1088:I1094 I1079:I1085 I1070:I1076 I1061:I1067 I1052:I1058 I1043:I1049 I1034:I1040 I1025:I1031 I1016:I1022 I1007:I1013 I998:I1004 I989:I995 I980:I986 I971:I977 I962:I968 I953:I959 I944:I950 I935:I941 I926:I932 I917:I923 I908:I914 I899:I905 I890:I896 I881:I887 I872:I878 I863:I869 I854:I860 I845:I851 I836:I842 I827:I833 I818:I824 I809:I815 I800:I806 I791:I797 I782:I788 I773:I779 I764:I770 I755:I761 I746:I752 I737:I743 I728:I734 I719:I725 I710:I716 I701:I707 I692:I698 I683:I689 I674:I680 I665:I671 I656:I662 I647:I653 I638:I644 I629:I635 I620:I626 I611:I617 I602:I608 I593:I599 I584:I590 I575:I581 N430:N436 N403:N409 N394:N400 N376:N382 N358:N364 N340:N346 I512:I518 N331:N337 I493:I499 I484:I490 I475:I481 I466:I472 I457:I463 I448:I454 I439:I445 I430:I436 I421:I427 I412:I418 I403:I409 I394:I400 I385:I391 I376:I382 I367:I373 I358:I364 I349:I355 I340:I346 I331:I337 I322:I328 I313:I319 I306:I310 I297:I303 I288:I294 I279:I285 I260:I276 I251:I257 N322:N328 I204:I231 I194:I201 N306:N310 N288:N294 N260:N276 N204:N231 N297:N303 N251:N257 N194:N201 N313:N319 N279:N285 N99:N105 N90:N96 I72:I78 I63:I69 I54:I60 I45:I51 N63:N69 N54:N60 N45:N51 N1115:N1121 N1106:N1112 N1097:N1103 N1088:N1094 N1079:N1085 N1070:N1076 N1061:N1067 N1052:N1058 N1043:N1049 N1034:N1040 N1025:N1031 N1016:N1022 N1007:N1013 N998:N1004 N989:N995 N980:N986 N971:N977 N962:N968 N953:N959 N944:N950 N935:N941 N926:N932 N917:N923 N908:N914 N899:N905 N890:N896 N881:N887 N872:N878 N863:N869 N854:N860 N845:N851 N836:N842 N827:N833 N818:N824 N809:N815 N800:N806 N791:N797 N782:N788 N773:N779 N764:N770 N755:N761 N746:N752 N737:N743 N728:N734 N719:N725 N710:N716 N701:N707 N692:N698 N683:N689 N674:N680 N665:N671 N656:N662 N647:N653 N638:N644 N629:N635 N620:N626 N611:N617 N602:N608 N593:N599 N584:N590 N575:N581 N421:N427 N412:N418 N548:N554 N385:N391 N367:N373 N349:N355 N512:N518 N502:N509 N493:N499 N484:N490 N475:N481 N466:N472 N457:N463 N448:N454 N439:N445 N243:N248 I243:I248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15"/>
  <sheetViews>
    <sheetView zoomScale="110" zoomScaleNormal="110" workbookViewId="0">
      <selection activeCell="A12" sqref="A12"/>
    </sheetView>
  </sheetViews>
  <sheetFormatPr baseColWidth="10" defaultColWidth="9.109375" defaultRowHeight="14.4" x14ac:dyDescent="0.3"/>
  <cols>
    <col min="1" max="1" width="23.109375" customWidth="1"/>
    <col min="2" max="2" width="12.44140625" customWidth="1"/>
    <col min="3" max="3" width="11.44140625" customWidth="1"/>
    <col min="4" max="4" width="11.33203125" customWidth="1"/>
    <col min="5" max="5" width="12.109375" customWidth="1"/>
    <col min="6" max="6" width="11.109375" customWidth="1"/>
    <col min="8" max="8" width="10.33203125" customWidth="1"/>
    <col min="9" max="9" width="11.33203125" customWidth="1"/>
    <col min="10" max="10" width="7.88671875" customWidth="1"/>
    <col min="11" max="11" width="7" customWidth="1"/>
    <col min="12" max="12" width="5.6640625" customWidth="1"/>
    <col min="13" max="13" width="18" customWidth="1"/>
    <col min="14" max="14" width="11.5546875" style="66" customWidth="1"/>
    <col min="15" max="15" width="10.88671875" customWidth="1"/>
    <col min="16" max="16" width="10.44140625" customWidth="1"/>
  </cols>
  <sheetData>
    <row r="1" spans="1:15" x14ac:dyDescent="0.3">
      <c r="A1" t="s">
        <v>41</v>
      </c>
      <c r="N1" s="66" t="s">
        <v>42</v>
      </c>
    </row>
    <row r="2" spans="1:15" x14ac:dyDescent="0.3">
      <c r="A2" s="109" t="s">
        <v>474</v>
      </c>
      <c r="N2" s="66">
        <v>0</v>
      </c>
      <c r="O2" t="s">
        <v>43</v>
      </c>
    </row>
    <row r="3" spans="1:15" x14ac:dyDescent="0.3">
      <c r="A3" s="109" t="s">
        <v>475</v>
      </c>
      <c r="N3" s="66">
        <v>0.01</v>
      </c>
      <c r="O3" t="s">
        <v>44</v>
      </c>
    </row>
    <row r="4" spans="1:15" x14ac:dyDescent="0.3">
      <c r="A4" s="109" t="s">
        <v>476</v>
      </c>
      <c r="N4" s="66">
        <v>0.02</v>
      </c>
      <c r="O4" t="s">
        <v>44</v>
      </c>
    </row>
    <row r="5" spans="1:15" x14ac:dyDescent="0.3">
      <c r="A5" s="109" t="s">
        <v>477</v>
      </c>
      <c r="N5" s="66">
        <v>0.03</v>
      </c>
      <c r="O5" t="s">
        <v>44</v>
      </c>
    </row>
    <row r="6" spans="1:15" x14ac:dyDescent="0.3">
      <c r="A6" s="109" t="s">
        <v>478</v>
      </c>
      <c r="N6" s="66">
        <v>0.04</v>
      </c>
      <c r="O6" t="s">
        <v>44</v>
      </c>
    </row>
    <row r="7" spans="1:15" x14ac:dyDescent="0.3">
      <c r="A7" s="109" t="s">
        <v>479</v>
      </c>
      <c r="N7" s="66">
        <v>0.05</v>
      </c>
      <c r="O7" t="s">
        <v>44</v>
      </c>
    </row>
    <row r="8" spans="1:15" x14ac:dyDescent="0.3">
      <c r="A8" s="109" t="s">
        <v>480</v>
      </c>
      <c r="N8" s="66">
        <v>0.06</v>
      </c>
      <c r="O8" t="s">
        <v>44</v>
      </c>
    </row>
    <row r="9" spans="1:15" x14ac:dyDescent="0.3">
      <c r="A9" s="109" t="s">
        <v>481</v>
      </c>
      <c r="N9" s="66">
        <v>7.0000000000000007E-2</v>
      </c>
      <c r="O9" t="s">
        <v>44</v>
      </c>
    </row>
    <row r="10" spans="1:15" x14ac:dyDescent="0.3">
      <c r="A10" s="109" t="s">
        <v>482</v>
      </c>
      <c r="N10" s="66">
        <v>0.08</v>
      </c>
      <c r="O10" t="s">
        <v>44</v>
      </c>
    </row>
    <row r="11" spans="1:15" x14ac:dyDescent="0.3">
      <c r="A11" s="109" t="s">
        <v>483</v>
      </c>
      <c r="N11" s="66">
        <v>0.09</v>
      </c>
      <c r="O11" t="s">
        <v>44</v>
      </c>
    </row>
    <row r="12" spans="1:15" x14ac:dyDescent="0.3">
      <c r="N12" s="66">
        <v>0.1</v>
      </c>
      <c r="O12" t="s">
        <v>44</v>
      </c>
    </row>
    <row r="13" spans="1:15" x14ac:dyDescent="0.3">
      <c r="A13" s="109" t="s">
        <v>458</v>
      </c>
      <c r="N13" s="66">
        <v>0.11</v>
      </c>
      <c r="O13" t="s">
        <v>44</v>
      </c>
    </row>
    <row r="14" spans="1:15" x14ac:dyDescent="0.3">
      <c r="A14" t="s">
        <v>459</v>
      </c>
      <c r="N14" s="66">
        <v>0.12</v>
      </c>
      <c r="O14" t="s">
        <v>44</v>
      </c>
    </row>
    <row r="15" spans="1:15" x14ac:dyDescent="0.3">
      <c r="A15" s="109" t="s">
        <v>467</v>
      </c>
      <c r="N15" s="66">
        <v>0.13</v>
      </c>
      <c r="O15" t="s">
        <v>44</v>
      </c>
    </row>
    <row r="16" spans="1:15" x14ac:dyDescent="0.3">
      <c r="A16" s="109" t="s">
        <v>468</v>
      </c>
      <c r="B16" s="65"/>
      <c r="N16" s="66">
        <v>0.14000000000000001</v>
      </c>
      <c r="O16" t="s">
        <v>44</v>
      </c>
    </row>
    <row r="17" spans="1:15" x14ac:dyDescent="0.3">
      <c r="A17" s="109" t="s">
        <v>469</v>
      </c>
      <c r="N17" s="66">
        <v>0.15</v>
      </c>
      <c r="O17" t="s">
        <v>44</v>
      </c>
    </row>
    <row r="18" spans="1:15" x14ac:dyDescent="0.3">
      <c r="A18" s="109" t="s">
        <v>470</v>
      </c>
      <c r="B18" s="65"/>
      <c r="N18" s="66">
        <v>0.16</v>
      </c>
      <c r="O18" t="s">
        <v>44</v>
      </c>
    </row>
    <row r="19" spans="1:15" x14ac:dyDescent="0.3">
      <c r="A19" s="109" t="s">
        <v>471</v>
      </c>
      <c r="N19" s="66">
        <v>0.17</v>
      </c>
      <c r="O19" t="s">
        <v>44</v>
      </c>
    </row>
    <row r="20" spans="1:15" x14ac:dyDescent="0.3">
      <c r="A20" s="109" t="s">
        <v>472</v>
      </c>
      <c r="N20" s="66">
        <v>0.18</v>
      </c>
      <c r="O20" t="s">
        <v>44</v>
      </c>
    </row>
    <row r="21" spans="1:15" x14ac:dyDescent="0.3">
      <c r="A21" s="109" t="s">
        <v>473</v>
      </c>
      <c r="N21" s="66">
        <v>0.19</v>
      </c>
      <c r="O21" t="s">
        <v>44</v>
      </c>
    </row>
    <row r="22" spans="1:15" x14ac:dyDescent="0.3">
      <c r="N22" s="66">
        <v>0.2</v>
      </c>
      <c r="O22" t="s">
        <v>44</v>
      </c>
    </row>
    <row r="23" spans="1:15" x14ac:dyDescent="0.3">
      <c r="N23" s="66">
        <v>0.21</v>
      </c>
      <c r="O23" t="s">
        <v>44</v>
      </c>
    </row>
    <row r="24" spans="1:15" x14ac:dyDescent="0.3">
      <c r="N24" s="66">
        <v>0.22</v>
      </c>
      <c r="O24" t="s">
        <v>44</v>
      </c>
    </row>
    <row r="25" spans="1:15" x14ac:dyDescent="0.3">
      <c r="N25" s="66">
        <v>0.23</v>
      </c>
      <c r="O25" t="s">
        <v>44</v>
      </c>
    </row>
    <row r="26" spans="1:15" x14ac:dyDescent="0.3">
      <c r="N26" s="66">
        <v>0.24</v>
      </c>
      <c r="O26" t="s">
        <v>44</v>
      </c>
    </row>
    <row r="27" spans="1:15" x14ac:dyDescent="0.3">
      <c r="N27" s="66">
        <v>0.25</v>
      </c>
      <c r="O27" t="s">
        <v>44</v>
      </c>
    </row>
    <row r="28" spans="1:15" x14ac:dyDescent="0.3">
      <c r="N28" s="66">
        <v>0.26</v>
      </c>
      <c r="O28" t="s">
        <v>44</v>
      </c>
    </row>
    <row r="29" spans="1:15" x14ac:dyDescent="0.3">
      <c r="N29" s="66">
        <v>0.27</v>
      </c>
      <c r="O29" t="s">
        <v>44</v>
      </c>
    </row>
    <row r="30" spans="1:15" x14ac:dyDescent="0.3">
      <c r="N30" s="66">
        <v>0.28000000000000003</v>
      </c>
      <c r="O30" t="s">
        <v>44</v>
      </c>
    </row>
    <row r="31" spans="1:15" x14ac:dyDescent="0.3">
      <c r="N31" s="66">
        <v>0.28999999999999998</v>
      </c>
      <c r="O31" t="s">
        <v>44</v>
      </c>
    </row>
    <row r="32" spans="1:15" x14ac:dyDescent="0.3">
      <c r="N32" s="66">
        <v>0.3</v>
      </c>
      <c r="O32" t="s">
        <v>44</v>
      </c>
    </row>
    <row r="33" spans="14:15" x14ac:dyDescent="0.3">
      <c r="N33" s="66">
        <v>0.31</v>
      </c>
      <c r="O33" t="s">
        <v>44</v>
      </c>
    </row>
    <row r="34" spans="14:15" x14ac:dyDescent="0.3">
      <c r="N34" s="66">
        <v>0.32</v>
      </c>
      <c r="O34" t="s">
        <v>44</v>
      </c>
    </row>
    <row r="35" spans="14:15" x14ac:dyDescent="0.3">
      <c r="N35" s="66">
        <v>0.33</v>
      </c>
      <c r="O35" t="s">
        <v>44</v>
      </c>
    </row>
    <row r="36" spans="14:15" x14ac:dyDescent="0.3">
      <c r="N36" s="66">
        <v>0.34</v>
      </c>
      <c r="O36" t="s">
        <v>44</v>
      </c>
    </row>
    <row r="37" spans="14:15" x14ac:dyDescent="0.3">
      <c r="N37" s="66">
        <v>0.35</v>
      </c>
      <c r="O37" t="s">
        <v>44</v>
      </c>
    </row>
    <row r="38" spans="14:15" x14ac:dyDescent="0.3">
      <c r="N38" s="66">
        <v>0.36</v>
      </c>
      <c r="O38" t="s">
        <v>44</v>
      </c>
    </row>
    <row r="39" spans="14:15" x14ac:dyDescent="0.3">
      <c r="N39" s="66">
        <v>0.37</v>
      </c>
      <c r="O39" t="s">
        <v>44</v>
      </c>
    </row>
    <row r="40" spans="14:15" x14ac:dyDescent="0.3">
      <c r="N40" s="66">
        <v>0.38</v>
      </c>
      <c r="O40" t="s">
        <v>44</v>
      </c>
    </row>
    <row r="41" spans="14:15" x14ac:dyDescent="0.3">
      <c r="N41" s="66">
        <v>0.39</v>
      </c>
      <c r="O41" t="s">
        <v>44</v>
      </c>
    </row>
    <row r="42" spans="14:15" x14ac:dyDescent="0.3">
      <c r="N42" s="66">
        <v>0.4</v>
      </c>
      <c r="O42" t="s">
        <v>44</v>
      </c>
    </row>
    <row r="43" spans="14:15" x14ac:dyDescent="0.3">
      <c r="N43" s="66">
        <v>0.41</v>
      </c>
      <c r="O43" t="s">
        <v>44</v>
      </c>
    </row>
    <row r="44" spans="14:15" x14ac:dyDescent="0.3">
      <c r="N44" s="66">
        <v>0.42</v>
      </c>
      <c r="O44" t="s">
        <v>44</v>
      </c>
    </row>
    <row r="45" spans="14:15" x14ac:dyDescent="0.3">
      <c r="N45" s="66">
        <v>0.43</v>
      </c>
      <c r="O45" t="s">
        <v>44</v>
      </c>
    </row>
    <row r="46" spans="14:15" x14ac:dyDescent="0.3">
      <c r="N46" s="66">
        <v>0.44</v>
      </c>
      <c r="O46" t="s">
        <v>44</v>
      </c>
    </row>
    <row r="47" spans="14:15" x14ac:dyDescent="0.3">
      <c r="N47" s="66">
        <v>0.45</v>
      </c>
      <c r="O47" t="s">
        <v>44</v>
      </c>
    </row>
    <row r="48" spans="14:15" x14ac:dyDescent="0.3">
      <c r="N48" s="66">
        <v>0.46</v>
      </c>
      <c r="O48" t="s">
        <v>44</v>
      </c>
    </row>
    <row r="49" spans="10:15" x14ac:dyDescent="0.3">
      <c r="N49" s="66">
        <v>0.47</v>
      </c>
      <c r="O49" t="s">
        <v>44</v>
      </c>
    </row>
    <row r="50" spans="10:15" x14ac:dyDescent="0.3">
      <c r="N50" s="66">
        <v>0.48</v>
      </c>
      <c r="O50" t="s">
        <v>44</v>
      </c>
    </row>
    <row r="51" spans="10:15" x14ac:dyDescent="0.3">
      <c r="N51" s="66">
        <v>0.49</v>
      </c>
      <c r="O51" t="s">
        <v>44</v>
      </c>
    </row>
    <row r="52" spans="10:15" x14ac:dyDescent="0.3">
      <c r="N52" s="66">
        <v>0.5</v>
      </c>
      <c r="O52" t="s">
        <v>44</v>
      </c>
    </row>
    <row r="53" spans="10:15" x14ac:dyDescent="0.3">
      <c r="N53" s="66">
        <v>0.51</v>
      </c>
      <c r="O53" t="s">
        <v>44</v>
      </c>
    </row>
    <row r="54" spans="10:15" x14ac:dyDescent="0.3">
      <c r="N54" s="66">
        <v>0.52</v>
      </c>
      <c r="O54" t="s">
        <v>44</v>
      </c>
    </row>
    <row r="55" spans="10:15" x14ac:dyDescent="0.3">
      <c r="J55" t="s">
        <v>46</v>
      </c>
      <c r="N55" s="66">
        <v>0.53</v>
      </c>
      <c r="O55" t="s">
        <v>44</v>
      </c>
    </row>
    <row r="56" spans="10:15" x14ac:dyDescent="0.3">
      <c r="J56" t="s">
        <v>45</v>
      </c>
      <c r="N56" s="66">
        <v>0.54</v>
      </c>
      <c r="O56" t="s">
        <v>44</v>
      </c>
    </row>
    <row r="57" spans="10:15" x14ac:dyDescent="0.3">
      <c r="J57" t="s">
        <v>44</v>
      </c>
      <c r="N57" s="66">
        <v>0.55000000000000004</v>
      </c>
      <c r="O57" t="s">
        <v>44</v>
      </c>
    </row>
    <row r="58" spans="10:15" x14ac:dyDescent="0.3">
      <c r="J58" t="s">
        <v>43</v>
      </c>
      <c r="N58" s="66">
        <v>0.56000000000000005</v>
      </c>
      <c r="O58" t="s">
        <v>44</v>
      </c>
    </row>
    <row r="59" spans="10:15" x14ac:dyDescent="0.3">
      <c r="N59" s="66">
        <v>0.56999999999999995</v>
      </c>
      <c r="O59" t="s">
        <v>44</v>
      </c>
    </row>
    <row r="60" spans="10:15" x14ac:dyDescent="0.3">
      <c r="N60" s="66">
        <v>0.57999999999999996</v>
      </c>
      <c r="O60" t="s">
        <v>44</v>
      </c>
    </row>
    <row r="61" spans="10:15" x14ac:dyDescent="0.3">
      <c r="N61" s="66">
        <v>0.59</v>
      </c>
      <c r="O61" t="s">
        <v>44</v>
      </c>
    </row>
    <row r="62" spans="10:15" x14ac:dyDescent="0.3">
      <c r="N62" s="66">
        <v>0.6</v>
      </c>
      <c r="O62" t="s">
        <v>44</v>
      </c>
    </row>
    <row r="63" spans="10:15" x14ac:dyDescent="0.3">
      <c r="N63" s="66">
        <v>0.61</v>
      </c>
      <c r="O63" t="s">
        <v>44</v>
      </c>
    </row>
    <row r="64" spans="10:15" x14ac:dyDescent="0.3">
      <c r="N64" s="66">
        <v>0.62</v>
      </c>
      <c r="O64" t="s">
        <v>44</v>
      </c>
    </row>
    <row r="65" spans="14:15" x14ac:dyDescent="0.3">
      <c r="N65" s="66">
        <v>0.63</v>
      </c>
      <c r="O65" t="s">
        <v>44</v>
      </c>
    </row>
    <row r="66" spans="14:15" x14ac:dyDescent="0.3">
      <c r="N66" s="66">
        <v>0.64</v>
      </c>
      <c r="O66" t="s">
        <v>44</v>
      </c>
    </row>
    <row r="67" spans="14:15" x14ac:dyDescent="0.3">
      <c r="N67" s="66">
        <v>0.65</v>
      </c>
      <c r="O67" t="s">
        <v>44</v>
      </c>
    </row>
    <row r="68" spans="14:15" x14ac:dyDescent="0.3">
      <c r="N68" s="66">
        <v>0.66</v>
      </c>
      <c r="O68" t="s">
        <v>44</v>
      </c>
    </row>
    <row r="69" spans="14:15" x14ac:dyDescent="0.3">
      <c r="N69" s="66">
        <v>0.67</v>
      </c>
      <c r="O69" t="s">
        <v>44</v>
      </c>
    </row>
    <row r="70" spans="14:15" x14ac:dyDescent="0.3">
      <c r="N70" s="66">
        <v>0.68</v>
      </c>
      <c r="O70" t="s">
        <v>44</v>
      </c>
    </row>
    <row r="71" spans="14:15" x14ac:dyDescent="0.3">
      <c r="N71" s="66">
        <v>0.69</v>
      </c>
      <c r="O71" t="s">
        <v>44</v>
      </c>
    </row>
    <row r="72" spans="14:15" x14ac:dyDescent="0.3">
      <c r="N72" s="66">
        <v>0.7</v>
      </c>
      <c r="O72" t="s">
        <v>44</v>
      </c>
    </row>
    <row r="73" spans="14:15" x14ac:dyDescent="0.3">
      <c r="N73" s="66">
        <v>0.71</v>
      </c>
      <c r="O73" t="s">
        <v>44</v>
      </c>
    </row>
    <row r="74" spans="14:15" x14ac:dyDescent="0.3">
      <c r="N74" s="66">
        <v>0.72</v>
      </c>
      <c r="O74" t="s">
        <v>44</v>
      </c>
    </row>
    <row r="75" spans="14:15" x14ac:dyDescent="0.3">
      <c r="N75" s="66">
        <v>0.73</v>
      </c>
      <c r="O75" t="s">
        <v>44</v>
      </c>
    </row>
    <row r="76" spans="14:15" x14ac:dyDescent="0.3">
      <c r="N76" s="66">
        <v>0.74</v>
      </c>
      <c r="O76" t="s">
        <v>44</v>
      </c>
    </row>
    <row r="77" spans="14:15" x14ac:dyDescent="0.3">
      <c r="N77" s="66">
        <v>0.75</v>
      </c>
      <c r="O77" t="s">
        <v>44</v>
      </c>
    </row>
    <row r="78" spans="14:15" x14ac:dyDescent="0.3">
      <c r="N78" s="66">
        <v>0.76</v>
      </c>
      <c r="O78" t="s">
        <v>44</v>
      </c>
    </row>
    <row r="79" spans="14:15" x14ac:dyDescent="0.3">
      <c r="N79" s="66">
        <v>0.77</v>
      </c>
      <c r="O79" t="s">
        <v>44</v>
      </c>
    </row>
    <row r="80" spans="14:15" x14ac:dyDescent="0.3">
      <c r="N80" s="66">
        <v>0.78</v>
      </c>
      <c r="O80" t="s">
        <v>44</v>
      </c>
    </row>
    <row r="81" spans="14:15" x14ac:dyDescent="0.3">
      <c r="N81" s="66">
        <v>0.79</v>
      </c>
      <c r="O81" t="s">
        <v>44</v>
      </c>
    </row>
    <row r="82" spans="14:15" x14ac:dyDescent="0.3">
      <c r="N82" s="66">
        <v>0.8</v>
      </c>
      <c r="O82" t="s">
        <v>44</v>
      </c>
    </row>
    <row r="83" spans="14:15" x14ac:dyDescent="0.3">
      <c r="N83" s="66">
        <v>0.81</v>
      </c>
      <c r="O83" t="s">
        <v>44</v>
      </c>
    </row>
    <row r="84" spans="14:15" x14ac:dyDescent="0.3">
      <c r="N84" s="66">
        <v>0.82</v>
      </c>
      <c r="O84" t="s">
        <v>44</v>
      </c>
    </row>
    <row r="85" spans="14:15" x14ac:dyDescent="0.3">
      <c r="N85" s="66">
        <v>0.83</v>
      </c>
      <c r="O85" t="s">
        <v>44</v>
      </c>
    </row>
    <row r="86" spans="14:15" x14ac:dyDescent="0.3">
      <c r="N86" s="66">
        <v>0.84</v>
      </c>
      <c r="O86" t="s">
        <v>44</v>
      </c>
    </row>
    <row r="87" spans="14:15" x14ac:dyDescent="0.3">
      <c r="N87" s="66">
        <v>0.85</v>
      </c>
      <c r="O87" t="s">
        <v>44</v>
      </c>
    </row>
    <row r="88" spans="14:15" x14ac:dyDescent="0.3">
      <c r="N88" s="66">
        <v>0.86</v>
      </c>
      <c r="O88" t="s">
        <v>44</v>
      </c>
    </row>
    <row r="89" spans="14:15" x14ac:dyDescent="0.3">
      <c r="N89" s="66">
        <v>0.87</v>
      </c>
      <c r="O89" t="s">
        <v>44</v>
      </c>
    </row>
    <row r="90" spans="14:15" x14ac:dyDescent="0.3">
      <c r="N90" s="66">
        <v>0.88</v>
      </c>
      <c r="O90" t="s">
        <v>44</v>
      </c>
    </row>
    <row r="91" spans="14:15" x14ac:dyDescent="0.3">
      <c r="N91" s="66">
        <v>0.89</v>
      </c>
      <c r="O91" t="s">
        <v>44</v>
      </c>
    </row>
    <row r="92" spans="14:15" x14ac:dyDescent="0.3">
      <c r="N92" s="66">
        <v>0.9</v>
      </c>
      <c r="O92" t="s">
        <v>44</v>
      </c>
    </row>
    <row r="93" spans="14:15" x14ac:dyDescent="0.3">
      <c r="N93" s="66">
        <v>0.91</v>
      </c>
      <c r="O93" t="s">
        <v>44</v>
      </c>
    </row>
    <row r="94" spans="14:15" x14ac:dyDescent="0.3">
      <c r="N94" s="66">
        <v>0.92</v>
      </c>
      <c r="O94" t="s">
        <v>44</v>
      </c>
    </row>
    <row r="95" spans="14:15" x14ac:dyDescent="0.3">
      <c r="N95" s="66">
        <v>0.93</v>
      </c>
      <c r="O95" t="s">
        <v>44</v>
      </c>
    </row>
    <row r="96" spans="14:15" x14ac:dyDescent="0.3">
      <c r="N96" s="66">
        <v>0.94</v>
      </c>
      <c r="O96" t="s">
        <v>44</v>
      </c>
    </row>
    <row r="97" spans="14:15" x14ac:dyDescent="0.3">
      <c r="N97" s="66">
        <v>0.95</v>
      </c>
      <c r="O97" t="s">
        <v>44</v>
      </c>
    </row>
    <row r="98" spans="14:15" x14ac:dyDescent="0.3">
      <c r="N98" s="66">
        <v>0.96</v>
      </c>
      <c r="O98" t="s">
        <v>44</v>
      </c>
    </row>
    <row r="99" spans="14:15" x14ac:dyDescent="0.3">
      <c r="N99" s="66">
        <v>0.97</v>
      </c>
      <c r="O99" t="s">
        <v>44</v>
      </c>
    </row>
    <row r="100" spans="14:15" x14ac:dyDescent="0.3">
      <c r="N100" s="66">
        <v>0.98</v>
      </c>
      <c r="O100" t="s">
        <v>44</v>
      </c>
    </row>
    <row r="101" spans="14:15" x14ac:dyDescent="0.3">
      <c r="N101" s="66">
        <v>0.99</v>
      </c>
      <c r="O101" t="s">
        <v>44</v>
      </c>
    </row>
    <row r="102" spans="14:15" x14ac:dyDescent="0.3">
      <c r="N102" s="66">
        <v>1</v>
      </c>
      <c r="O102" t="s">
        <v>45</v>
      </c>
    </row>
    <row r="103" spans="14:15" x14ac:dyDescent="0.3">
      <c r="N103" s="66">
        <v>1.01</v>
      </c>
      <c r="O103" t="s">
        <v>465</v>
      </c>
    </row>
    <row r="104" spans="14:15" x14ac:dyDescent="0.3">
      <c r="N104" s="66">
        <v>1.02</v>
      </c>
    </row>
    <row r="105" spans="14:15" x14ac:dyDescent="0.3">
      <c r="N105" s="66">
        <v>1.03</v>
      </c>
    </row>
    <row r="106" spans="14:15" x14ac:dyDescent="0.3">
      <c r="N106" s="66">
        <v>1.03999999999999</v>
      </c>
    </row>
    <row r="107" spans="14:15" x14ac:dyDescent="0.3">
      <c r="N107" s="66">
        <v>1.0499999999999901</v>
      </c>
    </row>
    <row r="108" spans="14:15" x14ac:dyDescent="0.3">
      <c r="N108" s="66">
        <v>1.0599999999999901</v>
      </c>
    </row>
    <row r="109" spans="14:15" x14ac:dyDescent="0.3">
      <c r="N109" s="66">
        <v>1.0699999999999901</v>
      </c>
    </row>
    <row r="110" spans="14:15" x14ac:dyDescent="0.3">
      <c r="N110" s="66">
        <v>1.0799999999999901</v>
      </c>
    </row>
    <row r="111" spans="14:15" x14ac:dyDescent="0.3">
      <c r="N111" s="66">
        <v>1.0899999999999901</v>
      </c>
    </row>
    <row r="112" spans="14:15" x14ac:dyDescent="0.3">
      <c r="N112" s="66">
        <v>1.0999999999999901</v>
      </c>
    </row>
    <row r="113" spans="14:14" x14ac:dyDescent="0.3">
      <c r="N113" s="66">
        <v>1.1099999999999901</v>
      </c>
    </row>
    <row r="114" spans="14:14" x14ac:dyDescent="0.3">
      <c r="N114" s="66">
        <v>1.1199999999999899</v>
      </c>
    </row>
    <row r="115" spans="14:14" x14ac:dyDescent="0.3">
      <c r="N115" s="66">
        <v>1.1299999999999899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1088"/>
  <sheetViews>
    <sheetView showGridLines="0" zoomScaleNormal="100" workbookViewId="0">
      <pane ySplit="7" topLeftCell="A8" activePane="bottomLeft" state="frozen"/>
      <selection pane="bottomLeft" activeCell="B9" sqref="B9:I9"/>
    </sheetView>
  </sheetViews>
  <sheetFormatPr baseColWidth="10" defaultColWidth="14.44140625" defaultRowHeight="20.25" customHeight="1" x14ac:dyDescent="0.3"/>
  <cols>
    <col min="1" max="1" width="25.33203125" style="79" customWidth="1"/>
    <col min="2" max="2" width="43" style="79" customWidth="1"/>
    <col min="3" max="3" width="26" style="79" customWidth="1"/>
    <col min="4" max="4" width="32.6640625" style="79" customWidth="1"/>
    <col min="5" max="5" width="33.44140625" style="79" customWidth="1"/>
    <col min="6" max="6" width="14.109375" style="79" customWidth="1"/>
    <col min="7" max="7" width="19.109375" style="79" customWidth="1"/>
    <col min="8" max="8" width="26" style="79" customWidth="1"/>
    <col min="9" max="9" width="13.88671875" style="79" customWidth="1"/>
    <col min="11" max="11" width="4.88671875" style="176" hidden="1" customWidth="1"/>
    <col min="12" max="12" width="24.44140625" style="135" bestFit="1" customWidth="1"/>
    <col min="13" max="13" width="3.5546875" style="135" customWidth="1"/>
    <col min="14" max="27" width="22.109375" style="79" customWidth="1"/>
    <col min="28" max="16384" width="14.44140625" style="79"/>
  </cols>
  <sheetData>
    <row r="1" spans="1:27" ht="20.25" customHeight="1" x14ac:dyDescent="0.3">
      <c r="A1" s="398" t="s">
        <v>26</v>
      </c>
      <c r="B1" s="399"/>
      <c r="C1" s="399"/>
      <c r="D1" s="399"/>
      <c r="E1" s="399"/>
      <c r="F1" s="399"/>
      <c r="G1" s="399"/>
      <c r="H1" s="399"/>
      <c r="I1" s="399"/>
    </row>
    <row r="2" spans="1:27" ht="20.25" customHeight="1" x14ac:dyDescent="0.3">
      <c r="A2" s="398" t="s">
        <v>47</v>
      </c>
      <c r="B2" s="399"/>
      <c r="C2" s="399"/>
      <c r="D2" s="399"/>
      <c r="E2" s="399"/>
      <c r="F2" s="399"/>
      <c r="G2" s="399"/>
      <c r="H2" s="399"/>
      <c r="I2" s="399"/>
    </row>
    <row r="3" spans="1:27" ht="20.25" customHeight="1" x14ac:dyDescent="0.3">
      <c r="A3" s="398" t="str">
        <f>'PAO 2023'!A4</f>
        <v>Imprenta Nacional</v>
      </c>
      <c r="B3" s="399"/>
      <c r="C3" s="399"/>
      <c r="D3" s="399"/>
      <c r="E3" s="399"/>
      <c r="F3" s="399"/>
      <c r="G3" s="399"/>
      <c r="H3" s="399"/>
      <c r="I3" s="399"/>
    </row>
    <row r="4" spans="1:27" ht="20.25" customHeight="1" x14ac:dyDescent="0.3">
      <c r="A4" s="398" t="s">
        <v>48</v>
      </c>
      <c r="B4" s="399"/>
      <c r="C4" s="399"/>
      <c r="D4" s="399"/>
      <c r="E4" s="399"/>
      <c r="F4" s="399"/>
      <c r="G4" s="399"/>
      <c r="H4" s="399"/>
      <c r="I4" s="399"/>
    </row>
    <row r="5" spans="1:27" ht="20.25" customHeight="1" thickBot="1" x14ac:dyDescent="0.35">
      <c r="A5" s="398" t="s">
        <v>49</v>
      </c>
      <c r="B5" s="399"/>
      <c r="C5" s="399"/>
      <c r="D5" s="399"/>
      <c r="E5" s="399"/>
      <c r="F5" s="399"/>
      <c r="G5" s="399"/>
      <c r="H5" s="399"/>
      <c r="I5" s="399"/>
    </row>
    <row r="6" spans="1:27" ht="26.25" customHeight="1" thickBot="1" x14ac:dyDescent="0.35">
      <c r="A6" s="389" t="s">
        <v>50</v>
      </c>
      <c r="B6" s="389" t="s">
        <v>51</v>
      </c>
      <c r="C6" s="389" t="s">
        <v>52</v>
      </c>
      <c r="D6" s="389" t="s">
        <v>53</v>
      </c>
      <c r="E6" s="389" t="s">
        <v>54</v>
      </c>
      <c r="F6" s="391" t="s">
        <v>55</v>
      </c>
      <c r="G6" s="392"/>
      <c r="H6" s="400" t="s">
        <v>56</v>
      </c>
      <c r="I6" s="393" t="s">
        <v>57</v>
      </c>
      <c r="K6" s="172"/>
    </row>
    <row r="7" spans="1:27" ht="20.25" customHeight="1" thickBot="1" x14ac:dyDescent="0.35">
      <c r="A7" s="390"/>
      <c r="B7" s="390"/>
      <c r="C7" s="390"/>
      <c r="D7" s="390"/>
      <c r="E7" s="390"/>
      <c r="F7" s="3" t="s">
        <v>58</v>
      </c>
      <c r="G7" s="3" t="s">
        <v>59</v>
      </c>
      <c r="H7" s="401"/>
      <c r="I7" s="394"/>
    </row>
    <row r="8" spans="1:27" s="80" customFormat="1" ht="20.25" customHeight="1" thickBot="1" x14ac:dyDescent="0.3">
      <c r="A8" s="73" t="s">
        <v>60</v>
      </c>
      <c r="B8" s="402">
        <f>+'PAO 2023'!B7</f>
        <v>0</v>
      </c>
      <c r="C8" s="403"/>
      <c r="D8" s="403"/>
      <c r="E8" s="403"/>
      <c r="F8" s="403"/>
      <c r="G8" s="403"/>
      <c r="H8" s="403"/>
      <c r="I8" s="403"/>
      <c r="J8" s="135"/>
      <c r="K8" s="176"/>
      <c r="L8" s="135"/>
      <c r="M8" s="135"/>
      <c r="N8" s="135"/>
      <c r="O8" s="135"/>
      <c r="P8" s="135"/>
      <c r="Q8" s="135"/>
      <c r="R8" s="135"/>
      <c r="S8" s="135"/>
      <c r="T8" s="135"/>
      <c r="U8" s="135"/>
      <c r="V8" s="135"/>
      <c r="W8" s="135"/>
      <c r="X8" s="135"/>
      <c r="Y8" s="135"/>
      <c r="Z8" s="135"/>
      <c r="AA8" s="135"/>
    </row>
    <row r="9" spans="1:27" ht="33" customHeight="1" x14ac:dyDescent="0.3">
      <c r="A9" s="92" t="s">
        <v>61</v>
      </c>
      <c r="B9" s="395" t="str">
        <f>CONCATENATE('PAO 2023'!A9,". ",'PAO 2023'!A10)</f>
        <v>1. Contar con los recursos que nos permita efectuar el cambio o repración del montacargas en forma expedita cuando este sufra algun tipo de problema que le inpida un normal funcionamiento.</v>
      </c>
      <c r="C9" s="396"/>
      <c r="D9" s="396"/>
      <c r="E9" s="396"/>
      <c r="F9" s="396"/>
      <c r="G9" s="396"/>
      <c r="H9" s="396"/>
      <c r="I9" s="397"/>
      <c r="K9" s="177"/>
      <c r="N9" s="81"/>
      <c r="O9" s="81"/>
      <c r="P9" s="81"/>
      <c r="Q9" s="81"/>
      <c r="R9" s="81"/>
      <c r="S9" s="81"/>
      <c r="T9" s="81"/>
      <c r="U9" s="81"/>
      <c r="V9" s="81"/>
      <c r="W9" s="81"/>
      <c r="X9" s="81"/>
      <c r="Y9" s="81"/>
      <c r="Z9" s="81"/>
      <c r="AA9" s="81"/>
    </row>
    <row r="10" spans="1:27" ht="14.4" x14ac:dyDescent="0.3">
      <c r="A10" s="94" t="str">
        <f>CONCATENATE('PAO 2023'!A9,". ", "1")</f>
        <v>1. 1</v>
      </c>
      <c r="B10" s="116"/>
      <c r="C10" s="116"/>
      <c r="D10" s="116"/>
      <c r="E10" s="117"/>
      <c r="F10" s="387" t="str">
        <f>IFERROR(VLOOKUP(B10,'Validaciones SEVRI'!$D$2:$E$118,2,FALSE)," ")</f>
        <v xml:space="preserve"> </v>
      </c>
      <c r="G10" s="388"/>
      <c r="H10" s="123"/>
      <c r="I10" s="124"/>
      <c r="K10" s="176">
        <f t="shared" ref="K10:K16" si="0">IF(B10&lt;1,0, 1)</f>
        <v>0</v>
      </c>
      <c r="L10" s="386" t="str">
        <f>A3</f>
        <v>Imprenta Nacional</v>
      </c>
      <c r="M10" s="386"/>
    </row>
    <row r="11" spans="1:27" ht="14.4" x14ac:dyDescent="0.3">
      <c r="A11" s="94" t="str">
        <f>CONCATENATE('PAO 2023'!A9,". ", "2")</f>
        <v>1. 2</v>
      </c>
      <c r="B11" s="116"/>
      <c r="C11" s="116"/>
      <c r="D11" s="116"/>
      <c r="E11" s="117"/>
      <c r="F11" s="387" t="str">
        <f>IFERROR(VLOOKUP(B11,'Validaciones SEVRI'!$D$2:$E$118,2,FALSE)," ")</f>
        <v xml:space="preserve"> </v>
      </c>
      <c r="G11" s="388"/>
      <c r="H11" s="123"/>
      <c r="I11" s="124"/>
      <c r="K11" s="176">
        <f t="shared" si="0"/>
        <v>0</v>
      </c>
      <c r="L11" s="175" t="s">
        <v>62</v>
      </c>
      <c r="M11" s="175">
        <f>K1088</f>
        <v>0</v>
      </c>
    </row>
    <row r="12" spans="1:27" ht="14.4" x14ac:dyDescent="0.3">
      <c r="A12" s="94" t="str">
        <f>CONCATENATE('PAO 2023'!A9,". ","3")</f>
        <v>1. 3</v>
      </c>
      <c r="B12" s="116"/>
      <c r="C12" s="116"/>
      <c r="D12" s="116"/>
      <c r="E12" s="117"/>
      <c r="F12" s="387" t="str">
        <f>IFERROR(VLOOKUP(B12,'Validaciones SEVRI'!$D$2:$E$118,2,FALSE)," ")</f>
        <v xml:space="preserve"> </v>
      </c>
      <c r="G12" s="388"/>
      <c r="H12" s="123"/>
      <c r="I12" s="124"/>
      <c r="K12" s="176">
        <f t="shared" si="0"/>
        <v>0</v>
      </c>
    </row>
    <row r="13" spans="1:27" ht="14.4" x14ac:dyDescent="0.3">
      <c r="A13" s="94" t="str">
        <f>CONCATENATE('PAO 2023'!A9,". ", "4")</f>
        <v>1. 4</v>
      </c>
      <c r="B13" s="116"/>
      <c r="C13" s="116"/>
      <c r="D13" s="116"/>
      <c r="E13" s="117"/>
      <c r="F13" s="387" t="str">
        <f>IFERROR(VLOOKUP(B13,'Validaciones SEVRI'!$D$2:$E$118,2,FALSE)," ")</f>
        <v xml:space="preserve"> </v>
      </c>
      <c r="G13" s="388"/>
      <c r="H13" s="123"/>
      <c r="I13" s="124"/>
      <c r="K13" s="176">
        <f t="shared" si="0"/>
        <v>0</v>
      </c>
    </row>
    <row r="14" spans="1:27" ht="14.4" x14ac:dyDescent="0.3">
      <c r="A14" s="94" t="str">
        <f>CONCATENATE('PAO 2023'!A9,". ", "5")</f>
        <v>1. 5</v>
      </c>
      <c r="B14" s="116"/>
      <c r="C14" s="116"/>
      <c r="D14" s="116"/>
      <c r="E14" s="117"/>
      <c r="F14" s="387" t="str">
        <f>IFERROR(VLOOKUP(B14,'Validaciones SEVRI'!$D$2:$E$118,2,FALSE)," ")</f>
        <v xml:space="preserve"> </v>
      </c>
      <c r="G14" s="388"/>
      <c r="H14" s="123"/>
      <c r="I14" s="124"/>
      <c r="K14" s="176">
        <f t="shared" si="0"/>
        <v>0</v>
      </c>
    </row>
    <row r="15" spans="1:27" ht="14.4" x14ac:dyDescent="0.3">
      <c r="A15" s="94" t="str">
        <f>CONCATENATE('PAO 2023'!A9,". ", "6")</f>
        <v>1. 6</v>
      </c>
      <c r="B15" s="116"/>
      <c r="C15" s="116"/>
      <c r="D15" s="116"/>
      <c r="E15" s="117"/>
      <c r="F15" s="387" t="str">
        <f>IFERROR(VLOOKUP(B15,'Validaciones SEVRI'!$D$2:$E$118,2,FALSE)," ")</f>
        <v xml:space="preserve"> </v>
      </c>
      <c r="G15" s="388"/>
      <c r="H15" s="123"/>
      <c r="I15" s="124"/>
      <c r="K15" s="176">
        <f t="shared" si="0"/>
        <v>0</v>
      </c>
    </row>
    <row r="16" spans="1:27" ht="15" thickBot="1" x14ac:dyDescent="0.35">
      <c r="A16" s="94" t="str">
        <f>CONCATENATE('PAO 2023'!A9,". ", "7")</f>
        <v>1. 7</v>
      </c>
      <c r="B16" s="116"/>
      <c r="C16" s="116"/>
      <c r="D16" s="116"/>
      <c r="E16" s="117"/>
      <c r="F16" s="387" t="str">
        <f>IFERROR(VLOOKUP(B16,'Validaciones SEVRI'!$D$2:$E$118,2,FALSE)," ")</f>
        <v xml:space="preserve"> </v>
      </c>
      <c r="G16" s="388"/>
      <c r="H16" s="123"/>
      <c r="I16" s="124"/>
      <c r="K16" s="176">
        <f t="shared" si="0"/>
        <v>0</v>
      </c>
    </row>
    <row r="17" spans="1:27" s="80" customFormat="1" ht="20.25" customHeight="1" thickBot="1" x14ac:dyDescent="0.3">
      <c r="A17" s="73" t="s">
        <v>60</v>
      </c>
      <c r="B17" s="402">
        <f>+'PAO 2023'!B16</f>
        <v>0</v>
      </c>
      <c r="C17" s="403"/>
      <c r="D17" s="403"/>
      <c r="E17" s="403"/>
      <c r="F17" s="403"/>
      <c r="G17" s="403"/>
      <c r="H17" s="403"/>
      <c r="I17" s="403"/>
      <c r="J17" s="135"/>
      <c r="K17" s="176"/>
      <c r="L17" s="135"/>
      <c r="M17" s="135"/>
      <c r="N17" s="135"/>
      <c r="O17" s="135"/>
      <c r="P17" s="135"/>
      <c r="Q17" s="135"/>
      <c r="R17" s="135"/>
      <c r="S17" s="135"/>
      <c r="T17" s="135"/>
      <c r="U17" s="135"/>
      <c r="V17" s="135"/>
      <c r="W17" s="135"/>
      <c r="X17" s="135"/>
      <c r="Y17" s="135"/>
      <c r="Z17" s="135"/>
      <c r="AA17" s="135"/>
    </row>
    <row r="18" spans="1:27" ht="26.25" customHeight="1" x14ac:dyDescent="0.3">
      <c r="A18" s="92" t="s">
        <v>61</v>
      </c>
      <c r="B18" s="395" t="str">
        <f>CONCATENATE('PAO 2023'!A18,". ",'PAO 2023'!A19)</f>
        <v>2. Cumplimiento del derecho de circulación.</v>
      </c>
      <c r="C18" s="396"/>
      <c r="D18" s="396"/>
      <c r="E18" s="396"/>
      <c r="F18" s="396"/>
      <c r="G18" s="396"/>
      <c r="H18" s="396"/>
      <c r="I18" s="397"/>
      <c r="K18" s="177"/>
      <c r="L18" s="173"/>
      <c r="M18" s="173"/>
      <c r="N18" s="81"/>
      <c r="O18" s="81"/>
      <c r="P18" s="81"/>
      <c r="Q18" s="81"/>
      <c r="R18" s="81"/>
      <c r="S18" s="81"/>
      <c r="T18" s="81"/>
      <c r="U18" s="81"/>
      <c r="V18" s="81"/>
      <c r="W18" s="81"/>
      <c r="X18" s="81"/>
      <c r="Y18" s="81"/>
      <c r="Z18" s="81"/>
      <c r="AA18" s="81"/>
    </row>
    <row r="19" spans="1:27" ht="14.4" x14ac:dyDescent="0.3">
      <c r="A19" s="94" t="str">
        <f>CONCATENATE('PAO 2023'!A18,". ", "1")</f>
        <v>2. 1</v>
      </c>
      <c r="B19" s="116"/>
      <c r="C19" s="116"/>
      <c r="D19" s="116"/>
      <c r="E19" s="117"/>
      <c r="F19" s="387" t="str">
        <f>IFERROR(VLOOKUP(B19,'Validaciones SEVRI'!$D$2:$E$118,2,FALSE)," ")</f>
        <v xml:space="preserve"> </v>
      </c>
      <c r="G19" s="388"/>
      <c r="H19" s="123"/>
      <c r="I19" s="124"/>
      <c r="K19" s="176">
        <f t="shared" ref="K19:K25" si="1">IF(B19&lt;1,0, 1)</f>
        <v>0</v>
      </c>
    </row>
    <row r="20" spans="1:27" ht="14.4" x14ac:dyDescent="0.3">
      <c r="A20" s="94" t="str">
        <f>CONCATENATE('PAO 2023'!A18,". ", "2")</f>
        <v>2. 2</v>
      </c>
      <c r="B20" s="116"/>
      <c r="C20" s="116"/>
      <c r="D20" s="116"/>
      <c r="E20" s="117"/>
      <c r="F20" s="387" t="str">
        <f>IFERROR(VLOOKUP(B20,'Validaciones SEVRI'!$D$2:$E$118,2,FALSE)," ")</f>
        <v xml:space="preserve"> </v>
      </c>
      <c r="G20" s="388"/>
      <c r="H20" s="123"/>
      <c r="I20" s="124"/>
      <c r="K20" s="176">
        <f t="shared" si="1"/>
        <v>0</v>
      </c>
    </row>
    <row r="21" spans="1:27" ht="14.4" x14ac:dyDescent="0.3">
      <c r="A21" s="94" t="str">
        <f>CONCATENATE('PAO 2023'!A18,". ","3")</f>
        <v>2. 3</v>
      </c>
      <c r="B21" s="116"/>
      <c r="C21" s="116"/>
      <c r="D21" s="116"/>
      <c r="E21" s="117"/>
      <c r="F21" s="387" t="str">
        <f>IFERROR(VLOOKUP(B21,'Validaciones SEVRI'!$D$2:$E$118,2,FALSE)," ")</f>
        <v xml:space="preserve"> </v>
      </c>
      <c r="G21" s="388"/>
      <c r="H21" s="123"/>
      <c r="I21" s="124"/>
      <c r="K21" s="176">
        <f t="shared" si="1"/>
        <v>0</v>
      </c>
    </row>
    <row r="22" spans="1:27" ht="14.4" x14ac:dyDescent="0.3">
      <c r="A22" s="94" t="str">
        <f>CONCATENATE('PAO 2023'!A18,". ", "4")</f>
        <v>2. 4</v>
      </c>
      <c r="B22" s="116"/>
      <c r="C22" s="116"/>
      <c r="D22" s="116"/>
      <c r="E22" s="117"/>
      <c r="F22" s="387" t="str">
        <f>IFERROR(VLOOKUP(B22,'Validaciones SEVRI'!$D$2:$E$118,2,FALSE)," ")</f>
        <v xml:space="preserve"> </v>
      </c>
      <c r="G22" s="388"/>
      <c r="H22" s="123"/>
      <c r="I22" s="124"/>
      <c r="K22" s="176">
        <f t="shared" si="1"/>
        <v>0</v>
      </c>
    </row>
    <row r="23" spans="1:27" ht="14.4" x14ac:dyDescent="0.3">
      <c r="A23" s="94" t="str">
        <f>CONCATENATE('PAO 2023'!A18,". ", "5")</f>
        <v>2. 5</v>
      </c>
      <c r="B23" s="116"/>
      <c r="C23" s="116"/>
      <c r="D23" s="116"/>
      <c r="E23" s="117"/>
      <c r="F23" s="387" t="str">
        <f>IFERROR(VLOOKUP(B23,'Validaciones SEVRI'!$D$2:$E$118,2,FALSE)," ")</f>
        <v xml:space="preserve"> </v>
      </c>
      <c r="G23" s="388"/>
      <c r="H23" s="123"/>
      <c r="I23" s="124"/>
      <c r="K23" s="176">
        <f t="shared" si="1"/>
        <v>0</v>
      </c>
    </row>
    <row r="24" spans="1:27" ht="14.4" x14ac:dyDescent="0.3">
      <c r="A24" s="94" t="str">
        <f>CONCATENATE('PAO 2023'!A18,". ", "6")</f>
        <v>2. 6</v>
      </c>
      <c r="B24" s="116"/>
      <c r="C24" s="116"/>
      <c r="D24" s="116"/>
      <c r="E24" s="117"/>
      <c r="F24" s="387" t="str">
        <f>IFERROR(VLOOKUP(B24,'Validaciones SEVRI'!$D$2:$E$118,2,FALSE)," ")</f>
        <v xml:space="preserve"> </v>
      </c>
      <c r="G24" s="388"/>
      <c r="H24" s="123"/>
      <c r="I24" s="124"/>
      <c r="K24" s="176">
        <f t="shared" si="1"/>
        <v>0</v>
      </c>
    </row>
    <row r="25" spans="1:27" ht="15" thickBot="1" x14ac:dyDescent="0.35">
      <c r="A25" s="94" t="str">
        <f>CONCATENATE('PAO 2023'!A18,". ", "7")</f>
        <v>2. 7</v>
      </c>
      <c r="B25" s="116"/>
      <c r="C25" s="116"/>
      <c r="D25" s="116"/>
      <c r="E25" s="117"/>
      <c r="F25" s="387" t="str">
        <f>IFERROR(VLOOKUP(B25,'Validaciones SEVRI'!$D$2:$E$118,2,FALSE)," ")</f>
        <v xml:space="preserve"> </v>
      </c>
      <c r="G25" s="388"/>
      <c r="H25" s="123"/>
      <c r="I25" s="124"/>
      <c r="K25" s="176">
        <f t="shared" si="1"/>
        <v>0</v>
      </c>
    </row>
    <row r="26" spans="1:27" s="80" customFormat="1" ht="20.25" customHeight="1" thickBot="1" x14ac:dyDescent="0.3">
      <c r="A26" s="73" t="s">
        <v>60</v>
      </c>
      <c r="B26" s="402">
        <f>+'PAO 2023'!B25</f>
        <v>0</v>
      </c>
      <c r="C26" s="403"/>
      <c r="D26" s="403"/>
      <c r="E26" s="403"/>
      <c r="F26" s="403"/>
      <c r="G26" s="403"/>
      <c r="H26" s="403"/>
      <c r="I26" s="403"/>
      <c r="J26" s="135"/>
      <c r="K26" s="176"/>
      <c r="L26" s="135"/>
      <c r="M26" s="135"/>
      <c r="N26" s="135"/>
      <c r="O26" s="135"/>
      <c r="P26" s="135"/>
      <c r="Q26" s="135"/>
      <c r="R26" s="135"/>
      <c r="S26" s="135"/>
      <c r="T26" s="135"/>
      <c r="U26" s="135"/>
      <c r="V26" s="135"/>
      <c r="W26" s="135"/>
      <c r="X26" s="135"/>
      <c r="Y26" s="135"/>
      <c r="Z26" s="135"/>
      <c r="AA26" s="135"/>
    </row>
    <row r="27" spans="1:27" ht="20.25" customHeight="1" x14ac:dyDescent="0.3">
      <c r="A27" s="92" t="s">
        <v>61</v>
      </c>
      <c r="B27" s="395" t="str">
        <f>CONCATENATE('PAO 2023'!A27,". ",'PAO 2023'!A28)</f>
        <v>3. Garantizar el convivio cultural de los funcionarios de la Imprenta Nacional</v>
      </c>
      <c r="C27" s="396"/>
      <c r="D27" s="396"/>
      <c r="E27" s="396"/>
      <c r="F27" s="396"/>
      <c r="G27" s="396"/>
      <c r="H27" s="396"/>
      <c r="I27" s="397"/>
      <c r="K27" s="177"/>
      <c r="L27" s="173"/>
      <c r="M27" s="173"/>
      <c r="N27" s="81"/>
      <c r="O27" s="81"/>
      <c r="P27" s="81"/>
      <c r="Q27" s="81"/>
      <c r="R27" s="81"/>
      <c r="S27" s="81"/>
      <c r="T27" s="81"/>
      <c r="U27" s="81"/>
      <c r="V27" s="81"/>
      <c r="W27" s="81"/>
      <c r="X27" s="81"/>
      <c r="Y27" s="81"/>
      <c r="Z27" s="81"/>
      <c r="AA27" s="81"/>
    </row>
    <row r="28" spans="1:27" ht="20.25" customHeight="1" x14ac:dyDescent="0.3">
      <c r="A28" s="94" t="str">
        <f>CONCATENATE('PAO 2023'!A27,". ", "1")</f>
        <v>3. 1</v>
      </c>
      <c r="B28" s="116"/>
      <c r="C28" s="116"/>
      <c r="D28" s="116"/>
      <c r="E28" s="117"/>
      <c r="F28" s="387" t="str">
        <f>IFERROR(VLOOKUP(B28,'Validaciones SEVRI'!$D$2:$E$118,2,FALSE)," ")</f>
        <v xml:space="preserve"> </v>
      </c>
      <c r="G28" s="388"/>
      <c r="H28" s="123"/>
      <c r="I28" s="124"/>
      <c r="K28" s="176">
        <f t="shared" ref="K28:K34" si="2">IF(B28&lt;1,0, 1)</f>
        <v>0</v>
      </c>
    </row>
    <row r="29" spans="1:27" ht="20.25" customHeight="1" x14ac:dyDescent="0.3">
      <c r="A29" s="94" t="str">
        <f>CONCATENATE('PAO 2023'!A27,". ", "2")</f>
        <v>3. 2</v>
      </c>
      <c r="B29" s="116"/>
      <c r="C29" s="116"/>
      <c r="D29" s="116"/>
      <c r="E29" s="117"/>
      <c r="F29" s="387" t="str">
        <f>IFERROR(VLOOKUP(B29,'Validaciones SEVRI'!$D$2:$E$118,2,FALSE)," ")</f>
        <v xml:space="preserve"> </v>
      </c>
      <c r="G29" s="388"/>
      <c r="H29" s="123"/>
      <c r="I29" s="124"/>
      <c r="K29" s="176">
        <f t="shared" si="2"/>
        <v>0</v>
      </c>
    </row>
    <row r="30" spans="1:27" ht="20.25" customHeight="1" x14ac:dyDescent="0.3">
      <c r="A30" s="94" t="str">
        <f>CONCATENATE('PAO 2023'!A27,". ","3")</f>
        <v>3. 3</v>
      </c>
      <c r="B30" s="116"/>
      <c r="C30" s="116"/>
      <c r="D30" s="116"/>
      <c r="E30" s="117"/>
      <c r="F30" s="387" t="str">
        <f>IFERROR(VLOOKUP(B30,'Validaciones SEVRI'!$D$2:$E$118,2,FALSE)," ")</f>
        <v xml:space="preserve"> </v>
      </c>
      <c r="G30" s="388"/>
      <c r="H30" s="123"/>
      <c r="I30" s="124"/>
      <c r="K30" s="176">
        <f t="shared" si="2"/>
        <v>0</v>
      </c>
    </row>
    <row r="31" spans="1:27" ht="20.25" customHeight="1" x14ac:dyDescent="0.3">
      <c r="A31" s="94" t="str">
        <f>CONCATENATE('PAO 2023'!A27,". ", "4")</f>
        <v>3. 4</v>
      </c>
      <c r="B31" s="116"/>
      <c r="C31" s="116"/>
      <c r="D31" s="116"/>
      <c r="E31" s="117"/>
      <c r="F31" s="387" t="str">
        <f>IFERROR(VLOOKUP(B31,'Validaciones SEVRI'!$D$2:$E$118,2,FALSE)," ")</f>
        <v xml:space="preserve"> </v>
      </c>
      <c r="G31" s="388"/>
      <c r="H31" s="123"/>
      <c r="I31" s="124"/>
      <c r="K31" s="176">
        <f t="shared" si="2"/>
        <v>0</v>
      </c>
    </row>
    <row r="32" spans="1:27" ht="20.25" customHeight="1" x14ac:dyDescent="0.3">
      <c r="A32" s="94" t="str">
        <f>CONCATENATE('PAO 2023'!A27,". ", "5")</f>
        <v>3. 5</v>
      </c>
      <c r="B32" s="116"/>
      <c r="C32" s="116"/>
      <c r="D32" s="116"/>
      <c r="E32" s="117"/>
      <c r="F32" s="387" t="str">
        <f>IFERROR(VLOOKUP(B32,'Validaciones SEVRI'!$D$2:$E$118,2,FALSE)," ")</f>
        <v xml:space="preserve"> </v>
      </c>
      <c r="G32" s="388"/>
      <c r="H32" s="123"/>
      <c r="I32" s="124"/>
      <c r="K32" s="176">
        <f t="shared" si="2"/>
        <v>0</v>
      </c>
    </row>
    <row r="33" spans="1:27" ht="20.25" customHeight="1" x14ac:dyDescent="0.3">
      <c r="A33" s="94" t="str">
        <f>CONCATENATE('PAO 2023'!A27,". ", "6")</f>
        <v>3. 6</v>
      </c>
      <c r="B33" s="116"/>
      <c r="C33" s="116"/>
      <c r="D33" s="116"/>
      <c r="E33" s="117"/>
      <c r="F33" s="387" t="str">
        <f>IFERROR(VLOOKUP(B33,'Validaciones SEVRI'!$D$2:$E$118,2,FALSE)," ")</f>
        <v xml:space="preserve"> </v>
      </c>
      <c r="G33" s="388"/>
      <c r="H33" s="123"/>
      <c r="I33" s="124"/>
      <c r="K33" s="176">
        <f t="shared" si="2"/>
        <v>0</v>
      </c>
    </row>
    <row r="34" spans="1:27" ht="20.25" customHeight="1" thickBot="1" x14ac:dyDescent="0.35">
      <c r="A34" s="94" t="str">
        <f>CONCATENATE('PAO 2023'!A27,". ", "7")</f>
        <v>3. 7</v>
      </c>
      <c r="B34" s="116"/>
      <c r="C34" s="116"/>
      <c r="D34" s="116"/>
      <c r="E34" s="117"/>
      <c r="F34" s="387" t="str">
        <f>IFERROR(VLOOKUP(B34,'Validaciones SEVRI'!$D$2:$E$118,2,FALSE)," ")</f>
        <v xml:space="preserve"> </v>
      </c>
      <c r="G34" s="388"/>
      <c r="H34" s="123"/>
      <c r="I34" s="124"/>
      <c r="K34" s="176">
        <f t="shared" si="2"/>
        <v>0</v>
      </c>
    </row>
    <row r="35" spans="1:27" s="80" customFormat="1" ht="20.25" customHeight="1" thickBot="1" x14ac:dyDescent="0.3">
      <c r="A35" s="73" t="s">
        <v>60</v>
      </c>
      <c r="B35" s="402">
        <f>+'PAO 2023'!B34</f>
        <v>0</v>
      </c>
      <c r="C35" s="403"/>
      <c r="D35" s="403"/>
      <c r="E35" s="403"/>
      <c r="F35" s="403"/>
      <c r="G35" s="403"/>
      <c r="H35" s="403"/>
      <c r="I35" s="403"/>
      <c r="J35" s="135"/>
      <c r="K35" s="176"/>
      <c r="L35" s="135"/>
      <c r="M35" s="135"/>
      <c r="N35" s="135"/>
      <c r="O35" s="135"/>
      <c r="P35" s="135"/>
      <c r="Q35" s="135"/>
      <c r="R35" s="135"/>
      <c r="S35" s="135"/>
      <c r="T35" s="135"/>
      <c r="U35" s="135"/>
      <c r="V35" s="135"/>
      <c r="W35" s="135"/>
      <c r="X35" s="135"/>
      <c r="Y35" s="135"/>
      <c r="Z35" s="135"/>
      <c r="AA35" s="135"/>
    </row>
    <row r="36" spans="1:27" ht="20.25" customHeight="1" x14ac:dyDescent="0.3">
      <c r="A36" s="92" t="s">
        <v>61</v>
      </c>
      <c r="B36" s="395" t="str">
        <f>CONCATENATE('PAO 2023'!A36,". ",'PAO 2023'!A37)</f>
        <v xml:space="preserve">4. Contar con un sistema de producción de Diarios Oficiales que facilite el desarrollo eficiente de los servicios de publicación. </v>
      </c>
      <c r="C36" s="396"/>
      <c r="D36" s="396"/>
      <c r="E36" s="396"/>
      <c r="F36" s="396"/>
      <c r="G36" s="396"/>
      <c r="H36" s="396"/>
      <c r="I36" s="397"/>
      <c r="K36" s="177"/>
      <c r="L36" s="173"/>
      <c r="M36" s="173"/>
      <c r="N36" s="81"/>
      <c r="O36" s="81"/>
      <c r="P36" s="81"/>
      <c r="Q36" s="81"/>
      <c r="R36" s="81"/>
      <c r="S36" s="81"/>
      <c r="T36" s="81"/>
      <c r="U36" s="81"/>
      <c r="V36" s="81"/>
      <c r="W36" s="81"/>
      <c r="X36" s="81"/>
      <c r="Y36" s="81"/>
      <c r="Z36" s="81"/>
      <c r="AA36" s="81"/>
    </row>
    <row r="37" spans="1:27" ht="20.25" customHeight="1" x14ac:dyDescent="0.3">
      <c r="A37" s="94" t="str">
        <f>CONCATENATE('PAO 2023'!A36,". ", "1")</f>
        <v>4. 1</v>
      </c>
      <c r="B37" s="116"/>
      <c r="C37" s="116"/>
      <c r="D37" s="116"/>
      <c r="E37" s="117"/>
      <c r="F37" s="387" t="str">
        <f>IFERROR(VLOOKUP(B37,'Validaciones SEVRI'!$D$2:$E$118,2,FALSE)," ")</f>
        <v xml:space="preserve"> </v>
      </c>
      <c r="G37" s="388"/>
      <c r="H37" s="123"/>
      <c r="I37" s="124"/>
      <c r="K37" s="176">
        <f t="shared" ref="K37:K43" si="3">IF(B37&lt;1,0, 1)</f>
        <v>0</v>
      </c>
    </row>
    <row r="38" spans="1:27" ht="20.25" customHeight="1" x14ac:dyDescent="0.3">
      <c r="A38" s="94" t="str">
        <f>CONCATENATE('PAO 2023'!A36,". ", "2")</f>
        <v>4. 2</v>
      </c>
      <c r="B38" s="116"/>
      <c r="C38" s="116"/>
      <c r="D38" s="116"/>
      <c r="E38" s="117"/>
      <c r="F38" s="387" t="str">
        <f>IFERROR(VLOOKUP(B38,'Validaciones SEVRI'!$D$2:$E$118,2,FALSE)," ")</f>
        <v xml:space="preserve"> </v>
      </c>
      <c r="G38" s="388"/>
      <c r="H38" s="123"/>
      <c r="I38" s="124"/>
      <c r="K38" s="176">
        <f t="shared" si="3"/>
        <v>0</v>
      </c>
    </row>
    <row r="39" spans="1:27" ht="20.25" customHeight="1" x14ac:dyDescent="0.3">
      <c r="A39" s="94" t="str">
        <f>CONCATENATE('PAO 2023'!A36,". ","3")</f>
        <v>4. 3</v>
      </c>
      <c r="B39" s="116"/>
      <c r="C39" s="116"/>
      <c r="D39" s="116"/>
      <c r="E39" s="117"/>
      <c r="F39" s="387" t="str">
        <f>IFERROR(VLOOKUP(B39,'Validaciones SEVRI'!$D$2:$E$118,2,FALSE)," ")</f>
        <v xml:space="preserve"> </v>
      </c>
      <c r="G39" s="388"/>
      <c r="H39" s="123"/>
      <c r="I39" s="124"/>
      <c r="K39" s="176">
        <f t="shared" si="3"/>
        <v>0</v>
      </c>
    </row>
    <row r="40" spans="1:27" ht="20.25" customHeight="1" x14ac:dyDescent="0.3">
      <c r="A40" s="94" t="str">
        <f>CONCATENATE('PAO 2023'!A36,". ", "4")</f>
        <v>4. 4</v>
      </c>
      <c r="B40" s="116"/>
      <c r="C40" s="116"/>
      <c r="D40" s="116"/>
      <c r="E40" s="117"/>
      <c r="F40" s="387" t="str">
        <f>IFERROR(VLOOKUP(B40,'Validaciones SEVRI'!$D$2:$E$118,2,FALSE)," ")</f>
        <v xml:space="preserve"> </v>
      </c>
      <c r="G40" s="388"/>
      <c r="H40" s="123"/>
      <c r="I40" s="124"/>
      <c r="K40" s="176">
        <f t="shared" si="3"/>
        <v>0</v>
      </c>
    </row>
    <row r="41" spans="1:27" ht="20.25" customHeight="1" x14ac:dyDescent="0.3">
      <c r="A41" s="94" t="str">
        <f>CONCATENATE('PAO 2023'!A36,". ", "5")</f>
        <v>4. 5</v>
      </c>
      <c r="B41" s="116"/>
      <c r="C41" s="116"/>
      <c r="D41" s="116"/>
      <c r="E41" s="117"/>
      <c r="F41" s="387" t="str">
        <f>IFERROR(VLOOKUP(B41,'Validaciones SEVRI'!$D$2:$E$118,2,FALSE)," ")</f>
        <v xml:space="preserve"> </v>
      </c>
      <c r="G41" s="388"/>
      <c r="H41" s="123"/>
      <c r="I41" s="124"/>
      <c r="K41" s="176">
        <f t="shared" si="3"/>
        <v>0</v>
      </c>
    </row>
    <row r="42" spans="1:27" ht="20.25" customHeight="1" x14ac:dyDescent="0.3">
      <c r="A42" s="94" t="str">
        <f>CONCATENATE('PAO 2023'!A36,". ", "6")</f>
        <v>4. 6</v>
      </c>
      <c r="B42" s="116"/>
      <c r="C42" s="116"/>
      <c r="D42" s="116"/>
      <c r="E42" s="117"/>
      <c r="F42" s="387" t="str">
        <f>IFERROR(VLOOKUP(B42,'Validaciones SEVRI'!$D$2:$E$118,2,FALSE)," ")</f>
        <v xml:space="preserve"> </v>
      </c>
      <c r="G42" s="388"/>
      <c r="H42" s="123"/>
      <c r="I42" s="124"/>
      <c r="K42" s="176">
        <f t="shared" si="3"/>
        <v>0</v>
      </c>
    </row>
    <row r="43" spans="1:27" ht="20.25" customHeight="1" thickBot="1" x14ac:dyDescent="0.35">
      <c r="A43" s="94" t="str">
        <f>CONCATENATE('PAO 2023'!A36,". ", "7")</f>
        <v>4. 7</v>
      </c>
      <c r="B43" s="116"/>
      <c r="C43" s="116"/>
      <c r="D43" s="116"/>
      <c r="E43" s="117"/>
      <c r="F43" s="387" t="str">
        <f>IFERROR(VLOOKUP(B43,'Validaciones SEVRI'!$D$2:$E$118,2,FALSE)," ")</f>
        <v xml:space="preserve"> </v>
      </c>
      <c r="G43" s="388"/>
      <c r="H43" s="123"/>
      <c r="I43" s="124"/>
      <c r="K43" s="176">
        <f t="shared" si="3"/>
        <v>0</v>
      </c>
    </row>
    <row r="44" spans="1:27" s="80" customFormat="1" ht="20.25" customHeight="1" thickBot="1" x14ac:dyDescent="0.3">
      <c r="A44" s="73" t="s">
        <v>60</v>
      </c>
      <c r="B44" s="402">
        <f>+'PAO 2023'!B43</f>
        <v>0</v>
      </c>
      <c r="C44" s="403"/>
      <c r="D44" s="403"/>
      <c r="E44" s="403"/>
      <c r="F44" s="403"/>
      <c r="G44" s="403"/>
      <c r="H44" s="403"/>
      <c r="I44" s="403"/>
      <c r="J44" s="135"/>
      <c r="K44" s="176"/>
      <c r="L44" s="135"/>
      <c r="M44" s="135"/>
      <c r="N44" s="135"/>
      <c r="O44" s="135"/>
      <c r="P44" s="135"/>
      <c r="Q44" s="135"/>
      <c r="R44" s="135"/>
      <c r="S44" s="135"/>
      <c r="T44" s="135"/>
      <c r="U44" s="135"/>
      <c r="V44" s="135"/>
      <c r="W44" s="135"/>
      <c r="X44" s="135"/>
      <c r="Y44" s="135"/>
      <c r="Z44" s="135"/>
      <c r="AA44" s="135"/>
    </row>
    <row r="45" spans="1:27" ht="20.25" customHeight="1" x14ac:dyDescent="0.3">
      <c r="A45" s="92" t="s">
        <v>61</v>
      </c>
      <c r="B45" s="395" t="str">
        <f>CONCATENATE('PAO 2023'!A45,". ",'PAO 2023'!A46)</f>
        <v>5. Fiscalizarlosprocesosmásriesgososdelainstituciónparacontribuirconlaeficiencia,eficaciayeconomicidaddelos procesos.</v>
      </c>
      <c r="C45" s="396"/>
      <c r="D45" s="396"/>
      <c r="E45" s="396"/>
      <c r="F45" s="396"/>
      <c r="G45" s="396"/>
      <c r="H45" s="396"/>
      <c r="I45" s="397"/>
      <c r="K45" s="177"/>
      <c r="L45" s="173"/>
      <c r="M45" s="173"/>
      <c r="N45" s="81"/>
      <c r="O45" s="81"/>
      <c r="P45" s="81"/>
      <c r="Q45" s="81"/>
      <c r="R45" s="81"/>
      <c r="S45" s="81"/>
      <c r="T45" s="81"/>
      <c r="U45" s="81"/>
      <c r="V45" s="81"/>
      <c r="W45" s="81"/>
      <c r="X45" s="81"/>
      <c r="Y45" s="81"/>
      <c r="Z45" s="81"/>
      <c r="AA45" s="81"/>
    </row>
    <row r="46" spans="1:27" ht="20.25" customHeight="1" x14ac:dyDescent="0.3">
      <c r="A46" s="94" t="str">
        <f>CONCATENATE('PAO 2023'!A45,". ", "1")</f>
        <v>5. 1</v>
      </c>
      <c r="B46" s="116"/>
      <c r="C46" s="116"/>
      <c r="D46" s="116"/>
      <c r="E46" s="117"/>
      <c r="F46" s="387" t="str">
        <f>IFERROR(VLOOKUP(B46,'Validaciones SEVRI'!$D$2:$E$118,2,FALSE)," ")</f>
        <v xml:space="preserve"> </v>
      </c>
      <c r="G46" s="388"/>
      <c r="H46" s="123"/>
      <c r="I46" s="124"/>
      <c r="K46" s="176">
        <f t="shared" ref="K46:K52" si="4">IF(B46&lt;1,0, 1)</f>
        <v>0</v>
      </c>
    </row>
    <row r="47" spans="1:27" ht="20.25" customHeight="1" x14ac:dyDescent="0.3">
      <c r="A47" s="94" t="str">
        <f>CONCATENATE('PAO 2023'!A45,". ", "2")</f>
        <v>5. 2</v>
      </c>
      <c r="B47" s="116"/>
      <c r="C47" s="116"/>
      <c r="D47" s="116"/>
      <c r="E47" s="117"/>
      <c r="F47" s="387" t="str">
        <f>IFERROR(VLOOKUP(B47,'Validaciones SEVRI'!$D$2:$E$118,2,FALSE)," ")</f>
        <v xml:space="preserve"> </v>
      </c>
      <c r="G47" s="388"/>
      <c r="H47" s="123"/>
      <c r="I47" s="124"/>
      <c r="K47" s="176">
        <f t="shared" si="4"/>
        <v>0</v>
      </c>
    </row>
    <row r="48" spans="1:27" ht="20.25" customHeight="1" x14ac:dyDescent="0.3">
      <c r="A48" s="94" t="str">
        <f>CONCATENATE('PAO 2023'!A45,". ","3")</f>
        <v>5. 3</v>
      </c>
      <c r="B48" s="116"/>
      <c r="C48" s="116"/>
      <c r="D48" s="116"/>
      <c r="E48" s="117"/>
      <c r="F48" s="387" t="str">
        <f>IFERROR(VLOOKUP(B48,'Validaciones SEVRI'!$D$2:$E$118,2,FALSE)," ")</f>
        <v xml:space="preserve"> </v>
      </c>
      <c r="G48" s="388"/>
      <c r="H48" s="123"/>
      <c r="I48" s="124"/>
      <c r="K48" s="176">
        <f t="shared" si="4"/>
        <v>0</v>
      </c>
    </row>
    <row r="49" spans="1:27" ht="20.25" customHeight="1" x14ac:dyDescent="0.3">
      <c r="A49" s="94" t="str">
        <f>CONCATENATE('PAO 2023'!A45,". ", "4")</f>
        <v>5. 4</v>
      </c>
      <c r="B49" s="116"/>
      <c r="C49" s="116"/>
      <c r="D49" s="116"/>
      <c r="E49" s="117"/>
      <c r="F49" s="387" t="str">
        <f>IFERROR(VLOOKUP(B49,'Validaciones SEVRI'!$D$2:$E$118,2,FALSE)," ")</f>
        <v xml:space="preserve"> </v>
      </c>
      <c r="G49" s="388"/>
      <c r="H49" s="123"/>
      <c r="I49" s="124"/>
      <c r="K49" s="176">
        <f t="shared" si="4"/>
        <v>0</v>
      </c>
    </row>
    <row r="50" spans="1:27" ht="20.25" customHeight="1" x14ac:dyDescent="0.3">
      <c r="A50" s="94" t="str">
        <f>CONCATENATE('PAO 2023'!A45,". ", "5")</f>
        <v>5. 5</v>
      </c>
      <c r="B50" s="116"/>
      <c r="C50" s="116"/>
      <c r="D50" s="116"/>
      <c r="E50" s="117"/>
      <c r="F50" s="387" t="str">
        <f>IFERROR(VLOOKUP(B50,'Validaciones SEVRI'!$D$2:$E$118,2,FALSE)," ")</f>
        <v xml:space="preserve"> </v>
      </c>
      <c r="G50" s="388"/>
      <c r="H50" s="123"/>
      <c r="I50" s="124"/>
      <c r="K50" s="176">
        <f t="shared" si="4"/>
        <v>0</v>
      </c>
    </row>
    <row r="51" spans="1:27" ht="20.25" customHeight="1" x14ac:dyDescent="0.3">
      <c r="A51" s="94" t="str">
        <f>CONCATENATE('PAO 2023'!A45,". ", "6")</f>
        <v>5. 6</v>
      </c>
      <c r="B51" s="116"/>
      <c r="C51" s="116"/>
      <c r="D51" s="116"/>
      <c r="E51" s="117"/>
      <c r="F51" s="387" t="str">
        <f>IFERROR(VLOOKUP(B51,'Validaciones SEVRI'!$D$2:$E$118,2,FALSE)," ")</f>
        <v xml:space="preserve"> </v>
      </c>
      <c r="G51" s="388"/>
      <c r="H51" s="123"/>
      <c r="I51" s="124"/>
      <c r="K51" s="176">
        <f t="shared" si="4"/>
        <v>0</v>
      </c>
    </row>
    <row r="52" spans="1:27" ht="20.25" customHeight="1" thickBot="1" x14ac:dyDescent="0.35">
      <c r="A52" s="94" t="str">
        <f>CONCATENATE('PAO 2023'!A45,". ", "7")</f>
        <v>5. 7</v>
      </c>
      <c r="B52" s="116"/>
      <c r="C52" s="116"/>
      <c r="D52" s="116"/>
      <c r="E52" s="117"/>
      <c r="F52" s="387" t="str">
        <f>IFERROR(VLOOKUP(B52,'Validaciones SEVRI'!$D$2:$E$118,2,FALSE)," ")</f>
        <v xml:space="preserve"> </v>
      </c>
      <c r="G52" s="388"/>
      <c r="H52" s="123"/>
      <c r="I52" s="124"/>
      <c r="K52" s="176">
        <f t="shared" si="4"/>
        <v>0</v>
      </c>
    </row>
    <row r="53" spans="1:27" s="80" customFormat="1" ht="20.25" customHeight="1" thickBot="1" x14ac:dyDescent="0.3">
      <c r="A53" s="73" t="s">
        <v>60</v>
      </c>
      <c r="B53" s="402">
        <f>+'PAO 2023'!B52</f>
        <v>0</v>
      </c>
      <c r="C53" s="403"/>
      <c r="D53" s="403"/>
      <c r="E53" s="403"/>
      <c r="F53" s="403"/>
      <c r="G53" s="403"/>
      <c r="H53" s="403"/>
      <c r="I53" s="403"/>
      <c r="J53" s="135"/>
      <c r="K53" s="176"/>
      <c r="L53" s="135"/>
      <c r="M53" s="135"/>
      <c r="N53" s="135"/>
      <c r="O53" s="135"/>
      <c r="P53" s="135"/>
      <c r="Q53" s="135"/>
      <c r="R53" s="135"/>
      <c r="S53" s="135"/>
      <c r="T53" s="135"/>
      <c r="U53" s="135"/>
      <c r="V53" s="135"/>
      <c r="W53" s="135"/>
      <c r="X53" s="135"/>
      <c r="Y53" s="135"/>
      <c r="Z53" s="135"/>
      <c r="AA53" s="135"/>
    </row>
    <row r="54" spans="1:27" ht="20.25" customHeight="1" x14ac:dyDescent="0.3">
      <c r="A54" s="92" t="s">
        <v>61</v>
      </c>
      <c r="B54" s="395" t="str">
        <f>CONCATENATE('PAO 2023'!A54,". ",'PAO 2023'!A55)</f>
        <v>6. Atender las denuncias, las solicitudes de asesoría, realizar advertencias y legalizar los libros legales de la Administración Activa, para coadyuvar en el mejoramiento del control interno institucional.</v>
      </c>
      <c r="C54" s="396"/>
      <c r="D54" s="396"/>
      <c r="E54" s="396"/>
      <c r="F54" s="396"/>
      <c r="G54" s="396"/>
      <c r="H54" s="396"/>
      <c r="I54" s="397"/>
      <c r="K54" s="177"/>
      <c r="L54" s="173"/>
      <c r="M54" s="173"/>
      <c r="N54" s="81"/>
      <c r="O54" s="81"/>
      <c r="P54" s="81"/>
      <c r="Q54" s="81"/>
      <c r="R54" s="81"/>
      <c r="S54" s="81"/>
      <c r="T54" s="81"/>
      <c r="U54" s="81"/>
      <c r="V54" s="81"/>
      <c r="W54" s="81"/>
      <c r="X54" s="81"/>
      <c r="Y54" s="81"/>
      <c r="Z54" s="81"/>
      <c r="AA54" s="81"/>
    </row>
    <row r="55" spans="1:27" ht="20.25" customHeight="1" x14ac:dyDescent="0.3">
      <c r="A55" s="94" t="str">
        <f>CONCATENATE('PAO 2023'!A54,". ", "1")</f>
        <v>6. 1</v>
      </c>
      <c r="B55" s="116"/>
      <c r="C55" s="116"/>
      <c r="D55" s="116"/>
      <c r="E55" s="117"/>
      <c r="F55" s="387" t="str">
        <f>IFERROR(VLOOKUP(B55,'Validaciones SEVRI'!$D$2:$E$118,2,FALSE)," ")</f>
        <v xml:space="preserve"> </v>
      </c>
      <c r="G55" s="388"/>
      <c r="H55" s="123"/>
      <c r="I55" s="124"/>
      <c r="K55" s="176">
        <f t="shared" ref="K55:K61" si="5">IF(B55&lt;1,0, 1)</f>
        <v>0</v>
      </c>
    </row>
    <row r="56" spans="1:27" ht="20.25" customHeight="1" x14ac:dyDescent="0.3">
      <c r="A56" s="94" t="str">
        <f>CONCATENATE('PAO 2023'!A54,". ", "2")</f>
        <v>6. 2</v>
      </c>
      <c r="B56" s="116"/>
      <c r="C56" s="116"/>
      <c r="D56" s="116"/>
      <c r="E56" s="117"/>
      <c r="F56" s="387" t="str">
        <f>IFERROR(VLOOKUP(B56,'Validaciones SEVRI'!$D$2:$E$118,2,FALSE)," ")</f>
        <v xml:space="preserve"> </v>
      </c>
      <c r="G56" s="388"/>
      <c r="H56" s="123"/>
      <c r="I56" s="124"/>
      <c r="K56" s="176">
        <f t="shared" si="5"/>
        <v>0</v>
      </c>
    </row>
    <row r="57" spans="1:27" ht="20.25" customHeight="1" x14ac:dyDescent="0.3">
      <c r="A57" s="94" t="str">
        <f>CONCATENATE('PAO 2023'!A54,". ","3")</f>
        <v>6. 3</v>
      </c>
      <c r="B57" s="116"/>
      <c r="C57" s="116"/>
      <c r="D57" s="116"/>
      <c r="E57" s="117"/>
      <c r="F57" s="387" t="str">
        <f>IFERROR(VLOOKUP(B57,'Validaciones SEVRI'!$D$2:$E$118,2,FALSE)," ")</f>
        <v xml:space="preserve"> </v>
      </c>
      <c r="G57" s="388"/>
      <c r="H57" s="123"/>
      <c r="I57" s="124"/>
      <c r="K57" s="176">
        <f t="shared" si="5"/>
        <v>0</v>
      </c>
    </row>
    <row r="58" spans="1:27" ht="20.25" customHeight="1" x14ac:dyDescent="0.3">
      <c r="A58" s="94" t="str">
        <f>CONCATENATE('PAO 2023'!A54,". ", "4")</f>
        <v>6. 4</v>
      </c>
      <c r="B58" s="116"/>
      <c r="C58" s="116"/>
      <c r="D58" s="116"/>
      <c r="E58" s="117"/>
      <c r="F58" s="387" t="str">
        <f>IFERROR(VLOOKUP(B58,'Validaciones SEVRI'!$D$2:$E$118,2,FALSE)," ")</f>
        <v xml:space="preserve"> </v>
      </c>
      <c r="G58" s="388"/>
      <c r="H58" s="123"/>
      <c r="I58" s="124"/>
      <c r="K58" s="176">
        <f t="shared" si="5"/>
        <v>0</v>
      </c>
    </row>
    <row r="59" spans="1:27" ht="20.25" customHeight="1" x14ac:dyDescent="0.3">
      <c r="A59" s="94" t="str">
        <f>CONCATENATE('PAO 2023'!A54,". ", "5")</f>
        <v>6. 5</v>
      </c>
      <c r="B59" s="116"/>
      <c r="C59" s="116"/>
      <c r="D59" s="116"/>
      <c r="E59" s="117"/>
      <c r="F59" s="387" t="str">
        <f>IFERROR(VLOOKUP(B59,'Validaciones SEVRI'!$D$2:$E$118,2,FALSE)," ")</f>
        <v xml:space="preserve"> </v>
      </c>
      <c r="G59" s="388"/>
      <c r="H59" s="123"/>
      <c r="I59" s="124"/>
      <c r="K59" s="176">
        <f t="shared" si="5"/>
        <v>0</v>
      </c>
    </row>
    <row r="60" spans="1:27" ht="20.25" customHeight="1" x14ac:dyDescent="0.3">
      <c r="A60" s="94" t="str">
        <f>CONCATENATE('PAO 2023'!A54,". ", "6")</f>
        <v>6. 6</v>
      </c>
      <c r="B60" s="116"/>
      <c r="C60" s="116"/>
      <c r="D60" s="116"/>
      <c r="E60" s="117"/>
      <c r="F60" s="387" t="str">
        <f>IFERROR(VLOOKUP(B60,'Validaciones SEVRI'!$D$2:$E$118,2,FALSE)," ")</f>
        <v xml:space="preserve"> </v>
      </c>
      <c r="G60" s="388"/>
      <c r="H60" s="123"/>
      <c r="I60" s="124"/>
      <c r="K60" s="176">
        <f t="shared" si="5"/>
        <v>0</v>
      </c>
    </row>
    <row r="61" spans="1:27" ht="20.25" customHeight="1" thickBot="1" x14ac:dyDescent="0.35">
      <c r="A61" s="94" t="str">
        <f>CONCATENATE('PAO 2023'!A54,". ", "7")</f>
        <v>6. 7</v>
      </c>
      <c r="B61" s="116"/>
      <c r="C61" s="116"/>
      <c r="D61" s="116"/>
      <c r="E61" s="117"/>
      <c r="F61" s="387" t="str">
        <f>IFERROR(VLOOKUP(B61,'Validaciones SEVRI'!$D$2:$E$118,2,FALSE)," ")</f>
        <v xml:space="preserve"> </v>
      </c>
      <c r="G61" s="388"/>
      <c r="H61" s="123"/>
      <c r="I61" s="124"/>
      <c r="K61" s="176">
        <f t="shared" si="5"/>
        <v>0</v>
      </c>
    </row>
    <row r="62" spans="1:27" s="80" customFormat="1" ht="20.25" customHeight="1" thickBot="1" x14ac:dyDescent="0.3">
      <c r="A62" s="73" t="s">
        <v>60</v>
      </c>
      <c r="B62" s="402">
        <f>+'PAO 2023'!B61</f>
        <v>0</v>
      </c>
      <c r="C62" s="403"/>
      <c r="D62" s="403"/>
      <c r="E62" s="403"/>
      <c r="F62" s="403"/>
      <c r="G62" s="403"/>
      <c r="H62" s="403"/>
      <c r="I62" s="403"/>
      <c r="J62" s="135"/>
      <c r="K62" s="176"/>
      <c r="L62" s="135"/>
      <c r="M62" s="135"/>
      <c r="N62" s="135"/>
      <c r="O62" s="135"/>
      <c r="P62" s="135"/>
      <c r="Q62" s="135"/>
      <c r="R62" s="135"/>
      <c r="S62" s="135"/>
      <c r="T62" s="135"/>
      <c r="U62" s="135"/>
      <c r="V62" s="135"/>
      <c r="W62" s="135"/>
      <c r="X62" s="135"/>
      <c r="Y62" s="135"/>
      <c r="Z62" s="135"/>
      <c r="AA62" s="135"/>
    </row>
    <row r="63" spans="1:27" ht="20.25" customHeight="1" x14ac:dyDescent="0.3">
      <c r="A63" s="92" t="s">
        <v>61</v>
      </c>
      <c r="B63" s="395" t="str">
        <f>CONCATENATE('PAO 2023'!A63,". ",'PAO 2023'!A64)</f>
        <v>7. Verificar el cumplimiento de recomendaciones dirigidas a la Administración Activa en los plazos acordados, para determinar el porcentaje de cumplimiento y el valor agregado de la Auditoría Interna.</v>
      </c>
      <c r="C63" s="396"/>
      <c r="D63" s="396"/>
      <c r="E63" s="396"/>
      <c r="F63" s="396"/>
      <c r="G63" s="396"/>
      <c r="H63" s="396"/>
      <c r="I63" s="397"/>
      <c r="K63" s="177"/>
      <c r="L63" s="173"/>
      <c r="M63" s="173"/>
      <c r="N63" s="81"/>
      <c r="O63" s="81"/>
      <c r="P63" s="81"/>
      <c r="Q63" s="81"/>
      <c r="R63" s="81"/>
      <c r="S63" s="81"/>
      <c r="T63" s="81"/>
      <c r="U63" s="81"/>
      <c r="V63" s="81"/>
      <c r="W63" s="81"/>
      <c r="X63" s="81"/>
      <c r="Y63" s="81"/>
      <c r="Z63" s="81"/>
      <c r="AA63" s="81"/>
    </row>
    <row r="64" spans="1:27" ht="20.25" customHeight="1" x14ac:dyDescent="0.3">
      <c r="A64" s="94" t="str">
        <f>CONCATENATE('PAO 2023'!A63,". ", "1")</f>
        <v>7. 1</v>
      </c>
      <c r="B64" s="116"/>
      <c r="C64" s="116"/>
      <c r="D64" s="116"/>
      <c r="E64" s="117"/>
      <c r="F64" s="387" t="str">
        <f>IFERROR(VLOOKUP(B64,'Validaciones SEVRI'!$D$2:$E$118,2,FALSE)," ")</f>
        <v xml:space="preserve"> </v>
      </c>
      <c r="G64" s="388"/>
      <c r="H64" s="123"/>
      <c r="I64" s="124"/>
      <c r="K64" s="176">
        <f t="shared" ref="K64:K70" si="6">IF(B64&lt;1,0, 1)</f>
        <v>0</v>
      </c>
    </row>
    <row r="65" spans="1:27" ht="20.25" customHeight="1" x14ac:dyDescent="0.3">
      <c r="A65" s="94" t="str">
        <f>CONCATENATE('PAO 2023'!A63,". ", "2")</f>
        <v>7. 2</v>
      </c>
      <c r="B65" s="116"/>
      <c r="C65" s="116"/>
      <c r="D65" s="116"/>
      <c r="E65" s="117"/>
      <c r="F65" s="387" t="str">
        <f>IFERROR(VLOOKUP(B65,'Validaciones SEVRI'!$D$2:$E$118,2,FALSE)," ")</f>
        <v xml:space="preserve"> </v>
      </c>
      <c r="G65" s="388"/>
      <c r="H65" s="123"/>
      <c r="I65" s="124"/>
      <c r="K65" s="176">
        <f t="shared" si="6"/>
        <v>0</v>
      </c>
    </row>
    <row r="66" spans="1:27" ht="20.25" customHeight="1" x14ac:dyDescent="0.3">
      <c r="A66" s="94" t="str">
        <f>CONCATENATE('PAO 2023'!A63,". ","3")</f>
        <v>7. 3</v>
      </c>
      <c r="B66" s="116"/>
      <c r="C66" s="116"/>
      <c r="D66" s="116"/>
      <c r="E66" s="117"/>
      <c r="F66" s="387" t="str">
        <f>IFERROR(VLOOKUP(B66,'Validaciones SEVRI'!$D$2:$E$118,2,FALSE)," ")</f>
        <v xml:space="preserve"> </v>
      </c>
      <c r="G66" s="388"/>
      <c r="H66" s="123"/>
      <c r="I66" s="124"/>
      <c r="K66" s="176">
        <f t="shared" si="6"/>
        <v>0</v>
      </c>
    </row>
    <row r="67" spans="1:27" ht="20.25" customHeight="1" x14ac:dyDescent="0.3">
      <c r="A67" s="94" t="str">
        <f>CONCATENATE('PAO 2023'!A63,". ", "4")</f>
        <v>7. 4</v>
      </c>
      <c r="B67" s="116"/>
      <c r="C67" s="116"/>
      <c r="D67" s="116"/>
      <c r="E67" s="117"/>
      <c r="F67" s="387" t="str">
        <f>IFERROR(VLOOKUP(B67,'Validaciones SEVRI'!$D$2:$E$118,2,FALSE)," ")</f>
        <v xml:space="preserve"> </v>
      </c>
      <c r="G67" s="388"/>
      <c r="H67" s="123"/>
      <c r="I67" s="124"/>
      <c r="K67" s="176">
        <f t="shared" si="6"/>
        <v>0</v>
      </c>
    </row>
    <row r="68" spans="1:27" ht="20.25" customHeight="1" x14ac:dyDescent="0.3">
      <c r="A68" s="94" t="str">
        <f>CONCATENATE('PAO 2023'!A63,". ", "5")</f>
        <v>7. 5</v>
      </c>
      <c r="B68" s="116"/>
      <c r="C68" s="116"/>
      <c r="D68" s="116"/>
      <c r="E68" s="117"/>
      <c r="F68" s="387" t="str">
        <f>IFERROR(VLOOKUP(B68,'Validaciones SEVRI'!$D$2:$E$118,2,FALSE)," ")</f>
        <v xml:space="preserve"> </v>
      </c>
      <c r="G68" s="388"/>
      <c r="H68" s="123"/>
      <c r="I68" s="124"/>
      <c r="K68" s="176">
        <f t="shared" si="6"/>
        <v>0</v>
      </c>
    </row>
    <row r="69" spans="1:27" ht="20.25" customHeight="1" x14ac:dyDescent="0.3">
      <c r="A69" s="94" t="str">
        <f>CONCATENATE('PAO 2023'!A63,". ", "6")</f>
        <v>7. 6</v>
      </c>
      <c r="B69" s="116"/>
      <c r="C69" s="116"/>
      <c r="D69" s="116"/>
      <c r="E69" s="117"/>
      <c r="F69" s="387" t="str">
        <f>IFERROR(VLOOKUP(B69,'Validaciones SEVRI'!$D$2:$E$118,2,FALSE)," ")</f>
        <v xml:space="preserve"> </v>
      </c>
      <c r="G69" s="388"/>
      <c r="H69" s="123"/>
      <c r="I69" s="124"/>
      <c r="K69" s="176">
        <f t="shared" si="6"/>
        <v>0</v>
      </c>
    </row>
    <row r="70" spans="1:27" ht="20.25" customHeight="1" thickBot="1" x14ac:dyDescent="0.35">
      <c r="A70" s="94" t="str">
        <f>CONCATENATE('PAO 2023'!A63,". ", "7")</f>
        <v>7. 7</v>
      </c>
      <c r="B70" s="116"/>
      <c r="C70" s="116"/>
      <c r="D70" s="116"/>
      <c r="E70" s="117"/>
      <c r="F70" s="387" t="str">
        <f>IFERROR(VLOOKUP(B70,'Validaciones SEVRI'!$D$2:$E$118,2,FALSE)," ")</f>
        <v xml:space="preserve"> </v>
      </c>
      <c r="G70" s="388"/>
      <c r="H70" s="123"/>
      <c r="I70" s="124"/>
      <c r="K70" s="176">
        <f t="shared" si="6"/>
        <v>0</v>
      </c>
    </row>
    <row r="71" spans="1:27" s="80" customFormat="1" ht="20.25" customHeight="1" thickBot="1" x14ac:dyDescent="0.3">
      <c r="A71" s="73" t="s">
        <v>60</v>
      </c>
      <c r="B71" s="402">
        <f>+'PAO 2023'!B70</f>
        <v>0</v>
      </c>
      <c r="C71" s="403"/>
      <c r="D71" s="403"/>
      <c r="E71" s="403"/>
      <c r="F71" s="403"/>
      <c r="G71" s="403"/>
      <c r="H71" s="403"/>
      <c r="I71" s="403"/>
      <c r="J71" s="135"/>
      <c r="K71" s="176"/>
      <c r="L71" s="135"/>
      <c r="M71" s="135"/>
      <c r="N71" s="135"/>
      <c r="O71" s="135"/>
      <c r="P71" s="135"/>
      <c r="Q71" s="135"/>
      <c r="R71" s="135"/>
      <c r="S71" s="135"/>
      <c r="T71" s="135"/>
      <c r="U71" s="135"/>
      <c r="V71" s="135"/>
      <c r="W71" s="135"/>
      <c r="X71" s="135"/>
      <c r="Y71" s="135"/>
      <c r="Z71" s="135"/>
      <c r="AA71" s="135"/>
    </row>
    <row r="72" spans="1:27" ht="20.25" customHeight="1" x14ac:dyDescent="0.3">
      <c r="A72" s="92" t="s">
        <v>61</v>
      </c>
      <c r="B72" s="395" t="str">
        <f>CONCATENATE('PAO 2023'!A72,". ",'PAO 2023'!A73)</f>
        <v>8. Fiscalizar áreas obligatorias según Ley8292(LGCI) y otras normativas de la C.G.R, requeridas todos los años, para cumplir con la normativa y no permitir el debilitamiento del contro linterno.</v>
      </c>
      <c r="C72" s="396"/>
      <c r="D72" s="396"/>
      <c r="E72" s="396"/>
      <c r="F72" s="396"/>
      <c r="G72" s="396"/>
      <c r="H72" s="396"/>
      <c r="I72" s="397"/>
      <c r="K72" s="177"/>
      <c r="L72" s="173"/>
      <c r="M72" s="173"/>
      <c r="N72" s="81"/>
      <c r="O72" s="81"/>
      <c r="P72" s="81"/>
      <c r="Q72" s="81"/>
      <c r="R72" s="81"/>
      <c r="S72" s="81"/>
      <c r="T72" s="81"/>
      <c r="U72" s="81"/>
      <c r="V72" s="81"/>
      <c r="W72" s="81"/>
      <c r="X72" s="81"/>
      <c r="Y72" s="81"/>
      <c r="Z72" s="81"/>
      <c r="AA72" s="81"/>
    </row>
    <row r="73" spans="1:27" ht="20.25" customHeight="1" x14ac:dyDescent="0.3">
      <c r="A73" s="94" t="str">
        <f>CONCATENATE('PAO 2023'!A72,". ", "1")</f>
        <v>8. 1</v>
      </c>
      <c r="B73" s="116"/>
      <c r="C73" s="116"/>
      <c r="D73" s="116"/>
      <c r="E73" s="117"/>
      <c r="F73" s="387" t="str">
        <f>IFERROR(VLOOKUP(B73,'Validaciones SEVRI'!$D$2:$E$118,2,FALSE)," ")</f>
        <v xml:space="preserve"> </v>
      </c>
      <c r="G73" s="388"/>
      <c r="H73" s="123"/>
      <c r="I73" s="124"/>
      <c r="K73" s="176">
        <f t="shared" ref="K73:K79" si="7">IF(B73&lt;1,0, 1)</f>
        <v>0</v>
      </c>
    </row>
    <row r="74" spans="1:27" ht="20.25" customHeight="1" x14ac:dyDescent="0.3">
      <c r="A74" s="94" t="str">
        <f>CONCATENATE('PAO 2023'!A72,". ", "2")</f>
        <v>8. 2</v>
      </c>
      <c r="B74" s="116"/>
      <c r="C74" s="116"/>
      <c r="D74" s="116"/>
      <c r="E74" s="117"/>
      <c r="F74" s="387" t="str">
        <f>IFERROR(VLOOKUP(B74,'Validaciones SEVRI'!$D$2:$E$118,2,FALSE)," ")</f>
        <v xml:space="preserve"> </v>
      </c>
      <c r="G74" s="388"/>
      <c r="H74" s="123"/>
      <c r="I74" s="124"/>
      <c r="K74" s="176">
        <f t="shared" si="7"/>
        <v>0</v>
      </c>
    </row>
    <row r="75" spans="1:27" ht="20.25" customHeight="1" x14ac:dyDescent="0.3">
      <c r="A75" s="94" t="str">
        <f>CONCATENATE('PAO 2023'!A72,". ","3")</f>
        <v>8. 3</v>
      </c>
      <c r="B75" s="116"/>
      <c r="C75" s="116"/>
      <c r="D75" s="116"/>
      <c r="E75" s="117"/>
      <c r="F75" s="387" t="str">
        <f>IFERROR(VLOOKUP(B75,'Validaciones SEVRI'!$D$2:$E$118,2,FALSE)," ")</f>
        <v xml:space="preserve"> </v>
      </c>
      <c r="G75" s="388"/>
      <c r="H75" s="123"/>
      <c r="I75" s="124"/>
      <c r="K75" s="176">
        <f t="shared" si="7"/>
        <v>0</v>
      </c>
    </row>
    <row r="76" spans="1:27" ht="20.25" customHeight="1" x14ac:dyDescent="0.3">
      <c r="A76" s="94" t="str">
        <f>CONCATENATE('PAO 2023'!A72,". ", "4")</f>
        <v>8. 4</v>
      </c>
      <c r="B76" s="116"/>
      <c r="C76" s="116"/>
      <c r="D76" s="116"/>
      <c r="E76" s="117"/>
      <c r="F76" s="387" t="str">
        <f>IFERROR(VLOOKUP(B76,'Validaciones SEVRI'!$D$2:$E$118,2,FALSE)," ")</f>
        <v xml:space="preserve"> </v>
      </c>
      <c r="G76" s="388"/>
      <c r="H76" s="123"/>
      <c r="I76" s="124"/>
      <c r="K76" s="176">
        <f t="shared" si="7"/>
        <v>0</v>
      </c>
    </row>
    <row r="77" spans="1:27" ht="20.25" customHeight="1" x14ac:dyDescent="0.3">
      <c r="A77" s="94" t="str">
        <f>CONCATENATE('PAO 2023'!A72,". ", "5")</f>
        <v>8. 5</v>
      </c>
      <c r="B77" s="116"/>
      <c r="C77" s="116"/>
      <c r="D77" s="116"/>
      <c r="E77" s="117"/>
      <c r="F77" s="387" t="str">
        <f>IFERROR(VLOOKUP(B77,'Validaciones SEVRI'!$D$2:$E$118,2,FALSE)," ")</f>
        <v xml:space="preserve"> </v>
      </c>
      <c r="G77" s="388"/>
      <c r="H77" s="123"/>
      <c r="I77" s="124"/>
      <c r="K77" s="176">
        <f t="shared" si="7"/>
        <v>0</v>
      </c>
    </row>
    <row r="78" spans="1:27" ht="20.25" customHeight="1" x14ac:dyDescent="0.3">
      <c r="A78" s="94" t="str">
        <f>CONCATENATE('PAO 2023'!A72,". ", "6")</f>
        <v>8. 6</v>
      </c>
      <c r="B78" s="116"/>
      <c r="C78" s="116"/>
      <c r="D78" s="116"/>
      <c r="E78" s="117"/>
      <c r="F78" s="387" t="str">
        <f>IFERROR(VLOOKUP(B78,'Validaciones SEVRI'!$D$2:$E$118,2,FALSE)," ")</f>
        <v xml:space="preserve"> </v>
      </c>
      <c r="G78" s="388"/>
      <c r="H78" s="123"/>
      <c r="I78" s="124"/>
      <c r="K78" s="176">
        <f t="shared" si="7"/>
        <v>0</v>
      </c>
    </row>
    <row r="79" spans="1:27" ht="20.25" customHeight="1" thickBot="1" x14ac:dyDescent="0.35">
      <c r="A79" s="94" t="str">
        <f>CONCATENATE('PAO 2023'!A72,". ", "7")</f>
        <v>8. 7</v>
      </c>
      <c r="B79" s="116"/>
      <c r="C79" s="116"/>
      <c r="D79" s="116"/>
      <c r="E79" s="117"/>
      <c r="F79" s="387" t="str">
        <f>IFERROR(VLOOKUP(B79,'Validaciones SEVRI'!$D$2:$E$118,2,FALSE)," ")</f>
        <v xml:space="preserve"> </v>
      </c>
      <c r="G79" s="388"/>
      <c r="H79" s="123"/>
      <c r="I79" s="124"/>
      <c r="K79" s="176">
        <f t="shared" si="7"/>
        <v>0</v>
      </c>
    </row>
    <row r="80" spans="1:27" s="80" customFormat="1" ht="20.25" customHeight="1" thickBot="1" x14ac:dyDescent="0.3">
      <c r="A80" s="73" t="s">
        <v>60</v>
      </c>
      <c r="B80" s="402">
        <f>+'PAO 2023'!B79</f>
        <v>0</v>
      </c>
      <c r="C80" s="403"/>
      <c r="D80" s="403"/>
      <c r="E80" s="403"/>
      <c r="F80" s="403"/>
      <c r="G80" s="403"/>
      <c r="H80" s="403"/>
      <c r="I80" s="403"/>
      <c r="J80" s="135"/>
      <c r="K80" s="176"/>
      <c r="L80" s="135"/>
      <c r="M80" s="135"/>
      <c r="N80" s="135"/>
      <c r="O80" s="135"/>
      <c r="P80" s="135"/>
      <c r="Q80" s="135"/>
      <c r="R80" s="135"/>
      <c r="S80" s="135"/>
      <c r="T80" s="135"/>
      <c r="U80" s="135"/>
      <c r="V80" s="135"/>
      <c r="W80" s="135"/>
      <c r="X80" s="135"/>
      <c r="Y80" s="135"/>
      <c r="Z80" s="135"/>
      <c r="AA80" s="135"/>
    </row>
    <row r="81" spans="1:27" ht="20.25" customHeight="1" x14ac:dyDescent="0.3">
      <c r="A81" s="92" t="s">
        <v>61</v>
      </c>
      <c r="B81" s="395" t="str">
        <f>CONCATENATE('PAO 2023'!A81,". ",'PAO 2023'!A82)</f>
        <v>9. Compra de muestras de producto terminado para revisión del procesos de producción</v>
      </c>
      <c r="C81" s="396"/>
      <c r="D81" s="396"/>
      <c r="E81" s="396"/>
      <c r="F81" s="396"/>
      <c r="G81" s="396"/>
      <c r="H81" s="396"/>
      <c r="I81" s="397"/>
      <c r="K81" s="177"/>
      <c r="L81" s="173"/>
      <c r="M81" s="173"/>
      <c r="N81" s="81"/>
      <c r="O81" s="81"/>
      <c r="P81" s="81"/>
      <c r="Q81" s="81"/>
      <c r="R81" s="81"/>
      <c r="S81" s="81"/>
      <c r="T81" s="81"/>
      <c r="U81" s="81"/>
      <c r="V81" s="81"/>
      <c r="W81" s="81"/>
      <c r="X81" s="81"/>
      <c r="Y81" s="81"/>
      <c r="Z81" s="81"/>
      <c r="AA81" s="81"/>
    </row>
    <row r="82" spans="1:27" ht="20.25" customHeight="1" x14ac:dyDescent="0.3">
      <c r="A82" s="94" t="str">
        <f>CONCATENATE('PAO 2023'!A81,". ", "1")</f>
        <v>9. 1</v>
      </c>
      <c r="B82" s="116"/>
      <c r="C82" s="116"/>
      <c r="D82" s="116"/>
      <c r="E82" s="117"/>
      <c r="F82" s="387" t="str">
        <f>IFERROR(VLOOKUP(B82,'Validaciones SEVRI'!$D$2:$E$118,2,FALSE)," ")</f>
        <v xml:space="preserve"> </v>
      </c>
      <c r="G82" s="388"/>
      <c r="H82" s="123"/>
      <c r="I82" s="124"/>
      <c r="K82" s="176">
        <f t="shared" ref="K82:K88" si="8">IF(B82&lt;1,0, 1)</f>
        <v>0</v>
      </c>
    </row>
    <row r="83" spans="1:27" ht="20.25" customHeight="1" x14ac:dyDescent="0.3">
      <c r="A83" s="94" t="str">
        <f>CONCATENATE('PAO 2023'!A81,". ", "2")</f>
        <v>9. 2</v>
      </c>
      <c r="B83" s="116"/>
      <c r="C83" s="116"/>
      <c r="D83" s="116"/>
      <c r="E83" s="117"/>
      <c r="F83" s="387" t="str">
        <f>IFERROR(VLOOKUP(B83,'Validaciones SEVRI'!$D$2:$E$118,2,FALSE)," ")</f>
        <v xml:space="preserve"> </v>
      </c>
      <c r="G83" s="388"/>
      <c r="H83" s="123"/>
      <c r="I83" s="124"/>
      <c r="K83" s="176">
        <f t="shared" si="8"/>
        <v>0</v>
      </c>
    </row>
    <row r="84" spans="1:27" ht="20.25" customHeight="1" x14ac:dyDescent="0.3">
      <c r="A84" s="94" t="str">
        <f>CONCATENATE('PAO 2023'!A81,". ","3")</f>
        <v>9. 3</v>
      </c>
      <c r="B84" s="116"/>
      <c r="C84" s="116"/>
      <c r="D84" s="116"/>
      <c r="E84" s="117"/>
      <c r="F84" s="387" t="str">
        <f>IFERROR(VLOOKUP(B84,'Validaciones SEVRI'!$D$2:$E$118,2,FALSE)," ")</f>
        <v xml:space="preserve"> </v>
      </c>
      <c r="G84" s="388"/>
      <c r="H84" s="123"/>
      <c r="I84" s="124"/>
      <c r="K84" s="176">
        <f t="shared" si="8"/>
        <v>0</v>
      </c>
    </row>
    <row r="85" spans="1:27" ht="20.25" customHeight="1" x14ac:dyDescent="0.3">
      <c r="A85" s="94" t="str">
        <f>CONCATENATE('PAO 2023'!A81,". ", "4")</f>
        <v>9. 4</v>
      </c>
      <c r="B85" s="116"/>
      <c r="C85" s="116"/>
      <c r="D85" s="116"/>
      <c r="E85" s="117"/>
      <c r="F85" s="387" t="str">
        <f>IFERROR(VLOOKUP(B85,'Validaciones SEVRI'!$D$2:$E$118,2,FALSE)," ")</f>
        <v xml:space="preserve"> </v>
      </c>
      <c r="G85" s="388"/>
      <c r="H85" s="123"/>
      <c r="I85" s="124"/>
      <c r="K85" s="176">
        <f t="shared" si="8"/>
        <v>0</v>
      </c>
    </row>
    <row r="86" spans="1:27" ht="20.25" customHeight="1" x14ac:dyDescent="0.3">
      <c r="A86" s="94" t="str">
        <f>CONCATENATE('PAO 2023'!A81,". ", "5")</f>
        <v>9. 5</v>
      </c>
      <c r="B86" s="116"/>
      <c r="C86" s="116"/>
      <c r="D86" s="116"/>
      <c r="E86" s="117"/>
      <c r="F86" s="387" t="str">
        <f>IFERROR(VLOOKUP(B86,'Validaciones SEVRI'!$D$2:$E$118,2,FALSE)," ")</f>
        <v xml:space="preserve"> </v>
      </c>
      <c r="G86" s="388"/>
      <c r="H86" s="123"/>
      <c r="I86" s="124"/>
      <c r="K86" s="176">
        <f t="shared" si="8"/>
        <v>0</v>
      </c>
    </row>
    <row r="87" spans="1:27" ht="20.25" customHeight="1" x14ac:dyDescent="0.3">
      <c r="A87" s="94" t="str">
        <f>CONCATENATE('PAO 2023'!A81,". ", "6")</f>
        <v>9. 6</v>
      </c>
      <c r="B87" s="116"/>
      <c r="C87" s="116"/>
      <c r="D87" s="116"/>
      <c r="E87" s="117"/>
      <c r="F87" s="387" t="str">
        <f>IFERROR(VLOOKUP(B87,'Validaciones SEVRI'!$D$2:$E$118,2,FALSE)," ")</f>
        <v xml:space="preserve"> </v>
      </c>
      <c r="G87" s="388"/>
      <c r="H87" s="123"/>
      <c r="I87" s="124"/>
      <c r="K87" s="176">
        <f t="shared" si="8"/>
        <v>0</v>
      </c>
    </row>
    <row r="88" spans="1:27" ht="20.25" customHeight="1" thickBot="1" x14ac:dyDescent="0.35">
      <c r="A88" s="94" t="str">
        <f>CONCATENATE('PAO 2023'!A81,". ", "7")</f>
        <v>9. 7</v>
      </c>
      <c r="B88" s="116"/>
      <c r="C88" s="116"/>
      <c r="D88" s="116"/>
      <c r="E88" s="117"/>
      <c r="F88" s="387" t="str">
        <f>IFERROR(VLOOKUP(B88,'Validaciones SEVRI'!$D$2:$E$118,2,FALSE)," ")</f>
        <v xml:space="preserve"> </v>
      </c>
      <c r="G88" s="388"/>
      <c r="H88" s="123"/>
      <c r="I88" s="124"/>
      <c r="K88" s="176">
        <f t="shared" si="8"/>
        <v>0</v>
      </c>
    </row>
    <row r="89" spans="1:27" s="80" customFormat="1" ht="20.25" customHeight="1" thickBot="1" x14ac:dyDescent="0.3">
      <c r="A89" s="73" t="s">
        <v>60</v>
      </c>
      <c r="B89" s="402">
        <f>+'PAO 2023'!B88</f>
        <v>0</v>
      </c>
      <c r="C89" s="403"/>
      <c r="D89" s="403"/>
      <c r="E89" s="403"/>
      <c r="F89" s="403"/>
      <c r="G89" s="403"/>
      <c r="H89" s="403"/>
      <c r="I89" s="403"/>
      <c r="J89" s="135"/>
      <c r="K89" s="176"/>
      <c r="L89" s="135"/>
      <c r="M89" s="135"/>
      <c r="N89" s="135"/>
      <c r="O89" s="135"/>
      <c r="P89" s="135"/>
      <c r="Q89" s="135"/>
      <c r="R89" s="135"/>
      <c r="S89" s="135"/>
      <c r="T89" s="135"/>
      <c r="U89" s="135"/>
      <c r="V89" s="135"/>
      <c r="W89" s="135"/>
      <c r="X89" s="135"/>
      <c r="Y89" s="135"/>
      <c r="Z89" s="135"/>
      <c r="AA89" s="135"/>
    </row>
    <row r="90" spans="1:27" ht="20.25" customHeight="1" x14ac:dyDescent="0.3">
      <c r="A90" s="92" t="s">
        <v>61</v>
      </c>
      <c r="B90" s="395" t="str">
        <f>CONCATENATE('PAO 2023'!A90,". ",'PAO 2023'!A91)</f>
        <v xml:space="preserve">10. Adquisición de distintos papeles y cartulinas para la producción de las impresos comerciales. </v>
      </c>
      <c r="C90" s="396"/>
      <c r="D90" s="396"/>
      <c r="E90" s="396"/>
      <c r="F90" s="396"/>
      <c r="G90" s="396"/>
      <c r="H90" s="396"/>
      <c r="I90" s="397"/>
      <c r="K90" s="177"/>
      <c r="L90" s="173"/>
      <c r="M90" s="173"/>
      <c r="N90" s="81"/>
      <c r="O90" s="81"/>
      <c r="P90" s="81"/>
      <c r="Q90" s="81"/>
      <c r="R90" s="81"/>
      <c r="S90" s="81"/>
      <c r="T90" s="81"/>
      <c r="U90" s="81"/>
      <c r="V90" s="81"/>
      <c r="W90" s="81"/>
      <c r="X90" s="81"/>
      <c r="Y90" s="81"/>
      <c r="Z90" s="81"/>
      <c r="AA90" s="81"/>
    </row>
    <row r="91" spans="1:27" ht="20.25" customHeight="1" x14ac:dyDescent="0.3">
      <c r="A91" s="94" t="str">
        <f>CONCATENATE('PAO 2023'!A90,". ", "1")</f>
        <v>10. 1</v>
      </c>
      <c r="B91" s="116"/>
      <c r="C91" s="116"/>
      <c r="D91" s="116"/>
      <c r="E91" s="117"/>
      <c r="F91" s="387" t="str">
        <f>IFERROR(VLOOKUP(B91,'Validaciones SEVRI'!$D$2:$E$118,2,FALSE)," ")</f>
        <v xml:space="preserve"> </v>
      </c>
      <c r="G91" s="388"/>
      <c r="H91" s="123"/>
      <c r="I91" s="124"/>
      <c r="K91" s="176">
        <f t="shared" ref="K91:K97" si="9">IF(B91&lt;1,0, 1)</f>
        <v>0</v>
      </c>
    </row>
    <row r="92" spans="1:27" ht="20.25" customHeight="1" x14ac:dyDescent="0.3">
      <c r="A92" s="94" t="str">
        <f>CONCATENATE('PAO 2023'!A90,". ", "2")</f>
        <v>10. 2</v>
      </c>
      <c r="B92" s="116"/>
      <c r="C92" s="116"/>
      <c r="D92" s="116"/>
      <c r="E92" s="117"/>
      <c r="F92" s="387" t="str">
        <f>IFERROR(VLOOKUP(B92,'Validaciones SEVRI'!$D$2:$E$118,2,FALSE)," ")</f>
        <v xml:space="preserve"> </v>
      </c>
      <c r="G92" s="388"/>
      <c r="H92" s="123"/>
      <c r="I92" s="124"/>
      <c r="K92" s="176">
        <f t="shared" si="9"/>
        <v>0</v>
      </c>
    </row>
    <row r="93" spans="1:27" ht="20.25" customHeight="1" x14ac:dyDescent="0.3">
      <c r="A93" s="94" t="str">
        <f>CONCATENATE('PAO 2023'!A90,". ","3")</f>
        <v>10. 3</v>
      </c>
      <c r="B93" s="116"/>
      <c r="C93" s="116"/>
      <c r="D93" s="116"/>
      <c r="E93" s="117"/>
      <c r="F93" s="387" t="str">
        <f>IFERROR(VLOOKUP(B93,'Validaciones SEVRI'!$D$2:$E$118,2,FALSE)," ")</f>
        <v xml:space="preserve"> </v>
      </c>
      <c r="G93" s="388"/>
      <c r="H93" s="123"/>
      <c r="I93" s="124"/>
      <c r="K93" s="176">
        <f t="shared" si="9"/>
        <v>0</v>
      </c>
    </row>
    <row r="94" spans="1:27" ht="20.25" customHeight="1" x14ac:dyDescent="0.3">
      <c r="A94" s="94" t="str">
        <f>CONCATENATE('PAO 2023'!A90,". ", "4")</f>
        <v>10. 4</v>
      </c>
      <c r="B94" s="116"/>
      <c r="C94" s="116"/>
      <c r="D94" s="116"/>
      <c r="E94" s="117"/>
      <c r="F94" s="387" t="str">
        <f>IFERROR(VLOOKUP(B94,'Validaciones SEVRI'!$D$2:$E$118,2,FALSE)," ")</f>
        <v xml:space="preserve"> </v>
      </c>
      <c r="G94" s="388"/>
      <c r="H94" s="123"/>
      <c r="I94" s="124"/>
      <c r="K94" s="176">
        <f t="shared" si="9"/>
        <v>0</v>
      </c>
    </row>
    <row r="95" spans="1:27" ht="20.25" customHeight="1" x14ac:dyDescent="0.3">
      <c r="A95" s="94" t="str">
        <f>CONCATENATE('PAO 2023'!A90,". ", "5")</f>
        <v>10. 5</v>
      </c>
      <c r="B95" s="116"/>
      <c r="C95" s="116"/>
      <c r="D95" s="116"/>
      <c r="E95" s="117"/>
      <c r="F95" s="387" t="str">
        <f>IFERROR(VLOOKUP(B95,'Validaciones SEVRI'!$D$2:$E$118,2,FALSE)," ")</f>
        <v xml:space="preserve"> </v>
      </c>
      <c r="G95" s="388"/>
      <c r="H95" s="123"/>
      <c r="I95" s="124"/>
      <c r="K95" s="176">
        <f t="shared" si="9"/>
        <v>0</v>
      </c>
    </row>
    <row r="96" spans="1:27" ht="20.25" customHeight="1" x14ac:dyDescent="0.3">
      <c r="A96" s="94" t="str">
        <f>CONCATENATE('PAO 2023'!A90,". ", "6")</f>
        <v>10. 6</v>
      </c>
      <c r="B96" s="116"/>
      <c r="C96" s="116"/>
      <c r="D96" s="116"/>
      <c r="E96" s="117"/>
      <c r="F96" s="387" t="str">
        <f>IFERROR(VLOOKUP(B96,'Validaciones SEVRI'!$D$2:$E$118,2,FALSE)," ")</f>
        <v xml:space="preserve"> </v>
      </c>
      <c r="G96" s="388"/>
      <c r="H96" s="123"/>
      <c r="I96" s="124"/>
      <c r="K96" s="176">
        <f t="shared" si="9"/>
        <v>0</v>
      </c>
    </row>
    <row r="97" spans="1:27" ht="20.25" customHeight="1" thickBot="1" x14ac:dyDescent="0.35">
      <c r="A97" s="94" t="str">
        <f>CONCATENATE('PAO 2023'!A90,". ", "7")</f>
        <v>10. 7</v>
      </c>
      <c r="B97" s="116"/>
      <c r="C97" s="116"/>
      <c r="D97" s="116"/>
      <c r="E97" s="117"/>
      <c r="F97" s="387" t="str">
        <f>IFERROR(VLOOKUP(B97,'Validaciones SEVRI'!$D$2:$E$118,2,FALSE)," ")</f>
        <v xml:space="preserve"> </v>
      </c>
      <c r="G97" s="388"/>
      <c r="H97" s="123"/>
      <c r="I97" s="124"/>
      <c r="K97" s="176">
        <f t="shared" si="9"/>
        <v>0</v>
      </c>
    </row>
    <row r="98" spans="1:27" s="80" customFormat="1" ht="20.25" customHeight="1" thickBot="1" x14ac:dyDescent="0.3">
      <c r="A98" s="73" t="s">
        <v>60</v>
      </c>
      <c r="B98" s="402">
        <f>+'PAO 2023'!B97</f>
        <v>0</v>
      </c>
      <c r="C98" s="403"/>
      <c r="D98" s="403"/>
      <c r="E98" s="403"/>
      <c r="F98" s="403"/>
      <c r="G98" s="403"/>
      <c r="H98" s="403"/>
      <c r="I98" s="403"/>
      <c r="J98" s="135"/>
      <c r="K98" s="176"/>
      <c r="L98" s="135"/>
      <c r="M98" s="135"/>
      <c r="N98" s="135"/>
      <c r="O98" s="135"/>
      <c r="P98" s="135"/>
      <c r="Q98" s="135"/>
      <c r="R98" s="135"/>
      <c r="S98" s="135"/>
      <c r="T98" s="135"/>
      <c r="U98" s="135"/>
      <c r="V98" s="135"/>
      <c r="W98" s="135"/>
      <c r="X98" s="135"/>
      <c r="Y98" s="135"/>
      <c r="Z98" s="135"/>
      <c r="AA98" s="135"/>
    </row>
    <row r="99" spans="1:27" ht="20.25" customHeight="1" x14ac:dyDescent="0.3">
      <c r="A99" s="92" t="s">
        <v>61</v>
      </c>
      <c r="B99" s="395" t="str">
        <f>CONCATENATE('PAO 2023'!A99,". ",'PAO 2023'!A100)</f>
        <v>11. Uniformes para el área productiva</v>
      </c>
      <c r="C99" s="396"/>
      <c r="D99" s="396"/>
      <c r="E99" s="396"/>
      <c r="F99" s="396"/>
      <c r="G99" s="396"/>
      <c r="H99" s="396"/>
      <c r="I99" s="397"/>
      <c r="K99" s="177"/>
      <c r="L99" s="173"/>
      <c r="M99" s="173"/>
      <c r="N99" s="81"/>
      <c r="O99" s="81"/>
      <c r="P99" s="81"/>
      <c r="Q99" s="81"/>
      <c r="R99" s="81"/>
      <c r="S99" s="81"/>
      <c r="T99" s="81"/>
      <c r="U99" s="81"/>
      <c r="V99" s="81"/>
      <c r="W99" s="81"/>
      <c r="X99" s="81"/>
      <c r="Y99" s="81"/>
      <c r="Z99" s="81"/>
      <c r="AA99" s="81"/>
    </row>
    <row r="100" spans="1:27" ht="20.25" customHeight="1" x14ac:dyDescent="0.3">
      <c r="A100" s="94" t="str">
        <f>CONCATENATE('PAO 2023'!A99,". ", "1")</f>
        <v>11. 1</v>
      </c>
      <c r="B100" s="116"/>
      <c r="C100" s="116"/>
      <c r="D100" s="116"/>
      <c r="E100" s="117"/>
      <c r="F100" s="387" t="str">
        <f>IFERROR(VLOOKUP(B100,'Validaciones SEVRI'!$D$2:$E$118,2,FALSE)," ")</f>
        <v xml:space="preserve"> </v>
      </c>
      <c r="G100" s="388"/>
      <c r="H100" s="123"/>
      <c r="I100" s="124"/>
      <c r="K100" s="176">
        <f t="shared" ref="K100:K106" si="10">IF(B100&lt;1,0, 1)</f>
        <v>0</v>
      </c>
    </row>
    <row r="101" spans="1:27" ht="20.25" customHeight="1" x14ac:dyDescent="0.3">
      <c r="A101" s="94" t="str">
        <f>CONCATENATE('PAO 2023'!A99,". ", "2")</f>
        <v>11. 2</v>
      </c>
      <c r="B101" s="116"/>
      <c r="C101" s="116"/>
      <c r="D101" s="116"/>
      <c r="E101" s="117"/>
      <c r="F101" s="387" t="str">
        <f>IFERROR(VLOOKUP(B101,'Validaciones SEVRI'!$D$2:$E$118,2,FALSE)," ")</f>
        <v xml:space="preserve"> </v>
      </c>
      <c r="G101" s="388"/>
      <c r="H101" s="123"/>
      <c r="I101" s="124"/>
      <c r="K101" s="176">
        <f t="shared" si="10"/>
        <v>0</v>
      </c>
    </row>
    <row r="102" spans="1:27" ht="20.25" customHeight="1" x14ac:dyDescent="0.3">
      <c r="A102" s="94" t="str">
        <f>CONCATENATE('PAO 2023'!A99,". ","3")</f>
        <v>11. 3</v>
      </c>
      <c r="B102" s="116"/>
      <c r="C102" s="116"/>
      <c r="D102" s="116"/>
      <c r="E102" s="117"/>
      <c r="F102" s="387" t="str">
        <f>IFERROR(VLOOKUP(B102,'Validaciones SEVRI'!$D$2:$E$118,2,FALSE)," ")</f>
        <v xml:space="preserve"> </v>
      </c>
      <c r="G102" s="388"/>
      <c r="H102" s="123"/>
      <c r="I102" s="124"/>
      <c r="K102" s="176">
        <f t="shared" si="10"/>
        <v>0</v>
      </c>
    </row>
    <row r="103" spans="1:27" ht="20.25" customHeight="1" x14ac:dyDescent="0.3">
      <c r="A103" s="94" t="str">
        <f>CONCATENATE('PAO 2023'!A99,". ", "4")</f>
        <v>11. 4</v>
      </c>
      <c r="B103" s="116"/>
      <c r="C103" s="116"/>
      <c r="D103" s="116"/>
      <c r="E103" s="117"/>
      <c r="F103" s="387" t="str">
        <f>IFERROR(VLOOKUP(B103,'Validaciones SEVRI'!$D$2:$E$118,2,FALSE)," ")</f>
        <v xml:space="preserve"> </v>
      </c>
      <c r="G103" s="388"/>
      <c r="H103" s="123"/>
      <c r="I103" s="124"/>
      <c r="K103" s="176">
        <f t="shared" si="10"/>
        <v>0</v>
      </c>
    </row>
    <row r="104" spans="1:27" ht="20.25" customHeight="1" x14ac:dyDescent="0.3">
      <c r="A104" s="94" t="str">
        <f>CONCATENATE('PAO 2023'!A99,". ", "5")</f>
        <v>11. 5</v>
      </c>
      <c r="B104" s="116"/>
      <c r="C104" s="116"/>
      <c r="D104" s="116"/>
      <c r="E104" s="117"/>
      <c r="F104" s="387" t="str">
        <f>IFERROR(VLOOKUP(B104,'Validaciones SEVRI'!$D$2:$E$118,2,FALSE)," ")</f>
        <v xml:space="preserve"> </v>
      </c>
      <c r="G104" s="388"/>
      <c r="H104" s="123"/>
      <c r="I104" s="124"/>
      <c r="K104" s="176">
        <f t="shared" si="10"/>
        <v>0</v>
      </c>
    </row>
    <row r="105" spans="1:27" ht="20.25" customHeight="1" x14ac:dyDescent="0.3">
      <c r="A105" s="94" t="str">
        <f>CONCATENATE('PAO 2023'!A99,". ", "6")</f>
        <v>11. 6</v>
      </c>
      <c r="B105" s="116"/>
      <c r="C105" s="116"/>
      <c r="D105" s="116"/>
      <c r="E105" s="117"/>
      <c r="F105" s="387" t="str">
        <f>IFERROR(VLOOKUP(B105,'Validaciones SEVRI'!$D$2:$E$118,2,FALSE)," ")</f>
        <v xml:space="preserve"> </v>
      </c>
      <c r="G105" s="388"/>
      <c r="H105" s="123"/>
      <c r="I105" s="124"/>
      <c r="K105" s="176">
        <f t="shared" si="10"/>
        <v>0</v>
      </c>
    </row>
    <row r="106" spans="1:27" ht="20.25" customHeight="1" thickBot="1" x14ac:dyDescent="0.35">
      <c r="A106" s="94" t="str">
        <f>CONCATENATE('PAO 2023'!A99,". ", "7")</f>
        <v>11. 7</v>
      </c>
      <c r="B106" s="116"/>
      <c r="C106" s="116"/>
      <c r="D106" s="116"/>
      <c r="E106" s="117"/>
      <c r="F106" s="387" t="str">
        <f>IFERROR(VLOOKUP(B106,'Validaciones SEVRI'!$D$2:$E$118,2,FALSE)," ")</f>
        <v xml:space="preserve"> </v>
      </c>
      <c r="G106" s="388"/>
      <c r="H106" s="123"/>
      <c r="I106" s="124"/>
      <c r="K106" s="176">
        <f t="shared" si="10"/>
        <v>0</v>
      </c>
    </row>
    <row r="107" spans="1:27" s="80" customFormat="1" ht="20.25" customHeight="1" thickBot="1" x14ac:dyDescent="0.3">
      <c r="A107" s="73" t="s">
        <v>60</v>
      </c>
      <c r="B107" s="402">
        <f>+'PAO 2023'!B106</f>
        <v>0</v>
      </c>
      <c r="C107" s="403"/>
      <c r="D107" s="403"/>
      <c r="E107" s="403"/>
      <c r="F107" s="403"/>
      <c r="G107" s="403"/>
      <c r="H107" s="403"/>
      <c r="I107" s="403"/>
      <c r="J107" s="135"/>
      <c r="K107" s="176"/>
      <c r="L107" s="135"/>
      <c r="M107" s="135"/>
      <c r="N107" s="135"/>
      <c r="O107" s="135"/>
      <c r="P107" s="135"/>
      <c r="Q107" s="135"/>
      <c r="R107" s="135"/>
      <c r="S107" s="135"/>
      <c r="T107" s="135"/>
      <c r="U107" s="135"/>
      <c r="V107" s="135"/>
      <c r="W107" s="135"/>
      <c r="X107" s="135"/>
      <c r="Y107" s="135"/>
      <c r="Z107" s="135"/>
      <c r="AA107" s="135"/>
    </row>
    <row r="108" spans="1:27" ht="20.25" customHeight="1" x14ac:dyDescent="0.3">
      <c r="A108" s="92" t="s">
        <v>61</v>
      </c>
      <c r="B108" s="395" t="str">
        <f>CONCATENATE('PAO 2023'!A108,". ",'PAO 2023'!A109)</f>
        <v>12. Servicio de mantenimiento de  CTP´s Luscher y Kodak Trenstter</v>
      </c>
      <c r="C108" s="396"/>
      <c r="D108" s="396"/>
      <c r="E108" s="396"/>
      <c r="F108" s="396"/>
      <c r="G108" s="396"/>
      <c r="H108" s="396"/>
      <c r="I108" s="397"/>
      <c r="K108" s="177"/>
      <c r="L108" s="173"/>
      <c r="M108" s="173"/>
      <c r="N108" s="81"/>
      <c r="O108" s="81"/>
      <c r="P108" s="81"/>
      <c r="Q108" s="81"/>
      <c r="R108" s="81"/>
      <c r="S108" s="81"/>
      <c r="T108" s="81"/>
      <c r="U108" s="81"/>
      <c r="V108" s="81"/>
      <c r="W108" s="81"/>
      <c r="X108" s="81"/>
      <c r="Y108" s="81"/>
      <c r="Z108" s="81"/>
      <c r="AA108" s="81"/>
    </row>
    <row r="109" spans="1:27" ht="20.25" customHeight="1" x14ac:dyDescent="0.3">
      <c r="A109" s="94" t="str">
        <f>CONCATENATE('PAO 2023'!A108,". ", "1")</f>
        <v>12. 1</v>
      </c>
      <c r="B109" s="116"/>
      <c r="C109" s="116"/>
      <c r="D109" s="116"/>
      <c r="E109" s="117"/>
      <c r="F109" s="387" t="str">
        <f>IFERROR(VLOOKUP(B109,'Validaciones SEVRI'!$D$2:$E$118,2,FALSE)," ")</f>
        <v xml:space="preserve"> </v>
      </c>
      <c r="G109" s="388"/>
      <c r="H109" s="123"/>
      <c r="I109" s="124"/>
      <c r="K109" s="176">
        <f t="shared" ref="K109:K115" si="11">IF(B109&lt;1,0, 1)</f>
        <v>0</v>
      </c>
    </row>
    <row r="110" spans="1:27" ht="20.25" customHeight="1" x14ac:dyDescent="0.3">
      <c r="A110" s="94" t="str">
        <f>CONCATENATE('PAO 2023'!A108,". ", "2")</f>
        <v>12. 2</v>
      </c>
      <c r="B110" s="116"/>
      <c r="C110" s="116"/>
      <c r="D110" s="116"/>
      <c r="E110" s="117"/>
      <c r="F110" s="387" t="str">
        <f>IFERROR(VLOOKUP(B110,'Validaciones SEVRI'!$D$2:$E$118,2,FALSE)," ")</f>
        <v xml:space="preserve"> </v>
      </c>
      <c r="G110" s="388"/>
      <c r="H110" s="123"/>
      <c r="I110" s="124"/>
      <c r="K110" s="176">
        <f t="shared" si="11"/>
        <v>0</v>
      </c>
    </row>
    <row r="111" spans="1:27" ht="20.25" customHeight="1" x14ac:dyDescent="0.3">
      <c r="A111" s="94" t="str">
        <f>CONCATENATE('PAO 2023'!A108,". ","3")</f>
        <v>12. 3</v>
      </c>
      <c r="B111" s="116"/>
      <c r="C111" s="116"/>
      <c r="D111" s="116"/>
      <c r="E111" s="117"/>
      <c r="F111" s="387" t="str">
        <f>IFERROR(VLOOKUP(B111,'Validaciones SEVRI'!$D$2:$E$118,2,FALSE)," ")</f>
        <v xml:space="preserve"> </v>
      </c>
      <c r="G111" s="388"/>
      <c r="H111" s="123"/>
      <c r="I111" s="124"/>
      <c r="K111" s="176">
        <f t="shared" si="11"/>
        <v>0</v>
      </c>
    </row>
    <row r="112" spans="1:27" ht="20.25" customHeight="1" x14ac:dyDescent="0.3">
      <c r="A112" s="94" t="str">
        <f>CONCATENATE('PAO 2023'!A108,". ", "4")</f>
        <v>12. 4</v>
      </c>
      <c r="B112" s="116"/>
      <c r="C112" s="116"/>
      <c r="D112" s="116"/>
      <c r="E112" s="117"/>
      <c r="F112" s="387" t="str">
        <f>IFERROR(VLOOKUP(B112,'Validaciones SEVRI'!$D$2:$E$118,2,FALSE)," ")</f>
        <v xml:space="preserve"> </v>
      </c>
      <c r="G112" s="388"/>
      <c r="H112" s="123"/>
      <c r="I112" s="124"/>
      <c r="K112" s="176">
        <f t="shared" si="11"/>
        <v>0</v>
      </c>
    </row>
    <row r="113" spans="1:27" ht="20.25" customHeight="1" x14ac:dyDescent="0.3">
      <c r="A113" s="94" t="str">
        <f>CONCATENATE('PAO 2023'!A108,". ", "5")</f>
        <v>12. 5</v>
      </c>
      <c r="B113" s="116"/>
      <c r="C113" s="116"/>
      <c r="D113" s="116"/>
      <c r="E113" s="117"/>
      <c r="F113" s="387" t="str">
        <f>IFERROR(VLOOKUP(B113,'Validaciones SEVRI'!$D$2:$E$118,2,FALSE)," ")</f>
        <v xml:space="preserve"> </v>
      </c>
      <c r="G113" s="388"/>
      <c r="H113" s="123"/>
      <c r="I113" s="124"/>
      <c r="K113" s="176">
        <f t="shared" si="11"/>
        <v>0</v>
      </c>
    </row>
    <row r="114" spans="1:27" ht="20.25" customHeight="1" x14ac:dyDescent="0.3">
      <c r="A114" s="94" t="str">
        <f>CONCATENATE('PAO 2023'!A108,". ", "6")</f>
        <v>12. 6</v>
      </c>
      <c r="B114" s="116"/>
      <c r="C114" s="116"/>
      <c r="D114" s="116"/>
      <c r="E114" s="117"/>
      <c r="F114" s="387" t="str">
        <f>IFERROR(VLOOKUP(B114,'Validaciones SEVRI'!$D$2:$E$118,2,FALSE)," ")</f>
        <v xml:space="preserve"> </v>
      </c>
      <c r="G114" s="388"/>
      <c r="H114" s="123"/>
      <c r="I114" s="124"/>
      <c r="K114" s="176">
        <f t="shared" si="11"/>
        <v>0</v>
      </c>
    </row>
    <row r="115" spans="1:27" ht="20.25" customHeight="1" thickBot="1" x14ac:dyDescent="0.35">
      <c r="A115" s="94" t="str">
        <f>CONCATENATE('PAO 2023'!A108,". ", "7")</f>
        <v>12. 7</v>
      </c>
      <c r="B115" s="116"/>
      <c r="C115" s="116"/>
      <c r="D115" s="116"/>
      <c r="E115" s="117"/>
      <c r="F115" s="387" t="str">
        <f>IFERROR(VLOOKUP(B115,'Validaciones SEVRI'!$D$2:$E$118,2,FALSE)," ")</f>
        <v xml:space="preserve"> </v>
      </c>
      <c r="G115" s="388"/>
      <c r="H115" s="123"/>
      <c r="I115" s="124"/>
      <c r="K115" s="176">
        <f t="shared" si="11"/>
        <v>0</v>
      </c>
    </row>
    <row r="116" spans="1:27" s="80" customFormat="1" ht="20.25" customHeight="1" thickBot="1" x14ac:dyDescent="0.3">
      <c r="A116" s="73" t="s">
        <v>60</v>
      </c>
      <c r="B116" s="402">
        <f>+'PAO 2023'!B115</f>
        <v>0</v>
      </c>
      <c r="C116" s="403"/>
      <c r="D116" s="403"/>
      <c r="E116" s="403"/>
      <c r="F116" s="403"/>
      <c r="G116" s="403"/>
      <c r="H116" s="403"/>
      <c r="I116" s="403"/>
      <c r="J116" s="135"/>
      <c r="K116" s="176"/>
      <c r="L116" s="135"/>
      <c r="M116" s="135"/>
      <c r="N116" s="135"/>
      <c r="O116" s="135"/>
      <c r="P116" s="135"/>
      <c r="Q116" s="135"/>
      <c r="R116" s="135"/>
      <c r="S116" s="135"/>
      <c r="T116" s="135"/>
      <c r="U116" s="135"/>
      <c r="V116" s="135"/>
      <c r="W116" s="135"/>
      <c r="X116" s="135"/>
      <c r="Y116" s="135"/>
      <c r="Z116" s="135"/>
      <c r="AA116" s="135"/>
    </row>
    <row r="117" spans="1:27" ht="20.25" customHeight="1" x14ac:dyDescent="0.3">
      <c r="A117" s="92" t="s">
        <v>61</v>
      </c>
      <c r="B117" s="395" t="str">
        <f>CONCATENATE('PAO 2023'!A117,". ",'PAO 2023'!A118)</f>
        <v>13. Mantenimiento y reparación de equipo de cómputo y sistemas de información</v>
      </c>
      <c r="C117" s="396"/>
      <c r="D117" s="396"/>
      <c r="E117" s="396"/>
      <c r="F117" s="396"/>
      <c r="G117" s="396"/>
      <c r="H117" s="396"/>
      <c r="I117" s="397"/>
      <c r="K117" s="177"/>
      <c r="L117" s="173"/>
      <c r="M117" s="173"/>
      <c r="N117" s="81"/>
      <c r="O117" s="81"/>
      <c r="P117" s="81"/>
      <c r="Q117" s="81"/>
      <c r="R117" s="81"/>
      <c r="S117" s="81"/>
      <c r="T117" s="81"/>
      <c r="U117" s="81"/>
      <c r="V117" s="81"/>
      <c r="W117" s="81"/>
      <c r="X117" s="81"/>
      <c r="Y117" s="81"/>
      <c r="Z117" s="81"/>
      <c r="AA117" s="81"/>
    </row>
    <row r="118" spans="1:27" ht="20.25" customHeight="1" x14ac:dyDescent="0.3">
      <c r="A118" s="94" t="str">
        <f>CONCATENATE('PAO 2023'!A117,". ", "1")</f>
        <v>13. 1</v>
      </c>
      <c r="B118" s="116"/>
      <c r="C118" s="116"/>
      <c r="D118" s="116"/>
      <c r="E118" s="117"/>
      <c r="F118" s="387" t="str">
        <f>IFERROR(VLOOKUP(B118,'Validaciones SEVRI'!$D$2:$E$118,2,FALSE)," ")</f>
        <v xml:space="preserve"> </v>
      </c>
      <c r="G118" s="388"/>
      <c r="H118" s="123"/>
      <c r="I118" s="124"/>
      <c r="K118" s="176">
        <f t="shared" ref="K118:K124" si="12">IF(B118&lt;1,0, 1)</f>
        <v>0</v>
      </c>
    </row>
    <row r="119" spans="1:27" ht="20.25" customHeight="1" x14ac:dyDescent="0.3">
      <c r="A119" s="94" t="str">
        <f>CONCATENATE('PAO 2023'!A117,". ", "2")</f>
        <v>13. 2</v>
      </c>
      <c r="B119" s="116"/>
      <c r="C119" s="116"/>
      <c r="D119" s="116"/>
      <c r="E119" s="117"/>
      <c r="F119" s="387" t="str">
        <f>IFERROR(VLOOKUP(B119,'Validaciones SEVRI'!$D$2:$E$118,2,FALSE)," ")</f>
        <v xml:space="preserve"> </v>
      </c>
      <c r="G119" s="388"/>
      <c r="H119" s="123"/>
      <c r="I119" s="124"/>
      <c r="K119" s="176">
        <f t="shared" si="12"/>
        <v>0</v>
      </c>
    </row>
    <row r="120" spans="1:27" ht="20.25" customHeight="1" x14ac:dyDescent="0.3">
      <c r="A120" s="94" t="str">
        <f>CONCATENATE('PAO 2023'!A117,". ","3")</f>
        <v>13. 3</v>
      </c>
      <c r="B120" s="116"/>
      <c r="C120" s="116"/>
      <c r="D120" s="116"/>
      <c r="E120" s="117"/>
      <c r="F120" s="387" t="str">
        <f>IFERROR(VLOOKUP(B120,'Validaciones SEVRI'!$D$2:$E$118,2,FALSE)," ")</f>
        <v xml:space="preserve"> </v>
      </c>
      <c r="G120" s="388"/>
      <c r="H120" s="123"/>
      <c r="I120" s="124"/>
      <c r="K120" s="176">
        <f t="shared" si="12"/>
        <v>0</v>
      </c>
    </row>
    <row r="121" spans="1:27" ht="20.25" customHeight="1" x14ac:dyDescent="0.3">
      <c r="A121" s="94" t="str">
        <f>CONCATENATE('PAO 2023'!A117,". ", "4")</f>
        <v>13. 4</v>
      </c>
      <c r="B121" s="116"/>
      <c r="C121" s="116"/>
      <c r="D121" s="116"/>
      <c r="E121" s="117"/>
      <c r="F121" s="387" t="str">
        <f>IFERROR(VLOOKUP(B121,'Validaciones SEVRI'!$D$2:$E$118,2,FALSE)," ")</f>
        <v xml:space="preserve"> </v>
      </c>
      <c r="G121" s="388"/>
      <c r="H121" s="123"/>
      <c r="I121" s="124"/>
      <c r="K121" s="176">
        <f t="shared" si="12"/>
        <v>0</v>
      </c>
    </row>
    <row r="122" spans="1:27" ht="20.25" customHeight="1" x14ac:dyDescent="0.3">
      <c r="A122" s="94" t="str">
        <f>CONCATENATE('PAO 2023'!A117,". ", "5")</f>
        <v>13. 5</v>
      </c>
      <c r="B122" s="116"/>
      <c r="C122" s="116"/>
      <c r="D122" s="116"/>
      <c r="E122" s="117"/>
      <c r="F122" s="387" t="str">
        <f>IFERROR(VLOOKUP(B122,'Validaciones SEVRI'!$D$2:$E$118,2,FALSE)," ")</f>
        <v xml:space="preserve"> </v>
      </c>
      <c r="G122" s="388"/>
      <c r="H122" s="123"/>
      <c r="I122" s="124"/>
      <c r="K122" s="176">
        <f t="shared" si="12"/>
        <v>0</v>
      </c>
    </row>
    <row r="123" spans="1:27" ht="20.25" customHeight="1" x14ac:dyDescent="0.3">
      <c r="A123" s="94" t="str">
        <f>CONCATENATE('PAO 2023'!A117,". ", "6")</f>
        <v>13. 6</v>
      </c>
      <c r="B123" s="116"/>
      <c r="C123" s="116"/>
      <c r="D123" s="116"/>
      <c r="E123" s="117"/>
      <c r="F123" s="387" t="str">
        <f>IFERROR(VLOOKUP(B123,'Validaciones SEVRI'!$D$2:$E$118,2,FALSE)," ")</f>
        <v xml:space="preserve"> </v>
      </c>
      <c r="G123" s="388"/>
      <c r="H123" s="123"/>
      <c r="I123" s="124"/>
      <c r="K123" s="176">
        <f t="shared" si="12"/>
        <v>0</v>
      </c>
    </row>
    <row r="124" spans="1:27" ht="20.25" customHeight="1" thickBot="1" x14ac:dyDescent="0.35">
      <c r="A124" s="94" t="str">
        <f>CONCATENATE('PAO 2023'!A117,". ", "7")</f>
        <v>13. 7</v>
      </c>
      <c r="B124" s="116"/>
      <c r="C124" s="116"/>
      <c r="D124" s="116"/>
      <c r="E124" s="117"/>
      <c r="F124" s="387" t="str">
        <f>IFERROR(VLOOKUP(B124,'Validaciones SEVRI'!$D$2:$E$118,2,FALSE)," ")</f>
        <v xml:space="preserve"> </v>
      </c>
      <c r="G124" s="388"/>
      <c r="H124" s="123"/>
      <c r="I124" s="124"/>
      <c r="K124" s="176">
        <f t="shared" si="12"/>
        <v>0</v>
      </c>
    </row>
    <row r="125" spans="1:27" s="80" customFormat="1" ht="20.25" customHeight="1" thickBot="1" x14ac:dyDescent="0.3">
      <c r="A125" s="73" t="s">
        <v>60</v>
      </c>
      <c r="B125" s="402">
        <f>+'PAO 2023'!B124</f>
        <v>0</v>
      </c>
      <c r="C125" s="403"/>
      <c r="D125" s="403"/>
      <c r="E125" s="403"/>
      <c r="F125" s="403"/>
      <c r="G125" s="403"/>
      <c r="H125" s="403"/>
      <c r="I125" s="403"/>
      <c r="J125" s="135"/>
      <c r="K125" s="176"/>
      <c r="L125" s="135"/>
      <c r="M125" s="135"/>
      <c r="N125" s="135"/>
      <c r="O125" s="135"/>
      <c r="P125" s="135"/>
      <c r="Q125" s="135"/>
      <c r="R125" s="135"/>
      <c r="S125" s="135"/>
      <c r="T125" s="135"/>
      <c r="U125" s="135"/>
      <c r="V125" s="135"/>
      <c r="W125" s="135"/>
      <c r="X125" s="135"/>
      <c r="Y125" s="135"/>
      <c r="Z125" s="135"/>
      <c r="AA125" s="135"/>
    </row>
    <row r="126" spans="1:27" ht="20.25" customHeight="1" x14ac:dyDescent="0.3">
      <c r="A126" s="92" t="s">
        <v>61</v>
      </c>
      <c r="B126" s="395" t="str">
        <f>CONCATENATE('PAO 2023'!A126,". ",'PAO 2023'!A127)</f>
        <v>14. Producir material de artes gráficas e impresos comerciales que cumpan con los lineamiento de calidad y conseguir una comunicación eficaz hacia el púlbico.</v>
      </c>
      <c r="C126" s="396"/>
      <c r="D126" s="396"/>
      <c r="E126" s="396"/>
      <c r="F126" s="396"/>
      <c r="G126" s="396"/>
      <c r="H126" s="396"/>
      <c r="I126" s="397"/>
      <c r="K126" s="177"/>
      <c r="L126" s="173"/>
      <c r="M126" s="173"/>
      <c r="N126" s="81"/>
      <c r="O126" s="81"/>
      <c r="P126" s="81"/>
      <c r="Q126" s="81"/>
      <c r="R126" s="81"/>
      <c r="S126" s="81"/>
      <c r="T126" s="81"/>
      <c r="U126" s="81"/>
      <c r="V126" s="81"/>
      <c r="W126" s="81"/>
      <c r="X126" s="81"/>
      <c r="Y126" s="81"/>
      <c r="Z126" s="81"/>
      <c r="AA126" s="81"/>
    </row>
    <row r="127" spans="1:27" ht="20.25" customHeight="1" x14ac:dyDescent="0.3">
      <c r="A127" s="94" t="str">
        <f>CONCATENATE('PAO 2023'!A126,". ", "1")</f>
        <v>14. 1</v>
      </c>
      <c r="B127" s="116"/>
      <c r="C127" s="116"/>
      <c r="D127" s="116"/>
      <c r="E127" s="117"/>
      <c r="F127" s="387" t="str">
        <f>IFERROR(VLOOKUP(B127,'Validaciones SEVRI'!$D$2:$E$118,2,FALSE)," ")</f>
        <v xml:space="preserve"> </v>
      </c>
      <c r="G127" s="388"/>
      <c r="H127" s="123"/>
      <c r="I127" s="124"/>
      <c r="K127" s="176">
        <f t="shared" ref="K127:K133" si="13">IF(B127&lt;1,0, 1)</f>
        <v>0</v>
      </c>
    </row>
    <row r="128" spans="1:27" ht="20.25" customHeight="1" x14ac:dyDescent="0.3">
      <c r="A128" s="94" t="str">
        <f>CONCATENATE('PAO 2023'!A126,". ", "2")</f>
        <v>14. 2</v>
      </c>
      <c r="B128" s="116"/>
      <c r="C128" s="116"/>
      <c r="D128" s="116"/>
      <c r="E128" s="117"/>
      <c r="F128" s="387" t="str">
        <f>IFERROR(VLOOKUP(B128,'Validaciones SEVRI'!$D$2:$E$118,2,FALSE)," ")</f>
        <v xml:space="preserve"> </v>
      </c>
      <c r="G128" s="388"/>
      <c r="H128" s="123"/>
      <c r="I128" s="124"/>
      <c r="K128" s="176">
        <f t="shared" si="13"/>
        <v>0</v>
      </c>
    </row>
    <row r="129" spans="1:27" ht="20.25" customHeight="1" x14ac:dyDescent="0.3">
      <c r="A129" s="94" t="str">
        <f>CONCATENATE('PAO 2023'!A126,". ","3")</f>
        <v>14. 3</v>
      </c>
      <c r="B129" s="116"/>
      <c r="C129" s="116"/>
      <c r="D129" s="116"/>
      <c r="E129" s="117"/>
      <c r="F129" s="387" t="str">
        <f>IFERROR(VLOOKUP(B129,'Validaciones SEVRI'!$D$2:$E$118,2,FALSE)," ")</f>
        <v xml:space="preserve"> </v>
      </c>
      <c r="G129" s="388"/>
      <c r="H129" s="123"/>
      <c r="I129" s="124"/>
      <c r="K129" s="176">
        <f t="shared" si="13"/>
        <v>0</v>
      </c>
    </row>
    <row r="130" spans="1:27" ht="20.25" customHeight="1" x14ac:dyDescent="0.3">
      <c r="A130" s="94" t="str">
        <f>CONCATENATE('PAO 2023'!A126,". ", "4")</f>
        <v>14. 4</v>
      </c>
      <c r="B130" s="116"/>
      <c r="C130" s="116"/>
      <c r="D130" s="116"/>
      <c r="E130" s="117"/>
      <c r="F130" s="387" t="str">
        <f>IFERROR(VLOOKUP(B130,'Validaciones SEVRI'!$D$2:$E$118,2,FALSE)," ")</f>
        <v xml:space="preserve"> </v>
      </c>
      <c r="G130" s="388"/>
      <c r="H130" s="123"/>
      <c r="I130" s="124"/>
      <c r="K130" s="176">
        <f t="shared" si="13"/>
        <v>0</v>
      </c>
    </row>
    <row r="131" spans="1:27" ht="20.25" customHeight="1" x14ac:dyDescent="0.3">
      <c r="A131" s="94" t="str">
        <f>CONCATENATE('PAO 2023'!A126,". ", "5")</f>
        <v>14. 5</v>
      </c>
      <c r="B131" s="116"/>
      <c r="C131" s="116"/>
      <c r="D131" s="116"/>
      <c r="E131" s="117"/>
      <c r="F131" s="387" t="str">
        <f>IFERROR(VLOOKUP(B131,'Validaciones SEVRI'!$D$2:$E$118,2,FALSE)," ")</f>
        <v xml:space="preserve"> </v>
      </c>
      <c r="G131" s="388"/>
      <c r="H131" s="123"/>
      <c r="I131" s="124"/>
      <c r="K131" s="176">
        <f t="shared" si="13"/>
        <v>0</v>
      </c>
    </row>
    <row r="132" spans="1:27" ht="20.25" customHeight="1" x14ac:dyDescent="0.3">
      <c r="A132" s="94" t="str">
        <f>CONCATENATE('PAO 2023'!A126,". ", "6")</f>
        <v>14. 6</v>
      </c>
      <c r="B132" s="116"/>
      <c r="C132" s="116"/>
      <c r="D132" s="116"/>
      <c r="E132" s="117"/>
      <c r="F132" s="387" t="str">
        <f>IFERROR(VLOOKUP(B132,'Validaciones SEVRI'!$D$2:$E$118,2,FALSE)," ")</f>
        <v xml:space="preserve"> </v>
      </c>
      <c r="G132" s="388"/>
      <c r="H132" s="123"/>
      <c r="I132" s="124"/>
      <c r="K132" s="176">
        <f t="shared" si="13"/>
        <v>0</v>
      </c>
    </row>
    <row r="133" spans="1:27" ht="20.25" customHeight="1" thickBot="1" x14ac:dyDescent="0.35">
      <c r="A133" s="94" t="str">
        <f>CONCATENATE('PAO 2023'!A126,". ", "7")</f>
        <v>14. 7</v>
      </c>
      <c r="B133" s="116"/>
      <c r="C133" s="116"/>
      <c r="D133" s="116"/>
      <c r="E133" s="117"/>
      <c r="F133" s="387" t="str">
        <f>IFERROR(VLOOKUP(B133,'Validaciones SEVRI'!$D$2:$E$118,2,FALSE)," ")</f>
        <v xml:space="preserve"> </v>
      </c>
      <c r="G133" s="388"/>
      <c r="H133" s="123"/>
      <c r="I133" s="124"/>
      <c r="K133" s="176">
        <f t="shared" si="13"/>
        <v>0</v>
      </c>
    </row>
    <row r="134" spans="1:27" s="80" customFormat="1" ht="20.25" customHeight="1" thickBot="1" x14ac:dyDescent="0.3">
      <c r="A134" s="73" t="s">
        <v>60</v>
      </c>
      <c r="B134" s="402">
        <f>+'PAO 2023'!B133</f>
        <v>0</v>
      </c>
      <c r="C134" s="403"/>
      <c r="D134" s="403"/>
      <c r="E134" s="403"/>
      <c r="F134" s="403"/>
      <c r="G134" s="403"/>
      <c r="H134" s="403"/>
      <c r="I134" s="403"/>
      <c r="J134" s="135"/>
      <c r="K134" s="176"/>
      <c r="L134" s="135"/>
      <c r="M134" s="135"/>
      <c r="N134" s="135"/>
      <c r="O134" s="135"/>
      <c r="P134" s="135"/>
      <c r="Q134" s="135"/>
      <c r="R134" s="135"/>
      <c r="S134" s="135"/>
      <c r="T134" s="135"/>
      <c r="U134" s="135"/>
      <c r="V134" s="135"/>
      <c r="W134" s="135"/>
      <c r="X134" s="135"/>
      <c r="Y134" s="135"/>
      <c r="Z134" s="135"/>
      <c r="AA134" s="135"/>
    </row>
    <row r="135" spans="1:27" ht="20.25" customHeight="1" x14ac:dyDescent="0.3">
      <c r="A135" s="92" t="s">
        <v>61</v>
      </c>
      <c r="B135" s="395" t="str">
        <f>CONCATENATE('PAO 2023'!A135,". ",'PAO 2023'!A136)</f>
        <v>15. Producir material de artes gráficas e impresos comerciales que cumpan con los lineamiento de calidad y conseguir una comunicación eficaz hacia el púlbico.</v>
      </c>
      <c r="C135" s="396"/>
      <c r="D135" s="396"/>
      <c r="E135" s="396"/>
      <c r="F135" s="396"/>
      <c r="G135" s="396"/>
      <c r="H135" s="396"/>
      <c r="I135" s="397"/>
      <c r="K135" s="177"/>
      <c r="L135" s="173"/>
      <c r="M135" s="173"/>
      <c r="N135" s="81"/>
      <c r="O135" s="81"/>
      <c r="P135" s="81"/>
      <c r="Q135" s="81"/>
      <c r="R135" s="81"/>
      <c r="S135" s="81"/>
      <c r="T135" s="81"/>
      <c r="U135" s="81"/>
      <c r="V135" s="81"/>
      <c r="W135" s="81"/>
      <c r="X135" s="81"/>
      <c r="Y135" s="81"/>
      <c r="Z135" s="81"/>
      <c r="AA135" s="81"/>
    </row>
    <row r="136" spans="1:27" ht="20.25" customHeight="1" x14ac:dyDescent="0.3">
      <c r="A136" s="94" t="str">
        <f>CONCATENATE('PAO 2023'!A135,". ", "1")</f>
        <v>15. 1</v>
      </c>
      <c r="B136" s="116"/>
      <c r="C136" s="116"/>
      <c r="D136" s="116"/>
      <c r="E136" s="117"/>
      <c r="F136" s="387" t="str">
        <f>IFERROR(VLOOKUP(B136,'Validaciones SEVRI'!$D$2:$E$118,2,FALSE)," ")</f>
        <v xml:space="preserve"> </v>
      </c>
      <c r="G136" s="388"/>
      <c r="H136" s="123"/>
      <c r="I136" s="124"/>
      <c r="K136" s="176">
        <f t="shared" ref="K136:K142" si="14">IF(B136&lt;1,0, 1)</f>
        <v>0</v>
      </c>
    </row>
    <row r="137" spans="1:27" ht="20.25" customHeight="1" x14ac:dyDescent="0.3">
      <c r="A137" s="94" t="str">
        <f>CONCATENATE('PAO 2023'!A135,". ", "2")</f>
        <v>15. 2</v>
      </c>
      <c r="B137" s="116"/>
      <c r="C137" s="116"/>
      <c r="D137" s="116"/>
      <c r="E137" s="117"/>
      <c r="F137" s="387" t="str">
        <f>IFERROR(VLOOKUP(B137,'Validaciones SEVRI'!$D$2:$E$118,2,FALSE)," ")</f>
        <v xml:space="preserve"> </v>
      </c>
      <c r="G137" s="388"/>
      <c r="H137" s="123"/>
      <c r="I137" s="124"/>
      <c r="K137" s="176">
        <f t="shared" si="14"/>
        <v>0</v>
      </c>
    </row>
    <row r="138" spans="1:27" ht="20.25" customHeight="1" x14ac:dyDescent="0.3">
      <c r="A138" s="94" t="str">
        <f>CONCATENATE('PAO 2023'!A135,". ","3")</f>
        <v>15. 3</v>
      </c>
      <c r="B138" s="116"/>
      <c r="C138" s="116"/>
      <c r="D138" s="116"/>
      <c r="E138" s="117"/>
      <c r="F138" s="387" t="str">
        <f>IFERROR(VLOOKUP(B138,'Validaciones SEVRI'!$D$2:$E$118,2,FALSE)," ")</f>
        <v xml:space="preserve"> </v>
      </c>
      <c r="G138" s="388"/>
      <c r="H138" s="123"/>
      <c r="I138" s="124"/>
      <c r="K138" s="176">
        <f t="shared" si="14"/>
        <v>0</v>
      </c>
    </row>
    <row r="139" spans="1:27" ht="20.25" customHeight="1" x14ac:dyDescent="0.3">
      <c r="A139" s="94" t="str">
        <f>CONCATENATE('PAO 2023'!A135,". ", "4")</f>
        <v>15. 4</v>
      </c>
      <c r="B139" s="116"/>
      <c r="C139" s="116"/>
      <c r="D139" s="116"/>
      <c r="E139" s="117"/>
      <c r="F139" s="387" t="str">
        <f>IFERROR(VLOOKUP(B139,'Validaciones SEVRI'!$D$2:$E$118,2,FALSE)," ")</f>
        <v xml:space="preserve"> </v>
      </c>
      <c r="G139" s="388"/>
      <c r="H139" s="123"/>
      <c r="I139" s="124"/>
      <c r="K139" s="176">
        <f t="shared" si="14"/>
        <v>0</v>
      </c>
    </row>
    <row r="140" spans="1:27" ht="20.25" customHeight="1" x14ac:dyDescent="0.3">
      <c r="A140" s="94" t="str">
        <f>CONCATENATE('PAO 2023'!A135,". ", "5")</f>
        <v>15. 5</v>
      </c>
      <c r="B140" s="116"/>
      <c r="C140" s="116"/>
      <c r="D140" s="116"/>
      <c r="E140" s="117"/>
      <c r="F140" s="387" t="str">
        <f>IFERROR(VLOOKUP(B140,'Validaciones SEVRI'!$D$2:$E$118,2,FALSE)," ")</f>
        <v xml:space="preserve"> </v>
      </c>
      <c r="G140" s="388"/>
      <c r="H140" s="123"/>
      <c r="I140" s="124"/>
      <c r="K140" s="176">
        <f t="shared" si="14"/>
        <v>0</v>
      </c>
    </row>
    <row r="141" spans="1:27" ht="20.25" customHeight="1" x14ac:dyDescent="0.3">
      <c r="A141" s="94" t="str">
        <f>CONCATENATE('PAO 2023'!A135,". ", "6")</f>
        <v>15. 6</v>
      </c>
      <c r="B141" s="116"/>
      <c r="C141" s="116"/>
      <c r="D141" s="116"/>
      <c r="E141" s="117"/>
      <c r="F141" s="387" t="str">
        <f>IFERROR(VLOOKUP(B141,'Validaciones SEVRI'!$D$2:$E$118,2,FALSE)," ")</f>
        <v xml:space="preserve"> </v>
      </c>
      <c r="G141" s="388"/>
      <c r="H141" s="123"/>
      <c r="I141" s="124"/>
      <c r="K141" s="176">
        <f t="shared" si="14"/>
        <v>0</v>
      </c>
    </row>
    <row r="142" spans="1:27" ht="20.25" customHeight="1" thickBot="1" x14ac:dyDescent="0.35">
      <c r="A142" s="94" t="str">
        <f>CONCATENATE('PAO 2023'!A135,". ", "7")</f>
        <v>15. 7</v>
      </c>
      <c r="B142" s="116"/>
      <c r="C142" s="116"/>
      <c r="D142" s="116"/>
      <c r="E142" s="117"/>
      <c r="F142" s="387" t="str">
        <f>IFERROR(VLOOKUP(B142,'Validaciones SEVRI'!$D$2:$E$118,2,FALSE)," ")</f>
        <v xml:space="preserve"> </v>
      </c>
      <c r="G142" s="388"/>
      <c r="H142" s="123"/>
      <c r="I142" s="124"/>
      <c r="K142" s="176">
        <f t="shared" si="14"/>
        <v>0</v>
      </c>
    </row>
    <row r="143" spans="1:27" s="80" customFormat="1" ht="20.25" customHeight="1" thickBot="1" x14ac:dyDescent="0.3">
      <c r="A143" s="73" t="s">
        <v>60</v>
      </c>
      <c r="B143" s="402">
        <f>+'PAO 2023'!B143</f>
        <v>0</v>
      </c>
      <c r="C143" s="403"/>
      <c r="D143" s="403"/>
      <c r="E143" s="403"/>
      <c r="F143" s="403"/>
      <c r="G143" s="403"/>
      <c r="H143" s="403"/>
      <c r="I143" s="403"/>
      <c r="J143" s="135"/>
      <c r="K143" s="176"/>
      <c r="L143" s="135"/>
      <c r="M143" s="135"/>
      <c r="N143" s="135"/>
      <c r="O143" s="135"/>
      <c r="P143" s="135"/>
      <c r="Q143" s="135"/>
      <c r="R143" s="135"/>
      <c r="S143" s="135"/>
      <c r="T143" s="135"/>
      <c r="U143" s="135"/>
      <c r="V143" s="135"/>
      <c r="W143" s="135"/>
      <c r="X143" s="135"/>
      <c r="Y143" s="135"/>
      <c r="Z143" s="135"/>
      <c r="AA143" s="135"/>
    </row>
    <row r="144" spans="1:27" ht="20.25" customHeight="1" x14ac:dyDescent="0.3">
      <c r="A144" s="92" t="s">
        <v>61</v>
      </c>
      <c r="B144" s="395" t="str">
        <f>CONCATENATE('PAO 2023'!A145,". ",'PAO 2023'!A146)</f>
        <v>16. Producir material de artes gráficas e impresos comerciales que cumpan con los lineamiento de calidad y conseguir una comunicación eficaz hacia el púlbico.</v>
      </c>
      <c r="C144" s="396"/>
      <c r="D144" s="396"/>
      <c r="E144" s="396"/>
      <c r="F144" s="396"/>
      <c r="G144" s="396"/>
      <c r="H144" s="396"/>
      <c r="I144" s="397"/>
      <c r="K144" s="177"/>
      <c r="L144" s="173"/>
      <c r="M144" s="173"/>
      <c r="N144" s="81"/>
      <c r="O144" s="81"/>
      <c r="P144" s="81"/>
      <c r="Q144" s="81"/>
      <c r="R144" s="81"/>
      <c r="S144" s="81"/>
      <c r="T144" s="81"/>
      <c r="U144" s="81"/>
      <c r="V144" s="81"/>
      <c r="W144" s="81"/>
      <c r="X144" s="81"/>
      <c r="Y144" s="81"/>
      <c r="Z144" s="81"/>
      <c r="AA144" s="81"/>
    </row>
    <row r="145" spans="1:27" ht="20.25" customHeight="1" x14ac:dyDescent="0.3">
      <c r="A145" s="94" t="str">
        <f>CONCATENATE('PAO 2023'!A145,". ", "1")</f>
        <v>16. 1</v>
      </c>
      <c r="B145" s="116"/>
      <c r="C145" s="116"/>
      <c r="D145" s="116"/>
      <c r="E145" s="117"/>
      <c r="F145" s="387" t="str">
        <f>IFERROR(VLOOKUP(B145,'Validaciones SEVRI'!$D$2:$E$118,2,FALSE)," ")</f>
        <v xml:space="preserve"> </v>
      </c>
      <c r="G145" s="388"/>
      <c r="H145" s="123"/>
      <c r="I145" s="124"/>
      <c r="K145" s="176">
        <f t="shared" ref="K145:K151" si="15">IF(B145&lt;1,0, 1)</f>
        <v>0</v>
      </c>
    </row>
    <row r="146" spans="1:27" ht="20.25" customHeight="1" x14ac:dyDescent="0.3">
      <c r="A146" s="94" t="str">
        <f>CONCATENATE('PAO 2023'!A145,". ", "2")</f>
        <v>16. 2</v>
      </c>
      <c r="B146" s="116"/>
      <c r="C146" s="116"/>
      <c r="D146" s="116"/>
      <c r="E146" s="117"/>
      <c r="F146" s="387" t="str">
        <f>IFERROR(VLOOKUP(B146,'Validaciones SEVRI'!$D$2:$E$118,2,FALSE)," ")</f>
        <v xml:space="preserve"> </v>
      </c>
      <c r="G146" s="388"/>
      <c r="H146" s="123"/>
      <c r="I146" s="124"/>
      <c r="K146" s="176">
        <f t="shared" si="15"/>
        <v>0</v>
      </c>
    </row>
    <row r="147" spans="1:27" ht="20.25" customHeight="1" x14ac:dyDescent="0.3">
      <c r="A147" s="94" t="str">
        <f>CONCATENATE('PAO 2023'!A145,". ","3")</f>
        <v>16. 3</v>
      </c>
      <c r="B147" s="116"/>
      <c r="C147" s="116"/>
      <c r="D147" s="116"/>
      <c r="E147" s="117"/>
      <c r="F147" s="387" t="str">
        <f>IFERROR(VLOOKUP(B147,'Validaciones SEVRI'!$D$2:$E$118,2,FALSE)," ")</f>
        <v xml:space="preserve"> </v>
      </c>
      <c r="G147" s="388"/>
      <c r="H147" s="123"/>
      <c r="I147" s="124"/>
      <c r="K147" s="176">
        <f t="shared" si="15"/>
        <v>0</v>
      </c>
    </row>
    <row r="148" spans="1:27" ht="20.25" customHeight="1" x14ac:dyDescent="0.3">
      <c r="A148" s="94" t="str">
        <f>CONCATENATE('PAO 2023'!A145,". ", "4")</f>
        <v>16. 4</v>
      </c>
      <c r="B148" s="116"/>
      <c r="C148" s="116"/>
      <c r="D148" s="116"/>
      <c r="E148" s="117"/>
      <c r="F148" s="387" t="str">
        <f>IFERROR(VLOOKUP(B148,'Validaciones SEVRI'!$D$2:$E$118,2,FALSE)," ")</f>
        <v xml:space="preserve"> </v>
      </c>
      <c r="G148" s="388"/>
      <c r="H148" s="123"/>
      <c r="I148" s="124"/>
      <c r="K148" s="176">
        <f t="shared" si="15"/>
        <v>0</v>
      </c>
    </row>
    <row r="149" spans="1:27" ht="20.25" customHeight="1" x14ac:dyDescent="0.3">
      <c r="A149" s="94" t="str">
        <f>CONCATENATE('PAO 2023'!A145,". ", "5")</f>
        <v>16. 5</v>
      </c>
      <c r="B149" s="116"/>
      <c r="C149" s="116"/>
      <c r="D149" s="116"/>
      <c r="E149" s="117"/>
      <c r="F149" s="387" t="str">
        <f>IFERROR(VLOOKUP(B149,'Validaciones SEVRI'!$D$2:$E$118,2,FALSE)," ")</f>
        <v xml:space="preserve"> </v>
      </c>
      <c r="G149" s="388"/>
      <c r="H149" s="123"/>
      <c r="I149" s="124"/>
      <c r="K149" s="176">
        <f t="shared" si="15"/>
        <v>0</v>
      </c>
    </row>
    <row r="150" spans="1:27" ht="20.25" customHeight="1" x14ac:dyDescent="0.3">
      <c r="A150" s="94" t="str">
        <f>CONCATENATE('PAO 2023'!A145,". ", "6")</f>
        <v>16. 6</v>
      </c>
      <c r="B150" s="116"/>
      <c r="C150" s="116"/>
      <c r="D150" s="116"/>
      <c r="E150" s="117"/>
      <c r="F150" s="387" t="str">
        <f>IFERROR(VLOOKUP(B150,'Validaciones SEVRI'!$D$2:$E$118,2,FALSE)," ")</f>
        <v xml:space="preserve"> </v>
      </c>
      <c r="G150" s="388"/>
      <c r="H150" s="123"/>
      <c r="I150" s="124"/>
      <c r="K150" s="176">
        <f t="shared" si="15"/>
        <v>0</v>
      </c>
    </row>
    <row r="151" spans="1:27" ht="20.25" customHeight="1" thickBot="1" x14ac:dyDescent="0.35">
      <c r="A151" s="94" t="str">
        <f>CONCATENATE('PAO 2023'!A145,". ", "7")</f>
        <v>16. 7</v>
      </c>
      <c r="B151" s="116"/>
      <c r="C151" s="116"/>
      <c r="D151" s="116"/>
      <c r="E151" s="117"/>
      <c r="F151" s="387" t="str">
        <f>IFERROR(VLOOKUP(B151,'Validaciones SEVRI'!$D$2:$E$118,2,FALSE)," ")</f>
        <v xml:space="preserve"> </v>
      </c>
      <c r="G151" s="388"/>
      <c r="H151" s="123"/>
      <c r="I151" s="124"/>
      <c r="K151" s="176">
        <f t="shared" si="15"/>
        <v>0</v>
      </c>
    </row>
    <row r="152" spans="1:27" s="80" customFormat="1" ht="20.25" customHeight="1" thickBot="1" x14ac:dyDescent="0.3">
      <c r="A152" s="73" t="s">
        <v>60</v>
      </c>
      <c r="B152" s="402">
        <f>+'PAO 2023'!B157</f>
        <v>0</v>
      </c>
      <c r="C152" s="403"/>
      <c r="D152" s="403"/>
      <c r="E152" s="403"/>
      <c r="F152" s="403"/>
      <c r="G152" s="403"/>
      <c r="H152" s="403"/>
      <c r="I152" s="403"/>
      <c r="J152" s="135"/>
      <c r="K152" s="176"/>
      <c r="L152" s="135"/>
      <c r="M152" s="135"/>
      <c r="N152" s="135"/>
      <c r="O152" s="135"/>
      <c r="P152" s="135"/>
      <c r="Q152" s="135"/>
      <c r="R152" s="135"/>
      <c r="S152" s="135"/>
      <c r="T152" s="135"/>
      <c r="U152" s="135"/>
      <c r="V152" s="135"/>
      <c r="W152" s="135"/>
      <c r="X152" s="135"/>
      <c r="Y152" s="135"/>
      <c r="Z152" s="135"/>
      <c r="AA152" s="135"/>
    </row>
    <row r="153" spans="1:27" ht="20.25" customHeight="1" x14ac:dyDescent="0.3">
      <c r="A153" s="92" t="s">
        <v>61</v>
      </c>
      <c r="B153" s="395" t="str">
        <f>CONCATENATE('PAO 2023'!A159,". ",'PAO 2023'!A160)</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53" s="396"/>
      <c r="D153" s="396"/>
      <c r="E153" s="396"/>
      <c r="F153" s="396"/>
      <c r="G153" s="396"/>
      <c r="H153" s="396"/>
      <c r="I153" s="397"/>
      <c r="K153" s="177"/>
      <c r="L153" s="173"/>
      <c r="M153" s="173"/>
      <c r="N153" s="81"/>
      <c r="O153" s="81"/>
      <c r="P153" s="81"/>
      <c r="Q153" s="81"/>
      <c r="R153" s="81"/>
      <c r="S153" s="81"/>
      <c r="T153" s="81"/>
      <c r="U153" s="81"/>
      <c r="V153" s="81"/>
      <c r="W153" s="81"/>
      <c r="X153" s="81"/>
      <c r="Y153" s="81"/>
      <c r="Z153" s="81"/>
      <c r="AA153" s="81"/>
    </row>
    <row r="154" spans="1:27" ht="20.25" customHeight="1" x14ac:dyDescent="0.3">
      <c r="A154" s="94" t="str">
        <f>CONCATENATE('PAO 2023'!A159,". ", "1")</f>
        <v>17. 1</v>
      </c>
      <c r="B154" s="116"/>
      <c r="C154" s="116"/>
      <c r="D154" s="116"/>
      <c r="E154" s="117"/>
      <c r="F154" s="387" t="str">
        <f>IFERROR(VLOOKUP(B154,'Validaciones SEVRI'!$D$2:$E$118,2,FALSE)," ")</f>
        <v xml:space="preserve"> </v>
      </c>
      <c r="G154" s="388"/>
      <c r="H154" s="123"/>
      <c r="I154" s="124"/>
      <c r="K154" s="176">
        <f t="shared" ref="K154:K160" si="16">IF(B154&lt;1,0, 1)</f>
        <v>0</v>
      </c>
    </row>
    <row r="155" spans="1:27" ht="20.25" customHeight="1" x14ac:dyDescent="0.3">
      <c r="A155" s="94" t="str">
        <f>CONCATENATE('PAO 2023'!A159,". ", "2")</f>
        <v>17. 2</v>
      </c>
      <c r="B155" s="116"/>
      <c r="C155" s="116"/>
      <c r="D155" s="116"/>
      <c r="E155" s="117"/>
      <c r="F155" s="387" t="str">
        <f>IFERROR(VLOOKUP(B155,'Validaciones SEVRI'!$D$2:$E$118,2,FALSE)," ")</f>
        <v xml:space="preserve"> </v>
      </c>
      <c r="G155" s="388"/>
      <c r="H155" s="123"/>
      <c r="I155" s="124"/>
      <c r="K155" s="176">
        <f t="shared" si="16"/>
        <v>0</v>
      </c>
    </row>
    <row r="156" spans="1:27" ht="20.25" customHeight="1" x14ac:dyDescent="0.3">
      <c r="A156" s="94" t="str">
        <f>CONCATENATE('PAO 2023'!A159,". ","3")</f>
        <v>17. 3</v>
      </c>
      <c r="B156" s="116"/>
      <c r="C156" s="116"/>
      <c r="D156" s="116"/>
      <c r="E156" s="117"/>
      <c r="F156" s="387" t="str">
        <f>IFERROR(VLOOKUP(B156,'Validaciones SEVRI'!$D$2:$E$118,2,FALSE)," ")</f>
        <v xml:space="preserve"> </v>
      </c>
      <c r="G156" s="388"/>
      <c r="H156" s="123"/>
      <c r="I156" s="124"/>
      <c r="K156" s="176">
        <f t="shared" si="16"/>
        <v>0</v>
      </c>
    </row>
    <row r="157" spans="1:27" ht="20.25" customHeight="1" x14ac:dyDescent="0.3">
      <c r="A157" s="94" t="str">
        <f>CONCATENATE('PAO 2023'!A159,". ", "4")</f>
        <v>17. 4</v>
      </c>
      <c r="B157" s="116"/>
      <c r="C157" s="116"/>
      <c r="D157" s="116"/>
      <c r="E157" s="117"/>
      <c r="F157" s="387" t="str">
        <f>IFERROR(VLOOKUP(B157,'Validaciones SEVRI'!$D$2:$E$118,2,FALSE)," ")</f>
        <v xml:space="preserve"> </v>
      </c>
      <c r="G157" s="388"/>
      <c r="H157" s="123"/>
      <c r="I157" s="124"/>
      <c r="K157" s="176">
        <f t="shared" si="16"/>
        <v>0</v>
      </c>
    </row>
    <row r="158" spans="1:27" ht="20.25" customHeight="1" x14ac:dyDescent="0.3">
      <c r="A158" s="94" t="str">
        <f>CONCATENATE('PAO 2023'!A159,". ", "5")</f>
        <v>17. 5</v>
      </c>
      <c r="B158" s="116"/>
      <c r="C158" s="116"/>
      <c r="D158" s="116"/>
      <c r="E158" s="117"/>
      <c r="F158" s="387" t="str">
        <f>IFERROR(VLOOKUP(B158,'Validaciones SEVRI'!$D$2:$E$118,2,FALSE)," ")</f>
        <v xml:space="preserve"> </v>
      </c>
      <c r="G158" s="388"/>
      <c r="H158" s="123"/>
      <c r="I158" s="124"/>
      <c r="K158" s="176">
        <f t="shared" si="16"/>
        <v>0</v>
      </c>
    </row>
    <row r="159" spans="1:27" ht="20.25" customHeight="1" x14ac:dyDescent="0.3">
      <c r="A159" s="94" t="str">
        <f>CONCATENATE('PAO 2023'!A159,". ", "6")</f>
        <v>17. 6</v>
      </c>
      <c r="B159" s="116"/>
      <c r="C159" s="116"/>
      <c r="D159" s="116"/>
      <c r="E159" s="117"/>
      <c r="F159" s="387" t="str">
        <f>IFERROR(VLOOKUP(B159,'Validaciones SEVRI'!$D$2:$E$118,2,FALSE)," ")</f>
        <v xml:space="preserve"> </v>
      </c>
      <c r="G159" s="388"/>
      <c r="H159" s="123"/>
      <c r="I159" s="124"/>
      <c r="K159" s="176">
        <f t="shared" si="16"/>
        <v>0</v>
      </c>
    </row>
    <row r="160" spans="1:27" ht="20.25" customHeight="1" thickBot="1" x14ac:dyDescent="0.35">
      <c r="A160" s="94" t="str">
        <f>CONCATENATE('PAO 2023'!A159,". ", "7")</f>
        <v>17. 7</v>
      </c>
      <c r="B160" s="116"/>
      <c r="C160" s="116"/>
      <c r="D160" s="116"/>
      <c r="E160" s="117"/>
      <c r="F160" s="387" t="str">
        <f>IFERROR(VLOOKUP(B160,'Validaciones SEVRI'!$D$2:$E$118,2,FALSE)," ")</f>
        <v xml:space="preserve"> </v>
      </c>
      <c r="G160" s="388"/>
      <c r="H160" s="123"/>
      <c r="I160" s="124"/>
      <c r="K160" s="176">
        <f t="shared" si="16"/>
        <v>0</v>
      </c>
    </row>
    <row r="161" spans="1:27" s="80" customFormat="1" ht="20.25" customHeight="1" thickBot="1" x14ac:dyDescent="0.3">
      <c r="A161" s="73" t="s">
        <v>60</v>
      </c>
      <c r="B161" s="402" t="e">
        <f>+'PAO 2023'!#REF!</f>
        <v>#REF!</v>
      </c>
      <c r="C161" s="403"/>
      <c r="D161" s="403"/>
      <c r="E161" s="403"/>
      <c r="F161" s="403"/>
      <c r="G161" s="403"/>
      <c r="H161" s="403"/>
      <c r="I161" s="403"/>
      <c r="J161" s="135"/>
      <c r="K161" s="176"/>
      <c r="L161" s="135"/>
      <c r="M161" s="135"/>
      <c r="N161" s="135"/>
      <c r="O161" s="135"/>
      <c r="P161" s="135"/>
      <c r="Q161" s="135"/>
      <c r="R161" s="135"/>
      <c r="S161" s="135"/>
      <c r="T161" s="135"/>
      <c r="U161" s="135"/>
      <c r="V161" s="135"/>
      <c r="W161" s="135"/>
      <c r="X161" s="135"/>
      <c r="Y161" s="135"/>
      <c r="Z161" s="135"/>
      <c r="AA161" s="135"/>
    </row>
    <row r="162" spans="1:27" ht="20.25" customHeight="1" x14ac:dyDescent="0.3">
      <c r="A162" s="92" t="s">
        <v>61</v>
      </c>
      <c r="B162" s="395" t="e">
        <f>CONCATENATE('PAO 2023'!#REF!,". ",'PAO 2023'!#REF!)</f>
        <v>#REF!</v>
      </c>
      <c r="C162" s="396"/>
      <c r="D162" s="396"/>
      <c r="E162" s="396"/>
      <c r="F162" s="396"/>
      <c r="G162" s="396"/>
      <c r="H162" s="396"/>
      <c r="I162" s="397"/>
      <c r="K162" s="177"/>
      <c r="L162" s="173"/>
      <c r="M162" s="173"/>
      <c r="N162" s="81"/>
      <c r="O162" s="81"/>
      <c r="P162" s="81"/>
      <c r="Q162" s="81"/>
      <c r="R162" s="81"/>
      <c r="S162" s="81"/>
      <c r="T162" s="81"/>
      <c r="U162" s="81"/>
      <c r="V162" s="81"/>
      <c r="W162" s="81"/>
      <c r="X162" s="81"/>
      <c r="Y162" s="81"/>
      <c r="Z162" s="81"/>
      <c r="AA162" s="81"/>
    </row>
    <row r="163" spans="1:27" ht="20.25" customHeight="1" x14ac:dyDescent="0.3">
      <c r="A163" s="94" t="e">
        <f>CONCATENATE('PAO 2023'!#REF!,". ", "1")</f>
        <v>#REF!</v>
      </c>
      <c r="B163" s="116"/>
      <c r="C163" s="116"/>
      <c r="D163" s="116"/>
      <c r="E163" s="117"/>
      <c r="F163" s="387" t="str">
        <f>IFERROR(VLOOKUP(B163,'Validaciones SEVRI'!$D$2:$E$118,2,FALSE)," ")</f>
        <v xml:space="preserve"> </v>
      </c>
      <c r="G163" s="388"/>
      <c r="H163" s="123"/>
      <c r="I163" s="124"/>
      <c r="K163" s="176">
        <f t="shared" ref="K163:K169" si="17">IF(B163&lt;1,0, 1)</f>
        <v>0</v>
      </c>
    </row>
    <row r="164" spans="1:27" ht="20.25" customHeight="1" x14ac:dyDescent="0.3">
      <c r="A164" s="94" t="e">
        <f>CONCATENATE('PAO 2023'!#REF!,". ", "2")</f>
        <v>#REF!</v>
      </c>
      <c r="B164" s="116"/>
      <c r="C164" s="116"/>
      <c r="D164" s="116"/>
      <c r="E164" s="117"/>
      <c r="F164" s="387" t="str">
        <f>IFERROR(VLOOKUP(B164,'Validaciones SEVRI'!$D$2:$E$118,2,FALSE)," ")</f>
        <v xml:space="preserve"> </v>
      </c>
      <c r="G164" s="388"/>
      <c r="H164" s="123"/>
      <c r="I164" s="124"/>
      <c r="K164" s="176">
        <f t="shared" si="17"/>
        <v>0</v>
      </c>
    </row>
    <row r="165" spans="1:27" ht="20.25" customHeight="1" x14ac:dyDescent="0.3">
      <c r="A165" s="94" t="e">
        <f>CONCATENATE('PAO 2023'!#REF!,". ","3")</f>
        <v>#REF!</v>
      </c>
      <c r="B165" s="116"/>
      <c r="C165" s="116"/>
      <c r="D165" s="116"/>
      <c r="E165" s="117"/>
      <c r="F165" s="387" t="str">
        <f>IFERROR(VLOOKUP(B165,'Validaciones SEVRI'!$D$2:$E$118,2,FALSE)," ")</f>
        <v xml:space="preserve"> </v>
      </c>
      <c r="G165" s="388"/>
      <c r="H165" s="123"/>
      <c r="I165" s="124"/>
      <c r="K165" s="176">
        <f t="shared" si="17"/>
        <v>0</v>
      </c>
    </row>
    <row r="166" spans="1:27" ht="20.25" customHeight="1" x14ac:dyDescent="0.3">
      <c r="A166" s="94" t="e">
        <f>CONCATENATE('PAO 2023'!#REF!,". ", "4")</f>
        <v>#REF!</v>
      </c>
      <c r="B166" s="116"/>
      <c r="C166" s="116"/>
      <c r="D166" s="116"/>
      <c r="E166" s="117"/>
      <c r="F166" s="387" t="str">
        <f>IFERROR(VLOOKUP(B166,'Validaciones SEVRI'!$D$2:$E$118,2,FALSE)," ")</f>
        <v xml:space="preserve"> </v>
      </c>
      <c r="G166" s="388"/>
      <c r="H166" s="123"/>
      <c r="I166" s="124"/>
      <c r="K166" s="176">
        <f t="shared" si="17"/>
        <v>0</v>
      </c>
    </row>
    <row r="167" spans="1:27" ht="20.25" customHeight="1" x14ac:dyDescent="0.3">
      <c r="A167" s="94" t="e">
        <f>CONCATENATE('PAO 2023'!#REF!,". ", "5")</f>
        <v>#REF!</v>
      </c>
      <c r="B167" s="116"/>
      <c r="C167" s="116"/>
      <c r="D167" s="116"/>
      <c r="E167" s="117"/>
      <c r="F167" s="387" t="str">
        <f>IFERROR(VLOOKUP(B167,'Validaciones SEVRI'!$D$2:$E$118,2,FALSE)," ")</f>
        <v xml:space="preserve"> </v>
      </c>
      <c r="G167" s="388"/>
      <c r="H167" s="123"/>
      <c r="I167" s="124"/>
      <c r="K167" s="176">
        <f t="shared" si="17"/>
        <v>0</v>
      </c>
    </row>
    <row r="168" spans="1:27" ht="20.25" customHeight="1" x14ac:dyDescent="0.3">
      <c r="A168" s="94" t="e">
        <f>CONCATENATE('PAO 2023'!#REF!,". ", "6")</f>
        <v>#REF!</v>
      </c>
      <c r="B168" s="116"/>
      <c r="C168" s="116"/>
      <c r="D168" s="116"/>
      <c r="E168" s="117"/>
      <c r="F168" s="387" t="str">
        <f>IFERROR(VLOOKUP(B168,'Validaciones SEVRI'!$D$2:$E$118,2,FALSE)," ")</f>
        <v xml:space="preserve"> </v>
      </c>
      <c r="G168" s="388"/>
      <c r="H168" s="123"/>
      <c r="I168" s="124"/>
      <c r="K168" s="176">
        <f t="shared" si="17"/>
        <v>0</v>
      </c>
    </row>
    <row r="169" spans="1:27" ht="20.25" customHeight="1" thickBot="1" x14ac:dyDescent="0.35">
      <c r="A169" s="94" t="e">
        <f>CONCATENATE('PAO 2023'!#REF!,". ", "7")</f>
        <v>#REF!</v>
      </c>
      <c r="B169" s="116"/>
      <c r="C169" s="116"/>
      <c r="D169" s="116"/>
      <c r="E169" s="117"/>
      <c r="F169" s="387" t="str">
        <f>IFERROR(VLOOKUP(B169,'Validaciones SEVRI'!$D$2:$E$118,2,FALSE)," ")</f>
        <v xml:space="preserve"> </v>
      </c>
      <c r="G169" s="388"/>
      <c r="H169" s="123"/>
      <c r="I169" s="124"/>
      <c r="K169" s="176">
        <f t="shared" si="17"/>
        <v>0</v>
      </c>
    </row>
    <row r="170" spans="1:27" s="80" customFormat="1" ht="20.25" customHeight="1" thickBot="1" x14ac:dyDescent="0.3">
      <c r="A170" s="73" t="s">
        <v>60</v>
      </c>
      <c r="B170" s="402">
        <f>+'PAO 2023'!B166</f>
        <v>0</v>
      </c>
      <c r="C170" s="403"/>
      <c r="D170" s="403"/>
      <c r="E170" s="403"/>
      <c r="F170" s="403"/>
      <c r="G170" s="403"/>
      <c r="H170" s="403"/>
      <c r="I170" s="403"/>
      <c r="J170" s="135"/>
      <c r="K170" s="176"/>
      <c r="L170" s="135"/>
      <c r="M170" s="135"/>
      <c r="N170" s="135"/>
      <c r="O170" s="135"/>
      <c r="P170" s="135"/>
      <c r="Q170" s="135"/>
      <c r="R170" s="135"/>
      <c r="S170" s="135"/>
      <c r="T170" s="135"/>
      <c r="U170" s="135"/>
      <c r="V170" s="135"/>
      <c r="W170" s="135"/>
      <c r="X170" s="135"/>
      <c r="Y170" s="135"/>
      <c r="Z170" s="135"/>
      <c r="AA170" s="135"/>
    </row>
    <row r="171" spans="1:27" ht="20.25" customHeight="1" x14ac:dyDescent="0.3">
      <c r="A171" s="92" t="s">
        <v>61</v>
      </c>
      <c r="B171" s="395" t="str">
        <f>CONCATENATE('PAO 2023'!A168,". ",'PAO 2023'!A169)</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71" s="396"/>
      <c r="D171" s="396"/>
      <c r="E171" s="396"/>
      <c r="F171" s="396"/>
      <c r="G171" s="396"/>
      <c r="H171" s="396"/>
      <c r="I171" s="397"/>
      <c r="K171" s="177"/>
      <c r="L171" s="173"/>
      <c r="M171" s="173"/>
      <c r="N171" s="81"/>
      <c r="O171" s="81"/>
      <c r="P171" s="81"/>
      <c r="Q171" s="81"/>
      <c r="R171" s="81"/>
      <c r="S171" s="81"/>
      <c r="T171" s="81"/>
      <c r="U171" s="81"/>
      <c r="V171" s="81"/>
      <c r="W171" s="81"/>
      <c r="X171" s="81"/>
      <c r="Y171" s="81"/>
      <c r="Z171" s="81"/>
      <c r="AA171" s="81"/>
    </row>
    <row r="172" spans="1:27" ht="20.25" customHeight="1" x14ac:dyDescent="0.3">
      <c r="A172" s="94" t="str">
        <f>CONCATENATE('PAO 2023'!A168,". ", "1")</f>
        <v>18. 1</v>
      </c>
      <c r="B172" s="116"/>
      <c r="C172" s="116"/>
      <c r="D172" s="116"/>
      <c r="E172" s="117"/>
      <c r="F172" s="387" t="str">
        <f>IFERROR(VLOOKUP(B172,'Validaciones SEVRI'!$D$2:$E$118,2,FALSE)," ")</f>
        <v xml:space="preserve"> </v>
      </c>
      <c r="G172" s="388"/>
      <c r="H172" s="123"/>
      <c r="I172" s="124"/>
      <c r="K172" s="176">
        <f t="shared" ref="K172:K178" si="18">IF(B172&lt;1,0, 1)</f>
        <v>0</v>
      </c>
    </row>
    <row r="173" spans="1:27" ht="20.25" customHeight="1" x14ac:dyDescent="0.3">
      <c r="A173" s="94" t="str">
        <f>CONCATENATE('PAO 2023'!A168,". ", "2")</f>
        <v>18. 2</v>
      </c>
      <c r="B173" s="116"/>
      <c r="C173" s="116"/>
      <c r="D173" s="116"/>
      <c r="E173" s="117"/>
      <c r="F173" s="387" t="str">
        <f>IFERROR(VLOOKUP(B173,'Validaciones SEVRI'!$D$2:$E$118,2,FALSE)," ")</f>
        <v xml:space="preserve"> </v>
      </c>
      <c r="G173" s="388"/>
      <c r="H173" s="123"/>
      <c r="I173" s="124"/>
      <c r="K173" s="176">
        <f t="shared" si="18"/>
        <v>0</v>
      </c>
    </row>
    <row r="174" spans="1:27" ht="20.25" customHeight="1" x14ac:dyDescent="0.3">
      <c r="A174" s="94" t="str">
        <f>CONCATENATE('PAO 2023'!A168,". ","3")</f>
        <v>18. 3</v>
      </c>
      <c r="B174" s="116"/>
      <c r="C174" s="116"/>
      <c r="D174" s="116"/>
      <c r="E174" s="117"/>
      <c r="F174" s="387" t="str">
        <f>IFERROR(VLOOKUP(B174,'Validaciones SEVRI'!$D$2:$E$118,2,FALSE)," ")</f>
        <v xml:space="preserve"> </v>
      </c>
      <c r="G174" s="388"/>
      <c r="H174" s="123"/>
      <c r="I174" s="124"/>
      <c r="K174" s="176">
        <f t="shared" si="18"/>
        <v>0</v>
      </c>
    </row>
    <row r="175" spans="1:27" ht="20.25" customHeight="1" x14ac:dyDescent="0.3">
      <c r="A175" s="94" t="str">
        <f>CONCATENATE('PAO 2023'!A168,". ", "4")</f>
        <v>18. 4</v>
      </c>
      <c r="B175" s="116"/>
      <c r="C175" s="116"/>
      <c r="D175" s="116"/>
      <c r="E175" s="117"/>
      <c r="F175" s="387" t="str">
        <f>IFERROR(VLOOKUP(B175,'Validaciones SEVRI'!$D$2:$E$118,2,FALSE)," ")</f>
        <v xml:space="preserve"> </v>
      </c>
      <c r="G175" s="388"/>
      <c r="H175" s="123"/>
      <c r="I175" s="124"/>
      <c r="K175" s="176">
        <f t="shared" si="18"/>
        <v>0</v>
      </c>
    </row>
    <row r="176" spans="1:27" ht="20.25" customHeight="1" x14ac:dyDescent="0.3">
      <c r="A176" s="94" t="str">
        <f>CONCATENATE('PAO 2023'!A168,". ", "5")</f>
        <v>18. 5</v>
      </c>
      <c r="B176" s="116"/>
      <c r="C176" s="116"/>
      <c r="D176" s="116"/>
      <c r="E176" s="117"/>
      <c r="F176" s="387" t="str">
        <f>IFERROR(VLOOKUP(B176,'Validaciones SEVRI'!$D$2:$E$118,2,FALSE)," ")</f>
        <v xml:space="preserve"> </v>
      </c>
      <c r="G176" s="388"/>
      <c r="H176" s="123"/>
      <c r="I176" s="124"/>
      <c r="K176" s="176">
        <f t="shared" si="18"/>
        <v>0</v>
      </c>
    </row>
    <row r="177" spans="1:27" ht="20.25" customHeight="1" x14ac:dyDescent="0.3">
      <c r="A177" s="94" t="str">
        <f>CONCATENATE('PAO 2023'!A168,". ", "6")</f>
        <v>18. 6</v>
      </c>
      <c r="B177" s="116"/>
      <c r="C177" s="116"/>
      <c r="D177" s="116"/>
      <c r="E177" s="117"/>
      <c r="F177" s="387" t="str">
        <f>IFERROR(VLOOKUP(B177,'Validaciones SEVRI'!$D$2:$E$118,2,FALSE)," ")</f>
        <v xml:space="preserve"> </v>
      </c>
      <c r="G177" s="388"/>
      <c r="H177" s="123"/>
      <c r="I177" s="124"/>
      <c r="K177" s="176">
        <f t="shared" si="18"/>
        <v>0</v>
      </c>
    </row>
    <row r="178" spans="1:27" ht="20.25" customHeight="1" thickBot="1" x14ac:dyDescent="0.35">
      <c r="A178" s="94" t="str">
        <f>CONCATENATE('PAO 2023'!A168,". ", "7")</f>
        <v>18. 7</v>
      </c>
      <c r="B178" s="116"/>
      <c r="C178" s="116"/>
      <c r="D178" s="116"/>
      <c r="E178" s="117"/>
      <c r="F178" s="387" t="str">
        <f>IFERROR(VLOOKUP(B178,'Validaciones SEVRI'!$D$2:$E$118,2,FALSE)," ")</f>
        <v xml:space="preserve"> </v>
      </c>
      <c r="G178" s="388"/>
      <c r="H178" s="123"/>
      <c r="I178" s="124"/>
      <c r="K178" s="176">
        <f t="shared" si="18"/>
        <v>0</v>
      </c>
    </row>
    <row r="179" spans="1:27" s="80" customFormat="1" ht="20.25" customHeight="1" thickBot="1" x14ac:dyDescent="0.3">
      <c r="A179" s="73" t="s">
        <v>60</v>
      </c>
      <c r="B179" s="402">
        <f>+'PAO 2023'!B183</f>
        <v>0</v>
      </c>
      <c r="C179" s="403"/>
      <c r="D179" s="403"/>
      <c r="E179" s="403"/>
      <c r="F179" s="403"/>
      <c r="G179" s="403"/>
      <c r="H179" s="403"/>
      <c r="I179" s="403"/>
      <c r="J179" s="135"/>
      <c r="K179" s="176"/>
      <c r="L179" s="135"/>
      <c r="M179" s="135"/>
      <c r="N179" s="135"/>
      <c r="O179" s="135"/>
      <c r="P179" s="135"/>
      <c r="Q179" s="135"/>
      <c r="R179" s="135"/>
      <c r="S179" s="135"/>
      <c r="T179" s="135"/>
      <c r="U179" s="135"/>
      <c r="V179" s="135"/>
      <c r="W179" s="135"/>
      <c r="X179" s="135"/>
      <c r="Y179" s="135"/>
      <c r="Z179" s="135"/>
      <c r="AA179" s="135"/>
    </row>
    <row r="180" spans="1:27" ht="20.25" customHeight="1" x14ac:dyDescent="0.3">
      <c r="A180" s="92" t="s">
        <v>61</v>
      </c>
      <c r="B180" s="395" t="str">
        <f>CONCATENATE('PAO 2023'!A185,". ",'PAO 2023'!A186)</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0" s="396"/>
      <c r="D180" s="396"/>
      <c r="E180" s="396"/>
      <c r="F180" s="396"/>
      <c r="G180" s="396"/>
      <c r="H180" s="396"/>
      <c r="I180" s="397"/>
      <c r="K180" s="177"/>
      <c r="L180" s="173"/>
      <c r="M180" s="173"/>
      <c r="N180" s="81"/>
      <c r="O180" s="81"/>
      <c r="P180" s="81"/>
      <c r="Q180" s="81"/>
      <c r="R180" s="81"/>
      <c r="S180" s="81"/>
      <c r="T180" s="81"/>
      <c r="U180" s="81"/>
      <c r="V180" s="81"/>
      <c r="W180" s="81"/>
      <c r="X180" s="81"/>
      <c r="Y180" s="81"/>
      <c r="Z180" s="81"/>
      <c r="AA180" s="81"/>
    </row>
    <row r="181" spans="1:27" ht="20.25" customHeight="1" x14ac:dyDescent="0.3">
      <c r="A181" s="94" t="str">
        <f>CONCATENATE('PAO 2023'!A185,". ", "1")</f>
        <v>19. 1</v>
      </c>
      <c r="B181" s="116"/>
      <c r="C181" s="116"/>
      <c r="D181" s="116"/>
      <c r="E181" s="117"/>
      <c r="F181" s="387" t="str">
        <f>IFERROR(VLOOKUP(B181,'Validaciones SEVRI'!$D$2:$E$118,2,FALSE)," ")</f>
        <v xml:space="preserve"> </v>
      </c>
      <c r="G181" s="388"/>
      <c r="H181" s="123"/>
      <c r="I181" s="124"/>
      <c r="K181" s="176">
        <f t="shared" ref="K181:K187" si="19">IF(B181&lt;1,0, 1)</f>
        <v>0</v>
      </c>
    </row>
    <row r="182" spans="1:27" ht="20.25" customHeight="1" x14ac:dyDescent="0.3">
      <c r="A182" s="94" t="str">
        <f>CONCATENATE('PAO 2023'!A185,". ", "2")</f>
        <v>19. 2</v>
      </c>
      <c r="B182" s="116"/>
      <c r="C182" s="116"/>
      <c r="D182" s="116"/>
      <c r="E182" s="117"/>
      <c r="F182" s="387" t="str">
        <f>IFERROR(VLOOKUP(B182,'Validaciones SEVRI'!$D$2:$E$118,2,FALSE)," ")</f>
        <v xml:space="preserve"> </v>
      </c>
      <c r="G182" s="388"/>
      <c r="H182" s="123"/>
      <c r="I182" s="124"/>
      <c r="K182" s="176">
        <f t="shared" si="19"/>
        <v>0</v>
      </c>
    </row>
    <row r="183" spans="1:27" ht="20.25" customHeight="1" x14ac:dyDescent="0.3">
      <c r="A183" s="94" t="str">
        <f>CONCATENATE('PAO 2023'!A185,". ","3")</f>
        <v>19. 3</v>
      </c>
      <c r="B183" s="116"/>
      <c r="C183" s="116"/>
      <c r="D183" s="116"/>
      <c r="E183" s="117"/>
      <c r="F183" s="387" t="str">
        <f>IFERROR(VLOOKUP(B183,'Validaciones SEVRI'!$D$2:$E$118,2,FALSE)," ")</f>
        <v xml:space="preserve"> </v>
      </c>
      <c r="G183" s="388"/>
      <c r="H183" s="123"/>
      <c r="I183" s="124"/>
      <c r="K183" s="176">
        <f t="shared" si="19"/>
        <v>0</v>
      </c>
    </row>
    <row r="184" spans="1:27" ht="20.25" customHeight="1" x14ac:dyDescent="0.3">
      <c r="A184" s="94" t="str">
        <f>CONCATENATE('PAO 2023'!A185,". ", "4")</f>
        <v>19. 4</v>
      </c>
      <c r="B184" s="116"/>
      <c r="C184" s="116"/>
      <c r="D184" s="116"/>
      <c r="E184" s="117"/>
      <c r="F184" s="387" t="str">
        <f>IFERROR(VLOOKUP(B184,'Validaciones SEVRI'!$D$2:$E$118,2,FALSE)," ")</f>
        <v xml:space="preserve"> </v>
      </c>
      <c r="G184" s="388"/>
      <c r="H184" s="123"/>
      <c r="I184" s="124"/>
      <c r="K184" s="176">
        <f t="shared" si="19"/>
        <v>0</v>
      </c>
    </row>
    <row r="185" spans="1:27" ht="20.25" customHeight="1" x14ac:dyDescent="0.3">
      <c r="A185" s="94" t="str">
        <f>CONCATENATE('PAO 2023'!A185,". ", "5")</f>
        <v>19. 5</v>
      </c>
      <c r="B185" s="116"/>
      <c r="C185" s="116"/>
      <c r="D185" s="116"/>
      <c r="E185" s="117"/>
      <c r="F185" s="387" t="str">
        <f>IFERROR(VLOOKUP(B185,'Validaciones SEVRI'!$D$2:$E$118,2,FALSE)," ")</f>
        <v xml:space="preserve"> </v>
      </c>
      <c r="G185" s="388"/>
      <c r="H185" s="123"/>
      <c r="I185" s="124"/>
      <c r="K185" s="176">
        <f t="shared" si="19"/>
        <v>0</v>
      </c>
    </row>
    <row r="186" spans="1:27" ht="20.25" customHeight="1" x14ac:dyDescent="0.3">
      <c r="A186" s="94" t="str">
        <f>CONCATENATE('PAO 2023'!A185,". ", "6")</f>
        <v>19. 6</v>
      </c>
      <c r="B186" s="116"/>
      <c r="C186" s="116"/>
      <c r="D186" s="116"/>
      <c r="E186" s="117"/>
      <c r="F186" s="387" t="str">
        <f>IFERROR(VLOOKUP(B186,'Validaciones SEVRI'!$D$2:$E$118,2,FALSE)," ")</f>
        <v xml:space="preserve"> </v>
      </c>
      <c r="G186" s="388"/>
      <c r="H186" s="123"/>
      <c r="I186" s="124"/>
      <c r="K186" s="176">
        <f t="shared" si="19"/>
        <v>0</v>
      </c>
    </row>
    <row r="187" spans="1:27" ht="20.25" customHeight="1" thickBot="1" x14ac:dyDescent="0.35">
      <c r="A187" s="94" t="str">
        <f>CONCATENATE('PAO 2023'!A185,". ", "7")</f>
        <v>19. 7</v>
      </c>
      <c r="B187" s="116"/>
      <c r="C187" s="116"/>
      <c r="D187" s="116"/>
      <c r="E187" s="117"/>
      <c r="F187" s="387" t="str">
        <f>IFERROR(VLOOKUP(B187,'Validaciones SEVRI'!$D$2:$E$118,2,FALSE)," ")</f>
        <v xml:space="preserve"> </v>
      </c>
      <c r="G187" s="388"/>
      <c r="H187" s="123"/>
      <c r="I187" s="124"/>
      <c r="K187" s="176">
        <f t="shared" si="19"/>
        <v>0</v>
      </c>
    </row>
    <row r="188" spans="1:27" s="80" customFormat="1" ht="20.25" customHeight="1" thickBot="1" x14ac:dyDescent="0.3">
      <c r="A188" s="73" t="s">
        <v>60</v>
      </c>
      <c r="B188" s="402">
        <f>+'PAO 2023'!B192</f>
        <v>0</v>
      </c>
      <c r="C188" s="403"/>
      <c r="D188" s="403"/>
      <c r="E188" s="403"/>
      <c r="F188" s="403"/>
      <c r="G188" s="403"/>
      <c r="H188" s="403"/>
      <c r="I188" s="403"/>
      <c r="J188" s="135"/>
      <c r="K188" s="176"/>
      <c r="L188" s="135"/>
      <c r="M188" s="135"/>
      <c r="N188" s="135"/>
      <c r="O188" s="135"/>
      <c r="P188" s="135"/>
      <c r="Q188" s="135"/>
      <c r="R188" s="135"/>
      <c r="S188" s="135"/>
      <c r="T188" s="135"/>
      <c r="U188" s="135"/>
      <c r="V188" s="135"/>
      <c r="W188" s="135"/>
      <c r="X188" s="135"/>
      <c r="Y188" s="135"/>
      <c r="Z188" s="135"/>
      <c r="AA188" s="135"/>
    </row>
    <row r="189" spans="1:27" ht="20.25" customHeight="1" x14ac:dyDescent="0.3">
      <c r="A189" s="92" t="s">
        <v>61</v>
      </c>
      <c r="B189" s="395" t="str">
        <f>CONCATENATE('PAO 2023'!A194,". ",'PAO 2023'!A195)</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9" s="396"/>
      <c r="D189" s="396"/>
      <c r="E189" s="396"/>
      <c r="F189" s="396"/>
      <c r="G189" s="396"/>
      <c r="H189" s="396"/>
      <c r="I189" s="397"/>
      <c r="K189" s="177"/>
      <c r="L189" s="173"/>
      <c r="M189" s="173"/>
      <c r="N189" s="81"/>
      <c r="O189" s="81"/>
      <c r="P189" s="81"/>
      <c r="Q189" s="81"/>
      <c r="R189" s="81"/>
      <c r="S189" s="81"/>
      <c r="T189" s="81"/>
      <c r="U189" s="81"/>
      <c r="V189" s="81"/>
      <c r="W189" s="81"/>
      <c r="X189" s="81"/>
      <c r="Y189" s="81"/>
      <c r="Z189" s="81"/>
      <c r="AA189" s="81"/>
    </row>
    <row r="190" spans="1:27" ht="20.25" customHeight="1" x14ac:dyDescent="0.3">
      <c r="A190" s="94" t="str">
        <f>CONCATENATE('PAO 2023'!A194,". ", "1")</f>
        <v>20. 1</v>
      </c>
      <c r="B190" s="116"/>
      <c r="C190" s="116"/>
      <c r="D190" s="116"/>
      <c r="E190" s="117"/>
      <c r="F190" s="387" t="str">
        <f>IFERROR(VLOOKUP(B190,'Validaciones SEVRI'!$D$2:$E$118,2,FALSE)," ")</f>
        <v xml:space="preserve"> </v>
      </c>
      <c r="G190" s="388"/>
      <c r="H190" s="123"/>
      <c r="I190" s="124"/>
      <c r="K190" s="176">
        <f t="shared" ref="K190:K196" si="20">IF(B190&lt;1,0, 1)</f>
        <v>0</v>
      </c>
    </row>
    <row r="191" spans="1:27" ht="20.25" customHeight="1" x14ac:dyDescent="0.3">
      <c r="A191" s="94" t="str">
        <f>CONCATENATE('PAO 2023'!A194,". ", "2")</f>
        <v>20. 2</v>
      </c>
      <c r="B191" s="116"/>
      <c r="C191" s="116"/>
      <c r="D191" s="116"/>
      <c r="E191" s="117"/>
      <c r="F191" s="387" t="str">
        <f>IFERROR(VLOOKUP(B191,'Validaciones SEVRI'!$D$2:$E$118,2,FALSE)," ")</f>
        <v xml:space="preserve"> </v>
      </c>
      <c r="G191" s="388"/>
      <c r="H191" s="123"/>
      <c r="I191" s="124"/>
      <c r="K191" s="176">
        <f t="shared" si="20"/>
        <v>0</v>
      </c>
    </row>
    <row r="192" spans="1:27" ht="20.25" customHeight="1" x14ac:dyDescent="0.3">
      <c r="A192" s="94" t="str">
        <f>CONCATENATE('PAO 2023'!A194,". ","3")</f>
        <v>20. 3</v>
      </c>
      <c r="B192" s="116"/>
      <c r="C192" s="116"/>
      <c r="D192" s="116"/>
      <c r="E192" s="117"/>
      <c r="F192" s="387" t="str">
        <f>IFERROR(VLOOKUP(B192,'Validaciones SEVRI'!$D$2:$E$118,2,FALSE)," ")</f>
        <v xml:space="preserve"> </v>
      </c>
      <c r="G192" s="388"/>
      <c r="H192" s="123"/>
      <c r="I192" s="124"/>
      <c r="K192" s="176">
        <f t="shared" si="20"/>
        <v>0</v>
      </c>
    </row>
    <row r="193" spans="1:27" ht="20.25" customHeight="1" x14ac:dyDescent="0.3">
      <c r="A193" s="94" t="str">
        <f>CONCATENATE('PAO 2023'!A194,". ", "4")</f>
        <v>20. 4</v>
      </c>
      <c r="B193" s="116"/>
      <c r="C193" s="116"/>
      <c r="D193" s="116"/>
      <c r="E193" s="117"/>
      <c r="F193" s="387" t="str">
        <f>IFERROR(VLOOKUP(B193,'Validaciones SEVRI'!$D$2:$E$118,2,FALSE)," ")</f>
        <v xml:space="preserve"> </v>
      </c>
      <c r="G193" s="388"/>
      <c r="H193" s="123"/>
      <c r="I193" s="124"/>
      <c r="K193" s="176">
        <f t="shared" si="20"/>
        <v>0</v>
      </c>
    </row>
    <row r="194" spans="1:27" ht="20.25" customHeight="1" x14ac:dyDescent="0.3">
      <c r="A194" s="94" t="str">
        <f>CONCATENATE('PAO 2023'!A194,". ", "5")</f>
        <v>20. 5</v>
      </c>
      <c r="B194" s="116"/>
      <c r="C194" s="116"/>
      <c r="D194" s="116"/>
      <c r="E194" s="117"/>
      <c r="F194" s="387" t="str">
        <f>IFERROR(VLOOKUP(B194,'Validaciones SEVRI'!$D$2:$E$118,2,FALSE)," ")</f>
        <v xml:space="preserve"> </v>
      </c>
      <c r="G194" s="388"/>
      <c r="H194" s="123"/>
      <c r="I194" s="124"/>
      <c r="K194" s="176">
        <f t="shared" si="20"/>
        <v>0</v>
      </c>
    </row>
    <row r="195" spans="1:27" ht="20.25" customHeight="1" x14ac:dyDescent="0.3">
      <c r="A195" s="94" t="str">
        <f>CONCATENATE('PAO 2023'!A194,". ", "6")</f>
        <v>20. 6</v>
      </c>
      <c r="B195" s="116"/>
      <c r="C195" s="116"/>
      <c r="D195" s="116"/>
      <c r="E195" s="117"/>
      <c r="F195" s="387" t="str">
        <f>IFERROR(VLOOKUP(B195,'Validaciones SEVRI'!$D$2:$E$118,2,FALSE)," ")</f>
        <v xml:space="preserve"> </v>
      </c>
      <c r="G195" s="388"/>
      <c r="H195" s="123"/>
      <c r="I195" s="124"/>
      <c r="K195" s="176">
        <f t="shared" si="20"/>
        <v>0</v>
      </c>
    </row>
    <row r="196" spans="1:27" ht="20.25" customHeight="1" thickBot="1" x14ac:dyDescent="0.35">
      <c r="A196" s="94" t="str">
        <f>CONCATENATE('PAO 2023'!A194,". ", "7")</f>
        <v>20. 7</v>
      </c>
      <c r="B196" s="116"/>
      <c r="C196" s="116"/>
      <c r="D196" s="116"/>
      <c r="E196" s="117"/>
      <c r="F196" s="387" t="str">
        <f>IFERROR(VLOOKUP(B196,'Validaciones SEVRI'!$D$2:$E$118,2,FALSE)," ")</f>
        <v xml:space="preserve"> </v>
      </c>
      <c r="G196" s="388"/>
      <c r="H196" s="123"/>
      <c r="I196" s="124"/>
      <c r="K196" s="176">
        <f t="shared" si="20"/>
        <v>0</v>
      </c>
    </row>
    <row r="197" spans="1:27" s="80" customFormat="1" ht="20.25" customHeight="1" thickBot="1" x14ac:dyDescent="0.3">
      <c r="A197" s="73" t="s">
        <v>60</v>
      </c>
      <c r="B197" s="402">
        <f>+'PAO 2023'!B202</f>
        <v>0</v>
      </c>
      <c r="C197" s="403"/>
      <c r="D197" s="403"/>
      <c r="E197" s="403"/>
      <c r="F197" s="403"/>
      <c r="G197" s="403"/>
      <c r="H197" s="403"/>
      <c r="I197" s="403"/>
      <c r="J197" s="135"/>
      <c r="K197" s="176"/>
      <c r="L197" s="135"/>
      <c r="M197" s="135"/>
      <c r="N197" s="135"/>
      <c r="O197" s="135"/>
      <c r="P197" s="135"/>
      <c r="Q197" s="135"/>
      <c r="R197" s="135"/>
      <c r="S197" s="135"/>
      <c r="T197" s="135"/>
      <c r="U197" s="135"/>
      <c r="V197" s="135"/>
      <c r="W197" s="135"/>
      <c r="X197" s="135"/>
      <c r="Y197" s="135"/>
      <c r="Z197" s="135"/>
      <c r="AA197" s="135"/>
    </row>
    <row r="198" spans="1:27" ht="20.25" customHeight="1" x14ac:dyDescent="0.3">
      <c r="A198" s="92" t="s">
        <v>61</v>
      </c>
      <c r="B198" s="395" t="str">
        <f>CONCATENATE('PAO 2023'!A204,". ",'PAO 2023'!A205)</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98" s="396"/>
      <c r="D198" s="396"/>
      <c r="E198" s="396"/>
      <c r="F198" s="396"/>
      <c r="G198" s="396"/>
      <c r="H198" s="396"/>
      <c r="I198" s="397"/>
      <c r="K198" s="177"/>
      <c r="L198" s="173"/>
      <c r="M198" s="173"/>
      <c r="N198" s="81"/>
      <c r="O198" s="81"/>
      <c r="P198" s="81"/>
      <c r="Q198" s="81"/>
      <c r="R198" s="81"/>
      <c r="S198" s="81"/>
      <c r="T198" s="81"/>
      <c r="U198" s="81"/>
      <c r="V198" s="81"/>
      <c r="W198" s="81"/>
      <c r="X198" s="81"/>
      <c r="Y198" s="81"/>
      <c r="Z198" s="81"/>
      <c r="AA198" s="81"/>
    </row>
    <row r="199" spans="1:27" ht="20.25" customHeight="1" x14ac:dyDescent="0.3">
      <c r="A199" s="94" t="str">
        <f>CONCATENATE('PAO 2023'!A204,". ", "1")</f>
        <v>21. 1</v>
      </c>
      <c r="B199" s="116"/>
      <c r="C199" s="116"/>
      <c r="D199" s="116"/>
      <c r="E199" s="117"/>
      <c r="F199" s="387" t="str">
        <f>IFERROR(VLOOKUP(B199,'Validaciones SEVRI'!$D$2:$E$118,2,FALSE)," ")</f>
        <v xml:space="preserve"> </v>
      </c>
      <c r="G199" s="388"/>
      <c r="H199" s="123"/>
      <c r="I199" s="124"/>
      <c r="K199" s="176">
        <f t="shared" ref="K199:K205" si="21">IF(B199&lt;1,0, 1)</f>
        <v>0</v>
      </c>
    </row>
    <row r="200" spans="1:27" ht="20.25" customHeight="1" x14ac:dyDescent="0.3">
      <c r="A200" s="94" t="str">
        <f>CONCATENATE('PAO 2023'!A204,". ", "2")</f>
        <v>21. 2</v>
      </c>
      <c r="B200" s="116"/>
      <c r="C200" s="116"/>
      <c r="D200" s="116"/>
      <c r="E200" s="117"/>
      <c r="F200" s="387" t="str">
        <f>IFERROR(VLOOKUP(B200,'Validaciones SEVRI'!$D$2:$E$118,2,FALSE)," ")</f>
        <v xml:space="preserve"> </v>
      </c>
      <c r="G200" s="388"/>
      <c r="H200" s="123"/>
      <c r="I200" s="124"/>
      <c r="K200" s="176">
        <f t="shared" si="21"/>
        <v>0</v>
      </c>
    </row>
    <row r="201" spans="1:27" ht="20.25" customHeight="1" x14ac:dyDescent="0.3">
      <c r="A201" s="94" t="str">
        <f>CONCATENATE('PAO 2023'!A204,". ","3")</f>
        <v>21. 3</v>
      </c>
      <c r="B201" s="116"/>
      <c r="C201" s="116"/>
      <c r="D201" s="116"/>
      <c r="E201" s="117"/>
      <c r="F201" s="387" t="str">
        <f>IFERROR(VLOOKUP(B201,'Validaciones SEVRI'!$D$2:$E$118,2,FALSE)," ")</f>
        <v xml:space="preserve"> </v>
      </c>
      <c r="G201" s="388"/>
      <c r="H201" s="123"/>
      <c r="I201" s="124"/>
      <c r="K201" s="176">
        <f t="shared" si="21"/>
        <v>0</v>
      </c>
    </row>
    <row r="202" spans="1:27" ht="20.25" customHeight="1" x14ac:dyDescent="0.3">
      <c r="A202" s="94" t="str">
        <f>CONCATENATE('PAO 2023'!A204,". ", "4")</f>
        <v>21. 4</v>
      </c>
      <c r="B202" s="116"/>
      <c r="C202" s="116"/>
      <c r="D202" s="116"/>
      <c r="E202" s="117"/>
      <c r="F202" s="387" t="str">
        <f>IFERROR(VLOOKUP(B202,'Validaciones SEVRI'!$D$2:$E$118,2,FALSE)," ")</f>
        <v xml:space="preserve"> </v>
      </c>
      <c r="G202" s="388"/>
      <c r="H202" s="123"/>
      <c r="I202" s="124"/>
      <c r="K202" s="176">
        <f t="shared" si="21"/>
        <v>0</v>
      </c>
    </row>
    <row r="203" spans="1:27" ht="20.25" customHeight="1" x14ac:dyDescent="0.3">
      <c r="A203" s="94" t="str">
        <f>CONCATENATE('PAO 2023'!A204,". ", "5")</f>
        <v>21. 5</v>
      </c>
      <c r="B203" s="116"/>
      <c r="C203" s="116"/>
      <c r="D203" s="116"/>
      <c r="E203" s="117"/>
      <c r="F203" s="387" t="str">
        <f>IFERROR(VLOOKUP(B203,'Validaciones SEVRI'!$D$2:$E$118,2,FALSE)," ")</f>
        <v xml:space="preserve"> </v>
      </c>
      <c r="G203" s="388"/>
      <c r="H203" s="123"/>
      <c r="I203" s="124"/>
      <c r="K203" s="176">
        <f t="shared" si="21"/>
        <v>0</v>
      </c>
    </row>
    <row r="204" spans="1:27" ht="20.25" customHeight="1" x14ac:dyDescent="0.3">
      <c r="A204" s="94" t="str">
        <f>CONCATENATE('PAO 2023'!A204,". ", "6")</f>
        <v>21. 6</v>
      </c>
      <c r="B204" s="116"/>
      <c r="C204" s="116"/>
      <c r="D204" s="116"/>
      <c r="E204" s="117"/>
      <c r="F204" s="387" t="str">
        <f>IFERROR(VLOOKUP(B204,'Validaciones SEVRI'!$D$2:$E$118,2,FALSE)," ")</f>
        <v xml:space="preserve"> </v>
      </c>
      <c r="G204" s="388"/>
      <c r="H204" s="123"/>
      <c r="I204" s="124"/>
      <c r="K204" s="176">
        <f t="shared" si="21"/>
        <v>0</v>
      </c>
    </row>
    <row r="205" spans="1:27" ht="20.25" customHeight="1" thickBot="1" x14ac:dyDescent="0.35">
      <c r="A205" s="94" t="str">
        <f>CONCATENATE('PAO 2023'!A204,". ", "7")</f>
        <v>21. 7</v>
      </c>
      <c r="B205" s="116"/>
      <c r="C205" s="116"/>
      <c r="D205" s="116"/>
      <c r="E205" s="117"/>
      <c r="F205" s="387" t="str">
        <f>IFERROR(VLOOKUP(B205,'Validaciones SEVRI'!$D$2:$E$118,2,FALSE)," ")</f>
        <v xml:space="preserve"> </v>
      </c>
      <c r="G205" s="388"/>
      <c r="H205" s="123"/>
      <c r="I205" s="124"/>
      <c r="K205" s="176">
        <f t="shared" si="21"/>
        <v>0</v>
      </c>
    </row>
    <row r="206" spans="1:27" s="80" customFormat="1" ht="20.25" customHeight="1" thickBot="1" x14ac:dyDescent="0.3">
      <c r="A206" s="73" t="s">
        <v>60</v>
      </c>
      <c r="B206" s="402">
        <f>+'PAO 2023'!B232</f>
        <v>0</v>
      </c>
      <c r="C206" s="403"/>
      <c r="D206" s="403"/>
      <c r="E206" s="403"/>
      <c r="F206" s="403"/>
      <c r="G206" s="403"/>
      <c r="H206" s="403"/>
      <c r="I206" s="403"/>
      <c r="J206" s="135"/>
      <c r="K206" s="176"/>
      <c r="L206" s="135"/>
      <c r="M206" s="135"/>
      <c r="N206" s="135"/>
      <c r="O206" s="135"/>
      <c r="P206" s="135"/>
      <c r="Q206" s="135"/>
      <c r="R206" s="135"/>
      <c r="S206" s="135"/>
      <c r="T206" s="135"/>
      <c r="U206" s="135"/>
      <c r="V206" s="135"/>
      <c r="W206" s="135"/>
      <c r="X206" s="135"/>
      <c r="Y206" s="135"/>
      <c r="Z206" s="135"/>
      <c r="AA206" s="135"/>
    </row>
    <row r="207" spans="1:27" ht="20.25" customHeight="1" x14ac:dyDescent="0.3">
      <c r="A207" s="92" t="s">
        <v>61</v>
      </c>
      <c r="B207" s="395" t="str">
        <f>CONCATENATE('PAO 2023'!A234,". ",'PAO 2023'!A235)</f>
        <v>22.  Lograr una mayor eficiencia operativa y estratégica del área contable y presupuesto, con el fin de brindar una información financiera oportuna, eficiente y eficaz.</v>
      </c>
      <c r="C207" s="396"/>
      <c r="D207" s="396"/>
      <c r="E207" s="396"/>
      <c r="F207" s="396"/>
      <c r="G207" s="396"/>
      <c r="H207" s="396"/>
      <c r="I207" s="397"/>
      <c r="K207" s="177"/>
      <c r="L207" s="173"/>
      <c r="M207" s="173"/>
      <c r="N207" s="81"/>
      <c r="O207" s="81"/>
      <c r="P207" s="81"/>
      <c r="Q207" s="81"/>
      <c r="R207" s="81"/>
      <c r="S207" s="81"/>
      <c r="T207" s="81"/>
      <c r="U207" s="81"/>
      <c r="V207" s="81"/>
      <c r="W207" s="81"/>
      <c r="X207" s="81"/>
      <c r="Y207" s="81"/>
      <c r="Z207" s="81"/>
      <c r="AA207" s="81"/>
    </row>
    <row r="208" spans="1:27" ht="20.25" customHeight="1" x14ac:dyDescent="0.3">
      <c r="A208" s="94" t="str">
        <f>CONCATENATE('PAO 2023'!A234,". ", "1")</f>
        <v>22. 1</v>
      </c>
      <c r="B208" s="116"/>
      <c r="C208" s="116"/>
      <c r="D208" s="116"/>
      <c r="E208" s="117"/>
      <c r="F208" s="387" t="str">
        <f>IFERROR(VLOOKUP(B208,'Validaciones SEVRI'!$D$2:$E$118,2,FALSE)," ")</f>
        <v xml:space="preserve"> </v>
      </c>
      <c r="G208" s="388"/>
      <c r="H208" s="123"/>
      <c r="I208" s="124"/>
      <c r="K208" s="176">
        <f t="shared" ref="K208:K214" si="22">IF(B208&lt;1,0, 1)</f>
        <v>0</v>
      </c>
    </row>
    <row r="209" spans="1:27" ht="20.25" customHeight="1" x14ac:dyDescent="0.3">
      <c r="A209" s="94" t="str">
        <f>CONCATENATE('PAO 2023'!A234,". ", "2")</f>
        <v>22. 2</v>
      </c>
      <c r="B209" s="116"/>
      <c r="C209" s="116"/>
      <c r="D209" s="116"/>
      <c r="E209" s="117"/>
      <c r="F209" s="387" t="str">
        <f>IFERROR(VLOOKUP(B209,'Validaciones SEVRI'!$D$2:$E$118,2,FALSE)," ")</f>
        <v xml:space="preserve"> </v>
      </c>
      <c r="G209" s="388"/>
      <c r="H209" s="123"/>
      <c r="I209" s="124"/>
      <c r="K209" s="176">
        <f t="shared" si="22"/>
        <v>0</v>
      </c>
    </row>
    <row r="210" spans="1:27" ht="20.25" customHeight="1" x14ac:dyDescent="0.3">
      <c r="A210" s="94" t="str">
        <f>CONCATENATE('PAO 2023'!A234,". ","3")</f>
        <v>22. 3</v>
      </c>
      <c r="B210" s="116"/>
      <c r="C210" s="116"/>
      <c r="D210" s="116"/>
      <c r="E210" s="117"/>
      <c r="F210" s="387" t="str">
        <f>IFERROR(VLOOKUP(B210,'Validaciones SEVRI'!$D$2:$E$118,2,FALSE)," ")</f>
        <v xml:space="preserve"> </v>
      </c>
      <c r="G210" s="388"/>
      <c r="H210" s="123"/>
      <c r="I210" s="124"/>
      <c r="K210" s="176">
        <f t="shared" si="22"/>
        <v>0</v>
      </c>
    </row>
    <row r="211" spans="1:27" ht="20.25" customHeight="1" x14ac:dyDescent="0.3">
      <c r="A211" s="94" t="str">
        <f>CONCATENATE('PAO 2023'!A234,". ", "4")</f>
        <v>22. 4</v>
      </c>
      <c r="B211" s="116"/>
      <c r="C211" s="116"/>
      <c r="D211" s="116"/>
      <c r="E211" s="117"/>
      <c r="F211" s="387" t="str">
        <f>IFERROR(VLOOKUP(B211,'Validaciones SEVRI'!$D$2:$E$118,2,FALSE)," ")</f>
        <v xml:space="preserve"> </v>
      </c>
      <c r="G211" s="388"/>
      <c r="H211" s="123"/>
      <c r="I211" s="124"/>
      <c r="K211" s="176">
        <f t="shared" si="22"/>
        <v>0</v>
      </c>
    </row>
    <row r="212" spans="1:27" ht="20.25" customHeight="1" x14ac:dyDescent="0.3">
      <c r="A212" s="94" t="str">
        <f>CONCATENATE('PAO 2023'!A234,". ", "5")</f>
        <v>22. 5</v>
      </c>
      <c r="B212" s="116"/>
      <c r="C212" s="116"/>
      <c r="D212" s="116"/>
      <c r="E212" s="117"/>
      <c r="F212" s="387" t="str">
        <f>IFERROR(VLOOKUP(B212,'Validaciones SEVRI'!$D$2:$E$118,2,FALSE)," ")</f>
        <v xml:space="preserve"> </v>
      </c>
      <c r="G212" s="388"/>
      <c r="H212" s="123"/>
      <c r="I212" s="124"/>
      <c r="K212" s="176">
        <f t="shared" si="22"/>
        <v>0</v>
      </c>
    </row>
    <row r="213" spans="1:27" ht="20.25" customHeight="1" x14ac:dyDescent="0.3">
      <c r="A213" s="94" t="str">
        <f>CONCATENATE('PAO 2023'!A234,". ", "6")</f>
        <v>22. 6</v>
      </c>
      <c r="B213" s="116"/>
      <c r="C213" s="116"/>
      <c r="D213" s="116"/>
      <c r="E213" s="117"/>
      <c r="F213" s="387" t="str">
        <f>IFERROR(VLOOKUP(B213,'Validaciones SEVRI'!$D$2:$E$118,2,FALSE)," ")</f>
        <v xml:space="preserve"> </v>
      </c>
      <c r="G213" s="388"/>
      <c r="H213" s="123"/>
      <c r="I213" s="124"/>
      <c r="K213" s="176">
        <f t="shared" si="22"/>
        <v>0</v>
      </c>
    </row>
    <row r="214" spans="1:27" ht="20.25" customHeight="1" thickBot="1" x14ac:dyDescent="0.35">
      <c r="A214" s="94" t="str">
        <f>CONCATENATE('PAO 2023'!A234,". ", "7")</f>
        <v>22. 7</v>
      </c>
      <c r="B214" s="116"/>
      <c r="C214" s="116"/>
      <c r="D214" s="116"/>
      <c r="E214" s="117"/>
      <c r="F214" s="387" t="str">
        <f>IFERROR(VLOOKUP(B214,'Validaciones SEVRI'!$D$2:$E$118,2,FALSE)," ")</f>
        <v xml:space="preserve"> </v>
      </c>
      <c r="G214" s="388"/>
      <c r="H214" s="123"/>
      <c r="I214" s="124"/>
      <c r="K214" s="176">
        <f t="shared" si="22"/>
        <v>0</v>
      </c>
    </row>
    <row r="215" spans="1:27" s="80" customFormat="1" ht="20.25" customHeight="1" thickBot="1" x14ac:dyDescent="0.3">
      <c r="A215" s="73" t="s">
        <v>60</v>
      </c>
      <c r="B215" s="402">
        <f>+'PAO 2023'!B241</f>
        <v>0</v>
      </c>
      <c r="C215" s="403"/>
      <c r="D215" s="403"/>
      <c r="E215" s="403"/>
      <c r="F215" s="403"/>
      <c r="G215" s="403"/>
      <c r="H215" s="403"/>
      <c r="I215" s="403"/>
      <c r="J215" s="135"/>
      <c r="K215" s="176"/>
      <c r="L215" s="135"/>
      <c r="M215" s="135"/>
      <c r="N215" s="135"/>
      <c r="O215" s="135"/>
      <c r="P215" s="135"/>
      <c r="Q215" s="135"/>
      <c r="R215" s="135"/>
      <c r="S215" s="135"/>
      <c r="T215" s="135"/>
      <c r="U215" s="135"/>
      <c r="V215" s="135"/>
      <c r="W215" s="135"/>
      <c r="X215" s="135"/>
      <c r="Y215" s="135"/>
      <c r="Z215" s="135"/>
      <c r="AA215" s="135"/>
    </row>
    <row r="216" spans="1:27" ht="20.25" customHeight="1" x14ac:dyDescent="0.3">
      <c r="A216" s="92" t="s">
        <v>61</v>
      </c>
      <c r="B216" s="395" t="str">
        <f>CONCATENATE('PAO 2023'!A243,". ",'PAO 2023'!A244)</f>
        <v>23. Impulsar la demanda de los productos y servicios de la Imprenta Nacional, así como la imagen institucional.</v>
      </c>
      <c r="C216" s="396"/>
      <c r="D216" s="396"/>
      <c r="E216" s="396"/>
      <c r="F216" s="396"/>
      <c r="G216" s="396"/>
      <c r="H216" s="396"/>
      <c r="I216" s="397"/>
      <c r="K216" s="177"/>
      <c r="L216" s="173"/>
      <c r="M216" s="173"/>
      <c r="N216" s="81"/>
      <c r="O216" s="81"/>
      <c r="P216" s="81"/>
      <c r="Q216" s="81"/>
      <c r="R216" s="81"/>
      <c r="S216" s="81"/>
      <c r="T216" s="81"/>
      <c r="U216" s="81"/>
      <c r="V216" s="81"/>
      <c r="W216" s="81"/>
      <c r="X216" s="81"/>
      <c r="Y216" s="81"/>
      <c r="Z216" s="81"/>
      <c r="AA216" s="81"/>
    </row>
    <row r="217" spans="1:27" ht="20.25" customHeight="1" x14ac:dyDescent="0.3">
      <c r="A217" s="94" t="str">
        <f>CONCATENATE('PAO 2023'!A243,". ", "1")</f>
        <v>23. 1</v>
      </c>
      <c r="B217" s="116"/>
      <c r="C217" s="116"/>
      <c r="D217" s="116"/>
      <c r="E217" s="117"/>
      <c r="F217" s="387" t="str">
        <f>IFERROR(VLOOKUP(B217,'Validaciones SEVRI'!$D$2:$E$118,2,FALSE)," ")</f>
        <v xml:space="preserve"> </v>
      </c>
      <c r="G217" s="388"/>
      <c r="H217" s="123"/>
      <c r="I217" s="124"/>
      <c r="K217" s="176">
        <f t="shared" ref="K217:K223" si="23">IF(B217&lt;1,0, 1)</f>
        <v>0</v>
      </c>
    </row>
    <row r="218" spans="1:27" ht="20.25" customHeight="1" x14ac:dyDescent="0.3">
      <c r="A218" s="94" t="str">
        <f>CONCATENATE('PAO 2023'!A243,". ", "2")</f>
        <v>23. 2</v>
      </c>
      <c r="B218" s="116"/>
      <c r="C218" s="116"/>
      <c r="D218" s="116"/>
      <c r="E218" s="117"/>
      <c r="F218" s="387" t="str">
        <f>IFERROR(VLOOKUP(B218,'Validaciones SEVRI'!$D$2:$E$118,2,FALSE)," ")</f>
        <v xml:space="preserve"> </v>
      </c>
      <c r="G218" s="388"/>
      <c r="H218" s="123"/>
      <c r="I218" s="124"/>
      <c r="K218" s="176">
        <f t="shared" si="23"/>
        <v>0</v>
      </c>
    </row>
    <row r="219" spans="1:27" ht="20.25" customHeight="1" x14ac:dyDescent="0.3">
      <c r="A219" s="94" t="str">
        <f>CONCATENATE('PAO 2023'!A243,". ","3")</f>
        <v>23. 3</v>
      </c>
      <c r="B219" s="116"/>
      <c r="C219" s="116"/>
      <c r="D219" s="116"/>
      <c r="E219" s="117"/>
      <c r="F219" s="387" t="str">
        <f>IFERROR(VLOOKUP(B219,'Validaciones SEVRI'!$D$2:$E$118,2,FALSE)," ")</f>
        <v xml:space="preserve"> </v>
      </c>
      <c r="G219" s="388"/>
      <c r="H219" s="123"/>
      <c r="I219" s="124"/>
      <c r="K219" s="176">
        <f t="shared" si="23"/>
        <v>0</v>
      </c>
    </row>
    <row r="220" spans="1:27" ht="20.25" customHeight="1" x14ac:dyDescent="0.3">
      <c r="A220" s="94" t="str">
        <f>CONCATENATE('PAO 2023'!A243,". ", "4")</f>
        <v>23. 4</v>
      </c>
      <c r="B220" s="116"/>
      <c r="C220" s="116"/>
      <c r="D220" s="116"/>
      <c r="E220" s="117"/>
      <c r="F220" s="387" t="str">
        <f>IFERROR(VLOOKUP(B220,'Validaciones SEVRI'!$D$2:$E$118,2,FALSE)," ")</f>
        <v xml:space="preserve"> </v>
      </c>
      <c r="G220" s="388"/>
      <c r="H220" s="123"/>
      <c r="I220" s="124"/>
      <c r="K220" s="176">
        <f t="shared" si="23"/>
        <v>0</v>
      </c>
    </row>
    <row r="221" spans="1:27" ht="20.25" customHeight="1" x14ac:dyDescent="0.3">
      <c r="A221" s="94" t="str">
        <f>CONCATENATE('PAO 2023'!A243,". ", "5")</f>
        <v>23. 5</v>
      </c>
      <c r="B221" s="116"/>
      <c r="C221" s="116"/>
      <c r="D221" s="116"/>
      <c r="E221" s="117"/>
      <c r="F221" s="387" t="str">
        <f>IFERROR(VLOOKUP(B221,'Validaciones SEVRI'!$D$2:$E$118,2,FALSE)," ")</f>
        <v xml:space="preserve"> </v>
      </c>
      <c r="G221" s="388"/>
      <c r="H221" s="123"/>
      <c r="I221" s="124"/>
      <c r="K221" s="176">
        <f t="shared" si="23"/>
        <v>0</v>
      </c>
    </row>
    <row r="222" spans="1:27" ht="20.25" customHeight="1" x14ac:dyDescent="0.3">
      <c r="A222" s="94" t="str">
        <f>CONCATENATE('PAO 2023'!A243,". ", "6")</f>
        <v>23. 6</v>
      </c>
      <c r="B222" s="116"/>
      <c r="C222" s="116"/>
      <c r="D222" s="116"/>
      <c r="E222" s="117"/>
      <c r="F222" s="387" t="str">
        <f>IFERROR(VLOOKUP(B222,'Validaciones SEVRI'!$D$2:$E$118,2,FALSE)," ")</f>
        <v xml:space="preserve"> </v>
      </c>
      <c r="G222" s="388"/>
      <c r="H222" s="123"/>
      <c r="I222" s="124"/>
      <c r="K222" s="176">
        <f t="shared" si="23"/>
        <v>0</v>
      </c>
    </row>
    <row r="223" spans="1:27" ht="20.25" customHeight="1" thickBot="1" x14ac:dyDescent="0.35">
      <c r="A223" s="94" t="str">
        <f>CONCATENATE('PAO 2023'!A243,". ", "7")</f>
        <v>23. 7</v>
      </c>
      <c r="B223" s="116"/>
      <c r="C223" s="116"/>
      <c r="D223" s="116"/>
      <c r="E223" s="117"/>
      <c r="F223" s="387" t="str">
        <f>IFERROR(VLOOKUP(B223,'Validaciones SEVRI'!$D$2:$E$118,2,FALSE)," ")</f>
        <v xml:space="preserve"> </v>
      </c>
      <c r="G223" s="388"/>
      <c r="H223" s="123"/>
      <c r="I223" s="124"/>
      <c r="K223" s="176">
        <f t="shared" si="23"/>
        <v>0</v>
      </c>
    </row>
    <row r="224" spans="1:27" s="80" customFormat="1" ht="20.25" customHeight="1" thickBot="1" x14ac:dyDescent="0.3">
      <c r="A224" s="73" t="s">
        <v>60</v>
      </c>
      <c r="B224" s="402">
        <f>+'PAO 2023'!B249</f>
        <v>0</v>
      </c>
      <c r="C224" s="403"/>
      <c r="D224" s="403"/>
      <c r="E224" s="403"/>
      <c r="F224" s="403"/>
      <c r="G224" s="403"/>
      <c r="H224" s="403"/>
      <c r="I224" s="403"/>
      <c r="J224" s="135"/>
      <c r="K224" s="176"/>
      <c r="L224" s="135"/>
      <c r="M224" s="135"/>
      <c r="N224" s="135"/>
      <c r="O224" s="135"/>
      <c r="P224" s="135"/>
      <c r="Q224" s="135"/>
      <c r="R224" s="135"/>
      <c r="S224" s="135"/>
      <c r="T224" s="135"/>
      <c r="U224" s="135"/>
      <c r="V224" s="135"/>
      <c r="W224" s="135"/>
      <c r="X224" s="135"/>
      <c r="Y224" s="135"/>
      <c r="Z224" s="135"/>
      <c r="AA224" s="135"/>
    </row>
    <row r="225" spans="1:27" ht="20.25" customHeight="1" x14ac:dyDescent="0.3">
      <c r="A225" s="92" t="s">
        <v>61</v>
      </c>
      <c r="B225" s="395" t="str">
        <f>CONCATENATE('PAO 2023'!A251,". ",'PAO 2023'!A252)</f>
        <v>24. Generar condiciones materiales para el cumplimiento de la misión de la Imprenta Nacional</v>
      </c>
      <c r="C225" s="396"/>
      <c r="D225" s="396"/>
      <c r="E225" s="396"/>
      <c r="F225" s="396"/>
      <c r="G225" s="396"/>
      <c r="H225" s="396"/>
      <c r="I225" s="397"/>
      <c r="K225" s="177"/>
      <c r="L225" s="173"/>
      <c r="M225" s="173"/>
      <c r="N225" s="81"/>
      <c r="O225" s="81"/>
      <c r="P225" s="81"/>
      <c r="Q225" s="81"/>
      <c r="R225" s="81"/>
      <c r="S225" s="81"/>
      <c r="T225" s="81"/>
      <c r="U225" s="81"/>
      <c r="V225" s="81"/>
      <c r="W225" s="81"/>
      <c r="X225" s="81"/>
      <c r="Y225" s="81"/>
      <c r="Z225" s="81"/>
      <c r="AA225" s="81"/>
    </row>
    <row r="226" spans="1:27" ht="20.25" customHeight="1" x14ac:dyDescent="0.3">
      <c r="A226" s="94" t="str">
        <f>CONCATENATE('PAO 2023'!A251,". ", "1")</f>
        <v>24. 1</v>
      </c>
      <c r="B226" s="116"/>
      <c r="C226" s="116"/>
      <c r="D226" s="116"/>
      <c r="E226" s="117"/>
      <c r="F226" s="387" t="str">
        <f>IFERROR(VLOOKUP(B226,'Validaciones SEVRI'!$D$2:$E$118,2,FALSE)," ")</f>
        <v xml:space="preserve"> </v>
      </c>
      <c r="G226" s="388"/>
      <c r="H226" s="123"/>
      <c r="I226" s="124"/>
      <c r="K226" s="176">
        <f t="shared" ref="K226:K232" si="24">IF(B226&lt;1,0, 1)</f>
        <v>0</v>
      </c>
    </row>
    <row r="227" spans="1:27" ht="20.25" customHeight="1" x14ac:dyDescent="0.3">
      <c r="A227" s="94" t="str">
        <f>CONCATENATE('PAO 2023'!A251,". ", "2")</f>
        <v>24. 2</v>
      </c>
      <c r="B227" s="116"/>
      <c r="C227" s="116"/>
      <c r="D227" s="116"/>
      <c r="E227" s="117"/>
      <c r="F227" s="387" t="str">
        <f>IFERROR(VLOOKUP(B227,'Validaciones SEVRI'!$D$2:$E$118,2,FALSE)," ")</f>
        <v xml:space="preserve"> </v>
      </c>
      <c r="G227" s="388"/>
      <c r="H227" s="123"/>
      <c r="I227" s="124"/>
      <c r="K227" s="176">
        <f t="shared" si="24"/>
        <v>0</v>
      </c>
    </row>
    <row r="228" spans="1:27" ht="20.25" customHeight="1" x14ac:dyDescent="0.3">
      <c r="A228" s="94" t="str">
        <f>CONCATENATE('PAO 2023'!A251,". ","3")</f>
        <v>24. 3</v>
      </c>
      <c r="B228" s="116"/>
      <c r="C228" s="116"/>
      <c r="D228" s="116"/>
      <c r="E228" s="117"/>
      <c r="F228" s="387" t="str">
        <f>IFERROR(VLOOKUP(B228,'Validaciones SEVRI'!$D$2:$E$118,2,FALSE)," ")</f>
        <v xml:space="preserve"> </v>
      </c>
      <c r="G228" s="388"/>
      <c r="H228" s="123"/>
      <c r="I228" s="124"/>
      <c r="K228" s="176">
        <f t="shared" si="24"/>
        <v>0</v>
      </c>
    </row>
    <row r="229" spans="1:27" ht="20.25" customHeight="1" x14ac:dyDescent="0.3">
      <c r="A229" s="94" t="str">
        <f>CONCATENATE('PAO 2023'!A251,". ", "4")</f>
        <v>24. 4</v>
      </c>
      <c r="B229" s="116"/>
      <c r="C229" s="116"/>
      <c r="D229" s="116"/>
      <c r="E229" s="117"/>
      <c r="F229" s="387" t="str">
        <f>IFERROR(VLOOKUP(B229,'Validaciones SEVRI'!$D$2:$E$118,2,FALSE)," ")</f>
        <v xml:space="preserve"> </v>
      </c>
      <c r="G229" s="388"/>
      <c r="H229" s="123"/>
      <c r="I229" s="124"/>
      <c r="K229" s="176">
        <f t="shared" si="24"/>
        <v>0</v>
      </c>
    </row>
    <row r="230" spans="1:27" ht="20.25" customHeight="1" x14ac:dyDescent="0.3">
      <c r="A230" s="94" t="str">
        <f>CONCATENATE('PAO 2023'!A251,". ", "5")</f>
        <v>24. 5</v>
      </c>
      <c r="B230" s="116"/>
      <c r="C230" s="116"/>
      <c r="D230" s="116"/>
      <c r="E230" s="117"/>
      <c r="F230" s="387" t="str">
        <f>IFERROR(VLOOKUP(B230,'Validaciones SEVRI'!$D$2:$E$118,2,FALSE)," ")</f>
        <v xml:space="preserve"> </v>
      </c>
      <c r="G230" s="388"/>
      <c r="H230" s="123"/>
      <c r="I230" s="124"/>
      <c r="K230" s="176">
        <f t="shared" si="24"/>
        <v>0</v>
      </c>
    </row>
    <row r="231" spans="1:27" ht="20.25" customHeight="1" x14ac:dyDescent="0.3">
      <c r="A231" s="94" t="str">
        <f>CONCATENATE('PAO 2023'!A251,". ", "6")</f>
        <v>24. 6</v>
      </c>
      <c r="B231" s="116"/>
      <c r="C231" s="116"/>
      <c r="D231" s="116"/>
      <c r="E231" s="117"/>
      <c r="F231" s="387" t="str">
        <f>IFERROR(VLOOKUP(B231,'Validaciones SEVRI'!$D$2:$E$118,2,FALSE)," ")</f>
        <v xml:space="preserve"> </v>
      </c>
      <c r="G231" s="388"/>
      <c r="H231" s="123"/>
      <c r="I231" s="124"/>
      <c r="K231" s="176">
        <f t="shared" si="24"/>
        <v>0</v>
      </c>
    </row>
    <row r="232" spans="1:27" ht="20.25" customHeight="1" thickBot="1" x14ac:dyDescent="0.35">
      <c r="A232" s="94" t="str">
        <f>CONCATENATE('PAO 2023'!A251,". ", "7")</f>
        <v>24. 7</v>
      </c>
      <c r="B232" s="116"/>
      <c r="C232" s="116"/>
      <c r="D232" s="116"/>
      <c r="E232" s="117"/>
      <c r="F232" s="387" t="str">
        <f>IFERROR(VLOOKUP(B232,'Validaciones SEVRI'!$D$2:$E$118,2,FALSE)," ")</f>
        <v xml:space="preserve"> </v>
      </c>
      <c r="G232" s="388"/>
      <c r="H232" s="123"/>
      <c r="I232" s="124"/>
      <c r="K232" s="176">
        <f t="shared" si="24"/>
        <v>0</v>
      </c>
    </row>
    <row r="233" spans="1:27" s="80" customFormat="1" ht="20.25" customHeight="1" thickBot="1" x14ac:dyDescent="0.3">
      <c r="A233" s="73" t="s">
        <v>60</v>
      </c>
      <c r="B233" s="402">
        <f>+'PAO 2023'!B258</f>
        <v>0</v>
      </c>
      <c r="C233" s="403"/>
      <c r="D233" s="403"/>
      <c r="E233" s="403"/>
      <c r="F233" s="403"/>
      <c r="G233" s="403"/>
      <c r="H233" s="403"/>
      <c r="I233" s="403"/>
      <c r="J233" s="135"/>
      <c r="K233" s="176"/>
      <c r="L233" s="135"/>
      <c r="M233" s="135"/>
      <c r="N233" s="135"/>
      <c r="O233" s="135"/>
      <c r="P233" s="135"/>
      <c r="Q233" s="135"/>
      <c r="R233" s="135"/>
      <c r="S233" s="135"/>
      <c r="T233" s="135"/>
      <c r="U233" s="135"/>
      <c r="V233" s="135"/>
      <c r="W233" s="135"/>
      <c r="X233" s="135"/>
      <c r="Y233" s="135"/>
      <c r="Z233" s="135"/>
      <c r="AA233" s="135"/>
    </row>
    <row r="234" spans="1:27" ht="20.25" customHeight="1" x14ac:dyDescent="0.3">
      <c r="A234" s="92" t="s">
        <v>61</v>
      </c>
      <c r="B234" s="395" t="str">
        <f>CONCATENATE('PAO 2023'!A260,". ",'PAO 2023'!A261)</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34" s="396"/>
      <c r="D234" s="396"/>
      <c r="E234" s="396"/>
      <c r="F234" s="396"/>
      <c r="G234" s="396"/>
      <c r="H234" s="396"/>
      <c r="I234" s="397"/>
      <c r="K234" s="177"/>
      <c r="L234" s="173"/>
      <c r="M234" s="173"/>
      <c r="N234" s="81"/>
      <c r="O234" s="81"/>
      <c r="P234" s="81"/>
      <c r="Q234" s="81"/>
      <c r="R234" s="81"/>
      <c r="S234" s="81"/>
      <c r="T234" s="81"/>
      <c r="U234" s="81"/>
      <c r="V234" s="81"/>
      <c r="W234" s="81"/>
      <c r="X234" s="81"/>
      <c r="Y234" s="81"/>
      <c r="Z234" s="81"/>
      <c r="AA234" s="81"/>
    </row>
    <row r="235" spans="1:27" ht="20.25" customHeight="1" x14ac:dyDescent="0.3">
      <c r="A235" s="94" t="str">
        <f>CONCATENATE('PAO 2023'!A260,". ", "1")</f>
        <v>25. 1</v>
      </c>
      <c r="B235" s="116"/>
      <c r="C235" s="116"/>
      <c r="D235" s="116"/>
      <c r="E235" s="117"/>
      <c r="F235" s="387" t="str">
        <f>IFERROR(VLOOKUP(B235,'Validaciones SEVRI'!$D$2:$E$118,2,FALSE)," ")</f>
        <v xml:space="preserve"> </v>
      </c>
      <c r="G235" s="388"/>
      <c r="H235" s="123"/>
      <c r="I235" s="124"/>
      <c r="K235" s="176">
        <f t="shared" ref="K235:K241" si="25">IF(B235&lt;1,0, 1)</f>
        <v>0</v>
      </c>
    </row>
    <row r="236" spans="1:27" ht="20.25" customHeight="1" x14ac:dyDescent="0.3">
      <c r="A236" s="94" t="str">
        <f>CONCATENATE('PAO 2023'!A260,". ", "2")</f>
        <v>25. 2</v>
      </c>
      <c r="B236" s="116"/>
      <c r="C236" s="116"/>
      <c r="D236" s="116"/>
      <c r="E236" s="117"/>
      <c r="F236" s="387" t="str">
        <f>IFERROR(VLOOKUP(B236,'Validaciones SEVRI'!$D$2:$E$118,2,FALSE)," ")</f>
        <v xml:space="preserve"> </v>
      </c>
      <c r="G236" s="388"/>
      <c r="H236" s="123"/>
      <c r="I236" s="124"/>
      <c r="K236" s="176">
        <f t="shared" si="25"/>
        <v>0</v>
      </c>
    </row>
    <row r="237" spans="1:27" ht="20.25" customHeight="1" x14ac:dyDescent="0.3">
      <c r="A237" s="94" t="str">
        <f>CONCATENATE('PAO 2023'!A260,". ","3")</f>
        <v>25. 3</v>
      </c>
      <c r="B237" s="116"/>
      <c r="C237" s="116"/>
      <c r="D237" s="116"/>
      <c r="E237" s="117"/>
      <c r="F237" s="387" t="str">
        <f>IFERROR(VLOOKUP(B237,'Validaciones SEVRI'!$D$2:$E$118,2,FALSE)," ")</f>
        <v xml:space="preserve"> </v>
      </c>
      <c r="G237" s="388"/>
      <c r="H237" s="123"/>
      <c r="I237" s="124"/>
      <c r="K237" s="176">
        <f t="shared" si="25"/>
        <v>0</v>
      </c>
    </row>
    <row r="238" spans="1:27" ht="20.25" customHeight="1" x14ac:dyDescent="0.3">
      <c r="A238" s="94" t="str">
        <f>CONCATENATE('PAO 2023'!A260,". ", "4")</f>
        <v>25. 4</v>
      </c>
      <c r="B238" s="116"/>
      <c r="C238" s="116"/>
      <c r="D238" s="116"/>
      <c r="E238" s="117"/>
      <c r="F238" s="387" t="str">
        <f>IFERROR(VLOOKUP(B238,'Validaciones SEVRI'!$D$2:$E$118,2,FALSE)," ")</f>
        <v xml:space="preserve"> </v>
      </c>
      <c r="G238" s="388"/>
      <c r="H238" s="123"/>
      <c r="I238" s="124"/>
      <c r="K238" s="176">
        <f t="shared" si="25"/>
        <v>0</v>
      </c>
    </row>
    <row r="239" spans="1:27" ht="20.25" customHeight="1" x14ac:dyDescent="0.3">
      <c r="A239" s="94" t="str">
        <f>CONCATENATE('PAO 2023'!A260,". ", "5")</f>
        <v>25. 5</v>
      </c>
      <c r="B239" s="116"/>
      <c r="C239" s="116"/>
      <c r="D239" s="116"/>
      <c r="E239" s="117"/>
      <c r="F239" s="387" t="str">
        <f>IFERROR(VLOOKUP(B239,'Validaciones SEVRI'!$D$2:$E$118,2,FALSE)," ")</f>
        <v xml:space="preserve"> </v>
      </c>
      <c r="G239" s="388"/>
      <c r="H239" s="123"/>
      <c r="I239" s="124"/>
      <c r="K239" s="176">
        <f t="shared" si="25"/>
        <v>0</v>
      </c>
    </row>
    <row r="240" spans="1:27" ht="20.25" customHeight="1" x14ac:dyDescent="0.3">
      <c r="A240" s="94" t="str">
        <f>CONCATENATE('PAO 2023'!A260,". ", "6")</f>
        <v>25. 6</v>
      </c>
      <c r="B240" s="116"/>
      <c r="C240" s="116"/>
      <c r="D240" s="116"/>
      <c r="E240" s="117"/>
      <c r="F240" s="387" t="str">
        <f>IFERROR(VLOOKUP(B240,'Validaciones SEVRI'!$D$2:$E$118,2,FALSE)," ")</f>
        <v xml:space="preserve"> </v>
      </c>
      <c r="G240" s="388"/>
      <c r="H240" s="123"/>
      <c r="I240" s="124"/>
      <c r="K240" s="176">
        <f t="shared" si="25"/>
        <v>0</v>
      </c>
    </row>
    <row r="241" spans="1:27" ht="20.25" customHeight="1" thickBot="1" x14ac:dyDescent="0.35">
      <c r="A241" s="94" t="str">
        <f>CONCATENATE('PAO 2023'!A260,". ", "7")</f>
        <v>25. 7</v>
      </c>
      <c r="B241" s="116"/>
      <c r="C241" s="116"/>
      <c r="D241" s="116"/>
      <c r="E241" s="117"/>
      <c r="F241" s="387" t="str">
        <f>IFERROR(VLOOKUP(B241,'Validaciones SEVRI'!$D$2:$E$118,2,FALSE)," ")</f>
        <v xml:space="preserve"> </v>
      </c>
      <c r="G241" s="388"/>
      <c r="H241" s="123"/>
      <c r="I241" s="124"/>
      <c r="K241" s="176">
        <f t="shared" si="25"/>
        <v>0</v>
      </c>
    </row>
    <row r="242" spans="1:27" s="80" customFormat="1" ht="20.25" customHeight="1" thickBot="1" x14ac:dyDescent="0.3">
      <c r="A242" s="73" t="s">
        <v>60</v>
      </c>
      <c r="B242" s="402">
        <f>+'PAO 2023'!B277</f>
        <v>0</v>
      </c>
      <c r="C242" s="403"/>
      <c r="D242" s="403"/>
      <c r="E242" s="403"/>
      <c r="F242" s="403"/>
      <c r="G242" s="403"/>
      <c r="H242" s="403"/>
      <c r="I242" s="403"/>
      <c r="J242" s="135"/>
      <c r="K242" s="176"/>
      <c r="L242" s="135"/>
      <c r="M242" s="135"/>
      <c r="N242" s="135"/>
      <c r="O242" s="135"/>
      <c r="P242" s="135"/>
      <c r="Q242" s="135"/>
      <c r="R242" s="135"/>
      <c r="S242" s="135"/>
      <c r="T242" s="135"/>
      <c r="U242" s="135"/>
      <c r="V242" s="135"/>
      <c r="W242" s="135"/>
      <c r="X242" s="135"/>
      <c r="Y242" s="135"/>
      <c r="Z242" s="135"/>
      <c r="AA242" s="135"/>
    </row>
    <row r="243" spans="1:27" ht="20.25" customHeight="1" x14ac:dyDescent="0.3">
      <c r="A243" s="92" t="s">
        <v>61</v>
      </c>
      <c r="B243" s="395" t="str">
        <f>CONCATENATE('PAO 2023'!A279,". ",'PAO 2023'!A280)</f>
        <v>26. Diseñar y poner en operación la planificación estratégica mediante la elaboración, seguimiento y evaluación de la planificación operativa institucional.</v>
      </c>
      <c r="C243" s="396"/>
      <c r="D243" s="396"/>
      <c r="E243" s="396"/>
      <c r="F243" s="396"/>
      <c r="G243" s="396"/>
      <c r="H243" s="396"/>
      <c r="I243" s="397"/>
      <c r="K243" s="177"/>
      <c r="L243" s="173"/>
      <c r="M243" s="173"/>
      <c r="N243" s="81"/>
      <c r="O243" s="81"/>
      <c r="P243" s="81"/>
      <c r="Q243" s="81"/>
      <c r="R243" s="81"/>
      <c r="S243" s="81"/>
      <c r="T243" s="81"/>
      <c r="U243" s="81"/>
      <c r="V243" s="81"/>
      <c r="W243" s="81"/>
      <c r="X243" s="81"/>
      <c r="Y243" s="81"/>
      <c r="Z243" s="81"/>
      <c r="AA243" s="81"/>
    </row>
    <row r="244" spans="1:27" ht="20.25" customHeight="1" x14ac:dyDescent="0.3">
      <c r="A244" s="94" t="str">
        <f>CONCATENATE('PAO 2023'!A279,". ", "1")</f>
        <v>26. 1</v>
      </c>
      <c r="B244" s="116"/>
      <c r="C244" s="116"/>
      <c r="D244" s="116"/>
      <c r="E244" s="117"/>
      <c r="F244" s="387" t="str">
        <f>IFERROR(VLOOKUP(B244,'Validaciones SEVRI'!$D$2:$E$118,2,FALSE)," ")</f>
        <v xml:space="preserve"> </v>
      </c>
      <c r="G244" s="388"/>
      <c r="H244" s="123"/>
      <c r="I244" s="124"/>
      <c r="K244" s="176">
        <f t="shared" ref="K244:K250" si="26">IF(B244&lt;1,0, 1)</f>
        <v>0</v>
      </c>
    </row>
    <row r="245" spans="1:27" ht="20.25" customHeight="1" x14ac:dyDescent="0.3">
      <c r="A245" s="94" t="str">
        <f>CONCATENATE('PAO 2023'!A279,". ", "2")</f>
        <v>26. 2</v>
      </c>
      <c r="B245" s="116"/>
      <c r="C245" s="116"/>
      <c r="D245" s="116"/>
      <c r="E245" s="117"/>
      <c r="F245" s="387" t="str">
        <f>IFERROR(VLOOKUP(B245,'Validaciones SEVRI'!$D$2:$E$118,2,FALSE)," ")</f>
        <v xml:space="preserve"> </v>
      </c>
      <c r="G245" s="388"/>
      <c r="H245" s="123"/>
      <c r="I245" s="124"/>
      <c r="K245" s="176">
        <f t="shared" si="26"/>
        <v>0</v>
      </c>
    </row>
    <row r="246" spans="1:27" ht="20.25" customHeight="1" x14ac:dyDescent="0.3">
      <c r="A246" s="94" t="str">
        <f>CONCATENATE('PAO 2023'!A279,". ","3")</f>
        <v>26. 3</v>
      </c>
      <c r="B246" s="116"/>
      <c r="C246" s="116"/>
      <c r="D246" s="116"/>
      <c r="E246" s="117"/>
      <c r="F246" s="387" t="str">
        <f>IFERROR(VLOOKUP(B246,'Validaciones SEVRI'!$D$2:$E$118,2,FALSE)," ")</f>
        <v xml:space="preserve"> </v>
      </c>
      <c r="G246" s="388"/>
      <c r="H246" s="123"/>
      <c r="I246" s="124"/>
      <c r="K246" s="176">
        <f t="shared" si="26"/>
        <v>0</v>
      </c>
    </row>
    <row r="247" spans="1:27" ht="20.25" customHeight="1" x14ac:dyDescent="0.3">
      <c r="A247" s="94" t="str">
        <f>CONCATENATE('PAO 2023'!A279,". ", "4")</f>
        <v>26. 4</v>
      </c>
      <c r="B247" s="116"/>
      <c r="C247" s="116"/>
      <c r="D247" s="116"/>
      <c r="E247" s="117"/>
      <c r="F247" s="387" t="str">
        <f>IFERROR(VLOOKUP(B247,'Validaciones SEVRI'!$D$2:$E$118,2,FALSE)," ")</f>
        <v xml:space="preserve"> </v>
      </c>
      <c r="G247" s="388"/>
      <c r="H247" s="123"/>
      <c r="I247" s="124"/>
      <c r="K247" s="176">
        <f t="shared" si="26"/>
        <v>0</v>
      </c>
    </row>
    <row r="248" spans="1:27" ht="20.25" customHeight="1" x14ac:dyDescent="0.3">
      <c r="A248" s="94" t="str">
        <f>CONCATENATE('PAO 2023'!A279,". ", "5")</f>
        <v>26. 5</v>
      </c>
      <c r="B248" s="116"/>
      <c r="C248" s="116"/>
      <c r="D248" s="116"/>
      <c r="E248" s="117"/>
      <c r="F248" s="387" t="str">
        <f>IFERROR(VLOOKUP(B248,'Validaciones SEVRI'!$D$2:$E$118,2,FALSE)," ")</f>
        <v xml:space="preserve"> </v>
      </c>
      <c r="G248" s="388"/>
      <c r="H248" s="123"/>
      <c r="I248" s="124"/>
      <c r="K248" s="176">
        <f t="shared" si="26"/>
        <v>0</v>
      </c>
    </row>
    <row r="249" spans="1:27" ht="20.25" customHeight="1" x14ac:dyDescent="0.3">
      <c r="A249" s="94" t="str">
        <f>CONCATENATE('PAO 2023'!A279,". ", "6")</f>
        <v>26. 6</v>
      </c>
      <c r="B249" s="116"/>
      <c r="C249" s="116"/>
      <c r="D249" s="116"/>
      <c r="E249" s="117"/>
      <c r="F249" s="387" t="str">
        <f>IFERROR(VLOOKUP(B249,'Validaciones SEVRI'!$D$2:$E$118,2,FALSE)," ")</f>
        <v xml:space="preserve"> </v>
      </c>
      <c r="G249" s="388"/>
      <c r="H249" s="123"/>
      <c r="I249" s="124"/>
      <c r="K249" s="176">
        <f t="shared" si="26"/>
        <v>0</v>
      </c>
    </row>
    <row r="250" spans="1:27" ht="20.25" customHeight="1" thickBot="1" x14ac:dyDescent="0.35">
      <c r="A250" s="94" t="str">
        <f>CONCATENATE('PAO 2023'!A279,". ", "7")</f>
        <v>26. 7</v>
      </c>
      <c r="B250" s="116"/>
      <c r="C250" s="116"/>
      <c r="D250" s="116"/>
      <c r="E250" s="117"/>
      <c r="F250" s="387" t="str">
        <f>IFERROR(VLOOKUP(B250,'Validaciones SEVRI'!$D$2:$E$118,2,FALSE)," ")</f>
        <v xml:space="preserve"> </v>
      </c>
      <c r="G250" s="388"/>
      <c r="H250" s="123"/>
      <c r="I250" s="124"/>
      <c r="K250" s="176">
        <f t="shared" si="26"/>
        <v>0</v>
      </c>
    </row>
    <row r="251" spans="1:27" s="80" customFormat="1" ht="20.25" customHeight="1" thickBot="1" x14ac:dyDescent="0.3">
      <c r="A251" s="73" t="s">
        <v>60</v>
      </c>
      <c r="B251" s="402">
        <f>+'PAO 2023'!B286</f>
        <v>0</v>
      </c>
      <c r="C251" s="403"/>
      <c r="D251" s="403"/>
      <c r="E251" s="403"/>
      <c r="F251" s="403"/>
      <c r="G251" s="403"/>
      <c r="H251" s="403"/>
      <c r="I251" s="403"/>
      <c r="J251" s="135"/>
      <c r="K251" s="176"/>
      <c r="L251" s="135"/>
      <c r="M251" s="135"/>
      <c r="N251" s="135"/>
      <c r="O251" s="135"/>
      <c r="P251" s="135"/>
      <c r="Q251" s="135"/>
      <c r="R251" s="135"/>
      <c r="S251" s="135"/>
      <c r="T251" s="135"/>
      <c r="U251" s="135"/>
      <c r="V251" s="135"/>
      <c r="W251" s="135"/>
      <c r="X251" s="135"/>
      <c r="Y251" s="135"/>
      <c r="Z251" s="135"/>
      <c r="AA251" s="135"/>
    </row>
    <row r="252" spans="1:27" ht="20.25" customHeight="1" x14ac:dyDescent="0.3">
      <c r="A252" s="92" t="s">
        <v>61</v>
      </c>
      <c r="B252" s="395" t="str">
        <f>CONCATENATE('PAO 2023'!A288,". ",'PAO 2023'!A289)</f>
        <v>27. Adquirir el servicio de cobertura de seguro y la protección necesarias para atender los casos de accidentes y riesgos del trabajo de todos los funcionarios de la Imprenta Naciona</v>
      </c>
      <c r="C252" s="396"/>
      <c r="D252" s="396"/>
      <c r="E252" s="396"/>
      <c r="F252" s="396"/>
      <c r="G252" s="396"/>
      <c r="H252" s="396"/>
      <c r="I252" s="397"/>
      <c r="K252" s="177"/>
      <c r="L252" s="173"/>
      <c r="M252" s="173"/>
      <c r="N252" s="81"/>
      <c r="O252" s="81"/>
      <c r="P252" s="81"/>
      <c r="Q252" s="81"/>
      <c r="R252" s="81"/>
      <c r="S252" s="81"/>
      <c r="T252" s="81"/>
      <c r="U252" s="81"/>
      <c r="V252" s="81"/>
      <c r="W252" s="81"/>
      <c r="X252" s="81"/>
      <c r="Y252" s="81"/>
      <c r="Z252" s="81"/>
      <c r="AA252" s="81"/>
    </row>
    <row r="253" spans="1:27" ht="20.25" customHeight="1" x14ac:dyDescent="0.3">
      <c r="A253" s="94" t="str">
        <f>CONCATENATE('PAO 2023'!A288,". ", "1")</f>
        <v>27. 1</v>
      </c>
      <c r="B253" s="116"/>
      <c r="C253" s="116"/>
      <c r="D253" s="116"/>
      <c r="E253" s="117"/>
      <c r="F253" s="387" t="str">
        <f>IFERROR(VLOOKUP(B253,'Validaciones SEVRI'!$D$2:$E$118,2,FALSE)," ")</f>
        <v xml:space="preserve"> </v>
      </c>
      <c r="G253" s="388"/>
      <c r="H253" s="123"/>
      <c r="I253" s="124"/>
      <c r="K253" s="176">
        <f t="shared" ref="K253:K259" si="27">IF(B253&lt;1,0, 1)</f>
        <v>0</v>
      </c>
    </row>
    <row r="254" spans="1:27" ht="20.25" customHeight="1" x14ac:dyDescent="0.3">
      <c r="A254" s="94" t="str">
        <f>CONCATENATE('PAO 2023'!A288,". ", "2")</f>
        <v>27. 2</v>
      </c>
      <c r="B254" s="116"/>
      <c r="C254" s="116"/>
      <c r="D254" s="116"/>
      <c r="E254" s="117"/>
      <c r="F254" s="387" t="str">
        <f>IFERROR(VLOOKUP(B254,'Validaciones SEVRI'!$D$2:$E$118,2,FALSE)," ")</f>
        <v xml:space="preserve"> </v>
      </c>
      <c r="G254" s="388"/>
      <c r="H254" s="123"/>
      <c r="I254" s="124"/>
      <c r="K254" s="176">
        <f t="shared" si="27"/>
        <v>0</v>
      </c>
    </row>
    <row r="255" spans="1:27" ht="20.25" customHeight="1" x14ac:dyDescent="0.3">
      <c r="A255" s="94" t="str">
        <f>CONCATENATE('PAO 2023'!A288,". ","3")</f>
        <v>27. 3</v>
      </c>
      <c r="B255" s="116"/>
      <c r="C255" s="116"/>
      <c r="D255" s="116"/>
      <c r="E255" s="117"/>
      <c r="F255" s="387" t="str">
        <f>IFERROR(VLOOKUP(B255,'Validaciones SEVRI'!$D$2:$E$118,2,FALSE)," ")</f>
        <v xml:space="preserve"> </v>
      </c>
      <c r="G255" s="388"/>
      <c r="H255" s="123"/>
      <c r="I255" s="124"/>
      <c r="K255" s="176">
        <f t="shared" si="27"/>
        <v>0</v>
      </c>
    </row>
    <row r="256" spans="1:27" ht="20.25" customHeight="1" x14ac:dyDescent="0.3">
      <c r="A256" s="94" t="str">
        <f>CONCATENATE('PAO 2023'!A288,". ", "4")</f>
        <v>27. 4</v>
      </c>
      <c r="B256" s="116"/>
      <c r="C256" s="116"/>
      <c r="D256" s="116"/>
      <c r="E256" s="117"/>
      <c r="F256" s="387" t="str">
        <f>IFERROR(VLOOKUP(B256,'Validaciones SEVRI'!$D$2:$E$118,2,FALSE)," ")</f>
        <v xml:space="preserve"> </v>
      </c>
      <c r="G256" s="388"/>
      <c r="H256" s="123"/>
      <c r="I256" s="124"/>
      <c r="K256" s="176">
        <f t="shared" si="27"/>
        <v>0</v>
      </c>
    </row>
    <row r="257" spans="1:27" ht="20.25" customHeight="1" x14ac:dyDescent="0.3">
      <c r="A257" s="94" t="str">
        <f>CONCATENATE('PAO 2023'!A288,". ", "5")</f>
        <v>27. 5</v>
      </c>
      <c r="B257" s="116"/>
      <c r="C257" s="116"/>
      <c r="D257" s="116"/>
      <c r="E257" s="117"/>
      <c r="F257" s="387" t="str">
        <f>IFERROR(VLOOKUP(B257,'Validaciones SEVRI'!$D$2:$E$118,2,FALSE)," ")</f>
        <v xml:space="preserve"> </v>
      </c>
      <c r="G257" s="388"/>
      <c r="H257" s="123"/>
      <c r="I257" s="124"/>
      <c r="K257" s="176">
        <f t="shared" si="27"/>
        <v>0</v>
      </c>
    </row>
    <row r="258" spans="1:27" ht="20.25" customHeight="1" x14ac:dyDescent="0.3">
      <c r="A258" s="94" t="str">
        <f>CONCATENATE('PAO 2023'!A288,". ", "6")</f>
        <v>27. 6</v>
      </c>
      <c r="B258" s="116"/>
      <c r="C258" s="116"/>
      <c r="D258" s="116"/>
      <c r="E258" s="117"/>
      <c r="F258" s="387" t="str">
        <f>IFERROR(VLOOKUP(B258,'Validaciones SEVRI'!$D$2:$E$118,2,FALSE)," ")</f>
        <v xml:space="preserve"> </v>
      </c>
      <c r="G258" s="388"/>
      <c r="H258" s="123"/>
      <c r="I258" s="124"/>
      <c r="K258" s="176">
        <f t="shared" si="27"/>
        <v>0</v>
      </c>
    </row>
    <row r="259" spans="1:27" ht="20.25" customHeight="1" thickBot="1" x14ac:dyDescent="0.35">
      <c r="A259" s="94" t="str">
        <f>CONCATENATE('PAO 2023'!A288,". ", "7")</f>
        <v>27. 7</v>
      </c>
      <c r="B259" s="116"/>
      <c r="C259" s="116"/>
      <c r="D259" s="116"/>
      <c r="E259" s="117"/>
      <c r="F259" s="387" t="str">
        <f>IFERROR(VLOOKUP(B259,'Validaciones SEVRI'!$D$2:$E$118,2,FALSE)," ")</f>
        <v xml:space="preserve"> </v>
      </c>
      <c r="G259" s="388"/>
      <c r="H259" s="123"/>
      <c r="I259" s="124"/>
      <c r="K259" s="176">
        <f t="shared" si="27"/>
        <v>0</v>
      </c>
    </row>
    <row r="260" spans="1:27" s="80" customFormat="1" ht="20.25" customHeight="1" thickBot="1" x14ac:dyDescent="0.3">
      <c r="A260" s="73" t="s">
        <v>60</v>
      </c>
      <c r="B260" s="402">
        <f>+'PAO 2023'!B295</f>
        <v>0</v>
      </c>
      <c r="C260" s="403"/>
      <c r="D260" s="403"/>
      <c r="E260" s="403"/>
      <c r="F260" s="403"/>
      <c r="G260" s="403"/>
      <c r="H260" s="403"/>
      <c r="I260" s="403"/>
      <c r="J260" s="135"/>
      <c r="K260" s="176"/>
      <c r="L260" s="135"/>
      <c r="M260" s="135"/>
      <c r="N260" s="135"/>
      <c r="O260" s="135"/>
      <c r="P260" s="135"/>
      <c r="Q260" s="135"/>
      <c r="R260" s="135"/>
      <c r="S260" s="135"/>
      <c r="T260" s="135"/>
      <c r="U260" s="135"/>
      <c r="V260" s="135"/>
      <c r="W260" s="135"/>
      <c r="X260" s="135"/>
      <c r="Y260" s="135"/>
      <c r="Z260" s="135"/>
      <c r="AA260" s="135"/>
    </row>
    <row r="261" spans="1:27" ht="20.25" customHeight="1" x14ac:dyDescent="0.3">
      <c r="A261" s="92" t="s">
        <v>61</v>
      </c>
      <c r="B261" s="395" t="str">
        <f>CONCATENATE('PAO 2023'!A297,". ",'PAO 2023'!A298)</f>
        <v>28. Brindar el mantenimiento optimo a los equipos de control de marcas de los funcionarios de la Institución.</v>
      </c>
      <c r="C261" s="396"/>
      <c r="D261" s="396"/>
      <c r="E261" s="396"/>
      <c r="F261" s="396"/>
      <c r="G261" s="396"/>
      <c r="H261" s="396"/>
      <c r="I261" s="397"/>
      <c r="K261" s="177"/>
      <c r="L261" s="173"/>
      <c r="M261" s="173"/>
      <c r="N261" s="81"/>
      <c r="O261" s="81"/>
      <c r="P261" s="81"/>
      <c r="Q261" s="81"/>
      <c r="R261" s="81"/>
      <c r="S261" s="81"/>
      <c r="T261" s="81"/>
      <c r="U261" s="81"/>
      <c r="V261" s="81"/>
      <c r="W261" s="81"/>
      <c r="X261" s="81"/>
      <c r="Y261" s="81"/>
      <c r="Z261" s="81"/>
      <c r="AA261" s="81"/>
    </row>
    <row r="262" spans="1:27" ht="20.25" customHeight="1" x14ac:dyDescent="0.3">
      <c r="A262" s="94" t="str">
        <f>CONCATENATE('PAO 2023'!A297,". ", "1")</f>
        <v>28. 1</v>
      </c>
      <c r="B262" s="116"/>
      <c r="C262" s="116"/>
      <c r="D262" s="116"/>
      <c r="E262" s="117"/>
      <c r="F262" s="387" t="str">
        <f>IFERROR(VLOOKUP(B262,'Validaciones SEVRI'!$D$2:$E$118,2,FALSE)," ")</f>
        <v xml:space="preserve"> </v>
      </c>
      <c r="G262" s="388"/>
      <c r="H262" s="123"/>
      <c r="I262" s="124"/>
      <c r="K262" s="176">
        <f t="shared" ref="K262:K268" si="28">IF(B262&lt;1,0, 1)</f>
        <v>0</v>
      </c>
    </row>
    <row r="263" spans="1:27" ht="20.25" customHeight="1" x14ac:dyDescent="0.3">
      <c r="A263" s="94" t="str">
        <f>CONCATENATE('PAO 2023'!A297,". ", "2")</f>
        <v>28. 2</v>
      </c>
      <c r="B263" s="116"/>
      <c r="C263" s="116"/>
      <c r="D263" s="116"/>
      <c r="E263" s="117"/>
      <c r="F263" s="387" t="str">
        <f>IFERROR(VLOOKUP(B263,'Validaciones SEVRI'!$D$2:$E$118,2,FALSE)," ")</f>
        <v xml:space="preserve"> </v>
      </c>
      <c r="G263" s="388"/>
      <c r="H263" s="123"/>
      <c r="I263" s="124"/>
      <c r="K263" s="176">
        <f t="shared" si="28"/>
        <v>0</v>
      </c>
    </row>
    <row r="264" spans="1:27" ht="20.25" customHeight="1" x14ac:dyDescent="0.3">
      <c r="A264" s="94" t="str">
        <f>CONCATENATE('PAO 2023'!A297,". ","3")</f>
        <v>28. 3</v>
      </c>
      <c r="B264" s="116"/>
      <c r="C264" s="116"/>
      <c r="D264" s="116"/>
      <c r="E264" s="117"/>
      <c r="F264" s="387" t="str">
        <f>IFERROR(VLOOKUP(B264,'Validaciones SEVRI'!$D$2:$E$118,2,FALSE)," ")</f>
        <v xml:space="preserve"> </v>
      </c>
      <c r="G264" s="388"/>
      <c r="H264" s="123"/>
      <c r="I264" s="124"/>
      <c r="K264" s="176">
        <f t="shared" si="28"/>
        <v>0</v>
      </c>
    </row>
    <row r="265" spans="1:27" ht="20.25" customHeight="1" x14ac:dyDescent="0.3">
      <c r="A265" s="94" t="str">
        <f>CONCATENATE('PAO 2023'!A297,". ", "4")</f>
        <v>28. 4</v>
      </c>
      <c r="B265" s="116"/>
      <c r="C265" s="116"/>
      <c r="D265" s="116"/>
      <c r="E265" s="117"/>
      <c r="F265" s="387" t="str">
        <f>IFERROR(VLOOKUP(B265,'Validaciones SEVRI'!$D$2:$E$118,2,FALSE)," ")</f>
        <v xml:space="preserve"> </v>
      </c>
      <c r="G265" s="388"/>
      <c r="H265" s="123"/>
      <c r="I265" s="124"/>
      <c r="K265" s="176">
        <f t="shared" si="28"/>
        <v>0</v>
      </c>
    </row>
    <row r="266" spans="1:27" ht="20.25" customHeight="1" x14ac:dyDescent="0.3">
      <c r="A266" s="94" t="str">
        <f>CONCATENATE('PAO 2023'!A297,". ", "5")</f>
        <v>28. 5</v>
      </c>
      <c r="B266" s="116"/>
      <c r="C266" s="116"/>
      <c r="D266" s="116"/>
      <c r="E266" s="117"/>
      <c r="F266" s="387" t="str">
        <f>IFERROR(VLOOKUP(B266,'Validaciones SEVRI'!$D$2:$E$118,2,FALSE)," ")</f>
        <v xml:space="preserve"> </v>
      </c>
      <c r="G266" s="388"/>
      <c r="H266" s="123"/>
      <c r="I266" s="124"/>
      <c r="K266" s="176">
        <f t="shared" si="28"/>
        <v>0</v>
      </c>
    </row>
    <row r="267" spans="1:27" ht="20.25" customHeight="1" x14ac:dyDescent="0.3">
      <c r="A267" s="94" t="str">
        <f>CONCATENATE('PAO 2023'!A297,". ", "6")</f>
        <v>28. 6</v>
      </c>
      <c r="B267" s="116"/>
      <c r="C267" s="116"/>
      <c r="D267" s="116"/>
      <c r="E267" s="117"/>
      <c r="F267" s="387" t="str">
        <f>IFERROR(VLOOKUP(B267,'Validaciones SEVRI'!$D$2:$E$118,2,FALSE)," ")</f>
        <v xml:space="preserve"> </v>
      </c>
      <c r="G267" s="388"/>
      <c r="H267" s="123"/>
      <c r="I267" s="124"/>
      <c r="K267" s="176">
        <f t="shared" si="28"/>
        <v>0</v>
      </c>
    </row>
    <row r="268" spans="1:27" ht="20.25" customHeight="1" thickBot="1" x14ac:dyDescent="0.35">
      <c r="A268" s="94" t="str">
        <f>CONCATENATE('PAO 2023'!A297,". ", "7")</f>
        <v>28. 7</v>
      </c>
      <c r="B268" s="116"/>
      <c r="C268" s="116"/>
      <c r="D268" s="116"/>
      <c r="E268" s="117"/>
      <c r="F268" s="387" t="str">
        <f>IFERROR(VLOOKUP(B268,'Validaciones SEVRI'!$D$2:$E$118,2,FALSE)," ")</f>
        <v xml:space="preserve"> </v>
      </c>
      <c r="G268" s="388"/>
      <c r="H268" s="123"/>
      <c r="I268" s="124"/>
      <c r="K268" s="176">
        <f t="shared" si="28"/>
        <v>0</v>
      </c>
    </row>
    <row r="269" spans="1:27" s="80" customFormat="1" ht="20.25" customHeight="1" thickBot="1" x14ac:dyDescent="0.3">
      <c r="A269" s="73" t="s">
        <v>60</v>
      </c>
      <c r="B269" s="402">
        <f>+'PAO 2023'!B304</f>
        <v>0</v>
      </c>
      <c r="C269" s="403"/>
      <c r="D269" s="403"/>
      <c r="E269" s="403"/>
      <c r="F269" s="403"/>
      <c r="G269" s="403"/>
      <c r="H269" s="403"/>
      <c r="I269" s="403"/>
      <c r="J269" s="135"/>
      <c r="K269" s="176"/>
      <c r="L269" s="135"/>
      <c r="M269" s="135"/>
      <c r="N269" s="135"/>
      <c r="O269" s="135"/>
      <c r="P269" s="135"/>
      <c r="Q269" s="135"/>
      <c r="R269" s="135"/>
      <c r="S269" s="135"/>
      <c r="T269" s="135"/>
      <c r="U269" s="135"/>
      <c r="V269" s="135"/>
      <c r="W269" s="135"/>
      <c r="X269" s="135"/>
      <c r="Y269" s="135"/>
      <c r="Z269" s="135"/>
      <c r="AA269" s="135"/>
    </row>
    <row r="270" spans="1:27" ht="20.25" customHeight="1" x14ac:dyDescent="0.3">
      <c r="A270" s="92" t="s">
        <v>61</v>
      </c>
      <c r="B270" s="395" t="str">
        <f>CONCATENATE('PAO 2023'!A306,". ",'PAO 2023'!A307)</f>
        <v>29. Promover y proteger la salud de los trabajadores, así como controlar los accidentes y las enfermedades ocupacionales</v>
      </c>
      <c r="C270" s="396"/>
      <c r="D270" s="396"/>
      <c r="E270" s="396"/>
      <c r="F270" s="396"/>
      <c r="G270" s="396"/>
      <c r="H270" s="396"/>
      <c r="I270" s="397"/>
      <c r="K270" s="177"/>
      <c r="L270" s="173"/>
      <c r="M270" s="173"/>
      <c r="N270" s="81"/>
      <c r="O270" s="81"/>
      <c r="P270" s="81"/>
      <c r="Q270" s="81"/>
      <c r="R270" s="81"/>
      <c r="S270" s="81"/>
      <c r="T270" s="81"/>
      <c r="U270" s="81"/>
      <c r="V270" s="81"/>
      <c r="W270" s="81"/>
      <c r="X270" s="81"/>
      <c r="Y270" s="81"/>
      <c r="Z270" s="81"/>
      <c r="AA270" s="81"/>
    </row>
    <row r="271" spans="1:27" ht="20.25" customHeight="1" x14ac:dyDescent="0.3">
      <c r="A271" s="94" t="str">
        <f>CONCATENATE('PAO 2023'!A306,". ", "1")</f>
        <v>29. 1</v>
      </c>
      <c r="B271" s="116"/>
      <c r="C271" s="116"/>
      <c r="D271" s="116"/>
      <c r="E271" s="117"/>
      <c r="F271" s="387" t="str">
        <f>IFERROR(VLOOKUP(B271,'Validaciones SEVRI'!$D$2:$E$118,2,FALSE)," ")</f>
        <v xml:space="preserve"> </v>
      </c>
      <c r="G271" s="388"/>
      <c r="H271" s="123"/>
      <c r="I271" s="124"/>
      <c r="K271" s="176">
        <f t="shared" ref="K271:K277" si="29">IF(B271&lt;1,0, 1)</f>
        <v>0</v>
      </c>
    </row>
    <row r="272" spans="1:27" ht="20.25" customHeight="1" x14ac:dyDescent="0.3">
      <c r="A272" s="94" t="str">
        <f>CONCATENATE('PAO 2023'!A306,". ", "2")</f>
        <v>29. 2</v>
      </c>
      <c r="B272" s="116"/>
      <c r="C272" s="116"/>
      <c r="D272" s="116"/>
      <c r="E272" s="117"/>
      <c r="F272" s="387" t="str">
        <f>IFERROR(VLOOKUP(B272,'Validaciones SEVRI'!$D$2:$E$118,2,FALSE)," ")</f>
        <v xml:space="preserve"> </v>
      </c>
      <c r="G272" s="388"/>
      <c r="H272" s="123"/>
      <c r="I272" s="124"/>
      <c r="K272" s="176">
        <f t="shared" si="29"/>
        <v>0</v>
      </c>
    </row>
    <row r="273" spans="1:27" ht="20.25" customHeight="1" x14ac:dyDescent="0.3">
      <c r="A273" s="94" t="str">
        <f>CONCATENATE('PAO 2023'!A306,". ","3")</f>
        <v>29. 3</v>
      </c>
      <c r="B273" s="116"/>
      <c r="C273" s="116"/>
      <c r="D273" s="116"/>
      <c r="E273" s="117"/>
      <c r="F273" s="387" t="str">
        <f>IFERROR(VLOOKUP(B273,'Validaciones SEVRI'!$D$2:$E$118,2,FALSE)," ")</f>
        <v xml:space="preserve"> </v>
      </c>
      <c r="G273" s="388"/>
      <c r="H273" s="123"/>
      <c r="I273" s="124"/>
      <c r="K273" s="176">
        <f t="shared" si="29"/>
        <v>0</v>
      </c>
    </row>
    <row r="274" spans="1:27" ht="20.25" customHeight="1" x14ac:dyDescent="0.3">
      <c r="A274" s="94" t="str">
        <f>CONCATENATE('PAO 2023'!A306,". ", "4")</f>
        <v>29. 4</v>
      </c>
      <c r="B274" s="116"/>
      <c r="C274" s="116"/>
      <c r="D274" s="116"/>
      <c r="E274" s="117"/>
      <c r="F274" s="387" t="str">
        <f>IFERROR(VLOOKUP(B274,'Validaciones SEVRI'!$D$2:$E$118,2,FALSE)," ")</f>
        <v xml:space="preserve"> </v>
      </c>
      <c r="G274" s="388"/>
      <c r="H274" s="123"/>
      <c r="I274" s="124"/>
      <c r="K274" s="176">
        <f t="shared" si="29"/>
        <v>0</v>
      </c>
    </row>
    <row r="275" spans="1:27" ht="20.25" customHeight="1" x14ac:dyDescent="0.3">
      <c r="A275" s="94" t="str">
        <f>CONCATENATE('PAO 2023'!A306,". ", "5")</f>
        <v>29. 5</v>
      </c>
      <c r="B275" s="116"/>
      <c r="C275" s="116"/>
      <c r="D275" s="116"/>
      <c r="E275" s="117"/>
      <c r="F275" s="387" t="str">
        <f>IFERROR(VLOOKUP(B275,'Validaciones SEVRI'!$D$2:$E$118,2,FALSE)," ")</f>
        <v xml:space="preserve"> </v>
      </c>
      <c r="G275" s="388"/>
      <c r="H275" s="123"/>
      <c r="I275" s="124"/>
      <c r="K275" s="176">
        <f t="shared" si="29"/>
        <v>0</v>
      </c>
    </row>
    <row r="276" spans="1:27" ht="20.25" customHeight="1" x14ac:dyDescent="0.3">
      <c r="A276" s="94" t="str">
        <f>CONCATENATE('PAO 2023'!A306,". ", "6")</f>
        <v>29. 6</v>
      </c>
      <c r="B276" s="116"/>
      <c r="C276" s="116"/>
      <c r="D276" s="116"/>
      <c r="E276" s="117"/>
      <c r="F276" s="387" t="str">
        <f>IFERROR(VLOOKUP(B276,'Validaciones SEVRI'!$D$2:$E$118,2,FALSE)," ")</f>
        <v xml:space="preserve"> </v>
      </c>
      <c r="G276" s="388"/>
      <c r="H276" s="123"/>
      <c r="I276" s="124"/>
      <c r="K276" s="176">
        <f t="shared" si="29"/>
        <v>0</v>
      </c>
    </row>
    <row r="277" spans="1:27" ht="20.25" customHeight="1" thickBot="1" x14ac:dyDescent="0.35">
      <c r="A277" s="94" t="str">
        <f>CONCATENATE('PAO 2023'!A306,". ", "7")</f>
        <v>29. 7</v>
      </c>
      <c r="B277" s="116"/>
      <c r="C277" s="116"/>
      <c r="D277" s="116"/>
      <c r="E277" s="117"/>
      <c r="F277" s="387" t="str">
        <f>IFERROR(VLOOKUP(B277,'Validaciones SEVRI'!$D$2:$E$118,2,FALSE)," ")</f>
        <v xml:space="preserve"> </v>
      </c>
      <c r="G277" s="388"/>
      <c r="H277" s="123"/>
      <c r="I277" s="124"/>
      <c r="K277" s="176">
        <f t="shared" si="29"/>
        <v>0</v>
      </c>
    </row>
    <row r="278" spans="1:27" s="80" customFormat="1" ht="20.25" customHeight="1" thickBot="1" x14ac:dyDescent="0.3">
      <c r="A278" s="73" t="s">
        <v>60</v>
      </c>
      <c r="B278" s="402">
        <f>+'PAO 2023'!B311</f>
        <v>0</v>
      </c>
      <c r="C278" s="403"/>
      <c r="D278" s="403"/>
      <c r="E278" s="403"/>
      <c r="F278" s="403"/>
      <c r="G278" s="403"/>
      <c r="H278" s="403"/>
      <c r="I278" s="403"/>
      <c r="J278" s="135"/>
      <c r="K278" s="176"/>
      <c r="L278" s="135"/>
      <c r="M278" s="135"/>
      <c r="N278" s="135"/>
      <c r="O278" s="135"/>
      <c r="P278" s="135"/>
      <c r="Q278" s="135"/>
      <c r="R278" s="135"/>
      <c r="S278" s="135"/>
      <c r="T278" s="135"/>
      <c r="U278" s="135"/>
      <c r="V278" s="135"/>
      <c r="W278" s="135"/>
      <c r="X278" s="135"/>
      <c r="Y278" s="135"/>
      <c r="Z278" s="135"/>
      <c r="AA278" s="135"/>
    </row>
    <row r="279" spans="1:27" ht="20.25" customHeight="1" x14ac:dyDescent="0.3">
      <c r="A279" s="92" t="s">
        <v>61</v>
      </c>
      <c r="B279" s="395" t="str">
        <f>CONCATENATE('PAO 2023'!A313,". ",'PAO 2023'!A314)</f>
        <v xml:space="preserve">30. </v>
      </c>
      <c r="C279" s="396"/>
      <c r="D279" s="396"/>
      <c r="E279" s="396"/>
      <c r="F279" s="396"/>
      <c r="G279" s="396"/>
      <c r="H279" s="396"/>
      <c r="I279" s="397"/>
      <c r="K279" s="177"/>
      <c r="L279" s="173"/>
      <c r="M279" s="173"/>
      <c r="N279" s="81"/>
      <c r="O279" s="81"/>
      <c r="P279" s="81"/>
      <c r="Q279" s="81"/>
      <c r="R279" s="81"/>
      <c r="S279" s="81"/>
      <c r="T279" s="81"/>
      <c r="U279" s="81"/>
      <c r="V279" s="81"/>
      <c r="W279" s="81"/>
      <c r="X279" s="81"/>
      <c r="Y279" s="81"/>
      <c r="Z279" s="81"/>
      <c r="AA279" s="81"/>
    </row>
    <row r="280" spans="1:27" ht="20.25" customHeight="1" x14ac:dyDescent="0.3">
      <c r="A280" s="94" t="str">
        <f>CONCATENATE('PAO 2023'!A313,". ", "1")</f>
        <v>30. 1</v>
      </c>
      <c r="B280" s="116"/>
      <c r="C280" s="116"/>
      <c r="D280" s="116"/>
      <c r="E280" s="117"/>
      <c r="F280" s="387" t="str">
        <f>IFERROR(VLOOKUP(B280,'Validaciones SEVRI'!$D$2:$E$118,2,FALSE)," ")</f>
        <v xml:space="preserve"> </v>
      </c>
      <c r="G280" s="388"/>
      <c r="H280" s="123"/>
      <c r="I280" s="124"/>
      <c r="K280" s="176">
        <f t="shared" ref="K280:K286" si="30">IF(B280&lt;1,0, 1)</f>
        <v>0</v>
      </c>
    </row>
    <row r="281" spans="1:27" ht="20.25" customHeight="1" x14ac:dyDescent="0.3">
      <c r="A281" s="94" t="str">
        <f>CONCATENATE('PAO 2023'!A313,". ", "2")</f>
        <v>30. 2</v>
      </c>
      <c r="B281" s="116"/>
      <c r="C281" s="116"/>
      <c r="D281" s="116"/>
      <c r="E281" s="117"/>
      <c r="F281" s="387" t="str">
        <f>IFERROR(VLOOKUP(B281,'Validaciones SEVRI'!$D$2:$E$118,2,FALSE)," ")</f>
        <v xml:space="preserve"> </v>
      </c>
      <c r="G281" s="388"/>
      <c r="H281" s="123"/>
      <c r="I281" s="124"/>
      <c r="K281" s="176">
        <f t="shared" si="30"/>
        <v>0</v>
      </c>
    </row>
    <row r="282" spans="1:27" ht="20.25" customHeight="1" x14ac:dyDescent="0.3">
      <c r="A282" s="94" t="str">
        <f>CONCATENATE('PAO 2023'!A313,". ","3")</f>
        <v>30. 3</v>
      </c>
      <c r="B282" s="116"/>
      <c r="C282" s="116"/>
      <c r="D282" s="116"/>
      <c r="E282" s="117"/>
      <c r="F282" s="387" t="str">
        <f>IFERROR(VLOOKUP(B282,'Validaciones SEVRI'!$D$2:$E$118,2,FALSE)," ")</f>
        <v xml:space="preserve"> </v>
      </c>
      <c r="G282" s="388"/>
      <c r="H282" s="123"/>
      <c r="I282" s="124"/>
      <c r="K282" s="176">
        <f t="shared" si="30"/>
        <v>0</v>
      </c>
    </row>
    <row r="283" spans="1:27" ht="20.25" customHeight="1" x14ac:dyDescent="0.3">
      <c r="A283" s="94" t="str">
        <f>CONCATENATE('PAO 2023'!A313,". ", "4")</f>
        <v>30. 4</v>
      </c>
      <c r="B283" s="116"/>
      <c r="C283" s="116"/>
      <c r="D283" s="116"/>
      <c r="E283" s="117"/>
      <c r="F283" s="387" t="str">
        <f>IFERROR(VLOOKUP(B283,'Validaciones SEVRI'!$D$2:$E$118,2,FALSE)," ")</f>
        <v xml:space="preserve"> </v>
      </c>
      <c r="G283" s="388"/>
      <c r="H283" s="123"/>
      <c r="I283" s="124"/>
      <c r="K283" s="176">
        <f t="shared" si="30"/>
        <v>0</v>
      </c>
    </row>
    <row r="284" spans="1:27" ht="20.25" customHeight="1" x14ac:dyDescent="0.3">
      <c r="A284" s="94" t="str">
        <f>CONCATENATE('PAO 2023'!A313,". ", "5")</f>
        <v>30. 5</v>
      </c>
      <c r="B284" s="116"/>
      <c r="C284" s="116"/>
      <c r="D284" s="116"/>
      <c r="E284" s="117"/>
      <c r="F284" s="387" t="str">
        <f>IFERROR(VLOOKUP(B284,'Validaciones SEVRI'!$D$2:$E$118,2,FALSE)," ")</f>
        <v xml:space="preserve"> </v>
      </c>
      <c r="G284" s="388"/>
      <c r="H284" s="123"/>
      <c r="I284" s="124"/>
      <c r="K284" s="176">
        <f t="shared" si="30"/>
        <v>0</v>
      </c>
    </row>
    <row r="285" spans="1:27" ht="20.25" customHeight="1" x14ac:dyDescent="0.3">
      <c r="A285" s="94" t="str">
        <f>CONCATENATE('PAO 2023'!A313,". ", "6")</f>
        <v>30. 6</v>
      </c>
      <c r="B285" s="116"/>
      <c r="C285" s="116"/>
      <c r="D285" s="116"/>
      <c r="E285" s="117"/>
      <c r="F285" s="387" t="str">
        <f>IFERROR(VLOOKUP(B285,'Validaciones SEVRI'!$D$2:$E$118,2,FALSE)," ")</f>
        <v xml:space="preserve"> </v>
      </c>
      <c r="G285" s="388"/>
      <c r="H285" s="123"/>
      <c r="I285" s="124"/>
      <c r="K285" s="176">
        <f t="shared" si="30"/>
        <v>0</v>
      </c>
    </row>
    <row r="286" spans="1:27" ht="20.25" customHeight="1" thickBot="1" x14ac:dyDescent="0.35">
      <c r="A286" s="94" t="str">
        <f>CONCATENATE('PAO 2023'!A313,". ", "7")</f>
        <v>30. 7</v>
      </c>
      <c r="B286" s="116"/>
      <c r="C286" s="116"/>
      <c r="D286" s="116"/>
      <c r="E286" s="117"/>
      <c r="F286" s="387" t="str">
        <f>IFERROR(VLOOKUP(B286,'Validaciones SEVRI'!$D$2:$E$118,2,FALSE)," ")</f>
        <v xml:space="preserve"> </v>
      </c>
      <c r="G286" s="388"/>
      <c r="H286" s="123"/>
      <c r="I286" s="124"/>
      <c r="K286" s="176">
        <f t="shared" si="30"/>
        <v>0</v>
      </c>
    </row>
    <row r="287" spans="1:27" s="80" customFormat="1" ht="20.25" customHeight="1" thickBot="1" x14ac:dyDescent="0.3">
      <c r="A287" s="73" t="s">
        <v>60</v>
      </c>
      <c r="B287" s="402">
        <f>+'PAO 2023'!B320</f>
        <v>0</v>
      </c>
      <c r="C287" s="403"/>
      <c r="D287" s="403"/>
      <c r="E287" s="403"/>
      <c r="F287" s="403"/>
      <c r="G287" s="403"/>
      <c r="H287" s="403"/>
      <c r="I287" s="403"/>
      <c r="J287" s="135"/>
      <c r="K287" s="176"/>
      <c r="L287" s="135"/>
      <c r="M287" s="135"/>
      <c r="N287" s="135"/>
      <c r="O287" s="135"/>
      <c r="P287" s="135"/>
      <c r="Q287" s="135"/>
      <c r="R287" s="135"/>
      <c r="S287" s="135"/>
      <c r="T287" s="135"/>
      <c r="U287" s="135"/>
      <c r="V287" s="135"/>
      <c r="W287" s="135"/>
      <c r="X287" s="135"/>
      <c r="Y287" s="135"/>
      <c r="Z287" s="135"/>
      <c r="AA287" s="135"/>
    </row>
    <row r="288" spans="1:27" ht="20.25" customHeight="1" x14ac:dyDescent="0.3">
      <c r="A288" s="92" t="s">
        <v>61</v>
      </c>
      <c r="B288" s="395" t="str">
        <f>CONCATENATE('PAO 2023'!A322,". ",'PAO 2023'!A323)</f>
        <v xml:space="preserve">31. </v>
      </c>
      <c r="C288" s="396"/>
      <c r="D288" s="396"/>
      <c r="E288" s="396"/>
      <c r="F288" s="396"/>
      <c r="G288" s="396"/>
      <c r="H288" s="396"/>
      <c r="I288" s="397"/>
      <c r="K288" s="177"/>
      <c r="L288" s="173"/>
      <c r="M288" s="173"/>
      <c r="N288" s="81"/>
      <c r="O288" s="81"/>
      <c r="P288" s="81"/>
      <c r="Q288" s="81"/>
      <c r="R288" s="81"/>
      <c r="S288" s="81"/>
      <c r="T288" s="81"/>
      <c r="U288" s="81"/>
      <c r="V288" s="81"/>
      <c r="W288" s="81"/>
      <c r="X288" s="81"/>
      <c r="Y288" s="81"/>
      <c r="Z288" s="81"/>
      <c r="AA288" s="81"/>
    </row>
    <row r="289" spans="1:27" ht="20.25" customHeight="1" x14ac:dyDescent="0.3">
      <c r="A289" s="94" t="str">
        <f>CONCATENATE('PAO 2023'!A322,". ", "1")</f>
        <v>31. 1</v>
      </c>
      <c r="B289" s="116"/>
      <c r="C289" s="116"/>
      <c r="D289" s="116"/>
      <c r="E289" s="117"/>
      <c r="F289" s="387" t="str">
        <f>IFERROR(VLOOKUP(B289,'Validaciones SEVRI'!$D$2:$E$118,2,FALSE)," ")</f>
        <v xml:space="preserve"> </v>
      </c>
      <c r="G289" s="388"/>
      <c r="H289" s="123"/>
      <c r="I289" s="124"/>
      <c r="K289" s="176">
        <f t="shared" ref="K289:K295" si="31">IF(B289&lt;1,0, 1)</f>
        <v>0</v>
      </c>
    </row>
    <row r="290" spans="1:27" ht="20.25" customHeight="1" x14ac:dyDescent="0.3">
      <c r="A290" s="94" t="str">
        <f>CONCATENATE('PAO 2023'!A322,". ", "2")</f>
        <v>31. 2</v>
      </c>
      <c r="B290" s="116"/>
      <c r="C290" s="116"/>
      <c r="D290" s="116"/>
      <c r="E290" s="117"/>
      <c r="F290" s="387" t="str">
        <f>IFERROR(VLOOKUP(B290,'Validaciones SEVRI'!$D$2:$E$118,2,FALSE)," ")</f>
        <v xml:space="preserve"> </v>
      </c>
      <c r="G290" s="388"/>
      <c r="H290" s="123"/>
      <c r="I290" s="124"/>
      <c r="K290" s="176">
        <f t="shared" si="31"/>
        <v>0</v>
      </c>
    </row>
    <row r="291" spans="1:27" ht="20.25" customHeight="1" x14ac:dyDescent="0.3">
      <c r="A291" s="94" t="str">
        <f>CONCATENATE('PAO 2023'!A322,". ","3")</f>
        <v>31. 3</v>
      </c>
      <c r="B291" s="116"/>
      <c r="C291" s="116"/>
      <c r="D291" s="116"/>
      <c r="E291" s="117"/>
      <c r="F291" s="387" t="str">
        <f>IFERROR(VLOOKUP(B291,'Validaciones SEVRI'!$D$2:$E$118,2,FALSE)," ")</f>
        <v xml:space="preserve"> </v>
      </c>
      <c r="G291" s="388"/>
      <c r="H291" s="123"/>
      <c r="I291" s="124"/>
      <c r="K291" s="176">
        <f t="shared" si="31"/>
        <v>0</v>
      </c>
    </row>
    <row r="292" spans="1:27" ht="20.25" customHeight="1" x14ac:dyDescent="0.3">
      <c r="A292" s="94" t="str">
        <f>CONCATENATE('PAO 2023'!A322,". ", "4")</f>
        <v>31. 4</v>
      </c>
      <c r="B292" s="116"/>
      <c r="C292" s="116"/>
      <c r="D292" s="116"/>
      <c r="E292" s="117"/>
      <c r="F292" s="387" t="str">
        <f>IFERROR(VLOOKUP(B292,'Validaciones SEVRI'!$D$2:$E$118,2,FALSE)," ")</f>
        <v xml:space="preserve"> </v>
      </c>
      <c r="G292" s="388"/>
      <c r="H292" s="123"/>
      <c r="I292" s="124"/>
      <c r="K292" s="176">
        <f t="shared" si="31"/>
        <v>0</v>
      </c>
    </row>
    <row r="293" spans="1:27" ht="20.25" customHeight="1" x14ac:dyDescent="0.3">
      <c r="A293" s="94" t="str">
        <f>CONCATENATE('PAO 2023'!A322,". ", "5")</f>
        <v>31. 5</v>
      </c>
      <c r="B293" s="116"/>
      <c r="C293" s="116"/>
      <c r="D293" s="116"/>
      <c r="E293" s="117"/>
      <c r="F293" s="387" t="str">
        <f>IFERROR(VLOOKUP(B293,'Validaciones SEVRI'!$D$2:$E$118,2,FALSE)," ")</f>
        <v xml:space="preserve"> </v>
      </c>
      <c r="G293" s="388"/>
      <c r="H293" s="123"/>
      <c r="I293" s="124"/>
      <c r="K293" s="176">
        <f t="shared" si="31"/>
        <v>0</v>
      </c>
    </row>
    <row r="294" spans="1:27" ht="20.25" customHeight="1" x14ac:dyDescent="0.3">
      <c r="A294" s="94" t="str">
        <f>CONCATENATE('PAO 2023'!A322,". ", "6")</f>
        <v>31. 6</v>
      </c>
      <c r="B294" s="116"/>
      <c r="C294" s="116"/>
      <c r="D294" s="116"/>
      <c r="E294" s="117"/>
      <c r="F294" s="387" t="str">
        <f>IFERROR(VLOOKUP(B294,'Validaciones SEVRI'!$D$2:$E$118,2,FALSE)," ")</f>
        <v xml:space="preserve"> </v>
      </c>
      <c r="G294" s="388"/>
      <c r="H294" s="123"/>
      <c r="I294" s="124"/>
      <c r="K294" s="176">
        <f t="shared" si="31"/>
        <v>0</v>
      </c>
    </row>
    <row r="295" spans="1:27" ht="20.25" customHeight="1" thickBot="1" x14ac:dyDescent="0.35">
      <c r="A295" s="94" t="str">
        <f>CONCATENATE('PAO 2023'!A322,". ", "7")</f>
        <v>31. 7</v>
      </c>
      <c r="B295" s="116"/>
      <c r="C295" s="116"/>
      <c r="D295" s="116"/>
      <c r="E295" s="117"/>
      <c r="F295" s="387" t="str">
        <f>IFERROR(VLOOKUP(B295,'Validaciones SEVRI'!$D$2:$E$118,2,FALSE)," ")</f>
        <v xml:space="preserve"> </v>
      </c>
      <c r="G295" s="388"/>
      <c r="H295" s="123"/>
      <c r="I295" s="124"/>
      <c r="K295" s="176">
        <f t="shared" si="31"/>
        <v>0</v>
      </c>
    </row>
    <row r="296" spans="1:27" s="80" customFormat="1" ht="20.25" customHeight="1" thickBot="1" x14ac:dyDescent="0.3">
      <c r="A296" s="73" t="s">
        <v>60</v>
      </c>
      <c r="B296" s="402">
        <f>+'PAO 2023'!B329</f>
        <v>0</v>
      </c>
      <c r="C296" s="403"/>
      <c r="D296" s="403"/>
      <c r="E296" s="403"/>
      <c r="F296" s="403"/>
      <c r="G296" s="403"/>
      <c r="H296" s="403"/>
      <c r="I296" s="403"/>
      <c r="J296" s="135"/>
      <c r="K296" s="176"/>
      <c r="L296" s="135"/>
      <c r="M296" s="135"/>
      <c r="N296" s="135"/>
      <c r="O296" s="135"/>
      <c r="P296" s="135"/>
      <c r="Q296" s="135"/>
      <c r="R296" s="135"/>
      <c r="S296" s="135"/>
      <c r="T296" s="135"/>
      <c r="U296" s="135"/>
      <c r="V296" s="135"/>
      <c r="W296" s="135"/>
      <c r="X296" s="135"/>
      <c r="Y296" s="135"/>
      <c r="Z296" s="135"/>
      <c r="AA296" s="135"/>
    </row>
    <row r="297" spans="1:27" ht="20.25" customHeight="1" x14ac:dyDescent="0.3">
      <c r="A297" s="92" t="s">
        <v>61</v>
      </c>
      <c r="B297" s="395" t="str">
        <f>CONCATENATE('PAO 2023'!A331,". ",'PAO 2023'!A332)</f>
        <v xml:space="preserve">32. </v>
      </c>
      <c r="C297" s="396"/>
      <c r="D297" s="396"/>
      <c r="E297" s="396"/>
      <c r="F297" s="396"/>
      <c r="G297" s="396"/>
      <c r="H297" s="396"/>
      <c r="I297" s="397"/>
      <c r="K297" s="177"/>
      <c r="L297" s="173"/>
      <c r="M297" s="173"/>
      <c r="N297" s="81"/>
      <c r="O297" s="81"/>
      <c r="P297" s="81"/>
      <c r="Q297" s="81"/>
      <c r="R297" s="81"/>
      <c r="S297" s="81"/>
      <c r="T297" s="81"/>
      <c r="U297" s="81"/>
      <c r="V297" s="81"/>
      <c r="W297" s="81"/>
      <c r="X297" s="81"/>
      <c r="Y297" s="81"/>
      <c r="Z297" s="81"/>
      <c r="AA297" s="81"/>
    </row>
    <row r="298" spans="1:27" ht="20.25" customHeight="1" x14ac:dyDescent="0.3">
      <c r="A298" s="94" t="str">
        <f>CONCATENATE('PAO 2023'!A331,". ", "1")</f>
        <v>32. 1</v>
      </c>
      <c r="B298" s="116"/>
      <c r="C298" s="116"/>
      <c r="D298" s="116"/>
      <c r="E298" s="117"/>
      <c r="F298" s="387" t="str">
        <f>IFERROR(VLOOKUP(B298,'Validaciones SEVRI'!$D$2:$E$118,2,FALSE)," ")</f>
        <v xml:space="preserve"> </v>
      </c>
      <c r="G298" s="388"/>
      <c r="H298" s="123"/>
      <c r="I298" s="124"/>
      <c r="K298" s="176">
        <f t="shared" ref="K298:K304" si="32">IF(B298&lt;1,0, 1)</f>
        <v>0</v>
      </c>
    </row>
    <row r="299" spans="1:27" ht="20.25" customHeight="1" x14ac:dyDescent="0.3">
      <c r="A299" s="94" t="str">
        <f>CONCATENATE('PAO 2023'!A331,". ", "2")</f>
        <v>32. 2</v>
      </c>
      <c r="B299" s="116"/>
      <c r="C299" s="116"/>
      <c r="D299" s="116"/>
      <c r="E299" s="117"/>
      <c r="F299" s="387" t="str">
        <f>IFERROR(VLOOKUP(B299,'Validaciones SEVRI'!$D$2:$E$118,2,FALSE)," ")</f>
        <v xml:space="preserve"> </v>
      </c>
      <c r="G299" s="388"/>
      <c r="H299" s="123"/>
      <c r="I299" s="124"/>
      <c r="K299" s="176">
        <f t="shared" si="32"/>
        <v>0</v>
      </c>
    </row>
    <row r="300" spans="1:27" ht="20.25" customHeight="1" x14ac:dyDescent="0.3">
      <c r="A300" s="94" t="str">
        <f>CONCATENATE('PAO 2023'!A331,". ","3")</f>
        <v>32. 3</v>
      </c>
      <c r="B300" s="116"/>
      <c r="C300" s="116"/>
      <c r="D300" s="116"/>
      <c r="E300" s="117"/>
      <c r="F300" s="387" t="str">
        <f>IFERROR(VLOOKUP(B300,'Validaciones SEVRI'!$D$2:$E$118,2,FALSE)," ")</f>
        <v xml:space="preserve"> </v>
      </c>
      <c r="G300" s="388"/>
      <c r="H300" s="123"/>
      <c r="I300" s="124"/>
      <c r="K300" s="176">
        <f t="shared" si="32"/>
        <v>0</v>
      </c>
    </row>
    <row r="301" spans="1:27" ht="20.25" customHeight="1" x14ac:dyDescent="0.3">
      <c r="A301" s="94" t="str">
        <f>CONCATENATE('PAO 2023'!A331,". ", "4")</f>
        <v>32. 4</v>
      </c>
      <c r="B301" s="116"/>
      <c r="C301" s="116"/>
      <c r="D301" s="116"/>
      <c r="E301" s="117"/>
      <c r="F301" s="387" t="str">
        <f>IFERROR(VLOOKUP(B301,'Validaciones SEVRI'!$D$2:$E$118,2,FALSE)," ")</f>
        <v xml:space="preserve"> </v>
      </c>
      <c r="G301" s="388"/>
      <c r="H301" s="123"/>
      <c r="I301" s="124"/>
      <c r="K301" s="176">
        <f t="shared" si="32"/>
        <v>0</v>
      </c>
    </row>
    <row r="302" spans="1:27" ht="20.25" customHeight="1" x14ac:dyDescent="0.3">
      <c r="A302" s="94" t="str">
        <f>CONCATENATE('PAO 2023'!A331,". ", "5")</f>
        <v>32. 5</v>
      </c>
      <c r="B302" s="116"/>
      <c r="C302" s="116"/>
      <c r="D302" s="116"/>
      <c r="E302" s="117"/>
      <c r="F302" s="387" t="str">
        <f>IFERROR(VLOOKUP(B302,'Validaciones SEVRI'!$D$2:$E$118,2,FALSE)," ")</f>
        <v xml:space="preserve"> </v>
      </c>
      <c r="G302" s="388"/>
      <c r="H302" s="123"/>
      <c r="I302" s="124"/>
      <c r="K302" s="176">
        <f t="shared" si="32"/>
        <v>0</v>
      </c>
    </row>
    <row r="303" spans="1:27" ht="20.25" customHeight="1" x14ac:dyDescent="0.3">
      <c r="A303" s="94" t="str">
        <f>CONCATENATE('PAO 2023'!A331,". ", "6")</f>
        <v>32. 6</v>
      </c>
      <c r="B303" s="116"/>
      <c r="C303" s="116"/>
      <c r="D303" s="116"/>
      <c r="E303" s="117"/>
      <c r="F303" s="387" t="str">
        <f>IFERROR(VLOOKUP(B303,'Validaciones SEVRI'!$D$2:$E$118,2,FALSE)," ")</f>
        <v xml:space="preserve"> </v>
      </c>
      <c r="G303" s="388"/>
      <c r="H303" s="123"/>
      <c r="I303" s="124"/>
      <c r="K303" s="176">
        <f t="shared" si="32"/>
        <v>0</v>
      </c>
    </row>
    <row r="304" spans="1:27" ht="20.25" customHeight="1" thickBot="1" x14ac:dyDescent="0.35">
      <c r="A304" s="94" t="str">
        <f>CONCATENATE('PAO 2023'!A331,". ", "7")</f>
        <v>32. 7</v>
      </c>
      <c r="B304" s="116"/>
      <c r="C304" s="116"/>
      <c r="D304" s="116"/>
      <c r="E304" s="117"/>
      <c r="F304" s="387" t="str">
        <f>IFERROR(VLOOKUP(B304,'Validaciones SEVRI'!$D$2:$E$118,2,FALSE)," ")</f>
        <v xml:space="preserve"> </v>
      </c>
      <c r="G304" s="388"/>
      <c r="H304" s="123"/>
      <c r="I304" s="124"/>
      <c r="K304" s="176">
        <f t="shared" si="32"/>
        <v>0</v>
      </c>
    </row>
    <row r="305" spans="1:27" s="80" customFormat="1" ht="20.25" customHeight="1" thickBot="1" x14ac:dyDescent="0.3">
      <c r="A305" s="73" t="s">
        <v>60</v>
      </c>
      <c r="B305" s="402">
        <f>+'PAO 2023'!B338</f>
        <v>0</v>
      </c>
      <c r="C305" s="403"/>
      <c r="D305" s="403"/>
      <c r="E305" s="403"/>
      <c r="F305" s="403"/>
      <c r="G305" s="403"/>
      <c r="H305" s="403"/>
      <c r="I305" s="403"/>
      <c r="J305" s="135"/>
      <c r="K305" s="176"/>
      <c r="L305" s="135"/>
      <c r="M305" s="135"/>
      <c r="N305" s="135"/>
      <c r="O305" s="135"/>
      <c r="P305" s="135"/>
      <c r="Q305" s="135"/>
      <c r="R305" s="135"/>
      <c r="S305" s="135"/>
      <c r="T305" s="135"/>
      <c r="U305" s="135"/>
      <c r="V305" s="135"/>
      <c r="W305" s="135"/>
      <c r="X305" s="135"/>
      <c r="Y305" s="135"/>
      <c r="Z305" s="135"/>
      <c r="AA305" s="135"/>
    </row>
    <row r="306" spans="1:27" ht="20.25" customHeight="1" x14ac:dyDescent="0.3">
      <c r="A306" s="92" t="s">
        <v>61</v>
      </c>
      <c r="B306" s="395" t="str">
        <f>CONCATENATE('PAO 2023'!A340,". ",'PAO 2023'!A341)</f>
        <v xml:space="preserve">33. </v>
      </c>
      <c r="C306" s="396"/>
      <c r="D306" s="396"/>
      <c r="E306" s="396"/>
      <c r="F306" s="396"/>
      <c r="G306" s="396"/>
      <c r="H306" s="396"/>
      <c r="I306" s="397"/>
      <c r="K306" s="177"/>
      <c r="L306" s="173"/>
      <c r="M306" s="173"/>
      <c r="N306" s="81"/>
      <c r="O306" s="81"/>
      <c r="P306" s="81"/>
      <c r="Q306" s="81"/>
      <c r="R306" s="81"/>
      <c r="S306" s="81"/>
      <c r="T306" s="81"/>
      <c r="U306" s="81"/>
      <c r="V306" s="81"/>
      <c r="W306" s="81"/>
      <c r="X306" s="81"/>
      <c r="Y306" s="81"/>
      <c r="Z306" s="81"/>
      <c r="AA306" s="81"/>
    </row>
    <row r="307" spans="1:27" ht="20.25" customHeight="1" x14ac:dyDescent="0.3">
      <c r="A307" s="94" t="str">
        <f>CONCATENATE('PAO 2023'!A340,". ", "1")</f>
        <v>33. 1</v>
      </c>
      <c r="B307" s="116"/>
      <c r="C307" s="116"/>
      <c r="D307" s="116"/>
      <c r="E307" s="117"/>
      <c r="F307" s="387" t="str">
        <f>IFERROR(VLOOKUP(B307,'Validaciones SEVRI'!$D$2:$E$118,2,FALSE)," ")</f>
        <v xml:space="preserve"> </v>
      </c>
      <c r="G307" s="388"/>
      <c r="H307" s="123"/>
      <c r="I307" s="124"/>
      <c r="K307" s="176">
        <f t="shared" ref="K307:K313" si="33">IF(B307&lt;1,0, 1)</f>
        <v>0</v>
      </c>
    </row>
    <row r="308" spans="1:27" ht="20.25" customHeight="1" x14ac:dyDescent="0.3">
      <c r="A308" s="94" t="str">
        <f>CONCATENATE('PAO 2023'!A340,". ", "2")</f>
        <v>33. 2</v>
      </c>
      <c r="B308" s="116"/>
      <c r="C308" s="116"/>
      <c r="D308" s="116"/>
      <c r="E308" s="117"/>
      <c r="F308" s="387" t="str">
        <f>IFERROR(VLOOKUP(B308,'Validaciones SEVRI'!$D$2:$E$118,2,FALSE)," ")</f>
        <v xml:space="preserve"> </v>
      </c>
      <c r="G308" s="388"/>
      <c r="H308" s="123"/>
      <c r="I308" s="124"/>
      <c r="K308" s="176">
        <f t="shared" si="33"/>
        <v>0</v>
      </c>
    </row>
    <row r="309" spans="1:27" ht="20.25" customHeight="1" x14ac:dyDescent="0.3">
      <c r="A309" s="94" t="str">
        <f>CONCATENATE('PAO 2023'!A340,". ","3")</f>
        <v>33. 3</v>
      </c>
      <c r="B309" s="116"/>
      <c r="C309" s="116"/>
      <c r="D309" s="116"/>
      <c r="E309" s="117"/>
      <c r="F309" s="387" t="str">
        <f>IFERROR(VLOOKUP(B309,'Validaciones SEVRI'!$D$2:$E$118,2,FALSE)," ")</f>
        <v xml:space="preserve"> </v>
      </c>
      <c r="G309" s="388"/>
      <c r="H309" s="123"/>
      <c r="I309" s="124"/>
      <c r="K309" s="176">
        <f t="shared" si="33"/>
        <v>0</v>
      </c>
    </row>
    <row r="310" spans="1:27" ht="20.25" customHeight="1" x14ac:dyDescent="0.3">
      <c r="A310" s="94" t="str">
        <f>CONCATENATE('PAO 2023'!A340,". ", "4")</f>
        <v>33. 4</v>
      </c>
      <c r="B310" s="116"/>
      <c r="C310" s="116"/>
      <c r="D310" s="116"/>
      <c r="E310" s="117"/>
      <c r="F310" s="387" t="str">
        <f>IFERROR(VLOOKUP(B310,'Validaciones SEVRI'!$D$2:$E$118,2,FALSE)," ")</f>
        <v xml:space="preserve"> </v>
      </c>
      <c r="G310" s="388"/>
      <c r="H310" s="123"/>
      <c r="I310" s="124"/>
      <c r="K310" s="176">
        <f t="shared" si="33"/>
        <v>0</v>
      </c>
    </row>
    <row r="311" spans="1:27" ht="20.25" customHeight="1" x14ac:dyDescent="0.3">
      <c r="A311" s="94" t="str">
        <f>CONCATENATE('PAO 2023'!A340,". ", "5")</f>
        <v>33. 5</v>
      </c>
      <c r="B311" s="116"/>
      <c r="C311" s="116"/>
      <c r="D311" s="116"/>
      <c r="E311" s="117"/>
      <c r="F311" s="387" t="str">
        <f>IFERROR(VLOOKUP(B311,'Validaciones SEVRI'!$D$2:$E$118,2,FALSE)," ")</f>
        <v xml:space="preserve"> </v>
      </c>
      <c r="G311" s="388"/>
      <c r="H311" s="123"/>
      <c r="I311" s="124"/>
      <c r="K311" s="176">
        <f t="shared" si="33"/>
        <v>0</v>
      </c>
    </row>
    <row r="312" spans="1:27" ht="20.25" customHeight="1" x14ac:dyDescent="0.3">
      <c r="A312" s="94" t="str">
        <f>CONCATENATE('PAO 2023'!A340,". ", "6")</f>
        <v>33. 6</v>
      </c>
      <c r="B312" s="116"/>
      <c r="C312" s="116"/>
      <c r="D312" s="116"/>
      <c r="E312" s="117"/>
      <c r="F312" s="387" t="str">
        <f>IFERROR(VLOOKUP(B312,'Validaciones SEVRI'!$D$2:$E$118,2,FALSE)," ")</f>
        <v xml:space="preserve"> </v>
      </c>
      <c r="G312" s="388"/>
      <c r="H312" s="123"/>
      <c r="I312" s="124"/>
      <c r="K312" s="176">
        <f t="shared" si="33"/>
        <v>0</v>
      </c>
    </row>
    <row r="313" spans="1:27" ht="20.25" customHeight="1" thickBot="1" x14ac:dyDescent="0.35">
      <c r="A313" s="94" t="str">
        <f>CONCATENATE('PAO 2023'!A340,". ", "7")</f>
        <v>33. 7</v>
      </c>
      <c r="B313" s="116"/>
      <c r="C313" s="116"/>
      <c r="D313" s="116"/>
      <c r="E313" s="117"/>
      <c r="F313" s="387" t="str">
        <f>IFERROR(VLOOKUP(B313,'Validaciones SEVRI'!$D$2:$E$118,2,FALSE)," ")</f>
        <v xml:space="preserve"> </v>
      </c>
      <c r="G313" s="388"/>
      <c r="H313" s="123"/>
      <c r="I313" s="124"/>
      <c r="K313" s="176">
        <f t="shared" si="33"/>
        <v>0</v>
      </c>
    </row>
    <row r="314" spans="1:27" s="80" customFormat="1" ht="20.25" customHeight="1" thickBot="1" x14ac:dyDescent="0.3">
      <c r="A314" s="73" t="s">
        <v>60</v>
      </c>
      <c r="B314" s="402">
        <f>+'PAO 2023'!B347</f>
        <v>0</v>
      </c>
      <c r="C314" s="403"/>
      <c r="D314" s="403"/>
      <c r="E314" s="403"/>
      <c r="F314" s="403"/>
      <c r="G314" s="403"/>
      <c r="H314" s="403"/>
      <c r="I314" s="403"/>
      <c r="J314" s="135"/>
      <c r="K314" s="176"/>
      <c r="L314" s="135"/>
      <c r="M314" s="135"/>
      <c r="N314" s="135"/>
      <c r="O314" s="135"/>
      <c r="P314" s="135"/>
      <c r="Q314" s="135"/>
      <c r="R314" s="135"/>
      <c r="S314" s="135"/>
      <c r="T314" s="135"/>
      <c r="U314" s="135"/>
      <c r="V314" s="135"/>
      <c r="W314" s="135"/>
      <c r="X314" s="135"/>
      <c r="Y314" s="135"/>
      <c r="Z314" s="135"/>
      <c r="AA314" s="135"/>
    </row>
    <row r="315" spans="1:27" ht="20.25" customHeight="1" x14ac:dyDescent="0.3">
      <c r="A315" s="92" t="s">
        <v>61</v>
      </c>
      <c r="B315" s="395" t="str">
        <f>CONCATENATE('PAO 2023'!A349,". ",'PAO 2023'!A350)</f>
        <v xml:space="preserve">34. </v>
      </c>
      <c r="C315" s="396"/>
      <c r="D315" s="396"/>
      <c r="E315" s="396"/>
      <c r="F315" s="396"/>
      <c r="G315" s="396"/>
      <c r="H315" s="396"/>
      <c r="I315" s="397"/>
      <c r="K315" s="177"/>
      <c r="L315" s="173"/>
      <c r="M315" s="173"/>
      <c r="N315" s="81"/>
      <c r="O315" s="81"/>
      <c r="P315" s="81"/>
      <c r="Q315" s="81"/>
      <c r="R315" s="81"/>
      <c r="S315" s="81"/>
      <c r="T315" s="81"/>
      <c r="U315" s="81"/>
      <c r="V315" s="81"/>
      <c r="W315" s="81"/>
      <c r="X315" s="81"/>
      <c r="Y315" s="81"/>
      <c r="Z315" s="81"/>
      <c r="AA315" s="81"/>
    </row>
    <row r="316" spans="1:27" ht="20.25" customHeight="1" x14ac:dyDescent="0.3">
      <c r="A316" s="94" t="str">
        <f>CONCATENATE('PAO 2023'!A349,". ", "1")</f>
        <v>34. 1</v>
      </c>
      <c r="B316" s="116"/>
      <c r="C316" s="116"/>
      <c r="D316" s="116"/>
      <c r="E316" s="117"/>
      <c r="F316" s="387" t="str">
        <f>IFERROR(VLOOKUP(B316,'Validaciones SEVRI'!$D$2:$E$118,2,FALSE)," ")</f>
        <v xml:space="preserve"> </v>
      </c>
      <c r="G316" s="388"/>
      <c r="H316" s="123"/>
      <c r="I316" s="124"/>
      <c r="K316" s="176">
        <f t="shared" ref="K316:K322" si="34">IF(B316&lt;1,0, 1)</f>
        <v>0</v>
      </c>
    </row>
    <row r="317" spans="1:27" ht="20.25" customHeight="1" x14ac:dyDescent="0.3">
      <c r="A317" s="94" t="str">
        <f>CONCATENATE('PAO 2023'!A349,". ", "2")</f>
        <v>34. 2</v>
      </c>
      <c r="B317" s="116"/>
      <c r="C317" s="116"/>
      <c r="D317" s="116"/>
      <c r="E317" s="117"/>
      <c r="F317" s="387" t="str">
        <f>IFERROR(VLOOKUP(B317,'Validaciones SEVRI'!$D$2:$E$118,2,FALSE)," ")</f>
        <v xml:space="preserve"> </v>
      </c>
      <c r="G317" s="388"/>
      <c r="H317" s="123"/>
      <c r="I317" s="124"/>
      <c r="K317" s="176">
        <f t="shared" si="34"/>
        <v>0</v>
      </c>
    </row>
    <row r="318" spans="1:27" ht="20.25" customHeight="1" x14ac:dyDescent="0.3">
      <c r="A318" s="94" t="str">
        <f>CONCATENATE('PAO 2023'!A349,". ","3")</f>
        <v>34. 3</v>
      </c>
      <c r="B318" s="116"/>
      <c r="C318" s="116"/>
      <c r="D318" s="116"/>
      <c r="E318" s="117"/>
      <c r="F318" s="387" t="str">
        <f>IFERROR(VLOOKUP(B318,'Validaciones SEVRI'!$D$2:$E$118,2,FALSE)," ")</f>
        <v xml:space="preserve"> </v>
      </c>
      <c r="G318" s="388"/>
      <c r="H318" s="123"/>
      <c r="I318" s="124"/>
      <c r="K318" s="176">
        <f t="shared" si="34"/>
        <v>0</v>
      </c>
    </row>
    <row r="319" spans="1:27" ht="20.25" customHeight="1" x14ac:dyDescent="0.3">
      <c r="A319" s="94" t="str">
        <f>CONCATENATE('PAO 2023'!A349,". ", "4")</f>
        <v>34. 4</v>
      </c>
      <c r="B319" s="116"/>
      <c r="C319" s="116"/>
      <c r="D319" s="116"/>
      <c r="E319" s="117"/>
      <c r="F319" s="387" t="str">
        <f>IFERROR(VLOOKUP(B319,'Validaciones SEVRI'!$D$2:$E$118,2,FALSE)," ")</f>
        <v xml:space="preserve"> </v>
      </c>
      <c r="G319" s="388"/>
      <c r="H319" s="123"/>
      <c r="I319" s="124"/>
      <c r="K319" s="176">
        <f t="shared" si="34"/>
        <v>0</v>
      </c>
    </row>
    <row r="320" spans="1:27" ht="20.25" customHeight="1" x14ac:dyDescent="0.3">
      <c r="A320" s="94" t="str">
        <f>CONCATENATE('PAO 2023'!A349,". ", "5")</f>
        <v>34. 5</v>
      </c>
      <c r="B320" s="116"/>
      <c r="C320" s="116"/>
      <c r="D320" s="116"/>
      <c r="E320" s="117"/>
      <c r="F320" s="387" t="str">
        <f>IFERROR(VLOOKUP(B320,'Validaciones SEVRI'!$D$2:$E$118,2,FALSE)," ")</f>
        <v xml:space="preserve"> </v>
      </c>
      <c r="G320" s="388"/>
      <c r="H320" s="123"/>
      <c r="I320" s="124"/>
      <c r="K320" s="176">
        <f t="shared" si="34"/>
        <v>0</v>
      </c>
    </row>
    <row r="321" spans="1:27" ht="20.25" customHeight="1" x14ac:dyDescent="0.3">
      <c r="A321" s="94" t="str">
        <f>CONCATENATE('PAO 2023'!A349,". ", "6")</f>
        <v>34. 6</v>
      </c>
      <c r="B321" s="116"/>
      <c r="C321" s="116"/>
      <c r="D321" s="116"/>
      <c r="E321" s="117"/>
      <c r="F321" s="387" t="str">
        <f>IFERROR(VLOOKUP(B321,'Validaciones SEVRI'!$D$2:$E$118,2,FALSE)," ")</f>
        <v xml:space="preserve"> </v>
      </c>
      <c r="G321" s="388"/>
      <c r="H321" s="123"/>
      <c r="I321" s="124"/>
      <c r="K321" s="176">
        <f t="shared" si="34"/>
        <v>0</v>
      </c>
    </row>
    <row r="322" spans="1:27" ht="20.25" customHeight="1" thickBot="1" x14ac:dyDescent="0.35">
      <c r="A322" s="94" t="str">
        <f>CONCATENATE('PAO 2023'!A349,". ", "7")</f>
        <v>34. 7</v>
      </c>
      <c r="B322" s="116"/>
      <c r="C322" s="116"/>
      <c r="D322" s="116"/>
      <c r="E322" s="117"/>
      <c r="F322" s="387" t="str">
        <f>IFERROR(VLOOKUP(B322,'Validaciones SEVRI'!$D$2:$E$118,2,FALSE)," ")</f>
        <v xml:space="preserve"> </v>
      </c>
      <c r="G322" s="388"/>
      <c r="H322" s="123"/>
      <c r="I322" s="124"/>
      <c r="K322" s="176">
        <f t="shared" si="34"/>
        <v>0</v>
      </c>
    </row>
    <row r="323" spans="1:27" s="80" customFormat="1" ht="20.25" customHeight="1" thickBot="1" x14ac:dyDescent="0.3">
      <c r="A323" s="73" t="s">
        <v>60</v>
      </c>
      <c r="B323" s="402">
        <f>+'PAO 2023'!B356</f>
        <v>0</v>
      </c>
      <c r="C323" s="403"/>
      <c r="D323" s="403"/>
      <c r="E323" s="403"/>
      <c r="F323" s="403"/>
      <c r="G323" s="403"/>
      <c r="H323" s="403"/>
      <c r="I323" s="403"/>
      <c r="J323" s="135"/>
      <c r="K323" s="176"/>
      <c r="L323" s="135"/>
      <c r="M323" s="135"/>
      <c r="N323" s="135"/>
      <c r="O323" s="135"/>
      <c r="P323" s="135"/>
      <c r="Q323" s="135"/>
      <c r="R323" s="135"/>
      <c r="S323" s="135"/>
      <c r="T323" s="135"/>
      <c r="U323" s="135"/>
      <c r="V323" s="135"/>
      <c r="W323" s="135"/>
      <c r="X323" s="135"/>
      <c r="Y323" s="135"/>
      <c r="Z323" s="135"/>
      <c r="AA323" s="135"/>
    </row>
    <row r="324" spans="1:27" ht="20.25" customHeight="1" x14ac:dyDescent="0.3">
      <c r="A324" s="92" t="s">
        <v>61</v>
      </c>
      <c r="B324" s="395" t="str">
        <f>CONCATENATE('PAO 2023'!A358,". ",'PAO 2023'!A359)</f>
        <v xml:space="preserve">35. </v>
      </c>
      <c r="C324" s="396"/>
      <c r="D324" s="396"/>
      <c r="E324" s="396"/>
      <c r="F324" s="396"/>
      <c r="G324" s="396"/>
      <c r="H324" s="396"/>
      <c r="I324" s="397"/>
      <c r="K324" s="177"/>
      <c r="L324" s="173"/>
      <c r="M324" s="173"/>
      <c r="N324" s="81"/>
      <c r="O324" s="81"/>
      <c r="P324" s="81"/>
      <c r="Q324" s="81"/>
      <c r="R324" s="81"/>
      <c r="S324" s="81"/>
      <c r="T324" s="81"/>
      <c r="U324" s="81"/>
      <c r="V324" s="81"/>
      <c r="W324" s="81"/>
      <c r="X324" s="81"/>
      <c r="Y324" s="81"/>
      <c r="Z324" s="81"/>
      <c r="AA324" s="81"/>
    </row>
    <row r="325" spans="1:27" ht="20.25" customHeight="1" x14ac:dyDescent="0.3">
      <c r="A325" s="94" t="str">
        <f>CONCATENATE('PAO 2023'!A358,". ", "1")</f>
        <v>35. 1</v>
      </c>
      <c r="B325" s="116"/>
      <c r="C325" s="116"/>
      <c r="D325" s="116"/>
      <c r="E325" s="117"/>
      <c r="F325" s="387" t="str">
        <f>IFERROR(VLOOKUP(B325,'Validaciones SEVRI'!$D$2:$E$118,2,FALSE)," ")</f>
        <v xml:space="preserve"> </v>
      </c>
      <c r="G325" s="388"/>
      <c r="H325" s="123"/>
      <c r="I325" s="124"/>
      <c r="K325" s="176">
        <f t="shared" ref="K325:K331" si="35">IF(B325&lt;1,0, 1)</f>
        <v>0</v>
      </c>
    </row>
    <row r="326" spans="1:27" ht="20.25" customHeight="1" x14ac:dyDescent="0.3">
      <c r="A326" s="94" t="str">
        <f>CONCATENATE('PAO 2023'!A358,". ", "2")</f>
        <v>35. 2</v>
      </c>
      <c r="B326" s="116"/>
      <c r="C326" s="116"/>
      <c r="D326" s="116"/>
      <c r="E326" s="117"/>
      <c r="F326" s="387" t="str">
        <f>IFERROR(VLOOKUP(B326,'Validaciones SEVRI'!$D$2:$E$118,2,FALSE)," ")</f>
        <v xml:space="preserve"> </v>
      </c>
      <c r="G326" s="388"/>
      <c r="H326" s="123"/>
      <c r="I326" s="124"/>
      <c r="K326" s="176">
        <f t="shared" si="35"/>
        <v>0</v>
      </c>
    </row>
    <row r="327" spans="1:27" ht="20.25" customHeight="1" x14ac:dyDescent="0.3">
      <c r="A327" s="94" t="str">
        <f>CONCATENATE('PAO 2023'!A358,". ","3")</f>
        <v>35. 3</v>
      </c>
      <c r="B327" s="116"/>
      <c r="C327" s="116"/>
      <c r="D327" s="116"/>
      <c r="E327" s="117"/>
      <c r="F327" s="387" t="str">
        <f>IFERROR(VLOOKUP(B327,'Validaciones SEVRI'!$D$2:$E$118,2,FALSE)," ")</f>
        <v xml:space="preserve"> </v>
      </c>
      <c r="G327" s="388"/>
      <c r="H327" s="123"/>
      <c r="I327" s="124"/>
      <c r="K327" s="176">
        <f t="shared" si="35"/>
        <v>0</v>
      </c>
    </row>
    <row r="328" spans="1:27" ht="20.25" customHeight="1" x14ac:dyDescent="0.3">
      <c r="A328" s="94" t="str">
        <f>CONCATENATE('PAO 2023'!A358,". ", "4")</f>
        <v>35. 4</v>
      </c>
      <c r="B328" s="116"/>
      <c r="C328" s="116"/>
      <c r="D328" s="116"/>
      <c r="E328" s="117"/>
      <c r="F328" s="387" t="str">
        <f>IFERROR(VLOOKUP(B328,'Validaciones SEVRI'!$D$2:$E$118,2,FALSE)," ")</f>
        <v xml:space="preserve"> </v>
      </c>
      <c r="G328" s="388"/>
      <c r="H328" s="123"/>
      <c r="I328" s="124"/>
      <c r="K328" s="176">
        <f t="shared" si="35"/>
        <v>0</v>
      </c>
    </row>
    <row r="329" spans="1:27" ht="20.25" customHeight="1" x14ac:dyDescent="0.3">
      <c r="A329" s="94" t="str">
        <f>CONCATENATE('PAO 2023'!A358,". ", "5")</f>
        <v>35. 5</v>
      </c>
      <c r="B329" s="116"/>
      <c r="C329" s="116"/>
      <c r="D329" s="116"/>
      <c r="E329" s="117"/>
      <c r="F329" s="387" t="str">
        <f>IFERROR(VLOOKUP(B329,'Validaciones SEVRI'!$D$2:$E$118,2,FALSE)," ")</f>
        <v xml:space="preserve"> </v>
      </c>
      <c r="G329" s="388"/>
      <c r="H329" s="123"/>
      <c r="I329" s="124"/>
      <c r="K329" s="176">
        <f t="shared" si="35"/>
        <v>0</v>
      </c>
    </row>
    <row r="330" spans="1:27" ht="20.25" customHeight="1" x14ac:dyDescent="0.3">
      <c r="A330" s="94" t="str">
        <f>CONCATENATE('PAO 2023'!A358,". ", "6")</f>
        <v>35. 6</v>
      </c>
      <c r="B330" s="116"/>
      <c r="C330" s="116"/>
      <c r="D330" s="116"/>
      <c r="E330" s="117"/>
      <c r="F330" s="387" t="str">
        <f>IFERROR(VLOOKUP(B330,'Validaciones SEVRI'!$D$2:$E$118,2,FALSE)," ")</f>
        <v xml:space="preserve"> </v>
      </c>
      <c r="G330" s="388"/>
      <c r="H330" s="123"/>
      <c r="I330" s="124"/>
      <c r="K330" s="176">
        <f t="shared" si="35"/>
        <v>0</v>
      </c>
    </row>
    <row r="331" spans="1:27" ht="20.25" customHeight="1" thickBot="1" x14ac:dyDescent="0.35">
      <c r="A331" s="94" t="str">
        <f>CONCATENATE('PAO 2023'!A358,". ", "7")</f>
        <v>35. 7</v>
      </c>
      <c r="B331" s="116"/>
      <c r="C331" s="116"/>
      <c r="D331" s="116"/>
      <c r="E331" s="117"/>
      <c r="F331" s="387" t="str">
        <f>IFERROR(VLOOKUP(B331,'Validaciones SEVRI'!$D$2:$E$118,2,FALSE)," ")</f>
        <v xml:space="preserve"> </v>
      </c>
      <c r="G331" s="388"/>
      <c r="H331" s="123"/>
      <c r="I331" s="124"/>
      <c r="K331" s="176">
        <f t="shared" si="35"/>
        <v>0</v>
      </c>
    </row>
    <row r="332" spans="1:27" s="80" customFormat="1" ht="20.25" customHeight="1" thickBot="1" x14ac:dyDescent="0.3">
      <c r="A332" s="73" t="s">
        <v>60</v>
      </c>
      <c r="B332" s="402">
        <f>+'PAO 2023'!B365</f>
        <v>0</v>
      </c>
      <c r="C332" s="403"/>
      <c r="D332" s="403"/>
      <c r="E332" s="403"/>
      <c r="F332" s="403"/>
      <c r="G332" s="403"/>
      <c r="H332" s="403"/>
      <c r="I332" s="403"/>
      <c r="J332" s="135"/>
      <c r="K332" s="176"/>
      <c r="L332" s="135"/>
      <c r="M332" s="135"/>
      <c r="N332" s="135"/>
      <c r="O332" s="135"/>
      <c r="P332" s="135"/>
      <c r="Q332" s="135"/>
      <c r="R332" s="135"/>
      <c r="S332" s="135"/>
      <c r="T332" s="135"/>
      <c r="U332" s="135"/>
      <c r="V332" s="135"/>
      <c r="W332" s="135"/>
      <c r="X332" s="135"/>
      <c r="Y332" s="135"/>
      <c r="Z332" s="135"/>
      <c r="AA332" s="135"/>
    </row>
    <row r="333" spans="1:27" ht="20.25" customHeight="1" x14ac:dyDescent="0.3">
      <c r="A333" s="92" t="s">
        <v>61</v>
      </c>
      <c r="B333" s="395" t="str">
        <f>CONCATENATE('PAO 2023'!A367,". ",'PAO 2023'!A368)</f>
        <v xml:space="preserve">36. </v>
      </c>
      <c r="C333" s="396"/>
      <c r="D333" s="396"/>
      <c r="E333" s="396"/>
      <c r="F333" s="396"/>
      <c r="G333" s="396"/>
      <c r="H333" s="396"/>
      <c r="I333" s="397"/>
      <c r="K333" s="177"/>
      <c r="L333" s="173"/>
      <c r="M333" s="173"/>
      <c r="N333" s="81"/>
      <c r="O333" s="81"/>
      <c r="P333" s="81"/>
      <c r="Q333" s="81"/>
      <c r="R333" s="81"/>
      <c r="S333" s="81"/>
      <c r="T333" s="81"/>
      <c r="U333" s="81"/>
      <c r="V333" s="81"/>
      <c r="W333" s="81"/>
      <c r="X333" s="81"/>
      <c r="Y333" s="81"/>
      <c r="Z333" s="81"/>
      <c r="AA333" s="81"/>
    </row>
    <row r="334" spans="1:27" ht="20.25" customHeight="1" x14ac:dyDescent="0.3">
      <c r="A334" s="94" t="str">
        <f>CONCATENATE('PAO 2023'!A367,". ", "1")</f>
        <v>36. 1</v>
      </c>
      <c r="B334" s="116"/>
      <c r="C334" s="116"/>
      <c r="D334" s="116"/>
      <c r="E334" s="117"/>
      <c r="F334" s="387" t="str">
        <f>IFERROR(VLOOKUP(B334,'Validaciones SEVRI'!$D$2:$E$118,2,FALSE)," ")</f>
        <v xml:space="preserve"> </v>
      </c>
      <c r="G334" s="388"/>
      <c r="H334" s="123"/>
      <c r="I334" s="124"/>
      <c r="K334" s="176">
        <f t="shared" ref="K334:K340" si="36">IF(B334&lt;1,0, 1)</f>
        <v>0</v>
      </c>
    </row>
    <row r="335" spans="1:27" ht="20.25" customHeight="1" x14ac:dyDescent="0.3">
      <c r="A335" s="94" t="str">
        <f>CONCATENATE('PAO 2023'!A367,". ", "2")</f>
        <v>36. 2</v>
      </c>
      <c r="B335" s="116"/>
      <c r="C335" s="116"/>
      <c r="D335" s="116"/>
      <c r="E335" s="117"/>
      <c r="F335" s="387" t="str">
        <f>IFERROR(VLOOKUP(B335,'Validaciones SEVRI'!$D$2:$E$118,2,FALSE)," ")</f>
        <v xml:space="preserve"> </v>
      </c>
      <c r="G335" s="388"/>
      <c r="H335" s="123"/>
      <c r="I335" s="124"/>
      <c r="K335" s="176">
        <f t="shared" si="36"/>
        <v>0</v>
      </c>
    </row>
    <row r="336" spans="1:27" ht="20.25" customHeight="1" x14ac:dyDescent="0.3">
      <c r="A336" s="94" t="str">
        <f>CONCATENATE('PAO 2023'!A367,". ","3")</f>
        <v>36. 3</v>
      </c>
      <c r="B336" s="116"/>
      <c r="C336" s="116"/>
      <c r="D336" s="116"/>
      <c r="E336" s="117"/>
      <c r="F336" s="387" t="str">
        <f>IFERROR(VLOOKUP(B336,'Validaciones SEVRI'!$D$2:$E$118,2,FALSE)," ")</f>
        <v xml:space="preserve"> </v>
      </c>
      <c r="G336" s="388"/>
      <c r="H336" s="123"/>
      <c r="I336" s="124"/>
      <c r="K336" s="176">
        <f t="shared" si="36"/>
        <v>0</v>
      </c>
    </row>
    <row r="337" spans="1:27" ht="20.25" customHeight="1" x14ac:dyDescent="0.3">
      <c r="A337" s="94" t="str">
        <f>CONCATENATE('PAO 2023'!A367,". ", "4")</f>
        <v>36. 4</v>
      </c>
      <c r="B337" s="116"/>
      <c r="C337" s="116"/>
      <c r="D337" s="116"/>
      <c r="E337" s="117"/>
      <c r="F337" s="387" t="str">
        <f>IFERROR(VLOOKUP(B337,'Validaciones SEVRI'!$D$2:$E$118,2,FALSE)," ")</f>
        <v xml:space="preserve"> </v>
      </c>
      <c r="G337" s="388"/>
      <c r="H337" s="123"/>
      <c r="I337" s="124"/>
      <c r="K337" s="176">
        <f t="shared" si="36"/>
        <v>0</v>
      </c>
    </row>
    <row r="338" spans="1:27" ht="20.25" customHeight="1" x14ac:dyDescent="0.3">
      <c r="A338" s="94" t="str">
        <f>CONCATENATE('PAO 2023'!A367,". ", "5")</f>
        <v>36. 5</v>
      </c>
      <c r="B338" s="116"/>
      <c r="C338" s="116"/>
      <c r="D338" s="116"/>
      <c r="E338" s="117"/>
      <c r="F338" s="387" t="str">
        <f>IFERROR(VLOOKUP(B338,'Validaciones SEVRI'!$D$2:$E$118,2,FALSE)," ")</f>
        <v xml:space="preserve"> </v>
      </c>
      <c r="G338" s="388"/>
      <c r="H338" s="123"/>
      <c r="I338" s="124"/>
      <c r="K338" s="176">
        <f t="shared" si="36"/>
        <v>0</v>
      </c>
    </row>
    <row r="339" spans="1:27" ht="20.25" customHeight="1" x14ac:dyDescent="0.3">
      <c r="A339" s="94" t="str">
        <f>CONCATENATE('PAO 2023'!A367,". ", "6")</f>
        <v>36. 6</v>
      </c>
      <c r="B339" s="116"/>
      <c r="C339" s="116"/>
      <c r="D339" s="116"/>
      <c r="E339" s="117"/>
      <c r="F339" s="387" t="str">
        <f>IFERROR(VLOOKUP(B339,'Validaciones SEVRI'!$D$2:$E$118,2,FALSE)," ")</f>
        <v xml:space="preserve"> </v>
      </c>
      <c r="G339" s="388"/>
      <c r="H339" s="123"/>
      <c r="I339" s="124"/>
      <c r="K339" s="176">
        <f t="shared" si="36"/>
        <v>0</v>
      </c>
    </row>
    <row r="340" spans="1:27" ht="20.25" customHeight="1" thickBot="1" x14ac:dyDescent="0.35">
      <c r="A340" s="94" t="str">
        <f>CONCATENATE('PAO 2023'!A367,". ", "7")</f>
        <v>36. 7</v>
      </c>
      <c r="B340" s="116"/>
      <c r="C340" s="116"/>
      <c r="D340" s="116"/>
      <c r="E340" s="117"/>
      <c r="F340" s="387" t="str">
        <f>IFERROR(VLOOKUP(B340,'Validaciones SEVRI'!$D$2:$E$118,2,FALSE)," ")</f>
        <v xml:space="preserve"> </v>
      </c>
      <c r="G340" s="388"/>
      <c r="H340" s="123"/>
      <c r="I340" s="124"/>
      <c r="K340" s="176">
        <f t="shared" si="36"/>
        <v>0</v>
      </c>
    </row>
    <row r="341" spans="1:27" s="80" customFormat="1" ht="20.25" customHeight="1" thickBot="1" x14ac:dyDescent="0.3">
      <c r="A341" s="73" t="s">
        <v>60</v>
      </c>
      <c r="B341" s="402">
        <f>+'PAO 2023'!B374</f>
        <v>0</v>
      </c>
      <c r="C341" s="403"/>
      <c r="D341" s="403"/>
      <c r="E341" s="403"/>
      <c r="F341" s="403"/>
      <c r="G341" s="403"/>
      <c r="H341" s="403"/>
      <c r="I341" s="403"/>
      <c r="J341" s="135"/>
      <c r="K341" s="176"/>
      <c r="L341" s="135"/>
      <c r="M341" s="135"/>
      <c r="N341" s="135"/>
      <c r="O341" s="135"/>
      <c r="P341" s="135"/>
      <c r="Q341" s="135"/>
      <c r="R341" s="135"/>
      <c r="S341" s="135"/>
      <c r="T341" s="135"/>
      <c r="U341" s="135"/>
      <c r="V341" s="135"/>
      <c r="W341" s="135"/>
      <c r="X341" s="135"/>
      <c r="Y341" s="135"/>
      <c r="Z341" s="135"/>
      <c r="AA341" s="135"/>
    </row>
    <row r="342" spans="1:27" ht="20.25" customHeight="1" x14ac:dyDescent="0.3">
      <c r="A342" s="92" t="s">
        <v>61</v>
      </c>
      <c r="B342" s="395" t="str">
        <f>CONCATENATE('PAO 2023'!A376,". ",'PAO 2023'!A377)</f>
        <v xml:space="preserve">37. </v>
      </c>
      <c r="C342" s="396"/>
      <c r="D342" s="396"/>
      <c r="E342" s="396"/>
      <c r="F342" s="396"/>
      <c r="G342" s="396"/>
      <c r="H342" s="396"/>
      <c r="I342" s="397"/>
      <c r="K342" s="177"/>
      <c r="L342" s="173"/>
      <c r="M342" s="173"/>
      <c r="N342" s="81"/>
      <c r="O342" s="81"/>
      <c r="P342" s="81"/>
      <c r="Q342" s="81"/>
      <c r="R342" s="81"/>
      <c r="S342" s="81"/>
      <c r="T342" s="81"/>
      <c r="U342" s="81"/>
      <c r="V342" s="81"/>
      <c r="W342" s="81"/>
      <c r="X342" s="81"/>
      <c r="Y342" s="81"/>
      <c r="Z342" s="81"/>
      <c r="AA342" s="81"/>
    </row>
    <row r="343" spans="1:27" ht="20.25" customHeight="1" x14ac:dyDescent="0.3">
      <c r="A343" s="94" t="str">
        <f>CONCATENATE('PAO 2023'!A376,". ", "1")</f>
        <v>37. 1</v>
      </c>
      <c r="B343" s="116"/>
      <c r="C343" s="116"/>
      <c r="D343" s="116"/>
      <c r="E343" s="117"/>
      <c r="F343" s="387" t="str">
        <f>IFERROR(VLOOKUP(B343,'Validaciones SEVRI'!$D$2:$E$118,2,FALSE)," ")</f>
        <v xml:space="preserve"> </v>
      </c>
      <c r="G343" s="388"/>
      <c r="H343" s="123"/>
      <c r="I343" s="124"/>
      <c r="K343" s="176">
        <f t="shared" ref="K343:K349" si="37">IF(B343&lt;1,0, 1)</f>
        <v>0</v>
      </c>
    </row>
    <row r="344" spans="1:27" ht="20.25" customHeight="1" x14ac:dyDescent="0.3">
      <c r="A344" s="94" t="str">
        <f>CONCATENATE('PAO 2023'!A376,". ", "2")</f>
        <v>37. 2</v>
      </c>
      <c r="B344" s="116"/>
      <c r="C344" s="116"/>
      <c r="D344" s="116"/>
      <c r="E344" s="117"/>
      <c r="F344" s="387" t="str">
        <f>IFERROR(VLOOKUP(B344,'Validaciones SEVRI'!$D$2:$E$118,2,FALSE)," ")</f>
        <v xml:space="preserve"> </v>
      </c>
      <c r="G344" s="388"/>
      <c r="H344" s="123"/>
      <c r="I344" s="124"/>
      <c r="K344" s="176">
        <f t="shared" si="37"/>
        <v>0</v>
      </c>
    </row>
    <row r="345" spans="1:27" ht="20.25" customHeight="1" x14ac:dyDescent="0.3">
      <c r="A345" s="94" t="str">
        <f>CONCATENATE('PAO 2023'!A376,". ","3")</f>
        <v>37. 3</v>
      </c>
      <c r="B345" s="116"/>
      <c r="C345" s="116"/>
      <c r="D345" s="116"/>
      <c r="E345" s="117"/>
      <c r="F345" s="387" t="str">
        <f>IFERROR(VLOOKUP(B345,'Validaciones SEVRI'!$D$2:$E$118,2,FALSE)," ")</f>
        <v xml:space="preserve"> </v>
      </c>
      <c r="G345" s="388"/>
      <c r="H345" s="123"/>
      <c r="I345" s="124"/>
      <c r="K345" s="176">
        <f t="shared" si="37"/>
        <v>0</v>
      </c>
    </row>
    <row r="346" spans="1:27" ht="20.25" customHeight="1" x14ac:dyDescent="0.3">
      <c r="A346" s="94" t="str">
        <f>CONCATENATE('PAO 2023'!A376,". ", "4")</f>
        <v>37. 4</v>
      </c>
      <c r="B346" s="116"/>
      <c r="C346" s="116"/>
      <c r="D346" s="116"/>
      <c r="E346" s="117"/>
      <c r="F346" s="387" t="str">
        <f>IFERROR(VLOOKUP(B346,'Validaciones SEVRI'!$D$2:$E$118,2,FALSE)," ")</f>
        <v xml:space="preserve"> </v>
      </c>
      <c r="G346" s="388"/>
      <c r="H346" s="123"/>
      <c r="I346" s="124"/>
      <c r="K346" s="176">
        <f t="shared" si="37"/>
        <v>0</v>
      </c>
    </row>
    <row r="347" spans="1:27" ht="20.25" customHeight="1" x14ac:dyDescent="0.3">
      <c r="A347" s="94" t="str">
        <f>CONCATENATE('PAO 2023'!A376,". ", "5")</f>
        <v>37. 5</v>
      </c>
      <c r="B347" s="116"/>
      <c r="C347" s="116"/>
      <c r="D347" s="116"/>
      <c r="E347" s="117"/>
      <c r="F347" s="387" t="str">
        <f>IFERROR(VLOOKUP(B347,'Validaciones SEVRI'!$D$2:$E$118,2,FALSE)," ")</f>
        <v xml:space="preserve"> </v>
      </c>
      <c r="G347" s="388"/>
      <c r="H347" s="123"/>
      <c r="I347" s="124"/>
      <c r="K347" s="176">
        <f t="shared" si="37"/>
        <v>0</v>
      </c>
    </row>
    <row r="348" spans="1:27" ht="20.25" customHeight="1" x14ac:dyDescent="0.3">
      <c r="A348" s="94" t="str">
        <f>CONCATENATE('PAO 2023'!A376,". ", "6")</f>
        <v>37. 6</v>
      </c>
      <c r="B348" s="116"/>
      <c r="C348" s="116"/>
      <c r="D348" s="116"/>
      <c r="E348" s="117"/>
      <c r="F348" s="387" t="str">
        <f>IFERROR(VLOOKUP(B348,'Validaciones SEVRI'!$D$2:$E$118,2,FALSE)," ")</f>
        <v xml:space="preserve"> </v>
      </c>
      <c r="G348" s="388"/>
      <c r="H348" s="123"/>
      <c r="I348" s="124"/>
      <c r="K348" s="176">
        <f t="shared" si="37"/>
        <v>0</v>
      </c>
    </row>
    <row r="349" spans="1:27" ht="20.25" customHeight="1" thickBot="1" x14ac:dyDescent="0.35">
      <c r="A349" s="94" t="str">
        <f>CONCATENATE('PAO 2023'!A376,". ", "7")</f>
        <v>37. 7</v>
      </c>
      <c r="B349" s="116"/>
      <c r="C349" s="116"/>
      <c r="D349" s="116"/>
      <c r="E349" s="117"/>
      <c r="F349" s="387" t="str">
        <f>IFERROR(VLOOKUP(B349,'Validaciones SEVRI'!$D$2:$E$118,2,FALSE)," ")</f>
        <v xml:space="preserve"> </v>
      </c>
      <c r="G349" s="388"/>
      <c r="H349" s="123"/>
      <c r="I349" s="124"/>
      <c r="K349" s="176">
        <f t="shared" si="37"/>
        <v>0</v>
      </c>
    </row>
    <row r="350" spans="1:27" s="80" customFormat="1" ht="20.25" customHeight="1" thickBot="1" x14ac:dyDescent="0.3">
      <c r="A350" s="73" t="s">
        <v>60</v>
      </c>
      <c r="B350" s="402">
        <f>+'PAO 2023'!B383</f>
        <v>0</v>
      </c>
      <c r="C350" s="403"/>
      <c r="D350" s="403"/>
      <c r="E350" s="403"/>
      <c r="F350" s="403"/>
      <c r="G350" s="403"/>
      <c r="H350" s="403"/>
      <c r="I350" s="403"/>
      <c r="J350" s="135"/>
      <c r="K350" s="176"/>
      <c r="L350" s="135"/>
      <c r="M350" s="135"/>
      <c r="N350" s="135"/>
      <c r="O350" s="135"/>
      <c r="P350" s="135"/>
      <c r="Q350" s="135"/>
      <c r="R350" s="135"/>
      <c r="S350" s="135"/>
      <c r="T350" s="135"/>
      <c r="U350" s="135"/>
      <c r="V350" s="135"/>
      <c r="W350" s="135"/>
      <c r="X350" s="135"/>
      <c r="Y350" s="135"/>
      <c r="Z350" s="135"/>
      <c r="AA350" s="135"/>
    </row>
    <row r="351" spans="1:27" ht="20.25" customHeight="1" x14ac:dyDescent="0.3">
      <c r="A351" s="92" t="s">
        <v>61</v>
      </c>
      <c r="B351" s="395" t="str">
        <f>CONCATENATE('PAO 2023'!A385,". ",'PAO 2023'!A386)</f>
        <v xml:space="preserve">38. </v>
      </c>
      <c r="C351" s="396"/>
      <c r="D351" s="396"/>
      <c r="E351" s="396"/>
      <c r="F351" s="396"/>
      <c r="G351" s="396"/>
      <c r="H351" s="396"/>
      <c r="I351" s="397"/>
      <c r="K351" s="177"/>
      <c r="L351" s="173"/>
      <c r="M351" s="173"/>
      <c r="N351" s="81"/>
      <c r="O351" s="81"/>
      <c r="P351" s="81"/>
      <c r="Q351" s="81"/>
      <c r="R351" s="81"/>
      <c r="S351" s="81"/>
      <c r="T351" s="81"/>
      <c r="U351" s="81"/>
      <c r="V351" s="81"/>
      <c r="W351" s="81"/>
      <c r="X351" s="81"/>
      <c r="Y351" s="81"/>
      <c r="Z351" s="81"/>
      <c r="AA351" s="81"/>
    </row>
    <row r="352" spans="1:27" ht="20.25" customHeight="1" x14ac:dyDescent="0.3">
      <c r="A352" s="94" t="str">
        <f>CONCATENATE('PAO 2023'!A385,". ", "1")</f>
        <v>38. 1</v>
      </c>
      <c r="B352" s="116"/>
      <c r="C352" s="116"/>
      <c r="D352" s="116"/>
      <c r="E352" s="117"/>
      <c r="F352" s="387" t="str">
        <f>IFERROR(VLOOKUP(B352,'Validaciones SEVRI'!$D$2:$E$118,2,FALSE)," ")</f>
        <v xml:space="preserve"> </v>
      </c>
      <c r="G352" s="388"/>
      <c r="H352" s="123"/>
      <c r="I352" s="124"/>
      <c r="K352" s="176">
        <f t="shared" ref="K352:K358" si="38">IF(B352&lt;1,0, 1)</f>
        <v>0</v>
      </c>
    </row>
    <row r="353" spans="1:27" ht="20.25" customHeight="1" x14ac:dyDescent="0.3">
      <c r="A353" s="94" t="str">
        <f>CONCATENATE('PAO 2023'!A385,". ", "2")</f>
        <v>38. 2</v>
      </c>
      <c r="B353" s="116"/>
      <c r="C353" s="116"/>
      <c r="D353" s="116"/>
      <c r="E353" s="117"/>
      <c r="F353" s="387" t="str">
        <f>IFERROR(VLOOKUP(B353,'Validaciones SEVRI'!$D$2:$E$118,2,FALSE)," ")</f>
        <v xml:space="preserve"> </v>
      </c>
      <c r="G353" s="388"/>
      <c r="H353" s="123"/>
      <c r="I353" s="124"/>
      <c r="K353" s="176">
        <f t="shared" si="38"/>
        <v>0</v>
      </c>
    </row>
    <row r="354" spans="1:27" ht="20.25" customHeight="1" x14ac:dyDescent="0.3">
      <c r="A354" s="94" t="str">
        <f>CONCATENATE('PAO 2023'!A385,". ","3")</f>
        <v>38. 3</v>
      </c>
      <c r="B354" s="116"/>
      <c r="C354" s="116"/>
      <c r="D354" s="116"/>
      <c r="E354" s="117"/>
      <c r="F354" s="387" t="str">
        <f>IFERROR(VLOOKUP(B354,'Validaciones SEVRI'!$D$2:$E$118,2,FALSE)," ")</f>
        <v xml:space="preserve"> </v>
      </c>
      <c r="G354" s="388"/>
      <c r="H354" s="123"/>
      <c r="I354" s="124"/>
      <c r="K354" s="176">
        <f t="shared" si="38"/>
        <v>0</v>
      </c>
    </row>
    <row r="355" spans="1:27" ht="20.25" customHeight="1" x14ac:dyDescent="0.3">
      <c r="A355" s="94" t="str">
        <f>CONCATENATE('PAO 2023'!A385,". ", "4")</f>
        <v>38. 4</v>
      </c>
      <c r="B355" s="116"/>
      <c r="C355" s="116"/>
      <c r="D355" s="116"/>
      <c r="E355" s="117"/>
      <c r="F355" s="387" t="str">
        <f>IFERROR(VLOOKUP(B355,'Validaciones SEVRI'!$D$2:$E$118,2,FALSE)," ")</f>
        <v xml:space="preserve"> </v>
      </c>
      <c r="G355" s="388"/>
      <c r="H355" s="123"/>
      <c r="I355" s="124"/>
      <c r="K355" s="176">
        <f t="shared" si="38"/>
        <v>0</v>
      </c>
    </row>
    <row r="356" spans="1:27" ht="20.25" customHeight="1" x14ac:dyDescent="0.3">
      <c r="A356" s="94" t="str">
        <f>CONCATENATE('PAO 2023'!A385,". ", "5")</f>
        <v>38. 5</v>
      </c>
      <c r="B356" s="116"/>
      <c r="C356" s="116"/>
      <c r="D356" s="116"/>
      <c r="E356" s="117"/>
      <c r="F356" s="387" t="str">
        <f>IFERROR(VLOOKUP(B356,'Validaciones SEVRI'!$D$2:$E$118,2,FALSE)," ")</f>
        <v xml:space="preserve"> </v>
      </c>
      <c r="G356" s="388"/>
      <c r="H356" s="123"/>
      <c r="I356" s="124"/>
      <c r="K356" s="176">
        <f t="shared" si="38"/>
        <v>0</v>
      </c>
    </row>
    <row r="357" spans="1:27" ht="20.25" customHeight="1" x14ac:dyDescent="0.3">
      <c r="A357" s="94" t="str">
        <f>CONCATENATE('PAO 2023'!A385,". ", "6")</f>
        <v>38. 6</v>
      </c>
      <c r="B357" s="116"/>
      <c r="C357" s="116"/>
      <c r="D357" s="116"/>
      <c r="E357" s="117"/>
      <c r="F357" s="387" t="str">
        <f>IFERROR(VLOOKUP(B357,'Validaciones SEVRI'!$D$2:$E$118,2,FALSE)," ")</f>
        <v xml:space="preserve"> </v>
      </c>
      <c r="G357" s="388"/>
      <c r="H357" s="123"/>
      <c r="I357" s="124"/>
      <c r="K357" s="176">
        <f t="shared" si="38"/>
        <v>0</v>
      </c>
    </row>
    <row r="358" spans="1:27" ht="20.25" customHeight="1" thickBot="1" x14ac:dyDescent="0.35">
      <c r="A358" s="94" t="str">
        <f>CONCATENATE('PAO 2023'!A385,". ", "7")</f>
        <v>38. 7</v>
      </c>
      <c r="B358" s="116"/>
      <c r="C358" s="116"/>
      <c r="D358" s="116"/>
      <c r="E358" s="117"/>
      <c r="F358" s="387" t="str">
        <f>IFERROR(VLOOKUP(B358,'Validaciones SEVRI'!$D$2:$E$118,2,FALSE)," ")</f>
        <v xml:space="preserve"> </v>
      </c>
      <c r="G358" s="388"/>
      <c r="H358" s="123"/>
      <c r="I358" s="124"/>
      <c r="K358" s="176">
        <f t="shared" si="38"/>
        <v>0</v>
      </c>
    </row>
    <row r="359" spans="1:27" s="80" customFormat="1" ht="20.25" customHeight="1" thickBot="1" x14ac:dyDescent="0.3">
      <c r="A359" s="73" t="s">
        <v>60</v>
      </c>
      <c r="B359" s="402">
        <f>+'PAO 2023'!B392</f>
        <v>0</v>
      </c>
      <c r="C359" s="403"/>
      <c r="D359" s="403"/>
      <c r="E359" s="403"/>
      <c r="F359" s="403"/>
      <c r="G359" s="403"/>
      <c r="H359" s="403"/>
      <c r="I359" s="403"/>
      <c r="J359" s="135"/>
      <c r="K359" s="176"/>
      <c r="L359" s="135"/>
      <c r="M359" s="135"/>
      <c r="N359" s="135"/>
      <c r="O359" s="135"/>
      <c r="P359" s="135"/>
      <c r="Q359" s="135"/>
      <c r="R359" s="135"/>
      <c r="S359" s="135"/>
      <c r="T359" s="135"/>
      <c r="U359" s="135"/>
      <c r="V359" s="135"/>
      <c r="W359" s="135"/>
      <c r="X359" s="135"/>
      <c r="Y359" s="135"/>
      <c r="Z359" s="135"/>
      <c r="AA359" s="135"/>
    </row>
    <row r="360" spans="1:27" ht="20.25" customHeight="1" x14ac:dyDescent="0.3">
      <c r="A360" s="92" t="s">
        <v>61</v>
      </c>
      <c r="B360" s="395" t="str">
        <f>CONCATENATE('PAO 2023'!A394,". ",'PAO 2023'!A395)</f>
        <v xml:space="preserve">39. </v>
      </c>
      <c r="C360" s="396"/>
      <c r="D360" s="396"/>
      <c r="E360" s="396"/>
      <c r="F360" s="396"/>
      <c r="G360" s="396"/>
      <c r="H360" s="396"/>
      <c r="I360" s="397"/>
      <c r="K360" s="177"/>
      <c r="L360" s="173"/>
      <c r="M360" s="173"/>
      <c r="N360" s="81"/>
      <c r="O360" s="81"/>
      <c r="P360" s="81"/>
      <c r="Q360" s="81"/>
      <c r="R360" s="81"/>
      <c r="S360" s="81"/>
      <c r="T360" s="81"/>
      <c r="U360" s="81"/>
      <c r="V360" s="81"/>
      <c r="W360" s="81"/>
      <c r="X360" s="81"/>
      <c r="Y360" s="81"/>
      <c r="Z360" s="81"/>
      <c r="AA360" s="81"/>
    </row>
    <row r="361" spans="1:27" ht="20.25" customHeight="1" x14ac:dyDescent="0.3">
      <c r="A361" s="94" t="str">
        <f>CONCATENATE('PAO 2023'!A394,". ", "1")</f>
        <v>39. 1</v>
      </c>
      <c r="B361" s="116"/>
      <c r="C361" s="116"/>
      <c r="D361" s="116"/>
      <c r="E361" s="117"/>
      <c r="F361" s="387" t="str">
        <f>IFERROR(VLOOKUP(B361,'Validaciones SEVRI'!$D$2:$E$118,2,FALSE)," ")</f>
        <v xml:space="preserve"> </v>
      </c>
      <c r="G361" s="388"/>
      <c r="H361" s="123"/>
      <c r="I361" s="124"/>
      <c r="K361" s="176">
        <f t="shared" ref="K361:K367" si="39">IF(B361&lt;1,0, 1)</f>
        <v>0</v>
      </c>
    </row>
    <row r="362" spans="1:27" ht="20.25" customHeight="1" x14ac:dyDescent="0.3">
      <c r="A362" s="94" t="str">
        <f>CONCATENATE('PAO 2023'!A394,". ", "2")</f>
        <v>39. 2</v>
      </c>
      <c r="B362" s="116"/>
      <c r="C362" s="116"/>
      <c r="D362" s="116"/>
      <c r="E362" s="117"/>
      <c r="F362" s="387" t="str">
        <f>IFERROR(VLOOKUP(B362,'Validaciones SEVRI'!$D$2:$E$118,2,FALSE)," ")</f>
        <v xml:space="preserve"> </v>
      </c>
      <c r="G362" s="388"/>
      <c r="H362" s="123"/>
      <c r="I362" s="124"/>
      <c r="K362" s="176">
        <f t="shared" si="39"/>
        <v>0</v>
      </c>
    </row>
    <row r="363" spans="1:27" ht="20.25" customHeight="1" x14ac:dyDescent="0.3">
      <c r="A363" s="94" t="str">
        <f>CONCATENATE('PAO 2023'!A394,". ","3")</f>
        <v>39. 3</v>
      </c>
      <c r="B363" s="116"/>
      <c r="C363" s="116"/>
      <c r="D363" s="116"/>
      <c r="E363" s="117"/>
      <c r="F363" s="387" t="str">
        <f>IFERROR(VLOOKUP(B363,'Validaciones SEVRI'!$D$2:$E$118,2,FALSE)," ")</f>
        <v xml:space="preserve"> </v>
      </c>
      <c r="G363" s="388"/>
      <c r="H363" s="123"/>
      <c r="I363" s="124"/>
      <c r="K363" s="176">
        <f t="shared" si="39"/>
        <v>0</v>
      </c>
    </row>
    <row r="364" spans="1:27" ht="20.25" customHeight="1" x14ac:dyDescent="0.3">
      <c r="A364" s="94" t="str">
        <f>CONCATENATE('PAO 2023'!A394,". ", "4")</f>
        <v>39. 4</v>
      </c>
      <c r="B364" s="116"/>
      <c r="C364" s="116"/>
      <c r="D364" s="116"/>
      <c r="E364" s="117"/>
      <c r="F364" s="387" t="str">
        <f>IFERROR(VLOOKUP(B364,'Validaciones SEVRI'!$D$2:$E$118,2,FALSE)," ")</f>
        <v xml:space="preserve"> </v>
      </c>
      <c r="G364" s="388"/>
      <c r="H364" s="123"/>
      <c r="I364" s="124"/>
      <c r="K364" s="176">
        <f t="shared" si="39"/>
        <v>0</v>
      </c>
    </row>
    <row r="365" spans="1:27" ht="20.25" customHeight="1" x14ac:dyDescent="0.3">
      <c r="A365" s="94" t="str">
        <f>CONCATENATE('PAO 2023'!A394,". ", "5")</f>
        <v>39. 5</v>
      </c>
      <c r="B365" s="116"/>
      <c r="C365" s="116"/>
      <c r="D365" s="116"/>
      <c r="E365" s="117"/>
      <c r="F365" s="387" t="str">
        <f>IFERROR(VLOOKUP(B365,'Validaciones SEVRI'!$D$2:$E$118,2,FALSE)," ")</f>
        <v xml:space="preserve"> </v>
      </c>
      <c r="G365" s="388"/>
      <c r="H365" s="123"/>
      <c r="I365" s="124"/>
      <c r="K365" s="176">
        <f t="shared" si="39"/>
        <v>0</v>
      </c>
    </row>
    <row r="366" spans="1:27" ht="20.25" customHeight="1" x14ac:dyDescent="0.3">
      <c r="A366" s="94" t="str">
        <f>CONCATENATE('PAO 2023'!A394,". ", "6")</f>
        <v>39. 6</v>
      </c>
      <c r="B366" s="116"/>
      <c r="C366" s="116"/>
      <c r="D366" s="116"/>
      <c r="E366" s="117"/>
      <c r="F366" s="387" t="str">
        <f>IFERROR(VLOOKUP(B366,'Validaciones SEVRI'!$D$2:$E$118,2,FALSE)," ")</f>
        <v xml:space="preserve"> </v>
      </c>
      <c r="G366" s="388"/>
      <c r="H366" s="123"/>
      <c r="I366" s="124"/>
      <c r="K366" s="176">
        <f t="shared" si="39"/>
        <v>0</v>
      </c>
    </row>
    <row r="367" spans="1:27" ht="20.25" customHeight="1" thickBot="1" x14ac:dyDescent="0.35">
      <c r="A367" s="94" t="str">
        <f>CONCATENATE('PAO 2023'!A394,". ", "7")</f>
        <v>39. 7</v>
      </c>
      <c r="B367" s="116"/>
      <c r="C367" s="116"/>
      <c r="D367" s="116"/>
      <c r="E367" s="117"/>
      <c r="F367" s="387" t="str">
        <f>IFERROR(VLOOKUP(B367,'Validaciones SEVRI'!$D$2:$E$118,2,FALSE)," ")</f>
        <v xml:space="preserve"> </v>
      </c>
      <c r="G367" s="388"/>
      <c r="H367" s="123"/>
      <c r="I367" s="124"/>
      <c r="K367" s="176">
        <f t="shared" si="39"/>
        <v>0</v>
      </c>
    </row>
    <row r="368" spans="1:27" s="80" customFormat="1" ht="20.25" customHeight="1" thickBot="1" x14ac:dyDescent="0.3">
      <c r="A368" s="73" t="s">
        <v>60</v>
      </c>
      <c r="B368" s="402">
        <f>+'PAO 2023'!B401</f>
        <v>0</v>
      </c>
      <c r="C368" s="403"/>
      <c r="D368" s="403"/>
      <c r="E368" s="403"/>
      <c r="F368" s="403"/>
      <c r="G368" s="403"/>
      <c r="H368" s="403"/>
      <c r="I368" s="403"/>
      <c r="J368" s="135"/>
      <c r="K368" s="176"/>
      <c r="L368" s="135"/>
      <c r="M368" s="135"/>
      <c r="N368" s="135"/>
      <c r="O368" s="135"/>
      <c r="P368" s="135"/>
      <c r="Q368" s="135"/>
      <c r="R368" s="135"/>
      <c r="S368" s="135"/>
      <c r="T368" s="135"/>
      <c r="U368" s="135"/>
      <c r="V368" s="135"/>
      <c r="W368" s="135"/>
      <c r="X368" s="135"/>
      <c r="Y368" s="135"/>
      <c r="Z368" s="135"/>
      <c r="AA368" s="135"/>
    </row>
    <row r="369" spans="1:27" ht="20.25" customHeight="1" x14ac:dyDescent="0.3">
      <c r="A369" s="92" t="s">
        <v>61</v>
      </c>
      <c r="B369" s="395" t="str">
        <f>CONCATENATE('PAO 2023'!A403,". ",'PAO 2023'!A404)</f>
        <v xml:space="preserve">40. </v>
      </c>
      <c r="C369" s="396"/>
      <c r="D369" s="396"/>
      <c r="E369" s="396"/>
      <c r="F369" s="396"/>
      <c r="G369" s="396"/>
      <c r="H369" s="396"/>
      <c r="I369" s="397"/>
      <c r="K369" s="177"/>
      <c r="L369" s="173"/>
      <c r="M369" s="173"/>
      <c r="N369" s="81"/>
      <c r="O369" s="81"/>
      <c r="P369" s="81"/>
      <c r="Q369" s="81"/>
      <c r="R369" s="81"/>
      <c r="S369" s="81"/>
      <c r="T369" s="81"/>
      <c r="U369" s="81"/>
      <c r="V369" s="81"/>
      <c r="W369" s="81"/>
      <c r="X369" s="81"/>
      <c r="Y369" s="81"/>
      <c r="Z369" s="81"/>
      <c r="AA369" s="81"/>
    </row>
    <row r="370" spans="1:27" ht="20.25" customHeight="1" x14ac:dyDescent="0.3">
      <c r="A370" s="94" t="str">
        <f>CONCATENATE('PAO 2023'!A403,". ", "1")</f>
        <v>40. 1</v>
      </c>
      <c r="B370" s="116"/>
      <c r="C370" s="116"/>
      <c r="D370" s="116"/>
      <c r="E370" s="117"/>
      <c r="F370" s="387" t="str">
        <f>IFERROR(VLOOKUP(B370,'Validaciones SEVRI'!$D$2:$E$118,2,FALSE)," ")</f>
        <v xml:space="preserve"> </v>
      </c>
      <c r="G370" s="388"/>
      <c r="H370" s="123"/>
      <c r="I370" s="124"/>
      <c r="K370" s="176">
        <f t="shared" ref="K370:K376" si="40">IF(B370&lt;1,0, 1)</f>
        <v>0</v>
      </c>
    </row>
    <row r="371" spans="1:27" ht="20.25" customHeight="1" x14ac:dyDescent="0.3">
      <c r="A371" s="94" t="str">
        <f>CONCATENATE('PAO 2023'!A403,". ", "2")</f>
        <v>40. 2</v>
      </c>
      <c r="B371" s="116"/>
      <c r="C371" s="116"/>
      <c r="D371" s="116"/>
      <c r="E371" s="117"/>
      <c r="F371" s="387" t="str">
        <f>IFERROR(VLOOKUP(B371,'Validaciones SEVRI'!$D$2:$E$118,2,FALSE)," ")</f>
        <v xml:space="preserve"> </v>
      </c>
      <c r="G371" s="388"/>
      <c r="H371" s="123"/>
      <c r="I371" s="124"/>
      <c r="K371" s="176">
        <f t="shared" si="40"/>
        <v>0</v>
      </c>
    </row>
    <row r="372" spans="1:27" ht="20.25" customHeight="1" x14ac:dyDescent="0.3">
      <c r="A372" s="94" t="str">
        <f>CONCATENATE('PAO 2023'!A403,". ","3")</f>
        <v>40. 3</v>
      </c>
      <c r="B372" s="116"/>
      <c r="C372" s="116"/>
      <c r="D372" s="116"/>
      <c r="E372" s="117"/>
      <c r="F372" s="387" t="str">
        <f>IFERROR(VLOOKUP(B372,'Validaciones SEVRI'!$D$2:$E$118,2,FALSE)," ")</f>
        <v xml:space="preserve"> </v>
      </c>
      <c r="G372" s="388"/>
      <c r="H372" s="123"/>
      <c r="I372" s="124"/>
      <c r="K372" s="176">
        <f t="shared" si="40"/>
        <v>0</v>
      </c>
    </row>
    <row r="373" spans="1:27" ht="20.25" customHeight="1" x14ac:dyDescent="0.3">
      <c r="A373" s="94" t="str">
        <f>CONCATENATE('PAO 2023'!A403,". ", "4")</f>
        <v>40. 4</v>
      </c>
      <c r="B373" s="116"/>
      <c r="C373" s="116"/>
      <c r="D373" s="116"/>
      <c r="E373" s="117"/>
      <c r="F373" s="387" t="str">
        <f>IFERROR(VLOOKUP(B373,'Validaciones SEVRI'!$D$2:$E$118,2,FALSE)," ")</f>
        <v xml:space="preserve"> </v>
      </c>
      <c r="G373" s="388"/>
      <c r="H373" s="123"/>
      <c r="I373" s="124"/>
      <c r="K373" s="176">
        <f t="shared" si="40"/>
        <v>0</v>
      </c>
    </row>
    <row r="374" spans="1:27" ht="20.25" customHeight="1" x14ac:dyDescent="0.3">
      <c r="A374" s="94" t="str">
        <f>CONCATENATE('PAO 2023'!A403,". ", "5")</f>
        <v>40. 5</v>
      </c>
      <c r="B374" s="116"/>
      <c r="C374" s="116"/>
      <c r="D374" s="116"/>
      <c r="E374" s="117"/>
      <c r="F374" s="387" t="str">
        <f>IFERROR(VLOOKUP(B374,'Validaciones SEVRI'!$D$2:$E$118,2,FALSE)," ")</f>
        <v xml:space="preserve"> </v>
      </c>
      <c r="G374" s="388"/>
      <c r="H374" s="123"/>
      <c r="I374" s="124"/>
      <c r="K374" s="176">
        <f t="shared" si="40"/>
        <v>0</v>
      </c>
    </row>
    <row r="375" spans="1:27" ht="20.25" customHeight="1" x14ac:dyDescent="0.3">
      <c r="A375" s="94" t="str">
        <f>CONCATENATE('PAO 2023'!A403,". ", "6")</f>
        <v>40. 6</v>
      </c>
      <c r="B375" s="116"/>
      <c r="C375" s="116"/>
      <c r="D375" s="116"/>
      <c r="E375" s="117"/>
      <c r="F375" s="387" t="str">
        <f>IFERROR(VLOOKUP(B375,'Validaciones SEVRI'!$D$2:$E$118,2,FALSE)," ")</f>
        <v xml:space="preserve"> </v>
      </c>
      <c r="G375" s="388"/>
      <c r="H375" s="123"/>
      <c r="I375" s="124"/>
      <c r="K375" s="176">
        <f t="shared" si="40"/>
        <v>0</v>
      </c>
    </row>
    <row r="376" spans="1:27" ht="20.25" customHeight="1" thickBot="1" x14ac:dyDescent="0.35">
      <c r="A376" s="94" t="str">
        <f>CONCATENATE('PAO 2023'!A403,". ", "7")</f>
        <v>40. 7</v>
      </c>
      <c r="B376" s="116"/>
      <c r="C376" s="116"/>
      <c r="D376" s="116"/>
      <c r="E376" s="117"/>
      <c r="F376" s="387" t="str">
        <f>IFERROR(VLOOKUP(B376,'Validaciones SEVRI'!$D$2:$E$118,2,FALSE)," ")</f>
        <v xml:space="preserve"> </v>
      </c>
      <c r="G376" s="388"/>
      <c r="H376" s="123"/>
      <c r="I376" s="124"/>
      <c r="K376" s="176">
        <f t="shared" si="40"/>
        <v>0</v>
      </c>
    </row>
    <row r="377" spans="1:27" s="80" customFormat="1" ht="20.25" customHeight="1" thickBot="1" x14ac:dyDescent="0.3">
      <c r="A377" s="73" t="s">
        <v>60</v>
      </c>
      <c r="B377" s="402">
        <f>+'PAO 2023'!B410</f>
        <v>0</v>
      </c>
      <c r="C377" s="403"/>
      <c r="D377" s="403"/>
      <c r="E377" s="403"/>
      <c r="F377" s="403"/>
      <c r="G377" s="403"/>
      <c r="H377" s="403"/>
      <c r="I377" s="403"/>
      <c r="J377" s="135"/>
      <c r="K377" s="176"/>
      <c r="L377" s="135"/>
      <c r="M377" s="135"/>
      <c r="N377" s="135"/>
      <c r="O377" s="135"/>
      <c r="P377" s="135"/>
      <c r="Q377" s="135"/>
      <c r="R377" s="135"/>
      <c r="S377" s="135"/>
      <c r="T377" s="135"/>
      <c r="U377" s="135"/>
      <c r="V377" s="135"/>
      <c r="W377" s="135"/>
      <c r="X377" s="135"/>
      <c r="Y377" s="135"/>
      <c r="Z377" s="135"/>
      <c r="AA377" s="135"/>
    </row>
    <row r="378" spans="1:27" ht="20.25" customHeight="1" x14ac:dyDescent="0.3">
      <c r="A378" s="92" t="s">
        <v>61</v>
      </c>
      <c r="B378" s="395" t="str">
        <f>CONCATENATE('PAO 2023'!A412,". ",'PAO 2023'!A413)</f>
        <v xml:space="preserve">41. </v>
      </c>
      <c r="C378" s="396"/>
      <c r="D378" s="396"/>
      <c r="E378" s="396"/>
      <c r="F378" s="396"/>
      <c r="G378" s="396"/>
      <c r="H378" s="396"/>
      <c r="I378" s="397"/>
      <c r="K378" s="177"/>
      <c r="L378" s="173"/>
      <c r="M378" s="173"/>
      <c r="N378" s="81"/>
      <c r="O378" s="81"/>
      <c r="P378" s="81"/>
      <c r="Q378" s="81"/>
      <c r="R378" s="81"/>
      <c r="S378" s="81"/>
      <c r="T378" s="81"/>
      <c r="U378" s="81"/>
      <c r="V378" s="81"/>
      <c r="W378" s="81"/>
      <c r="X378" s="81"/>
      <c r="Y378" s="81"/>
      <c r="Z378" s="81"/>
      <c r="AA378" s="81"/>
    </row>
    <row r="379" spans="1:27" ht="20.25" customHeight="1" x14ac:dyDescent="0.3">
      <c r="A379" s="94" t="str">
        <f>CONCATENATE('PAO 2023'!A412,". ", "1")</f>
        <v>41. 1</v>
      </c>
      <c r="B379" s="116"/>
      <c r="C379" s="116"/>
      <c r="D379" s="116"/>
      <c r="E379" s="117"/>
      <c r="F379" s="387" t="str">
        <f>IFERROR(VLOOKUP(B379,'Validaciones SEVRI'!$D$2:$E$118,2,FALSE)," ")</f>
        <v xml:space="preserve"> </v>
      </c>
      <c r="G379" s="388"/>
      <c r="H379" s="123"/>
      <c r="I379" s="124"/>
      <c r="K379" s="176">
        <f t="shared" ref="K379:K385" si="41">IF(B379&lt;1,0, 1)</f>
        <v>0</v>
      </c>
    </row>
    <row r="380" spans="1:27" ht="20.25" customHeight="1" x14ac:dyDescent="0.3">
      <c r="A380" s="94" t="str">
        <f>CONCATENATE('PAO 2023'!A412,". ", "2")</f>
        <v>41. 2</v>
      </c>
      <c r="B380" s="116"/>
      <c r="C380" s="116"/>
      <c r="D380" s="116"/>
      <c r="E380" s="117"/>
      <c r="F380" s="387" t="str">
        <f>IFERROR(VLOOKUP(B380,'Validaciones SEVRI'!$D$2:$E$118,2,FALSE)," ")</f>
        <v xml:space="preserve"> </v>
      </c>
      <c r="G380" s="388"/>
      <c r="H380" s="123"/>
      <c r="I380" s="124"/>
      <c r="K380" s="176">
        <f t="shared" si="41"/>
        <v>0</v>
      </c>
    </row>
    <row r="381" spans="1:27" ht="20.25" customHeight="1" x14ac:dyDescent="0.3">
      <c r="A381" s="94" t="str">
        <f>CONCATENATE('PAO 2023'!A412,". ","3")</f>
        <v>41. 3</v>
      </c>
      <c r="B381" s="116"/>
      <c r="C381" s="116"/>
      <c r="D381" s="116"/>
      <c r="E381" s="117"/>
      <c r="F381" s="387" t="str">
        <f>IFERROR(VLOOKUP(B381,'Validaciones SEVRI'!$D$2:$E$118,2,FALSE)," ")</f>
        <v xml:space="preserve"> </v>
      </c>
      <c r="G381" s="388"/>
      <c r="H381" s="123"/>
      <c r="I381" s="124"/>
      <c r="K381" s="176">
        <f t="shared" si="41"/>
        <v>0</v>
      </c>
    </row>
    <row r="382" spans="1:27" ht="20.25" customHeight="1" x14ac:dyDescent="0.3">
      <c r="A382" s="94" t="str">
        <f>CONCATENATE('PAO 2023'!A412,". ", "4")</f>
        <v>41. 4</v>
      </c>
      <c r="B382" s="116"/>
      <c r="C382" s="116"/>
      <c r="D382" s="116"/>
      <c r="E382" s="117"/>
      <c r="F382" s="387" t="str">
        <f>IFERROR(VLOOKUP(B382,'Validaciones SEVRI'!$D$2:$E$118,2,FALSE)," ")</f>
        <v xml:space="preserve"> </v>
      </c>
      <c r="G382" s="388"/>
      <c r="H382" s="123"/>
      <c r="I382" s="124"/>
      <c r="K382" s="176">
        <f t="shared" si="41"/>
        <v>0</v>
      </c>
    </row>
    <row r="383" spans="1:27" ht="20.25" customHeight="1" x14ac:dyDescent="0.3">
      <c r="A383" s="94" t="str">
        <f>CONCATENATE('PAO 2023'!A412,". ", "5")</f>
        <v>41. 5</v>
      </c>
      <c r="B383" s="116"/>
      <c r="C383" s="116"/>
      <c r="D383" s="116"/>
      <c r="E383" s="117"/>
      <c r="F383" s="387" t="str">
        <f>IFERROR(VLOOKUP(B383,'Validaciones SEVRI'!$D$2:$E$118,2,FALSE)," ")</f>
        <v xml:space="preserve"> </v>
      </c>
      <c r="G383" s="388"/>
      <c r="H383" s="123"/>
      <c r="I383" s="124"/>
      <c r="K383" s="176">
        <f t="shared" si="41"/>
        <v>0</v>
      </c>
    </row>
    <row r="384" spans="1:27" ht="20.25" customHeight="1" x14ac:dyDescent="0.3">
      <c r="A384" s="94" t="str">
        <f>CONCATENATE('PAO 2023'!A412,". ", "6")</f>
        <v>41. 6</v>
      </c>
      <c r="B384" s="116"/>
      <c r="C384" s="116"/>
      <c r="D384" s="116"/>
      <c r="E384" s="117"/>
      <c r="F384" s="387" t="str">
        <f>IFERROR(VLOOKUP(B384,'Validaciones SEVRI'!$D$2:$E$118,2,FALSE)," ")</f>
        <v xml:space="preserve"> </v>
      </c>
      <c r="G384" s="388"/>
      <c r="H384" s="123"/>
      <c r="I384" s="124"/>
      <c r="K384" s="176">
        <f t="shared" si="41"/>
        <v>0</v>
      </c>
    </row>
    <row r="385" spans="1:27" ht="20.25" customHeight="1" thickBot="1" x14ac:dyDescent="0.35">
      <c r="A385" s="94" t="str">
        <f>CONCATENATE('PAO 2023'!A412,". ", "7")</f>
        <v>41. 7</v>
      </c>
      <c r="B385" s="116"/>
      <c r="C385" s="116"/>
      <c r="D385" s="116"/>
      <c r="E385" s="117"/>
      <c r="F385" s="387" t="str">
        <f>IFERROR(VLOOKUP(B385,'Validaciones SEVRI'!$D$2:$E$118,2,FALSE)," ")</f>
        <v xml:space="preserve"> </v>
      </c>
      <c r="G385" s="388"/>
      <c r="H385" s="123"/>
      <c r="I385" s="124"/>
      <c r="K385" s="176">
        <f t="shared" si="41"/>
        <v>0</v>
      </c>
    </row>
    <row r="386" spans="1:27" s="80" customFormat="1" ht="20.25" customHeight="1" thickBot="1" x14ac:dyDescent="0.3">
      <c r="A386" s="73" t="s">
        <v>60</v>
      </c>
      <c r="B386" s="402">
        <f>+'PAO 2023'!B419</f>
        <v>0</v>
      </c>
      <c r="C386" s="403"/>
      <c r="D386" s="403"/>
      <c r="E386" s="403"/>
      <c r="F386" s="403"/>
      <c r="G386" s="403"/>
      <c r="H386" s="403"/>
      <c r="I386" s="403"/>
      <c r="J386" s="135"/>
      <c r="K386" s="176"/>
      <c r="L386" s="135"/>
      <c r="M386" s="135"/>
      <c r="N386" s="135"/>
      <c r="O386" s="135"/>
      <c r="P386" s="135"/>
      <c r="Q386" s="135"/>
      <c r="R386" s="135"/>
      <c r="S386" s="135"/>
      <c r="T386" s="135"/>
      <c r="U386" s="135"/>
      <c r="V386" s="135"/>
      <c r="W386" s="135"/>
      <c r="X386" s="135"/>
      <c r="Y386" s="135"/>
      <c r="Z386" s="135"/>
      <c r="AA386" s="135"/>
    </row>
    <row r="387" spans="1:27" ht="20.25" customHeight="1" x14ac:dyDescent="0.3">
      <c r="A387" s="92" t="s">
        <v>61</v>
      </c>
      <c r="B387" s="395" t="str">
        <f>CONCATENATE('PAO 2023'!A421,". ",'PAO 2023'!A422)</f>
        <v xml:space="preserve">42. </v>
      </c>
      <c r="C387" s="396"/>
      <c r="D387" s="396"/>
      <c r="E387" s="396"/>
      <c r="F387" s="396"/>
      <c r="G387" s="396"/>
      <c r="H387" s="396"/>
      <c r="I387" s="397"/>
      <c r="K387" s="177"/>
      <c r="L387" s="173"/>
      <c r="M387" s="173"/>
      <c r="N387" s="81"/>
      <c r="O387" s="81"/>
      <c r="P387" s="81"/>
      <c r="Q387" s="81"/>
      <c r="R387" s="81"/>
      <c r="S387" s="81"/>
      <c r="T387" s="81"/>
      <c r="U387" s="81"/>
      <c r="V387" s="81"/>
      <c r="W387" s="81"/>
      <c r="X387" s="81"/>
      <c r="Y387" s="81"/>
      <c r="Z387" s="81"/>
      <c r="AA387" s="81"/>
    </row>
    <row r="388" spans="1:27" ht="20.25" customHeight="1" x14ac:dyDescent="0.3">
      <c r="A388" s="94" t="str">
        <f>CONCATENATE('PAO 2023'!A421,". ", "1")</f>
        <v>42. 1</v>
      </c>
      <c r="B388" s="116"/>
      <c r="C388" s="116"/>
      <c r="D388" s="116"/>
      <c r="E388" s="117"/>
      <c r="F388" s="387" t="str">
        <f>IFERROR(VLOOKUP(B388,'Validaciones SEVRI'!$D$2:$E$118,2,FALSE)," ")</f>
        <v xml:space="preserve"> </v>
      </c>
      <c r="G388" s="388"/>
      <c r="H388" s="123"/>
      <c r="I388" s="124"/>
      <c r="K388" s="176">
        <f t="shared" ref="K388:K394" si="42">IF(B388&lt;1,0, 1)</f>
        <v>0</v>
      </c>
    </row>
    <row r="389" spans="1:27" ht="20.25" customHeight="1" x14ac:dyDescent="0.3">
      <c r="A389" s="94" t="str">
        <f>CONCATENATE('PAO 2023'!A421,". ", "2")</f>
        <v>42. 2</v>
      </c>
      <c r="B389" s="116"/>
      <c r="C389" s="116"/>
      <c r="D389" s="116"/>
      <c r="E389" s="117"/>
      <c r="F389" s="387" t="str">
        <f>IFERROR(VLOOKUP(B389,'Validaciones SEVRI'!$D$2:$E$118,2,FALSE)," ")</f>
        <v xml:space="preserve"> </v>
      </c>
      <c r="G389" s="388"/>
      <c r="H389" s="123"/>
      <c r="I389" s="124"/>
      <c r="K389" s="176">
        <f t="shared" si="42"/>
        <v>0</v>
      </c>
    </row>
    <row r="390" spans="1:27" ht="20.25" customHeight="1" x14ac:dyDescent="0.3">
      <c r="A390" s="94" t="str">
        <f>CONCATENATE('PAO 2023'!A421,". ","3")</f>
        <v>42. 3</v>
      </c>
      <c r="B390" s="116"/>
      <c r="C390" s="116"/>
      <c r="D390" s="116"/>
      <c r="E390" s="117"/>
      <c r="F390" s="387" t="str">
        <f>IFERROR(VLOOKUP(B390,'Validaciones SEVRI'!$D$2:$E$118,2,FALSE)," ")</f>
        <v xml:space="preserve"> </v>
      </c>
      <c r="G390" s="388"/>
      <c r="H390" s="123"/>
      <c r="I390" s="124"/>
      <c r="K390" s="176">
        <f t="shared" si="42"/>
        <v>0</v>
      </c>
    </row>
    <row r="391" spans="1:27" ht="20.25" customHeight="1" x14ac:dyDescent="0.3">
      <c r="A391" s="94" t="str">
        <f>CONCATENATE('PAO 2023'!A421,". ", "4")</f>
        <v>42. 4</v>
      </c>
      <c r="B391" s="116"/>
      <c r="C391" s="116"/>
      <c r="D391" s="116"/>
      <c r="E391" s="117"/>
      <c r="F391" s="387" t="str">
        <f>IFERROR(VLOOKUP(B391,'Validaciones SEVRI'!$D$2:$E$118,2,FALSE)," ")</f>
        <v xml:space="preserve"> </v>
      </c>
      <c r="G391" s="388"/>
      <c r="H391" s="123"/>
      <c r="I391" s="124"/>
      <c r="K391" s="176">
        <f t="shared" si="42"/>
        <v>0</v>
      </c>
    </row>
    <row r="392" spans="1:27" ht="20.25" customHeight="1" x14ac:dyDescent="0.3">
      <c r="A392" s="94" t="str">
        <f>CONCATENATE('PAO 2023'!A421,". ", "5")</f>
        <v>42. 5</v>
      </c>
      <c r="B392" s="116"/>
      <c r="C392" s="116"/>
      <c r="D392" s="116"/>
      <c r="E392" s="117"/>
      <c r="F392" s="387" t="str">
        <f>IFERROR(VLOOKUP(B392,'Validaciones SEVRI'!$D$2:$E$118,2,FALSE)," ")</f>
        <v xml:space="preserve"> </v>
      </c>
      <c r="G392" s="388"/>
      <c r="H392" s="123"/>
      <c r="I392" s="124"/>
      <c r="K392" s="176">
        <f t="shared" si="42"/>
        <v>0</v>
      </c>
    </row>
    <row r="393" spans="1:27" ht="20.25" customHeight="1" x14ac:dyDescent="0.3">
      <c r="A393" s="94" t="str">
        <f>CONCATENATE('PAO 2023'!A421,". ", "6")</f>
        <v>42. 6</v>
      </c>
      <c r="B393" s="116"/>
      <c r="C393" s="116"/>
      <c r="D393" s="116"/>
      <c r="E393" s="117"/>
      <c r="F393" s="387" t="str">
        <f>IFERROR(VLOOKUP(B393,'Validaciones SEVRI'!$D$2:$E$118,2,FALSE)," ")</f>
        <v xml:space="preserve"> </v>
      </c>
      <c r="G393" s="388"/>
      <c r="H393" s="123"/>
      <c r="I393" s="124"/>
      <c r="K393" s="176">
        <f t="shared" si="42"/>
        <v>0</v>
      </c>
    </row>
    <row r="394" spans="1:27" ht="20.25" customHeight="1" thickBot="1" x14ac:dyDescent="0.35">
      <c r="A394" s="94" t="str">
        <f>CONCATENATE('PAO 2023'!A421,". ", "7")</f>
        <v>42. 7</v>
      </c>
      <c r="B394" s="116"/>
      <c r="C394" s="116"/>
      <c r="D394" s="116"/>
      <c r="E394" s="117"/>
      <c r="F394" s="387" t="str">
        <f>IFERROR(VLOOKUP(B394,'Validaciones SEVRI'!$D$2:$E$118,2,FALSE)," ")</f>
        <v xml:space="preserve"> </v>
      </c>
      <c r="G394" s="388"/>
      <c r="H394" s="123"/>
      <c r="I394" s="124"/>
      <c r="K394" s="176">
        <f t="shared" si="42"/>
        <v>0</v>
      </c>
    </row>
    <row r="395" spans="1:27" s="80" customFormat="1" ht="20.25" customHeight="1" thickBot="1" x14ac:dyDescent="0.3">
      <c r="A395" s="73" t="s">
        <v>60</v>
      </c>
      <c r="B395" s="402">
        <f>+'PAO 2023'!B428</f>
        <v>0</v>
      </c>
      <c r="C395" s="403"/>
      <c r="D395" s="403"/>
      <c r="E395" s="403"/>
      <c r="F395" s="403"/>
      <c r="G395" s="403"/>
      <c r="H395" s="403"/>
      <c r="I395" s="403"/>
      <c r="J395" s="135"/>
      <c r="K395" s="176"/>
      <c r="L395" s="135"/>
      <c r="M395" s="135"/>
      <c r="N395" s="135"/>
      <c r="O395" s="135"/>
      <c r="P395" s="135"/>
      <c r="Q395" s="135"/>
      <c r="R395" s="135"/>
      <c r="S395" s="135"/>
      <c r="T395" s="135"/>
      <c r="U395" s="135"/>
      <c r="V395" s="135"/>
      <c r="W395" s="135"/>
      <c r="X395" s="135"/>
      <c r="Y395" s="135"/>
      <c r="Z395" s="135"/>
      <c r="AA395" s="135"/>
    </row>
    <row r="396" spans="1:27" ht="20.25" customHeight="1" x14ac:dyDescent="0.3">
      <c r="A396" s="92" t="s">
        <v>61</v>
      </c>
      <c r="B396" s="395" t="str">
        <f>CONCATENATE('PAO 2023'!A430,". ",'PAO 2023'!A431)</f>
        <v xml:space="preserve">43. </v>
      </c>
      <c r="C396" s="396"/>
      <c r="D396" s="396"/>
      <c r="E396" s="396"/>
      <c r="F396" s="396"/>
      <c r="G396" s="396"/>
      <c r="H396" s="396"/>
      <c r="I396" s="397"/>
      <c r="K396" s="177"/>
      <c r="L396" s="173"/>
      <c r="M396" s="173"/>
      <c r="N396" s="81"/>
      <c r="O396" s="81"/>
      <c r="P396" s="81"/>
      <c r="Q396" s="81"/>
      <c r="R396" s="81"/>
      <c r="S396" s="81"/>
      <c r="T396" s="81"/>
      <c r="U396" s="81"/>
      <c r="V396" s="81"/>
      <c r="W396" s="81"/>
      <c r="X396" s="81"/>
      <c r="Y396" s="81"/>
      <c r="Z396" s="81"/>
      <c r="AA396" s="81"/>
    </row>
    <row r="397" spans="1:27" ht="20.25" customHeight="1" x14ac:dyDescent="0.3">
      <c r="A397" s="94" t="str">
        <f>CONCATENATE('PAO 2023'!A430,". ", "1")</f>
        <v>43. 1</v>
      </c>
      <c r="B397" s="116"/>
      <c r="C397" s="116"/>
      <c r="D397" s="116"/>
      <c r="E397" s="117"/>
      <c r="F397" s="387" t="str">
        <f>IFERROR(VLOOKUP(B397,'Validaciones SEVRI'!$D$2:$E$118,2,FALSE)," ")</f>
        <v xml:space="preserve"> </v>
      </c>
      <c r="G397" s="388"/>
      <c r="H397" s="123"/>
      <c r="I397" s="124"/>
      <c r="K397" s="176">
        <f t="shared" ref="K397:K403" si="43">IF(B397&lt;1,0, 1)</f>
        <v>0</v>
      </c>
    </row>
    <row r="398" spans="1:27" ht="20.25" customHeight="1" x14ac:dyDescent="0.3">
      <c r="A398" s="94" t="str">
        <f>CONCATENATE('PAO 2023'!A430,". ", "2")</f>
        <v>43. 2</v>
      </c>
      <c r="B398" s="116"/>
      <c r="C398" s="116"/>
      <c r="D398" s="116"/>
      <c r="E398" s="117"/>
      <c r="F398" s="387" t="str">
        <f>IFERROR(VLOOKUP(B398,'Validaciones SEVRI'!$D$2:$E$118,2,FALSE)," ")</f>
        <v xml:space="preserve"> </v>
      </c>
      <c r="G398" s="388"/>
      <c r="H398" s="123"/>
      <c r="I398" s="124"/>
      <c r="K398" s="176">
        <f t="shared" si="43"/>
        <v>0</v>
      </c>
    </row>
    <row r="399" spans="1:27" ht="20.25" customHeight="1" x14ac:dyDescent="0.3">
      <c r="A399" s="94" t="str">
        <f>CONCATENATE('PAO 2023'!A430,". ","3")</f>
        <v>43. 3</v>
      </c>
      <c r="B399" s="116"/>
      <c r="C399" s="116"/>
      <c r="D399" s="116"/>
      <c r="E399" s="117"/>
      <c r="F399" s="387" t="str">
        <f>IFERROR(VLOOKUP(B399,'Validaciones SEVRI'!$D$2:$E$118,2,FALSE)," ")</f>
        <v xml:space="preserve"> </v>
      </c>
      <c r="G399" s="388"/>
      <c r="H399" s="123"/>
      <c r="I399" s="124"/>
      <c r="K399" s="176">
        <f t="shared" si="43"/>
        <v>0</v>
      </c>
    </row>
    <row r="400" spans="1:27" ht="20.25" customHeight="1" x14ac:dyDescent="0.3">
      <c r="A400" s="94" t="str">
        <f>CONCATENATE('PAO 2023'!A430,". ", "4")</f>
        <v>43. 4</v>
      </c>
      <c r="B400" s="116"/>
      <c r="C400" s="116"/>
      <c r="D400" s="116"/>
      <c r="E400" s="117"/>
      <c r="F400" s="387" t="str">
        <f>IFERROR(VLOOKUP(B400,'Validaciones SEVRI'!$D$2:$E$118,2,FALSE)," ")</f>
        <v xml:space="preserve"> </v>
      </c>
      <c r="G400" s="388"/>
      <c r="H400" s="123"/>
      <c r="I400" s="124"/>
      <c r="K400" s="176">
        <f t="shared" si="43"/>
        <v>0</v>
      </c>
    </row>
    <row r="401" spans="1:27" ht="20.25" customHeight="1" x14ac:dyDescent="0.3">
      <c r="A401" s="94" t="str">
        <f>CONCATENATE('PAO 2023'!A430,". ", "5")</f>
        <v>43. 5</v>
      </c>
      <c r="B401" s="116"/>
      <c r="C401" s="116"/>
      <c r="D401" s="116"/>
      <c r="E401" s="117"/>
      <c r="F401" s="387" t="str">
        <f>IFERROR(VLOOKUP(B401,'Validaciones SEVRI'!$D$2:$E$118,2,FALSE)," ")</f>
        <v xml:space="preserve"> </v>
      </c>
      <c r="G401" s="388"/>
      <c r="H401" s="123"/>
      <c r="I401" s="124"/>
      <c r="K401" s="176">
        <f t="shared" si="43"/>
        <v>0</v>
      </c>
    </row>
    <row r="402" spans="1:27" ht="20.25" customHeight="1" x14ac:dyDescent="0.3">
      <c r="A402" s="94" t="str">
        <f>CONCATENATE('PAO 2023'!A430,". ", "6")</f>
        <v>43. 6</v>
      </c>
      <c r="B402" s="116"/>
      <c r="C402" s="116"/>
      <c r="D402" s="116"/>
      <c r="E402" s="117"/>
      <c r="F402" s="387" t="str">
        <f>IFERROR(VLOOKUP(B402,'Validaciones SEVRI'!$D$2:$E$118,2,FALSE)," ")</f>
        <v xml:space="preserve"> </v>
      </c>
      <c r="G402" s="388"/>
      <c r="H402" s="123"/>
      <c r="I402" s="124"/>
      <c r="K402" s="176">
        <f t="shared" si="43"/>
        <v>0</v>
      </c>
    </row>
    <row r="403" spans="1:27" ht="20.25" customHeight="1" thickBot="1" x14ac:dyDescent="0.35">
      <c r="A403" s="94" t="str">
        <f>CONCATENATE('PAO 2023'!A430,". ", "7")</f>
        <v>43. 7</v>
      </c>
      <c r="B403" s="116"/>
      <c r="C403" s="116"/>
      <c r="D403" s="116"/>
      <c r="E403" s="117"/>
      <c r="F403" s="387" t="str">
        <f>IFERROR(VLOOKUP(B403,'Validaciones SEVRI'!$D$2:$E$118,2,FALSE)," ")</f>
        <v xml:space="preserve"> </v>
      </c>
      <c r="G403" s="388"/>
      <c r="H403" s="123"/>
      <c r="I403" s="124"/>
      <c r="K403" s="176">
        <f t="shared" si="43"/>
        <v>0</v>
      </c>
    </row>
    <row r="404" spans="1:27" s="80" customFormat="1" ht="20.25" customHeight="1" thickBot="1" x14ac:dyDescent="0.3">
      <c r="A404" s="73" t="s">
        <v>60</v>
      </c>
      <c r="B404" s="402">
        <f>+'PAO 2023'!B437</f>
        <v>0</v>
      </c>
      <c r="C404" s="403"/>
      <c r="D404" s="403"/>
      <c r="E404" s="403"/>
      <c r="F404" s="403"/>
      <c r="G404" s="403"/>
      <c r="H404" s="403"/>
      <c r="I404" s="403"/>
      <c r="J404" s="135"/>
      <c r="K404" s="176"/>
      <c r="L404" s="135"/>
      <c r="M404" s="135"/>
      <c r="N404" s="135"/>
      <c r="O404" s="135"/>
      <c r="P404" s="135"/>
      <c r="Q404" s="135"/>
      <c r="R404" s="135"/>
      <c r="S404" s="135"/>
      <c r="T404" s="135"/>
      <c r="U404" s="135"/>
      <c r="V404" s="135"/>
      <c r="W404" s="135"/>
      <c r="X404" s="135"/>
      <c r="Y404" s="135"/>
      <c r="Z404" s="135"/>
      <c r="AA404" s="135"/>
    </row>
    <row r="405" spans="1:27" ht="20.25" customHeight="1" x14ac:dyDescent="0.3">
      <c r="A405" s="92" t="s">
        <v>61</v>
      </c>
      <c r="B405" s="395" t="str">
        <f>CONCATENATE('PAO 2023'!A439,". ",'PAO 2023'!A440)</f>
        <v xml:space="preserve">44. </v>
      </c>
      <c r="C405" s="396"/>
      <c r="D405" s="396"/>
      <c r="E405" s="396"/>
      <c r="F405" s="396"/>
      <c r="G405" s="396"/>
      <c r="H405" s="396"/>
      <c r="I405" s="397"/>
      <c r="K405" s="177"/>
      <c r="L405" s="173"/>
      <c r="M405" s="173"/>
      <c r="N405" s="81"/>
      <c r="O405" s="81"/>
      <c r="P405" s="81"/>
      <c r="Q405" s="81"/>
      <c r="R405" s="81"/>
      <c r="S405" s="81"/>
      <c r="T405" s="81"/>
      <c r="U405" s="81"/>
      <c r="V405" s="81"/>
      <c r="W405" s="81"/>
      <c r="X405" s="81"/>
      <c r="Y405" s="81"/>
      <c r="Z405" s="81"/>
      <c r="AA405" s="81"/>
    </row>
    <row r="406" spans="1:27" ht="20.25" customHeight="1" x14ac:dyDescent="0.3">
      <c r="A406" s="94" t="str">
        <f>CONCATENATE('PAO 2023'!A439,". ", "1")</f>
        <v>44. 1</v>
      </c>
      <c r="B406" s="116"/>
      <c r="C406" s="116"/>
      <c r="D406" s="116"/>
      <c r="E406" s="117"/>
      <c r="F406" s="387" t="str">
        <f>IFERROR(VLOOKUP(B406,'Validaciones SEVRI'!$D$2:$E$118,2,FALSE)," ")</f>
        <v xml:space="preserve"> </v>
      </c>
      <c r="G406" s="388"/>
      <c r="H406" s="123"/>
      <c r="I406" s="124"/>
      <c r="K406" s="176">
        <f t="shared" ref="K406:K412" si="44">IF(B406&lt;1,0, 1)</f>
        <v>0</v>
      </c>
    </row>
    <row r="407" spans="1:27" ht="20.25" customHeight="1" x14ac:dyDescent="0.3">
      <c r="A407" s="94" t="str">
        <f>CONCATENATE('PAO 2023'!A439,". ", "2")</f>
        <v>44. 2</v>
      </c>
      <c r="B407" s="116"/>
      <c r="C407" s="116"/>
      <c r="D407" s="116"/>
      <c r="E407" s="117"/>
      <c r="F407" s="387" t="str">
        <f>IFERROR(VLOOKUP(B407,'Validaciones SEVRI'!$D$2:$E$118,2,FALSE)," ")</f>
        <v xml:space="preserve"> </v>
      </c>
      <c r="G407" s="388"/>
      <c r="H407" s="123"/>
      <c r="I407" s="124"/>
      <c r="K407" s="176">
        <f t="shared" si="44"/>
        <v>0</v>
      </c>
    </row>
    <row r="408" spans="1:27" ht="20.25" customHeight="1" x14ac:dyDescent="0.3">
      <c r="A408" s="94" t="str">
        <f>CONCATENATE('PAO 2023'!A439,". ","3")</f>
        <v>44. 3</v>
      </c>
      <c r="B408" s="116"/>
      <c r="C408" s="116"/>
      <c r="D408" s="116"/>
      <c r="E408" s="117"/>
      <c r="F408" s="387" t="str">
        <f>IFERROR(VLOOKUP(B408,'Validaciones SEVRI'!$D$2:$E$118,2,FALSE)," ")</f>
        <v xml:space="preserve"> </v>
      </c>
      <c r="G408" s="388"/>
      <c r="H408" s="123"/>
      <c r="I408" s="124"/>
      <c r="K408" s="176">
        <f t="shared" si="44"/>
        <v>0</v>
      </c>
    </row>
    <row r="409" spans="1:27" ht="20.25" customHeight="1" x14ac:dyDescent="0.3">
      <c r="A409" s="94" t="str">
        <f>CONCATENATE('PAO 2023'!A439,". ", "4")</f>
        <v>44. 4</v>
      </c>
      <c r="B409" s="116"/>
      <c r="C409" s="116"/>
      <c r="D409" s="116"/>
      <c r="E409" s="117"/>
      <c r="F409" s="387" t="str">
        <f>IFERROR(VLOOKUP(B409,'Validaciones SEVRI'!$D$2:$E$118,2,FALSE)," ")</f>
        <v xml:space="preserve"> </v>
      </c>
      <c r="G409" s="388"/>
      <c r="H409" s="123"/>
      <c r="I409" s="124"/>
      <c r="K409" s="176">
        <f t="shared" si="44"/>
        <v>0</v>
      </c>
    </row>
    <row r="410" spans="1:27" ht="20.25" customHeight="1" x14ac:dyDescent="0.3">
      <c r="A410" s="94" t="str">
        <f>CONCATENATE('PAO 2023'!A439,". ", "5")</f>
        <v>44. 5</v>
      </c>
      <c r="B410" s="116"/>
      <c r="C410" s="116"/>
      <c r="D410" s="116"/>
      <c r="E410" s="117"/>
      <c r="F410" s="387" t="str">
        <f>IFERROR(VLOOKUP(B410,'Validaciones SEVRI'!$D$2:$E$118,2,FALSE)," ")</f>
        <v xml:space="preserve"> </v>
      </c>
      <c r="G410" s="388"/>
      <c r="H410" s="123"/>
      <c r="I410" s="124"/>
      <c r="K410" s="176">
        <f t="shared" si="44"/>
        <v>0</v>
      </c>
    </row>
    <row r="411" spans="1:27" ht="20.25" customHeight="1" x14ac:dyDescent="0.3">
      <c r="A411" s="94" t="str">
        <f>CONCATENATE('PAO 2023'!A439,". ", "6")</f>
        <v>44. 6</v>
      </c>
      <c r="B411" s="116"/>
      <c r="C411" s="116"/>
      <c r="D411" s="116"/>
      <c r="E411" s="117"/>
      <c r="F411" s="387" t="str">
        <f>IFERROR(VLOOKUP(B411,'Validaciones SEVRI'!$D$2:$E$118,2,FALSE)," ")</f>
        <v xml:space="preserve"> </v>
      </c>
      <c r="G411" s="388"/>
      <c r="H411" s="123"/>
      <c r="I411" s="124"/>
      <c r="K411" s="176">
        <f t="shared" si="44"/>
        <v>0</v>
      </c>
    </row>
    <row r="412" spans="1:27" ht="20.25" customHeight="1" thickBot="1" x14ac:dyDescent="0.35">
      <c r="A412" s="94" t="str">
        <f>CONCATENATE('PAO 2023'!A439,". ", "7")</f>
        <v>44. 7</v>
      </c>
      <c r="B412" s="116"/>
      <c r="C412" s="116"/>
      <c r="D412" s="116"/>
      <c r="E412" s="117"/>
      <c r="F412" s="387" t="str">
        <f>IFERROR(VLOOKUP(B412,'Validaciones SEVRI'!$D$2:$E$118,2,FALSE)," ")</f>
        <v xml:space="preserve"> </v>
      </c>
      <c r="G412" s="388"/>
      <c r="H412" s="123"/>
      <c r="I412" s="124"/>
      <c r="K412" s="176">
        <f t="shared" si="44"/>
        <v>0</v>
      </c>
    </row>
    <row r="413" spans="1:27" s="80" customFormat="1" ht="20.25" customHeight="1" thickBot="1" x14ac:dyDescent="0.3">
      <c r="A413" s="73" t="s">
        <v>60</v>
      </c>
      <c r="B413" s="402">
        <f>+'PAO 2023'!B446</f>
        <v>0</v>
      </c>
      <c r="C413" s="403"/>
      <c r="D413" s="403"/>
      <c r="E413" s="403"/>
      <c r="F413" s="403"/>
      <c r="G413" s="403"/>
      <c r="H413" s="403"/>
      <c r="I413" s="403"/>
      <c r="J413" s="135"/>
      <c r="K413" s="176"/>
      <c r="L413" s="135"/>
      <c r="M413" s="135"/>
      <c r="N413" s="135"/>
      <c r="O413" s="135"/>
      <c r="P413" s="135"/>
      <c r="Q413" s="135"/>
      <c r="R413" s="135"/>
      <c r="S413" s="135"/>
      <c r="T413" s="135"/>
      <c r="U413" s="135"/>
      <c r="V413" s="135"/>
      <c r="W413" s="135"/>
      <c r="X413" s="135"/>
      <c r="Y413" s="135"/>
      <c r="Z413" s="135"/>
      <c r="AA413" s="135"/>
    </row>
    <row r="414" spans="1:27" ht="20.25" customHeight="1" x14ac:dyDescent="0.3">
      <c r="A414" s="92" t="s">
        <v>61</v>
      </c>
      <c r="B414" s="395" t="str">
        <f>CONCATENATE('PAO 2023'!A448,". ",'PAO 2023'!A449)</f>
        <v xml:space="preserve">45. </v>
      </c>
      <c r="C414" s="396"/>
      <c r="D414" s="396"/>
      <c r="E414" s="396"/>
      <c r="F414" s="396"/>
      <c r="G414" s="396"/>
      <c r="H414" s="396"/>
      <c r="I414" s="397"/>
      <c r="K414" s="177"/>
      <c r="L414" s="173"/>
      <c r="M414" s="173"/>
      <c r="N414" s="81"/>
      <c r="O414" s="81"/>
      <c r="P414" s="81"/>
      <c r="Q414" s="81"/>
      <c r="R414" s="81"/>
      <c r="S414" s="81"/>
      <c r="T414" s="81"/>
      <c r="U414" s="81"/>
      <c r="V414" s="81"/>
      <c r="W414" s="81"/>
      <c r="X414" s="81"/>
      <c r="Y414" s="81"/>
      <c r="Z414" s="81"/>
      <c r="AA414" s="81"/>
    </row>
    <row r="415" spans="1:27" ht="20.25" customHeight="1" x14ac:dyDescent="0.3">
      <c r="A415" s="94" t="str">
        <f>CONCATENATE('PAO 2023'!A448,". ", "1")</f>
        <v>45. 1</v>
      </c>
      <c r="B415" s="116"/>
      <c r="C415" s="116"/>
      <c r="D415" s="116"/>
      <c r="E415" s="117"/>
      <c r="F415" s="387" t="str">
        <f>IFERROR(VLOOKUP(B415,'Validaciones SEVRI'!$D$2:$E$118,2,FALSE)," ")</f>
        <v xml:space="preserve"> </v>
      </c>
      <c r="G415" s="388"/>
      <c r="H415" s="123"/>
      <c r="I415" s="124"/>
      <c r="K415" s="176">
        <f t="shared" ref="K415:K421" si="45">IF(B415&lt;1,0, 1)</f>
        <v>0</v>
      </c>
    </row>
    <row r="416" spans="1:27" ht="20.25" customHeight="1" x14ac:dyDescent="0.3">
      <c r="A416" s="94" t="str">
        <f>CONCATENATE('PAO 2023'!A448,". ", "2")</f>
        <v>45. 2</v>
      </c>
      <c r="B416" s="116"/>
      <c r="C416" s="116"/>
      <c r="D416" s="116"/>
      <c r="E416" s="117"/>
      <c r="F416" s="387" t="str">
        <f>IFERROR(VLOOKUP(B416,'Validaciones SEVRI'!$D$2:$E$118,2,FALSE)," ")</f>
        <v xml:space="preserve"> </v>
      </c>
      <c r="G416" s="388"/>
      <c r="H416" s="123"/>
      <c r="I416" s="124"/>
      <c r="K416" s="176">
        <f t="shared" si="45"/>
        <v>0</v>
      </c>
    </row>
    <row r="417" spans="1:27" ht="20.25" customHeight="1" x14ac:dyDescent="0.3">
      <c r="A417" s="94" t="str">
        <f>CONCATENATE('PAO 2023'!A448,". ","3")</f>
        <v>45. 3</v>
      </c>
      <c r="B417" s="116"/>
      <c r="C417" s="116"/>
      <c r="D417" s="116"/>
      <c r="E417" s="117"/>
      <c r="F417" s="387" t="str">
        <f>IFERROR(VLOOKUP(B417,'Validaciones SEVRI'!$D$2:$E$118,2,FALSE)," ")</f>
        <v xml:space="preserve"> </v>
      </c>
      <c r="G417" s="388"/>
      <c r="H417" s="123"/>
      <c r="I417" s="124"/>
      <c r="K417" s="176">
        <f t="shared" si="45"/>
        <v>0</v>
      </c>
    </row>
    <row r="418" spans="1:27" ht="20.25" customHeight="1" x14ac:dyDescent="0.3">
      <c r="A418" s="94" t="str">
        <f>CONCATENATE('PAO 2023'!A448,". ", "4")</f>
        <v>45. 4</v>
      </c>
      <c r="B418" s="116"/>
      <c r="C418" s="116"/>
      <c r="D418" s="116"/>
      <c r="E418" s="117"/>
      <c r="F418" s="387" t="str">
        <f>IFERROR(VLOOKUP(B418,'Validaciones SEVRI'!$D$2:$E$118,2,FALSE)," ")</f>
        <v xml:space="preserve"> </v>
      </c>
      <c r="G418" s="388"/>
      <c r="H418" s="123"/>
      <c r="I418" s="124"/>
      <c r="K418" s="176">
        <f t="shared" si="45"/>
        <v>0</v>
      </c>
    </row>
    <row r="419" spans="1:27" ht="20.25" customHeight="1" x14ac:dyDescent="0.3">
      <c r="A419" s="94" t="str">
        <f>CONCATENATE('PAO 2023'!A448,". ", "5")</f>
        <v>45. 5</v>
      </c>
      <c r="B419" s="116"/>
      <c r="C419" s="116"/>
      <c r="D419" s="116"/>
      <c r="E419" s="117"/>
      <c r="F419" s="387" t="str">
        <f>IFERROR(VLOOKUP(B419,'Validaciones SEVRI'!$D$2:$E$118,2,FALSE)," ")</f>
        <v xml:space="preserve"> </v>
      </c>
      <c r="G419" s="388"/>
      <c r="H419" s="123"/>
      <c r="I419" s="124"/>
      <c r="K419" s="176">
        <f t="shared" si="45"/>
        <v>0</v>
      </c>
    </row>
    <row r="420" spans="1:27" ht="20.25" customHeight="1" x14ac:dyDescent="0.3">
      <c r="A420" s="94" t="str">
        <f>CONCATENATE('PAO 2023'!A448,". ", "6")</f>
        <v>45. 6</v>
      </c>
      <c r="B420" s="116"/>
      <c r="C420" s="116"/>
      <c r="D420" s="116"/>
      <c r="E420" s="117"/>
      <c r="F420" s="387" t="str">
        <f>IFERROR(VLOOKUP(B420,'Validaciones SEVRI'!$D$2:$E$118,2,FALSE)," ")</f>
        <v xml:space="preserve"> </v>
      </c>
      <c r="G420" s="388"/>
      <c r="H420" s="123"/>
      <c r="I420" s="124"/>
      <c r="K420" s="176">
        <f t="shared" si="45"/>
        <v>0</v>
      </c>
    </row>
    <row r="421" spans="1:27" ht="20.25" customHeight="1" thickBot="1" x14ac:dyDescent="0.35">
      <c r="A421" s="94" t="str">
        <f>CONCATENATE('PAO 2023'!A448,". ", "7")</f>
        <v>45. 7</v>
      </c>
      <c r="B421" s="116"/>
      <c r="C421" s="116"/>
      <c r="D421" s="116"/>
      <c r="E421" s="117"/>
      <c r="F421" s="387" t="str">
        <f>IFERROR(VLOOKUP(B421,'Validaciones SEVRI'!$D$2:$E$118,2,FALSE)," ")</f>
        <v xml:space="preserve"> </v>
      </c>
      <c r="G421" s="388"/>
      <c r="H421" s="123"/>
      <c r="I421" s="124"/>
      <c r="K421" s="176">
        <f t="shared" si="45"/>
        <v>0</v>
      </c>
    </row>
    <row r="422" spans="1:27" s="80" customFormat="1" ht="20.25" customHeight="1" thickBot="1" x14ac:dyDescent="0.3">
      <c r="A422" s="73" t="s">
        <v>60</v>
      </c>
      <c r="B422" s="402">
        <f>+'PAO 2023'!B455</f>
        <v>0</v>
      </c>
      <c r="C422" s="403"/>
      <c r="D422" s="403"/>
      <c r="E422" s="403"/>
      <c r="F422" s="403"/>
      <c r="G422" s="403"/>
      <c r="H422" s="403"/>
      <c r="I422" s="403"/>
      <c r="J422" s="135"/>
      <c r="K422" s="176"/>
      <c r="L422" s="135"/>
      <c r="M422" s="135"/>
      <c r="N422" s="135"/>
      <c r="O422" s="135"/>
      <c r="P422" s="135"/>
      <c r="Q422" s="135"/>
      <c r="R422" s="135"/>
      <c r="S422" s="135"/>
      <c r="T422" s="135"/>
      <c r="U422" s="135"/>
      <c r="V422" s="135"/>
      <c r="W422" s="135"/>
      <c r="X422" s="135"/>
      <c r="Y422" s="135"/>
      <c r="Z422" s="135"/>
      <c r="AA422" s="135"/>
    </row>
    <row r="423" spans="1:27" ht="20.25" customHeight="1" x14ac:dyDescent="0.3">
      <c r="A423" s="92" t="s">
        <v>61</v>
      </c>
      <c r="B423" s="395" t="str">
        <f>CONCATENATE('PAO 2023'!A457,". ",'PAO 2023'!A458)</f>
        <v xml:space="preserve">46. </v>
      </c>
      <c r="C423" s="396"/>
      <c r="D423" s="396"/>
      <c r="E423" s="396"/>
      <c r="F423" s="396"/>
      <c r="G423" s="396"/>
      <c r="H423" s="396"/>
      <c r="I423" s="397"/>
      <c r="K423" s="177"/>
      <c r="L423" s="173"/>
      <c r="M423" s="173"/>
      <c r="N423" s="81"/>
      <c r="O423" s="81"/>
      <c r="P423" s="81"/>
      <c r="Q423" s="81"/>
      <c r="R423" s="81"/>
      <c r="S423" s="81"/>
      <c r="T423" s="81"/>
      <c r="U423" s="81"/>
      <c r="V423" s="81"/>
      <c r="W423" s="81"/>
      <c r="X423" s="81"/>
      <c r="Y423" s="81"/>
      <c r="Z423" s="81"/>
      <c r="AA423" s="81"/>
    </row>
    <row r="424" spans="1:27" ht="20.25" customHeight="1" x14ac:dyDescent="0.3">
      <c r="A424" s="94" t="str">
        <f>CONCATENATE('PAO 2023'!A457,". ", "1")</f>
        <v>46. 1</v>
      </c>
      <c r="B424" s="116"/>
      <c r="C424" s="116"/>
      <c r="D424" s="116"/>
      <c r="E424" s="117"/>
      <c r="F424" s="387" t="str">
        <f>IFERROR(VLOOKUP(B424,'Validaciones SEVRI'!$D$2:$E$118,2,FALSE)," ")</f>
        <v xml:space="preserve"> </v>
      </c>
      <c r="G424" s="388"/>
      <c r="H424" s="123"/>
      <c r="I424" s="124"/>
      <c r="K424" s="176">
        <f t="shared" ref="K424:K430" si="46">IF(B424&lt;1,0, 1)</f>
        <v>0</v>
      </c>
    </row>
    <row r="425" spans="1:27" ht="20.25" customHeight="1" x14ac:dyDescent="0.3">
      <c r="A425" s="94" t="str">
        <f>CONCATENATE('PAO 2023'!A457,". ", "2")</f>
        <v>46. 2</v>
      </c>
      <c r="B425" s="116"/>
      <c r="C425" s="116"/>
      <c r="D425" s="116"/>
      <c r="E425" s="117"/>
      <c r="F425" s="387" t="str">
        <f>IFERROR(VLOOKUP(B425,'Validaciones SEVRI'!$D$2:$E$118,2,FALSE)," ")</f>
        <v xml:space="preserve"> </v>
      </c>
      <c r="G425" s="388"/>
      <c r="H425" s="123"/>
      <c r="I425" s="124"/>
      <c r="K425" s="176">
        <f t="shared" si="46"/>
        <v>0</v>
      </c>
    </row>
    <row r="426" spans="1:27" ht="20.25" customHeight="1" x14ac:dyDescent="0.3">
      <c r="A426" s="94" t="str">
        <f>CONCATENATE('PAO 2023'!A457,". ","3")</f>
        <v>46. 3</v>
      </c>
      <c r="B426" s="116"/>
      <c r="C426" s="116"/>
      <c r="D426" s="116"/>
      <c r="E426" s="117"/>
      <c r="F426" s="387" t="str">
        <f>IFERROR(VLOOKUP(B426,'Validaciones SEVRI'!$D$2:$E$118,2,FALSE)," ")</f>
        <v xml:space="preserve"> </v>
      </c>
      <c r="G426" s="388"/>
      <c r="H426" s="123"/>
      <c r="I426" s="124"/>
      <c r="K426" s="176">
        <f t="shared" si="46"/>
        <v>0</v>
      </c>
    </row>
    <row r="427" spans="1:27" ht="20.25" customHeight="1" x14ac:dyDescent="0.3">
      <c r="A427" s="94" t="str">
        <f>CONCATENATE('PAO 2023'!A457,". ", "4")</f>
        <v>46. 4</v>
      </c>
      <c r="B427" s="116"/>
      <c r="C427" s="116"/>
      <c r="D427" s="116"/>
      <c r="E427" s="117"/>
      <c r="F427" s="387" t="str">
        <f>IFERROR(VLOOKUP(B427,'Validaciones SEVRI'!$D$2:$E$118,2,FALSE)," ")</f>
        <v xml:space="preserve"> </v>
      </c>
      <c r="G427" s="388"/>
      <c r="H427" s="123"/>
      <c r="I427" s="124"/>
      <c r="K427" s="176">
        <f t="shared" si="46"/>
        <v>0</v>
      </c>
    </row>
    <row r="428" spans="1:27" ht="20.25" customHeight="1" x14ac:dyDescent="0.3">
      <c r="A428" s="94" t="str">
        <f>CONCATENATE('PAO 2023'!A457,". ", "5")</f>
        <v>46. 5</v>
      </c>
      <c r="B428" s="116"/>
      <c r="C428" s="116"/>
      <c r="D428" s="116"/>
      <c r="E428" s="117"/>
      <c r="F428" s="387" t="str">
        <f>IFERROR(VLOOKUP(B428,'Validaciones SEVRI'!$D$2:$E$118,2,FALSE)," ")</f>
        <v xml:space="preserve"> </v>
      </c>
      <c r="G428" s="388"/>
      <c r="H428" s="123"/>
      <c r="I428" s="124"/>
      <c r="K428" s="176">
        <f t="shared" si="46"/>
        <v>0</v>
      </c>
    </row>
    <row r="429" spans="1:27" ht="20.25" customHeight="1" x14ac:dyDescent="0.3">
      <c r="A429" s="94" t="str">
        <f>CONCATENATE('PAO 2023'!A457,". ", "6")</f>
        <v>46. 6</v>
      </c>
      <c r="B429" s="116"/>
      <c r="C429" s="116"/>
      <c r="D429" s="116"/>
      <c r="E429" s="117"/>
      <c r="F429" s="387" t="str">
        <f>IFERROR(VLOOKUP(B429,'Validaciones SEVRI'!$D$2:$E$118,2,FALSE)," ")</f>
        <v xml:space="preserve"> </v>
      </c>
      <c r="G429" s="388"/>
      <c r="H429" s="123"/>
      <c r="I429" s="124"/>
      <c r="K429" s="176">
        <f t="shared" si="46"/>
        <v>0</v>
      </c>
    </row>
    <row r="430" spans="1:27" ht="20.25" customHeight="1" thickBot="1" x14ac:dyDescent="0.35">
      <c r="A430" s="94" t="str">
        <f>CONCATENATE('PAO 2023'!A457,". ", "7")</f>
        <v>46. 7</v>
      </c>
      <c r="B430" s="116"/>
      <c r="C430" s="116"/>
      <c r="D430" s="116"/>
      <c r="E430" s="117"/>
      <c r="F430" s="387" t="str">
        <f>IFERROR(VLOOKUP(B430,'Validaciones SEVRI'!$D$2:$E$118,2,FALSE)," ")</f>
        <v xml:space="preserve"> </v>
      </c>
      <c r="G430" s="388"/>
      <c r="H430" s="123"/>
      <c r="I430" s="124"/>
      <c r="K430" s="176">
        <f t="shared" si="46"/>
        <v>0</v>
      </c>
    </row>
    <row r="431" spans="1:27" s="80" customFormat="1" ht="20.25" customHeight="1" thickBot="1" x14ac:dyDescent="0.3">
      <c r="A431" s="73" t="s">
        <v>60</v>
      </c>
      <c r="B431" s="402">
        <f>+'PAO 2023'!B464</f>
        <v>0</v>
      </c>
      <c r="C431" s="403"/>
      <c r="D431" s="403"/>
      <c r="E431" s="403"/>
      <c r="F431" s="403"/>
      <c r="G431" s="403"/>
      <c r="H431" s="403"/>
      <c r="I431" s="403"/>
      <c r="J431" s="135"/>
      <c r="K431" s="176"/>
      <c r="L431" s="135"/>
      <c r="M431" s="135"/>
      <c r="N431" s="135"/>
      <c r="O431" s="135"/>
      <c r="P431" s="135"/>
      <c r="Q431" s="135"/>
      <c r="R431" s="135"/>
      <c r="S431" s="135"/>
      <c r="T431" s="135"/>
      <c r="U431" s="135"/>
      <c r="V431" s="135"/>
      <c r="W431" s="135"/>
      <c r="X431" s="135"/>
      <c r="Y431" s="135"/>
      <c r="Z431" s="135"/>
      <c r="AA431" s="135"/>
    </row>
    <row r="432" spans="1:27" ht="20.25" customHeight="1" x14ac:dyDescent="0.3">
      <c r="A432" s="92" t="s">
        <v>61</v>
      </c>
      <c r="B432" s="395" t="str">
        <f>CONCATENATE('PAO 2023'!A466,". ",'PAO 2023'!A467)</f>
        <v xml:space="preserve">47. </v>
      </c>
      <c r="C432" s="396"/>
      <c r="D432" s="396"/>
      <c r="E432" s="396"/>
      <c r="F432" s="396"/>
      <c r="G432" s="396"/>
      <c r="H432" s="396"/>
      <c r="I432" s="397"/>
      <c r="K432" s="177"/>
      <c r="L432" s="173"/>
      <c r="M432" s="173"/>
      <c r="N432" s="81"/>
      <c r="O432" s="81"/>
      <c r="P432" s="81"/>
      <c r="Q432" s="81"/>
      <c r="R432" s="81"/>
      <c r="S432" s="81"/>
      <c r="T432" s="81"/>
      <c r="U432" s="81"/>
      <c r="V432" s="81"/>
      <c r="W432" s="81"/>
      <c r="X432" s="81"/>
      <c r="Y432" s="81"/>
      <c r="Z432" s="81"/>
      <c r="AA432" s="81"/>
    </row>
    <row r="433" spans="1:27" ht="20.25" customHeight="1" x14ac:dyDescent="0.3">
      <c r="A433" s="94" t="str">
        <f>CONCATENATE('PAO 2023'!A466,". ", "1")</f>
        <v>47. 1</v>
      </c>
      <c r="B433" s="116"/>
      <c r="C433" s="116"/>
      <c r="D433" s="116"/>
      <c r="E433" s="117"/>
      <c r="F433" s="387" t="str">
        <f>IFERROR(VLOOKUP(B433,'Validaciones SEVRI'!$D$2:$E$118,2,FALSE)," ")</f>
        <v xml:space="preserve"> </v>
      </c>
      <c r="G433" s="388"/>
      <c r="H433" s="123"/>
      <c r="I433" s="124"/>
      <c r="K433" s="176">
        <f t="shared" ref="K433:K439" si="47">IF(B433&lt;1,0, 1)</f>
        <v>0</v>
      </c>
    </row>
    <row r="434" spans="1:27" ht="20.25" customHeight="1" x14ac:dyDescent="0.3">
      <c r="A434" s="94" t="str">
        <f>CONCATENATE('PAO 2023'!A466,". ", "2")</f>
        <v>47. 2</v>
      </c>
      <c r="B434" s="116"/>
      <c r="C434" s="116"/>
      <c r="D434" s="116"/>
      <c r="E434" s="117"/>
      <c r="F434" s="387" t="str">
        <f>IFERROR(VLOOKUP(B434,'Validaciones SEVRI'!$D$2:$E$118,2,FALSE)," ")</f>
        <v xml:space="preserve"> </v>
      </c>
      <c r="G434" s="388"/>
      <c r="H434" s="123"/>
      <c r="I434" s="124"/>
      <c r="K434" s="176">
        <f t="shared" si="47"/>
        <v>0</v>
      </c>
    </row>
    <row r="435" spans="1:27" ht="20.25" customHeight="1" x14ac:dyDescent="0.3">
      <c r="A435" s="94" t="str">
        <f>CONCATENATE('PAO 2023'!A466,". ","3")</f>
        <v>47. 3</v>
      </c>
      <c r="B435" s="116"/>
      <c r="C435" s="116"/>
      <c r="D435" s="116"/>
      <c r="E435" s="117"/>
      <c r="F435" s="387" t="str">
        <f>IFERROR(VLOOKUP(B435,'Validaciones SEVRI'!$D$2:$E$118,2,FALSE)," ")</f>
        <v xml:space="preserve"> </v>
      </c>
      <c r="G435" s="388"/>
      <c r="H435" s="123"/>
      <c r="I435" s="124"/>
      <c r="K435" s="176">
        <f t="shared" si="47"/>
        <v>0</v>
      </c>
    </row>
    <row r="436" spans="1:27" ht="20.25" customHeight="1" x14ac:dyDescent="0.3">
      <c r="A436" s="94" t="str">
        <f>CONCATENATE('PAO 2023'!A466,". ", "4")</f>
        <v>47. 4</v>
      </c>
      <c r="B436" s="116"/>
      <c r="C436" s="116"/>
      <c r="D436" s="116"/>
      <c r="E436" s="117"/>
      <c r="F436" s="387" t="str">
        <f>IFERROR(VLOOKUP(B436,'Validaciones SEVRI'!$D$2:$E$118,2,FALSE)," ")</f>
        <v xml:space="preserve"> </v>
      </c>
      <c r="G436" s="388"/>
      <c r="H436" s="123"/>
      <c r="I436" s="124"/>
      <c r="K436" s="176">
        <f t="shared" si="47"/>
        <v>0</v>
      </c>
    </row>
    <row r="437" spans="1:27" ht="20.25" customHeight="1" x14ac:dyDescent="0.3">
      <c r="A437" s="94" t="str">
        <f>CONCATENATE('PAO 2023'!A466,". ", "5")</f>
        <v>47. 5</v>
      </c>
      <c r="B437" s="116"/>
      <c r="C437" s="116"/>
      <c r="D437" s="116"/>
      <c r="E437" s="117"/>
      <c r="F437" s="387" t="str">
        <f>IFERROR(VLOOKUP(B437,'Validaciones SEVRI'!$D$2:$E$118,2,FALSE)," ")</f>
        <v xml:space="preserve"> </v>
      </c>
      <c r="G437" s="388"/>
      <c r="H437" s="123"/>
      <c r="I437" s="124"/>
      <c r="K437" s="176">
        <f t="shared" si="47"/>
        <v>0</v>
      </c>
    </row>
    <row r="438" spans="1:27" ht="20.25" customHeight="1" x14ac:dyDescent="0.3">
      <c r="A438" s="94" t="str">
        <f>CONCATENATE('PAO 2023'!A466,". ", "6")</f>
        <v>47. 6</v>
      </c>
      <c r="B438" s="116"/>
      <c r="C438" s="116"/>
      <c r="D438" s="116"/>
      <c r="E438" s="117"/>
      <c r="F438" s="387" t="str">
        <f>IFERROR(VLOOKUP(B438,'Validaciones SEVRI'!$D$2:$E$118,2,FALSE)," ")</f>
        <v xml:space="preserve"> </v>
      </c>
      <c r="G438" s="388"/>
      <c r="H438" s="123"/>
      <c r="I438" s="124"/>
      <c r="K438" s="176">
        <f t="shared" si="47"/>
        <v>0</v>
      </c>
    </row>
    <row r="439" spans="1:27" ht="20.25" customHeight="1" thickBot="1" x14ac:dyDescent="0.35">
      <c r="A439" s="94" t="str">
        <f>CONCATENATE('PAO 2023'!A466,". ", "7")</f>
        <v>47. 7</v>
      </c>
      <c r="B439" s="116"/>
      <c r="C439" s="116"/>
      <c r="D439" s="116"/>
      <c r="E439" s="117"/>
      <c r="F439" s="387" t="str">
        <f>IFERROR(VLOOKUP(B439,'Validaciones SEVRI'!$D$2:$E$118,2,FALSE)," ")</f>
        <v xml:space="preserve"> </v>
      </c>
      <c r="G439" s="388"/>
      <c r="H439" s="123"/>
      <c r="I439" s="124"/>
      <c r="K439" s="176">
        <f t="shared" si="47"/>
        <v>0</v>
      </c>
    </row>
    <row r="440" spans="1:27" s="80" customFormat="1" ht="20.25" customHeight="1" thickBot="1" x14ac:dyDescent="0.3">
      <c r="A440" s="73" t="s">
        <v>60</v>
      </c>
      <c r="B440" s="402">
        <f>+'PAO 2023'!B473</f>
        <v>0</v>
      </c>
      <c r="C440" s="403"/>
      <c r="D440" s="403"/>
      <c r="E440" s="403"/>
      <c r="F440" s="403"/>
      <c r="G440" s="403"/>
      <c r="H440" s="403"/>
      <c r="I440" s="403"/>
      <c r="J440" s="135"/>
      <c r="K440" s="176"/>
      <c r="L440" s="135"/>
      <c r="M440" s="135"/>
      <c r="N440" s="135"/>
      <c r="O440" s="135"/>
      <c r="P440" s="135"/>
      <c r="Q440" s="135"/>
      <c r="R440" s="135"/>
      <c r="S440" s="135"/>
      <c r="T440" s="135"/>
      <c r="U440" s="135"/>
      <c r="V440" s="135"/>
      <c r="W440" s="135"/>
      <c r="X440" s="135"/>
      <c r="Y440" s="135"/>
      <c r="Z440" s="135"/>
      <c r="AA440" s="135"/>
    </row>
    <row r="441" spans="1:27" ht="20.25" customHeight="1" x14ac:dyDescent="0.3">
      <c r="A441" s="92" t="s">
        <v>61</v>
      </c>
      <c r="B441" s="395" t="str">
        <f>CONCATENATE('PAO 2023'!A475,". ",'PAO 2023'!A476)</f>
        <v xml:space="preserve">48. </v>
      </c>
      <c r="C441" s="396"/>
      <c r="D441" s="396"/>
      <c r="E441" s="396"/>
      <c r="F441" s="396"/>
      <c r="G441" s="396"/>
      <c r="H441" s="396"/>
      <c r="I441" s="397"/>
      <c r="K441" s="177"/>
      <c r="L441" s="173"/>
      <c r="M441" s="173"/>
      <c r="N441" s="81"/>
      <c r="O441" s="81"/>
      <c r="P441" s="81"/>
      <c r="Q441" s="81"/>
      <c r="R441" s="81"/>
      <c r="S441" s="81"/>
      <c r="T441" s="81"/>
      <c r="U441" s="81"/>
      <c r="V441" s="81"/>
      <c r="W441" s="81"/>
      <c r="X441" s="81"/>
      <c r="Y441" s="81"/>
      <c r="Z441" s="81"/>
      <c r="AA441" s="81"/>
    </row>
    <row r="442" spans="1:27" ht="20.25" customHeight="1" x14ac:dyDescent="0.3">
      <c r="A442" s="94" t="str">
        <f>CONCATENATE('PAO 2023'!A475,". ", "1")</f>
        <v>48. 1</v>
      </c>
      <c r="B442" s="116"/>
      <c r="C442" s="116"/>
      <c r="D442" s="116"/>
      <c r="E442" s="117"/>
      <c r="F442" s="387" t="str">
        <f>IFERROR(VLOOKUP(B442,'Validaciones SEVRI'!$D$2:$E$118,2,FALSE)," ")</f>
        <v xml:space="preserve"> </v>
      </c>
      <c r="G442" s="388"/>
      <c r="H442" s="123"/>
      <c r="I442" s="124"/>
      <c r="K442" s="176">
        <f t="shared" ref="K442:K448" si="48">IF(B442&lt;1,0, 1)</f>
        <v>0</v>
      </c>
    </row>
    <row r="443" spans="1:27" ht="20.25" customHeight="1" x14ac:dyDescent="0.3">
      <c r="A443" s="94" t="str">
        <f>CONCATENATE('PAO 2023'!A475,". ", "2")</f>
        <v>48. 2</v>
      </c>
      <c r="B443" s="116"/>
      <c r="C443" s="116"/>
      <c r="D443" s="116"/>
      <c r="E443" s="117"/>
      <c r="F443" s="387" t="str">
        <f>IFERROR(VLOOKUP(B443,'Validaciones SEVRI'!$D$2:$E$118,2,FALSE)," ")</f>
        <v xml:space="preserve"> </v>
      </c>
      <c r="G443" s="388"/>
      <c r="H443" s="123"/>
      <c r="I443" s="124"/>
      <c r="K443" s="176">
        <f t="shared" si="48"/>
        <v>0</v>
      </c>
    </row>
    <row r="444" spans="1:27" ht="20.25" customHeight="1" x14ac:dyDescent="0.3">
      <c r="A444" s="94" t="str">
        <f>CONCATENATE('PAO 2023'!A475,". ","3")</f>
        <v>48. 3</v>
      </c>
      <c r="B444" s="116"/>
      <c r="C444" s="116"/>
      <c r="D444" s="116"/>
      <c r="E444" s="117"/>
      <c r="F444" s="387" t="str">
        <f>IFERROR(VLOOKUP(B444,'Validaciones SEVRI'!$D$2:$E$118,2,FALSE)," ")</f>
        <v xml:space="preserve"> </v>
      </c>
      <c r="G444" s="388"/>
      <c r="H444" s="123"/>
      <c r="I444" s="124"/>
      <c r="K444" s="176">
        <f t="shared" si="48"/>
        <v>0</v>
      </c>
    </row>
    <row r="445" spans="1:27" ht="20.25" customHeight="1" x14ac:dyDescent="0.3">
      <c r="A445" s="94" t="str">
        <f>CONCATENATE('PAO 2023'!A475,". ", "4")</f>
        <v>48. 4</v>
      </c>
      <c r="B445" s="116"/>
      <c r="C445" s="116"/>
      <c r="D445" s="116"/>
      <c r="E445" s="117"/>
      <c r="F445" s="387" t="str">
        <f>IFERROR(VLOOKUP(B445,'Validaciones SEVRI'!$D$2:$E$118,2,FALSE)," ")</f>
        <v xml:space="preserve"> </v>
      </c>
      <c r="G445" s="388"/>
      <c r="H445" s="123"/>
      <c r="I445" s="124"/>
      <c r="K445" s="176">
        <f t="shared" si="48"/>
        <v>0</v>
      </c>
    </row>
    <row r="446" spans="1:27" ht="20.25" customHeight="1" x14ac:dyDescent="0.3">
      <c r="A446" s="94" t="str">
        <f>CONCATENATE('PAO 2023'!A475,". ", "5")</f>
        <v>48. 5</v>
      </c>
      <c r="B446" s="116"/>
      <c r="C446" s="116"/>
      <c r="D446" s="116"/>
      <c r="E446" s="117"/>
      <c r="F446" s="387" t="str">
        <f>IFERROR(VLOOKUP(B446,'Validaciones SEVRI'!$D$2:$E$118,2,FALSE)," ")</f>
        <v xml:space="preserve"> </v>
      </c>
      <c r="G446" s="388"/>
      <c r="H446" s="123"/>
      <c r="I446" s="124"/>
      <c r="K446" s="176">
        <f t="shared" si="48"/>
        <v>0</v>
      </c>
    </row>
    <row r="447" spans="1:27" ht="20.25" customHeight="1" x14ac:dyDescent="0.3">
      <c r="A447" s="94" t="str">
        <f>CONCATENATE('PAO 2023'!A475,". ", "6")</f>
        <v>48. 6</v>
      </c>
      <c r="B447" s="116"/>
      <c r="C447" s="116"/>
      <c r="D447" s="116"/>
      <c r="E447" s="117"/>
      <c r="F447" s="387" t="str">
        <f>IFERROR(VLOOKUP(B447,'Validaciones SEVRI'!$D$2:$E$118,2,FALSE)," ")</f>
        <v xml:space="preserve"> </v>
      </c>
      <c r="G447" s="388"/>
      <c r="H447" s="123"/>
      <c r="I447" s="124"/>
      <c r="K447" s="176">
        <f t="shared" si="48"/>
        <v>0</v>
      </c>
    </row>
    <row r="448" spans="1:27" ht="20.25" customHeight="1" thickBot="1" x14ac:dyDescent="0.35">
      <c r="A448" s="94" t="str">
        <f>CONCATENATE('PAO 2023'!A475,". ", "7")</f>
        <v>48. 7</v>
      </c>
      <c r="B448" s="116"/>
      <c r="C448" s="116"/>
      <c r="D448" s="116"/>
      <c r="E448" s="117"/>
      <c r="F448" s="387" t="str">
        <f>IFERROR(VLOOKUP(B448,'Validaciones SEVRI'!$D$2:$E$118,2,FALSE)," ")</f>
        <v xml:space="preserve"> </v>
      </c>
      <c r="G448" s="388"/>
      <c r="H448" s="123"/>
      <c r="I448" s="124"/>
      <c r="K448" s="176">
        <f t="shared" si="48"/>
        <v>0</v>
      </c>
    </row>
    <row r="449" spans="1:27" s="80" customFormat="1" ht="20.25" customHeight="1" thickBot="1" x14ac:dyDescent="0.3">
      <c r="A449" s="73" t="s">
        <v>60</v>
      </c>
      <c r="B449" s="402">
        <f>+'PAO 2023'!B482</f>
        <v>0</v>
      </c>
      <c r="C449" s="403"/>
      <c r="D449" s="403"/>
      <c r="E449" s="403"/>
      <c r="F449" s="403"/>
      <c r="G449" s="403"/>
      <c r="H449" s="403"/>
      <c r="I449" s="403"/>
      <c r="J449" s="135"/>
      <c r="K449" s="176"/>
      <c r="L449" s="135"/>
      <c r="M449" s="135"/>
      <c r="N449" s="135"/>
      <c r="O449" s="135"/>
      <c r="P449" s="135"/>
      <c r="Q449" s="135"/>
      <c r="R449" s="135"/>
      <c r="S449" s="135"/>
      <c r="T449" s="135"/>
      <c r="U449" s="135"/>
      <c r="V449" s="135"/>
      <c r="W449" s="135"/>
      <c r="X449" s="135"/>
      <c r="Y449" s="135"/>
      <c r="Z449" s="135"/>
      <c r="AA449" s="135"/>
    </row>
    <row r="450" spans="1:27" ht="20.25" customHeight="1" x14ac:dyDescent="0.3">
      <c r="A450" s="92" t="s">
        <v>61</v>
      </c>
      <c r="B450" s="395" t="str">
        <f>CONCATENATE('PAO 2023'!A484,". ",'PAO 2023'!A485)</f>
        <v xml:space="preserve">49. </v>
      </c>
      <c r="C450" s="396"/>
      <c r="D450" s="396"/>
      <c r="E450" s="396"/>
      <c r="F450" s="396"/>
      <c r="G450" s="396"/>
      <c r="H450" s="396"/>
      <c r="I450" s="397"/>
      <c r="K450" s="177"/>
      <c r="L450" s="173"/>
      <c r="M450" s="173"/>
      <c r="N450" s="81"/>
      <c r="O450" s="81"/>
      <c r="P450" s="81"/>
      <c r="Q450" s="81"/>
      <c r="R450" s="81"/>
      <c r="S450" s="81"/>
      <c r="T450" s="81"/>
      <c r="U450" s="81"/>
      <c r="V450" s="81"/>
      <c r="W450" s="81"/>
      <c r="X450" s="81"/>
      <c r="Y450" s="81"/>
      <c r="Z450" s="81"/>
      <c r="AA450" s="81"/>
    </row>
    <row r="451" spans="1:27" ht="20.25" customHeight="1" x14ac:dyDescent="0.3">
      <c r="A451" s="94" t="str">
        <f>CONCATENATE('PAO 2023'!A484,". ", "1")</f>
        <v>49. 1</v>
      </c>
      <c r="B451" s="116"/>
      <c r="C451" s="116"/>
      <c r="D451" s="116"/>
      <c r="E451" s="117"/>
      <c r="F451" s="387" t="str">
        <f>IFERROR(VLOOKUP(B451,'Validaciones SEVRI'!$D$2:$E$118,2,FALSE)," ")</f>
        <v xml:space="preserve"> </v>
      </c>
      <c r="G451" s="388"/>
      <c r="H451" s="123"/>
      <c r="I451" s="124"/>
      <c r="K451" s="176">
        <f t="shared" ref="K451:K457" si="49">IF(B451&lt;1,0, 1)</f>
        <v>0</v>
      </c>
    </row>
    <row r="452" spans="1:27" ht="20.25" customHeight="1" x14ac:dyDescent="0.3">
      <c r="A452" s="94" t="str">
        <f>CONCATENATE('PAO 2023'!A484,". ", "2")</f>
        <v>49. 2</v>
      </c>
      <c r="B452" s="116"/>
      <c r="C452" s="116"/>
      <c r="D452" s="116"/>
      <c r="E452" s="117"/>
      <c r="F452" s="387" t="str">
        <f>IFERROR(VLOOKUP(B452,'Validaciones SEVRI'!$D$2:$E$118,2,FALSE)," ")</f>
        <v xml:space="preserve"> </v>
      </c>
      <c r="G452" s="388"/>
      <c r="H452" s="123"/>
      <c r="I452" s="124"/>
      <c r="K452" s="176">
        <f t="shared" si="49"/>
        <v>0</v>
      </c>
    </row>
    <row r="453" spans="1:27" ht="20.25" customHeight="1" x14ac:dyDescent="0.3">
      <c r="A453" s="94" t="str">
        <f>CONCATENATE('PAO 2023'!A484,". ","3")</f>
        <v>49. 3</v>
      </c>
      <c r="B453" s="116"/>
      <c r="C453" s="116"/>
      <c r="D453" s="116"/>
      <c r="E453" s="117"/>
      <c r="F453" s="387" t="str">
        <f>IFERROR(VLOOKUP(B453,'Validaciones SEVRI'!$D$2:$E$118,2,FALSE)," ")</f>
        <v xml:space="preserve"> </v>
      </c>
      <c r="G453" s="388"/>
      <c r="H453" s="123"/>
      <c r="I453" s="124"/>
      <c r="K453" s="176">
        <f t="shared" si="49"/>
        <v>0</v>
      </c>
    </row>
    <row r="454" spans="1:27" ht="20.25" customHeight="1" x14ac:dyDescent="0.3">
      <c r="A454" s="94" t="str">
        <f>CONCATENATE('PAO 2023'!A484,". ", "4")</f>
        <v>49. 4</v>
      </c>
      <c r="B454" s="116"/>
      <c r="C454" s="116"/>
      <c r="D454" s="116"/>
      <c r="E454" s="117"/>
      <c r="F454" s="387" t="str">
        <f>IFERROR(VLOOKUP(B454,'Validaciones SEVRI'!$D$2:$E$118,2,FALSE)," ")</f>
        <v xml:space="preserve"> </v>
      </c>
      <c r="G454" s="388"/>
      <c r="H454" s="123"/>
      <c r="I454" s="124"/>
      <c r="K454" s="176">
        <f t="shared" si="49"/>
        <v>0</v>
      </c>
    </row>
    <row r="455" spans="1:27" ht="20.25" customHeight="1" x14ac:dyDescent="0.3">
      <c r="A455" s="94" t="str">
        <f>CONCATENATE('PAO 2023'!A484,". ", "5")</f>
        <v>49. 5</v>
      </c>
      <c r="B455" s="116"/>
      <c r="C455" s="116"/>
      <c r="D455" s="116"/>
      <c r="E455" s="117"/>
      <c r="F455" s="387" t="str">
        <f>IFERROR(VLOOKUP(B455,'Validaciones SEVRI'!$D$2:$E$118,2,FALSE)," ")</f>
        <v xml:space="preserve"> </v>
      </c>
      <c r="G455" s="388"/>
      <c r="H455" s="123"/>
      <c r="I455" s="124"/>
      <c r="K455" s="176">
        <f t="shared" si="49"/>
        <v>0</v>
      </c>
    </row>
    <row r="456" spans="1:27" ht="20.25" customHeight="1" x14ac:dyDescent="0.3">
      <c r="A456" s="94" t="str">
        <f>CONCATENATE('PAO 2023'!A484,". ", "6")</f>
        <v>49. 6</v>
      </c>
      <c r="B456" s="116"/>
      <c r="C456" s="116"/>
      <c r="D456" s="116"/>
      <c r="E456" s="117"/>
      <c r="F456" s="387" t="str">
        <f>IFERROR(VLOOKUP(B456,'Validaciones SEVRI'!$D$2:$E$118,2,FALSE)," ")</f>
        <v xml:space="preserve"> </v>
      </c>
      <c r="G456" s="388"/>
      <c r="H456" s="123"/>
      <c r="I456" s="124"/>
      <c r="K456" s="176">
        <f t="shared" si="49"/>
        <v>0</v>
      </c>
    </row>
    <row r="457" spans="1:27" ht="20.25" customHeight="1" thickBot="1" x14ac:dyDescent="0.35">
      <c r="A457" s="94" t="str">
        <f>CONCATENATE('PAO 2023'!A484,". ", "7")</f>
        <v>49. 7</v>
      </c>
      <c r="B457" s="116"/>
      <c r="C457" s="116"/>
      <c r="D457" s="116"/>
      <c r="E457" s="117"/>
      <c r="F457" s="387" t="str">
        <f>IFERROR(VLOOKUP(B457,'Validaciones SEVRI'!$D$2:$E$118,2,FALSE)," ")</f>
        <v xml:space="preserve"> </v>
      </c>
      <c r="G457" s="388"/>
      <c r="H457" s="123"/>
      <c r="I457" s="124"/>
      <c r="K457" s="176">
        <f t="shared" si="49"/>
        <v>0</v>
      </c>
    </row>
    <row r="458" spans="1:27" s="80" customFormat="1" ht="20.25" customHeight="1" thickBot="1" x14ac:dyDescent="0.3">
      <c r="A458" s="73" t="s">
        <v>60</v>
      </c>
      <c r="B458" s="402">
        <f>+'PAO 2023'!B491</f>
        <v>0</v>
      </c>
      <c r="C458" s="403"/>
      <c r="D458" s="403"/>
      <c r="E458" s="403"/>
      <c r="F458" s="403"/>
      <c r="G458" s="403"/>
      <c r="H458" s="403"/>
      <c r="I458" s="403"/>
      <c r="J458" s="135"/>
      <c r="K458" s="176"/>
      <c r="L458" s="135"/>
      <c r="M458" s="135"/>
      <c r="N458" s="135"/>
      <c r="O458" s="135"/>
      <c r="P458" s="135"/>
      <c r="Q458" s="135"/>
      <c r="R458" s="135"/>
      <c r="S458" s="135"/>
      <c r="T458" s="135"/>
      <c r="U458" s="135"/>
      <c r="V458" s="135"/>
      <c r="W458" s="135"/>
      <c r="X458" s="135"/>
      <c r="Y458" s="135"/>
      <c r="Z458" s="135"/>
      <c r="AA458" s="135"/>
    </row>
    <row r="459" spans="1:27" ht="20.25" customHeight="1" x14ac:dyDescent="0.3">
      <c r="A459" s="92" t="s">
        <v>61</v>
      </c>
      <c r="B459" s="395" t="str">
        <f>CONCATENATE('PAO 2023'!A493,". ",'PAO 2023'!A494)</f>
        <v xml:space="preserve">50. </v>
      </c>
      <c r="C459" s="396"/>
      <c r="D459" s="396"/>
      <c r="E459" s="396"/>
      <c r="F459" s="396"/>
      <c r="G459" s="396"/>
      <c r="H459" s="396"/>
      <c r="I459" s="397"/>
      <c r="K459" s="177"/>
      <c r="L459" s="173"/>
      <c r="M459" s="173"/>
      <c r="N459" s="81"/>
      <c r="O459" s="81"/>
      <c r="P459" s="81"/>
      <c r="Q459" s="81"/>
      <c r="R459" s="81"/>
      <c r="S459" s="81"/>
      <c r="T459" s="81"/>
      <c r="U459" s="81"/>
      <c r="V459" s="81"/>
      <c r="W459" s="81"/>
      <c r="X459" s="81"/>
      <c r="Y459" s="81"/>
      <c r="Z459" s="81"/>
      <c r="AA459" s="81"/>
    </row>
    <row r="460" spans="1:27" ht="20.25" customHeight="1" x14ac:dyDescent="0.3">
      <c r="A460" s="94" t="str">
        <f>CONCATENATE('PAO 2023'!A493,". ", "1")</f>
        <v>50. 1</v>
      </c>
      <c r="B460" s="116"/>
      <c r="C460" s="116"/>
      <c r="D460" s="116"/>
      <c r="E460" s="117"/>
      <c r="F460" s="387" t="str">
        <f>IFERROR(VLOOKUP(B460,'Validaciones SEVRI'!$D$2:$E$118,2,FALSE)," ")</f>
        <v xml:space="preserve"> </v>
      </c>
      <c r="G460" s="388"/>
      <c r="H460" s="123"/>
      <c r="I460" s="124"/>
      <c r="K460" s="176">
        <f t="shared" ref="K460:K466" si="50">IF(B460&lt;1,0, 1)</f>
        <v>0</v>
      </c>
    </row>
    <row r="461" spans="1:27" ht="20.25" customHeight="1" x14ac:dyDescent="0.3">
      <c r="A461" s="94" t="str">
        <f>CONCATENATE('PAO 2023'!A493,". ", "2")</f>
        <v>50. 2</v>
      </c>
      <c r="B461" s="116"/>
      <c r="C461" s="116"/>
      <c r="D461" s="116"/>
      <c r="E461" s="117"/>
      <c r="F461" s="387" t="str">
        <f>IFERROR(VLOOKUP(B461,'Validaciones SEVRI'!$D$2:$E$118,2,FALSE)," ")</f>
        <v xml:space="preserve"> </v>
      </c>
      <c r="G461" s="388"/>
      <c r="H461" s="123"/>
      <c r="I461" s="124"/>
      <c r="K461" s="176">
        <f t="shared" si="50"/>
        <v>0</v>
      </c>
    </row>
    <row r="462" spans="1:27" ht="20.25" customHeight="1" x14ac:dyDescent="0.3">
      <c r="A462" s="94" t="str">
        <f>CONCATENATE('PAO 2023'!A493,". ","3")</f>
        <v>50. 3</v>
      </c>
      <c r="B462" s="116"/>
      <c r="C462" s="116"/>
      <c r="D462" s="116"/>
      <c r="E462" s="117"/>
      <c r="F462" s="387" t="str">
        <f>IFERROR(VLOOKUP(B462,'Validaciones SEVRI'!$D$2:$E$118,2,FALSE)," ")</f>
        <v xml:space="preserve"> </v>
      </c>
      <c r="G462" s="388"/>
      <c r="H462" s="123"/>
      <c r="I462" s="124"/>
      <c r="K462" s="176">
        <f t="shared" si="50"/>
        <v>0</v>
      </c>
    </row>
    <row r="463" spans="1:27" ht="20.25" customHeight="1" x14ac:dyDescent="0.3">
      <c r="A463" s="94" t="str">
        <f>CONCATENATE('PAO 2023'!A493,". ", "4")</f>
        <v>50. 4</v>
      </c>
      <c r="B463" s="116"/>
      <c r="C463" s="116"/>
      <c r="D463" s="116"/>
      <c r="E463" s="117"/>
      <c r="F463" s="387" t="str">
        <f>IFERROR(VLOOKUP(B463,'Validaciones SEVRI'!$D$2:$E$118,2,FALSE)," ")</f>
        <v xml:space="preserve"> </v>
      </c>
      <c r="G463" s="388"/>
      <c r="H463" s="123"/>
      <c r="I463" s="124"/>
      <c r="K463" s="176">
        <f t="shared" si="50"/>
        <v>0</v>
      </c>
    </row>
    <row r="464" spans="1:27" ht="20.25" customHeight="1" x14ac:dyDescent="0.3">
      <c r="A464" s="94" t="str">
        <f>CONCATENATE('PAO 2023'!A493,". ", "5")</f>
        <v>50. 5</v>
      </c>
      <c r="B464" s="116"/>
      <c r="C464" s="116"/>
      <c r="D464" s="116"/>
      <c r="E464" s="117"/>
      <c r="F464" s="387" t="str">
        <f>IFERROR(VLOOKUP(B464,'Validaciones SEVRI'!$D$2:$E$118,2,FALSE)," ")</f>
        <v xml:space="preserve"> </v>
      </c>
      <c r="G464" s="388"/>
      <c r="H464" s="123"/>
      <c r="I464" s="124"/>
      <c r="K464" s="176">
        <f t="shared" si="50"/>
        <v>0</v>
      </c>
    </row>
    <row r="465" spans="1:27" ht="20.25" customHeight="1" x14ac:dyDescent="0.3">
      <c r="A465" s="94" t="str">
        <f>CONCATENATE('PAO 2023'!A493,". ", "6")</f>
        <v>50. 6</v>
      </c>
      <c r="B465" s="116"/>
      <c r="C465" s="116"/>
      <c r="D465" s="116"/>
      <c r="E465" s="117"/>
      <c r="F465" s="387" t="str">
        <f>IFERROR(VLOOKUP(B465,'Validaciones SEVRI'!$D$2:$E$118,2,FALSE)," ")</f>
        <v xml:space="preserve"> </v>
      </c>
      <c r="G465" s="388"/>
      <c r="H465" s="123"/>
      <c r="I465" s="124"/>
      <c r="K465" s="176">
        <f t="shared" si="50"/>
        <v>0</v>
      </c>
    </row>
    <row r="466" spans="1:27" ht="20.25" customHeight="1" thickBot="1" x14ac:dyDescent="0.35">
      <c r="A466" s="94" t="str">
        <f>CONCATENATE('PAO 2023'!A493,". ", "7")</f>
        <v>50. 7</v>
      </c>
      <c r="B466" s="116"/>
      <c r="C466" s="116"/>
      <c r="D466" s="116"/>
      <c r="E466" s="117"/>
      <c r="F466" s="387" t="str">
        <f>IFERROR(VLOOKUP(B466,'Validaciones SEVRI'!$D$2:$E$118,2,FALSE)," ")</f>
        <v xml:space="preserve"> </v>
      </c>
      <c r="G466" s="388"/>
      <c r="H466" s="123"/>
      <c r="I466" s="124"/>
      <c r="K466" s="176">
        <f t="shared" si="50"/>
        <v>0</v>
      </c>
    </row>
    <row r="467" spans="1:27" s="80" customFormat="1" ht="20.25" customHeight="1" thickBot="1" x14ac:dyDescent="0.3">
      <c r="A467" s="73" t="s">
        <v>60</v>
      </c>
      <c r="B467" s="402">
        <f>+'PAO 2023'!B500</f>
        <v>0</v>
      </c>
      <c r="C467" s="403"/>
      <c r="D467" s="403"/>
      <c r="E467" s="403"/>
      <c r="F467" s="403"/>
      <c r="G467" s="403"/>
      <c r="H467" s="403"/>
      <c r="I467" s="403"/>
      <c r="J467" s="135"/>
      <c r="K467" s="176"/>
      <c r="L467" s="135"/>
      <c r="M467" s="135"/>
      <c r="N467" s="135"/>
      <c r="O467" s="135"/>
      <c r="P467" s="135"/>
      <c r="Q467" s="135"/>
      <c r="R467" s="135"/>
      <c r="S467" s="135"/>
      <c r="T467" s="135"/>
      <c r="U467" s="135"/>
      <c r="V467" s="135"/>
      <c r="W467" s="135"/>
      <c r="X467" s="135"/>
      <c r="Y467" s="135"/>
      <c r="Z467" s="135"/>
      <c r="AA467" s="135"/>
    </row>
    <row r="468" spans="1:27" ht="20.25" customHeight="1" x14ac:dyDescent="0.3">
      <c r="A468" s="92" t="s">
        <v>61</v>
      </c>
      <c r="B468" s="395" t="str">
        <f>CONCATENATE('PAO 2023'!A502,". ",'PAO 2023'!A503)</f>
        <v xml:space="preserve">51. </v>
      </c>
      <c r="C468" s="396"/>
      <c r="D468" s="396"/>
      <c r="E468" s="396"/>
      <c r="F468" s="396"/>
      <c r="G468" s="396"/>
      <c r="H468" s="396"/>
      <c r="I468" s="397"/>
      <c r="K468" s="177"/>
      <c r="L468" s="173"/>
      <c r="M468" s="173"/>
      <c r="N468" s="81"/>
      <c r="O468" s="81"/>
      <c r="P468" s="81"/>
      <c r="Q468" s="81"/>
      <c r="R468" s="81"/>
      <c r="S468" s="81"/>
      <c r="T468" s="81"/>
      <c r="U468" s="81"/>
      <c r="V468" s="81"/>
      <c r="W468" s="81"/>
      <c r="X468" s="81"/>
      <c r="Y468" s="81"/>
      <c r="Z468" s="81"/>
      <c r="AA468" s="81"/>
    </row>
    <row r="469" spans="1:27" ht="20.25" customHeight="1" x14ac:dyDescent="0.3">
      <c r="A469" s="94" t="str">
        <f>CONCATENATE('PAO 2023'!A502,". ", "1")</f>
        <v>51. 1</v>
      </c>
      <c r="B469" s="116"/>
      <c r="C469" s="116"/>
      <c r="D469" s="116"/>
      <c r="E469" s="117"/>
      <c r="F469" s="387" t="str">
        <f>IFERROR(VLOOKUP(B469,'Validaciones SEVRI'!$D$2:$E$118,2,FALSE)," ")</f>
        <v xml:space="preserve"> </v>
      </c>
      <c r="G469" s="388"/>
      <c r="H469" s="123"/>
      <c r="I469" s="124"/>
      <c r="K469" s="176">
        <f t="shared" ref="K469:K475" si="51">IF(B469&lt;1,0, 1)</f>
        <v>0</v>
      </c>
    </row>
    <row r="470" spans="1:27" ht="20.25" customHeight="1" x14ac:dyDescent="0.3">
      <c r="A470" s="94" t="str">
        <f>CONCATENATE('PAO 2023'!A502,". ", "2")</f>
        <v>51. 2</v>
      </c>
      <c r="B470" s="116"/>
      <c r="C470" s="116"/>
      <c r="D470" s="116"/>
      <c r="E470" s="117"/>
      <c r="F470" s="387" t="str">
        <f>IFERROR(VLOOKUP(B470,'Validaciones SEVRI'!$D$2:$E$118,2,FALSE)," ")</f>
        <v xml:space="preserve"> </v>
      </c>
      <c r="G470" s="388"/>
      <c r="H470" s="123"/>
      <c r="I470" s="124"/>
      <c r="K470" s="176">
        <f t="shared" si="51"/>
        <v>0</v>
      </c>
    </row>
    <row r="471" spans="1:27" ht="20.25" customHeight="1" x14ac:dyDescent="0.3">
      <c r="A471" s="94" t="str">
        <f>CONCATENATE('PAO 2023'!A502,". ","3")</f>
        <v>51. 3</v>
      </c>
      <c r="B471" s="116"/>
      <c r="C471" s="116"/>
      <c r="D471" s="116"/>
      <c r="E471" s="117"/>
      <c r="F471" s="387" t="str">
        <f>IFERROR(VLOOKUP(B471,'Validaciones SEVRI'!$D$2:$E$118,2,FALSE)," ")</f>
        <v xml:space="preserve"> </v>
      </c>
      <c r="G471" s="388"/>
      <c r="H471" s="123"/>
      <c r="I471" s="124"/>
      <c r="K471" s="176">
        <f t="shared" si="51"/>
        <v>0</v>
      </c>
    </row>
    <row r="472" spans="1:27" ht="20.25" customHeight="1" x14ac:dyDescent="0.3">
      <c r="A472" s="94" t="str">
        <f>CONCATENATE('PAO 2023'!A502,". ", "4")</f>
        <v>51. 4</v>
      </c>
      <c r="B472" s="116"/>
      <c r="C472" s="116"/>
      <c r="D472" s="116"/>
      <c r="E472" s="117"/>
      <c r="F472" s="387" t="str">
        <f>IFERROR(VLOOKUP(B472,'Validaciones SEVRI'!$D$2:$E$118,2,FALSE)," ")</f>
        <v xml:space="preserve"> </v>
      </c>
      <c r="G472" s="388"/>
      <c r="H472" s="123"/>
      <c r="I472" s="124"/>
      <c r="K472" s="176">
        <f t="shared" si="51"/>
        <v>0</v>
      </c>
    </row>
    <row r="473" spans="1:27" ht="20.25" customHeight="1" x14ac:dyDescent="0.3">
      <c r="A473" s="94" t="str">
        <f>CONCATENATE('PAO 2023'!A502,". ", "5")</f>
        <v>51. 5</v>
      </c>
      <c r="B473" s="116"/>
      <c r="C473" s="116"/>
      <c r="D473" s="116"/>
      <c r="E473" s="117"/>
      <c r="F473" s="387" t="str">
        <f>IFERROR(VLOOKUP(B473,'Validaciones SEVRI'!$D$2:$E$118,2,FALSE)," ")</f>
        <v xml:space="preserve"> </v>
      </c>
      <c r="G473" s="388"/>
      <c r="H473" s="123"/>
      <c r="I473" s="124"/>
      <c r="K473" s="176">
        <f t="shared" si="51"/>
        <v>0</v>
      </c>
    </row>
    <row r="474" spans="1:27" ht="20.25" customHeight="1" x14ac:dyDescent="0.3">
      <c r="A474" s="94" t="str">
        <f>CONCATENATE('PAO 2023'!A502,". ", "6")</f>
        <v>51. 6</v>
      </c>
      <c r="B474" s="116"/>
      <c r="C474" s="116"/>
      <c r="D474" s="116"/>
      <c r="E474" s="117"/>
      <c r="F474" s="387" t="str">
        <f>IFERROR(VLOOKUP(B474,'Validaciones SEVRI'!$D$2:$E$118,2,FALSE)," ")</f>
        <v xml:space="preserve"> </v>
      </c>
      <c r="G474" s="388"/>
      <c r="H474" s="123"/>
      <c r="I474" s="124"/>
      <c r="K474" s="176">
        <f t="shared" si="51"/>
        <v>0</v>
      </c>
    </row>
    <row r="475" spans="1:27" ht="20.25" customHeight="1" thickBot="1" x14ac:dyDescent="0.35">
      <c r="A475" s="94" t="str">
        <f>CONCATENATE('PAO 2023'!A502,". ", "7")</f>
        <v>51. 7</v>
      </c>
      <c r="B475" s="116"/>
      <c r="C475" s="116"/>
      <c r="D475" s="116"/>
      <c r="E475" s="117"/>
      <c r="F475" s="387" t="str">
        <f>IFERROR(VLOOKUP(B475,'Validaciones SEVRI'!$D$2:$E$118,2,FALSE)," ")</f>
        <v xml:space="preserve"> </v>
      </c>
      <c r="G475" s="388"/>
      <c r="H475" s="123"/>
      <c r="I475" s="124"/>
      <c r="K475" s="176">
        <f t="shared" si="51"/>
        <v>0</v>
      </c>
    </row>
    <row r="476" spans="1:27" s="80" customFormat="1" ht="20.25" customHeight="1" thickBot="1" x14ac:dyDescent="0.3">
      <c r="A476" s="73" t="s">
        <v>60</v>
      </c>
      <c r="B476" s="402">
        <f>+'PAO 2023'!B510</f>
        <v>0</v>
      </c>
      <c r="C476" s="403"/>
      <c r="D476" s="403"/>
      <c r="E476" s="403"/>
      <c r="F476" s="403"/>
      <c r="G476" s="403"/>
      <c r="H476" s="403"/>
      <c r="I476" s="403"/>
      <c r="J476" s="135"/>
      <c r="K476" s="176"/>
      <c r="L476" s="135"/>
      <c r="M476" s="135"/>
      <c r="N476" s="135"/>
      <c r="O476" s="135"/>
      <c r="P476" s="135"/>
      <c r="Q476" s="135"/>
      <c r="R476" s="135"/>
      <c r="S476" s="135"/>
      <c r="T476" s="135"/>
      <c r="U476" s="135"/>
      <c r="V476" s="135"/>
      <c r="W476" s="135"/>
      <c r="X476" s="135"/>
      <c r="Y476" s="135"/>
      <c r="Z476" s="135"/>
      <c r="AA476" s="135"/>
    </row>
    <row r="477" spans="1:27" ht="20.25" customHeight="1" x14ac:dyDescent="0.3">
      <c r="A477" s="92" t="s">
        <v>61</v>
      </c>
      <c r="B477" s="395" t="str">
        <f>CONCATENATE('PAO 2023'!A512,". ",'PAO 2023'!A513)</f>
        <v xml:space="preserve">52. </v>
      </c>
      <c r="C477" s="396"/>
      <c r="D477" s="396"/>
      <c r="E477" s="396"/>
      <c r="F477" s="396"/>
      <c r="G477" s="396"/>
      <c r="H477" s="396"/>
      <c r="I477" s="397"/>
      <c r="K477" s="177"/>
      <c r="L477" s="173"/>
      <c r="M477" s="173"/>
      <c r="N477" s="81"/>
      <c r="O477" s="81"/>
      <c r="P477" s="81"/>
      <c r="Q477" s="81"/>
      <c r="R477" s="81"/>
      <c r="S477" s="81"/>
      <c r="T477" s="81"/>
      <c r="U477" s="81"/>
      <c r="V477" s="81"/>
      <c r="W477" s="81"/>
      <c r="X477" s="81"/>
      <c r="Y477" s="81"/>
      <c r="Z477" s="81"/>
      <c r="AA477" s="81"/>
    </row>
    <row r="478" spans="1:27" ht="20.25" customHeight="1" x14ac:dyDescent="0.3">
      <c r="A478" s="94" t="str">
        <f>CONCATENATE('PAO 2023'!A512,". ", "1")</f>
        <v>52. 1</v>
      </c>
      <c r="B478" s="116"/>
      <c r="C478" s="116"/>
      <c r="D478" s="116"/>
      <c r="E478" s="117"/>
      <c r="F478" s="387" t="str">
        <f>IFERROR(VLOOKUP(B478,'Validaciones SEVRI'!$D$2:$E$118,2,FALSE)," ")</f>
        <v xml:space="preserve"> </v>
      </c>
      <c r="G478" s="388"/>
      <c r="H478" s="123"/>
      <c r="I478" s="124"/>
      <c r="K478" s="176">
        <f t="shared" ref="K478:K484" si="52">IF(B478&lt;1,0, 1)</f>
        <v>0</v>
      </c>
    </row>
    <row r="479" spans="1:27" ht="20.25" customHeight="1" x14ac:dyDescent="0.3">
      <c r="A479" s="94" t="str">
        <f>CONCATENATE('PAO 2023'!A512,". ", "2")</f>
        <v>52. 2</v>
      </c>
      <c r="B479" s="116"/>
      <c r="C479" s="116"/>
      <c r="D479" s="116"/>
      <c r="E479" s="117"/>
      <c r="F479" s="387" t="str">
        <f>IFERROR(VLOOKUP(B479,'Validaciones SEVRI'!$D$2:$E$118,2,FALSE)," ")</f>
        <v xml:space="preserve"> </v>
      </c>
      <c r="G479" s="388"/>
      <c r="H479" s="123"/>
      <c r="I479" s="124"/>
      <c r="K479" s="176">
        <f t="shared" si="52"/>
        <v>0</v>
      </c>
    </row>
    <row r="480" spans="1:27" ht="20.25" customHeight="1" x14ac:dyDescent="0.3">
      <c r="A480" s="94" t="str">
        <f>CONCATENATE('PAO 2023'!A512,". ","3")</f>
        <v>52. 3</v>
      </c>
      <c r="B480" s="116"/>
      <c r="C480" s="116"/>
      <c r="D480" s="116"/>
      <c r="E480" s="117"/>
      <c r="F480" s="387" t="str">
        <f>IFERROR(VLOOKUP(B480,'Validaciones SEVRI'!$D$2:$E$118,2,FALSE)," ")</f>
        <v xml:space="preserve"> </v>
      </c>
      <c r="G480" s="388"/>
      <c r="H480" s="123"/>
      <c r="I480" s="124"/>
      <c r="K480" s="176">
        <f t="shared" si="52"/>
        <v>0</v>
      </c>
    </row>
    <row r="481" spans="1:27" ht="20.25" customHeight="1" x14ac:dyDescent="0.3">
      <c r="A481" s="94" t="str">
        <f>CONCATENATE('PAO 2023'!A512,". ", "4")</f>
        <v>52. 4</v>
      </c>
      <c r="B481" s="116"/>
      <c r="C481" s="116"/>
      <c r="D481" s="116"/>
      <c r="E481" s="117"/>
      <c r="F481" s="387" t="str">
        <f>IFERROR(VLOOKUP(B481,'Validaciones SEVRI'!$D$2:$E$118,2,FALSE)," ")</f>
        <v xml:space="preserve"> </v>
      </c>
      <c r="G481" s="388"/>
      <c r="H481" s="123"/>
      <c r="I481" s="124"/>
      <c r="K481" s="176">
        <f t="shared" si="52"/>
        <v>0</v>
      </c>
    </row>
    <row r="482" spans="1:27" ht="20.25" customHeight="1" x14ac:dyDescent="0.3">
      <c r="A482" s="94" t="str">
        <f>CONCATENATE('PAO 2023'!A512,". ", "5")</f>
        <v>52. 5</v>
      </c>
      <c r="B482" s="116"/>
      <c r="C482" s="116"/>
      <c r="D482" s="116"/>
      <c r="E482" s="117"/>
      <c r="F482" s="387" t="str">
        <f>IFERROR(VLOOKUP(B482,'Validaciones SEVRI'!$D$2:$E$118,2,FALSE)," ")</f>
        <v xml:space="preserve"> </v>
      </c>
      <c r="G482" s="388"/>
      <c r="H482" s="123"/>
      <c r="I482" s="124"/>
      <c r="K482" s="176">
        <f t="shared" si="52"/>
        <v>0</v>
      </c>
    </row>
    <row r="483" spans="1:27" ht="20.25" customHeight="1" x14ac:dyDescent="0.3">
      <c r="A483" s="94" t="str">
        <f>CONCATENATE('PAO 2023'!A512,". ", "6")</f>
        <v>52. 6</v>
      </c>
      <c r="B483" s="116"/>
      <c r="C483" s="116"/>
      <c r="D483" s="116"/>
      <c r="E483" s="117"/>
      <c r="F483" s="387" t="str">
        <f>IFERROR(VLOOKUP(B483,'Validaciones SEVRI'!$D$2:$E$118,2,FALSE)," ")</f>
        <v xml:space="preserve"> </v>
      </c>
      <c r="G483" s="388"/>
      <c r="H483" s="123"/>
      <c r="I483" s="124"/>
      <c r="K483" s="176">
        <f t="shared" si="52"/>
        <v>0</v>
      </c>
    </row>
    <row r="484" spans="1:27" ht="20.25" customHeight="1" thickBot="1" x14ac:dyDescent="0.35">
      <c r="A484" s="94" t="str">
        <f>CONCATENATE('PAO 2023'!A512,". ", "7")</f>
        <v>52. 7</v>
      </c>
      <c r="B484" s="116"/>
      <c r="C484" s="116"/>
      <c r="D484" s="116"/>
      <c r="E484" s="117"/>
      <c r="F484" s="387" t="str">
        <f>IFERROR(VLOOKUP(B484,'Validaciones SEVRI'!$D$2:$E$118,2,FALSE)," ")</f>
        <v xml:space="preserve"> </v>
      </c>
      <c r="G484" s="388"/>
      <c r="H484" s="123"/>
      <c r="I484" s="124"/>
      <c r="K484" s="176">
        <f t="shared" si="52"/>
        <v>0</v>
      </c>
    </row>
    <row r="485" spans="1:27" s="80" customFormat="1" ht="20.25" customHeight="1" thickBot="1" x14ac:dyDescent="0.3">
      <c r="A485" s="73" t="s">
        <v>60</v>
      </c>
      <c r="B485" s="402">
        <f>+'PAO 2023'!B519</f>
        <v>0</v>
      </c>
      <c r="C485" s="403"/>
      <c r="D485" s="403"/>
      <c r="E485" s="403"/>
      <c r="F485" s="403"/>
      <c r="G485" s="403"/>
      <c r="H485" s="403"/>
      <c r="I485" s="403"/>
      <c r="J485" s="135"/>
      <c r="K485" s="176"/>
      <c r="L485" s="135"/>
      <c r="M485" s="135"/>
      <c r="N485" s="135"/>
      <c r="O485" s="135"/>
      <c r="P485" s="135"/>
      <c r="Q485" s="135"/>
      <c r="R485" s="135"/>
      <c r="S485" s="135"/>
      <c r="T485" s="135"/>
      <c r="U485" s="135"/>
      <c r="V485" s="135"/>
      <c r="W485" s="135"/>
      <c r="X485" s="135"/>
      <c r="Y485" s="135"/>
      <c r="Z485" s="135"/>
      <c r="AA485" s="135"/>
    </row>
    <row r="486" spans="1:27" ht="20.25" customHeight="1" x14ac:dyDescent="0.3">
      <c r="A486" s="92" t="s">
        <v>61</v>
      </c>
      <c r="B486" s="395" t="str">
        <f>CONCATENATE('PAO 2023'!A521,". ",'PAO 2023'!A522)</f>
        <v xml:space="preserve">53. </v>
      </c>
      <c r="C486" s="396"/>
      <c r="D486" s="396"/>
      <c r="E486" s="396"/>
      <c r="F486" s="396"/>
      <c r="G486" s="396"/>
      <c r="H486" s="396"/>
      <c r="I486" s="397"/>
      <c r="K486" s="177"/>
      <c r="L486" s="173"/>
      <c r="M486" s="173"/>
      <c r="N486" s="81"/>
      <c r="O486" s="81"/>
      <c r="P486" s="81"/>
      <c r="Q486" s="81"/>
      <c r="R486" s="81"/>
      <c r="S486" s="81"/>
      <c r="T486" s="81"/>
      <c r="U486" s="81"/>
      <c r="V486" s="81"/>
      <c r="W486" s="81"/>
      <c r="X486" s="81"/>
      <c r="Y486" s="81"/>
      <c r="Z486" s="81"/>
      <c r="AA486" s="81"/>
    </row>
    <row r="487" spans="1:27" ht="20.25" customHeight="1" x14ac:dyDescent="0.3">
      <c r="A487" s="94" t="str">
        <f>CONCATENATE('PAO 2023'!A521,". ", "1")</f>
        <v>53. 1</v>
      </c>
      <c r="B487" s="116"/>
      <c r="C487" s="116"/>
      <c r="D487" s="116"/>
      <c r="E487" s="117"/>
      <c r="F487" s="387" t="str">
        <f>IFERROR(VLOOKUP(B487,'Validaciones SEVRI'!$D$2:$E$118,2,FALSE)," ")</f>
        <v xml:space="preserve"> </v>
      </c>
      <c r="G487" s="388"/>
      <c r="H487" s="123"/>
      <c r="I487" s="124"/>
      <c r="K487" s="176">
        <f t="shared" ref="K487:K493" si="53">IF(B487&lt;1,0, 1)</f>
        <v>0</v>
      </c>
    </row>
    <row r="488" spans="1:27" ht="20.25" customHeight="1" x14ac:dyDescent="0.3">
      <c r="A488" s="94" t="str">
        <f>CONCATENATE('PAO 2023'!A521,". ", "2")</f>
        <v>53. 2</v>
      </c>
      <c r="B488" s="116"/>
      <c r="C488" s="116"/>
      <c r="D488" s="116"/>
      <c r="E488" s="117"/>
      <c r="F488" s="387" t="str">
        <f>IFERROR(VLOOKUP(B488,'Validaciones SEVRI'!$D$2:$E$118,2,FALSE)," ")</f>
        <v xml:space="preserve"> </v>
      </c>
      <c r="G488" s="388"/>
      <c r="H488" s="123"/>
      <c r="I488" s="124"/>
      <c r="K488" s="176">
        <f t="shared" si="53"/>
        <v>0</v>
      </c>
    </row>
    <row r="489" spans="1:27" ht="20.25" customHeight="1" x14ac:dyDescent="0.3">
      <c r="A489" s="94" t="str">
        <f>CONCATENATE('PAO 2023'!A521,". ","3")</f>
        <v>53. 3</v>
      </c>
      <c r="B489" s="116"/>
      <c r="C489" s="116"/>
      <c r="D489" s="116"/>
      <c r="E489" s="117"/>
      <c r="F489" s="387" t="str">
        <f>IFERROR(VLOOKUP(B489,'Validaciones SEVRI'!$D$2:$E$118,2,FALSE)," ")</f>
        <v xml:space="preserve"> </v>
      </c>
      <c r="G489" s="388"/>
      <c r="H489" s="123"/>
      <c r="I489" s="124"/>
      <c r="K489" s="176">
        <f t="shared" si="53"/>
        <v>0</v>
      </c>
    </row>
    <row r="490" spans="1:27" ht="20.25" customHeight="1" x14ac:dyDescent="0.3">
      <c r="A490" s="94" t="str">
        <f>CONCATENATE('PAO 2023'!A521,". ", "4")</f>
        <v>53. 4</v>
      </c>
      <c r="B490" s="116"/>
      <c r="C490" s="116"/>
      <c r="D490" s="116"/>
      <c r="E490" s="117"/>
      <c r="F490" s="387" t="str">
        <f>IFERROR(VLOOKUP(B490,'Validaciones SEVRI'!$D$2:$E$118,2,FALSE)," ")</f>
        <v xml:space="preserve"> </v>
      </c>
      <c r="G490" s="388"/>
      <c r="H490" s="123"/>
      <c r="I490" s="124"/>
      <c r="K490" s="176">
        <f t="shared" si="53"/>
        <v>0</v>
      </c>
    </row>
    <row r="491" spans="1:27" ht="20.25" customHeight="1" x14ac:dyDescent="0.3">
      <c r="A491" s="94" t="str">
        <f>CONCATENATE('PAO 2023'!A521,". ", "5")</f>
        <v>53. 5</v>
      </c>
      <c r="B491" s="116"/>
      <c r="C491" s="116"/>
      <c r="D491" s="116"/>
      <c r="E491" s="117"/>
      <c r="F491" s="387" t="str">
        <f>IFERROR(VLOOKUP(B491,'Validaciones SEVRI'!$D$2:$E$118,2,FALSE)," ")</f>
        <v xml:space="preserve"> </v>
      </c>
      <c r="G491" s="388"/>
      <c r="H491" s="123"/>
      <c r="I491" s="124"/>
      <c r="K491" s="176">
        <f t="shared" si="53"/>
        <v>0</v>
      </c>
    </row>
    <row r="492" spans="1:27" ht="20.25" customHeight="1" x14ac:dyDescent="0.3">
      <c r="A492" s="94" t="str">
        <f>CONCATENATE('PAO 2023'!A521,". ", "6")</f>
        <v>53. 6</v>
      </c>
      <c r="B492" s="116"/>
      <c r="C492" s="116"/>
      <c r="D492" s="116"/>
      <c r="E492" s="117"/>
      <c r="F492" s="387" t="str">
        <f>IFERROR(VLOOKUP(B492,'Validaciones SEVRI'!$D$2:$E$118,2,FALSE)," ")</f>
        <v xml:space="preserve"> </v>
      </c>
      <c r="G492" s="388"/>
      <c r="H492" s="123"/>
      <c r="I492" s="124"/>
      <c r="K492" s="176">
        <f t="shared" si="53"/>
        <v>0</v>
      </c>
    </row>
    <row r="493" spans="1:27" ht="20.25" customHeight="1" thickBot="1" x14ac:dyDescent="0.35">
      <c r="A493" s="94" t="str">
        <f>CONCATENATE('PAO 2023'!A521,". ", "7")</f>
        <v>53. 7</v>
      </c>
      <c r="B493" s="116"/>
      <c r="C493" s="116"/>
      <c r="D493" s="116"/>
      <c r="E493" s="117"/>
      <c r="F493" s="387" t="str">
        <f>IFERROR(VLOOKUP(B493,'Validaciones SEVRI'!$D$2:$E$118,2,FALSE)," ")</f>
        <v xml:space="preserve"> </v>
      </c>
      <c r="G493" s="388"/>
      <c r="H493" s="123"/>
      <c r="I493" s="124"/>
      <c r="K493" s="176">
        <f t="shared" si="53"/>
        <v>0</v>
      </c>
    </row>
    <row r="494" spans="1:27" s="80" customFormat="1" ht="20.25" customHeight="1" thickBot="1" x14ac:dyDescent="0.3">
      <c r="A494" s="73" t="s">
        <v>60</v>
      </c>
      <c r="B494" s="402">
        <f>+'PAO 2023'!B528</f>
        <v>0</v>
      </c>
      <c r="C494" s="403"/>
      <c r="D494" s="403"/>
      <c r="E494" s="403"/>
      <c r="F494" s="403"/>
      <c r="G494" s="403"/>
      <c r="H494" s="403"/>
      <c r="I494" s="403"/>
      <c r="J494" s="135"/>
      <c r="K494" s="176"/>
      <c r="L494" s="135"/>
      <c r="M494" s="135"/>
      <c r="N494" s="135"/>
      <c r="O494" s="135"/>
      <c r="P494" s="135"/>
      <c r="Q494" s="135"/>
      <c r="R494" s="135"/>
      <c r="S494" s="135"/>
      <c r="T494" s="135"/>
      <c r="U494" s="135"/>
      <c r="V494" s="135"/>
      <c r="W494" s="135"/>
      <c r="X494" s="135"/>
      <c r="Y494" s="135"/>
      <c r="Z494" s="135"/>
      <c r="AA494" s="135"/>
    </row>
    <row r="495" spans="1:27" ht="20.25" customHeight="1" x14ac:dyDescent="0.3">
      <c r="A495" s="92" t="s">
        <v>61</v>
      </c>
      <c r="B495" s="395" t="str">
        <f>CONCATENATE('PAO 2023'!A530,". ",'PAO 2023'!A531)</f>
        <v xml:space="preserve">54. </v>
      </c>
      <c r="C495" s="396"/>
      <c r="D495" s="396"/>
      <c r="E495" s="396"/>
      <c r="F495" s="396"/>
      <c r="G495" s="396"/>
      <c r="H495" s="396"/>
      <c r="I495" s="397"/>
      <c r="K495" s="177"/>
      <c r="L495" s="173"/>
      <c r="M495" s="173"/>
      <c r="N495" s="81"/>
      <c r="O495" s="81"/>
      <c r="P495" s="81"/>
      <c r="Q495" s="81"/>
      <c r="R495" s="81"/>
      <c r="S495" s="81"/>
      <c r="T495" s="81"/>
      <c r="U495" s="81"/>
      <c r="V495" s="81"/>
      <c r="W495" s="81"/>
      <c r="X495" s="81"/>
      <c r="Y495" s="81"/>
      <c r="Z495" s="81"/>
      <c r="AA495" s="81"/>
    </row>
    <row r="496" spans="1:27" ht="20.25" customHeight="1" x14ac:dyDescent="0.3">
      <c r="A496" s="94" t="str">
        <f>CONCATENATE('PAO 2023'!A530,". ", "1")</f>
        <v>54. 1</v>
      </c>
      <c r="B496" s="116"/>
      <c r="C496" s="116"/>
      <c r="D496" s="116"/>
      <c r="E496" s="117"/>
      <c r="F496" s="387" t="str">
        <f>IFERROR(VLOOKUP(B496,'Validaciones SEVRI'!$D$2:$E$118,2,FALSE)," ")</f>
        <v xml:space="preserve"> </v>
      </c>
      <c r="G496" s="388"/>
      <c r="H496" s="123"/>
      <c r="I496" s="124"/>
      <c r="K496" s="176">
        <f t="shared" ref="K496:K502" si="54">IF(B496&lt;1,0, 1)</f>
        <v>0</v>
      </c>
    </row>
    <row r="497" spans="1:27" ht="20.25" customHeight="1" x14ac:dyDescent="0.3">
      <c r="A497" s="94" t="str">
        <f>CONCATENATE('PAO 2023'!A530,". ", "2")</f>
        <v>54. 2</v>
      </c>
      <c r="B497" s="116"/>
      <c r="C497" s="116"/>
      <c r="D497" s="116"/>
      <c r="E497" s="117"/>
      <c r="F497" s="387" t="str">
        <f>IFERROR(VLOOKUP(B497,'Validaciones SEVRI'!$D$2:$E$118,2,FALSE)," ")</f>
        <v xml:space="preserve"> </v>
      </c>
      <c r="G497" s="388"/>
      <c r="H497" s="123"/>
      <c r="I497" s="124"/>
      <c r="K497" s="176">
        <f t="shared" si="54"/>
        <v>0</v>
      </c>
    </row>
    <row r="498" spans="1:27" ht="20.25" customHeight="1" x14ac:dyDescent="0.3">
      <c r="A498" s="94" t="str">
        <f>CONCATENATE('PAO 2023'!A530,". ","3")</f>
        <v>54. 3</v>
      </c>
      <c r="B498" s="116"/>
      <c r="C498" s="116"/>
      <c r="D498" s="116"/>
      <c r="E498" s="117"/>
      <c r="F498" s="387" t="str">
        <f>IFERROR(VLOOKUP(B498,'Validaciones SEVRI'!$D$2:$E$118,2,FALSE)," ")</f>
        <v xml:space="preserve"> </v>
      </c>
      <c r="G498" s="388"/>
      <c r="H498" s="123"/>
      <c r="I498" s="124"/>
      <c r="K498" s="176">
        <f t="shared" si="54"/>
        <v>0</v>
      </c>
    </row>
    <row r="499" spans="1:27" ht="20.25" customHeight="1" x14ac:dyDescent="0.3">
      <c r="A499" s="94" t="str">
        <f>CONCATENATE('PAO 2023'!A530,". ", "4")</f>
        <v>54. 4</v>
      </c>
      <c r="B499" s="116"/>
      <c r="C499" s="116"/>
      <c r="D499" s="116"/>
      <c r="E499" s="117"/>
      <c r="F499" s="387" t="str">
        <f>IFERROR(VLOOKUP(B499,'Validaciones SEVRI'!$D$2:$E$118,2,FALSE)," ")</f>
        <v xml:space="preserve"> </v>
      </c>
      <c r="G499" s="388"/>
      <c r="H499" s="123"/>
      <c r="I499" s="124"/>
      <c r="K499" s="176">
        <f t="shared" si="54"/>
        <v>0</v>
      </c>
    </row>
    <row r="500" spans="1:27" ht="20.25" customHeight="1" x14ac:dyDescent="0.3">
      <c r="A500" s="94" t="str">
        <f>CONCATENATE('PAO 2023'!A530,". ", "5")</f>
        <v>54. 5</v>
      </c>
      <c r="B500" s="116"/>
      <c r="C500" s="116"/>
      <c r="D500" s="116"/>
      <c r="E500" s="117"/>
      <c r="F500" s="387" t="str">
        <f>IFERROR(VLOOKUP(B500,'Validaciones SEVRI'!$D$2:$E$118,2,FALSE)," ")</f>
        <v xml:space="preserve"> </v>
      </c>
      <c r="G500" s="388"/>
      <c r="H500" s="123"/>
      <c r="I500" s="124"/>
      <c r="K500" s="176">
        <f t="shared" si="54"/>
        <v>0</v>
      </c>
    </row>
    <row r="501" spans="1:27" ht="20.25" customHeight="1" x14ac:dyDescent="0.3">
      <c r="A501" s="94" t="str">
        <f>CONCATENATE('PAO 2023'!A530,". ", "6")</f>
        <v>54. 6</v>
      </c>
      <c r="B501" s="116"/>
      <c r="C501" s="116"/>
      <c r="D501" s="116"/>
      <c r="E501" s="117"/>
      <c r="F501" s="387" t="str">
        <f>IFERROR(VLOOKUP(B501,'Validaciones SEVRI'!$D$2:$E$118,2,FALSE)," ")</f>
        <v xml:space="preserve"> </v>
      </c>
      <c r="G501" s="388"/>
      <c r="H501" s="123"/>
      <c r="I501" s="124"/>
      <c r="K501" s="176">
        <f t="shared" si="54"/>
        <v>0</v>
      </c>
    </row>
    <row r="502" spans="1:27" ht="20.25" customHeight="1" thickBot="1" x14ac:dyDescent="0.35">
      <c r="A502" s="94" t="str">
        <f>CONCATENATE('PAO 2023'!A530,". ", "7")</f>
        <v>54. 7</v>
      </c>
      <c r="B502" s="116"/>
      <c r="C502" s="116"/>
      <c r="D502" s="116"/>
      <c r="E502" s="117"/>
      <c r="F502" s="387" t="str">
        <f>IFERROR(VLOOKUP(B502,'Validaciones SEVRI'!$D$2:$E$118,2,FALSE)," ")</f>
        <v xml:space="preserve"> </v>
      </c>
      <c r="G502" s="388"/>
      <c r="H502" s="123"/>
      <c r="I502" s="124"/>
      <c r="K502" s="176">
        <f t="shared" si="54"/>
        <v>0</v>
      </c>
    </row>
    <row r="503" spans="1:27" s="80" customFormat="1" ht="20.25" customHeight="1" thickBot="1" x14ac:dyDescent="0.3">
      <c r="A503" s="73" t="s">
        <v>60</v>
      </c>
      <c r="B503" s="402">
        <f>+'PAO 2023'!B537</f>
        <v>0</v>
      </c>
      <c r="C503" s="403"/>
      <c r="D503" s="403"/>
      <c r="E503" s="403"/>
      <c r="F503" s="403"/>
      <c r="G503" s="403"/>
      <c r="H503" s="403"/>
      <c r="I503" s="403"/>
      <c r="J503" s="135"/>
      <c r="K503" s="176"/>
      <c r="L503" s="135"/>
      <c r="M503" s="135"/>
      <c r="N503" s="135"/>
      <c r="O503" s="135"/>
      <c r="P503" s="135"/>
      <c r="Q503" s="135"/>
      <c r="R503" s="135"/>
      <c r="S503" s="135"/>
      <c r="T503" s="135"/>
      <c r="U503" s="135"/>
      <c r="V503" s="135"/>
      <c r="W503" s="135"/>
      <c r="X503" s="135"/>
      <c r="Y503" s="135"/>
      <c r="Z503" s="135"/>
      <c r="AA503" s="135"/>
    </row>
    <row r="504" spans="1:27" ht="20.25" customHeight="1" x14ac:dyDescent="0.3">
      <c r="A504" s="92" t="s">
        <v>61</v>
      </c>
      <c r="B504" s="395" t="str">
        <f>CONCATENATE('PAO 2023'!A539,". ",'PAO 2023'!A540)</f>
        <v xml:space="preserve">55. </v>
      </c>
      <c r="C504" s="396"/>
      <c r="D504" s="396"/>
      <c r="E504" s="396"/>
      <c r="F504" s="396"/>
      <c r="G504" s="396"/>
      <c r="H504" s="396"/>
      <c r="I504" s="397"/>
      <c r="K504" s="177"/>
      <c r="L504" s="173"/>
      <c r="M504" s="173"/>
      <c r="N504" s="81"/>
      <c r="O504" s="81"/>
      <c r="P504" s="81"/>
      <c r="Q504" s="81"/>
      <c r="R504" s="81"/>
      <c r="S504" s="81"/>
      <c r="T504" s="81"/>
      <c r="U504" s="81"/>
      <c r="V504" s="81"/>
      <c r="W504" s="81"/>
      <c r="X504" s="81"/>
      <c r="Y504" s="81"/>
      <c r="Z504" s="81"/>
      <c r="AA504" s="81"/>
    </row>
    <row r="505" spans="1:27" ht="20.25" customHeight="1" x14ac:dyDescent="0.3">
      <c r="A505" s="94" t="str">
        <f>CONCATENATE('PAO 2023'!A539,". ", "1")</f>
        <v>55. 1</v>
      </c>
      <c r="B505" s="116"/>
      <c r="C505" s="116"/>
      <c r="D505" s="116"/>
      <c r="E505" s="117"/>
      <c r="F505" s="387" t="str">
        <f>IFERROR(VLOOKUP(B505,'Validaciones SEVRI'!$D$2:$E$118,2,FALSE)," ")</f>
        <v xml:space="preserve"> </v>
      </c>
      <c r="G505" s="388"/>
      <c r="H505" s="123"/>
      <c r="I505" s="124"/>
      <c r="K505" s="176">
        <f t="shared" ref="K505:K511" si="55">IF(B505&lt;1,0, 1)</f>
        <v>0</v>
      </c>
    </row>
    <row r="506" spans="1:27" ht="20.25" customHeight="1" x14ac:dyDescent="0.3">
      <c r="A506" s="94" t="str">
        <f>CONCATENATE('PAO 2023'!A539,". ", "2")</f>
        <v>55. 2</v>
      </c>
      <c r="B506" s="116"/>
      <c r="C506" s="116"/>
      <c r="D506" s="116"/>
      <c r="E506" s="117"/>
      <c r="F506" s="387" t="str">
        <f>IFERROR(VLOOKUP(B506,'Validaciones SEVRI'!$D$2:$E$118,2,FALSE)," ")</f>
        <v xml:space="preserve"> </v>
      </c>
      <c r="G506" s="388"/>
      <c r="H506" s="123"/>
      <c r="I506" s="124"/>
      <c r="K506" s="176">
        <f t="shared" si="55"/>
        <v>0</v>
      </c>
    </row>
    <row r="507" spans="1:27" ht="20.25" customHeight="1" x14ac:dyDescent="0.3">
      <c r="A507" s="94" t="str">
        <f>CONCATENATE('PAO 2023'!A539,". ","3")</f>
        <v>55. 3</v>
      </c>
      <c r="B507" s="116"/>
      <c r="C507" s="116"/>
      <c r="D507" s="116"/>
      <c r="E507" s="117"/>
      <c r="F507" s="387" t="str">
        <f>IFERROR(VLOOKUP(B507,'Validaciones SEVRI'!$D$2:$E$118,2,FALSE)," ")</f>
        <v xml:space="preserve"> </v>
      </c>
      <c r="G507" s="388"/>
      <c r="H507" s="123"/>
      <c r="I507" s="124"/>
      <c r="K507" s="176">
        <f t="shared" si="55"/>
        <v>0</v>
      </c>
    </row>
    <row r="508" spans="1:27" ht="20.25" customHeight="1" x14ac:dyDescent="0.3">
      <c r="A508" s="94" t="str">
        <f>CONCATENATE('PAO 2023'!A539,". ", "4")</f>
        <v>55. 4</v>
      </c>
      <c r="B508" s="116"/>
      <c r="C508" s="116"/>
      <c r="D508" s="116"/>
      <c r="E508" s="117"/>
      <c r="F508" s="387" t="str">
        <f>IFERROR(VLOOKUP(B508,'Validaciones SEVRI'!$D$2:$E$118,2,FALSE)," ")</f>
        <v xml:space="preserve"> </v>
      </c>
      <c r="G508" s="388"/>
      <c r="H508" s="123"/>
      <c r="I508" s="124"/>
      <c r="K508" s="176">
        <f t="shared" si="55"/>
        <v>0</v>
      </c>
    </row>
    <row r="509" spans="1:27" ht="20.25" customHeight="1" x14ac:dyDescent="0.3">
      <c r="A509" s="94" t="str">
        <f>CONCATENATE('PAO 2023'!A539,". ", "5")</f>
        <v>55. 5</v>
      </c>
      <c r="B509" s="116"/>
      <c r="C509" s="116"/>
      <c r="D509" s="116"/>
      <c r="E509" s="117"/>
      <c r="F509" s="387" t="str">
        <f>IFERROR(VLOOKUP(B509,'Validaciones SEVRI'!$D$2:$E$118,2,FALSE)," ")</f>
        <v xml:space="preserve"> </v>
      </c>
      <c r="G509" s="388"/>
      <c r="H509" s="123"/>
      <c r="I509" s="124"/>
      <c r="K509" s="176">
        <f t="shared" si="55"/>
        <v>0</v>
      </c>
    </row>
    <row r="510" spans="1:27" ht="20.25" customHeight="1" x14ac:dyDescent="0.3">
      <c r="A510" s="94" t="str">
        <f>CONCATENATE('PAO 2023'!A539,". ", "6")</f>
        <v>55. 6</v>
      </c>
      <c r="B510" s="116"/>
      <c r="C510" s="116"/>
      <c r="D510" s="116"/>
      <c r="E510" s="117"/>
      <c r="F510" s="387" t="str">
        <f>IFERROR(VLOOKUP(B510,'Validaciones SEVRI'!$D$2:$E$118,2,FALSE)," ")</f>
        <v xml:space="preserve"> </v>
      </c>
      <c r="G510" s="388"/>
      <c r="H510" s="123"/>
      <c r="I510" s="124"/>
      <c r="K510" s="176">
        <f t="shared" si="55"/>
        <v>0</v>
      </c>
    </row>
    <row r="511" spans="1:27" ht="20.25" customHeight="1" thickBot="1" x14ac:dyDescent="0.35">
      <c r="A511" s="94" t="str">
        <f>CONCATENATE('PAO 2023'!A539,". ", "7")</f>
        <v>55. 7</v>
      </c>
      <c r="B511" s="116"/>
      <c r="C511" s="116"/>
      <c r="D511" s="116"/>
      <c r="E511" s="117"/>
      <c r="F511" s="387" t="str">
        <f>IFERROR(VLOOKUP(B511,'Validaciones SEVRI'!$D$2:$E$118,2,FALSE)," ")</f>
        <v xml:space="preserve"> </v>
      </c>
      <c r="G511" s="388"/>
      <c r="H511" s="123"/>
      <c r="I511" s="124"/>
      <c r="K511" s="176">
        <f t="shared" si="55"/>
        <v>0</v>
      </c>
    </row>
    <row r="512" spans="1:27" s="80" customFormat="1" ht="20.25" customHeight="1" thickBot="1" x14ac:dyDescent="0.3">
      <c r="A512" s="73" t="s">
        <v>60</v>
      </c>
      <c r="B512" s="402">
        <f>+'PAO 2023'!B546</f>
        <v>0</v>
      </c>
      <c r="C512" s="403"/>
      <c r="D512" s="403"/>
      <c r="E512" s="403"/>
      <c r="F512" s="403"/>
      <c r="G512" s="403"/>
      <c r="H512" s="403"/>
      <c r="I512" s="403"/>
      <c r="J512" s="135"/>
      <c r="K512" s="176"/>
      <c r="L512" s="135"/>
      <c r="M512" s="135"/>
      <c r="N512" s="135"/>
      <c r="O512" s="135"/>
      <c r="P512" s="135"/>
      <c r="Q512" s="135"/>
      <c r="R512" s="135"/>
      <c r="S512" s="135"/>
      <c r="T512" s="135"/>
      <c r="U512" s="135"/>
      <c r="V512" s="135"/>
      <c r="W512" s="135"/>
      <c r="X512" s="135"/>
      <c r="Y512" s="135"/>
      <c r="Z512" s="135"/>
      <c r="AA512" s="135"/>
    </row>
    <row r="513" spans="1:27" ht="20.25" customHeight="1" x14ac:dyDescent="0.3">
      <c r="A513" s="92" t="s">
        <v>61</v>
      </c>
      <c r="B513" s="395" t="str">
        <f>CONCATENATE('PAO 2023'!A548,". ",'PAO 2023'!A549)</f>
        <v xml:space="preserve">56. </v>
      </c>
      <c r="C513" s="396"/>
      <c r="D513" s="396"/>
      <c r="E513" s="396"/>
      <c r="F513" s="396"/>
      <c r="G513" s="396"/>
      <c r="H513" s="396"/>
      <c r="I513" s="397"/>
      <c r="K513" s="177"/>
      <c r="L513" s="173"/>
      <c r="M513" s="173"/>
      <c r="N513" s="81"/>
      <c r="O513" s="81"/>
      <c r="P513" s="81"/>
      <c r="Q513" s="81"/>
      <c r="R513" s="81"/>
      <c r="S513" s="81"/>
      <c r="T513" s="81"/>
      <c r="U513" s="81"/>
      <c r="V513" s="81"/>
      <c r="W513" s="81"/>
      <c r="X513" s="81"/>
      <c r="Y513" s="81"/>
      <c r="Z513" s="81"/>
      <c r="AA513" s="81"/>
    </row>
    <row r="514" spans="1:27" ht="20.25" customHeight="1" x14ac:dyDescent="0.3">
      <c r="A514" s="94" t="str">
        <f>CONCATENATE('PAO 2023'!A548,". ", "1")</f>
        <v>56. 1</v>
      </c>
      <c r="B514" s="116"/>
      <c r="C514" s="116"/>
      <c r="D514" s="116"/>
      <c r="E514" s="117"/>
      <c r="F514" s="387" t="str">
        <f>IFERROR(VLOOKUP(B514,'Validaciones SEVRI'!$D$2:$E$118,2,FALSE)," ")</f>
        <v xml:space="preserve"> </v>
      </c>
      <c r="G514" s="388"/>
      <c r="H514" s="123"/>
      <c r="I514" s="124"/>
      <c r="K514" s="176">
        <f t="shared" ref="K514:K520" si="56">IF(B514&lt;1,0, 1)</f>
        <v>0</v>
      </c>
    </row>
    <row r="515" spans="1:27" ht="20.25" customHeight="1" x14ac:dyDescent="0.3">
      <c r="A515" s="94" t="str">
        <f>CONCATENATE('PAO 2023'!A548,". ", "2")</f>
        <v>56. 2</v>
      </c>
      <c r="B515" s="116"/>
      <c r="C515" s="116"/>
      <c r="D515" s="116"/>
      <c r="E515" s="117"/>
      <c r="F515" s="387" t="str">
        <f>IFERROR(VLOOKUP(B515,'Validaciones SEVRI'!$D$2:$E$118,2,FALSE)," ")</f>
        <v xml:space="preserve"> </v>
      </c>
      <c r="G515" s="388"/>
      <c r="H515" s="123"/>
      <c r="I515" s="124"/>
      <c r="K515" s="176">
        <f t="shared" si="56"/>
        <v>0</v>
      </c>
    </row>
    <row r="516" spans="1:27" ht="20.25" customHeight="1" x14ac:dyDescent="0.3">
      <c r="A516" s="94" t="str">
        <f>CONCATENATE('PAO 2023'!A548,". ","3")</f>
        <v>56. 3</v>
      </c>
      <c r="B516" s="116"/>
      <c r="C516" s="116"/>
      <c r="D516" s="116"/>
      <c r="E516" s="117"/>
      <c r="F516" s="387" t="str">
        <f>IFERROR(VLOOKUP(B516,'Validaciones SEVRI'!$D$2:$E$118,2,FALSE)," ")</f>
        <v xml:space="preserve"> </v>
      </c>
      <c r="G516" s="388"/>
      <c r="H516" s="123"/>
      <c r="I516" s="124"/>
      <c r="K516" s="176">
        <f t="shared" si="56"/>
        <v>0</v>
      </c>
    </row>
    <row r="517" spans="1:27" ht="20.25" customHeight="1" x14ac:dyDescent="0.3">
      <c r="A517" s="94" t="str">
        <f>CONCATENATE('PAO 2023'!A548,". ", "4")</f>
        <v>56. 4</v>
      </c>
      <c r="B517" s="116"/>
      <c r="C517" s="116"/>
      <c r="D517" s="116"/>
      <c r="E517" s="117"/>
      <c r="F517" s="387" t="str">
        <f>IFERROR(VLOOKUP(B517,'Validaciones SEVRI'!$D$2:$E$118,2,FALSE)," ")</f>
        <v xml:space="preserve"> </v>
      </c>
      <c r="G517" s="388"/>
      <c r="H517" s="123"/>
      <c r="I517" s="124"/>
      <c r="K517" s="176">
        <f t="shared" si="56"/>
        <v>0</v>
      </c>
    </row>
    <row r="518" spans="1:27" ht="20.25" customHeight="1" x14ac:dyDescent="0.3">
      <c r="A518" s="94" t="str">
        <f>CONCATENATE('PAO 2023'!A548,". ", "5")</f>
        <v>56. 5</v>
      </c>
      <c r="B518" s="116"/>
      <c r="C518" s="116"/>
      <c r="D518" s="116"/>
      <c r="E518" s="117"/>
      <c r="F518" s="387" t="str">
        <f>IFERROR(VLOOKUP(B518,'Validaciones SEVRI'!$D$2:$E$118,2,FALSE)," ")</f>
        <v xml:space="preserve"> </v>
      </c>
      <c r="G518" s="388"/>
      <c r="H518" s="123"/>
      <c r="I518" s="124"/>
      <c r="K518" s="176">
        <f t="shared" si="56"/>
        <v>0</v>
      </c>
    </row>
    <row r="519" spans="1:27" ht="20.25" customHeight="1" x14ac:dyDescent="0.3">
      <c r="A519" s="94" t="str">
        <f>CONCATENATE('PAO 2023'!A548,". ", "6")</f>
        <v>56. 6</v>
      </c>
      <c r="B519" s="116"/>
      <c r="C519" s="116"/>
      <c r="D519" s="116"/>
      <c r="E519" s="117"/>
      <c r="F519" s="387" t="str">
        <f>IFERROR(VLOOKUP(B519,'Validaciones SEVRI'!$D$2:$E$118,2,FALSE)," ")</f>
        <v xml:space="preserve"> </v>
      </c>
      <c r="G519" s="388"/>
      <c r="H519" s="123"/>
      <c r="I519" s="124"/>
      <c r="K519" s="176">
        <f t="shared" si="56"/>
        <v>0</v>
      </c>
    </row>
    <row r="520" spans="1:27" ht="20.25" customHeight="1" thickBot="1" x14ac:dyDescent="0.35">
      <c r="A520" s="94" t="str">
        <f>CONCATENATE('PAO 2023'!A548,". ", "7")</f>
        <v>56. 7</v>
      </c>
      <c r="B520" s="116"/>
      <c r="C520" s="116"/>
      <c r="D520" s="116"/>
      <c r="E520" s="117"/>
      <c r="F520" s="387" t="str">
        <f>IFERROR(VLOOKUP(B520,'Validaciones SEVRI'!$D$2:$E$118,2,FALSE)," ")</f>
        <v xml:space="preserve"> </v>
      </c>
      <c r="G520" s="388"/>
      <c r="H520" s="123"/>
      <c r="I520" s="124"/>
      <c r="K520" s="176">
        <f t="shared" si="56"/>
        <v>0</v>
      </c>
    </row>
    <row r="521" spans="1:27" s="80" customFormat="1" ht="20.25" customHeight="1" thickBot="1" x14ac:dyDescent="0.3">
      <c r="A521" s="73" t="s">
        <v>60</v>
      </c>
      <c r="B521" s="402">
        <f>+'PAO 2023'!B555</f>
        <v>0</v>
      </c>
      <c r="C521" s="403"/>
      <c r="D521" s="403"/>
      <c r="E521" s="403"/>
      <c r="F521" s="403"/>
      <c r="G521" s="403"/>
      <c r="H521" s="403"/>
      <c r="I521" s="403"/>
      <c r="J521" s="135"/>
      <c r="K521" s="176"/>
      <c r="L521" s="135"/>
      <c r="M521" s="135"/>
      <c r="N521" s="135"/>
      <c r="O521" s="135"/>
      <c r="P521" s="135"/>
      <c r="Q521" s="135"/>
      <c r="R521" s="135"/>
      <c r="S521" s="135"/>
      <c r="T521" s="135"/>
      <c r="U521" s="135"/>
      <c r="V521" s="135"/>
      <c r="W521" s="135"/>
      <c r="X521" s="135"/>
      <c r="Y521" s="135"/>
      <c r="Z521" s="135"/>
      <c r="AA521" s="135"/>
    </row>
    <row r="522" spans="1:27" ht="20.25" customHeight="1" x14ac:dyDescent="0.3">
      <c r="A522" s="92" t="s">
        <v>61</v>
      </c>
      <c r="B522" s="395" t="str">
        <f>CONCATENATE('PAO 2023'!A557,". ",'PAO 2023'!A558)</f>
        <v xml:space="preserve">57. </v>
      </c>
      <c r="C522" s="396"/>
      <c r="D522" s="396"/>
      <c r="E522" s="396"/>
      <c r="F522" s="396"/>
      <c r="G522" s="396"/>
      <c r="H522" s="396"/>
      <c r="I522" s="397"/>
      <c r="K522" s="177"/>
      <c r="L522" s="173"/>
      <c r="M522" s="173"/>
      <c r="N522" s="81"/>
      <c r="O522" s="81"/>
      <c r="P522" s="81"/>
      <c r="Q522" s="81"/>
      <c r="R522" s="81"/>
      <c r="S522" s="81"/>
      <c r="T522" s="81"/>
      <c r="U522" s="81"/>
      <c r="V522" s="81"/>
      <c r="W522" s="81"/>
      <c r="X522" s="81"/>
      <c r="Y522" s="81"/>
      <c r="Z522" s="81"/>
      <c r="AA522" s="81"/>
    </row>
    <row r="523" spans="1:27" ht="20.25" customHeight="1" x14ac:dyDescent="0.3">
      <c r="A523" s="94" t="str">
        <f>CONCATENATE('PAO 2023'!A557,". ", "1")</f>
        <v>57. 1</v>
      </c>
      <c r="B523" s="116"/>
      <c r="C523" s="116"/>
      <c r="D523" s="116"/>
      <c r="E523" s="117"/>
      <c r="F523" s="387" t="str">
        <f>IFERROR(VLOOKUP(B523,'Validaciones SEVRI'!$D$2:$E$118,2,FALSE)," ")</f>
        <v xml:space="preserve"> </v>
      </c>
      <c r="G523" s="388"/>
      <c r="H523" s="123"/>
      <c r="I523" s="124"/>
      <c r="K523" s="176">
        <f t="shared" ref="K523:K529" si="57">IF(B523&lt;1,0, 1)</f>
        <v>0</v>
      </c>
    </row>
    <row r="524" spans="1:27" ht="20.25" customHeight="1" x14ac:dyDescent="0.3">
      <c r="A524" s="94" t="str">
        <f>CONCATENATE('PAO 2023'!A557,". ", "2")</f>
        <v>57. 2</v>
      </c>
      <c r="B524" s="116"/>
      <c r="C524" s="116"/>
      <c r="D524" s="116"/>
      <c r="E524" s="117"/>
      <c r="F524" s="387" t="str">
        <f>IFERROR(VLOOKUP(B524,'Validaciones SEVRI'!$D$2:$E$118,2,FALSE)," ")</f>
        <v xml:space="preserve"> </v>
      </c>
      <c r="G524" s="388"/>
      <c r="H524" s="123"/>
      <c r="I524" s="124"/>
      <c r="K524" s="176">
        <f t="shared" si="57"/>
        <v>0</v>
      </c>
    </row>
    <row r="525" spans="1:27" ht="20.25" customHeight="1" x14ac:dyDescent="0.3">
      <c r="A525" s="94" t="str">
        <f>CONCATENATE('PAO 2023'!A557,". ","3")</f>
        <v>57. 3</v>
      </c>
      <c r="B525" s="116"/>
      <c r="C525" s="116"/>
      <c r="D525" s="116"/>
      <c r="E525" s="117"/>
      <c r="F525" s="387" t="str">
        <f>IFERROR(VLOOKUP(B525,'Validaciones SEVRI'!$D$2:$E$118,2,FALSE)," ")</f>
        <v xml:space="preserve"> </v>
      </c>
      <c r="G525" s="388"/>
      <c r="H525" s="123"/>
      <c r="I525" s="124"/>
      <c r="K525" s="176">
        <f t="shared" si="57"/>
        <v>0</v>
      </c>
    </row>
    <row r="526" spans="1:27" ht="20.25" customHeight="1" x14ac:dyDescent="0.3">
      <c r="A526" s="94" t="str">
        <f>CONCATENATE('PAO 2023'!A557,". ", "4")</f>
        <v>57. 4</v>
      </c>
      <c r="B526" s="116"/>
      <c r="C526" s="116"/>
      <c r="D526" s="116"/>
      <c r="E526" s="117"/>
      <c r="F526" s="387" t="str">
        <f>IFERROR(VLOOKUP(B526,'Validaciones SEVRI'!$D$2:$E$118,2,FALSE)," ")</f>
        <v xml:space="preserve"> </v>
      </c>
      <c r="G526" s="388"/>
      <c r="H526" s="123"/>
      <c r="I526" s="124"/>
      <c r="K526" s="176">
        <f t="shared" si="57"/>
        <v>0</v>
      </c>
    </row>
    <row r="527" spans="1:27" ht="20.25" customHeight="1" x14ac:dyDescent="0.3">
      <c r="A527" s="94" t="str">
        <f>CONCATENATE('PAO 2023'!A557,". ", "5")</f>
        <v>57. 5</v>
      </c>
      <c r="B527" s="116"/>
      <c r="C527" s="116"/>
      <c r="D527" s="116"/>
      <c r="E527" s="117"/>
      <c r="F527" s="387" t="str">
        <f>IFERROR(VLOOKUP(B527,'Validaciones SEVRI'!$D$2:$E$118,2,FALSE)," ")</f>
        <v xml:space="preserve"> </v>
      </c>
      <c r="G527" s="388"/>
      <c r="H527" s="123"/>
      <c r="I527" s="124"/>
      <c r="K527" s="176">
        <f t="shared" si="57"/>
        <v>0</v>
      </c>
    </row>
    <row r="528" spans="1:27" ht="20.25" customHeight="1" x14ac:dyDescent="0.3">
      <c r="A528" s="94" t="str">
        <f>CONCATENATE('PAO 2023'!A557,". ", "6")</f>
        <v>57. 6</v>
      </c>
      <c r="B528" s="116"/>
      <c r="C528" s="116"/>
      <c r="D528" s="116"/>
      <c r="E528" s="117"/>
      <c r="F528" s="387" t="str">
        <f>IFERROR(VLOOKUP(B528,'Validaciones SEVRI'!$D$2:$E$118,2,FALSE)," ")</f>
        <v xml:space="preserve"> </v>
      </c>
      <c r="G528" s="388"/>
      <c r="H528" s="123"/>
      <c r="I528" s="124"/>
      <c r="K528" s="176">
        <f t="shared" si="57"/>
        <v>0</v>
      </c>
    </row>
    <row r="529" spans="1:27" ht="20.25" customHeight="1" thickBot="1" x14ac:dyDescent="0.35">
      <c r="A529" s="94" t="str">
        <f>CONCATENATE('PAO 2023'!A557,". ", "7")</f>
        <v>57. 7</v>
      </c>
      <c r="B529" s="116"/>
      <c r="C529" s="116"/>
      <c r="D529" s="116"/>
      <c r="E529" s="117"/>
      <c r="F529" s="387" t="str">
        <f>IFERROR(VLOOKUP(B529,'Validaciones SEVRI'!$D$2:$E$118,2,FALSE)," ")</f>
        <v xml:space="preserve"> </v>
      </c>
      <c r="G529" s="388"/>
      <c r="H529" s="123"/>
      <c r="I529" s="124"/>
      <c r="K529" s="176">
        <f t="shared" si="57"/>
        <v>0</v>
      </c>
    </row>
    <row r="530" spans="1:27" s="80" customFormat="1" ht="20.25" customHeight="1" thickBot="1" x14ac:dyDescent="0.3">
      <c r="A530" s="73" t="s">
        <v>60</v>
      </c>
      <c r="B530" s="402">
        <f>+'PAO 2023'!B564</f>
        <v>0</v>
      </c>
      <c r="C530" s="403"/>
      <c r="D530" s="403"/>
      <c r="E530" s="403"/>
      <c r="F530" s="403"/>
      <c r="G530" s="403"/>
      <c r="H530" s="403"/>
      <c r="I530" s="403"/>
      <c r="J530" s="135"/>
      <c r="K530" s="176"/>
      <c r="L530" s="135"/>
      <c r="M530" s="135"/>
      <c r="N530" s="135"/>
      <c r="O530" s="135"/>
      <c r="P530" s="135"/>
      <c r="Q530" s="135"/>
      <c r="R530" s="135"/>
      <c r="S530" s="135"/>
      <c r="T530" s="135"/>
      <c r="U530" s="135"/>
      <c r="V530" s="135"/>
      <c r="W530" s="135"/>
      <c r="X530" s="135"/>
      <c r="Y530" s="135"/>
      <c r="Z530" s="135"/>
      <c r="AA530" s="135"/>
    </row>
    <row r="531" spans="1:27" ht="20.25" customHeight="1" x14ac:dyDescent="0.3">
      <c r="A531" s="92" t="s">
        <v>61</v>
      </c>
      <c r="B531" s="395" t="str">
        <f>CONCATENATE('PAO 2023'!A566,". ",'PAO 2023'!A567)</f>
        <v xml:space="preserve">58. </v>
      </c>
      <c r="C531" s="396"/>
      <c r="D531" s="396"/>
      <c r="E531" s="396"/>
      <c r="F531" s="396"/>
      <c r="G531" s="396"/>
      <c r="H531" s="396"/>
      <c r="I531" s="397"/>
      <c r="K531" s="177"/>
      <c r="L531" s="173"/>
      <c r="M531" s="173"/>
      <c r="N531" s="81"/>
      <c r="O531" s="81"/>
      <c r="P531" s="81"/>
      <c r="Q531" s="81"/>
      <c r="R531" s="81"/>
      <c r="S531" s="81"/>
      <c r="T531" s="81"/>
      <c r="U531" s="81"/>
      <c r="V531" s="81"/>
      <c r="W531" s="81"/>
      <c r="X531" s="81"/>
      <c r="Y531" s="81"/>
      <c r="Z531" s="81"/>
      <c r="AA531" s="81"/>
    </row>
    <row r="532" spans="1:27" ht="20.25" customHeight="1" x14ac:dyDescent="0.3">
      <c r="A532" s="94" t="str">
        <f>CONCATENATE('PAO 2023'!A566,". ", "1")</f>
        <v>58. 1</v>
      </c>
      <c r="B532" s="116"/>
      <c r="C532" s="116"/>
      <c r="D532" s="116"/>
      <c r="E532" s="117"/>
      <c r="F532" s="387" t="str">
        <f>IFERROR(VLOOKUP(B532,'Validaciones SEVRI'!$D$2:$E$118,2,FALSE)," ")</f>
        <v xml:space="preserve"> </v>
      </c>
      <c r="G532" s="388"/>
      <c r="H532" s="123"/>
      <c r="I532" s="124"/>
      <c r="K532" s="176">
        <f t="shared" ref="K532:K538" si="58">IF(B532&lt;1,0, 1)</f>
        <v>0</v>
      </c>
    </row>
    <row r="533" spans="1:27" ht="20.25" customHeight="1" x14ac:dyDescent="0.3">
      <c r="A533" s="94" t="str">
        <f>CONCATENATE('PAO 2023'!A566,". ", "2")</f>
        <v>58. 2</v>
      </c>
      <c r="B533" s="116"/>
      <c r="C533" s="116"/>
      <c r="D533" s="116"/>
      <c r="E533" s="117"/>
      <c r="F533" s="387" t="str">
        <f>IFERROR(VLOOKUP(B533,'Validaciones SEVRI'!$D$2:$E$118,2,FALSE)," ")</f>
        <v xml:space="preserve"> </v>
      </c>
      <c r="G533" s="388"/>
      <c r="H533" s="123"/>
      <c r="I533" s="124"/>
      <c r="K533" s="176">
        <f t="shared" si="58"/>
        <v>0</v>
      </c>
    </row>
    <row r="534" spans="1:27" ht="20.25" customHeight="1" x14ac:dyDescent="0.3">
      <c r="A534" s="94" t="str">
        <f>CONCATENATE('PAO 2023'!A566,". ","3")</f>
        <v>58. 3</v>
      </c>
      <c r="B534" s="116"/>
      <c r="C534" s="116"/>
      <c r="D534" s="116"/>
      <c r="E534" s="117"/>
      <c r="F534" s="387" t="str">
        <f>IFERROR(VLOOKUP(B534,'Validaciones SEVRI'!$D$2:$E$118,2,FALSE)," ")</f>
        <v xml:space="preserve"> </v>
      </c>
      <c r="G534" s="388"/>
      <c r="H534" s="123"/>
      <c r="I534" s="124"/>
      <c r="K534" s="176">
        <f t="shared" si="58"/>
        <v>0</v>
      </c>
    </row>
    <row r="535" spans="1:27" ht="20.25" customHeight="1" x14ac:dyDescent="0.3">
      <c r="A535" s="94" t="str">
        <f>CONCATENATE('PAO 2023'!A566,". ", "4")</f>
        <v>58. 4</v>
      </c>
      <c r="B535" s="116"/>
      <c r="C535" s="116"/>
      <c r="D535" s="116"/>
      <c r="E535" s="117"/>
      <c r="F535" s="387" t="str">
        <f>IFERROR(VLOOKUP(B535,'Validaciones SEVRI'!$D$2:$E$118,2,FALSE)," ")</f>
        <v xml:space="preserve"> </v>
      </c>
      <c r="G535" s="388"/>
      <c r="H535" s="123"/>
      <c r="I535" s="124"/>
      <c r="K535" s="176">
        <f t="shared" si="58"/>
        <v>0</v>
      </c>
    </row>
    <row r="536" spans="1:27" ht="20.25" customHeight="1" x14ac:dyDescent="0.3">
      <c r="A536" s="94" t="str">
        <f>CONCATENATE('PAO 2023'!A566,". ", "5")</f>
        <v>58. 5</v>
      </c>
      <c r="B536" s="116"/>
      <c r="C536" s="116"/>
      <c r="D536" s="116"/>
      <c r="E536" s="117"/>
      <c r="F536" s="387" t="str">
        <f>IFERROR(VLOOKUP(B536,'Validaciones SEVRI'!$D$2:$E$118,2,FALSE)," ")</f>
        <v xml:space="preserve"> </v>
      </c>
      <c r="G536" s="388"/>
      <c r="H536" s="123"/>
      <c r="I536" s="124"/>
      <c r="K536" s="176">
        <f t="shared" si="58"/>
        <v>0</v>
      </c>
    </row>
    <row r="537" spans="1:27" ht="20.25" customHeight="1" x14ac:dyDescent="0.3">
      <c r="A537" s="94" t="str">
        <f>CONCATENATE('PAO 2023'!A566,". ", "6")</f>
        <v>58. 6</v>
      </c>
      <c r="B537" s="116"/>
      <c r="C537" s="116"/>
      <c r="D537" s="116"/>
      <c r="E537" s="117"/>
      <c r="F537" s="387" t="str">
        <f>IFERROR(VLOOKUP(B537,'Validaciones SEVRI'!$D$2:$E$118,2,FALSE)," ")</f>
        <v xml:space="preserve"> </v>
      </c>
      <c r="G537" s="388"/>
      <c r="H537" s="123"/>
      <c r="I537" s="124"/>
      <c r="K537" s="176">
        <f t="shared" si="58"/>
        <v>0</v>
      </c>
    </row>
    <row r="538" spans="1:27" ht="20.25" customHeight="1" thickBot="1" x14ac:dyDescent="0.35">
      <c r="A538" s="94" t="str">
        <f>CONCATENATE('PAO 2023'!A566,". ", "7")</f>
        <v>58. 7</v>
      </c>
      <c r="B538" s="116"/>
      <c r="C538" s="116"/>
      <c r="D538" s="116"/>
      <c r="E538" s="117"/>
      <c r="F538" s="387" t="str">
        <f>IFERROR(VLOOKUP(B538,'Validaciones SEVRI'!$D$2:$E$118,2,FALSE)," ")</f>
        <v xml:space="preserve"> </v>
      </c>
      <c r="G538" s="388"/>
      <c r="H538" s="123"/>
      <c r="I538" s="124"/>
      <c r="K538" s="176">
        <f t="shared" si="58"/>
        <v>0</v>
      </c>
    </row>
    <row r="539" spans="1:27" s="80" customFormat="1" ht="20.25" customHeight="1" thickBot="1" x14ac:dyDescent="0.3">
      <c r="A539" s="73" t="s">
        <v>60</v>
      </c>
      <c r="B539" s="402">
        <f>+'PAO 2023'!B573</f>
        <v>0</v>
      </c>
      <c r="C539" s="403"/>
      <c r="D539" s="403"/>
      <c r="E539" s="403"/>
      <c r="F539" s="403"/>
      <c r="G539" s="403"/>
      <c r="H539" s="403"/>
      <c r="I539" s="403"/>
      <c r="J539" s="135"/>
      <c r="K539" s="176"/>
      <c r="L539" s="135"/>
      <c r="M539" s="135"/>
      <c r="N539" s="135"/>
      <c r="O539" s="135"/>
      <c r="P539" s="135"/>
      <c r="Q539" s="135"/>
      <c r="R539" s="135"/>
      <c r="S539" s="135"/>
      <c r="T539" s="135"/>
      <c r="U539" s="135"/>
      <c r="V539" s="135"/>
      <c r="W539" s="135"/>
      <c r="X539" s="135"/>
      <c r="Y539" s="135"/>
      <c r="Z539" s="135"/>
      <c r="AA539" s="135"/>
    </row>
    <row r="540" spans="1:27" ht="20.25" customHeight="1" x14ac:dyDescent="0.3">
      <c r="A540" s="92" t="s">
        <v>61</v>
      </c>
      <c r="B540" s="395" t="str">
        <f>CONCATENATE('PAO 2023'!A575,". ",'PAO 2023'!A576)</f>
        <v xml:space="preserve">59. </v>
      </c>
      <c r="C540" s="396"/>
      <c r="D540" s="396"/>
      <c r="E540" s="396"/>
      <c r="F540" s="396"/>
      <c r="G540" s="396"/>
      <c r="H540" s="396"/>
      <c r="I540" s="397"/>
      <c r="K540" s="177"/>
      <c r="L540" s="173"/>
      <c r="M540" s="173"/>
      <c r="N540" s="81"/>
      <c r="O540" s="81"/>
      <c r="P540" s="81"/>
      <c r="Q540" s="81"/>
      <c r="R540" s="81"/>
      <c r="S540" s="81"/>
      <c r="T540" s="81"/>
      <c r="U540" s="81"/>
      <c r="V540" s="81"/>
      <c r="W540" s="81"/>
      <c r="X540" s="81"/>
      <c r="Y540" s="81"/>
      <c r="Z540" s="81"/>
      <c r="AA540" s="81"/>
    </row>
    <row r="541" spans="1:27" ht="20.25" customHeight="1" x14ac:dyDescent="0.3">
      <c r="A541" s="94" t="str">
        <f>CONCATENATE('PAO 2023'!A575,". ", "1")</f>
        <v>59. 1</v>
      </c>
      <c r="B541" s="116"/>
      <c r="C541" s="116"/>
      <c r="D541" s="116"/>
      <c r="E541" s="117"/>
      <c r="F541" s="387" t="str">
        <f>IFERROR(VLOOKUP(B541,'Validaciones SEVRI'!$D$2:$E$118,2,FALSE)," ")</f>
        <v xml:space="preserve"> </v>
      </c>
      <c r="G541" s="388"/>
      <c r="H541" s="123"/>
      <c r="I541" s="124"/>
      <c r="K541" s="176">
        <f t="shared" ref="K541:K547" si="59">IF(B541&lt;1,0, 1)</f>
        <v>0</v>
      </c>
    </row>
    <row r="542" spans="1:27" ht="20.25" customHeight="1" x14ac:dyDescent="0.3">
      <c r="A542" s="94" t="str">
        <f>CONCATENATE('PAO 2023'!A575,". ", "2")</f>
        <v>59. 2</v>
      </c>
      <c r="B542" s="116"/>
      <c r="C542" s="116"/>
      <c r="D542" s="116"/>
      <c r="E542" s="117"/>
      <c r="F542" s="387" t="str">
        <f>IFERROR(VLOOKUP(B542,'Validaciones SEVRI'!$D$2:$E$118,2,FALSE)," ")</f>
        <v xml:space="preserve"> </v>
      </c>
      <c r="G542" s="388"/>
      <c r="H542" s="123"/>
      <c r="I542" s="124"/>
      <c r="K542" s="176">
        <f t="shared" si="59"/>
        <v>0</v>
      </c>
    </row>
    <row r="543" spans="1:27" ht="20.25" customHeight="1" x14ac:dyDescent="0.3">
      <c r="A543" s="94" t="str">
        <f>CONCATENATE('PAO 2023'!A575,". ","3")</f>
        <v>59. 3</v>
      </c>
      <c r="B543" s="116"/>
      <c r="C543" s="116"/>
      <c r="D543" s="116"/>
      <c r="E543" s="117"/>
      <c r="F543" s="387" t="str">
        <f>IFERROR(VLOOKUP(B543,'Validaciones SEVRI'!$D$2:$E$118,2,FALSE)," ")</f>
        <v xml:space="preserve"> </v>
      </c>
      <c r="G543" s="388"/>
      <c r="H543" s="123"/>
      <c r="I543" s="124"/>
      <c r="K543" s="176">
        <f t="shared" si="59"/>
        <v>0</v>
      </c>
    </row>
    <row r="544" spans="1:27" ht="20.25" customHeight="1" x14ac:dyDescent="0.3">
      <c r="A544" s="94" t="str">
        <f>CONCATENATE('PAO 2023'!A575,". ", "4")</f>
        <v>59. 4</v>
      </c>
      <c r="B544" s="116"/>
      <c r="C544" s="116"/>
      <c r="D544" s="116"/>
      <c r="E544" s="117"/>
      <c r="F544" s="387" t="str">
        <f>IFERROR(VLOOKUP(B544,'Validaciones SEVRI'!$D$2:$E$118,2,FALSE)," ")</f>
        <v xml:space="preserve"> </v>
      </c>
      <c r="G544" s="388"/>
      <c r="H544" s="123"/>
      <c r="I544" s="124"/>
      <c r="K544" s="176">
        <f t="shared" si="59"/>
        <v>0</v>
      </c>
    </row>
    <row r="545" spans="1:27" ht="20.25" customHeight="1" x14ac:dyDescent="0.3">
      <c r="A545" s="94" t="str">
        <f>CONCATENATE('PAO 2023'!A575,". ", "5")</f>
        <v>59. 5</v>
      </c>
      <c r="B545" s="116"/>
      <c r="C545" s="116"/>
      <c r="D545" s="116"/>
      <c r="E545" s="117"/>
      <c r="F545" s="387" t="str">
        <f>IFERROR(VLOOKUP(B545,'Validaciones SEVRI'!$D$2:$E$118,2,FALSE)," ")</f>
        <v xml:space="preserve"> </v>
      </c>
      <c r="G545" s="388"/>
      <c r="H545" s="123"/>
      <c r="I545" s="124"/>
      <c r="K545" s="176">
        <f t="shared" si="59"/>
        <v>0</v>
      </c>
    </row>
    <row r="546" spans="1:27" ht="20.25" customHeight="1" x14ac:dyDescent="0.3">
      <c r="A546" s="94" t="str">
        <f>CONCATENATE('PAO 2023'!A575,". ", "6")</f>
        <v>59. 6</v>
      </c>
      <c r="B546" s="116"/>
      <c r="C546" s="116"/>
      <c r="D546" s="116"/>
      <c r="E546" s="117"/>
      <c r="F546" s="387" t="str">
        <f>IFERROR(VLOOKUP(B546,'Validaciones SEVRI'!$D$2:$E$118,2,FALSE)," ")</f>
        <v xml:space="preserve"> </v>
      </c>
      <c r="G546" s="388"/>
      <c r="H546" s="123"/>
      <c r="I546" s="124"/>
      <c r="K546" s="176">
        <f t="shared" si="59"/>
        <v>0</v>
      </c>
    </row>
    <row r="547" spans="1:27" ht="20.25" customHeight="1" thickBot="1" x14ac:dyDescent="0.35">
      <c r="A547" s="94" t="str">
        <f>CONCATENATE('PAO 2023'!A575,". ", "7")</f>
        <v>59. 7</v>
      </c>
      <c r="B547" s="116"/>
      <c r="C547" s="116"/>
      <c r="D547" s="116"/>
      <c r="E547" s="117"/>
      <c r="F547" s="387" t="str">
        <f>IFERROR(VLOOKUP(B547,'Validaciones SEVRI'!$D$2:$E$118,2,FALSE)," ")</f>
        <v xml:space="preserve"> </v>
      </c>
      <c r="G547" s="388"/>
      <c r="H547" s="123"/>
      <c r="I547" s="124"/>
      <c r="K547" s="176">
        <f t="shared" si="59"/>
        <v>0</v>
      </c>
    </row>
    <row r="548" spans="1:27" s="80" customFormat="1" ht="20.25" customHeight="1" thickBot="1" x14ac:dyDescent="0.3">
      <c r="A548" s="73" t="s">
        <v>60</v>
      </c>
      <c r="B548" s="402">
        <f>+'PAO 2023'!B582</f>
        <v>0</v>
      </c>
      <c r="C548" s="403"/>
      <c r="D548" s="403"/>
      <c r="E548" s="403"/>
      <c r="F548" s="403"/>
      <c r="G548" s="403"/>
      <c r="H548" s="403"/>
      <c r="I548" s="403"/>
      <c r="J548" s="135"/>
      <c r="K548" s="176"/>
      <c r="L548" s="135"/>
      <c r="M548" s="135"/>
      <c r="N548" s="135"/>
      <c r="O548" s="135"/>
      <c r="P548" s="135"/>
      <c r="Q548" s="135"/>
      <c r="R548" s="135"/>
      <c r="S548" s="135"/>
      <c r="T548" s="135"/>
      <c r="U548" s="135"/>
      <c r="V548" s="135"/>
      <c r="W548" s="135"/>
      <c r="X548" s="135"/>
      <c r="Y548" s="135"/>
      <c r="Z548" s="135"/>
      <c r="AA548" s="135"/>
    </row>
    <row r="549" spans="1:27" ht="20.25" customHeight="1" x14ac:dyDescent="0.3">
      <c r="A549" s="92" t="s">
        <v>61</v>
      </c>
      <c r="B549" s="395" t="str">
        <f>CONCATENATE('PAO 2023'!A584,". ",'PAO 2023'!A585)</f>
        <v xml:space="preserve">60. </v>
      </c>
      <c r="C549" s="396"/>
      <c r="D549" s="396"/>
      <c r="E549" s="396"/>
      <c r="F549" s="396"/>
      <c r="G549" s="396"/>
      <c r="H549" s="396"/>
      <c r="I549" s="397"/>
      <c r="K549" s="177"/>
      <c r="L549" s="173"/>
      <c r="M549" s="173"/>
      <c r="N549" s="81"/>
      <c r="O549" s="81"/>
      <c r="P549" s="81"/>
      <c r="Q549" s="81"/>
      <c r="R549" s="81"/>
      <c r="S549" s="81"/>
      <c r="T549" s="81"/>
      <c r="U549" s="81"/>
      <c r="V549" s="81"/>
      <c r="W549" s="81"/>
      <c r="X549" s="81"/>
      <c r="Y549" s="81"/>
      <c r="Z549" s="81"/>
      <c r="AA549" s="81"/>
    </row>
    <row r="550" spans="1:27" ht="20.25" customHeight="1" x14ac:dyDescent="0.3">
      <c r="A550" s="94" t="str">
        <f>CONCATENATE('PAO 2023'!A584,". ", "1")</f>
        <v>60. 1</v>
      </c>
      <c r="B550" s="116"/>
      <c r="C550" s="116"/>
      <c r="D550" s="116"/>
      <c r="E550" s="117"/>
      <c r="F550" s="387" t="str">
        <f>IFERROR(VLOOKUP(B550,'Validaciones SEVRI'!$D$2:$E$118,2,FALSE)," ")</f>
        <v xml:space="preserve"> </v>
      </c>
      <c r="G550" s="388"/>
      <c r="H550" s="123"/>
      <c r="I550" s="124"/>
      <c r="K550" s="176">
        <f t="shared" ref="K550:K556" si="60">IF(B550&lt;1,0, 1)</f>
        <v>0</v>
      </c>
    </row>
    <row r="551" spans="1:27" ht="20.25" customHeight="1" x14ac:dyDescent="0.3">
      <c r="A551" s="94" t="str">
        <f>CONCATENATE('PAO 2023'!A584,". ", "2")</f>
        <v>60. 2</v>
      </c>
      <c r="B551" s="116"/>
      <c r="C551" s="116"/>
      <c r="D551" s="116"/>
      <c r="E551" s="117"/>
      <c r="F551" s="387" t="str">
        <f>IFERROR(VLOOKUP(B551,'Validaciones SEVRI'!$D$2:$E$118,2,FALSE)," ")</f>
        <v xml:space="preserve"> </v>
      </c>
      <c r="G551" s="388"/>
      <c r="H551" s="123"/>
      <c r="I551" s="124"/>
      <c r="K551" s="176">
        <f t="shared" si="60"/>
        <v>0</v>
      </c>
    </row>
    <row r="552" spans="1:27" ht="20.25" customHeight="1" x14ac:dyDescent="0.3">
      <c r="A552" s="94" t="str">
        <f>CONCATENATE('PAO 2023'!A584,". ","3")</f>
        <v>60. 3</v>
      </c>
      <c r="B552" s="116"/>
      <c r="C552" s="116"/>
      <c r="D552" s="116"/>
      <c r="E552" s="117"/>
      <c r="F552" s="387" t="str">
        <f>IFERROR(VLOOKUP(B552,'Validaciones SEVRI'!$D$2:$E$118,2,FALSE)," ")</f>
        <v xml:space="preserve"> </v>
      </c>
      <c r="G552" s="388"/>
      <c r="H552" s="123"/>
      <c r="I552" s="124"/>
      <c r="K552" s="176">
        <f t="shared" si="60"/>
        <v>0</v>
      </c>
    </row>
    <row r="553" spans="1:27" ht="20.25" customHeight="1" x14ac:dyDescent="0.3">
      <c r="A553" s="94" t="str">
        <f>CONCATENATE('PAO 2023'!A584,". ", "4")</f>
        <v>60. 4</v>
      </c>
      <c r="B553" s="116"/>
      <c r="C553" s="116"/>
      <c r="D553" s="116"/>
      <c r="E553" s="117"/>
      <c r="F553" s="387" t="str">
        <f>IFERROR(VLOOKUP(B553,'Validaciones SEVRI'!$D$2:$E$118,2,FALSE)," ")</f>
        <v xml:space="preserve"> </v>
      </c>
      <c r="G553" s="388"/>
      <c r="H553" s="123"/>
      <c r="I553" s="124"/>
      <c r="K553" s="176">
        <f t="shared" si="60"/>
        <v>0</v>
      </c>
    </row>
    <row r="554" spans="1:27" ht="20.25" customHeight="1" x14ac:dyDescent="0.3">
      <c r="A554" s="94" t="str">
        <f>CONCATENATE('PAO 2023'!A584,". ", "5")</f>
        <v>60. 5</v>
      </c>
      <c r="B554" s="116"/>
      <c r="C554" s="116"/>
      <c r="D554" s="116"/>
      <c r="E554" s="117"/>
      <c r="F554" s="387" t="str">
        <f>IFERROR(VLOOKUP(B554,'Validaciones SEVRI'!$D$2:$E$118,2,FALSE)," ")</f>
        <v xml:space="preserve"> </v>
      </c>
      <c r="G554" s="388"/>
      <c r="H554" s="123"/>
      <c r="I554" s="124"/>
      <c r="K554" s="176">
        <f t="shared" si="60"/>
        <v>0</v>
      </c>
    </row>
    <row r="555" spans="1:27" ht="20.25" customHeight="1" x14ac:dyDescent="0.3">
      <c r="A555" s="94" t="str">
        <f>CONCATENATE('PAO 2023'!A584,". ", "6")</f>
        <v>60. 6</v>
      </c>
      <c r="B555" s="116"/>
      <c r="C555" s="116"/>
      <c r="D555" s="116"/>
      <c r="E555" s="117"/>
      <c r="F555" s="387" t="str">
        <f>IFERROR(VLOOKUP(B555,'Validaciones SEVRI'!$D$2:$E$118,2,FALSE)," ")</f>
        <v xml:space="preserve"> </v>
      </c>
      <c r="G555" s="388"/>
      <c r="H555" s="123"/>
      <c r="I555" s="124"/>
      <c r="K555" s="176">
        <f t="shared" si="60"/>
        <v>0</v>
      </c>
    </row>
    <row r="556" spans="1:27" ht="20.25" customHeight="1" thickBot="1" x14ac:dyDescent="0.35">
      <c r="A556" s="94" t="str">
        <f>CONCATENATE('PAO 2023'!A584,". ", "7")</f>
        <v>60. 7</v>
      </c>
      <c r="B556" s="116"/>
      <c r="C556" s="116"/>
      <c r="D556" s="116"/>
      <c r="E556" s="117"/>
      <c r="F556" s="387" t="str">
        <f>IFERROR(VLOOKUP(B556,'Validaciones SEVRI'!$D$2:$E$118,2,FALSE)," ")</f>
        <v xml:space="preserve"> </v>
      </c>
      <c r="G556" s="388"/>
      <c r="H556" s="123"/>
      <c r="I556" s="124"/>
      <c r="K556" s="176">
        <f t="shared" si="60"/>
        <v>0</v>
      </c>
    </row>
    <row r="557" spans="1:27" s="80" customFormat="1" ht="20.25" customHeight="1" thickBot="1" x14ac:dyDescent="0.3">
      <c r="A557" s="73" t="s">
        <v>60</v>
      </c>
      <c r="B557" s="402">
        <f>+'PAO 2023'!B591</f>
        <v>0</v>
      </c>
      <c r="C557" s="403"/>
      <c r="D557" s="403"/>
      <c r="E557" s="403"/>
      <c r="F557" s="403"/>
      <c r="G557" s="403"/>
      <c r="H557" s="403"/>
      <c r="I557" s="403"/>
      <c r="J557" s="135"/>
      <c r="K557" s="176"/>
      <c r="L557" s="135"/>
      <c r="M557" s="135"/>
      <c r="N557" s="135"/>
      <c r="O557" s="135"/>
      <c r="P557" s="135"/>
      <c r="Q557" s="135"/>
      <c r="R557" s="135"/>
      <c r="S557" s="135"/>
      <c r="T557" s="135"/>
      <c r="U557" s="135"/>
      <c r="V557" s="135"/>
      <c r="W557" s="135"/>
      <c r="X557" s="135"/>
      <c r="Y557" s="135"/>
      <c r="Z557" s="135"/>
      <c r="AA557" s="135"/>
    </row>
    <row r="558" spans="1:27" ht="20.25" customHeight="1" x14ac:dyDescent="0.3">
      <c r="A558" s="92" t="s">
        <v>61</v>
      </c>
      <c r="B558" s="395" t="str">
        <f>CONCATENATE('PAO 2023'!A593,". ",'PAO 2023'!A594)</f>
        <v xml:space="preserve">61. </v>
      </c>
      <c r="C558" s="396"/>
      <c r="D558" s="396"/>
      <c r="E558" s="396"/>
      <c r="F558" s="396"/>
      <c r="G558" s="396"/>
      <c r="H558" s="396"/>
      <c r="I558" s="397"/>
      <c r="K558" s="177"/>
      <c r="L558" s="173"/>
      <c r="M558" s="173"/>
      <c r="N558" s="81"/>
      <c r="O558" s="81"/>
      <c r="P558" s="81"/>
      <c r="Q558" s="81"/>
      <c r="R558" s="81"/>
      <c r="S558" s="81"/>
      <c r="T558" s="81"/>
      <c r="U558" s="81"/>
      <c r="V558" s="81"/>
      <c r="W558" s="81"/>
      <c r="X558" s="81"/>
      <c r="Y558" s="81"/>
      <c r="Z558" s="81"/>
      <c r="AA558" s="81"/>
    </row>
    <row r="559" spans="1:27" ht="20.25" customHeight="1" x14ac:dyDescent="0.3">
      <c r="A559" s="94" t="str">
        <f>CONCATENATE('PAO 2023'!A593,". ", "1")</f>
        <v>61. 1</v>
      </c>
      <c r="B559" s="116"/>
      <c r="C559" s="116"/>
      <c r="D559" s="116"/>
      <c r="E559" s="117"/>
      <c r="F559" s="387" t="str">
        <f>IFERROR(VLOOKUP(B559,'Validaciones SEVRI'!$D$2:$E$118,2,FALSE)," ")</f>
        <v xml:space="preserve"> </v>
      </c>
      <c r="G559" s="388"/>
      <c r="H559" s="123"/>
      <c r="I559" s="124"/>
      <c r="K559" s="176">
        <f t="shared" ref="K559:K565" si="61">IF(B559&lt;1,0, 1)</f>
        <v>0</v>
      </c>
    </row>
    <row r="560" spans="1:27" ht="20.25" customHeight="1" x14ac:dyDescent="0.3">
      <c r="A560" s="94" t="str">
        <f>CONCATENATE('PAO 2023'!A593,". ", "2")</f>
        <v>61. 2</v>
      </c>
      <c r="B560" s="116"/>
      <c r="C560" s="116"/>
      <c r="D560" s="116"/>
      <c r="E560" s="117"/>
      <c r="F560" s="387" t="str">
        <f>IFERROR(VLOOKUP(B560,'Validaciones SEVRI'!$D$2:$E$118,2,FALSE)," ")</f>
        <v xml:space="preserve"> </v>
      </c>
      <c r="G560" s="388"/>
      <c r="H560" s="123"/>
      <c r="I560" s="124"/>
      <c r="K560" s="176">
        <f t="shared" si="61"/>
        <v>0</v>
      </c>
    </row>
    <row r="561" spans="1:27" ht="20.25" customHeight="1" x14ac:dyDescent="0.3">
      <c r="A561" s="94" t="str">
        <f>CONCATENATE('PAO 2023'!A593,". ","3")</f>
        <v>61. 3</v>
      </c>
      <c r="B561" s="116"/>
      <c r="C561" s="116"/>
      <c r="D561" s="116"/>
      <c r="E561" s="117"/>
      <c r="F561" s="387" t="str">
        <f>IFERROR(VLOOKUP(B561,'Validaciones SEVRI'!$D$2:$E$118,2,FALSE)," ")</f>
        <v xml:space="preserve"> </v>
      </c>
      <c r="G561" s="388"/>
      <c r="H561" s="123"/>
      <c r="I561" s="124"/>
      <c r="K561" s="176">
        <f t="shared" si="61"/>
        <v>0</v>
      </c>
    </row>
    <row r="562" spans="1:27" ht="20.25" customHeight="1" x14ac:dyDescent="0.3">
      <c r="A562" s="94" t="str">
        <f>CONCATENATE('PAO 2023'!A593,". ", "4")</f>
        <v>61. 4</v>
      </c>
      <c r="B562" s="116"/>
      <c r="C562" s="116"/>
      <c r="D562" s="116"/>
      <c r="E562" s="117"/>
      <c r="F562" s="387" t="str">
        <f>IFERROR(VLOOKUP(B562,'Validaciones SEVRI'!$D$2:$E$118,2,FALSE)," ")</f>
        <v xml:space="preserve"> </v>
      </c>
      <c r="G562" s="388"/>
      <c r="H562" s="123"/>
      <c r="I562" s="124"/>
      <c r="K562" s="176">
        <f t="shared" si="61"/>
        <v>0</v>
      </c>
    </row>
    <row r="563" spans="1:27" ht="20.25" customHeight="1" x14ac:dyDescent="0.3">
      <c r="A563" s="94" t="str">
        <f>CONCATENATE('PAO 2023'!A593,". ", "5")</f>
        <v>61. 5</v>
      </c>
      <c r="B563" s="116"/>
      <c r="C563" s="116"/>
      <c r="D563" s="116"/>
      <c r="E563" s="117"/>
      <c r="F563" s="387" t="str">
        <f>IFERROR(VLOOKUP(B563,'Validaciones SEVRI'!$D$2:$E$118,2,FALSE)," ")</f>
        <v xml:space="preserve"> </v>
      </c>
      <c r="G563" s="388"/>
      <c r="H563" s="123"/>
      <c r="I563" s="124"/>
      <c r="K563" s="176">
        <f t="shared" si="61"/>
        <v>0</v>
      </c>
    </row>
    <row r="564" spans="1:27" ht="20.25" customHeight="1" x14ac:dyDescent="0.3">
      <c r="A564" s="94" t="str">
        <f>CONCATENATE('PAO 2023'!A593,". ", "6")</f>
        <v>61. 6</v>
      </c>
      <c r="B564" s="116"/>
      <c r="C564" s="116"/>
      <c r="D564" s="116"/>
      <c r="E564" s="117"/>
      <c r="F564" s="387" t="str">
        <f>IFERROR(VLOOKUP(B564,'Validaciones SEVRI'!$D$2:$E$118,2,FALSE)," ")</f>
        <v xml:space="preserve"> </v>
      </c>
      <c r="G564" s="388"/>
      <c r="H564" s="123"/>
      <c r="I564" s="124"/>
      <c r="K564" s="176">
        <f t="shared" si="61"/>
        <v>0</v>
      </c>
    </row>
    <row r="565" spans="1:27" ht="20.25" customHeight="1" thickBot="1" x14ac:dyDescent="0.35">
      <c r="A565" s="94" t="str">
        <f>CONCATENATE('PAO 2023'!A593,". ", "7")</f>
        <v>61. 7</v>
      </c>
      <c r="B565" s="116"/>
      <c r="C565" s="116"/>
      <c r="D565" s="116"/>
      <c r="E565" s="117"/>
      <c r="F565" s="387" t="str">
        <f>IFERROR(VLOOKUP(B565,'Validaciones SEVRI'!$D$2:$E$118,2,FALSE)," ")</f>
        <v xml:space="preserve"> </v>
      </c>
      <c r="G565" s="388"/>
      <c r="H565" s="123"/>
      <c r="I565" s="124"/>
      <c r="K565" s="176">
        <f t="shared" si="61"/>
        <v>0</v>
      </c>
    </row>
    <row r="566" spans="1:27" s="80" customFormat="1" ht="20.25" customHeight="1" thickBot="1" x14ac:dyDescent="0.3">
      <c r="A566" s="73" t="s">
        <v>60</v>
      </c>
      <c r="B566" s="402">
        <f>+'PAO 2023'!B600</f>
        <v>0</v>
      </c>
      <c r="C566" s="403"/>
      <c r="D566" s="403"/>
      <c r="E566" s="403"/>
      <c r="F566" s="403"/>
      <c r="G566" s="403"/>
      <c r="H566" s="403"/>
      <c r="I566" s="403"/>
      <c r="J566" s="135"/>
      <c r="K566" s="176"/>
      <c r="L566" s="135"/>
      <c r="M566" s="135"/>
      <c r="N566" s="135"/>
      <c r="O566" s="135"/>
      <c r="P566" s="135"/>
      <c r="Q566" s="135"/>
      <c r="R566" s="135"/>
      <c r="S566" s="135"/>
      <c r="T566" s="135"/>
      <c r="U566" s="135"/>
      <c r="V566" s="135"/>
      <c r="W566" s="135"/>
      <c r="X566" s="135"/>
      <c r="Y566" s="135"/>
      <c r="Z566" s="135"/>
      <c r="AA566" s="135"/>
    </row>
    <row r="567" spans="1:27" ht="20.25" customHeight="1" x14ac:dyDescent="0.3">
      <c r="A567" s="92" t="s">
        <v>61</v>
      </c>
      <c r="B567" s="395" t="str">
        <f>CONCATENATE('PAO 2023'!A602,". ",'PAO 2023'!A603)</f>
        <v xml:space="preserve">62. </v>
      </c>
      <c r="C567" s="396"/>
      <c r="D567" s="396"/>
      <c r="E567" s="396"/>
      <c r="F567" s="396"/>
      <c r="G567" s="396"/>
      <c r="H567" s="396"/>
      <c r="I567" s="397"/>
      <c r="K567" s="177"/>
      <c r="L567" s="173"/>
      <c r="M567" s="173"/>
      <c r="N567" s="81"/>
      <c r="O567" s="81"/>
      <c r="P567" s="81"/>
      <c r="Q567" s="81"/>
      <c r="R567" s="81"/>
      <c r="S567" s="81"/>
      <c r="T567" s="81"/>
      <c r="U567" s="81"/>
      <c r="V567" s="81"/>
      <c r="W567" s="81"/>
      <c r="X567" s="81"/>
      <c r="Y567" s="81"/>
      <c r="Z567" s="81"/>
      <c r="AA567" s="81"/>
    </row>
    <row r="568" spans="1:27" ht="20.25" customHeight="1" x14ac:dyDescent="0.3">
      <c r="A568" s="94" t="str">
        <f>CONCATENATE('PAO 2023'!A602,". ", "1")</f>
        <v>62. 1</v>
      </c>
      <c r="B568" s="116"/>
      <c r="C568" s="116"/>
      <c r="D568" s="116"/>
      <c r="E568" s="117"/>
      <c r="F568" s="387" t="str">
        <f>IFERROR(VLOOKUP(B568,'Validaciones SEVRI'!$D$2:$E$118,2,FALSE)," ")</f>
        <v xml:space="preserve"> </v>
      </c>
      <c r="G568" s="388"/>
      <c r="H568" s="123"/>
      <c r="I568" s="124"/>
      <c r="K568" s="176">
        <f t="shared" ref="K568:K574" si="62">IF(B568&lt;1,0, 1)</f>
        <v>0</v>
      </c>
    </row>
    <row r="569" spans="1:27" ht="20.25" customHeight="1" x14ac:dyDescent="0.3">
      <c r="A569" s="94" t="str">
        <f>CONCATENATE('PAO 2023'!A602,". ", "2")</f>
        <v>62. 2</v>
      </c>
      <c r="B569" s="116"/>
      <c r="C569" s="116"/>
      <c r="D569" s="116"/>
      <c r="E569" s="117"/>
      <c r="F569" s="387" t="str">
        <f>IFERROR(VLOOKUP(B569,'Validaciones SEVRI'!$D$2:$E$118,2,FALSE)," ")</f>
        <v xml:space="preserve"> </v>
      </c>
      <c r="G569" s="388"/>
      <c r="H569" s="123"/>
      <c r="I569" s="124"/>
      <c r="K569" s="176">
        <f t="shared" si="62"/>
        <v>0</v>
      </c>
    </row>
    <row r="570" spans="1:27" ht="20.25" customHeight="1" x14ac:dyDescent="0.3">
      <c r="A570" s="94" t="str">
        <f>CONCATENATE('PAO 2023'!A602,". ","3")</f>
        <v>62. 3</v>
      </c>
      <c r="B570" s="116"/>
      <c r="C570" s="116"/>
      <c r="D570" s="116"/>
      <c r="E570" s="117"/>
      <c r="F570" s="387" t="str">
        <f>IFERROR(VLOOKUP(B570,'Validaciones SEVRI'!$D$2:$E$118,2,FALSE)," ")</f>
        <v xml:space="preserve"> </v>
      </c>
      <c r="G570" s="388"/>
      <c r="H570" s="123"/>
      <c r="I570" s="124"/>
      <c r="K570" s="176">
        <f t="shared" si="62"/>
        <v>0</v>
      </c>
    </row>
    <row r="571" spans="1:27" ht="20.25" customHeight="1" x14ac:dyDescent="0.3">
      <c r="A571" s="94" t="str">
        <f>CONCATENATE('PAO 2023'!A602,". ", "4")</f>
        <v>62. 4</v>
      </c>
      <c r="B571" s="116"/>
      <c r="C571" s="116"/>
      <c r="D571" s="116"/>
      <c r="E571" s="117"/>
      <c r="F571" s="387" t="str">
        <f>IFERROR(VLOOKUP(B571,'Validaciones SEVRI'!$D$2:$E$118,2,FALSE)," ")</f>
        <v xml:space="preserve"> </v>
      </c>
      <c r="G571" s="388"/>
      <c r="H571" s="123"/>
      <c r="I571" s="124"/>
      <c r="K571" s="176">
        <f t="shared" si="62"/>
        <v>0</v>
      </c>
    </row>
    <row r="572" spans="1:27" ht="20.25" customHeight="1" x14ac:dyDescent="0.3">
      <c r="A572" s="94" t="str">
        <f>CONCATENATE('PAO 2023'!A602,". ", "5")</f>
        <v>62. 5</v>
      </c>
      <c r="B572" s="116"/>
      <c r="C572" s="116"/>
      <c r="D572" s="116"/>
      <c r="E572" s="117"/>
      <c r="F572" s="387" t="str">
        <f>IFERROR(VLOOKUP(B572,'Validaciones SEVRI'!$D$2:$E$118,2,FALSE)," ")</f>
        <v xml:space="preserve"> </v>
      </c>
      <c r="G572" s="388"/>
      <c r="H572" s="123"/>
      <c r="I572" s="124"/>
      <c r="K572" s="176">
        <f t="shared" si="62"/>
        <v>0</v>
      </c>
    </row>
    <row r="573" spans="1:27" ht="20.25" customHeight="1" x14ac:dyDescent="0.3">
      <c r="A573" s="94" t="str">
        <f>CONCATENATE('PAO 2023'!A602,". ", "6")</f>
        <v>62. 6</v>
      </c>
      <c r="B573" s="116"/>
      <c r="C573" s="116"/>
      <c r="D573" s="116"/>
      <c r="E573" s="117"/>
      <c r="F573" s="387" t="str">
        <f>IFERROR(VLOOKUP(B573,'Validaciones SEVRI'!$D$2:$E$118,2,FALSE)," ")</f>
        <v xml:space="preserve"> </v>
      </c>
      <c r="G573" s="388"/>
      <c r="H573" s="123"/>
      <c r="I573" s="124"/>
      <c r="K573" s="176">
        <f t="shared" si="62"/>
        <v>0</v>
      </c>
    </row>
    <row r="574" spans="1:27" ht="20.25" customHeight="1" thickBot="1" x14ac:dyDescent="0.35">
      <c r="A574" s="94" t="str">
        <f>CONCATENATE('PAO 2023'!A602,". ", "7")</f>
        <v>62. 7</v>
      </c>
      <c r="B574" s="116"/>
      <c r="C574" s="116"/>
      <c r="D574" s="116"/>
      <c r="E574" s="117"/>
      <c r="F574" s="387" t="str">
        <f>IFERROR(VLOOKUP(B574,'Validaciones SEVRI'!$D$2:$E$118,2,FALSE)," ")</f>
        <v xml:space="preserve"> </v>
      </c>
      <c r="G574" s="388"/>
      <c r="H574" s="123"/>
      <c r="I574" s="124"/>
      <c r="K574" s="176">
        <f t="shared" si="62"/>
        <v>0</v>
      </c>
    </row>
    <row r="575" spans="1:27" s="80" customFormat="1" ht="20.25" customHeight="1" thickBot="1" x14ac:dyDescent="0.3">
      <c r="A575" s="73" t="s">
        <v>60</v>
      </c>
      <c r="B575" s="402">
        <f>+'PAO 2023'!B609</f>
        <v>0</v>
      </c>
      <c r="C575" s="403"/>
      <c r="D575" s="403"/>
      <c r="E575" s="403"/>
      <c r="F575" s="403"/>
      <c r="G575" s="403"/>
      <c r="H575" s="403"/>
      <c r="I575" s="403"/>
      <c r="J575" s="135"/>
      <c r="K575" s="176"/>
      <c r="L575" s="135"/>
      <c r="M575" s="135"/>
      <c r="N575" s="135"/>
      <c r="O575" s="135"/>
      <c r="P575" s="135"/>
      <c r="Q575" s="135"/>
      <c r="R575" s="135"/>
      <c r="S575" s="135"/>
      <c r="T575" s="135"/>
      <c r="U575" s="135"/>
      <c r="V575" s="135"/>
      <c r="W575" s="135"/>
      <c r="X575" s="135"/>
      <c r="Y575" s="135"/>
      <c r="Z575" s="135"/>
      <c r="AA575" s="135"/>
    </row>
    <row r="576" spans="1:27" ht="20.25" customHeight="1" x14ac:dyDescent="0.3">
      <c r="A576" s="92" t="s">
        <v>61</v>
      </c>
      <c r="B576" s="395" t="str">
        <f>CONCATENATE('PAO 2023'!A611,". ",'PAO 2023'!A612)</f>
        <v xml:space="preserve">63. </v>
      </c>
      <c r="C576" s="396"/>
      <c r="D576" s="396"/>
      <c r="E576" s="396"/>
      <c r="F576" s="396"/>
      <c r="G576" s="396"/>
      <c r="H576" s="396"/>
      <c r="I576" s="397"/>
      <c r="K576" s="177"/>
      <c r="L576" s="173"/>
      <c r="M576" s="173"/>
      <c r="N576" s="81"/>
      <c r="O576" s="81"/>
      <c r="P576" s="81"/>
      <c r="Q576" s="81"/>
      <c r="R576" s="81"/>
      <c r="S576" s="81"/>
      <c r="T576" s="81"/>
      <c r="U576" s="81"/>
      <c r="V576" s="81"/>
      <c r="W576" s="81"/>
      <c r="X576" s="81"/>
      <c r="Y576" s="81"/>
      <c r="Z576" s="81"/>
      <c r="AA576" s="81"/>
    </row>
    <row r="577" spans="1:27" ht="20.25" customHeight="1" x14ac:dyDescent="0.3">
      <c r="A577" s="94" t="str">
        <f>CONCATENATE('PAO 2023'!A611,". ", "1")</f>
        <v>63. 1</v>
      </c>
      <c r="B577" s="116"/>
      <c r="C577" s="116"/>
      <c r="D577" s="116"/>
      <c r="E577" s="117"/>
      <c r="F577" s="387" t="str">
        <f>IFERROR(VLOOKUP(B577,'Validaciones SEVRI'!$D$2:$E$118,2,FALSE)," ")</f>
        <v xml:space="preserve"> </v>
      </c>
      <c r="G577" s="388"/>
      <c r="H577" s="123"/>
      <c r="I577" s="124"/>
      <c r="K577" s="176">
        <f t="shared" ref="K577:K583" si="63">IF(B577&lt;1,0, 1)</f>
        <v>0</v>
      </c>
    </row>
    <row r="578" spans="1:27" ht="20.25" customHeight="1" x14ac:dyDescent="0.3">
      <c r="A578" s="94" t="str">
        <f>CONCATENATE('PAO 2023'!A611,". ", "2")</f>
        <v>63. 2</v>
      </c>
      <c r="B578" s="116"/>
      <c r="C578" s="116"/>
      <c r="D578" s="116"/>
      <c r="E578" s="117"/>
      <c r="F578" s="387" t="str">
        <f>IFERROR(VLOOKUP(B578,'Validaciones SEVRI'!$D$2:$E$118,2,FALSE)," ")</f>
        <v xml:space="preserve"> </v>
      </c>
      <c r="G578" s="388"/>
      <c r="H578" s="123"/>
      <c r="I578" s="124"/>
      <c r="K578" s="176">
        <f t="shared" si="63"/>
        <v>0</v>
      </c>
    </row>
    <row r="579" spans="1:27" ht="20.25" customHeight="1" x14ac:dyDescent="0.3">
      <c r="A579" s="94" t="str">
        <f>CONCATENATE('PAO 2023'!A611,". ","3")</f>
        <v>63. 3</v>
      </c>
      <c r="B579" s="116"/>
      <c r="C579" s="116"/>
      <c r="D579" s="116"/>
      <c r="E579" s="117"/>
      <c r="F579" s="387" t="str">
        <f>IFERROR(VLOOKUP(B579,'Validaciones SEVRI'!$D$2:$E$118,2,FALSE)," ")</f>
        <v xml:space="preserve"> </v>
      </c>
      <c r="G579" s="388"/>
      <c r="H579" s="123"/>
      <c r="I579" s="124"/>
      <c r="K579" s="176">
        <f t="shared" si="63"/>
        <v>0</v>
      </c>
    </row>
    <row r="580" spans="1:27" ht="20.25" customHeight="1" x14ac:dyDescent="0.3">
      <c r="A580" s="94" t="str">
        <f>CONCATENATE('PAO 2023'!A611,". ", "4")</f>
        <v>63. 4</v>
      </c>
      <c r="B580" s="116"/>
      <c r="C580" s="116"/>
      <c r="D580" s="116"/>
      <c r="E580" s="117"/>
      <c r="F580" s="387" t="str">
        <f>IFERROR(VLOOKUP(B580,'Validaciones SEVRI'!$D$2:$E$118,2,FALSE)," ")</f>
        <v xml:space="preserve"> </v>
      </c>
      <c r="G580" s="388"/>
      <c r="H580" s="123"/>
      <c r="I580" s="124"/>
      <c r="K580" s="176">
        <f t="shared" si="63"/>
        <v>0</v>
      </c>
    </row>
    <row r="581" spans="1:27" ht="20.25" customHeight="1" x14ac:dyDescent="0.3">
      <c r="A581" s="94" t="str">
        <f>CONCATENATE('PAO 2023'!A611,". ", "5")</f>
        <v>63. 5</v>
      </c>
      <c r="B581" s="116"/>
      <c r="C581" s="116"/>
      <c r="D581" s="116"/>
      <c r="E581" s="117"/>
      <c r="F581" s="387" t="str">
        <f>IFERROR(VLOOKUP(B581,'Validaciones SEVRI'!$D$2:$E$118,2,FALSE)," ")</f>
        <v xml:space="preserve"> </v>
      </c>
      <c r="G581" s="388"/>
      <c r="H581" s="123"/>
      <c r="I581" s="124"/>
      <c r="K581" s="176">
        <f t="shared" si="63"/>
        <v>0</v>
      </c>
    </row>
    <row r="582" spans="1:27" ht="20.25" customHeight="1" x14ac:dyDescent="0.3">
      <c r="A582" s="94" t="str">
        <f>CONCATENATE('PAO 2023'!A611,". ", "6")</f>
        <v>63. 6</v>
      </c>
      <c r="B582" s="116"/>
      <c r="C582" s="116"/>
      <c r="D582" s="116"/>
      <c r="E582" s="117"/>
      <c r="F582" s="387" t="str">
        <f>IFERROR(VLOOKUP(B582,'Validaciones SEVRI'!$D$2:$E$118,2,FALSE)," ")</f>
        <v xml:space="preserve"> </v>
      </c>
      <c r="G582" s="388"/>
      <c r="H582" s="123"/>
      <c r="I582" s="124"/>
      <c r="K582" s="176">
        <f t="shared" si="63"/>
        <v>0</v>
      </c>
    </row>
    <row r="583" spans="1:27" ht="20.25" customHeight="1" thickBot="1" x14ac:dyDescent="0.35">
      <c r="A583" s="94" t="str">
        <f>CONCATENATE('PAO 2023'!A611,". ", "7")</f>
        <v>63. 7</v>
      </c>
      <c r="B583" s="116"/>
      <c r="C583" s="116"/>
      <c r="D583" s="116"/>
      <c r="E583" s="117"/>
      <c r="F583" s="387" t="str">
        <f>IFERROR(VLOOKUP(B583,'Validaciones SEVRI'!$D$2:$E$118,2,FALSE)," ")</f>
        <v xml:space="preserve"> </v>
      </c>
      <c r="G583" s="388"/>
      <c r="H583" s="123"/>
      <c r="I583" s="124"/>
      <c r="K583" s="176">
        <f t="shared" si="63"/>
        <v>0</v>
      </c>
    </row>
    <row r="584" spans="1:27" s="80" customFormat="1" ht="20.25" customHeight="1" thickBot="1" x14ac:dyDescent="0.3">
      <c r="A584" s="73" t="s">
        <v>60</v>
      </c>
      <c r="B584" s="402">
        <f>+'PAO 2023'!B618</f>
        <v>0</v>
      </c>
      <c r="C584" s="403"/>
      <c r="D584" s="403"/>
      <c r="E584" s="403"/>
      <c r="F584" s="403"/>
      <c r="G584" s="403"/>
      <c r="H584" s="403"/>
      <c r="I584" s="403"/>
      <c r="J584" s="135"/>
      <c r="K584" s="176"/>
      <c r="L584" s="135"/>
      <c r="M584" s="135"/>
      <c r="N584" s="135"/>
      <c r="O584" s="135"/>
      <c r="P584" s="135"/>
      <c r="Q584" s="135"/>
      <c r="R584" s="135"/>
      <c r="S584" s="135"/>
      <c r="T584" s="135"/>
      <c r="U584" s="135"/>
      <c r="V584" s="135"/>
      <c r="W584" s="135"/>
      <c r="X584" s="135"/>
      <c r="Y584" s="135"/>
      <c r="Z584" s="135"/>
      <c r="AA584" s="135"/>
    </row>
    <row r="585" spans="1:27" ht="20.25" customHeight="1" x14ac:dyDescent="0.3">
      <c r="A585" s="92" t="s">
        <v>61</v>
      </c>
      <c r="B585" s="395" t="str">
        <f>CONCATENATE('PAO 2023'!A620,". ",'PAO 2023'!A621)</f>
        <v xml:space="preserve">64. </v>
      </c>
      <c r="C585" s="396"/>
      <c r="D585" s="396"/>
      <c r="E585" s="396"/>
      <c r="F585" s="396"/>
      <c r="G585" s="396"/>
      <c r="H585" s="396"/>
      <c r="I585" s="397"/>
      <c r="K585" s="177"/>
      <c r="L585" s="173"/>
      <c r="M585" s="173"/>
      <c r="N585" s="81"/>
      <c r="O585" s="81"/>
      <c r="P585" s="81"/>
      <c r="Q585" s="81"/>
      <c r="R585" s="81"/>
      <c r="S585" s="81"/>
      <c r="T585" s="81"/>
      <c r="U585" s="81"/>
      <c r="V585" s="81"/>
      <c r="W585" s="81"/>
      <c r="X585" s="81"/>
      <c r="Y585" s="81"/>
      <c r="Z585" s="81"/>
      <c r="AA585" s="81"/>
    </row>
    <row r="586" spans="1:27" ht="20.25" customHeight="1" x14ac:dyDescent="0.3">
      <c r="A586" s="94" t="str">
        <f>CONCATENATE('PAO 2023'!A620,". ", "1")</f>
        <v>64. 1</v>
      </c>
      <c r="B586" s="116"/>
      <c r="C586" s="116"/>
      <c r="D586" s="116"/>
      <c r="E586" s="117"/>
      <c r="F586" s="387" t="str">
        <f>IFERROR(VLOOKUP(B586,'Validaciones SEVRI'!$D$2:$E$118,2,FALSE)," ")</f>
        <v xml:space="preserve"> </v>
      </c>
      <c r="G586" s="388"/>
      <c r="H586" s="123"/>
      <c r="I586" s="124"/>
      <c r="K586" s="176">
        <f t="shared" ref="K586:K592" si="64">IF(B586&lt;1,0, 1)</f>
        <v>0</v>
      </c>
    </row>
    <row r="587" spans="1:27" ht="20.25" customHeight="1" x14ac:dyDescent="0.3">
      <c r="A587" s="94" t="str">
        <f>CONCATENATE('PAO 2023'!A620,". ", "2")</f>
        <v>64. 2</v>
      </c>
      <c r="B587" s="116"/>
      <c r="C587" s="116"/>
      <c r="D587" s="116"/>
      <c r="E587" s="117"/>
      <c r="F587" s="387" t="str">
        <f>IFERROR(VLOOKUP(B587,'Validaciones SEVRI'!$D$2:$E$118,2,FALSE)," ")</f>
        <v xml:space="preserve"> </v>
      </c>
      <c r="G587" s="388"/>
      <c r="H587" s="123"/>
      <c r="I587" s="124"/>
      <c r="K587" s="176">
        <f t="shared" si="64"/>
        <v>0</v>
      </c>
    </row>
    <row r="588" spans="1:27" ht="20.25" customHeight="1" x14ac:dyDescent="0.3">
      <c r="A588" s="94" t="str">
        <f>CONCATENATE('PAO 2023'!A620,". ","3")</f>
        <v>64. 3</v>
      </c>
      <c r="B588" s="116"/>
      <c r="C588" s="116"/>
      <c r="D588" s="116"/>
      <c r="E588" s="117"/>
      <c r="F588" s="387" t="str">
        <f>IFERROR(VLOOKUP(B588,'Validaciones SEVRI'!$D$2:$E$118,2,FALSE)," ")</f>
        <v xml:space="preserve"> </v>
      </c>
      <c r="G588" s="388"/>
      <c r="H588" s="123"/>
      <c r="I588" s="124"/>
      <c r="K588" s="176">
        <f t="shared" si="64"/>
        <v>0</v>
      </c>
    </row>
    <row r="589" spans="1:27" ht="20.25" customHeight="1" x14ac:dyDescent="0.3">
      <c r="A589" s="94" t="str">
        <f>CONCATENATE('PAO 2023'!A620,". ", "4")</f>
        <v>64. 4</v>
      </c>
      <c r="B589" s="116"/>
      <c r="C589" s="116"/>
      <c r="D589" s="116"/>
      <c r="E589" s="117"/>
      <c r="F589" s="387" t="str">
        <f>IFERROR(VLOOKUP(B589,'Validaciones SEVRI'!$D$2:$E$118,2,FALSE)," ")</f>
        <v xml:space="preserve"> </v>
      </c>
      <c r="G589" s="388"/>
      <c r="H589" s="123"/>
      <c r="I589" s="124"/>
      <c r="K589" s="176">
        <f t="shared" si="64"/>
        <v>0</v>
      </c>
    </row>
    <row r="590" spans="1:27" ht="20.25" customHeight="1" x14ac:dyDescent="0.3">
      <c r="A590" s="94" t="str">
        <f>CONCATENATE('PAO 2023'!A620,". ", "5")</f>
        <v>64. 5</v>
      </c>
      <c r="B590" s="116"/>
      <c r="C590" s="116"/>
      <c r="D590" s="116"/>
      <c r="E590" s="117"/>
      <c r="F590" s="387" t="str">
        <f>IFERROR(VLOOKUP(B590,'Validaciones SEVRI'!$D$2:$E$118,2,FALSE)," ")</f>
        <v xml:space="preserve"> </v>
      </c>
      <c r="G590" s="388"/>
      <c r="H590" s="123"/>
      <c r="I590" s="124"/>
      <c r="K590" s="176">
        <f t="shared" si="64"/>
        <v>0</v>
      </c>
    </row>
    <row r="591" spans="1:27" ht="20.25" customHeight="1" x14ac:dyDescent="0.3">
      <c r="A591" s="94" t="str">
        <f>CONCATENATE('PAO 2023'!A620,". ", "6")</f>
        <v>64. 6</v>
      </c>
      <c r="B591" s="116"/>
      <c r="C591" s="116"/>
      <c r="D591" s="116"/>
      <c r="E591" s="117"/>
      <c r="F591" s="387" t="str">
        <f>IFERROR(VLOOKUP(B591,'Validaciones SEVRI'!$D$2:$E$118,2,FALSE)," ")</f>
        <v xml:space="preserve"> </v>
      </c>
      <c r="G591" s="388"/>
      <c r="H591" s="123"/>
      <c r="I591" s="124"/>
      <c r="K591" s="176">
        <f t="shared" si="64"/>
        <v>0</v>
      </c>
    </row>
    <row r="592" spans="1:27" ht="20.25" customHeight="1" thickBot="1" x14ac:dyDescent="0.35">
      <c r="A592" s="94" t="str">
        <f>CONCATENATE('PAO 2023'!A620,". ", "7")</f>
        <v>64. 7</v>
      </c>
      <c r="B592" s="116"/>
      <c r="C592" s="116"/>
      <c r="D592" s="116"/>
      <c r="E592" s="117"/>
      <c r="F592" s="387" t="str">
        <f>IFERROR(VLOOKUP(B592,'Validaciones SEVRI'!$D$2:$E$118,2,FALSE)," ")</f>
        <v xml:space="preserve"> </v>
      </c>
      <c r="G592" s="388"/>
      <c r="H592" s="123"/>
      <c r="I592" s="124"/>
      <c r="K592" s="176">
        <f t="shared" si="64"/>
        <v>0</v>
      </c>
    </row>
    <row r="593" spans="1:27" s="80" customFormat="1" ht="20.25" customHeight="1" thickBot="1" x14ac:dyDescent="0.3">
      <c r="A593" s="73" t="s">
        <v>60</v>
      </c>
      <c r="B593" s="402">
        <f>+'PAO 2023'!B627</f>
        <v>0</v>
      </c>
      <c r="C593" s="403"/>
      <c r="D593" s="403"/>
      <c r="E593" s="403"/>
      <c r="F593" s="403"/>
      <c r="G593" s="403"/>
      <c r="H593" s="403"/>
      <c r="I593" s="403"/>
      <c r="J593" s="135"/>
      <c r="K593" s="176"/>
      <c r="L593" s="135"/>
      <c r="M593" s="135"/>
      <c r="N593" s="135"/>
      <c r="O593" s="135"/>
      <c r="P593" s="135"/>
      <c r="Q593" s="135"/>
      <c r="R593" s="135"/>
      <c r="S593" s="135"/>
      <c r="T593" s="135"/>
      <c r="U593" s="135"/>
      <c r="V593" s="135"/>
      <c r="W593" s="135"/>
      <c r="X593" s="135"/>
      <c r="Y593" s="135"/>
      <c r="Z593" s="135"/>
      <c r="AA593" s="135"/>
    </row>
    <row r="594" spans="1:27" ht="20.25" customHeight="1" x14ac:dyDescent="0.3">
      <c r="A594" s="92" t="s">
        <v>61</v>
      </c>
      <c r="B594" s="395" t="str">
        <f>CONCATENATE('PAO 2023'!A629,". ",'PAO 2023'!A630)</f>
        <v xml:space="preserve">65. </v>
      </c>
      <c r="C594" s="396"/>
      <c r="D594" s="396"/>
      <c r="E594" s="396"/>
      <c r="F594" s="396"/>
      <c r="G594" s="396"/>
      <c r="H594" s="396"/>
      <c r="I594" s="397"/>
      <c r="K594" s="177"/>
      <c r="L594" s="173"/>
      <c r="M594" s="173"/>
      <c r="N594" s="81"/>
      <c r="O594" s="81"/>
      <c r="P594" s="81"/>
      <c r="Q594" s="81"/>
      <c r="R594" s="81"/>
      <c r="S594" s="81"/>
      <c r="T594" s="81"/>
      <c r="U594" s="81"/>
      <c r="V594" s="81"/>
      <c r="W594" s="81"/>
      <c r="X594" s="81"/>
      <c r="Y594" s="81"/>
      <c r="Z594" s="81"/>
      <c r="AA594" s="81"/>
    </row>
    <row r="595" spans="1:27" ht="20.25" customHeight="1" x14ac:dyDescent="0.3">
      <c r="A595" s="94" t="str">
        <f>CONCATENATE('PAO 2023'!A629,". ", "1")</f>
        <v>65. 1</v>
      </c>
      <c r="B595" s="116"/>
      <c r="C595" s="116"/>
      <c r="D595" s="116"/>
      <c r="E595" s="117"/>
      <c r="F595" s="387" t="str">
        <f>IFERROR(VLOOKUP(B595,'Validaciones SEVRI'!$D$2:$E$118,2,FALSE)," ")</f>
        <v xml:space="preserve"> </v>
      </c>
      <c r="G595" s="388"/>
      <c r="H595" s="123"/>
      <c r="I595" s="124"/>
      <c r="K595" s="176">
        <f t="shared" ref="K595:K601" si="65">IF(B595&lt;1,0, 1)</f>
        <v>0</v>
      </c>
    </row>
    <row r="596" spans="1:27" ht="20.25" customHeight="1" x14ac:dyDescent="0.3">
      <c r="A596" s="94" t="str">
        <f>CONCATENATE('PAO 2023'!A629,". ", "2")</f>
        <v>65. 2</v>
      </c>
      <c r="B596" s="116"/>
      <c r="C596" s="116"/>
      <c r="D596" s="116"/>
      <c r="E596" s="117"/>
      <c r="F596" s="387" t="str">
        <f>IFERROR(VLOOKUP(B596,'Validaciones SEVRI'!$D$2:$E$118,2,FALSE)," ")</f>
        <v xml:space="preserve"> </v>
      </c>
      <c r="G596" s="388"/>
      <c r="H596" s="123"/>
      <c r="I596" s="124"/>
      <c r="K596" s="176">
        <f t="shared" si="65"/>
        <v>0</v>
      </c>
    </row>
    <row r="597" spans="1:27" ht="20.25" customHeight="1" x14ac:dyDescent="0.3">
      <c r="A597" s="94" t="str">
        <f>CONCATENATE('PAO 2023'!A629,". ","3")</f>
        <v>65. 3</v>
      </c>
      <c r="B597" s="116"/>
      <c r="C597" s="116"/>
      <c r="D597" s="116"/>
      <c r="E597" s="117"/>
      <c r="F597" s="387" t="str">
        <f>IFERROR(VLOOKUP(B597,'Validaciones SEVRI'!$D$2:$E$118,2,FALSE)," ")</f>
        <v xml:space="preserve"> </v>
      </c>
      <c r="G597" s="388"/>
      <c r="H597" s="123"/>
      <c r="I597" s="124"/>
      <c r="K597" s="176">
        <f t="shared" si="65"/>
        <v>0</v>
      </c>
    </row>
    <row r="598" spans="1:27" ht="20.25" customHeight="1" x14ac:dyDescent="0.3">
      <c r="A598" s="94" t="str">
        <f>CONCATENATE('PAO 2023'!A629,". ", "4")</f>
        <v>65. 4</v>
      </c>
      <c r="B598" s="116"/>
      <c r="C598" s="116"/>
      <c r="D598" s="116"/>
      <c r="E598" s="117"/>
      <c r="F598" s="387" t="str">
        <f>IFERROR(VLOOKUP(B598,'Validaciones SEVRI'!$D$2:$E$118,2,FALSE)," ")</f>
        <v xml:space="preserve"> </v>
      </c>
      <c r="G598" s="388"/>
      <c r="H598" s="123"/>
      <c r="I598" s="124"/>
      <c r="K598" s="176">
        <f t="shared" si="65"/>
        <v>0</v>
      </c>
    </row>
    <row r="599" spans="1:27" ht="20.25" customHeight="1" x14ac:dyDescent="0.3">
      <c r="A599" s="94" t="str">
        <f>CONCATENATE('PAO 2023'!A629,". ", "5")</f>
        <v>65. 5</v>
      </c>
      <c r="B599" s="116"/>
      <c r="C599" s="116"/>
      <c r="D599" s="116"/>
      <c r="E599" s="117"/>
      <c r="F599" s="387" t="str">
        <f>IFERROR(VLOOKUP(B599,'Validaciones SEVRI'!$D$2:$E$118,2,FALSE)," ")</f>
        <v xml:space="preserve"> </v>
      </c>
      <c r="G599" s="388"/>
      <c r="H599" s="123"/>
      <c r="I599" s="124"/>
      <c r="K599" s="176">
        <f t="shared" si="65"/>
        <v>0</v>
      </c>
    </row>
    <row r="600" spans="1:27" ht="20.25" customHeight="1" x14ac:dyDescent="0.3">
      <c r="A600" s="94" t="str">
        <f>CONCATENATE('PAO 2023'!A629,". ", "6")</f>
        <v>65. 6</v>
      </c>
      <c r="B600" s="116"/>
      <c r="C600" s="116"/>
      <c r="D600" s="116"/>
      <c r="E600" s="117"/>
      <c r="F600" s="387" t="str">
        <f>IFERROR(VLOOKUP(B600,'Validaciones SEVRI'!$D$2:$E$118,2,FALSE)," ")</f>
        <v xml:space="preserve"> </v>
      </c>
      <c r="G600" s="388"/>
      <c r="H600" s="123"/>
      <c r="I600" s="124"/>
      <c r="K600" s="176">
        <f t="shared" si="65"/>
        <v>0</v>
      </c>
    </row>
    <row r="601" spans="1:27" ht="20.25" customHeight="1" thickBot="1" x14ac:dyDescent="0.35">
      <c r="A601" s="94" t="str">
        <f>CONCATENATE('PAO 2023'!A629,". ", "7")</f>
        <v>65. 7</v>
      </c>
      <c r="B601" s="116"/>
      <c r="C601" s="116"/>
      <c r="D601" s="116"/>
      <c r="E601" s="117"/>
      <c r="F601" s="387" t="str">
        <f>IFERROR(VLOOKUP(B601,'Validaciones SEVRI'!$D$2:$E$118,2,FALSE)," ")</f>
        <v xml:space="preserve"> </v>
      </c>
      <c r="G601" s="388"/>
      <c r="H601" s="123"/>
      <c r="I601" s="124"/>
      <c r="K601" s="176">
        <f t="shared" si="65"/>
        <v>0</v>
      </c>
    </row>
    <row r="602" spans="1:27" s="80" customFormat="1" ht="20.25" customHeight="1" thickBot="1" x14ac:dyDescent="0.3">
      <c r="A602" s="73" t="s">
        <v>60</v>
      </c>
      <c r="B602" s="402">
        <f>+'PAO 2023'!B636</f>
        <v>0</v>
      </c>
      <c r="C602" s="403"/>
      <c r="D602" s="403"/>
      <c r="E602" s="403"/>
      <c r="F602" s="403"/>
      <c r="G602" s="403"/>
      <c r="H602" s="403"/>
      <c r="I602" s="403"/>
      <c r="J602" s="135"/>
      <c r="K602" s="176"/>
      <c r="L602" s="135"/>
      <c r="M602" s="135"/>
      <c r="N602" s="135"/>
      <c r="O602" s="135"/>
      <c r="P602" s="135"/>
      <c r="Q602" s="135"/>
      <c r="R602" s="135"/>
      <c r="S602" s="135"/>
      <c r="T602" s="135"/>
      <c r="U602" s="135"/>
      <c r="V602" s="135"/>
      <c r="W602" s="135"/>
      <c r="X602" s="135"/>
      <c r="Y602" s="135"/>
      <c r="Z602" s="135"/>
      <c r="AA602" s="135"/>
    </row>
    <row r="603" spans="1:27" ht="20.25" customHeight="1" x14ac:dyDescent="0.3">
      <c r="A603" s="92" t="s">
        <v>61</v>
      </c>
      <c r="B603" s="395" t="str">
        <f>CONCATENATE('PAO 2023'!A638,". ",'PAO 2023'!A639)</f>
        <v xml:space="preserve">66. </v>
      </c>
      <c r="C603" s="396"/>
      <c r="D603" s="396"/>
      <c r="E603" s="396"/>
      <c r="F603" s="396"/>
      <c r="G603" s="396"/>
      <c r="H603" s="396"/>
      <c r="I603" s="397"/>
      <c r="K603" s="177"/>
      <c r="L603" s="173"/>
      <c r="M603" s="173"/>
      <c r="N603" s="81"/>
      <c r="O603" s="81"/>
      <c r="P603" s="81"/>
      <c r="Q603" s="81"/>
      <c r="R603" s="81"/>
      <c r="S603" s="81"/>
      <c r="T603" s="81"/>
      <c r="U603" s="81"/>
      <c r="V603" s="81"/>
      <c r="W603" s="81"/>
      <c r="X603" s="81"/>
      <c r="Y603" s="81"/>
      <c r="Z603" s="81"/>
      <c r="AA603" s="81"/>
    </row>
    <row r="604" spans="1:27" ht="20.25" customHeight="1" x14ac:dyDescent="0.3">
      <c r="A604" s="94" t="str">
        <f>CONCATENATE('PAO 2023'!A638,". ", "1")</f>
        <v>66. 1</v>
      </c>
      <c r="B604" s="116"/>
      <c r="C604" s="116"/>
      <c r="D604" s="116"/>
      <c r="E604" s="117"/>
      <c r="F604" s="387" t="str">
        <f>IFERROR(VLOOKUP(B604,'Validaciones SEVRI'!$D$2:$E$118,2,FALSE)," ")</f>
        <v xml:space="preserve"> </v>
      </c>
      <c r="G604" s="388"/>
      <c r="H604" s="123"/>
      <c r="I604" s="124"/>
      <c r="K604" s="176">
        <f t="shared" ref="K604:K610" si="66">IF(B604&lt;1,0, 1)</f>
        <v>0</v>
      </c>
    </row>
    <row r="605" spans="1:27" ht="20.25" customHeight="1" x14ac:dyDescent="0.3">
      <c r="A605" s="94" t="str">
        <f>CONCATENATE('PAO 2023'!A638,". ", "2")</f>
        <v>66. 2</v>
      </c>
      <c r="B605" s="116"/>
      <c r="C605" s="116"/>
      <c r="D605" s="116"/>
      <c r="E605" s="117"/>
      <c r="F605" s="387" t="str">
        <f>IFERROR(VLOOKUP(B605,'Validaciones SEVRI'!$D$2:$E$118,2,FALSE)," ")</f>
        <v xml:space="preserve"> </v>
      </c>
      <c r="G605" s="388"/>
      <c r="H605" s="123"/>
      <c r="I605" s="124"/>
      <c r="K605" s="176">
        <f t="shared" si="66"/>
        <v>0</v>
      </c>
    </row>
    <row r="606" spans="1:27" ht="20.25" customHeight="1" x14ac:dyDescent="0.3">
      <c r="A606" s="94" t="str">
        <f>CONCATENATE('PAO 2023'!A638,". ","3")</f>
        <v>66. 3</v>
      </c>
      <c r="B606" s="116"/>
      <c r="C606" s="116"/>
      <c r="D606" s="116"/>
      <c r="E606" s="117"/>
      <c r="F606" s="387" t="str">
        <f>IFERROR(VLOOKUP(B606,'Validaciones SEVRI'!$D$2:$E$118,2,FALSE)," ")</f>
        <v xml:space="preserve"> </v>
      </c>
      <c r="G606" s="388"/>
      <c r="H606" s="123"/>
      <c r="I606" s="124"/>
      <c r="K606" s="176">
        <f t="shared" si="66"/>
        <v>0</v>
      </c>
    </row>
    <row r="607" spans="1:27" ht="20.25" customHeight="1" x14ac:dyDescent="0.3">
      <c r="A607" s="94" t="str">
        <f>CONCATENATE('PAO 2023'!A638,". ", "4")</f>
        <v>66. 4</v>
      </c>
      <c r="B607" s="116"/>
      <c r="C607" s="116"/>
      <c r="D607" s="116"/>
      <c r="E607" s="117"/>
      <c r="F607" s="387" t="str">
        <f>IFERROR(VLOOKUP(B607,'Validaciones SEVRI'!$D$2:$E$118,2,FALSE)," ")</f>
        <v xml:space="preserve"> </v>
      </c>
      <c r="G607" s="388"/>
      <c r="H607" s="123"/>
      <c r="I607" s="124"/>
      <c r="K607" s="176">
        <f t="shared" si="66"/>
        <v>0</v>
      </c>
    </row>
    <row r="608" spans="1:27" ht="20.25" customHeight="1" x14ac:dyDescent="0.3">
      <c r="A608" s="94" t="str">
        <f>CONCATENATE('PAO 2023'!A638,". ", "5")</f>
        <v>66. 5</v>
      </c>
      <c r="B608" s="116"/>
      <c r="C608" s="116"/>
      <c r="D608" s="116"/>
      <c r="E608" s="117"/>
      <c r="F608" s="387" t="str">
        <f>IFERROR(VLOOKUP(B608,'Validaciones SEVRI'!$D$2:$E$118,2,FALSE)," ")</f>
        <v xml:space="preserve"> </v>
      </c>
      <c r="G608" s="388"/>
      <c r="H608" s="123"/>
      <c r="I608" s="124"/>
      <c r="K608" s="176">
        <f t="shared" si="66"/>
        <v>0</v>
      </c>
    </row>
    <row r="609" spans="1:27" ht="20.25" customHeight="1" x14ac:dyDescent="0.3">
      <c r="A609" s="94" t="str">
        <f>CONCATENATE('PAO 2023'!A638,". ", "6")</f>
        <v>66. 6</v>
      </c>
      <c r="B609" s="116"/>
      <c r="C609" s="116"/>
      <c r="D609" s="116"/>
      <c r="E609" s="117"/>
      <c r="F609" s="387" t="str">
        <f>IFERROR(VLOOKUP(B609,'Validaciones SEVRI'!$D$2:$E$118,2,FALSE)," ")</f>
        <v xml:space="preserve"> </v>
      </c>
      <c r="G609" s="388"/>
      <c r="H609" s="123"/>
      <c r="I609" s="124"/>
      <c r="K609" s="176">
        <f t="shared" si="66"/>
        <v>0</v>
      </c>
    </row>
    <row r="610" spans="1:27" ht="20.25" customHeight="1" thickBot="1" x14ac:dyDescent="0.35">
      <c r="A610" s="94" t="str">
        <f>CONCATENATE('PAO 2023'!A638,". ", "7")</f>
        <v>66. 7</v>
      </c>
      <c r="B610" s="116"/>
      <c r="C610" s="116"/>
      <c r="D610" s="116"/>
      <c r="E610" s="117"/>
      <c r="F610" s="387" t="str">
        <f>IFERROR(VLOOKUP(B610,'Validaciones SEVRI'!$D$2:$E$118,2,FALSE)," ")</f>
        <v xml:space="preserve"> </v>
      </c>
      <c r="G610" s="388"/>
      <c r="H610" s="123"/>
      <c r="I610" s="124"/>
      <c r="K610" s="176">
        <f t="shared" si="66"/>
        <v>0</v>
      </c>
    </row>
    <row r="611" spans="1:27" s="80" customFormat="1" ht="20.25" customHeight="1" thickBot="1" x14ac:dyDescent="0.3">
      <c r="A611" s="73" t="s">
        <v>60</v>
      </c>
      <c r="B611" s="402">
        <f>+'PAO 2023'!B645</f>
        <v>0</v>
      </c>
      <c r="C611" s="403"/>
      <c r="D611" s="403"/>
      <c r="E611" s="403"/>
      <c r="F611" s="403"/>
      <c r="G611" s="403"/>
      <c r="H611" s="403"/>
      <c r="I611" s="403"/>
      <c r="J611" s="135"/>
      <c r="K611" s="176"/>
      <c r="L611" s="135"/>
      <c r="M611" s="135"/>
      <c r="N611" s="135"/>
      <c r="O611" s="135"/>
      <c r="P611" s="135"/>
      <c r="Q611" s="135"/>
      <c r="R611" s="135"/>
      <c r="S611" s="135"/>
      <c r="T611" s="135"/>
      <c r="U611" s="135"/>
      <c r="V611" s="135"/>
      <c r="W611" s="135"/>
      <c r="X611" s="135"/>
      <c r="Y611" s="135"/>
      <c r="Z611" s="135"/>
      <c r="AA611" s="135"/>
    </row>
    <row r="612" spans="1:27" ht="20.25" customHeight="1" x14ac:dyDescent="0.3">
      <c r="A612" s="92" t="s">
        <v>61</v>
      </c>
      <c r="B612" s="395" t="str">
        <f>CONCATENATE('PAO 2023'!A647,". ",'PAO 2023'!A648)</f>
        <v xml:space="preserve">67. </v>
      </c>
      <c r="C612" s="396"/>
      <c r="D612" s="396"/>
      <c r="E612" s="396"/>
      <c r="F612" s="396"/>
      <c r="G612" s="396"/>
      <c r="H612" s="396"/>
      <c r="I612" s="397"/>
      <c r="K612" s="177"/>
      <c r="L612" s="173"/>
      <c r="M612" s="173"/>
      <c r="N612" s="81"/>
      <c r="O612" s="81"/>
      <c r="P612" s="81"/>
      <c r="Q612" s="81"/>
      <c r="R612" s="81"/>
      <c r="S612" s="81"/>
      <c r="T612" s="81"/>
      <c r="U612" s="81"/>
      <c r="V612" s="81"/>
      <c r="W612" s="81"/>
      <c r="X612" s="81"/>
      <c r="Y612" s="81"/>
      <c r="Z612" s="81"/>
      <c r="AA612" s="81"/>
    </row>
    <row r="613" spans="1:27" ht="20.25" customHeight="1" x14ac:dyDescent="0.3">
      <c r="A613" s="94" t="str">
        <f>CONCATENATE('PAO 2023'!A647,". ", "1")</f>
        <v>67. 1</v>
      </c>
      <c r="B613" s="116"/>
      <c r="C613" s="116"/>
      <c r="D613" s="116"/>
      <c r="E613" s="117"/>
      <c r="F613" s="387" t="str">
        <f>IFERROR(VLOOKUP(B613,'Validaciones SEVRI'!$D$2:$E$118,2,FALSE)," ")</f>
        <v xml:space="preserve"> </v>
      </c>
      <c r="G613" s="388"/>
      <c r="H613" s="123"/>
      <c r="I613" s="124"/>
      <c r="K613" s="176">
        <f t="shared" ref="K613:K619" si="67">IF(B613&lt;1,0, 1)</f>
        <v>0</v>
      </c>
    </row>
    <row r="614" spans="1:27" ht="20.25" customHeight="1" x14ac:dyDescent="0.3">
      <c r="A614" s="94" t="str">
        <f>CONCATENATE('PAO 2023'!A647,". ", "2")</f>
        <v>67. 2</v>
      </c>
      <c r="B614" s="116"/>
      <c r="C614" s="116"/>
      <c r="D614" s="116"/>
      <c r="E614" s="117"/>
      <c r="F614" s="387" t="str">
        <f>IFERROR(VLOOKUP(B614,'Validaciones SEVRI'!$D$2:$E$118,2,FALSE)," ")</f>
        <v xml:space="preserve"> </v>
      </c>
      <c r="G614" s="388"/>
      <c r="H614" s="123"/>
      <c r="I614" s="124"/>
      <c r="K614" s="176">
        <f t="shared" si="67"/>
        <v>0</v>
      </c>
    </row>
    <row r="615" spans="1:27" ht="20.25" customHeight="1" x14ac:dyDescent="0.3">
      <c r="A615" s="94" t="str">
        <f>CONCATENATE('PAO 2023'!A647,". ","3")</f>
        <v>67. 3</v>
      </c>
      <c r="B615" s="116"/>
      <c r="C615" s="116"/>
      <c r="D615" s="116"/>
      <c r="E615" s="117"/>
      <c r="F615" s="387" t="str">
        <f>IFERROR(VLOOKUP(B615,'Validaciones SEVRI'!$D$2:$E$118,2,FALSE)," ")</f>
        <v xml:space="preserve"> </v>
      </c>
      <c r="G615" s="388"/>
      <c r="H615" s="123"/>
      <c r="I615" s="124"/>
      <c r="K615" s="176">
        <f t="shared" si="67"/>
        <v>0</v>
      </c>
    </row>
    <row r="616" spans="1:27" ht="20.25" customHeight="1" x14ac:dyDescent="0.3">
      <c r="A616" s="94" t="str">
        <f>CONCATENATE('PAO 2023'!A647,". ", "4")</f>
        <v>67. 4</v>
      </c>
      <c r="B616" s="116"/>
      <c r="C616" s="116"/>
      <c r="D616" s="116"/>
      <c r="E616" s="117"/>
      <c r="F616" s="387" t="str">
        <f>IFERROR(VLOOKUP(B616,'Validaciones SEVRI'!$D$2:$E$118,2,FALSE)," ")</f>
        <v xml:space="preserve"> </v>
      </c>
      <c r="G616" s="388"/>
      <c r="H616" s="123"/>
      <c r="I616" s="124"/>
      <c r="K616" s="176">
        <f t="shared" si="67"/>
        <v>0</v>
      </c>
    </row>
    <row r="617" spans="1:27" ht="20.25" customHeight="1" x14ac:dyDescent="0.3">
      <c r="A617" s="94" t="str">
        <f>CONCATENATE('PAO 2023'!A647,". ", "5")</f>
        <v>67. 5</v>
      </c>
      <c r="B617" s="116"/>
      <c r="C617" s="116"/>
      <c r="D617" s="116"/>
      <c r="E617" s="117"/>
      <c r="F617" s="387" t="str">
        <f>IFERROR(VLOOKUP(B617,'Validaciones SEVRI'!$D$2:$E$118,2,FALSE)," ")</f>
        <v xml:space="preserve"> </v>
      </c>
      <c r="G617" s="388"/>
      <c r="H617" s="123"/>
      <c r="I617" s="124"/>
      <c r="K617" s="176">
        <f t="shared" si="67"/>
        <v>0</v>
      </c>
    </row>
    <row r="618" spans="1:27" ht="20.25" customHeight="1" x14ac:dyDescent="0.3">
      <c r="A618" s="94" t="str">
        <f>CONCATENATE('PAO 2023'!A647,". ", "6")</f>
        <v>67. 6</v>
      </c>
      <c r="B618" s="116"/>
      <c r="C618" s="116"/>
      <c r="D618" s="116"/>
      <c r="E618" s="117"/>
      <c r="F618" s="387" t="str">
        <f>IFERROR(VLOOKUP(B618,'Validaciones SEVRI'!$D$2:$E$118,2,FALSE)," ")</f>
        <v xml:space="preserve"> </v>
      </c>
      <c r="G618" s="388"/>
      <c r="H618" s="123"/>
      <c r="I618" s="124"/>
      <c r="K618" s="176">
        <f t="shared" si="67"/>
        <v>0</v>
      </c>
    </row>
    <row r="619" spans="1:27" ht="20.25" customHeight="1" thickBot="1" x14ac:dyDescent="0.35">
      <c r="A619" s="94" t="str">
        <f>CONCATENATE('PAO 2023'!A647,". ", "7")</f>
        <v>67. 7</v>
      </c>
      <c r="B619" s="116"/>
      <c r="C619" s="116"/>
      <c r="D619" s="116"/>
      <c r="E619" s="117"/>
      <c r="F619" s="387" t="str">
        <f>IFERROR(VLOOKUP(B619,'Validaciones SEVRI'!$D$2:$E$118,2,FALSE)," ")</f>
        <v xml:space="preserve"> </v>
      </c>
      <c r="G619" s="388"/>
      <c r="H619" s="123"/>
      <c r="I619" s="124"/>
      <c r="K619" s="176">
        <f t="shared" si="67"/>
        <v>0</v>
      </c>
    </row>
    <row r="620" spans="1:27" s="80" customFormat="1" ht="20.25" customHeight="1" thickBot="1" x14ac:dyDescent="0.3">
      <c r="A620" s="73" t="s">
        <v>60</v>
      </c>
      <c r="B620" s="402">
        <f>+'PAO 2023'!B654</f>
        <v>0</v>
      </c>
      <c r="C620" s="403"/>
      <c r="D620" s="403"/>
      <c r="E620" s="403"/>
      <c r="F620" s="403"/>
      <c r="G620" s="403"/>
      <c r="H620" s="403"/>
      <c r="I620" s="403"/>
      <c r="J620" s="135"/>
      <c r="K620" s="176"/>
      <c r="L620" s="135"/>
      <c r="M620" s="135"/>
      <c r="N620" s="135"/>
      <c r="O620" s="135"/>
      <c r="P620" s="135"/>
      <c r="Q620" s="135"/>
      <c r="R620" s="135"/>
      <c r="S620" s="135"/>
      <c r="T620" s="135"/>
      <c r="U620" s="135"/>
      <c r="V620" s="135"/>
      <c r="W620" s="135"/>
      <c r="X620" s="135"/>
      <c r="Y620" s="135"/>
      <c r="Z620" s="135"/>
      <c r="AA620" s="135"/>
    </row>
    <row r="621" spans="1:27" ht="20.25" customHeight="1" x14ac:dyDescent="0.3">
      <c r="A621" s="92" t="s">
        <v>61</v>
      </c>
      <c r="B621" s="395" t="str">
        <f>CONCATENATE('PAO 2023'!A656,". ",'PAO 2023'!A657)</f>
        <v xml:space="preserve">68. </v>
      </c>
      <c r="C621" s="396"/>
      <c r="D621" s="396"/>
      <c r="E621" s="396"/>
      <c r="F621" s="396"/>
      <c r="G621" s="396"/>
      <c r="H621" s="396"/>
      <c r="I621" s="397"/>
      <c r="K621" s="177"/>
      <c r="L621" s="173"/>
      <c r="M621" s="173"/>
      <c r="N621" s="81"/>
      <c r="O621" s="81"/>
      <c r="P621" s="81"/>
      <c r="Q621" s="81"/>
      <c r="R621" s="81"/>
      <c r="S621" s="81"/>
      <c r="T621" s="81"/>
      <c r="U621" s="81"/>
      <c r="V621" s="81"/>
      <c r="W621" s="81"/>
      <c r="X621" s="81"/>
      <c r="Y621" s="81"/>
      <c r="Z621" s="81"/>
      <c r="AA621" s="81"/>
    </row>
    <row r="622" spans="1:27" ht="20.25" customHeight="1" x14ac:dyDescent="0.3">
      <c r="A622" s="94" t="str">
        <f>CONCATENATE('PAO 2023'!A656,". ", "1")</f>
        <v>68. 1</v>
      </c>
      <c r="B622" s="116"/>
      <c r="C622" s="116"/>
      <c r="D622" s="116"/>
      <c r="E622" s="117"/>
      <c r="F622" s="387" t="str">
        <f>IFERROR(VLOOKUP(B622,'Validaciones SEVRI'!$D$2:$E$118,2,FALSE)," ")</f>
        <v xml:space="preserve"> </v>
      </c>
      <c r="G622" s="388"/>
      <c r="H622" s="123"/>
      <c r="I622" s="124"/>
      <c r="K622" s="176">
        <f t="shared" ref="K622:K628" si="68">IF(B622&lt;1,0, 1)</f>
        <v>0</v>
      </c>
    </row>
    <row r="623" spans="1:27" ht="20.25" customHeight="1" x14ac:dyDescent="0.3">
      <c r="A623" s="94" t="str">
        <f>CONCATENATE('PAO 2023'!A656,". ", "2")</f>
        <v>68. 2</v>
      </c>
      <c r="B623" s="116"/>
      <c r="C623" s="116"/>
      <c r="D623" s="116"/>
      <c r="E623" s="117"/>
      <c r="F623" s="387" t="str">
        <f>IFERROR(VLOOKUP(B623,'Validaciones SEVRI'!$D$2:$E$118,2,FALSE)," ")</f>
        <v xml:space="preserve"> </v>
      </c>
      <c r="G623" s="388"/>
      <c r="H623" s="123"/>
      <c r="I623" s="124"/>
      <c r="K623" s="176">
        <f t="shared" si="68"/>
        <v>0</v>
      </c>
    </row>
    <row r="624" spans="1:27" ht="20.25" customHeight="1" x14ac:dyDescent="0.3">
      <c r="A624" s="94" t="str">
        <f>CONCATENATE('PAO 2023'!A656,". ","3")</f>
        <v>68. 3</v>
      </c>
      <c r="B624" s="116"/>
      <c r="C624" s="116"/>
      <c r="D624" s="116"/>
      <c r="E624" s="117"/>
      <c r="F624" s="387" t="str">
        <f>IFERROR(VLOOKUP(B624,'Validaciones SEVRI'!$D$2:$E$118,2,FALSE)," ")</f>
        <v xml:space="preserve"> </v>
      </c>
      <c r="G624" s="388"/>
      <c r="H624" s="123"/>
      <c r="I624" s="124"/>
      <c r="K624" s="176">
        <f t="shared" si="68"/>
        <v>0</v>
      </c>
    </row>
    <row r="625" spans="1:27" ht="20.25" customHeight="1" x14ac:dyDescent="0.3">
      <c r="A625" s="94" t="str">
        <f>CONCATENATE('PAO 2023'!A656,". ", "4")</f>
        <v>68. 4</v>
      </c>
      <c r="B625" s="116"/>
      <c r="C625" s="116"/>
      <c r="D625" s="116"/>
      <c r="E625" s="117"/>
      <c r="F625" s="387" t="str">
        <f>IFERROR(VLOOKUP(B625,'Validaciones SEVRI'!$D$2:$E$118,2,FALSE)," ")</f>
        <v xml:space="preserve"> </v>
      </c>
      <c r="G625" s="388"/>
      <c r="H625" s="123"/>
      <c r="I625" s="124"/>
      <c r="K625" s="176">
        <f t="shared" si="68"/>
        <v>0</v>
      </c>
    </row>
    <row r="626" spans="1:27" ht="20.25" customHeight="1" x14ac:dyDescent="0.3">
      <c r="A626" s="94" t="str">
        <f>CONCATENATE('PAO 2023'!A656,". ", "5")</f>
        <v>68. 5</v>
      </c>
      <c r="B626" s="116"/>
      <c r="C626" s="116"/>
      <c r="D626" s="116"/>
      <c r="E626" s="117"/>
      <c r="F626" s="387" t="str">
        <f>IFERROR(VLOOKUP(B626,'Validaciones SEVRI'!$D$2:$E$118,2,FALSE)," ")</f>
        <v xml:space="preserve"> </v>
      </c>
      <c r="G626" s="388"/>
      <c r="H626" s="123"/>
      <c r="I626" s="124"/>
      <c r="K626" s="176">
        <f t="shared" si="68"/>
        <v>0</v>
      </c>
    </row>
    <row r="627" spans="1:27" ht="20.25" customHeight="1" x14ac:dyDescent="0.3">
      <c r="A627" s="94" t="str">
        <f>CONCATENATE('PAO 2023'!A656,". ", "6")</f>
        <v>68. 6</v>
      </c>
      <c r="B627" s="116"/>
      <c r="C627" s="116"/>
      <c r="D627" s="116"/>
      <c r="E627" s="117"/>
      <c r="F627" s="387" t="str">
        <f>IFERROR(VLOOKUP(B627,'Validaciones SEVRI'!$D$2:$E$118,2,FALSE)," ")</f>
        <v xml:space="preserve"> </v>
      </c>
      <c r="G627" s="388"/>
      <c r="H627" s="123"/>
      <c r="I627" s="124"/>
      <c r="K627" s="176">
        <f t="shared" si="68"/>
        <v>0</v>
      </c>
    </row>
    <row r="628" spans="1:27" ht="20.25" customHeight="1" thickBot="1" x14ac:dyDescent="0.35">
      <c r="A628" s="94" t="str">
        <f>CONCATENATE('PAO 2023'!A656,". ", "7")</f>
        <v>68. 7</v>
      </c>
      <c r="B628" s="116"/>
      <c r="C628" s="116"/>
      <c r="D628" s="116"/>
      <c r="E628" s="117"/>
      <c r="F628" s="387" t="str">
        <f>IFERROR(VLOOKUP(B628,'Validaciones SEVRI'!$D$2:$E$118,2,FALSE)," ")</f>
        <v xml:space="preserve"> </v>
      </c>
      <c r="G628" s="388"/>
      <c r="H628" s="123"/>
      <c r="I628" s="124"/>
      <c r="K628" s="176">
        <f t="shared" si="68"/>
        <v>0</v>
      </c>
    </row>
    <row r="629" spans="1:27" s="80" customFormat="1" ht="20.25" customHeight="1" thickBot="1" x14ac:dyDescent="0.3">
      <c r="A629" s="73" t="s">
        <v>60</v>
      </c>
      <c r="B629" s="402">
        <f>+'PAO 2023'!B663</f>
        <v>0</v>
      </c>
      <c r="C629" s="403"/>
      <c r="D629" s="403"/>
      <c r="E629" s="403"/>
      <c r="F629" s="403"/>
      <c r="G629" s="403"/>
      <c r="H629" s="403"/>
      <c r="I629" s="403"/>
      <c r="J629" s="135"/>
      <c r="K629" s="176"/>
      <c r="L629" s="135"/>
      <c r="M629" s="135"/>
      <c r="N629" s="135"/>
      <c r="O629" s="135"/>
      <c r="P629" s="135"/>
      <c r="Q629" s="135"/>
      <c r="R629" s="135"/>
      <c r="S629" s="135"/>
      <c r="T629" s="135"/>
      <c r="U629" s="135"/>
      <c r="V629" s="135"/>
      <c r="W629" s="135"/>
      <c r="X629" s="135"/>
      <c r="Y629" s="135"/>
      <c r="Z629" s="135"/>
      <c r="AA629" s="135"/>
    </row>
    <row r="630" spans="1:27" ht="20.25" customHeight="1" x14ac:dyDescent="0.3">
      <c r="A630" s="92" t="s">
        <v>61</v>
      </c>
      <c r="B630" s="395" t="str">
        <f>CONCATENATE('PAO 2023'!A665,". ",'PAO 2023'!A666)</f>
        <v xml:space="preserve">69. </v>
      </c>
      <c r="C630" s="396"/>
      <c r="D630" s="396"/>
      <c r="E630" s="396"/>
      <c r="F630" s="396"/>
      <c r="G630" s="396"/>
      <c r="H630" s="396"/>
      <c r="I630" s="397"/>
      <c r="K630" s="177"/>
      <c r="L630" s="173"/>
      <c r="M630" s="173"/>
      <c r="N630" s="81"/>
      <c r="O630" s="81"/>
      <c r="P630" s="81"/>
      <c r="Q630" s="81"/>
      <c r="R630" s="81"/>
      <c r="S630" s="81"/>
      <c r="T630" s="81"/>
      <c r="U630" s="81"/>
      <c r="V630" s="81"/>
      <c r="W630" s="81"/>
      <c r="X630" s="81"/>
      <c r="Y630" s="81"/>
      <c r="Z630" s="81"/>
      <c r="AA630" s="81"/>
    </row>
    <row r="631" spans="1:27" ht="20.25" customHeight="1" x14ac:dyDescent="0.3">
      <c r="A631" s="94" t="str">
        <f>CONCATENATE('PAO 2023'!A665,". ", "1")</f>
        <v>69. 1</v>
      </c>
      <c r="B631" s="116"/>
      <c r="C631" s="116"/>
      <c r="D631" s="116"/>
      <c r="E631" s="117"/>
      <c r="F631" s="387" t="str">
        <f>IFERROR(VLOOKUP(B631,'Validaciones SEVRI'!$D$2:$E$118,2,FALSE)," ")</f>
        <v xml:space="preserve"> </v>
      </c>
      <c r="G631" s="388"/>
      <c r="H631" s="123"/>
      <c r="I631" s="124"/>
      <c r="K631" s="176">
        <f t="shared" ref="K631:K637" si="69">IF(B631&lt;1,0, 1)</f>
        <v>0</v>
      </c>
    </row>
    <row r="632" spans="1:27" ht="20.25" customHeight="1" x14ac:dyDescent="0.3">
      <c r="A632" s="94" t="str">
        <f>CONCATENATE('PAO 2023'!A665,". ", "2")</f>
        <v>69. 2</v>
      </c>
      <c r="B632" s="116"/>
      <c r="C632" s="116"/>
      <c r="D632" s="116"/>
      <c r="E632" s="117"/>
      <c r="F632" s="387" t="str">
        <f>IFERROR(VLOOKUP(B632,'Validaciones SEVRI'!$D$2:$E$118,2,FALSE)," ")</f>
        <v xml:space="preserve"> </v>
      </c>
      <c r="G632" s="388"/>
      <c r="H632" s="123"/>
      <c r="I632" s="124"/>
      <c r="K632" s="176">
        <f t="shared" si="69"/>
        <v>0</v>
      </c>
    </row>
    <row r="633" spans="1:27" ht="20.25" customHeight="1" x14ac:dyDescent="0.3">
      <c r="A633" s="94" t="str">
        <f>CONCATENATE('PAO 2023'!A665,". ","3")</f>
        <v>69. 3</v>
      </c>
      <c r="B633" s="116"/>
      <c r="C633" s="116"/>
      <c r="D633" s="116"/>
      <c r="E633" s="117"/>
      <c r="F633" s="387" t="str">
        <f>IFERROR(VLOOKUP(B633,'Validaciones SEVRI'!$D$2:$E$118,2,FALSE)," ")</f>
        <v xml:space="preserve"> </v>
      </c>
      <c r="G633" s="388"/>
      <c r="H633" s="123"/>
      <c r="I633" s="124"/>
      <c r="K633" s="176">
        <f t="shared" si="69"/>
        <v>0</v>
      </c>
    </row>
    <row r="634" spans="1:27" ht="20.25" customHeight="1" x14ac:dyDescent="0.3">
      <c r="A634" s="94" t="str">
        <f>CONCATENATE('PAO 2023'!A665,". ", "4")</f>
        <v>69. 4</v>
      </c>
      <c r="B634" s="116"/>
      <c r="C634" s="116"/>
      <c r="D634" s="116"/>
      <c r="E634" s="117"/>
      <c r="F634" s="387" t="str">
        <f>IFERROR(VLOOKUP(B634,'Validaciones SEVRI'!$D$2:$E$118,2,FALSE)," ")</f>
        <v xml:space="preserve"> </v>
      </c>
      <c r="G634" s="388"/>
      <c r="H634" s="123"/>
      <c r="I634" s="124"/>
      <c r="K634" s="176">
        <f t="shared" si="69"/>
        <v>0</v>
      </c>
    </row>
    <row r="635" spans="1:27" ht="20.25" customHeight="1" x14ac:dyDescent="0.3">
      <c r="A635" s="94" t="str">
        <f>CONCATENATE('PAO 2023'!A665,". ", "5")</f>
        <v>69. 5</v>
      </c>
      <c r="B635" s="116"/>
      <c r="C635" s="116"/>
      <c r="D635" s="116"/>
      <c r="E635" s="117"/>
      <c r="F635" s="387" t="str">
        <f>IFERROR(VLOOKUP(B635,'Validaciones SEVRI'!$D$2:$E$118,2,FALSE)," ")</f>
        <v xml:space="preserve"> </v>
      </c>
      <c r="G635" s="388"/>
      <c r="H635" s="123"/>
      <c r="I635" s="124"/>
      <c r="K635" s="176">
        <f t="shared" si="69"/>
        <v>0</v>
      </c>
    </row>
    <row r="636" spans="1:27" ht="20.25" customHeight="1" x14ac:dyDescent="0.3">
      <c r="A636" s="94" t="str">
        <f>CONCATENATE('PAO 2023'!A665,". ", "6")</f>
        <v>69. 6</v>
      </c>
      <c r="B636" s="116"/>
      <c r="C636" s="116"/>
      <c r="D636" s="116"/>
      <c r="E636" s="117"/>
      <c r="F636" s="387" t="str">
        <f>IFERROR(VLOOKUP(B636,'Validaciones SEVRI'!$D$2:$E$118,2,FALSE)," ")</f>
        <v xml:space="preserve"> </v>
      </c>
      <c r="G636" s="388"/>
      <c r="H636" s="123"/>
      <c r="I636" s="124"/>
      <c r="K636" s="176">
        <f t="shared" si="69"/>
        <v>0</v>
      </c>
    </row>
    <row r="637" spans="1:27" ht="20.25" customHeight="1" thickBot="1" x14ac:dyDescent="0.35">
      <c r="A637" s="94" t="str">
        <f>CONCATENATE('PAO 2023'!A665,". ", "7")</f>
        <v>69. 7</v>
      </c>
      <c r="B637" s="116"/>
      <c r="C637" s="116"/>
      <c r="D637" s="116"/>
      <c r="E637" s="117"/>
      <c r="F637" s="387" t="str">
        <f>IFERROR(VLOOKUP(B637,'Validaciones SEVRI'!$D$2:$E$118,2,FALSE)," ")</f>
        <v xml:space="preserve"> </v>
      </c>
      <c r="G637" s="388"/>
      <c r="H637" s="123"/>
      <c r="I637" s="124"/>
      <c r="K637" s="176">
        <f t="shared" si="69"/>
        <v>0</v>
      </c>
    </row>
    <row r="638" spans="1:27" s="80" customFormat="1" ht="20.25" customHeight="1" thickBot="1" x14ac:dyDescent="0.3">
      <c r="A638" s="73" t="s">
        <v>60</v>
      </c>
      <c r="B638" s="402">
        <f>+'PAO 2023'!B672</f>
        <v>0</v>
      </c>
      <c r="C638" s="403"/>
      <c r="D638" s="403"/>
      <c r="E638" s="403"/>
      <c r="F638" s="403"/>
      <c r="G638" s="403"/>
      <c r="H638" s="403"/>
      <c r="I638" s="403"/>
      <c r="J638" s="135"/>
      <c r="K638" s="176"/>
      <c r="L638" s="135"/>
      <c r="M638" s="135"/>
      <c r="N638" s="135"/>
      <c r="O638" s="135"/>
      <c r="P638" s="135"/>
      <c r="Q638" s="135"/>
      <c r="R638" s="135"/>
      <c r="S638" s="135"/>
      <c r="T638" s="135"/>
      <c r="U638" s="135"/>
      <c r="V638" s="135"/>
      <c r="W638" s="135"/>
      <c r="X638" s="135"/>
      <c r="Y638" s="135"/>
      <c r="Z638" s="135"/>
      <c r="AA638" s="135"/>
    </row>
    <row r="639" spans="1:27" ht="20.25" customHeight="1" x14ac:dyDescent="0.3">
      <c r="A639" s="92" t="s">
        <v>61</v>
      </c>
      <c r="B639" s="395" t="str">
        <f>CONCATENATE('PAO 2023'!A674,". ",'PAO 2023'!A675)</f>
        <v xml:space="preserve">70. </v>
      </c>
      <c r="C639" s="396"/>
      <c r="D639" s="396"/>
      <c r="E639" s="396"/>
      <c r="F639" s="396"/>
      <c r="G639" s="396"/>
      <c r="H639" s="396"/>
      <c r="I639" s="397"/>
      <c r="K639" s="177"/>
      <c r="L639" s="173"/>
      <c r="M639" s="173"/>
      <c r="N639" s="81"/>
      <c r="O639" s="81"/>
      <c r="P639" s="81"/>
      <c r="Q639" s="81"/>
      <c r="R639" s="81"/>
      <c r="S639" s="81"/>
      <c r="T639" s="81"/>
      <c r="U639" s="81"/>
      <c r="V639" s="81"/>
      <c r="W639" s="81"/>
      <c r="X639" s="81"/>
      <c r="Y639" s="81"/>
      <c r="Z639" s="81"/>
      <c r="AA639" s="81"/>
    </row>
    <row r="640" spans="1:27" ht="20.25" customHeight="1" x14ac:dyDescent="0.3">
      <c r="A640" s="94" t="str">
        <f>CONCATENATE('PAO 2023'!A674,". ", "1")</f>
        <v>70. 1</v>
      </c>
      <c r="B640" s="116"/>
      <c r="C640" s="116"/>
      <c r="D640" s="116"/>
      <c r="E640" s="117"/>
      <c r="F640" s="387" t="str">
        <f>IFERROR(VLOOKUP(B640,'Validaciones SEVRI'!$D$2:$E$118,2,FALSE)," ")</f>
        <v xml:space="preserve"> </v>
      </c>
      <c r="G640" s="388"/>
      <c r="H640" s="123"/>
      <c r="I640" s="124"/>
      <c r="K640" s="176">
        <f t="shared" ref="K640:K646" si="70">IF(B640&lt;1,0, 1)</f>
        <v>0</v>
      </c>
    </row>
    <row r="641" spans="1:27" ht="20.25" customHeight="1" x14ac:dyDescent="0.3">
      <c r="A641" s="94" t="str">
        <f>CONCATENATE('PAO 2023'!A674,". ", "2")</f>
        <v>70. 2</v>
      </c>
      <c r="B641" s="116"/>
      <c r="C641" s="116"/>
      <c r="D641" s="116"/>
      <c r="E641" s="117"/>
      <c r="F641" s="387" t="str">
        <f>IFERROR(VLOOKUP(B641,'Validaciones SEVRI'!$D$2:$E$118,2,FALSE)," ")</f>
        <v xml:space="preserve"> </v>
      </c>
      <c r="G641" s="388"/>
      <c r="H641" s="123"/>
      <c r="I641" s="124"/>
      <c r="K641" s="176">
        <f t="shared" si="70"/>
        <v>0</v>
      </c>
    </row>
    <row r="642" spans="1:27" ht="20.25" customHeight="1" x14ac:dyDescent="0.3">
      <c r="A642" s="94" t="str">
        <f>CONCATENATE('PAO 2023'!A674,". ","3")</f>
        <v>70. 3</v>
      </c>
      <c r="B642" s="116"/>
      <c r="C642" s="116"/>
      <c r="D642" s="116"/>
      <c r="E642" s="117"/>
      <c r="F642" s="387" t="str">
        <f>IFERROR(VLOOKUP(B642,'Validaciones SEVRI'!$D$2:$E$118,2,FALSE)," ")</f>
        <v xml:space="preserve"> </v>
      </c>
      <c r="G642" s="388"/>
      <c r="H642" s="123"/>
      <c r="I642" s="124"/>
      <c r="K642" s="176">
        <f t="shared" si="70"/>
        <v>0</v>
      </c>
    </row>
    <row r="643" spans="1:27" ht="20.25" customHeight="1" x14ac:dyDescent="0.3">
      <c r="A643" s="94" t="str">
        <f>CONCATENATE('PAO 2023'!A674,". ", "4")</f>
        <v>70. 4</v>
      </c>
      <c r="B643" s="116"/>
      <c r="C643" s="116"/>
      <c r="D643" s="116"/>
      <c r="E643" s="117"/>
      <c r="F643" s="387" t="str">
        <f>IFERROR(VLOOKUP(B643,'Validaciones SEVRI'!$D$2:$E$118,2,FALSE)," ")</f>
        <v xml:space="preserve"> </v>
      </c>
      <c r="G643" s="388"/>
      <c r="H643" s="123"/>
      <c r="I643" s="124"/>
      <c r="K643" s="176">
        <f t="shared" si="70"/>
        <v>0</v>
      </c>
    </row>
    <row r="644" spans="1:27" ht="20.25" customHeight="1" x14ac:dyDescent="0.3">
      <c r="A644" s="94" t="str">
        <f>CONCATENATE('PAO 2023'!A674,". ", "5")</f>
        <v>70. 5</v>
      </c>
      <c r="B644" s="116"/>
      <c r="C644" s="116"/>
      <c r="D644" s="116"/>
      <c r="E644" s="117"/>
      <c r="F644" s="387" t="str">
        <f>IFERROR(VLOOKUP(B644,'Validaciones SEVRI'!$D$2:$E$118,2,FALSE)," ")</f>
        <v xml:space="preserve"> </v>
      </c>
      <c r="G644" s="388"/>
      <c r="H644" s="123"/>
      <c r="I644" s="124"/>
      <c r="K644" s="176">
        <f t="shared" si="70"/>
        <v>0</v>
      </c>
    </row>
    <row r="645" spans="1:27" ht="20.25" customHeight="1" x14ac:dyDescent="0.3">
      <c r="A645" s="94" t="str">
        <f>CONCATENATE('PAO 2023'!A674,". ", "6")</f>
        <v>70. 6</v>
      </c>
      <c r="B645" s="116"/>
      <c r="C645" s="116"/>
      <c r="D645" s="116"/>
      <c r="E645" s="117"/>
      <c r="F645" s="387" t="str">
        <f>IFERROR(VLOOKUP(B645,'Validaciones SEVRI'!$D$2:$E$118,2,FALSE)," ")</f>
        <v xml:space="preserve"> </v>
      </c>
      <c r="G645" s="388"/>
      <c r="H645" s="123"/>
      <c r="I645" s="124"/>
      <c r="K645" s="176">
        <f t="shared" si="70"/>
        <v>0</v>
      </c>
    </row>
    <row r="646" spans="1:27" ht="20.25" customHeight="1" thickBot="1" x14ac:dyDescent="0.35">
      <c r="A646" s="94" t="str">
        <f>CONCATENATE('PAO 2023'!A674,". ", "7")</f>
        <v>70. 7</v>
      </c>
      <c r="B646" s="116"/>
      <c r="C646" s="116"/>
      <c r="D646" s="116"/>
      <c r="E646" s="117"/>
      <c r="F646" s="387" t="str">
        <f>IFERROR(VLOOKUP(B646,'Validaciones SEVRI'!$D$2:$E$118,2,FALSE)," ")</f>
        <v xml:space="preserve"> </v>
      </c>
      <c r="G646" s="388"/>
      <c r="H646" s="123"/>
      <c r="I646" s="124"/>
      <c r="K646" s="176">
        <f t="shared" si="70"/>
        <v>0</v>
      </c>
    </row>
    <row r="647" spans="1:27" s="80" customFormat="1" ht="20.25" customHeight="1" thickBot="1" x14ac:dyDescent="0.3">
      <c r="A647" s="73" t="s">
        <v>60</v>
      </c>
      <c r="B647" s="402">
        <f>+'PAO 2023'!B681</f>
        <v>0</v>
      </c>
      <c r="C647" s="403"/>
      <c r="D647" s="403"/>
      <c r="E647" s="403"/>
      <c r="F647" s="403"/>
      <c r="G647" s="403"/>
      <c r="H647" s="403"/>
      <c r="I647" s="403"/>
      <c r="J647" s="135"/>
      <c r="K647" s="176"/>
      <c r="L647" s="135"/>
      <c r="M647" s="135"/>
      <c r="N647" s="135"/>
      <c r="O647" s="135"/>
      <c r="P647" s="135"/>
      <c r="Q647" s="135"/>
      <c r="R647" s="135"/>
      <c r="S647" s="135"/>
      <c r="T647" s="135"/>
      <c r="U647" s="135"/>
      <c r="V647" s="135"/>
      <c r="W647" s="135"/>
      <c r="X647" s="135"/>
      <c r="Y647" s="135"/>
      <c r="Z647" s="135"/>
      <c r="AA647" s="135"/>
    </row>
    <row r="648" spans="1:27" ht="20.25" customHeight="1" x14ac:dyDescent="0.3">
      <c r="A648" s="92" t="s">
        <v>61</v>
      </c>
      <c r="B648" s="395" t="str">
        <f>CONCATENATE('PAO 2023'!A683,". ",'PAO 2023'!A684)</f>
        <v xml:space="preserve">71. </v>
      </c>
      <c r="C648" s="396"/>
      <c r="D648" s="396"/>
      <c r="E648" s="396"/>
      <c r="F648" s="396"/>
      <c r="G648" s="396"/>
      <c r="H648" s="396"/>
      <c r="I648" s="397"/>
      <c r="K648" s="177"/>
      <c r="L648" s="173"/>
      <c r="M648" s="173"/>
      <c r="N648" s="81"/>
      <c r="O648" s="81"/>
      <c r="P648" s="81"/>
      <c r="Q648" s="81"/>
      <c r="R648" s="81"/>
      <c r="S648" s="81"/>
      <c r="T648" s="81"/>
      <c r="U648" s="81"/>
      <c r="V648" s="81"/>
      <c r="W648" s="81"/>
      <c r="X648" s="81"/>
      <c r="Y648" s="81"/>
      <c r="Z648" s="81"/>
      <c r="AA648" s="81"/>
    </row>
    <row r="649" spans="1:27" ht="20.25" customHeight="1" x14ac:dyDescent="0.3">
      <c r="A649" s="94" t="str">
        <f>CONCATENATE('PAO 2023'!A683,". ", "1")</f>
        <v>71. 1</v>
      </c>
      <c r="B649" s="116"/>
      <c r="C649" s="116"/>
      <c r="D649" s="116"/>
      <c r="E649" s="117"/>
      <c r="F649" s="387" t="str">
        <f>IFERROR(VLOOKUP(B649,'Validaciones SEVRI'!$D$2:$E$118,2,FALSE)," ")</f>
        <v xml:space="preserve"> </v>
      </c>
      <c r="G649" s="388"/>
      <c r="H649" s="123"/>
      <c r="I649" s="124"/>
      <c r="K649" s="176">
        <f t="shared" ref="K649:K655" si="71">IF(B649&lt;1,0, 1)</f>
        <v>0</v>
      </c>
    </row>
    <row r="650" spans="1:27" ht="20.25" customHeight="1" x14ac:dyDescent="0.3">
      <c r="A650" s="94" t="str">
        <f>CONCATENATE('PAO 2023'!A683,". ", "2")</f>
        <v>71. 2</v>
      </c>
      <c r="B650" s="116"/>
      <c r="C650" s="116"/>
      <c r="D650" s="116"/>
      <c r="E650" s="117"/>
      <c r="F650" s="387" t="str">
        <f>IFERROR(VLOOKUP(B650,'Validaciones SEVRI'!$D$2:$E$118,2,FALSE)," ")</f>
        <v xml:space="preserve"> </v>
      </c>
      <c r="G650" s="388"/>
      <c r="H650" s="123"/>
      <c r="I650" s="124"/>
      <c r="K650" s="176">
        <f t="shared" si="71"/>
        <v>0</v>
      </c>
    </row>
    <row r="651" spans="1:27" ht="20.25" customHeight="1" x14ac:dyDescent="0.3">
      <c r="A651" s="94" t="str">
        <f>CONCATENATE('PAO 2023'!A683,". ","3")</f>
        <v>71. 3</v>
      </c>
      <c r="B651" s="116"/>
      <c r="C651" s="116"/>
      <c r="D651" s="116"/>
      <c r="E651" s="117"/>
      <c r="F651" s="387" t="str">
        <f>IFERROR(VLOOKUP(B651,'Validaciones SEVRI'!$D$2:$E$118,2,FALSE)," ")</f>
        <v xml:space="preserve"> </v>
      </c>
      <c r="G651" s="388"/>
      <c r="H651" s="123"/>
      <c r="I651" s="124"/>
      <c r="K651" s="176">
        <f t="shared" si="71"/>
        <v>0</v>
      </c>
    </row>
    <row r="652" spans="1:27" ht="20.25" customHeight="1" x14ac:dyDescent="0.3">
      <c r="A652" s="94" t="str">
        <f>CONCATENATE('PAO 2023'!A683,". ", "4")</f>
        <v>71. 4</v>
      </c>
      <c r="B652" s="116"/>
      <c r="C652" s="116"/>
      <c r="D652" s="116"/>
      <c r="E652" s="117"/>
      <c r="F652" s="387" t="str">
        <f>IFERROR(VLOOKUP(B652,'Validaciones SEVRI'!$D$2:$E$118,2,FALSE)," ")</f>
        <v xml:space="preserve"> </v>
      </c>
      <c r="G652" s="388"/>
      <c r="H652" s="123"/>
      <c r="I652" s="124"/>
      <c r="K652" s="176">
        <f t="shared" si="71"/>
        <v>0</v>
      </c>
    </row>
    <row r="653" spans="1:27" ht="20.25" customHeight="1" x14ac:dyDescent="0.3">
      <c r="A653" s="94" t="str">
        <f>CONCATENATE('PAO 2023'!A683,". ", "5")</f>
        <v>71. 5</v>
      </c>
      <c r="B653" s="116"/>
      <c r="C653" s="116"/>
      <c r="D653" s="116"/>
      <c r="E653" s="117"/>
      <c r="F653" s="387" t="str">
        <f>IFERROR(VLOOKUP(B653,'Validaciones SEVRI'!$D$2:$E$118,2,FALSE)," ")</f>
        <v xml:space="preserve"> </v>
      </c>
      <c r="G653" s="388"/>
      <c r="H653" s="123"/>
      <c r="I653" s="124"/>
      <c r="K653" s="176">
        <f t="shared" si="71"/>
        <v>0</v>
      </c>
    </row>
    <row r="654" spans="1:27" ht="20.25" customHeight="1" x14ac:dyDescent="0.3">
      <c r="A654" s="94" t="str">
        <f>CONCATENATE('PAO 2023'!A683,". ", "6")</f>
        <v>71. 6</v>
      </c>
      <c r="B654" s="116"/>
      <c r="C654" s="116"/>
      <c r="D654" s="116"/>
      <c r="E654" s="117"/>
      <c r="F654" s="387" t="str">
        <f>IFERROR(VLOOKUP(B654,'Validaciones SEVRI'!$D$2:$E$118,2,FALSE)," ")</f>
        <v xml:space="preserve"> </v>
      </c>
      <c r="G654" s="388"/>
      <c r="H654" s="123"/>
      <c r="I654" s="124"/>
      <c r="K654" s="176">
        <f t="shared" si="71"/>
        <v>0</v>
      </c>
    </row>
    <row r="655" spans="1:27" ht="20.25" customHeight="1" thickBot="1" x14ac:dyDescent="0.35">
      <c r="A655" s="94" t="str">
        <f>CONCATENATE('PAO 2023'!A683,". ", "7")</f>
        <v>71. 7</v>
      </c>
      <c r="B655" s="116"/>
      <c r="C655" s="116"/>
      <c r="D655" s="116"/>
      <c r="E655" s="117"/>
      <c r="F655" s="387" t="str">
        <f>IFERROR(VLOOKUP(B655,'Validaciones SEVRI'!$D$2:$E$118,2,FALSE)," ")</f>
        <v xml:space="preserve"> </v>
      </c>
      <c r="G655" s="388"/>
      <c r="H655" s="123"/>
      <c r="I655" s="124"/>
      <c r="K655" s="176">
        <f t="shared" si="71"/>
        <v>0</v>
      </c>
    </row>
    <row r="656" spans="1:27" s="80" customFormat="1" ht="20.25" customHeight="1" thickBot="1" x14ac:dyDescent="0.3">
      <c r="A656" s="73" t="s">
        <v>60</v>
      </c>
      <c r="B656" s="402">
        <f>+'PAO 2023'!B690</f>
        <v>0</v>
      </c>
      <c r="C656" s="403"/>
      <c r="D656" s="403"/>
      <c r="E656" s="403"/>
      <c r="F656" s="403"/>
      <c r="G656" s="403"/>
      <c r="H656" s="403"/>
      <c r="I656" s="403"/>
      <c r="J656" s="135"/>
      <c r="K656" s="176"/>
      <c r="L656" s="135"/>
      <c r="M656" s="135"/>
      <c r="N656" s="135"/>
      <c r="O656" s="135"/>
      <c r="P656" s="135"/>
      <c r="Q656" s="135"/>
      <c r="R656" s="135"/>
      <c r="S656" s="135"/>
      <c r="T656" s="135"/>
      <c r="U656" s="135"/>
      <c r="V656" s="135"/>
      <c r="W656" s="135"/>
      <c r="X656" s="135"/>
      <c r="Y656" s="135"/>
      <c r="Z656" s="135"/>
      <c r="AA656" s="135"/>
    </row>
    <row r="657" spans="1:27" ht="20.25" customHeight="1" x14ac:dyDescent="0.3">
      <c r="A657" s="92" t="s">
        <v>61</v>
      </c>
      <c r="B657" s="395" t="str">
        <f>CONCATENATE('PAO 2023'!A692,". ",'PAO 2023'!A693)</f>
        <v xml:space="preserve">72. </v>
      </c>
      <c r="C657" s="396"/>
      <c r="D657" s="396"/>
      <c r="E657" s="396"/>
      <c r="F657" s="396"/>
      <c r="G657" s="396"/>
      <c r="H657" s="396"/>
      <c r="I657" s="397"/>
      <c r="K657" s="177"/>
      <c r="L657" s="173"/>
      <c r="M657" s="173"/>
      <c r="N657" s="81"/>
      <c r="O657" s="81"/>
      <c r="P657" s="81"/>
      <c r="Q657" s="81"/>
      <c r="R657" s="81"/>
      <c r="S657" s="81"/>
      <c r="T657" s="81"/>
      <c r="U657" s="81"/>
      <c r="V657" s="81"/>
      <c r="W657" s="81"/>
      <c r="X657" s="81"/>
      <c r="Y657" s="81"/>
      <c r="Z657" s="81"/>
      <c r="AA657" s="81"/>
    </row>
    <row r="658" spans="1:27" ht="20.25" customHeight="1" x14ac:dyDescent="0.3">
      <c r="A658" s="94" t="str">
        <f>CONCATENATE('PAO 2023'!A692,". ", "1")</f>
        <v>72. 1</v>
      </c>
      <c r="B658" s="116"/>
      <c r="C658" s="116"/>
      <c r="D658" s="116"/>
      <c r="E658" s="117"/>
      <c r="F658" s="387" t="str">
        <f>IFERROR(VLOOKUP(B658,'Validaciones SEVRI'!$D$2:$E$118,2,FALSE)," ")</f>
        <v xml:space="preserve"> </v>
      </c>
      <c r="G658" s="388"/>
      <c r="H658" s="123"/>
      <c r="I658" s="124"/>
      <c r="K658" s="176">
        <f t="shared" ref="K658:K664" si="72">IF(B658&lt;1,0, 1)</f>
        <v>0</v>
      </c>
    </row>
    <row r="659" spans="1:27" ht="20.25" customHeight="1" x14ac:dyDescent="0.3">
      <c r="A659" s="94" t="str">
        <f>CONCATENATE('PAO 2023'!A692,". ", "2")</f>
        <v>72. 2</v>
      </c>
      <c r="B659" s="116"/>
      <c r="C659" s="116"/>
      <c r="D659" s="116"/>
      <c r="E659" s="117"/>
      <c r="F659" s="387" t="str">
        <f>IFERROR(VLOOKUP(B659,'Validaciones SEVRI'!$D$2:$E$118,2,FALSE)," ")</f>
        <v xml:space="preserve"> </v>
      </c>
      <c r="G659" s="388"/>
      <c r="H659" s="123"/>
      <c r="I659" s="124"/>
      <c r="K659" s="176">
        <f t="shared" si="72"/>
        <v>0</v>
      </c>
    </row>
    <row r="660" spans="1:27" ht="20.25" customHeight="1" x14ac:dyDescent="0.3">
      <c r="A660" s="94" t="str">
        <f>CONCATENATE('PAO 2023'!A692,". ","3")</f>
        <v>72. 3</v>
      </c>
      <c r="B660" s="116"/>
      <c r="C660" s="116"/>
      <c r="D660" s="116"/>
      <c r="E660" s="117"/>
      <c r="F660" s="387" t="str">
        <f>IFERROR(VLOOKUP(B660,'Validaciones SEVRI'!$D$2:$E$118,2,FALSE)," ")</f>
        <v xml:space="preserve"> </v>
      </c>
      <c r="G660" s="388"/>
      <c r="H660" s="123"/>
      <c r="I660" s="124"/>
      <c r="K660" s="176">
        <f t="shared" si="72"/>
        <v>0</v>
      </c>
    </row>
    <row r="661" spans="1:27" ht="20.25" customHeight="1" x14ac:dyDescent="0.3">
      <c r="A661" s="94" t="str">
        <f>CONCATENATE('PAO 2023'!A692,". ", "4")</f>
        <v>72. 4</v>
      </c>
      <c r="B661" s="116"/>
      <c r="C661" s="116"/>
      <c r="D661" s="116"/>
      <c r="E661" s="117"/>
      <c r="F661" s="387" t="str">
        <f>IFERROR(VLOOKUP(B661,'Validaciones SEVRI'!$D$2:$E$118,2,FALSE)," ")</f>
        <v xml:space="preserve"> </v>
      </c>
      <c r="G661" s="388"/>
      <c r="H661" s="123"/>
      <c r="I661" s="124"/>
      <c r="K661" s="176">
        <f t="shared" si="72"/>
        <v>0</v>
      </c>
    </row>
    <row r="662" spans="1:27" ht="20.25" customHeight="1" x14ac:dyDescent="0.3">
      <c r="A662" s="94" t="str">
        <f>CONCATENATE('PAO 2023'!A692,". ", "5")</f>
        <v>72. 5</v>
      </c>
      <c r="B662" s="116"/>
      <c r="C662" s="116"/>
      <c r="D662" s="116"/>
      <c r="E662" s="117"/>
      <c r="F662" s="387" t="str">
        <f>IFERROR(VLOOKUP(B662,'Validaciones SEVRI'!$D$2:$E$118,2,FALSE)," ")</f>
        <v xml:space="preserve"> </v>
      </c>
      <c r="G662" s="388"/>
      <c r="H662" s="123"/>
      <c r="I662" s="124"/>
      <c r="K662" s="176">
        <f t="shared" si="72"/>
        <v>0</v>
      </c>
    </row>
    <row r="663" spans="1:27" ht="20.25" customHeight="1" x14ac:dyDescent="0.3">
      <c r="A663" s="94" t="str">
        <f>CONCATENATE('PAO 2023'!A692,". ", "6")</f>
        <v>72. 6</v>
      </c>
      <c r="B663" s="116"/>
      <c r="C663" s="116"/>
      <c r="D663" s="116"/>
      <c r="E663" s="117"/>
      <c r="F663" s="387" t="str">
        <f>IFERROR(VLOOKUP(B663,'Validaciones SEVRI'!$D$2:$E$118,2,FALSE)," ")</f>
        <v xml:space="preserve"> </v>
      </c>
      <c r="G663" s="388"/>
      <c r="H663" s="123"/>
      <c r="I663" s="124"/>
      <c r="K663" s="176">
        <f t="shared" si="72"/>
        <v>0</v>
      </c>
    </row>
    <row r="664" spans="1:27" ht="20.25" customHeight="1" thickBot="1" x14ac:dyDescent="0.35">
      <c r="A664" s="94" t="str">
        <f>CONCATENATE('PAO 2023'!A692,". ", "7")</f>
        <v>72. 7</v>
      </c>
      <c r="B664" s="116"/>
      <c r="C664" s="116"/>
      <c r="D664" s="116"/>
      <c r="E664" s="117"/>
      <c r="F664" s="387" t="str">
        <f>IFERROR(VLOOKUP(B664,'Validaciones SEVRI'!$D$2:$E$118,2,FALSE)," ")</f>
        <v xml:space="preserve"> </v>
      </c>
      <c r="G664" s="388"/>
      <c r="H664" s="123"/>
      <c r="I664" s="124"/>
      <c r="K664" s="176">
        <f t="shared" si="72"/>
        <v>0</v>
      </c>
    </row>
    <row r="665" spans="1:27" s="80" customFormat="1" ht="20.25" customHeight="1" thickBot="1" x14ac:dyDescent="0.3">
      <c r="A665" s="73" t="s">
        <v>60</v>
      </c>
      <c r="B665" s="402">
        <f>+'PAO 2023'!B699</f>
        <v>0</v>
      </c>
      <c r="C665" s="403"/>
      <c r="D665" s="403"/>
      <c r="E665" s="403"/>
      <c r="F665" s="403"/>
      <c r="G665" s="403"/>
      <c r="H665" s="403"/>
      <c r="I665" s="403"/>
      <c r="J665" s="135"/>
      <c r="K665" s="176"/>
      <c r="L665" s="135"/>
      <c r="M665" s="135"/>
      <c r="N665" s="135"/>
      <c r="O665" s="135"/>
      <c r="P665" s="135"/>
      <c r="Q665" s="135"/>
      <c r="R665" s="135"/>
      <c r="S665" s="135"/>
      <c r="T665" s="135"/>
      <c r="U665" s="135"/>
      <c r="V665" s="135"/>
      <c r="W665" s="135"/>
      <c r="X665" s="135"/>
      <c r="Y665" s="135"/>
      <c r="Z665" s="135"/>
      <c r="AA665" s="135"/>
    </row>
    <row r="666" spans="1:27" ht="20.25" customHeight="1" x14ac:dyDescent="0.3">
      <c r="A666" s="92" t="s">
        <v>61</v>
      </c>
      <c r="B666" s="395" t="str">
        <f>CONCATENATE('PAO 2023'!A701,". ",'PAO 2023'!A702)</f>
        <v xml:space="preserve">73. </v>
      </c>
      <c r="C666" s="396"/>
      <c r="D666" s="396"/>
      <c r="E666" s="396"/>
      <c r="F666" s="396"/>
      <c r="G666" s="396"/>
      <c r="H666" s="396"/>
      <c r="I666" s="397"/>
      <c r="K666" s="177"/>
      <c r="L666" s="173"/>
      <c r="M666" s="173"/>
      <c r="N666" s="81"/>
      <c r="O666" s="81"/>
      <c r="P666" s="81"/>
      <c r="Q666" s="81"/>
      <c r="R666" s="81"/>
      <c r="S666" s="81"/>
      <c r="T666" s="81"/>
      <c r="U666" s="81"/>
      <c r="V666" s="81"/>
      <c r="W666" s="81"/>
      <c r="X666" s="81"/>
      <c r="Y666" s="81"/>
      <c r="Z666" s="81"/>
      <c r="AA666" s="81"/>
    </row>
    <row r="667" spans="1:27" ht="20.25" customHeight="1" x14ac:dyDescent="0.3">
      <c r="A667" s="94" t="str">
        <f>CONCATENATE('PAO 2023'!A701,". ", "1")</f>
        <v>73. 1</v>
      </c>
      <c r="B667" s="116"/>
      <c r="C667" s="116"/>
      <c r="D667" s="116"/>
      <c r="E667" s="117"/>
      <c r="F667" s="387" t="str">
        <f>IFERROR(VLOOKUP(B667,'Validaciones SEVRI'!$D$2:$E$118,2,FALSE)," ")</f>
        <v xml:space="preserve"> </v>
      </c>
      <c r="G667" s="388"/>
      <c r="H667" s="123"/>
      <c r="I667" s="124"/>
      <c r="K667" s="176">
        <f t="shared" ref="K667:K673" si="73">IF(B667&lt;1,0, 1)</f>
        <v>0</v>
      </c>
    </row>
    <row r="668" spans="1:27" ht="20.25" customHeight="1" x14ac:dyDescent="0.3">
      <c r="A668" s="94" t="str">
        <f>CONCATENATE('PAO 2023'!A701,". ", "2")</f>
        <v>73. 2</v>
      </c>
      <c r="B668" s="116"/>
      <c r="C668" s="116"/>
      <c r="D668" s="116"/>
      <c r="E668" s="117"/>
      <c r="F668" s="387" t="str">
        <f>IFERROR(VLOOKUP(B668,'Validaciones SEVRI'!$D$2:$E$118,2,FALSE)," ")</f>
        <v xml:space="preserve"> </v>
      </c>
      <c r="G668" s="388"/>
      <c r="H668" s="123"/>
      <c r="I668" s="124"/>
      <c r="K668" s="176">
        <f t="shared" si="73"/>
        <v>0</v>
      </c>
    </row>
    <row r="669" spans="1:27" ht="20.25" customHeight="1" x14ac:dyDescent="0.3">
      <c r="A669" s="94" t="str">
        <f>CONCATENATE('PAO 2023'!A701,". ","3")</f>
        <v>73. 3</v>
      </c>
      <c r="B669" s="116"/>
      <c r="C669" s="116"/>
      <c r="D669" s="116"/>
      <c r="E669" s="117"/>
      <c r="F669" s="387" t="str">
        <f>IFERROR(VLOOKUP(B669,'Validaciones SEVRI'!$D$2:$E$118,2,FALSE)," ")</f>
        <v xml:space="preserve"> </v>
      </c>
      <c r="G669" s="388"/>
      <c r="H669" s="123"/>
      <c r="I669" s="124"/>
      <c r="K669" s="176">
        <f t="shared" si="73"/>
        <v>0</v>
      </c>
    </row>
    <row r="670" spans="1:27" ht="20.25" customHeight="1" x14ac:dyDescent="0.3">
      <c r="A670" s="94" t="str">
        <f>CONCATENATE('PAO 2023'!A701,". ", "4")</f>
        <v>73. 4</v>
      </c>
      <c r="B670" s="116"/>
      <c r="C670" s="116"/>
      <c r="D670" s="116"/>
      <c r="E670" s="117"/>
      <c r="F670" s="387" t="str">
        <f>IFERROR(VLOOKUP(B670,'Validaciones SEVRI'!$D$2:$E$118,2,FALSE)," ")</f>
        <v xml:space="preserve"> </v>
      </c>
      <c r="G670" s="388"/>
      <c r="H670" s="123"/>
      <c r="I670" s="124"/>
      <c r="K670" s="176">
        <f t="shared" si="73"/>
        <v>0</v>
      </c>
    </row>
    <row r="671" spans="1:27" ht="20.25" customHeight="1" x14ac:dyDescent="0.3">
      <c r="A671" s="94" t="str">
        <f>CONCATENATE('PAO 2023'!A701,". ", "5")</f>
        <v>73. 5</v>
      </c>
      <c r="B671" s="116"/>
      <c r="C671" s="116"/>
      <c r="D671" s="116"/>
      <c r="E671" s="117"/>
      <c r="F671" s="387" t="str">
        <f>IFERROR(VLOOKUP(B671,'Validaciones SEVRI'!$D$2:$E$118,2,FALSE)," ")</f>
        <v xml:space="preserve"> </v>
      </c>
      <c r="G671" s="388"/>
      <c r="H671" s="123"/>
      <c r="I671" s="124"/>
      <c r="K671" s="176">
        <f t="shared" si="73"/>
        <v>0</v>
      </c>
    </row>
    <row r="672" spans="1:27" ht="20.25" customHeight="1" x14ac:dyDescent="0.3">
      <c r="A672" s="94" t="str">
        <f>CONCATENATE('PAO 2023'!A701,". ", "6")</f>
        <v>73. 6</v>
      </c>
      <c r="B672" s="116"/>
      <c r="C672" s="116"/>
      <c r="D672" s="116"/>
      <c r="E672" s="117"/>
      <c r="F672" s="387" t="str">
        <f>IFERROR(VLOOKUP(B672,'Validaciones SEVRI'!$D$2:$E$118,2,FALSE)," ")</f>
        <v xml:space="preserve"> </v>
      </c>
      <c r="G672" s="388"/>
      <c r="H672" s="123"/>
      <c r="I672" s="124"/>
      <c r="K672" s="176">
        <f t="shared" si="73"/>
        <v>0</v>
      </c>
    </row>
    <row r="673" spans="1:27" ht="20.25" customHeight="1" thickBot="1" x14ac:dyDescent="0.35">
      <c r="A673" s="94" t="str">
        <f>CONCATENATE('PAO 2023'!A701,". ", "7")</f>
        <v>73. 7</v>
      </c>
      <c r="B673" s="116"/>
      <c r="C673" s="116"/>
      <c r="D673" s="116"/>
      <c r="E673" s="117"/>
      <c r="F673" s="387" t="str">
        <f>IFERROR(VLOOKUP(B673,'Validaciones SEVRI'!$D$2:$E$118,2,FALSE)," ")</f>
        <v xml:space="preserve"> </v>
      </c>
      <c r="G673" s="388"/>
      <c r="H673" s="123"/>
      <c r="I673" s="124"/>
      <c r="K673" s="176">
        <f t="shared" si="73"/>
        <v>0</v>
      </c>
    </row>
    <row r="674" spans="1:27" s="80" customFormat="1" ht="20.25" customHeight="1" thickBot="1" x14ac:dyDescent="0.3">
      <c r="A674" s="73" t="s">
        <v>60</v>
      </c>
      <c r="B674" s="402">
        <f>+'PAO 2023'!B708</f>
        <v>0</v>
      </c>
      <c r="C674" s="403"/>
      <c r="D674" s="403"/>
      <c r="E674" s="403"/>
      <c r="F674" s="403"/>
      <c r="G674" s="403"/>
      <c r="H674" s="403"/>
      <c r="I674" s="403"/>
      <c r="J674" s="135"/>
      <c r="K674" s="176"/>
      <c r="L674" s="135"/>
      <c r="M674" s="135"/>
      <c r="N674" s="135"/>
      <c r="O674" s="135"/>
      <c r="P674" s="135"/>
      <c r="Q674" s="135"/>
      <c r="R674" s="135"/>
      <c r="S674" s="135"/>
      <c r="T674" s="135"/>
      <c r="U674" s="135"/>
      <c r="V674" s="135"/>
      <c r="W674" s="135"/>
      <c r="X674" s="135"/>
      <c r="Y674" s="135"/>
      <c r="Z674" s="135"/>
      <c r="AA674" s="135"/>
    </row>
    <row r="675" spans="1:27" ht="20.25" customHeight="1" x14ac:dyDescent="0.3">
      <c r="A675" s="92" t="s">
        <v>61</v>
      </c>
      <c r="B675" s="395" t="str">
        <f>CONCATENATE('PAO 2023'!A710,". ",'PAO 2023'!A711)</f>
        <v xml:space="preserve">74. </v>
      </c>
      <c r="C675" s="396"/>
      <c r="D675" s="396"/>
      <c r="E675" s="396"/>
      <c r="F675" s="396"/>
      <c r="G675" s="396"/>
      <c r="H675" s="396"/>
      <c r="I675" s="397"/>
      <c r="K675" s="177"/>
      <c r="L675" s="173"/>
      <c r="M675" s="173"/>
      <c r="N675" s="81"/>
      <c r="O675" s="81"/>
      <c r="P675" s="81"/>
      <c r="Q675" s="81"/>
      <c r="R675" s="81"/>
      <c r="S675" s="81"/>
      <c r="T675" s="81"/>
      <c r="U675" s="81"/>
      <c r="V675" s="81"/>
      <c r="W675" s="81"/>
      <c r="X675" s="81"/>
      <c r="Y675" s="81"/>
      <c r="Z675" s="81"/>
      <c r="AA675" s="81"/>
    </row>
    <row r="676" spans="1:27" ht="20.25" customHeight="1" x14ac:dyDescent="0.3">
      <c r="A676" s="94" t="str">
        <f>CONCATENATE('PAO 2023'!A710,". ", "1")</f>
        <v>74. 1</v>
      </c>
      <c r="B676" s="116"/>
      <c r="C676" s="116"/>
      <c r="D676" s="116"/>
      <c r="E676" s="117"/>
      <c r="F676" s="387" t="str">
        <f>IFERROR(VLOOKUP(B676,'Validaciones SEVRI'!$D$2:$E$118,2,FALSE)," ")</f>
        <v xml:space="preserve"> </v>
      </c>
      <c r="G676" s="388"/>
      <c r="H676" s="123"/>
      <c r="I676" s="124"/>
      <c r="K676" s="176">
        <f t="shared" ref="K676:K682" si="74">IF(B676&lt;1,0, 1)</f>
        <v>0</v>
      </c>
    </row>
    <row r="677" spans="1:27" ht="20.25" customHeight="1" x14ac:dyDescent="0.3">
      <c r="A677" s="94" t="str">
        <f>CONCATENATE('PAO 2023'!A710,". ", "2")</f>
        <v>74. 2</v>
      </c>
      <c r="B677" s="116"/>
      <c r="C677" s="116"/>
      <c r="D677" s="116"/>
      <c r="E677" s="117"/>
      <c r="F677" s="387" t="str">
        <f>IFERROR(VLOOKUP(B677,'Validaciones SEVRI'!$D$2:$E$118,2,FALSE)," ")</f>
        <v xml:space="preserve"> </v>
      </c>
      <c r="G677" s="388"/>
      <c r="H677" s="123"/>
      <c r="I677" s="124"/>
      <c r="K677" s="176">
        <f t="shared" si="74"/>
        <v>0</v>
      </c>
    </row>
    <row r="678" spans="1:27" ht="20.25" customHeight="1" x14ac:dyDescent="0.3">
      <c r="A678" s="94" t="str">
        <f>CONCATENATE('PAO 2023'!A710,". ","3")</f>
        <v>74. 3</v>
      </c>
      <c r="B678" s="116"/>
      <c r="C678" s="116"/>
      <c r="D678" s="116"/>
      <c r="E678" s="117"/>
      <c r="F678" s="387" t="str">
        <f>IFERROR(VLOOKUP(B678,'Validaciones SEVRI'!$D$2:$E$118,2,FALSE)," ")</f>
        <v xml:space="preserve"> </v>
      </c>
      <c r="G678" s="388"/>
      <c r="H678" s="123"/>
      <c r="I678" s="124"/>
      <c r="K678" s="176">
        <f t="shared" si="74"/>
        <v>0</v>
      </c>
    </row>
    <row r="679" spans="1:27" ht="20.25" customHeight="1" x14ac:dyDescent="0.3">
      <c r="A679" s="94" t="str">
        <f>CONCATENATE('PAO 2023'!A710,". ", "4")</f>
        <v>74. 4</v>
      </c>
      <c r="B679" s="116"/>
      <c r="C679" s="116"/>
      <c r="D679" s="116"/>
      <c r="E679" s="117"/>
      <c r="F679" s="387" t="str">
        <f>IFERROR(VLOOKUP(B679,'Validaciones SEVRI'!$D$2:$E$118,2,FALSE)," ")</f>
        <v xml:space="preserve"> </v>
      </c>
      <c r="G679" s="388"/>
      <c r="H679" s="123"/>
      <c r="I679" s="124"/>
      <c r="K679" s="176">
        <f t="shared" si="74"/>
        <v>0</v>
      </c>
    </row>
    <row r="680" spans="1:27" ht="20.25" customHeight="1" x14ac:dyDescent="0.3">
      <c r="A680" s="94" t="str">
        <f>CONCATENATE('PAO 2023'!A710,". ", "5")</f>
        <v>74. 5</v>
      </c>
      <c r="B680" s="116"/>
      <c r="C680" s="116"/>
      <c r="D680" s="116"/>
      <c r="E680" s="117"/>
      <c r="F680" s="387" t="str">
        <f>IFERROR(VLOOKUP(B680,'Validaciones SEVRI'!$D$2:$E$118,2,FALSE)," ")</f>
        <v xml:space="preserve"> </v>
      </c>
      <c r="G680" s="388"/>
      <c r="H680" s="123"/>
      <c r="I680" s="124"/>
      <c r="K680" s="176">
        <f t="shared" si="74"/>
        <v>0</v>
      </c>
    </row>
    <row r="681" spans="1:27" ht="20.25" customHeight="1" x14ac:dyDescent="0.3">
      <c r="A681" s="94" t="str">
        <f>CONCATENATE('PAO 2023'!A710,". ", "6")</f>
        <v>74. 6</v>
      </c>
      <c r="B681" s="116"/>
      <c r="C681" s="116"/>
      <c r="D681" s="116"/>
      <c r="E681" s="117"/>
      <c r="F681" s="387" t="str">
        <f>IFERROR(VLOOKUP(B681,'Validaciones SEVRI'!$D$2:$E$118,2,FALSE)," ")</f>
        <v xml:space="preserve"> </v>
      </c>
      <c r="G681" s="388"/>
      <c r="H681" s="123"/>
      <c r="I681" s="124"/>
      <c r="K681" s="176">
        <f t="shared" si="74"/>
        <v>0</v>
      </c>
    </row>
    <row r="682" spans="1:27" ht="20.25" customHeight="1" thickBot="1" x14ac:dyDescent="0.35">
      <c r="A682" s="94" t="str">
        <f>CONCATENATE('PAO 2023'!A710,". ", "7")</f>
        <v>74. 7</v>
      </c>
      <c r="B682" s="116"/>
      <c r="C682" s="116"/>
      <c r="D682" s="116"/>
      <c r="E682" s="117"/>
      <c r="F682" s="387" t="str">
        <f>IFERROR(VLOOKUP(B682,'Validaciones SEVRI'!$D$2:$E$118,2,FALSE)," ")</f>
        <v xml:space="preserve"> </v>
      </c>
      <c r="G682" s="388"/>
      <c r="H682" s="123"/>
      <c r="I682" s="124"/>
      <c r="K682" s="176">
        <f t="shared" si="74"/>
        <v>0</v>
      </c>
    </row>
    <row r="683" spans="1:27" s="80" customFormat="1" ht="20.25" customHeight="1" thickBot="1" x14ac:dyDescent="0.3">
      <c r="A683" s="73" t="s">
        <v>60</v>
      </c>
      <c r="B683" s="402">
        <f>+'PAO 2023'!B717</f>
        <v>0</v>
      </c>
      <c r="C683" s="403"/>
      <c r="D683" s="403"/>
      <c r="E683" s="403"/>
      <c r="F683" s="403"/>
      <c r="G683" s="403"/>
      <c r="H683" s="403"/>
      <c r="I683" s="403"/>
      <c r="J683" s="135"/>
      <c r="K683" s="176"/>
      <c r="L683" s="135"/>
      <c r="M683" s="135"/>
      <c r="N683" s="135"/>
      <c r="O683" s="135"/>
      <c r="P683" s="135"/>
      <c r="Q683" s="135"/>
      <c r="R683" s="135"/>
      <c r="S683" s="135"/>
      <c r="T683" s="135"/>
      <c r="U683" s="135"/>
      <c r="V683" s="135"/>
      <c r="W683" s="135"/>
      <c r="X683" s="135"/>
      <c r="Y683" s="135"/>
      <c r="Z683" s="135"/>
      <c r="AA683" s="135"/>
    </row>
    <row r="684" spans="1:27" ht="20.25" customHeight="1" x14ac:dyDescent="0.3">
      <c r="A684" s="92" t="s">
        <v>61</v>
      </c>
      <c r="B684" s="395" t="str">
        <f>CONCATENATE('PAO 2023'!A719,". ",'PAO 2023'!A720)</f>
        <v xml:space="preserve">75. </v>
      </c>
      <c r="C684" s="396"/>
      <c r="D684" s="396"/>
      <c r="E684" s="396"/>
      <c r="F684" s="396"/>
      <c r="G684" s="396"/>
      <c r="H684" s="396"/>
      <c r="I684" s="397"/>
      <c r="K684" s="177"/>
      <c r="L684" s="173"/>
      <c r="M684" s="173"/>
      <c r="N684" s="81"/>
      <c r="O684" s="81"/>
      <c r="P684" s="81"/>
      <c r="Q684" s="81"/>
      <c r="R684" s="81"/>
      <c r="S684" s="81"/>
      <c r="T684" s="81"/>
      <c r="U684" s="81"/>
      <c r="V684" s="81"/>
      <c r="W684" s="81"/>
      <c r="X684" s="81"/>
      <c r="Y684" s="81"/>
      <c r="Z684" s="81"/>
      <c r="AA684" s="81"/>
    </row>
    <row r="685" spans="1:27" ht="20.25" customHeight="1" x14ac:dyDescent="0.3">
      <c r="A685" s="94" t="str">
        <f>CONCATENATE('PAO 2023'!A719,". ", "1")</f>
        <v>75. 1</v>
      </c>
      <c r="B685" s="116"/>
      <c r="C685" s="116"/>
      <c r="D685" s="116"/>
      <c r="E685" s="117"/>
      <c r="F685" s="387" t="str">
        <f>IFERROR(VLOOKUP(B685,'Validaciones SEVRI'!$D$2:$E$118,2,FALSE)," ")</f>
        <v xml:space="preserve"> </v>
      </c>
      <c r="G685" s="388"/>
      <c r="H685" s="123"/>
      <c r="I685" s="124"/>
      <c r="K685" s="176">
        <f t="shared" ref="K685:K691" si="75">IF(B685&lt;1,0, 1)</f>
        <v>0</v>
      </c>
    </row>
    <row r="686" spans="1:27" ht="20.25" customHeight="1" x14ac:dyDescent="0.3">
      <c r="A686" s="94" t="str">
        <f>CONCATENATE('PAO 2023'!A719,". ", "2")</f>
        <v>75. 2</v>
      </c>
      <c r="B686" s="116"/>
      <c r="C686" s="116"/>
      <c r="D686" s="116"/>
      <c r="E686" s="117"/>
      <c r="F686" s="387" t="str">
        <f>IFERROR(VLOOKUP(B686,'Validaciones SEVRI'!$D$2:$E$118,2,FALSE)," ")</f>
        <v xml:space="preserve"> </v>
      </c>
      <c r="G686" s="388"/>
      <c r="H686" s="123"/>
      <c r="I686" s="124"/>
      <c r="K686" s="176">
        <f t="shared" si="75"/>
        <v>0</v>
      </c>
    </row>
    <row r="687" spans="1:27" ht="20.25" customHeight="1" x14ac:dyDescent="0.3">
      <c r="A687" s="94" t="str">
        <f>CONCATENATE('PAO 2023'!A719,". ","3")</f>
        <v>75. 3</v>
      </c>
      <c r="B687" s="116"/>
      <c r="C687" s="116"/>
      <c r="D687" s="116"/>
      <c r="E687" s="117"/>
      <c r="F687" s="387" t="str">
        <f>IFERROR(VLOOKUP(B687,'Validaciones SEVRI'!$D$2:$E$118,2,FALSE)," ")</f>
        <v xml:space="preserve"> </v>
      </c>
      <c r="G687" s="388"/>
      <c r="H687" s="123"/>
      <c r="I687" s="124"/>
      <c r="K687" s="176">
        <f t="shared" si="75"/>
        <v>0</v>
      </c>
    </row>
    <row r="688" spans="1:27" ht="20.25" customHeight="1" x14ac:dyDescent="0.3">
      <c r="A688" s="94" t="str">
        <f>CONCATENATE('PAO 2023'!A719,". ", "4")</f>
        <v>75. 4</v>
      </c>
      <c r="B688" s="116"/>
      <c r="C688" s="116"/>
      <c r="D688" s="116"/>
      <c r="E688" s="117"/>
      <c r="F688" s="387" t="str">
        <f>IFERROR(VLOOKUP(B688,'Validaciones SEVRI'!$D$2:$E$118,2,FALSE)," ")</f>
        <v xml:space="preserve"> </v>
      </c>
      <c r="G688" s="388"/>
      <c r="H688" s="123"/>
      <c r="I688" s="124"/>
      <c r="K688" s="176">
        <f t="shared" si="75"/>
        <v>0</v>
      </c>
    </row>
    <row r="689" spans="1:27" ht="20.25" customHeight="1" x14ac:dyDescent="0.3">
      <c r="A689" s="94" t="str">
        <f>CONCATENATE('PAO 2023'!A719,". ", "5")</f>
        <v>75. 5</v>
      </c>
      <c r="B689" s="116"/>
      <c r="C689" s="116"/>
      <c r="D689" s="116"/>
      <c r="E689" s="117"/>
      <c r="F689" s="387" t="str">
        <f>IFERROR(VLOOKUP(B689,'Validaciones SEVRI'!$D$2:$E$118,2,FALSE)," ")</f>
        <v xml:space="preserve"> </v>
      </c>
      <c r="G689" s="388"/>
      <c r="H689" s="123"/>
      <c r="I689" s="124"/>
      <c r="K689" s="176">
        <f t="shared" si="75"/>
        <v>0</v>
      </c>
    </row>
    <row r="690" spans="1:27" ht="20.25" customHeight="1" x14ac:dyDescent="0.3">
      <c r="A690" s="94" t="str">
        <f>CONCATENATE('PAO 2023'!A719,". ", "6")</f>
        <v>75. 6</v>
      </c>
      <c r="B690" s="116"/>
      <c r="C690" s="116"/>
      <c r="D690" s="116"/>
      <c r="E690" s="117"/>
      <c r="F690" s="387" t="str">
        <f>IFERROR(VLOOKUP(B690,'Validaciones SEVRI'!$D$2:$E$118,2,FALSE)," ")</f>
        <v xml:space="preserve"> </v>
      </c>
      <c r="G690" s="388"/>
      <c r="H690" s="123"/>
      <c r="I690" s="124"/>
      <c r="K690" s="176">
        <f t="shared" si="75"/>
        <v>0</v>
      </c>
    </row>
    <row r="691" spans="1:27" ht="20.25" customHeight="1" thickBot="1" x14ac:dyDescent="0.35">
      <c r="A691" s="94" t="str">
        <f>CONCATENATE('PAO 2023'!A719,". ", "7")</f>
        <v>75. 7</v>
      </c>
      <c r="B691" s="116"/>
      <c r="C691" s="116"/>
      <c r="D691" s="116"/>
      <c r="E691" s="117"/>
      <c r="F691" s="387" t="str">
        <f>IFERROR(VLOOKUP(B691,'Validaciones SEVRI'!$D$2:$E$118,2,FALSE)," ")</f>
        <v xml:space="preserve"> </v>
      </c>
      <c r="G691" s="388"/>
      <c r="H691" s="123"/>
      <c r="I691" s="124"/>
      <c r="K691" s="176">
        <f t="shared" si="75"/>
        <v>0</v>
      </c>
    </row>
    <row r="692" spans="1:27" s="80" customFormat="1" ht="20.25" customHeight="1" thickBot="1" x14ac:dyDescent="0.3">
      <c r="A692" s="73" t="s">
        <v>60</v>
      </c>
      <c r="B692" s="402">
        <f>+'PAO 2023'!B726</f>
        <v>0</v>
      </c>
      <c r="C692" s="403"/>
      <c r="D692" s="403"/>
      <c r="E692" s="403"/>
      <c r="F692" s="403"/>
      <c r="G692" s="403"/>
      <c r="H692" s="403"/>
      <c r="I692" s="403"/>
      <c r="J692" s="135"/>
      <c r="K692" s="176"/>
      <c r="L692" s="135"/>
      <c r="M692" s="135"/>
      <c r="N692" s="135"/>
      <c r="O692" s="135"/>
      <c r="P692" s="135"/>
      <c r="Q692" s="135"/>
      <c r="R692" s="135"/>
      <c r="S692" s="135"/>
      <c r="T692" s="135"/>
      <c r="U692" s="135"/>
      <c r="V692" s="135"/>
      <c r="W692" s="135"/>
      <c r="X692" s="135"/>
      <c r="Y692" s="135"/>
      <c r="Z692" s="135"/>
      <c r="AA692" s="135"/>
    </row>
    <row r="693" spans="1:27" ht="20.25" customHeight="1" x14ac:dyDescent="0.3">
      <c r="A693" s="92" t="s">
        <v>61</v>
      </c>
      <c r="B693" s="395" t="str">
        <f>CONCATENATE('PAO 2023'!A728,". ",'PAO 2023'!A729)</f>
        <v xml:space="preserve">76. </v>
      </c>
      <c r="C693" s="396"/>
      <c r="D693" s="396"/>
      <c r="E693" s="396"/>
      <c r="F693" s="396"/>
      <c r="G693" s="396"/>
      <c r="H693" s="396"/>
      <c r="I693" s="397"/>
      <c r="K693" s="177"/>
      <c r="L693" s="173"/>
      <c r="M693" s="173"/>
      <c r="N693" s="81"/>
      <c r="O693" s="81"/>
      <c r="P693" s="81"/>
      <c r="Q693" s="81"/>
      <c r="R693" s="81"/>
      <c r="S693" s="81"/>
      <c r="T693" s="81"/>
      <c r="U693" s="81"/>
      <c r="V693" s="81"/>
      <c r="W693" s="81"/>
      <c r="X693" s="81"/>
      <c r="Y693" s="81"/>
      <c r="Z693" s="81"/>
      <c r="AA693" s="81"/>
    </row>
    <row r="694" spans="1:27" ht="20.25" customHeight="1" x14ac:dyDescent="0.3">
      <c r="A694" s="94" t="str">
        <f>CONCATENATE('PAO 2023'!A728,". ", "1")</f>
        <v>76. 1</v>
      </c>
      <c r="B694" s="116"/>
      <c r="C694" s="116"/>
      <c r="D694" s="116"/>
      <c r="E694" s="117"/>
      <c r="F694" s="387" t="str">
        <f>IFERROR(VLOOKUP(B694,'Validaciones SEVRI'!$D$2:$E$118,2,FALSE)," ")</f>
        <v xml:space="preserve"> </v>
      </c>
      <c r="G694" s="388"/>
      <c r="H694" s="123"/>
      <c r="I694" s="124"/>
      <c r="K694" s="176">
        <f t="shared" ref="K694:K700" si="76">IF(B694&lt;1,0, 1)</f>
        <v>0</v>
      </c>
    </row>
    <row r="695" spans="1:27" ht="20.25" customHeight="1" x14ac:dyDescent="0.3">
      <c r="A695" s="94" t="str">
        <f>CONCATENATE('PAO 2023'!A728,". ", "2")</f>
        <v>76. 2</v>
      </c>
      <c r="B695" s="116"/>
      <c r="C695" s="116"/>
      <c r="D695" s="116"/>
      <c r="E695" s="117"/>
      <c r="F695" s="387" t="str">
        <f>IFERROR(VLOOKUP(B695,'Validaciones SEVRI'!$D$2:$E$118,2,FALSE)," ")</f>
        <v xml:space="preserve"> </v>
      </c>
      <c r="G695" s="388"/>
      <c r="H695" s="123"/>
      <c r="I695" s="124"/>
      <c r="K695" s="176">
        <f t="shared" si="76"/>
        <v>0</v>
      </c>
    </row>
    <row r="696" spans="1:27" ht="20.25" customHeight="1" x14ac:dyDescent="0.3">
      <c r="A696" s="94" t="str">
        <f>CONCATENATE('PAO 2023'!A728,". ","3")</f>
        <v>76. 3</v>
      </c>
      <c r="B696" s="116"/>
      <c r="C696" s="116"/>
      <c r="D696" s="116"/>
      <c r="E696" s="117"/>
      <c r="F696" s="387" t="str">
        <f>IFERROR(VLOOKUP(B696,'Validaciones SEVRI'!$D$2:$E$118,2,FALSE)," ")</f>
        <v xml:space="preserve"> </v>
      </c>
      <c r="G696" s="388"/>
      <c r="H696" s="123"/>
      <c r="I696" s="124"/>
      <c r="K696" s="176">
        <f t="shared" si="76"/>
        <v>0</v>
      </c>
    </row>
    <row r="697" spans="1:27" ht="20.25" customHeight="1" x14ac:dyDescent="0.3">
      <c r="A697" s="94" t="str">
        <f>CONCATENATE('PAO 2023'!A728,". ", "4")</f>
        <v>76. 4</v>
      </c>
      <c r="B697" s="116"/>
      <c r="C697" s="116"/>
      <c r="D697" s="116"/>
      <c r="E697" s="117"/>
      <c r="F697" s="387" t="str">
        <f>IFERROR(VLOOKUP(B697,'Validaciones SEVRI'!$D$2:$E$118,2,FALSE)," ")</f>
        <v xml:space="preserve"> </v>
      </c>
      <c r="G697" s="388"/>
      <c r="H697" s="123"/>
      <c r="I697" s="124"/>
      <c r="K697" s="176">
        <f t="shared" si="76"/>
        <v>0</v>
      </c>
    </row>
    <row r="698" spans="1:27" ht="20.25" customHeight="1" x14ac:dyDescent="0.3">
      <c r="A698" s="94" t="str">
        <f>CONCATENATE('PAO 2023'!A728,". ", "5")</f>
        <v>76. 5</v>
      </c>
      <c r="B698" s="116"/>
      <c r="C698" s="116"/>
      <c r="D698" s="116"/>
      <c r="E698" s="117"/>
      <c r="F698" s="387" t="str">
        <f>IFERROR(VLOOKUP(B698,'Validaciones SEVRI'!$D$2:$E$118,2,FALSE)," ")</f>
        <v xml:space="preserve"> </v>
      </c>
      <c r="G698" s="388"/>
      <c r="H698" s="123"/>
      <c r="I698" s="124"/>
      <c r="K698" s="176">
        <f t="shared" si="76"/>
        <v>0</v>
      </c>
    </row>
    <row r="699" spans="1:27" ht="20.25" customHeight="1" x14ac:dyDescent="0.3">
      <c r="A699" s="94" t="str">
        <f>CONCATENATE('PAO 2023'!A728,". ", "6")</f>
        <v>76. 6</v>
      </c>
      <c r="B699" s="116"/>
      <c r="C699" s="116"/>
      <c r="D699" s="116"/>
      <c r="E699" s="117"/>
      <c r="F699" s="387" t="str">
        <f>IFERROR(VLOOKUP(B699,'Validaciones SEVRI'!$D$2:$E$118,2,FALSE)," ")</f>
        <v xml:space="preserve"> </v>
      </c>
      <c r="G699" s="388"/>
      <c r="H699" s="123"/>
      <c r="I699" s="124"/>
      <c r="K699" s="176">
        <f t="shared" si="76"/>
        <v>0</v>
      </c>
    </row>
    <row r="700" spans="1:27" ht="20.25" customHeight="1" thickBot="1" x14ac:dyDescent="0.35">
      <c r="A700" s="94" t="str">
        <f>CONCATENATE('PAO 2023'!A728,". ", "7")</f>
        <v>76. 7</v>
      </c>
      <c r="B700" s="116"/>
      <c r="C700" s="116"/>
      <c r="D700" s="116"/>
      <c r="E700" s="117"/>
      <c r="F700" s="387" t="str">
        <f>IFERROR(VLOOKUP(B700,'Validaciones SEVRI'!$D$2:$E$118,2,FALSE)," ")</f>
        <v xml:space="preserve"> </v>
      </c>
      <c r="G700" s="388"/>
      <c r="H700" s="123"/>
      <c r="I700" s="124"/>
      <c r="K700" s="176">
        <f t="shared" si="76"/>
        <v>0</v>
      </c>
    </row>
    <row r="701" spans="1:27" s="80" customFormat="1" ht="20.25" customHeight="1" thickBot="1" x14ac:dyDescent="0.3">
      <c r="A701" s="73" t="s">
        <v>60</v>
      </c>
      <c r="B701" s="402">
        <f>+'PAO 2023'!B735</f>
        <v>0</v>
      </c>
      <c r="C701" s="403"/>
      <c r="D701" s="403"/>
      <c r="E701" s="403"/>
      <c r="F701" s="403"/>
      <c r="G701" s="403"/>
      <c r="H701" s="403"/>
      <c r="I701" s="403"/>
      <c r="J701" s="135"/>
      <c r="K701" s="176"/>
      <c r="L701" s="135"/>
      <c r="M701" s="135"/>
      <c r="N701" s="135"/>
      <c r="O701" s="135"/>
      <c r="P701" s="135"/>
      <c r="Q701" s="135"/>
      <c r="R701" s="135"/>
      <c r="S701" s="135"/>
      <c r="T701" s="135"/>
      <c r="U701" s="135"/>
      <c r="V701" s="135"/>
      <c r="W701" s="135"/>
      <c r="X701" s="135"/>
      <c r="Y701" s="135"/>
      <c r="Z701" s="135"/>
      <c r="AA701" s="135"/>
    </row>
    <row r="702" spans="1:27" ht="20.25" customHeight="1" x14ac:dyDescent="0.3">
      <c r="A702" s="92" t="s">
        <v>61</v>
      </c>
      <c r="B702" s="395" t="str">
        <f>CONCATENATE('PAO 2023'!A737,". ",'PAO 2023'!A738)</f>
        <v xml:space="preserve">77. </v>
      </c>
      <c r="C702" s="396"/>
      <c r="D702" s="396"/>
      <c r="E702" s="396"/>
      <c r="F702" s="396"/>
      <c r="G702" s="396"/>
      <c r="H702" s="396"/>
      <c r="I702" s="397"/>
      <c r="K702" s="177"/>
      <c r="L702" s="173"/>
      <c r="M702" s="173"/>
      <c r="N702" s="81"/>
      <c r="O702" s="81"/>
      <c r="P702" s="81"/>
      <c r="Q702" s="81"/>
      <c r="R702" s="81"/>
      <c r="S702" s="81"/>
      <c r="T702" s="81"/>
      <c r="U702" s="81"/>
      <c r="V702" s="81"/>
      <c r="W702" s="81"/>
      <c r="X702" s="81"/>
      <c r="Y702" s="81"/>
      <c r="Z702" s="81"/>
      <c r="AA702" s="81"/>
    </row>
    <row r="703" spans="1:27" ht="20.25" customHeight="1" x14ac:dyDescent="0.3">
      <c r="A703" s="94" t="str">
        <f>CONCATENATE('PAO 2023'!A737,". ", "1")</f>
        <v>77. 1</v>
      </c>
      <c r="B703" s="116"/>
      <c r="C703" s="116"/>
      <c r="D703" s="116"/>
      <c r="E703" s="117"/>
      <c r="F703" s="387" t="str">
        <f>IFERROR(VLOOKUP(B703,'Validaciones SEVRI'!$D$2:$E$118,2,FALSE)," ")</f>
        <v xml:space="preserve"> </v>
      </c>
      <c r="G703" s="388"/>
      <c r="H703" s="123"/>
      <c r="I703" s="124"/>
      <c r="K703" s="176">
        <f t="shared" ref="K703:K709" si="77">IF(B703&lt;1,0, 1)</f>
        <v>0</v>
      </c>
    </row>
    <row r="704" spans="1:27" ht="20.25" customHeight="1" x14ac:dyDescent="0.3">
      <c r="A704" s="94" t="str">
        <f>CONCATENATE('PAO 2023'!A737,". ", "2")</f>
        <v>77. 2</v>
      </c>
      <c r="B704" s="116"/>
      <c r="C704" s="116"/>
      <c r="D704" s="116"/>
      <c r="E704" s="117"/>
      <c r="F704" s="387" t="str">
        <f>IFERROR(VLOOKUP(B704,'Validaciones SEVRI'!$D$2:$E$118,2,FALSE)," ")</f>
        <v xml:space="preserve"> </v>
      </c>
      <c r="G704" s="388"/>
      <c r="H704" s="123"/>
      <c r="I704" s="124"/>
      <c r="K704" s="176">
        <f t="shared" si="77"/>
        <v>0</v>
      </c>
    </row>
    <row r="705" spans="1:27" ht="20.25" customHeight="1" x14ac:dyDescent="0.3">
      <c r="A705" s="94" t="str">
        <f>CONCATENATE('PAO 2023'!A737,". ","3")</f>
        <v>77. 3</v>
      </c>
      <c r="B705" s="116"/>
      <c r="C705" s="116"/>
      <c r="D705" s="116"/>
      <c r="E705" s="117"/>
      <c r="F705" s="387" t="str">
        <f>IFERROR(VLOOKUP(B705,'Validaciones SEVRI'!$D$2:$E$118,2,FALSE)," ")</f>
        <v xml:space="preserve"> </v>
      </c>
      <c r="G705" s="388"/>
      <c r="H705" s="123"/>
      <c r="I705" s="124"/>
      <c r="K705" s="176">
        <f t="shared" si="77"/>
        <v>0</v>
      </c>
    </row>
    <row r="706" spans="1:27" ht="20.25" customHeight="1" x14ac:dyDescent="0.3">
      <c r="A706" s="94" t="str">
        <f>CONCATENATE('PAO 2023'!A737,". ", "4")</f>
        <v>77. 4</v>
      </c>
      <c r="B706" s="116"/>
      <c r="C706" s="116"/>
      <c r="D706" s="116"/>
      <c r="E706" s="117"/>
      <c r="F706" s="387" t="str">
        <f>IFERROR(VLOOKUP(B706,'Validaciones SEVRI'!$D$2:$E$118,2,FALSE)," ")</f>
        <v xml:space="preserve"> </v>
      </c>
      <c r="G706" s="388"/>
      <c r="H706" s="123"/>
      <c r="I706" s="124"/>
      <c r="K706" s="176">
        <f t="shared" si="77"/>
        <v>0</v>
      </c>
    </row>
    <row r="707" spans="1:27" ht="20.25" customHeight="1" x14ac:dyDescent="0.3">
      <c r="A707" s="94" t="str">
        <f>CONCATENATE('PAO 2023'!A737,". ", "5")</f>
        <v>77. 5</v>
      </c>
      <c r="B707" s="116"/>
      <c r="C707" s="116"/>
      <c r="D707" s="116"/>
      <c r="E707" s="117"/>
      <c r="F707" s="387" t="str">
        <f>IFERROR(VLOOKUP(B707,'Validaciones SEVRI'!$D$2:$E$118,2,FALSE)," ")</f>
        <v xml:space="preserve"> </v>
      </c>
      <c r="G707" s="388"/>
      <c r="H707" s="123"/>
      <c r="I707" s="124"/>
      <c r="K707" s="176">
        <f t="shared" si="77"/>
        <v>0</v>
      </c>
    </row>
    <row r="708" spans="1:27" ht="20.25" customHeight="1" x14ac:dyDescent="0.3">
      <c r="A708" s="94" t="str">
        <f>CONCATENATE('PAO 2023'!A737,". ", "6")</f>
        <v>77. 6</v>
      </c>
      <c r="B708" s="116"/>
      <c r="C708" s="116"/>
      <c r="D708" s="116"/>
      <c r="E708" s="117"/>
      <c r="F708" s="387" t="str">
        <f>IFERROR(VLOOKUP(B708,'Validaciones SEVRI'!$D$2:$E$118,2,FALSE)," ")</f>
        <v xml:space="preserve"> </v>
      </c>
      <c r="G708" s="388"/>
      <c r="H708" s="123"/>
      <c r="I708" s="124"/>
      <c r="K708" s="176">
        <f t="shared" si="77"/>
        <v>0</v>
      </c>
    </row>
    <row r="709" spans="1:27" ht="20.25" customHeight="1" thickBot="1" x14ac:dyDescent="0.35">
      <c r="A709" s="94" t="str">
        <f>CONCATENATE('PAO 2023'!A737,". ", "7")</f>
        <v>77. 7</v>
      </c>
      <c r="B709" s="116"/>
      <c r="C709" s="116"/>
      <c r="D709" s="116"/>
      <c r="E709" s="117"/>
      <c r="F709" s="387" t="str">
        <f>IFERROR(VLOOKUP(B709,'Validaciones SEVRI'!$D$2:$E$118,2,FALSE)," ")</f>
        <v xml:space="preserve"> </v>
      </c>
      <c r="G709" s="388"/>
      <c r="H709" s="123"/>
      <c r="I709" s="124"/>
      <c r="K709" s="176">
        <f t="shared" si="77"/>
        <v>0</v>
      </c>
    </row>
    <row r="710" spans="1:27" s="80" customFormat="1" ht="20.25" customHeight="1" thickBot="1" x14ac:dyDescent="0.3">
      <c r="A710" s="73" t="s">
        <v>60</v>
      </c>
      <c r="B710" s="402">
        <f>+'PAO 2023'!B744</f>
        <v>0</v>
      </c>
      <c r="C710" s="403"/>
      <c r="D710" s="403"/>
      <c r="E710" s="403"/>
      <c r="F710" s="403"/>
      <c r="G710" s="403"/>
      <c r="H710" s="403"/>
      <c r="I710" s="403"/>
      <c r="J710" s="135"/>
      <c r="K710" s="176"/>
      <c r="L710" s="135"/>
      <c r="M710" s="135"/>
      <c r="N710" s="135"/>
      <c r="O710" s="135"/>
      <c r="P710" s="135"/>
      <c r="Q710" s="135"/>
      <c r="R710" s="135"/>
      <c r="S710" s="135"/>
      <c r="T710" s="135"/>
      <c r="U710" s="135"/>
      <c r="V710" s="135"/>
      <c r="W710" s="135"/>
      <c r="X710" s="135"/>
      <c r="Y710" s="135"/>
      <c r="Z710" s="135"/>
      <c r="AA710" s="135"/>
    </row>
    <row r="711" spans="1:27" ht="20.25" customHeight="1" x14ac:dyDescent="0.3">
      <c r="A711" s="92" t="s">
        <v>61</v>
      </c>
      <c r="B711" s="395" t="str">
        <f>CONCATENATE('PAO 2023'!A746,". ",'PAO 2023'!A747)</f>
        <v xml:space="preserve">78. </v>
      </c>
      <c r="C711" s="396"/>
      <c r="D711" s="396"/>
      <c r="E711" s="396"/>
      <c r="F711" s="396"/>
      <c r="G711" s="396"/>
      <c r="H711" s="396"/>
      <c r="I711" s="397"/>
      <c r="K711" s="177"/>
      <c r="L711" s="173"/>
      <c r="M711" s="173"/>
      <c r="N711" s="81"/>
      <c r="O711" s="81"/>
      <c r="P711" s="81"/>
      <c r="Q711" s="81"/>
      <c r="R711" s="81"/>
      <c r="S711" s="81"/>
      <c r="T711" s="81"/>
      <c r="U711" s="81"/>
      <c r="V711" s="81"/>
      <c r="W711" s="81"/>
      <c r="X711" s="81"/>
      <c r="Y711" s="81"/>
      <c r="Z711" s="81"/>
      <c r="AA711" s="81"/>
    </row>
    <row r="712" spans="1:27" ht="20.25" customHeight="1" x14ac:dyDescent="0.3">
      <c r="A712" s="94" t="str">
        <f>CONCATENATE('PAO 2023'!A746,". ", "1")</f>
        <v>78. 1</v>
      </c>
      <c r="B712" s="116"/>
      <c r="C712" s="116"/>
      <c r="D712" s="116"/>
      <c r="E712" s="117"/>
      <c r="F712" s="387" t="str">
        <f>IFERROR(VLOOKUP(B712,'Validaciones SEVRI'!$D$2:$E$118,2,FALSE)," ")</f>
        <v xml:space="preserve"> </v>
      </c>
      <c r="G712" s="388"/>
      <c r="H712" s="123"/>
      <c r="I712" s="124"/>
      <c r="K712" s="176">
        <f t="shared" ref="K712:K718" si="78">IF(B712&lt;1,0, 1)</f>
        <v>0</v>
      </c>
    </row>
    <row r="713" spans="1:27" ht="20.25" customHeight="1" x14ac:dyDescent="0.3">
      <c r="A713" s="94" t="str">
        <f>CONCATENATE('PAO 2023'!A746,". ", "2")</f>
        <v>78. 2</v>
      </c>
      <c r="B713" s="116"/>
      <c r="C713" s="116"/>
      <c r="D713" s="116"/>
      <c r="E713" s="117"/>
      <c r="F713" s="387" t="str">
        <f>IFERROR(VLOOKUP(B713,'Validaciones SEVRI'!$D$2:$E$118,2,FALSE)," ")</f>
        <v xml:space="preserve"> </v>
      </c>
      <c r="G713" s="388"/>
      <c r="H713" s="123"/>
      <c r="I713" s="124"/>
      <c r="K713" s="176">
        <f t="shared" si="78"/>
        <v>0</v>
      </c>
    </row>
    <row r="714" spans="1:27" ht="20.25" customHeight="1" x14ac:dyDescent="0.3">
      <c r="A714" s="94" t="str">
        <f>CONCATENATE('PAO 2023'!A746,". ","3")</f>
        <v>78. 3</v>
      </c>
      <c r="B714" s="116"/>
      <c r="C714" s="116"/>
      <c r="D714" s="116"/>
      <c r="E714" s="117"/>
      <c r="F714" s="387" t="str">
        <f>IFERROR(VLOOKUP(B714,'Validaciones SEVRI'!$D$2:$E$118,2,FALSE)," ")</f>
        <v xml:space="preserve"> </v>
      </c>
      <c r="G714" s="388"/>
      <c r="H714" s="123"/>
      <c r="I714" s="124"/>
      <c r="K714" s="176">
        <f t="shared" si="78"/>
        <v>0</v>
      </c>
    </row>
    <row r="715" spans="1:27" ht="20.25" customHeight="1" x14ac:dyDescent="0.3">
      <c r="A715" s="94" t="str">
        <f>CONCATENATE('PAO 2023'!A746,". ", "4")</f>
        <v>78. 4</v>
      </c>
      <c r="B715" s="116"/>
      <c r="C715" s="116"/>
      <c r="D715" s="116"/>
      <c r="E715" s="117"/>
      <c r="F715" s="387" t="str">
        <f>IFERROR(VLOOKUP(B715,'Validaciones SEVRI'!$D$2:$E$118,2,FALSE)," ")</f>
        <v xml:space="preserve"> </v>
      </c>
      <c r="G715" s="388"/>
      <c r="H715" s="123"/>
      <c r="I715" s="124"/>
      <c r="K715" s="176">
        <f t="shared" si="78"/>
        <v>0</v>
      </c>
    </row>
    <row r="716" spans="1:27" ht="20.25" customHeight="1" x14ac:dyDescent="0.3">
      <c r="A716" s="94" t="str">
        <f>CONCATENATE('PAO 2023'!A746,". ", "5")</f>
        <v>78. 5</v>
      </c>
      <c r="B716" s="116"/>
      <c r="C716" s="116"/>
      <c r="D716" s="116"/>
      <c r="E716" s="117"/>
      <c r="F716" s="387" t="str">
        <f>IFERROR(VLOOKUP(B716,'Validaciones SEVRI'!$D$2:$E$118,2,FALSE)," ")</f>
        <v xml:space="preserve"> </v>
      </c>
      <c r="G716" s="388"/>
      <c r="H716" s="123"/>
      <c r="I716" s="124"/>
      <c r="K716" s="176">
        <f t="shared" si="78"/>
        <v>0</v>
      </c>
    </row>
    <row r="717" spans="1:27" ht="20.25" customHeight="1" x14ac:dyDescent="0.3">
      <c r="A717" s="94" t="str">
        <f>CONCATENATE('PAO 2023'!A746,". ", "6")</f>
        <v>78. 6</v>
      </c>
      <c r="B717" s="116"/>
      <c r="C717" s="116"/>
      <c r="D717" s="116"/>
      <c r="E717" s="117"/>
      <c r="F717" s="387" t="str">
        <f>IFERROR(VLOOKUP(B717,'Validaciones SEVRI'!$D$2:$E$118,2,FALSE)," ")</f>
        <v xml:space="preserve"> </v>
      </c>
      <c r="G717" s="388"/>
      <c r="H717" s="123"/>
      <c r="I717" s="124"/>
      <c r="K717" s="176">
        <f t="shared" si="78"/>
        <v>0</v>
      </c>
    </row>
    <row r="718" spans="1:27" ht="20.25" customHeight="1" thickBot="1" x14ac:dyDescent="0.35">
      <c r="A718" s="94" t="str">
        <f>CONCATENATE('PAO 2023'!A746,". ", "7")</f>
        <v>78. 7</v>
      </c>
      <c r="B718" s="116"/>
      <c r="C718" s="116"/>
      <c r="D718" s="116"/>
      <c r="E718" s="117"/>
      <c r="F718" s="387" t="str">
        <f>IFERROR(VLOOKUP(B718,'Validaciones SEVRI'!$D$2:$E$118,2,FALSE)," ")</f>
        <v xml:space="preserve"> </v>
      </c>
      <c r="G718" s="388"/>
      <c r="H718" s="123"/>
      <c r="I718" s="124"/>
      <c r="K718" s="176">
        <f t="shared" si="78"/>
        <v>0</v>
      </c>
    </row>
    <row r="719" spans="1:27" s="80" customFormat="1" ht="20.25" customHeight="1" thickBot="1" x14ac:dyDescent="0.3">
      <c r="A719" s="73" t="s">
        <v>60</v>
      </c>
      <c r="B719" s="402">
        <f>+'PAO 2023'!B753</f>
        <v>0</v>
      </c>
      <c r="C719" s="403"/>
      <c r="D719" s="403"/>
      <c r="E719" s="403"/>
      <c r="F719" s="403"/>
      <c r="G719" s="403"/>
      <c r="H719" s="403"/>
      <c r="I719" s="403"/>
      <c r="J719" s="135"/>
      <c r="K719" s="176"/>
      <c r="L719" s="135"/>
      <c r="M719" s="135"/>
      <c r="N719" s="135"/>
      <c r="O719" s="135"/>
      <c r="P719" s="135"/>
      <c r="Q719" s="135"/>
      <c r="R719" s="135"/>
      <c r="S719" s="135"/>
      <c r="T719" s="135"/>
      <c r="U719" s="135"/>
      <c r="V719" s="135"/>
      <c r="W719" s="135"/>
      <c r="X719" s="135"/>
      <c r="Y719" s="135"/>
      <c r="Z719" s="135"/>
      <c r="AA719" s="135"/>
    </row>
    <row r="720" spans="1:27" ht="20.25" customHeight="1" x14ac:dyDescent="0.3">
      <c r="A720" s="92" t="s">
        <v>61</v>
      </c>
      <c r="B720" s="395" t="str">
        <f>CONCATENATE('PAO 2023'!A755,". ",'PAO 2023'!A756)</f>
        <v xml:space="preserve">79. </v>
      </c>
      <c r="C720" s="396"/>
      <c r="D720" s="396"/>
      <c r="E720" s="396"/>
      <c r="F720" s="396"/>
      <c r="G720" s="396"/>
      <c r="H720" s="396"/>
      <c r="I720" s="397"/>
      <c r="K720" s="177"/>
      <c r="L720" s="173"/>
      <c r="M720" s="173"/>
      <c r="N720" s="81"/>
      <c r="O720" s="81"/>
      <c r="P720" s="81"/>
      <c r="Q720" s="81"/>
      <c r="R720" s="81"/>
      <c r="S720" s="81"/>
      <c r="T720" s="81"/>
      <c r="U720" s="81"/>
      <c r="V720" s="81"/>
      <c r="W720" s="81"/>
      <c r="X720" s="81"/>
      <c r="Y720" s="81"/>
      <c r="Z720" s="81"/>
      <c r="AA720" s="81"/>
    </row>
    <row r="721" spans="1:27" ht="20.25" customHeight="1" x14ac:dyDescent="0.3">
      <c r="A721" s="94" t="str">
        <f>CONCATENATE('PAO 2023'!A755,". ", "1")</f>
        <v>79. 1</v>
      </c>
      <c r="B721" s="116"/>
      <c r="C721" s="116"/>
      <c r="D721" s="116"/>
      <c r="E721" s="117"/>
      <c r="F721" s="387" t="str">
        <f>IFERROR(VLOOKUP(B721,'Validaciones SEVRI'!$D$2:$E$118,2,FALSE)," ")</f>
        <v xml:space="preserve"> </v>
      </c>
      <c r="G721" s="388"/>
      <c r="H721" s="123"/>
      <c r="I721" s="124"/>
      <c r="K721" s="176">
        <f t="shared" ref="K721:K727" si="79">IF(B721&lt;1,0, 1)</f>
        <v>0</v>
      </c>
    </row>
    <row r="722" spans="1:27" ht="20.25" customHeight="1" x14ac:dyDescent="0.3">
      <c r="A722" s="94" t="str">
        <f>CONCATENATE('PAO 2023'!A755,". ", "2")</f>
        <v>79. 2</v>
      </c>
      <c r="B722" s="116"/>
      <c r="C722" s="116"/>
      <c r="D722" s="116"/>
      <c r="E722" s="117"/>
      <c r="F722" s="387" t="str">
        <f>IFERROR(VLOOKUP(B722,'Validaciones SEVRI'!$D$2:$E$118,2,FALSE)," ")</f>
        <v xml:space="preserve"> </v>
      </c>
      <c r="G722" s="388"/>
      <c r="H722" s="123"/>
      <c r="I722" s="124"/>
      <c r="K722" s="176">
        <f t="shared" si="79"/>
        <v>0</v>
      </c>
    </row>
    <row r="723" spans="1:27" ht="20.25" customHeight="1" x14ac:dyDescent="0.3">
      <c r="A723" s="94" t="str">
        <f>CONCATENATE('PAO 2023'!A755,". ","3")</f>
        <v>79. 3</v>
      </c>
      <c r="B723" s="116"/>
      <c r="C723" s="116"/>
      <c r="D723" s="116"/>
      <c r="E723" s="117"/>
      <c r="F723" s="387" t="str">
        <f>IFERROR(VLOOKUP(B723,'Validaciones SEVRI'!$D$2:$E$118,2,FALSE)," ")</f>
        <v xml:space="preserve"> </v>
      </c>
      <c r="G723" s="388"/>
      <c r="H723" s="123"/>
      <c r="I723" s="124"/>
      <c r="K723" s="176">
        <f t="shared" si="79"/>
        <v>0</v>
      </c>
    </row>
    <row r="724" spans="1:27" ht="20.25" customHeight="1" x14ac:dyDescent="0.3">
      <c r="A724" s="94" t="str">
        <f>CONCATENATE('PAO 2023'!A755,". ", "4")</f>
        <v>79. 4</v>
      </c>
      <c r="B724" s="116"/>
      <c r="C724" s="116"/>
      <c r="D724" s="116"/>
      <c r="E724" s="117"/>
      <c r="F724" s="387" t="str">
        <f>IFERROR(VLOOKUP(B724,'Validaciones SEVRI'!$D$2:$E$118,2,FALSE)," ")</f>
        <v xml:space="preserve"> </v>
      </c>
      <c r="G724" s="388"/>
      <c r="H724" s="123"/>
      <c r="I724" s="124"/>
      <c r="K724" s="176">
        <f t="shared" si="79"/>
        <v>0</v>
      </c>
    </row>
    <row r="725" spans="1:27" ht="20.25" customHeight="1" x14ac:dyDescent="0.3">
      <c r="A725" s="94" t="str">
        <f>CONCATENATE('PAO 2023'!A755,". ", "5")</f>
        <v>79. 5</v>
      </c>
      <c r="B725" s="116"/>
      <c r="C725" s="116"/>
      <c r="D725" s="116"/>
      <c r="E725" s="117"/>
      <c r="F725" s="387" t="str">
        <f>IFERROR(VLOOKUP(B725,'Validaciones SEVRI'!$D$2:$E$118,2,FALSE)," ")</f>
        <v xml:space="preserve"> </v>
      </c>
      <c r="G725" s="388"/>
      <c r="H725" s="123"/>
      <c r="I725" s="124"/>
      <c r="K725" s="176">
        <f t="shared" si="79"/>
        <v>0</v>
      </c>
    </row>
    <row r="726" spans="1:27" ht="20.25" customHeight="1" x14ac:dyDescent="0.3">
      <c r="A726" s="94" t="str">
        <f>CONCATENATE('PAO 2023'!A755,". ", "6")</f>
        <v>79. 6</v>
      </c>
      <c r="B726" s="116"/>
      <c r="C726" s="116"/>
      <c r="D726" s="116"/>
      <c r="E726" s="117"/>
      <c r="F726" s="387" t="str">
        <f>IFERROR(VLOOKUP(B726,'Validaciones SEVRI'!$D$2:$E$118,2,FALSE)," ")</f>
        <v xml:space="preserve"> </v>
      </c>
      <c r="G726" s="388"/>
      <c r="H726" s="123"/>
      <c r="I726" s="124"/>
      <c r="K726" s="176">
        <f t="shared" si="79"/>
        <v>0</v>
      </c>
    </row>
    <row r="727" spans="1:27" ht="20.25" customHeight="1" thickBot="1" x14ac:dyDescent="0.35">
      <c r="A727" s="94" t="str">
        <f>CONCATENATE('PAO 2023'!A755,". ", "7")</f>
        <v>79. 7</v>
      </c>
      <c r="B727" s="116"/>
      <c r="C727" s="116"/>
      <c r="D727" s="116"/>
      <c r="E727" s="117"/>
      <c r="F727" s="387" t="str">
        <f>IFERROR(VLOOKUP(B727,'Validaciones SEVRI'!$D$2:$E$118,2,FALSE)," ")</f>
        <v xml:space="preserve"> </v>
      </c>
      <c r="G727" s="388"/>
      <c r="H727" s="123"/>
      <c r="I727" s="124"/>
      <c r="K727" s="176">
        <f t="shared" si="79"/>
        <v>0</v>
      </c>
    </row>
    <row r="728" spans="1:27" s="80" customFormat="1" ht="20.25" customHeight="1" thickBot="1" x14ac:dyDescent="0.3">
      <c r="A728" s="73" t="s">
        <v>60</v>
      </c>
      <c r="B728" s="402">
        <f>+'PAO 2023'!B762</f>
        <v>0</v>
      </c>
      <c r="C728" s="403"/>
      <c r="D728" s="403"/>
      <c r="E728" s="403"/>
      <c r="F728" s="403"/>
      <c r="G728" s="403"/>
      <c r="H728" s="403"/>
      <c r="I728" s="403"/>
      <c r="J728" s="135"/>
      <c r="K728" s="176"/>
      <c r="L728" s="135"/>
      <c r="M728" s="135"/>
      <c r="N728" s="135"/>
      <c r="O728" s="135"/>
      <c r="P728" s="135"/>
      <c r="Q728" s="135"/>
      <c r="R728" s="135"/>
      <c r="S728" s="135"/>
      <c r="T728" s="135"/>
      <c r="U728" s="135"/>
      <c r="V728" s="135"/>
      <c r="W728" s="135"/>
      <c r="X728" s="135"/>
      <c r="Y728" s="135"/>
      <c r="Z728" s="135"/>
      <c r="AA728" s="135"/>
    </row>
    <row r="729" spans="1:27" ht="20.25" customHeight="1" x14ac:dyDescent="0.3">
      <c r="A729" s="92" t="s">
        <v>61</v>
      </c>
      <c r="B729" s="395" t="str">
        <f>CONCATENATE('PAO 2023'!A764,". ",'PAO 2023'!A765)</f>
        <v xml:space="preserve">80. </v>
      </c>
      <c r="C729" s="396"/>
      <c r="D729" s="396"/>
      <c r="E729" s="396"/>
      <c r="F729" s="396"/>
      <c r="G729" s="396"/>
      <c r="H729" s="396"/>
      <c r="I729" s="397"/>
      <c r="K729" s="177"/>
      <c r="L729" s="173"/>
      <c r="M729" s="173"/>
      <c r="N729" s="81"/>
      <c r="O729" s="81"/>
      <c r="P729" s="81"/>
      <c r="Q729" s="81"/>
      <c r="R729" s="81"/>
      <c r="S729" s="81"/>
      <c r="T729" s="81"/>
      <c r="U729" s="81"/>
      <c r="V729" s="81"/>
      <c r="W729" s="81"/>
      <c r="X729" s="81"/>
      <c r="Y729" s="81"/>
      <c r="Z729" s="81"/>
      <c r="AA729" s="81"/>
    </row>
    <row r="730" spans="1:27" ht="20.25" customHeight="1" x14ac:dyDescent="0.3">
      <c r="A730" s="94" t="str">
        <f>CONCATENATE('PAO 2023'!A764,". ", "1")</f>
        <v>80. 1</v>
      </c>
      <c r="B730" s="116"/>
      <c r="C730" s="116"/>
      <c r="D730" s="116"/>
      <c r="E730" s="117"/>
      <c r="F730" s="387" t="str">
        <f>IFERROR(VLOOKUP(B730,'Validaciones SEVRI'!$D$2:$E$118,2,FALSE)," ")</f>
        <v xml:space="preserve"> </v>
      </c>
      <c r="G730" s="388"/>
      <c r="H730" s="123"/>
      <c r="I730" s="124"/>
      <c r="K730" s="176">
        <f t="shared" ref="K730:K736" si="80">IF(B730&lt;1,0, 1)</f>
        <v>0</v>
      </c>
    </row>
    <row r="731" spans="1:27" ht="20.25" customHeight="1" x14ac:dyDescent="0.3">
      <c r="A731" s="94" t="str">
        <f>CONCATENATE('PAO 2023'!A764,". ", "2")</f>
        <v>80. 2</v>
      </c>
      <c r="B731" s="116"/>
      <c r="C731" s="116"/>
      <c r="D731" s="116"/>
      <c r="E731" s="117"/>
      <c r="F731" s="387" t="str">
        <f>IFERROR(VLOOKUP(B731,'Validaciones SEVRI'!$D$2:$E$118,2,FALSE)," ")</f>
        <v xml:space="preserve"> </v>
      </c>
      <c r="G731" s="388"/>
      <c r="H731" s="123"/>
      <c r="I731" s="124"/>
      <c r="K731" s="176">
        <f t="shared" si="80"/>
        <v>0</v>
      </c>
    </row>
    <row r="732" spans="1:27" ht="20.25" customHeight="1" x14ac:dyDescent="0.3">
      <c r="A732" s="94" t="str">
        <f>CONCATENATE('PAO 2023'!A764,". ","3")</f>
        <v>80. 3</v>
      </c>
      <c r="B732" s="116"/>
      <c r="C732" s="116"/>
      <c r="D732" s="116"/>
      <c r="E732" s="117"/>
      <c r="F732" s="387" t="str">
        <f>IFERROR(VLOOKUP(B732,'Validaciones SEVRI'!$D$2:$E$118,2,FALSE)," ")</f>
        <v xml:space="preserve"> </v>
      </c>
      <c r="G732" s="388"/>
      <c r="H732" s="123"/>
      <c r="I732" s="124"/>
      <c r="K732" s="176">
        <f t="shared" si="80"/>
        <v>0</v>
      </c>
    </row>
    <row r="733" spans="1:27" ht="20.25" customHeight="1" x14ac:dyDescent="0.3">
      <c r="A733" s="94" t="str">
        <f>CONCATENATE('PAO 2023'!A764,". ", "4")</f>
        <v>80. 4</v>
      </c>
      <c r="B733" s="116"/>
      <c r="C733" s="116"/>
      <c r="D733" s="116"/>
      <c r="E733" s="117"/>
      <c r="F733" s="387" t="str">
        <f>IFERROR(VLOOKUP(B733,'Validaciones SEVRI'!$D$2:$E$118,2,FALSE)," ")</f>
        <v xml:space="preserve"> </v>
      </c>
      <c r="G733" s="388"/>
      <c r="H733" s="123"/>
      <c r="I733" s="124"/>
      <c r="K733" s="176">
        <f t="shared" si="80"/>
        <v>0</v>
      </c>
    </row>
    <row r="734" spans="1:27" ht="20.25" customHeight="1" x14ac:dyDescent="0.3">
      <c r="A734" s="94" t="str">
        <f>CONCATENATE('PAO 2023'!A764,". ", "5")</f>
        <v>80. 5</v>
      </c>
      <c r="B734" s="116"/>
      <c r="C734" s="116"/>
      <c r="D734" s="116"/>
      <c r="E734" s="117"/>
      <c r="F734" s="387" t="str">
        <f>IFERROR(VLOOKUP(B734,'Validaciones SEVRI'!$D$2:$E$118,2,FALSE)," ")</f>
        <v xml:space="preserve"> </v>
      </c>
      <c r="G734" s="388"/>
      <c r="H734" s="123"/>
      <c r="I734" s="124"/>
      <c r="K734" s="176">
        <f t="shared" si="80"/>
        <v>0</v>
      </c>
    </row>
    <row r="735" spans="1:27" ht="20.25" customHeight="1" x14ac:dyDescent="0.3">
      <c r="A735" s="94" t="str">
        <f>CONCATENATE('PAO 2023'!A764,". ", "6")</f>
        <v>80. 6</v>
      </c>
      <c r="B735" s="116"/>
      <c r="C735" s="116"/>
      <c r="D735" s="116"/>
      <c r="E735" s="117"/>
      <c r="F735" s="387" t="str">
        <f>IFERROR(VLOOKUP(B735,'Validaciones SEVRI'!$D$2:$E$118,2,FALSE)," ")</f>
        <v xml:space="preserve"> </v>
      </c>
      <c r="G735" s="388"/>
      <c r="H735" s="123"/>
      <c r="I735" s="124"/>
      <c r="K735" s="176">
        <f t="shared" si="80"/>
        <v>0</v>
      </c>
    </row>
    <row r="736" spans="1:27" ht="20.25" customHeight="1" thickBot="1" x14ac:dyDescent="0.35">
      <c r="A736" s="94" t="str">
        <f>CONCATENATE('PAO 2023'!A764,". ", "7")</f>
        <v>80. 7</v>
      </c>
      <c r="B736" s="116"/>
      <c r="C736" s="116"/>
      <c r="D736" s="116"/>
      <c r="E736" s="117"/>
      <c r="F736" s="387" t="str">
        <f>IFERROR(VLOOKUP(B736,'Validaciones SEVRI'!$D$2:$E$118,2,FALSE)," ")</f>
        <v xml:space="preserve"> </v>
      </c>
      <c r="G736" s="388"/>
      <c r="H736" s="123"/>
      <c r="I736" s="124"/>
      <c r="K736" s="176">
        <f t="shared" si="80"/>
        <v>0</v>
      </c>
    </row>
    <row r="737" spans="1:27" s="80" customFormat="1" ht="20.25" customHeight="1" thickBot="1" x14ac:dyDescent="0.3">
      <c r="A737" s="73" t="s">
        <v>60</v>
      </c>
      <c r="B737" s="402">
        <f>+'PAO 2023'!B771</f>
        <v>0</v>
      </c>
      <c r="C737" s="403"/>
      <c r="D737" s="403"/>
      <c r="E737" s="403"/>
      <c r="F737" s="403"/>
      <c r="G737" s="403"/>
      <c r="H737" s="403"/>
      <c r="I737" s="403"/>
      <c r="J737" s="135"/>
      <c r="K737" s="176"/>
      <c r="L737" s="135"/>
      <c r="M737" s="135"/>
      <c r="N737" s="135"/>
      <c r="O737" s="135"/>
      <c r="P737" s="135"/>
      <c r="Q737" s="135"/>
      <c r="R737" s="135"/>
      <c r="S737" s="135"/>
      <c r="T737" s="135"/>
      <c r="U737" s="135"/>
      <c r="V737" s="135"/>
      <c r="W737" s="135"/>
      <c r="X737" s="135"/>
      <c r="Y737" s="135"/>
      <c r="Z737" s="135"/>
      <c r="AA737" s="135"/>
    </row>
    <row r="738" spans="1:27" ht="20.25" customHeight="1" x14ac:dyDescent="0.3">
      <c r="A738" s="92" t="s">
        <v>61</v>
      </c>
      <c r="B738" s="395" t="str">
        <f>CONCATENATE('PAO 2023'!A773,". ",'PAO 2023'!A774)</f>
        <v xml:space="preserve">81. </v>
      </c>
      <c r="C738" s="396"/>
      <c r="D738" s="396"/>
      <c r="E738" s="396"/>
      <c r="F738" s="396"/>
      <c r="G738" s="396"/>
      <c r="H738" s="396"/>
      <c r="I738" s="397"/>
      <c r="K738" s="177"/>
      <c r="L738" s="173"/>
      <c r="M738" s="173"/>
      <c r="N738" s="81"/>
      <c r="O738" s="81"/>
      <c r="P738" s="81"/>
      <c r="Q738" s="81"/>
      <c r="R738" s="81"/>
      <c r="S738" s="81"/>
      <c r="T738" s="81"/>
      <c r="U738" s="81"/>
      <c r="V738" s="81"/>
      <c r="W738" s="81"/>
      <c r="X738" s="81"/>
      <c r="Y738" s="81"/>
      <c r="Z738" s="81"/>
      <c r="AA738" s="81"/>
    </row>
    <row r="739" spans="1:27" ht="20.25" customHeight="1" x14ac:dyDescent="0.3">
      <c r="A739" s="94" t="str">
        <f>CONCATENATE('PAO 2023'!A773,". ", "1")</f>
        <v>81. 1</v>
      </c>
      <c r="B739" s="116"/>
      <c r="C739" s="116"/>
      <c r="D739" s="116"/>
      <c r="E739" s="117"/>
      <c r="F739" s="387" t="str">
        <f>IFERROR(VLOOKUP(B739,'Validaciones SEVRI'!$D$2:$E$118,2,FALSE)," ")</f>
        <v xml:space="preserve"> </v>
      </c>
      <c r="G739" s="388"/>
      <c r="H739" s="123"/>
      <c r="I739" s="124"/>
      <c r="K739" s="176">
        <f t="shared" ref="K739:K745" si="81">IF(B739&lt;1,0, 1)</f>
        <v>0</v>
      </c>
    </row>
    <row r="740" spans="1:27" ht="20.25" customHeight="1" x14ac:dyDescent="0.3">
      <c r="A740" s="94" t="str">
        <f>CONCATENATE('PAO 2023'!A773,". ", "2")</f>
        <v>81. 2</v>
      </c>
      <c r="B740" s="116"/>
      <c r="C740" s="116"/>
      <c r="D740" s="116"/>
      <c r="E740" s="117"/>
      <c r="F740" s="387" t="str">
        <f>IFERROR(VLOOKUP(B740,'Validaciones SEVRI'!$D$2:$E$118,2,FALSE)," ")</f>
        <v xml:space="preserve"> </v>
      </c>
      <c r="G740" s="388"/>
      <c r="H740" s="123"/>
      <c r="I740" s="124"/>
      <c r="K740" s="176">
        <f t="shared" si="81"/>
        <v>0</v>
      </c>
    </row>
    <row r="741" spans="1:27" ht="20.25" customHeight="1" x14ac:dyDescent="0.3">
      <c r="A741" s="94" t="str">
        <f>CONCATENATE('PAO 2023'!A773,". ","3")</f>
        <v>81. 3</v>
      </c>
      <c r="B741" s="116"/>
      <c r="C741" s="116"/>
      <c r="D741" s="116"/>
      <c r="E741" s="117"/>
      <c r="F741" s="387" t="str">
        <f>IFERROR(VLOOKUP(B741,'Validaciones SEVRI'!$D$2:$E$118,2,FALSE)," ")</f>
        <v xml:space="preserve"> </v>
      </c>
      <c r="G741" s="388"/>
      <c r="H741" s="123"/>
      <c r="I741" s="124"/>
      <c r="K741" s="176">
        <f t="shared" si="81"/>
        <v>0</v>
      </c>
    </row>
    <row r="742" spans="1:27" ht="20.25" customHeight="1" x14ac:dyDescent="0.3">
      <c r="A742" s="94" t="str">
        <f>CONCATENATE('PAO 2023'!A773,". ", "4")</f>
        <v>81. 4</v>
      </c>
      <c r="B742" s="116"/>
      <c r="C742" s="116"/>
      <c r="D742" s="116"/>
      <c r="E742" s="117"/>
      <c r="F742" s="387" t="str">
        <f>IFERROR(VLOOKUP(B742,'Validaciones SEVRI'!$D$2:$E$118,2,FALSE)," ")</f>
        <v xml:space="preserve"> </v>
      </c>
      <c r="G742" s="388"/>
      <c r="H742" s="123"/>
      <c r="I742" s="124"/>
      <c r="K742" s="176">
        <f t="shared" si="81"/>
        <v>0</v>
      </c>
    </row>
    <row r="743" spans="1:27" ht="20.25" customHeight="1" x14ac:dyDescent="0.3">
      <c r="A743" s="94" t="str">
        <f>CONCATENATE('PAO 2023'!A773,". ", "5")</f>
        <v>81. 5</v>
      </c>
      <c r="B743" s="116"/>
      <c r="C743" s="116"/>
      <c r="D743" s="116"/>
      <c r="E743" s="117"/>
      <c r="F743" s="387" t="str">
        <f>IFERROR(VLOOKUP(B743,'Validaciones SEVRI'!$D$2:$E$118,2,FALSE)," ")</f>
        <v xml:space="preserve"> </v>
      </c>
      <c r="G743" s="388"/>
      <c r="H743" s="123"/>
      <c r="I743" s="124"/>
      <c r="K743" s="176">
        <f t="shared" si="81"/>
        <v>0</v>
      </c>
    </row>
    <row r="744" spans="1:27" ht="20.25" customHeight="1" x14ac:dyDescent="0.3">
      <c r="A744" s="94" t="str">
        <f>CONCATENATE('PAO 2023'!A773,". ", "6")</f>
        <v>81. 6</v>
      </c>
      <c r="B744" s="116"/>
      <c r="C744" s="116"/>
      <c r="D744" s="116"/>
      <c r="E744" s="117"/>
      <c r="F744" s="387" t="str">
        <f>IFERROR(VLOOKUP(B744,'Validaciones SEVRI'!$D$2:$E$118,2,FALSE)," ")</f>
        <v xml:space="preserve"> </v>
      </c>
      <c r="G744" s="388"/>
      <c r="H744" s="123"/>
      <c r="I744" s="124"/>
      <c r="K744" s="176">
        <f t="shared" si="81"/>
        <v>0</v>
      </c>
    </row>
    <row r="745" spans="1:27" ht="20.25" customHeight="1" thickBot="1" x14ac:dyDescent="0.35">
      <c r="A745" s="94" t="str">
        <f>CONCATENATE('PAO 2023'!A773,". ", "7")</f>
        <v>81. 7</v>
      </c>
      <c r="B745" s="116"/>
      <c r="C745" s="116"/>
      <c r="D745" s="116"/>
      <c r="E745" s="117"/>
      <c r="F745" s="387" t="str">
        <f>IFERROR(VLOOKUP(B745,'Validaciones SEVRI'!$D$2:$E$118,2,FALSE)," ")</f>
        <v xml:space="preserve"> </v>
      </c>
      <c r="G745" s="388"/>
      <c r="H745" s="123"/>
      <c r="I745" s="124"/>
      <c r="K745" s="176">
        <f t="shared" si="81"/>
        <v>0</v>
      </c>
    </row>
    <row r="746" spans="1:27" s="80" customFormat="1" ht="20.25" customHeight="1" thickBot="1" x14ac:dyDescent="0.3">
      <c r="A746" s="73" t="s">
        <v>60</v>
      </c>
      <c r="B746" s="402">
        <f>+'PAO 2023'!B780</f>
        <v>0</v>
      </c>
      <c r="C746" s="403"/>
      <c r="D746" s="403"/>
      <c r="E746" s="403"/>
      <c r="F746" s="403"/>
      <c r="G746" s="403"/>
      <c r="H746" s="403"/>
      <c r="I746" s="403"/>
      <c r="J746" s="135"/>
      <c r="K746" s="176"/>
      <c r="L746" s="135"/>
      <c r="M746" s="135"/>
      <c r="N746" s="135"/>
      <c r="O746" s="135"/>
      <c r="P746" s="135"/>
      <c r="Q746" s="135"/>
      <c r="R746" s="135"/>
      <c r="S746" s="135"/>
      <c r="T746" s="135"/>
      <c r="U746" s="135"/>
      <c r="V746" s="135"/>
      <c r="W746" s="135"/>
      <c r="X746" s="135"/>
      <c r="Y746" s="135"/>
      <c r="Z746" s="135"/>
      <c r="AA746" s="135"/>
    </row>
    <row r="747" spans="1:27" ht="20.25" customHeight="1" x14ac:dyDescent="0.3">
      <c r="A747" s="92" t="s">
        <v>61</v>
      </c>
      <c r="B747" s="395" t="str">
        <f>CONCATENATE('PAO 2023'!A782,". ",'PAO 2023'!A783)</f>
        <v xml:space="preserve">82. </v>
      </c>
      <c r="C747" s="396"/>
      <c r="D747" s="396"/>
      <c r="E747" s="396"/>
      <c r="F747" s="396"/>
      <c r="G747" s="396"/>
      <c r="H747" s="396"/>
      <c r="I747" s="397"/>
      <c r="K747" s="177"/>
      <c r="L747" s="173"/>
      <c r="M747" s="173"/>
      <c r="N747" s="81"/>
      <c r="O747" s="81"/>
      <c r="P747" s="81"/>
      <c r="Q747" s="81"/>
      <c r="R747" s="81"/>
      <c r="S747" s="81"/>
      <c r="T747" s="81"/>
      <c r="U747" s="81"/>
      <c r="V747" s="81"/>
      <c r="W747" s="81"/>
      <c r="X747" s="81"/>
      <c r="Y747" s="81"/>
      <c r="Z747" s="81"/>
      <c r="AA747" s="81"/>
    </row>
    <row r="748" spans="1:27" ht="20.25" customHeight="1" x14ac:dyDescent="0.3">
      <c r="A748" s="94" t="str">
        <f>CONCATENATE('PAO 2023'!A782,". ", "1")</f>
        <v>82. 1</v>
      </c>
      <c r="B748" s="116"/>
      <c r="C748" s="116"/>
      <c r="D748" s="116"/>
      <c r="E748" s="117"/>
      <c r="F748" s="387" t="str">
        <f>IFERROR(VLOOKUP(B748,'Validaciones SEVRI'!$D$2:$E$118,2,FALSE)," ")</f>
        <v xml:space="preserve"> </v>
      </c>
      <c r="G748" s="388"/>
      <c r="H748" s="123"/>
      <c r="I748" s="124"/>
      <c r="K748" s="176">
        <f t="shared" ref="K748:K754" si="82">IF(B748&lt;1,0, 1)</f>
        <v>0</v>
      </c>
    </row>
    <row r="749" spans="1:27" ht="20.25" customHeight="1" x14ac:dyDescent="0.3">
      <c r="A749" s="94" t="str">
        <f>CONCATENATE('PAO 2023'!A782,". ", "2")</f>
        <v>82. 2</v>
      </c>
      <c r="B749" s="116"/>
      <c r="C749" s="116"/>
      <c r="D749" s="116"/>
      <c r="E749" s="117"/>
      <c r="F749" s="387" t="str">
        <f>IFERROR(VLOOKUP(B749,'Validaciones SEVRI'!$D$2:$E$118,2,FALSE)," ")</f>
        <v xml:space="preserve"> </v>
      </c>
      <c r="G749" s="388"/>
      <c r="H749" s="123"/>
      <c r="I749" s="124"/>
      <c r="K749" s="176">
        <f t="shared" si="82"/>
        <v>0</v>
      </c>
    </row>
    <row r="750" spans="1:27" ht="20.25" customHeight="1" x14ac:dyDescent="0.3">
      <c r="A750" s="94" t="str">
        <f>CONCATENATE('PAO 2023'!A782,". ","3")</f>
        <v>82. 3</v>
      </c>
      <c r="B750" s="116"/>
      <c r="C750" s="116"/>
      <c r="D750" s="116"/>
      <c r="E750" s="117"/>
      <c r="F750" s="387" t="str">
        <f>IFERROR(VLOOKUP(B750,'Validaciones SEVRI'!$D$2:$E$118,2,FALSE)," ")</f>
        <v xml:space="preserve"> </v>
      </c>
      <c r="G750" s="388"/>
      <c r="H750" s="123"/>
      <c r="I750" s="124"/>
      <c r="K750" s="176">
        <f t="shared" si="82"/>
        <v>0</v>
      </c>
    </row>
    <row r="751" spans="1:27" ht="20.25" customHeight="1" x14ac:dyDescent="0.3">
      <c r="A751" s="94" t="str">
        <f>CONCATENATE('PAO 2023'!A782,". ", "4")</f>
        <v>82. 4</v>
      </c>
      <c r="B751" s="116"/>
      <c r="C751" s="116"/>
      <c r="D751" s="116"/>
      <c r="E751" s="117"/>
      <c r="F751" s="387" t="str">
        <f>IFERROR(VLOOKUP(B751,'Validaciones SEVRI'!$D$2:$E$118,2,FALSE)," ")</f>
        <v xml:space="preserve"> </v>
      </c>
      <c r="G751" s="388"/>
      <c r="H751" s="123"/>
      <c r="I751" s="124"/>
      <c r="K751" s="176">
        <f t="shared" si="82"/>
        <v>0</v>
      </c>
    </row>
    <row r="752" spans="1:27" ht="20.25" customHeight="1" x14ac:dyDescent="0.3">
      <c r="A752" s="94" t="str">
        <f>CONCATENATE('PAO 2023'!A782,". ", "5")</f>
        <v>82. 5</v>
      </c>
      <c r="B752" s="116"/>
      <c r="C752" s="116"/>
      <c r="D752" s="116"/>
      <c r="E752" s="117"/>
      <c r="F752" s="387" t="str">
        <f>IFERROR(VLOOKUP(B752,'Validaciones SEVRI'!$D$2:$E$118,2,FALSE)," ")</f>
        <v xml:space="preserve"> </v>
      </c>
      <c r="G752" s="388"/>
      <c r="H752" s="123"/>
      <c r="I752" s="124"/>
      <c r="K752" s="176">
        <f t="shared" si="82"/>
        <v>0</v>
      </c>
    </row>
    <row r="753" spans="1:27" ht="20.25" customHeight="1" x14ac:dyDescent="0.3">
      <c r="A753" s="94" t="str">
        <f>CONCATENATE('PAO 2023'!A782,". ", "6")</f>
        <v>82. 6</v>
      </c>
      <c r="B753" s="116"/>
      <c r="C753" s="116"/>
      <c r="D753" s="116"/>
      <c r="E753" s="117"/>
      <c r="F753" s="387" t="str">
        <f>IFERROR(VLOOKUP(B753,'Validaciones SEVRI'!$D$2:$E$118,2,FALSE)," ")</f>
        <v xml:space="preserve"> </v>
      </c>
      <c r="G753" s="388"/>
      <c r="H753" s="123"/>
      <c r="I753" s="124"/>
      <c r="K753" s="176">
        <f t="shared" si="82"/>
        <v>0</v>
      </c>
    </row>
    <row r="754" spans="1:27" ht="20.25" customHeight="1" thickBot="1" x14ac:dyDescent="0.35">
      <c r="A754" s="94" t="str">
        <f>CONCATENATE('PAO 2023'!A782,". ", "7")</f>
        <v>82. 7</v>
      </c>
      <c r="B754" s="116"/>
      <c r="C754" s="116"/>
      <c r="D754" s="116"/>
      <c r="E754" s="117"/>
      <c r="F754" s="387" t="str">
        <f>IFERROR(VLOOKUP(B754,'Validaciones SEVRI'!$D$2:$E$118,2,FALSE)," ")</f>
        <v xml:space="preserve"> </v>
      </c>
      <c r="G754" s="388"/>
      <c r="H754" s="123"/>
      <c r="I754" s="124"/>
      <c r="K754" s="176">
        <f t="shared" si="82"/>
        <v>0</v>
      </c>
    </row>
    <row r="755" spans="1:27" s="80" customFormat="1" ht="20.25" customHeight="1" thickBot="1" x14ac:dyDescent="0.3">
      <c r="A755" s="73" t="s">
        <v>60</v>
      </c>
      <c r="B755" s="402">
        <f>+'PAO 2023'!B789</f>
        <v>0</v>
      </c>
      <c r="C755" s="403"/>
      <c r="D755" s="403"/>
      <c r="E755" s="403"/>
      <c r="F755" s="403"/>
      <c r="G755" s="403"/>
      <c r="H755" s="403"/>
      <c r="I755" s="403"/>
      <c r="J755" s="135"/>
      <c r="K755" s="176"/>
      <c r="L755" s="135"/>
      <c r="M755" s="135"/>
      <c r="N755" s="135"/>
      <c r="O755" s="135"/>
      <c r="P755" s="135"/>
      <c r="Q755" s="135"/>
      <c r="R755" s="135"/>
      <c r="S755" s="135"/>
      <c r="T755" s="135"/>
      <c r="U755" s="135"/>
      <c r="V755" s="135"/>
      <c r="W755" s="135"/>
      <c r="X755" s="135"/>
      <c r="Y755" s="135"/>
      <c r="Z755" s="135"/>
      <c r="AA755" s="135"/>
    </row>
    <row r="756" spans="1:27" ht="20.25" customHeight="1" x14ac:dyDescent="0.3">
      <c r="A756" s="92" t="s">
        <v>61</v>
      </c>
      <c r="B756" s="395" t="str">
        <f>CONCATENATE('PAO 2023'!A791,". ",'PAO 2023'!A792)</f>
        <v xml:space="preserve">83. </v>
      </c>
      <c r="C756" s="396"/>
      <c r="D756" s="396"/>
      <c r="E756" s="396"/>
      <c r="F756" s="396"/>
      <c r="G756" s="396"/>
      <c r="H756" s="396"/>
      <c r="I756" s="397"/>
      <c r="K756" s="177"/>
      <c r="L756" s="173"/>
      <c r="M756" s="173"/>
      <c r="N756" s="81"/>
      <c r="O756" s="81"/>
      <c r="P756" s="81"/>
      <c r="Q756" s="81"/>
      <c r="R756" s="81"/>
      <c r="S756" s="81"/>
      <c r="T756" s="81"/>
      <c r="U756" s="81"/>
      <c r="V756" s="81"/>
      <c r="W756" s="81"/>
      <c r="X756" s="81"/>
      <c r="Y756" s="81"/>
      <c r="Z756" s="81"/>
      <c r="AA756" s="81"/>
    </row>
    <row r="757" spans="1:27" ht="20.25" customHeight="1" x14ac:dyDescent="0.3">
      <c r="A757" s="94" t="str">
        <f>CONCATENATE('PAO 2023'!A791,". ", "1")</f>
        <v>83. 1</v>
      </c>
      <c r="B757" s="116"/>
      <c r="C757" s="116"/>
      <c r="D757" s="116"/>
      <c r="E757" s="117"/>
      <c r="F757" s="387" t="str">
        <f>IFERROR(VLOOKUP(B757,'Validaciones SEVRI'!$D$2:$E$118,2,FALSE)," ")</f>
        <v xml:space="preserve"> </v>
      </c>
      <c r="G757" s="388"/>
      <c r="H757" s="123"/>
      <c r="I757" s="124"/>
      <c r="K757" s="176">
        <f t="shared" ref="K757:K763" si="83">IF(B757&lt;1,0, 1)</f>
        <v>0</v>
      </c>
    </row>
    <row r="758" spans="1:27" ht="20.25" customHeight="1" x14ac:dyDescent="0.3">
      <c r="A758" s="94" t="str">
        <f>CONCATENATE('PAO 2023'!A791,". ", "2")</f>
        <v>83. 2</v>
      </c>
      <c r="B758" s="116"/>
      <c r="C758" s="116"/>
      <c r="D758" s="116"/>
      <c r="E758" s="117"/>
      <c r="F758" s="387" t="str">
        <f>IFERROR(VLOOKUP(B758,'Validaciones SEVRI'!$D$2:$E$118,2,FALSE)," ")</f>
        <v xml:space="preserve"> </v>
      </c>
      <c r="G758" s="388"/>
      <c r="H758" s="123"/>
      <c r="I758" s="124"/>
      <c r="K758" s="176">
        <f t="shared" si="83"/>
        <v>0</v>
      </c>
    </row>
    <row r="759" spans="1:27" ht="20.25" customHeight="1" x14ac:dyDescent="0.3">
      <c r="A759" s="94" t="str">
        <f>CONCATENATE('PAO 2023'!A791,". ","3")</f>
        <v>83. 3</v>
      </c>
      <c r="B759" s="116"/>
      <c r="C759" s="116"/>
      <c r="D759" s="116"/>
      <c r="E759" s="117"/>
      <c r="F759" s="387" t="str">
        <f>IFERROR(VLOOKUP(B759,'Validaciones SEVRI'!$D$2:$E$118,2,FALSE)," ")</f>
        <v xml:space="preserve"> </v>
      </c>
      <c r="G759" s="388"/>
      <c r="H759" s="123"/>
      <c r="I759" s="124"/>
      <c r="K759" s="176">
        <f t="shared" si="83"/>
        <v>0</v>
      </c>
    </row>
    <row r="760" spans="1:27" ht="20.25" customHeight="1" x14ac:dyDescent="0.3">
      <c r="A760" s="94" t="str">
        <f>CONCATENATE('PAO 2023'!A791,". ", "4")</f>
        <v>83. 4</v>
      </c>
      <c r="B760" s="116"/>
      <c r="C760" s="116"/>
      <c r="D760" s="116"/>
      <c r="E760" s="117"/>
      <c r="F760" s="387" t="str">
        <f>IFERROR(VLOOKUP(B760,'Validaciones SEVRI'!$D$2:$E$118,2,FALSE)," ")</f>
        <v xml:space="preserve"> </v>
      </c>
      <c r="G760" s="388"/>
      <c r="H760" s="123"/>
      <c r="I760" s="124"/>
      <c r="K760" s="176">
        <f t="shared" si="83"/>
        <v>0</v>
      </c>
    </row>
    <row r="761" spans="1:27" ht="20.25" customHeight="1" x14ac:dyDescent="0.3">
      <c r="A761" s="94" t="str">
        <f>CONCATENATE('PAO 2023'!A791,". ", "5")</f>
        <v>83. 5</v>
      </c>
      <c r="B761" s="116"/>
      <c r="C761" s="116"/>
      <c r="D761" s="116"/>
      <c r="E761" s="117"/>
      <c r="F761" s="387" t="str">
        <f>IFERROR(VLOOKUP(B761,'Validaciones SEVRI'!$D$2:$E$118,2,FALSE)," ")</f>
        <v xml:space="preserve"> </v>
      </c>
      <c r="G761" s="388"/>
      <c r="H761" s="123"/>
      <c r="I761" s="124"/>
      <c r="K761" s="176">
        <f t="shared" si="83"/>
        <v>0</v>
      </c>
    </row>
    <row r="762" spans="1:27" ht="20.25" customHeight="1" x14ac:dyDescent="0.3">
      <c r="A762" s="94" t="str">
        <f>CONCATENATE('PAO 2023'!A791,". ", "6")</f>
        <v>83. 6</v>
      </c>
      <c r="B762" s="116"/>
      <c r="C762" s="116"/>
      <c r="D762" s="116"/>
      <c r="E762" s="117"/>
      <c r="F762" s="387" t="str">
        <f>IFERROR(VLOOKUP(B762,'Validaciones SEVRI'!$D$2:$E$118,2,FALSE)," ")</f>
        <v xml:space="preserve"> </v>
      </c>
      <c r="G762" s="388"/>
      <c r="H762" s="123"/>
      <c r="I762" s="124"/>
      <c r="K762" s="176">
        <f t="shared" si="83"/>
        <v>0</v>
      </c>
    </row>
    <row r="763" spans="1:27" ht="20.25" customHeight="1" thickBot="1" x14ac:dyDescent="0.35">
      <c r="A763" s="94" t="str">
        <f>CONCATENATE('PAO 2023'!A791,". ", "7")</f>
        <v>83. 7</v>
      </c>
      <c r="B763" s="116"/>
      <c r="C763" s="116"/>
      <c r="D763" s="116"/>
      <c r="E763" s="117"/>
      <c r="F763" s="387" t="str">
        <f>IFERROR(VLOOKUP(B763,'Validaciones SEVRI'!$D$2:$E$118,2,FALSE)," ")</f>
        <v xml:space="preserve"> </v>
      </c>
      <c r="G763" s="388"/>
      <c r="H763" s="123"/>
      <c r="I763" s="124"/>
      <c r="K763" s="176">
        <f t="shared" si="83"/>
        <v>0</v>
      </c>
    </row>
    <row r="764" spans="1:27" s="80" customFormat="1" ht="20.25" customHeight="1" thickBot="1" x14ac:dyDescent="0.3">
      <c r="A764" s="73" t="s">
        <v>60</v>
      </c>
      <c r="B764" s="402">
        <f>+'PAO 2023'!B798</f>
        <v>0</v>
      </c>
      <c r="C764" s="403"/>
      <c r="D764" s="403"/>
      <c r="E764" s="403"/>
      <c r="F764" s="403"/>
      <c r="G764" s="403"/>
      <c r="H764" s="403"/>
      <c r="I764" s="403"/>
      <c r="J764" s="135"/>
      <c r="K764" s="176"/>
      <c r="L764" s="135"/>
      <c r="M764" s="135"/>
      <c r="N764" s="135"/>
      <c r="O764" s="135"/>
      <c r="P764" s="135"/>
      <c r="Q764" s="135"/>
      <c r="R764" s="135"/>
      <c r="S764" s="135"/>
      <c r="T764" s="135"/>
      <c r="U764" s="135"/>
      <c r="V764" s="135"/>
      <c r="W764" s="135"/>
      <c r="X764" s="135"/>
      <c r="Y764" s="135"/>
      <c r="Z764" s="135"/>
      <c r="AA764" s="135"/>
    </row>
    <row r="765" spans="1:27" ht="20.25" customHeight="1" x14ac:dyDescent="0.3">
      <c r="A765" s="92" t="s">
        <v>61</v>
      </c>
      <c r="B765" s="395" t="str">
        <f>CONCATENATE('PAO 2023'!A800,". ",'PAO 2023'!A801)</f>
        <v xml:space="preserve">84. </v>
      </c>
      <c r="C765" s="396"/>
      <c r="D765" s="396"/>
      <c r="E765" s="396"/>
      <c r="F765" s="396"/>
      <c r="G765" s="396"/>
      <c r="H765" s="396"/>
      <c r="I765" s="397"/>
      <c r="K765" s="177"/>
      <c r="L765" s="173"/>
      <c r="M765" s="173"/>
      <c r="N765" s="81"/>
      <c r="O765" s="81"/>
      <c r="P765" s="81"/>
      <c r="Q765" s="81"/>
      <c r="R765" s="81"/>
      <c r="S765" s="81"/>
      <c r="T765" s="81"/>
      <c r="U765" s="81"/>
      <c r="V765" s="81"/>
      <c r="W765" s="81"/>
      <c r="X765" s="81"/>
      <c r="Y765" s="81"/>
      <c r="Z765" s="81"/>
      <c r="AA765" s="81"/>
    </row>
    <row r="766" spans="1:27" ht="20.25" customHeight="1" x14ac:dyDescent="0.3">
      <c r="A766" s="94" t="str">
        <f>CONCATENATE('PAO 2023'!A800,". ", "1")</f>
        <v>84. 1</v>
      </c>
      <c r="B766" s="116"/>
      <c r="C766" s="116"/>
      <c r="D766" s="116"/>
      <c r="E766" s="117"/>
      <c r="F766" s="387" t="str">
        <f>IFERROR(VLOOKUP(B766,'Validaciones SEVRI'!$D$2:$E$118,2,FALSE)," ")</f>
        <v xml:space="preserve"> </v>
      </c>
      <c r="G766" s="388"/>
      <c r="H766" s="123"/>
      <c r="I766" s="124"/>
      <c r="K766" s="176">
        <f t="shared" ref="K766:K772" si="84">IF(B766&lt;1,0, 1)</f>
        <v>0</v>
      </c>
    </row>
    <row r="767" spans="1:27" ht="20.25" customHeight="1" x14ac:dyDescent="0.3">
      <c r="A767" s="94" t="str">
        <f>CONCATENATE('PAO 2023'!A800,". ", "2")</f>
        <v>84. 2</v>
      </c>
      <c r="B767" s="116"/>
      <c r="C767" s="116"/>
      <c r="D767" s="116"/>
      <c r="E767" s="117"/>
      <c r="F767" s="387" t="str">
        <f>IFERROR(VLOOKUP(B767,'Validaciones SEVRI'!$D$2:$E$118,2,FALSE)," ")</f>
        <v xml:space="preserve"> </v>
      </c>
      <c r="G767" s="388"/>
      <c r="H767" s="123"/>
      <c r="I767" s="124"/>
      <c r="K767" s="176">
        <f t="shared" si="84"/>
        <v>0</v>
      </c>
    </row>
    <row r="768" spans="1:27" ht="20.25" customHeight="1" x14ac:dyDescent="0.3">
      <c r="A768" s="94" t="str">
        <f>CONCATENATE('PAO 2023'!A800,". ","3")</f>
        <v>84. 3</v>
      </c>
      <c r="B768" s="116"/>
      <c r="C768" s="116"/>
      <c r="D768" s="116"/>
      <c r="E768" s="117"/>
      <c r="F768" s="387" t="str">
        <f>IFERROR(VLOOKUP(B768,'Validaciones SEVRI'!$D$2:$E$118,2,FALSE)," ")</f>
        <v xml:space="preserve"> </v>
      </c>
      <c r="G768" s="388"/>
      <c r="H768" s="123"/>
      <c r="I768" s="124"/>
      <c r="K768" s="176">
        <f t="shared" si="84"/>
        <v>0</v>
      </c>
    </row>
    <row r="769" spans="1:27" ht="20.25" customHeight="1" x14ac:dyDescent="0.3">
      <c r="A769" s="94" t="str">
        <f>CONCATENATE('PAO 2023'!A800,". ", "4")</f>
        <v>84. 4</v>
      </c>
      <c r="B769" s="116"/>
      <c r="C769" s="116"/>
      <c r="D769" s="116"/>
      <c r="E769" s="117"/>
      <c r="F769" s="387" t="str">
        <f>IFERROR(VLOOKUP(B769,'Validaciones SEVRI'!$D$2:$E$118,2,FALSE)," ")</f>
        <v xml:space="preserve"> </v>
      </c>
      <c r="G769" s="388"/>
      <c r="H769" s="123"/>
      <c r="I769" s="124"/>
      <c r="K769" s="176">
        <f t="shared" si="84"/>
        <v>0</v>
      </c>
    </row>
    <row r="770" spans="1:27" ht="20.25" customHeight="1" x14ac:dyDescent="0.3">
      <c r="A770" s="94" t="str">
        <f>CONCATENATE('PAO 2023'!A800,". ", "5")</f>
        <v>84. 5</v>
      </c>
      <c r="B770" s="116"/>
      <c r="C770" s="116"/>
      <c r="D770" s="116"/>
      <c r="E770" s="117"/>
      <c r="F770" s="387" t="str">
        <f>IFERROR(VLOOKUP(B770,'Validaciones SEVRI'!$D$2:$E$118,2,FALSE)," ")</f>
        <v xml:space="preserve"> </v>
      </c>
      <c r="G770" s="388"/>
      <c r="H770" s="123"/>
      <c r="I770" s="124"/>
      <c r="K770" s="176">
        <f t="shared" si="84"/>
        <v>0</v>
      </c>
    </row>
    <row r="771" spans="1:27" ht="20.25" customHeight="1" x14ac:dyDescent="0.3">
      <c r="A771" s="94" t="str">
        <f>CONCATENATE('PAO 2023'!A800,". ", "6")</f>
        <v>84. 6</v>
      </c>
      <c r="B771" s="116"/>
      <c r="C771" s="116"/>
      <c r="D771" s="116"/>
      <c r="E771" s="117"/>
      <c r="F771" s="387" t="str">
        <f>IFERROR(VLOOKUP(B771,'Validaciones SEVRI'!$D$2:$E$118,2,FALSE)," ")</f>
        <v xml:space="preserve"> </v>
      </c>
      <c r="G771" s="388"/>
      <c r="H771" s="123"/>
      <c r="I771" s="124"/>
      <c r="K771" s="176">
        <f t="shared" si="84"/>
        <v>0</v>
      </c>
    </row>
    <row r="772" spans="1:27" ht="20.25" customHeight="1" thickBot="1" x14ac:dyDescent="0.35">
      <c r="A772" s="94" t="str">
        <f>CONCATENATE('PAO 2023'!A800,". ", "7")</f>
        <v>84. 7</v>
      </c>
      <c r="B772" s="116"/>
      <c r="C772" s="116"/>
      <c r="D772" s="116"/>
      <c r="E772" s="117"/>
      <c r="F772" s="387" t="str">
        <f>IFERROR(VLOOKUP(B772,'Validaciones SEVRI'!$D$2:$E$118,2,FALSE)," ")</f>
        <v xml:space="preserve"> </v>
      </c>
      <c r="G772" s="388"/>
      <c r="H772" s="123"/>
      <c r="I772" s="124"/>
      <c r="K772" s="176">
        <f t="shared" si="84"/>
        <v>0</v>
      </c>
    </row>
    <row r="773" spans="1:27" s="80" customFormat="1" ht="20.25" customHeight="1" thickBot="1" x14ac:dyDescent="0.3">
      <c r="A773" s="73" t="s">
        <v>60</v>
      </c>
      <c r="B773" s="402">
        <f>+'PAO 2023'!B807</f>
        <v>0</v>
      </c>
      <c r="C773" s="403"/>
      <c r="D773" s="403"/>
      <c r="E773" s="403"/>
      <c r="F773" s="403"/>
      <c r="G773" s="403"/>
      <c r="H773" s="403"/>
      <c r="I773" s="403"/>
      <c r="J773" s="135"/>
      <c r="K773" s="176"/>
      <c r="L773" s="135"/>
      <c r="M773" s="135"/>
      <c r="N773" s="135"/>
      <c r="O773" s="135"/>
      <c r="P773" s="135"/>
      <c r="Q773" s="135"/>
      <c r="R773" s="135"/>
      <c r="S773" s="135"/>
      <c r="T773" s="135"/>
      <c r="U773" s="135"/>
      <c r="V773" s="135"/>
      <c r="W773" s="135"/>
      <c r="X773" s="135"/>
      <c r="Y773" s="135"/>
      <c r="Z773" s="135"/>
      <c r="AA773" s="135"/>
    </row>
    <row r="774" spans="1:27" ht="20.25" customHeight="1" x14ac:dyDescent="0.3">
      <c r="A774" s="92" t="s">
        <v>61</v>
      </c>
      <c r="B774" s="395" t="str">
        <f>CONCATENATE('PAO 2023'!A809,". ",'PAO 2023'!A810)</f>
        <v xml:space="preserve">85. </v>
      </c>
      <c r="C774" s="396"/>
      <c r="D774" s="396"/>
      <c r="E774" s="396"/>
      <c r="F774" s="396"/>
      <c r="G774" s="396"/>
      <c r="H774" s="396"/>
      <c r="I774" s="397"/>
      <c r="K774" s="177"/>
      <c r="L774" s="173"/>
      <c r="M774" s="173"/>
      <c r="N774" s="81"/>
      <c r="O774" s="81"/>
      <c r="P774" s="81"/>
      <c r="Q774" s="81"/>
      <c r="R774" s="81"/>
      <c r="S774" s="81"/>
      <c r="T774" s="81"/>
      <c r="U774" s="81"/>
      <c r="V774" s="81"/>
      <c r="W774" s="81"/>
      <c r="X774" s="81"/>
      <c r="Y774" s="81"/>
      <c r="Z774" s="81"/>
      <c r="AA774" s="81"/>
    </row>
    <row r="775" spans="1:27" ht="20.25" customHeight="1" x14ac:dyDescent="0.3">
      <c r="A775" s="94" t="str">
        <f>CONCATENATE('PAO 2023'!A809,". ", "1")</f>
        <v>85. 1</v>
      </c>
      <c r="B775" s="116"/>
      <c r="C775" s="116"/>
      <c r="D775" s="116"/>
      <c r="E775" s="117"/>
      <c r="F775" s="387" t="str">
        <f>IFERROR(VLOOKUP(B775,'Validaciones SEVRI'!$D$2:$E$118,2,FALSE)," ")</f>
        <v xml:space="preserve"> </v>
      </c>
      <c r="G775" s="388"/>
      <c r="H775" s="123"/>
      <c r="I775" s="124"/>
      <c r="K775" s="176">
        <f t="shared" ref="K775:K781" si="85">IF(B775&lt;1,0, 1)</f>
        <v>0</v>
      </c>
    </row>
    <row r="776" spans="1:27" ht="20.25" customHeight="1" x14ac:dyDescent="0.3">
      <c r="A776" s="94" t="str">
        <f>CONCATENATE('PAO 2023'!A809,". ", "2")</f>
        <v>85. 2</v>
      </c>
      <c r="B776" s="116"/>
      <c r="C776" s="116"/>
      <c r="D776" s="116"/>
      <c r="E776" s="117"/>
      <c r="F776" s="387" t="str">
        <f>IFERROR(VLOOKUP(B776,'Validaciones SEVRI'!$D$2:$E$118,2,FALSE)," ")</f>
        <v xml:space="preserve"> </v>
      </c>
      <c r="G776" s="388"/>
      <c r="H776" s="123"/>
      <c r="I776" s="124"/>
      <c r="K776" s="176">
        <f t="shared" si="85"/>
        <v>0</v>
      </c>
    </row>
    <row r="777" spans="1:27" ht="20.25" customHeight="1" x14ac:dyDescent="0.3">
      <c r="A777" s="94" t="str">
        <f>CONCATENATE('PAO 2023'!A809,". ","3")</f>
        <v>85. 3</v>
      </c>
      <c r="B777" s="116"/>
      <c r="C777" s="116"/>
      <c r="D777" s="116"/>
      <c r="E777" s="117"/>
      <c r="F777" s="387" t="str">
        <f>IFERROR(VLOOKUP(B777,'Validaciones SEVRI'!$D$2:$E$118,2,FALSE)," ")</f>
        <v xml:space="preserve"> </v>
      </c>
      <c r="G777" s="388"/>
      <c r="H777" s="123"/>
      <c r="I777" s="124"/>
      <c r="K777" s="176">
        <f t="shared" si="85"/>
        <v>0</v>
      </c>
    </row>
    <row r="778" spans="1:27" ht="20.25" customHeight="1" x14ac:dyDescent="0.3">
      <c r="A778" s="94" t="str">
        <f>CONCATENATE('PAO 2023'!A809,". ", "4")</f>
        <v>85. 4</v>
      </c>
      <c r="B778" s="116"/>
      <c r="C778" s="116"/>
      <c r="D778" s="116"/>
      <c r="E778" s="117"/>
      <c r="F778" s="387" t="str">
        <f>IFERROR(VLOOKUP(B778,'Validaciones SEVRI'!$D$2:$E$118,2,FALSE)," ")</f>
        <v xml:space="preserve"> </v>
      </c>
      <c r="G778" s="388"/>
      <c r="H778" s="123"/>
      <c r="I778" s="124"/>
      <c r="K778" s="176">
        <f t="shared" si="85"/>
        <v>0</v>
      </c>
    </row>
    <row r="779" spans="1:27" ht="20.25" customHeight="1" x14ac:dyDescent="0.3">
      <c r="A779" s="94" t="str">
        <f>CONCATENATE('PAO 2023'!A809,". ", "5")</f>
        <v>85. 5</v>
      </c>
      <c r="B779" s="116"/>
      <c r="C779" s="116"/>
      <c r="D779" s="116"/>
      <c r="E779" s="117"/>
      <c r="F779" s="387" t="str">
        <f>IFERROR(VLOOKUP(B779,'Validaciones SEVRI'!$D$2:$E$118,2,FALSE)," ")</f>
        <v xml:space="preserve"> </v>
      </c>
      <c r="G779" s="388"/>
      <c r="H779" s="123"/>
      <c r="I779" s="124"/>
      <c r="K779" s="176">
        <f t="shared" si="85"/>
        <v>0</v>
      </c>
    </row>
    <row r="780" spans="1:27" ht="20.25" customHeight="1" x14ac:dyDescent="0.3">
      <c r="A780" s="94" t="str">
        <f>CONCATENATE('PAO 2023'!A809,". ", "6")</f>
        <v>85. 6</v>
      </c>
      <c r="B780" s="116"/>
      <c r="C780" s="116"/>
      <c r="D780" s="116"/>
      <c r="E780" s="117"/>
      <c r="F780" s="387" t="str">
        <f>IFERROR(VLOOKUP(B780,'Validaciones SEVRI'!$D$2:$E$118,2,FALSE)," ")</f>
        <v xml:space="preserve"> </v>
      </c>
      <c r="G780" s="388"/>
      <c r="H780" s="123"/>
      <c r="I780" s="124"/>
      <c r="K780" s="176">
        <f t="shared" si="85"/>
        <v>0</v>
      </c>
    </row>
    <row r="781" spans="1:27" ht="20.25" customHeight="1" thickBot="1" x14ac:dyDescent="0.35">
      <c r="A781" s="94" t="str">
        <f>CONCATENATE('PAO 2023'!A809,". ", "7")</f>
        <v>85. 7</v>
      </c>
      <c r="B781" s="116"/>
      <c r="C781" s="116"/>
      <c r="D781" s="116"/>
      <c r="E781" s="117"/>
      <c r="F781" s="387" t="str">
        <f>IFERROR(VLOOKUP(B781,'Validaciones SEVRI'!$D$2:$E$118,2,FALSE)," ")</f>
        <v xml:space="preserve"> </v>
      </c>
      <c r="G781" s="388"/>
      <c r="H781" s="123"/>
      <c r="I781" s="124"/>
      <c r="K781" s="176">
        <f t="shared" si="85"/>
        <v>0</v>
      </c>
    </row>
    <row r="782" spans="1:27" s="80" customFormat="1" ht="20.25" customHeight="1" thickBot="1" x14ac:dyDescent="0.3">
      <c r="A782" s="73" t="s">
        <v>60</v>
      </c>
      <c r="B782" s="402">
        <f>+'PAO 2023'!B816</f>
        <v>0</v>
      </c>
      <c r="C782" s="403"/>
      <c r="D782" s="403"/>
      <c r="E782" s="403"/>
      <c r="F782" s="403"/>
      <c r="G782" s="403"/>
      <c r="H782" s="403"/>
      <c r="I782" s="403"/>
      <c r="J782" s="135"/>
      <c r="K782" s="176"/>
      <c r="L782" s="135"/>
      <c r="M782" s="135"/>
      <c r="N782" s="135"/>
      <c r="O782" s="135"/>
      <c r="P782" s="135"/>
      <c r="Q782" s="135"/>
      <c r="R782" s="135"/>
      <c r="S782" s="135"/>
      <c r="T782" s="135"/>
      <c r="U782" s="135"/>
      <c r="V782" s="135"/>
      <c r="W782" s="135"/>
      <c r="X782" s="135"/>
      <c r="Y782" s="135"/>
      <c r="Z782" s="135"/>
      <c r="AA782" s="135"/>
    </row>
    <row r="783" spans="1:27" ht="20.25" customHeight="1" x14ac:dyDescent="0.3">
      <c r="A783" s="92" t="s">
        <v>61</v>
      </c>
      <c r="B783" s="395" t="str">
        <f>CONCATENATE('PAO 2023'!A818,". ",'PAO 2023'!A819)</f>
        <v xml:space="preserve">86. </v>
      </c>
      <c r="C783" s="396"/>
      <c r="D783" s="396"/>
      <c r="E783" s="396"/>
      <c r="F783" s="396"/>
      <c r="G783" s="396"/>
      <c r="H783" s="396"/>
      <c r="I783" s="397"/>
      <c r="K783" s="177"/>
      <c r="L783" s="173"/>
      <c r="M783" s="173"/>
      <c r="N783" s="81"/>
      <c r="O783" s="81"/>
      <c r="P783" s="81"/>
      <c r="Q783" s="81"/>
      <c r="R783" s="81"/>
      <c r="S783" s="81"/>
      <c r="T783" s="81"/>
      <c r="U783" s="81"/>
      <c r="V783" s="81"/>
      <c r="W783" s="81"/>
      <c r="X783" s="81"/>
      <c r="Y783" s="81"/>
      <c r="Z783" s="81"/>
      <c r="AA783" s="81"/>
    </row>
    <row r="784" spans="1:27" ht="20.25" customHeight="1" x14ac:dyDescent="0.3">
      <c r="A784" s="94" t="str">
        <f>CONCATENATE('PAO 2023'!A818,". ", "1")</f>
        <v>86. 1</v>
      </c>
      <c r="B784" s="116"/>
      <c r="C784" s="116"/>
      <c r="D784" s="116"/>
      <c r="E784" s="117"/>
      <c r="F784" s="387" t="str">
        <f>IFERROR(VLOOKUP(B784,'Validaciones SEVRI'!$D$2:$E$118,2,FALSE)," ")</f>
        <v xml:space="preserve"> </v>
      </c>
      <c r="G784" s="388"/>
      <c r="H784" s="123"/>
      <c r="I784" s="124"/>
      <c r="K784" s="176">
        <f t="shared" ref="K784:K790" si="86">IF(B784&lt;1,0, 1)</f>
        <v>0</v>
      </c>
    </row>
    <row r="785" spans="1:27" ht="20.25" customHeight="1" x14ac:dyDescent="0.3">
      <c r="A785" s="94" t="str">
        <f>CONCATENATE('PAO 2023'!A818,". ", "2")</f>
        <v>86. 2</v>
      </c>
      <c r="B785" s="116"/>
      <c r="C785" s="116"/>
      <c r="D785" s="116"/>
      <c r="E785" s="117"/>
      <c r="F785" s="387" t="str">
        <f>IFERROR(VLOOKUP(B785,'Validaciones SEVRI'!$D$2:$E$118,2,FALSE)," ")</f>
        <v xml:space="preserve"> </v>
      </c>
      <c r="G785" s="388"/>
      <c r="H785" s="123"/>
      <c r="I785" s="124"/>
      <c r="K785" s="176">
        <f t="shared" si="86"/>
        <v>0</v>
      </c>
    </row>
    <row r="786" spans="1:27" ht="20.25" customHeight="1" x14ac:dyDescent="0.3">
      <c r="A786" s="94" t="str">
        <f>CONCATENATE('PAO 2023'!A818,". ","3")</f>
        <v>86. 3</v>
      </c>
      <c r="B786" s="116"/>
      <c r="C786" s="116"/>
      <c r="D786" s="116"/>
      <c r="E786" s="117"/>
      <c r="F786" s="387" t="str">
        <f>IFERROR(VLOOKUP(B786,'Validaciones SEVRI'!$D$2:$E$118,2,FALSE)," ")</f>
        <v xml:space="preserve"> </v>
      </c>
      <c r="G786" s="388"/>
      <c r="H786" s="123"/>
      <c r="I786" s="124"/>
      <c r="K786" s="176">
        <f t="shared" si="86"/>
        <v>0</v>
      </c>
    </row>
    <row r="787" spans="1:27" ht="20.25" customHeight="1" x14ac:dyDescent="0.3">
      <c r="A787" s="94" t="str">
        <f>CONCATENATE('PAO 2023'!A818,". ", "4")</f>
        <v>86. 4</v>
      </c>
      <c r="B787" s="116"/>
      <c r="C787" s="116"/>
      <c r="D787" s="116"/>
      <c r="E787" s="117"/>
      <c r="F787" s="387" t="str">
        <f>IFERROR(VLOOKUP(B787,'Validaciones SEVRI'!$D$2:$E$118,2,FALSE)," ")</f>
        <v xml:space="preserve"> </v>
      </c>
      <c r="G787" s="388"/>
      <c r="H787" s="123"/>
      <c r="I787" s="124"/>
      <c r="K787" s="176">
        <f t="shared" si="86"/>
        <v>0</v>
      </c>
    </row>
    <row r="788" spans="1:27" ht="20.25" customHeight="1" x14ac:dyDescent="0.3">
      <c r="A788" s="94" t="str">
        <f>CONCATENATE('PAO 2023'!A818,". ", "5")</f>
        <v>86. 5</v>
      </c>
      <c r="B788" s="116"/>
      <c r="C788" s="116"/>
      <c r="D788" s="116"/>
      <c r="E788" s="117"/>
      <c r="F788" s="387" t="str">
        <f>IFERROR(VLOOKUP(B788,'Validaciones SEVRI'!$D$2:$E$118,2,FALSE)," ")</f>
        <v xml:space="preserve"> </v>
      </c>
      <c r="G788" s="388"/>
      <c r="H788" s="123"/>
      <c r="I788" s="124"/>
      <c r="K788" s="176">
        <f t="shared" si="86"/>
        <v>0</v>
      </c>
    </row>
    <row r="789" spans="1:27" ht="20.25" customHeight="1" x14ac:dyDescent="0.3">
      <c r="A789" s="94" t="str">
        <f>CONCATENATE('PAO 2023'!A818,". ", "6")</f>
        <v>86. 6</v>
      </c>
      <c r="B789" s="116"/>
      <c r="C789" s="116"/>
      <c r="D789" s="116"/>
      <c r="E789" s="117"/>
      <c r="F789" s="387" t="str">
        <f>IFERROR(VLOOKUP(B789,'Validaciones SEVRI'!$D$2:$E$118,2,FALSE)," ")</f>
        <v xml:space="preserve"> </v>
      </c>
      <c r="G789" s="388"/>
      <c r="H789" s="123"/>
      <c r="I789" s="124"/>
      <c r="K789" s="176">
        <f t="shared" si="86"/>
        <v>0</v>
      </c>
    </row>
    <row r="790" spans="1:27" ht="20.25" customHeight="1" thickBot="1" x14ac:dyDescent="0.35">
      <c r="A790" s="94" t="str">
        <f>CONCATENATE('PAO 2023'!A818,". ", "7")</f>
        <v>86. 7</v>
      </c>
      <c r="B790" s="116"/>
      <c r="C790" s="116"/>
      <c r="D790" s="116"/>
      <c r="E790" s="117"/>
      <c r="F790" s="387" t="str">
        <f>IFERROR(VLOOKUP(B790,'Validaciones SEVRI'!$D$2:$E$118,2,FALSE)," ")</f>
        <v xml:space="preserve"> </v>
      </c>
      <c r="G790" s="388"/>
      <c r="H790" s="123"/>
      <c r="I790" s="124"/>
      <c r="K790" s="176">
        <f t="shared" si="86"/>
        <v>0</v>
      </c>
    </row>
    <row r="791" spans="1:27" s="80" customFormat="1" ht="20.25" customHeight="1" thickBot="1" x14ac:dyDescent="0.3">
      <c r="A791" s="73" t="s">
        <v>60</v>
      </c>
      <c r="B791" s="402">
        <f>+'PAO 2023'!B825</f>
        <v>0</v>
      </c>
      <c r="C791" s="403"/>
      <c r="D791" s="403"/>
      <c r="E791" s="403"/>
      <c r="F791" s="403"/>
      <c r="G791" s="403"/>
      <c r="H791" s="403"/>
      <c r="I791" s="403"/>
      <c r="J791" s="135"/>
      <c r="K791" s="176"/>
      <c r="L791" s="135"/>
      <c r="M791" s="135"/>
      <c r="N791" s="135"/>
      <c r="O791" s="135"/>
      <c r="P791" s="135"/>
      <c r="Q791" s="135"/>
      <c r="R791" s="135"/>
      <c r="S791" s="135"/>
      <c r="T791" s="135"/>
      <c r="U791" s="135"/>
      <c r="V791" s="135"/>
      <c r="W791" s="135"/>
      <c r="X791" s="135"/>
      <c r="Y791" s="135"/>
      <c r="Z791" s="135"/>
      <c r="AA791" s="135"/>
    </row>
    <row r="792" spans="1:27" ht="20.25" customHeight="1" x14ac:dyDescent="0.3">
      <c r="A792" s="92" t="s">
        <v>61</v>
      </c>
      <c r="B792" s="395" t="str">
        <f>CONCATENATE('PAO 2023'!A827,". ",'PAO 2023'!A828)</f>
        <v xml:space="preserve">87. </v>
      </c>
      <c r="C792" s="396"/>
      <c r="D792" s="396"/>
      <c r="E792" s="396"/>
      <c r="F792" s="396"/>
      <c r="G792" s="396"/>
      <c r="H792" s="396"/>
      <c r="I792" s="397"/>
      <c r="K792" s="177"/>
      <c r="L792" s="173"/>
      <c r="M792" s="173"/>
      <c r="N792" s="81"/>
      <c r="O792" s="81"/>
      <c r="P792" s="81"/>
      <c r="Q792" s="81"/>
      <c r="R792" s="81"/>
      <c r="S792" s="81"/>
      <c r="T792" s="81"/>
      <c r="U792" s="81"/>
      <c r="V792" s="81"/>
      <c r="W792" s="81"/>
      <c r="X792" s="81"/>
      <c r="Y792" s="81"/>
      <c r="Z792" s="81"/>
      <c r="AA792" s="81"/>
    </row>
    <row r="793" spans="1:27" ht="20.25" customHeight="1" x14ac:dyDescent="0.3">
      <c r="A793" s="94" t="str">
        <f>CONCATENATE('PAO 2023'!A827,". ", "1")</f>
        <v>87. 1</v>
      </c>
      <c r="B793" s="116"/>
      <c r="C793" s="116"/>
      <c r="D793" s="116"/>
      <c r="E793" s="117"/>
      <c r="F793" s="387" t="str">
        <f>IFERROR(VLOOKUP(B793,'Validaciones SEVRI'!$D$2:$E$118,2,FALSE)," ")</f>
        <v xml:space="preserve"> </v>
      </c>
      <c r="G793" s="388"/>
      <c r="H793" s="123"/>
      <c r="I793" s="124"/>
      <c r="K793" s="176">
        <f t="shared" ref="K793:K799" si="87">IF(B793&lt;1,0, 1)</f>
        <v>0</v>
      </c>
    </row>
    <row r="794" spans="1:27" ht="20.25" customHeight="1" x14ac:dyDescent="0.3">
      <c r="A794" s="94" t="str">
        <f>CONCATENATE('PAO 2023'!A827,". ", "2")</f>
        <v>87. 2</v>
      </c>
      <c r="B794" s="116"/>
      <c r="C794" s="116"/>
      <c r="D794" s="116"/>
      <c r="E794" s="117"/>
      <c r="F794" s="387" t="str">
        <f>IFERROR(VLOOKUP(B794,'Validaciones SEVRI'!$D$2:$E$118,2,FALSE)," ")</f>
        <v xml:space="preserve"> </v>
      </c>
      <c r="G794" s="388"/>
      <c r="H794" s="123"/>
      <c r="I794" s="124"/>
      <c r="K794" s="176">
        <f t="shared" si="87"/>
        <v>0</v>
      </c>
    </row>
    <row r="795" spans="1:27" ht="20.25" customHeight="1" x14ac:dyDescent="0.3">
      <c r="A795" s="94" t="str">
        <f>CONCATENATE('PAO 2023'!A827,". ","3")</f>
        <v>87. 3</v>
      </c>
      <c r="B795" s="116"/>
      <c r="C795" s="116"/>
      <c r="D795" s="116"/>
      <c r="E795" s="117"/>
      <c r="F795" s="387" t="str">
        <f>IFERROR(VLOOKUP(B795,'Validaciones SEVRI'!$D$2:$E$118,2,FALSE)," ")</f>
        <v xml:space="preserve"> </v>
      </c>
      <c r="G795" s="388"/>
      <c r="H795" s="123"/>
      <c r="I795" s="124"/>
      <c r="K795" s="176">
        <f t="shared" si="87"/>
        <v>0</v>
      </c>
    </row>
    <row r="796" spans="1:27" ht="20.25" customHeight="1" x14ac:dyDescent="0.3">
      <c r="A796" s="94" t="str">
        <f>CONCATENATE('PAO 2023'!A827,". ", "4")</f>
        <v>87. 4</v>
      </c>
      <c r="B796" s="116"/>
      <c r="C796" s="116"/>
      <c r="D796" s="116"/>
      <c r="E796" s="117"/>
      <c r="F796" s="387" t="str">
        <f>IFERROR(VLOOKUP(B796,'Validaciones SEVRI'!$D$2:$E$118,2,FALSE)," ")</f>
        <v xml:space="preserve"> </v>
      </c>
      <c r="G796" s="388"/>
      <c r="H796" s="123"/>
      <c r="I796" s="124"/>
      <c r="K796" s="176">
        <f t="shared" si="87"/>
        <v>0</v>
      </c>
    </row>
    <row r="797" spans="1:27" ht="20.25" customHeight="1" x14ac:dyDescent="0.3">
      <c r="A797" s="94" t="str">
        <f>CONCATENATE('PAO 2023'!A827,". ", "5")</f>
        <v>87. 5</v>
      </c>
      <c r="B797" s="116"/>
      <c r="C797" s="116"/>
      <c r="D797" s="116"/>
      <c r="E797" s="117"/>
      <c r="F797" s="387" t="str">
        <f>IFERROR(VLOOKUP(B797,'Validaciones SEVRI'!$D$2:$E$118,2,FALSE)," ")</f>
        <v xml:space="preserve"> </v>
      </c>
      <c r="G797" s="388"/>
      <c r="H797" s="123"/>
      <c r="I797" s="124"/>
      <c r="K797" s="176">
        <f t="shared" si="87"/>
        <v>0</v>
      </c>
    </row>
    <row r="798" spans="1:27" ht="20.25" customHeight="1" x14ac:dyDescent="0.3">
      <c r="A798" s="94" t="str">
        <f>CONCATENATE('PAO 2023'!A827,". ", "6")</f>
        <v>87. 6</v>
      </c>
      <c r="B798" s="116"/>
      <c r="C798" s="116"/>
      <c r="D798" s="116"/>
      <c r="E798" s="117"/>
      <c r="F798" s="387" t="str">
        <f>IFERROR(VLOOKUP(B798,'Validaciones SEVRI'!$D$2:$E$118,2,FALSE)," ")</f>
        <v xml:space="preserve"> </v>
      </c>
      <c r="G798" s="388"/>
      <c r="H798" s="123"/>
      <c r="I798" s="124"/>
      <c r="K798" s="176">
        <f t="shared" si="87"/>
        <v>0</v>
      </c>
    </row>
    <row r="799" spans="1:27" ht="20.25" customHeight="1" thickBot="1" x14ac:dyDescent="0.35">
      <c r="A799" s="94" t="str">
        <f>CONCATENATE('PAO 2023'!A827,". ", "7")</f>
        <v>87. 7</v>
      </c>
      <c r="B799" s="116"/>
      <c r="C799" s="116"/>
      <c r="D799" s="116"/>
      <c r="E799" s="117"/>
      <c r="F799" s="387" t="str">
        <f>IFERROR(VLOOKUP(B799,'Validaciones SEVRI'!$D$2:$E$118,2,FALSE)," ")</f>
        <v xml:space="preserve"> </v>
      </c>
      <c r="G799" s="388"/>
      <c r="H799" s="123"/>
      <c r="I799" s="124"/>
      <c r="K799" s="176">
        <f t="shared" si="87"/>
        <v>0</v>
      </c>
    </row>
    <row r="800" spans="1:27" s="80" customFormat="1" ht="20.25" customHeight="1" thickBot="1" x14ac:dyDescent="0.3">
      <c r="A800" s="73" t="s">
        <v>60</v>
      </c>
      <c r="B800" s="402">
        <f>+'PAO 2023'!B834</f>
        <v>0</v>
      </c>
      <c r="C800" s="403"/>
      <c r="D800" s="403"/>
      <c r="E800" s="403"/>
      <c r="F800" s="403"/>
      <c r="G800" s="403"/>
      <c r="H800" s="403"/>
      <c r="I800" s="403"/>
      <c r="J800" s="135"/>
      <c r="K800" s="176"/>
      <c r="L800" s="135"/>
      <c r="M800" s="135"/>
      <c r="N800" s="135"/>
      <c r="O800" s="135"/>
      <c r="P800" s="135"/>
      <c r="Q800" s="135"/>
      <c r="R800" s="135"/>
      <c r="S800" s="135"/>
      <c r="T800" s="135"/>
      <c r="U800" s="135"/>
      <c r="V800" s="135"/>
      <c r="W800" s="135"/>
      <c r="X800" s="135"/>
      <c r="Y800" s="135"/>
      <c r="Z800" s="135"/>
      <c r="AA800" s="135"/>
    </row>
    <row r="801" spans="1:27" ht="20.25" customHeight="1" x14ac:dyDescent="0.3">
      <c r="A801" s="92" t="s">
        <v>61</v>
      </c>
      <c r="B801" s="395" t="str">
        <f>CONCATENATE('PAO 2023'!A836,". ",'PAO 2023'!A837)</f>
        <v xml:space="preserve">88. </v>
      </c>
      <c r="C801" s="396"/>
      <c r="D801" s="396"/>
      <c r="E801" s="396"/>
      <c r="F801" s="396"/>
      <c r="G801" s="396"/>
      <c r="H801" s="396"/>
      <c r="I801" s="397"/>
      <c r="K801" s="177"/>
      <c r="L801" s="173"/>
      <c r="M801" s="173"/>
      <c r="N801" s="81"/>
      <c r="O801" s="81"/>
      <c r="P801" s="81"/>
      <c r="Q801" s="81"/>
      <c r="R801" s="81"/>
      <c r="S801" s="81"/>
      <c r="T801" s="81"/>
      <c r="U801" s="81"/>
      <c r="V801" s="81"/>
      <c r="W801" s="81"/>
      <c r="X801" s="81"/>
      <c r="Y801" s="81"/>
      <c r="Z801" s="81"/>
      <c r="AA801" s="81"/>
    </row>
    <row r="802" spans="1:27" ht="20.25" customHeight="1" x14ac:dyDescent="0.3">
      <c r="A802" s="94" t="str">
        <f>CONCATENATE('PAO 2023'!A836,". ", "1")</f>
        <v>88. 1</v>
      </c>
      <c r="B802" s="116"/>
      <c r="C802" s="116"/>
      <c r="D802" s="116"/>
      <c r="E802" s="117"/>
      <c r="F802" s="387" t="str">
        <f>IFERROR(VLOOKUP(B802,'Validaciones SEVRI'!$D$2:$E$118,2,FALSE)," ")</f>
        <v xml:space="preserve"> </v>
      </c>
      <c r="G802" s="388"/>
      <c r="H802" s="123"/>
      <c r="I802" s="124"/>
      <c r="K802" s="176">
        <f t="shared" ref="K802:K808" si="88">IF(B802&lt;1,0, 1)</f>
        <v>0</v>
      </c>
    </row>
    <row r="803" spans="1:27" ht="20.25" customHeight="1" x14ac:dyDescent="0.3">
      <c r="A803" s="94" t="str">
        <f>CONCATENATE('PAO 2023'!A836,". ", "2")</f>
        <v>88. 2</v>
      </c>
      <c r="B803" s="116"/>
      <c r="C803" s="116"/>
      <c r="D803" s="116"/>
      <c r="E803" s="117"/>
      <c r="F803" s="387" t="str">
        <f>IFERROR(VLOOKUP(B803,'Validaciones SEVRI'!$D$2:$E$118,2,FALSE)," ")</f>
        <v xml:space="preserve"> </v>
      </c>
      <c r="G803" s="388"/>
      <c r="H803" s="123"/>
      <c r="I803" s="124"/>
      <c r="K803" s="176">
        <f t="shared" si="88"/>
        <v>0</v>
      </c>
    </row>
    <row r="804" spans="1:27" ht="20.25" customHeight="1" x14ac:dyDescent="0.3">
      <c r="A804" s="94" t="str">
        <f>CONCATENATE('PAO 2023'!A836,". ","3")</f>
        <v>88. 3</v>
      </c>
      <c r="B804" s="116"/>
      <c r="C804" s="116"/>
      <c r="D804" s="116"/>
      <c r="E804" s="117"/>
      <c r="F804" s="387" t="str">
        <f>IFERROR(VLOOKUP(B804,'Validaciones SEVRI'!$D$2:$E$118,2,FALSE)," ")</f>
        <v xml:space="preserve"> </v>
      </c>
      <c r="G804" s="388"/>
      <c r="H804" s="123"/>
      <c r="I804" s="124"/>
      <c r="K804" s="176">
        <f t="shared" si="88"/>
        <v>0</v>
      </c>
    </row>
    <row r="805" spans="1:27" ht="20.25" customHeight="1" x14ac:dyDescent="0.3">
      <c r="A805" s="94" t="str">
        <f>CONCATENATE('PAO 2023'!A836,". ", "4")</f>
        <v>88. 4</v>
      </c>
      <c r="B805" s="116"/>
      <c r="C805" s="116"/>
      <c r="D805" s="116"/>
      <c r="E805" s="117"/>
      <c r="F805" s="387" t="str">
        <f>IFERROR(VLOOKUP(B805,'Validaciones SEVRI'!$D$2:$E$118,2,FALSE)," ")</f>
        <v xml:space="preserve"> </v>
      </c>
      <c r="G805" s="388"/>
      <c r="H805" s="123"/>
      <c r="I805" s="124"/>
      <c r="K805" s="176">
        <f t="shared" si="88"/>
        <v>0</v>
      </c>
    </row>
    <row r="806" spans="1:27" ht="20.25" customHeight="1" x14ac:dyDescent="0.3">
      <c r="A806" s="94" t="str">
        <f>CONCATENATE('PAO 2023'!A836,". ", "5")</f>
        <v>88. 5</v>
      </c>
      <c r="B806" s="116"/>
      <c r="C806" s="116"/>
      <c r="D806" s="116"/>
      <c r="E806" s="117"/>
      <c r="F806" s="387" t="str">
        <f>IFERROR(VLOOKUP(B806,'Validaciones SEVRI'!$D$2:$E$118,2,FALSE)," ")</f>
        <v xml:space="preserve"> </v>
      </c>
      <c r="G806" s="388"/>
      <c r="H806" s="123"/>
      <c r="I806" s="124"/>
      <c r="K806" s="176">
        <f t="shared" si="88"/>
        <v>0</v>
      </c>
    </row>
    <row r="807" spans="1:27" ht="20.25" customHeight="1" x14ac:dyDescent="0.3">
      <c r="A807" s="94" t="str">
        <f>CONCATENATE('PAO 2023'!A836,". ", "6")</f>
        <v>88. 6</v>
      </c>
      <c r="B807" s="116"/>
      <c r="C807" s="116"/>
      <c r="D807" s="116"/>
      <c r="E807" s="117"/>
      <c r="F807" s="387" t="str">
        <f>IFERROR(VLOOKUP(B807,'Validaciones SEVRI'!$D$2:$E$118,2,FALSE)," ")</f>
        <v xml:space="preserve"> </v>
      </c>
      <c r="G807" s="388"/>
      <c r="H807" s="123"/>
      <c r="I807" s="124"/>
      <c r="K807" s="176">
        <f t="shared" si="88"/>
        <v>0</v>
      </c>
    </row>
    <row r="808" spans="1:27" ht="20.25" customHeight="1" thickBot="1" x14ac:dyDescent="0.35">
      <c r="A808" s="94" t="str">
        <f>CONCATENATE('PAO 2023'!A836,". ", "7")</f>
        <v>88. 7</v>
      </c>
      <c r="B808" s="116"/>
      <c r="C808" s="116"/>
      <c r="D808" s="116"/>
      <c r="E808" s="117"/>
      <c r="F808" s="387" t="str">
        <f>IFERROR(VLOOKUP(B808,'Validaciones SEVRI'!$D$2:$E$118,2,FALSE)," ")</f>
        <v xml:space="preserve"> </v>
      </c>
      <c r="G808" s="388"/>
      <c r="H808" s="123"/>
      <c r="I808" s="124"/>
      <c r="K808" s="176">
        <f t="shared" si="88"/>
        <v>0</v>
      </c>
    </row>
    <row r="809" spans="1:27" s="80" customFormat="1" ht="20.25" customHeight="1" thickBot="1" x14ac:dyDescent="0.3">
      <c r="A809" s="73" t="s">
        <v>60</v>
      </c>
      <c r="B809" s="402">
        <f>+'PAO 2023'!B843</f>
        <v>0</v>
      </c>
      <c r="C809" s="403"/>
      <c r="D809" s="403"/>
      <c r="E809" s="403"/>
      <c r="F809" s="403"/>
      <c r="G809" s="403"/>
      <c r="H809" s="403"/>
      <c r="I809" s="403"/>
      <c r="J809" s="135"/>
      <c r="K809" s="176"/>
      <c r="L809" s="135"/>
      <c r="M809" s="135"/>
      <c r="N809" s="135"/>
      <c r="O809" s="135"/>
      <c r="P809" s="135"/>
      <c r="Q809" s="135"/>
      <c r="R809" s="135"/>
      <c r="S809" s="135"/>
      <c r="T809" s="135"/>
      <c r="U809" s="135"/>
      <c r="V809" s="135"/>
      <c r="W809" s="135"/>
      <c r="X809" s="135"/>
      <c r="Y809" s="135"/>
      <c r="Z809" s="135"/>
      <c r="AA809" s="135"/>
    </row>
    <row r="810" spans="1:27" ht="20.25" customHeight="1" x14ac:dyDescent="0.3">
      <c r="A810" s="92" t="s">
        <v>61</v>
      </c>
      <c r="B810" s="395" t="str">
        <f>CONCATENATE('PAO 2023'!A845,". ",'PAO 2023'!A846)</f>
        <v xml:space="preserve">89. </v>
      </c>
      <c r="C810" s="396"/>
      <c r="D810" s="396"/>
      <c r="E810" s="396"/>
      <c r="F810" s="396"/>
      <c r="G810" s="396"/>
      <c r="H810" s="396"/>
      <c r="I810" s="397"/>
      <c r="K810" s="177"/>
      <c r="L810" s="173"/>
      <c r="M810" s="173"/>
      <c r="N810" s="81"/>
      <c r="O810" s="81"/>
      <c r="P810" s="81"/>
      <c r="Q810" s="81"/>
      <c r="R810" s="81"/>
      <c r="S810" s="81"/>
      <c r="T810" s="81"/>
      <c r="U810" s="81"/>
      <c r="V810" s="81"/>
      <c r="W810" s="81"/>
      <c r="X810" s="81"/>
      <c r="Y810" s="81"/>
      <c r="Z810" s="81"/>
      <c r="AA810" s="81"/>
    </row>
    <row r="811" spans="1:27" ht="20.25" customHeight="1" x14ac:dyDescent="0.3">
      <c r="A811" s="94" t="str">
        <f>CONCATENATE('PAO 2023'!A845,". ", "1")</f>
        <v>89. 1</v>
      </c>
      <c r="B811" s="116"/>
      <c r="C811" s="116"/>
      <c r="D811" s="116"/>
      <c r="E811" s="117"/>
      <c r="F811" s="387" t="str">
        <f>IFERROR(VLOOKUP(B811,'Validaciones SEVRI'!$D$2:$E$118,2,FALSE)," ")</f>
        <v xml:space="preserve"> </v>
      </c>
      <c r="G811" s="388"/>
      <c r="H811" s="123"/>
      <c r="I811" s="124"/>
      <c r="K811" s="176">
        <f t="shared" ref="K811:K817" si="89">IF(B811&lt;1,0, 1)</f>
        <v>0</v>
      </c>
    </row>
    <row r="812" spans="1:27" ht="20.25" customHeight="1" x14ac:dyDescent="0.3">
      <c r="A812" s="94" t="str">
        <f>CONCATENATE('PAO 2023'!A845,". ", "2")</f>
        <v>89. 2</v>
      </c>
      <c r="B812" s="116"/>
      <c r="C812" s="116"/>
      <c r="D812" s="116"/>
      <c r="E812" s="117"/>
      <c r="F812" s="387" t="str">
        <f>IFERROR(VLOOKUP(B812,'Validaciones SEVRI'!$D$2:$E$118,2,FALSE)," ")</f>
        <v xml:space="preserve"> </v>
      </c>
      <c r="G812" s="388"/>
      <c r="H812" s="123"/>
      <c r="I812" s="124"/>
      <c r="K812" s="176">
        <f t="shared" si="89"/>
        <v>0</v>
      </c>
    </row>
    <row r="813" spans="1:27" ht="20.25" customHeight="1" x14ac:dyDescent="0.3">
      <c r="A813" s="94" t="str">
        <f>CONCATENATE('PAO 2023'!A845,". ","3")</f>
        <v>89. 3</v>
      </c>
      <c r="B813" s="116"/>
      <c r="C813" s="116"/>
      <c r="D813" s="116"/>
      <c r="E813" s="117"/>
      <c r="F813" s="387" t="str">
        <f>IFERROR(VLOOKUP(B813,'Validaciones SEVRI'!$D$2:$E$118,2,FALSE)," ")</f>
        <v xml:space="preserve"> </v>
      </c>
      <c r="G813" s="388"/>
      <c r="H813" s="123"/>
      <c r="I813" s="124"/>
      <c r="K813" s="176">
        <f t="shared" si="89"/>
        <v>0</v>
      </c>
    </row>
    <row r="814" spans="1:27" ht="20.25" customHeight="1" x14ac:dyDescent="0.3">
      <c r="A814" s="94" t="str">
        <f>CONCATENATE('PAO 2023'!A845,". ", "4")</f>
        <v>89. 4</v>
      </c>
      <c r="B814" s="116"/>
      <c r="C814" s="116"/>
      <c r="D814" s="116"/>
      <c r="E814" s="117"/>
      <c r="F814" s="387" t="str">
        <f>IFERROR(VLOOKUP(B814,'Validaciones SEVRI'!$D$2:$E$118,2,FALSE)," ")</f>
        <v xml:space="preserve"> </v>
      </c>
      <c r="G814" s="388"/>
      <c r="H814" s="123"/>
      <c r="I814" s="124"/>
      <c r="K814" s="176">
        <f t="shared" si="89"/>
        <v>0</v>
      </c>
    </row>
    <row r="815" spans="1:27" ht="20.25" customHeight="1" x14ac:dyDescent="0.3">
      <c r="A815" s="94" t="str">
        <f>CONCATENATE('PAO 2023'!A845,". ", "5")</f>
        <v>89. 5</v>
      </c>
      <c r="B815" s="116"/>
      <c r="C815" s="116"/>
      <c r="D815" s="116"/>
      <c r="E815" s="117"/>
      <c r="F815" s="387" t="str">
        <f>IFERROR(VLOOKUP(B815,'Validaciones SEVRI'!$D$2:$E$118,2,FALSE)," ")</f>
        <v xml:space="preserve"> </v>
      </c>
      <c r="G815" s="388"/>
      <c r="H815" s="123"/>
      <c r="I815" s="124"/>
      <c r="K815" s="176">
        <f t="shared" si="89"/>
        <v>0</v>
      </c>
    </row>
    <row r="816" spans="1:27" ht="20.25" customHeight="1" x14ac:dyDescent="0.3">
      <c r="A816" s="94" t="str">
        <f>CONCATENATE('PAO 2023'!A845,". ", "6")</f>
        <v>89. 6</v>
      </c>
      <c r="B816" s="116"/>
      <c r="C816" s="116"/>
      <c r="D816" s="116"/>
      <c r="E816" s="117"/>
      <c r="F816" s="387" t="str">
        <f>IFERROR(VLOOKUP(B816,'Validaciones SEVRI'!$D$2:$E$118,2,FALSE)," ")</f>
        <v xml:space="preserve"> </v>
      </c>
      <c r="G816" s="388"/>
      <c r="H816" s="123"/>
      <c r="I816" s="124"/>
      <c r="K816" s="176">
        <f t="shared" si="89"/>
        <v>0</v>
      </c>
    </row>
    <row r="817" spans="1:27" ht="20.25" customHeight="1" thickBot="1" x14ac:dyDescent="0.35">
      <c r="A817" s="94" t="str">
        <f>CONCATENATE('PAO 2023'!A845,". ", "7")</f>
        <v>89. 7</v>
      </c>
      <c r="B817" s="116"/>
      <c r="C817" s="116"/>
      <c r="D817" s="116"/>
      <c r="E817" s="117"/>
      <c r="F817" s="387" t="str">
        <f>IFERROR(VLOOKUP(B817,'Validaciones SEVRI'!$D$2:$E$118,2,FALSE)," ")</f>
        <v xml:space="preserve"> </v>
      </c>
      <c r="G817" s="388"/>
      <c r="H817" s="123"/>
      <c r="I817" s="124"/>
      <c r="K817" s="176">
        <f t="shared" si="89"/>
        <v>0</v>
      </c>
    </row>
    <row r="818" spans="1:27" s="80" customFormat="1" ht="20.25" customHeight="1" thickBot="1" x14ac:dyDescent="0.3">
      <c r="A818" s="73" t="s">
        <v>60</v>
      </c>
      <c r="B818" s="402">
        <f>+'PAO 2023'!B852</f>
        <v>0</v>
      </c>
      <c r="C818" s="403"/>
      <c r="D818" s="403"/>
      <c r="E818" s="403"/>
      <c r="F818" s="403"/>
      <c r="G818" s="403"/>
      <c r="H818" s="403"/>
      <c r="I818" s="403"/>
      <c r="J818" s="135"/>
      <c r="K818" s="176"/>
      <c r="L818" s="135"/>
      <c r="M818" s="135"/>
      <c r="N818" s="135"/>
      <c r="O818" s="135"/>
      <c r="P818" s="135"/>
      <c r="Q818" s="135"/>
      <c r="R818" s="135"/>
      <c r="S818" s="135"/>
      <c r="T818" s="135"/>
      <c r="U818" s="135"/>
      <c r="V818" s="135"/>
      <c r="W818" s="135"/>
      <c r="X818" s="135"/>
      <c r="Y818" s="135"/>
      <c r="Z818" s="135"/>
      <c r="AA818" s="135"/>
    </row>
    <row r="819" spans="1:27" ht="20.25" customHeight="1" x14ac:dyDescent="0.3">
      <c r="A819" s="92" t="s">
        <v>61</v>
      </c>
      <c r="B819" s="395" t="str">
        <f>CONCATENATE('PAO 2023'!A854,". ",'PAO 2023'!A855)</f>
        <v xml:space="preserve">90. </v>
      </c>
      <c r="C819" s="396"/>
      <c r="D819" s="396"/>
      <c r="E819" s="396"/>
      <c r="F819" s="396"/>
      <c r="G819" s="396"/>
      <c r="H819" s="396"/>
      <c r="I819" s="397"/>
      <c r="K819" s="177"/>
      <c r="L819" s="173"/>
      <c r="M819" s="173"/>
      <c r="N819" s="81"/>
      <c r="O819" s="81"/>
      <c r="P819" s="81"/>
      <c r="Q819" s="81"/>
      <c r="R819" s="81"/>
      <c r="S819" s="81"/>
      <c r="T819" s="81"/>
      <c r="U819" s="81"/>
      <c r="V819" s="81"/>
      <c r="W819" s="81"/>
      <c r="X819" s="81"/>
      <c r="Y819" s="81"/>
      <c r="Z819" s="81"/>
      <c r="AA819" s="81"/>
    </row>
    <row r="820" spans="1:27" ht="20.25" customHeight="1" x14ac:dyDescent="0.3">
      <c r="A820" s="94" t="str">
        <f>CONCATENATE('PAO 2023'!A854,". ", "1")</f>
        <v>90. 1</v>
      </c>
      <c r="B820" s="116"/>
      <c r="C820" s="116"/>
      <c r="D820" s="116"/>
      <c r="E820" s="117"/>
      <c r="F820" s="387" t="str">
        <f>IFERROR(VLOOKUP(B820,'Validaciones SEVRI'!$D$2:$E$118,2,FALSE)," ")</f>
        <v xml:space="preserve"> </v>
      </c>
      <c r="G820" s="388"/>
      <c r="H820" s="123"/>
      <c r="I820" s="124"/>
      <c r="K820" s="176">
        <f t="shared" ref="K820:K826" si="90">IF(B820&lt;1,0, 1)</f>
        <v>0</v>
      </c>
    </row>
    <row r="821" spans="1:27" ht="20.25" customHeight="1" x14ac:dyDescent="0.3">
      <c r="A821" s="94" t="str">
        <f>CONCATENATE('PAO 2023'!A854,". ", "2")</f>
        <v>90. 2</v>
      </c>
      <c r="B821" s="116"/>
      <c r="C821" s="116"/>
      <c r="D821" s="116"/>
      <c r="E821" s="117"/>
      <c r="F821" s="387" t="str">
        <f>IFERROR(VLOOKUP(B821,'Validaciones SEVRI'!$D$2:$E$118,2,FALSE)," ")</f>
        <v xml:space="preserve"> </v>
      </c>
      <c r="G821" s="388"/>
      <c r="H821" s="123"/>
      <c r="I821" s="124"/>
      <c r="K821" s="176">
        <f t="shared" si="90"/>
        <v>0</v>
      </c>
    </row>
    <row r="822" spans="1:27" ht="20.25" customHeight="1" x14ac:dyDescent="0.3">
      <c r="A822" s="94" t="str">
        <f>CONCATENATE('PAO 2023'!A854,". ","3")</f>
        <v>90. 3</v>
      </c>
      <c r="B822" s="116"/>
      <c r="C822" s="116"/>
      <c r="D822" s="116"/>
      <c r="E822" s="117"/>
      <c r="F822" s="387" t="str">
        <f>IFERROR(VLOOKUP(B822,'Validaciones SEVRI'!$D$2:$E$118,2,FALSE)," ")</f>
        <v xml:space="preserve"> </v>
      </c>
      <c r="G822" s="388"/>
      <c r="H822" s="123"/>
      <c r="I822" s="124"/>
      <c r="K822" s="176">
        <f t="shared" si="90"/>
        <v>0</v>
      </c>
    </row>
    <row r="823" spans="1:27" ht="20.25" customHeight="1" x14ac:dyDescent="0.3">
      <c r="A823" s="94" t="str">
        <f>CONCATENATE('PAO 2023'!A854,". ", "4")</f>
        <v>90. 4</v>
      </c>
      <c r="B823" s="116"/>
      <c r="C823" s="116"/>
      <c r="D823" s="116"/>
      <c r="E823" s="117"/>
      <c r="F823" s="387" t="str">
        <f>IFERROR(VLOOKUP(B823,'Validaciones SEVRI'!$D$2:$E$118,2,FALSE)," ")</f>
        <v xml:space="preserve"> </v>
      </c>
      <c r="G823" s="388"/>
      <c r="H823" s="123"/>
      <c r="I823" s="124"/>
      <c r="K823" s="176">
        <f t="shared" si="90"/>
        <v>0</v>
      </c>
    </row>
    <row r="824" spans="1:27" ht="20.25" customHeight="1" x14ac:dyDescent="0.3">
      <c r="A824" s="94" t="str">
        <f>CONCATENATE('PAO 2023'!A854,". ", "5")</f>
        <v>90. 5</v>
      </c>
      <c r="B824" s="116"/>
      <c r="C824" s="116"/>
      <c r="D824" s="116"/>
      <c r="E824" s="117"/>
      <c r="F824" s="387" t="str">
        <f>IFERROR(VLOOKUP(B824,'Validaciones SEVRI'!$D$2:$E$118,2,FALSE)," ")</f>
        <v xml:space="preserve"> </v>
      </c>
      <c r="G824" s="388"/>
      <c r="H824" s="123"/>
      <c r="I824" s="124"/>
      <c r="K824" s="176">
        <f t="shared" si="90"/>
        <v>0</v>
      </c>
    </row>
    <row r="825" spans="1:27" ht="20.25" customHeight="1" x14ac:dyDescent="0.3">
      <c r="A825" s="94" t="str">
        <f>CONCATENATE('PAO 2023'!A854,". ", "6")</f>
        <v>90. 6</v>
      </c>
      <c r="B825" s="116"/>
      <c r="C825" s="116"/>
      <c r="D825" s="116"/>
      <c r="E825" s="117"/>
      <c r="F825" s="387" t="str">
        <f>IFERROR(VLOOKUP(B825,'Validaciones SEVRI'!$D$2:$E$118,2,FALSE)," ")</f>
        <v xml:space="preserve"> </v>
      </c>
      <c r="G825" s="388"/>
      <c r="H825" s="123"/>
      <c r="I825" s="124"/>
      <c r="K825" s="176">
        <f t="shared" si="90"/>
        <v>0</v>
      </c>
    </row>
    <row r="826" spans="1:27" ht="20.25" customHeight="1" thickBot="1" x14ac:dyDescent="0.35">
      <c r="A826" s="94" t="str">
        <f>CONCATENATE('PAO 2023'!A854,". ", "7")</f>
        <v>90. 7</v>
      </c>
      <c r="B826" s="116"/>
      <c r="C826" s="116"/>
      <c r="D826" s="116"/>
      <c r="E826" s="117"/>
      <c r="F826" s="387" t="str">
        <f>IFERROR(VLOOKUP(B826,'Validaciones SEVRI'!$D$2:$E$118,2,FALSE)," ")</f>
        <v xml:space="preserve"> </v>
      </c>
      <c r="G826" s="388"/>
      <c r="H826" s="123"/>
      <c r="I826" s="124"/>
      <c r="K826" s="176">
        <f t="shared" si="90"/>
        <v>0</v>
      </c>
    </row>
    <row r="827" spans="1:27" s="80" customFormat="1" ht="20.25" customHeight="1" thickBot="1" x14ac:dyDescent="0.3">
      <c r="A827" s="73" t="s">
        <v>60</v>
      </c>
      <c r="B827" s="402">
        <f>+'PAO 2023'!B861</f>
        <v>0</v>
      </c>
      <c r="C827" s="403"/>
      <c r="D827" s="403"/>
      <c r="E827" s="403"/>
      <c r="F827" s="403"/>
      <c r="G827" s="403"/>
      <c r="H827" s="403"/>
      <c r="I827" s="403"/>
      <c r="J827" s="135"/>
      <c r="K827" s="176"/>
      <c r="L827" s="135"/>
      <c r="M827" s="135"/>
      <c r="N827" s="135"/>
      <c r="O827" s="135"/>
      <c r="P827" s="135"/>
      <c r="Q827" s="135"/>
      <c r="R827" s="135"/>
      <c r="S827" s="135"/>
      <c r="T827" s="135"/>
      <c r="U827" s="135"/>
      <c r="V827" s="135"/>
      <c r="W827" s="135"/>
      <c r="X827" s="135"/>
      <c r="Y827" s="135"/>
      <c r="Z827" s="135"/>
      <c r="AA827" s="135"/>
    </row>
    <row r="828" spans="1:27" ht="20.25" customHeight="1" x14ac:dyDescent="0.3">
      <c r="A828" s="92" t="s">
        <v>61</v>
      </c>
      <c r="B828" s="395" t="str">
        <f>CONCATENATE('PAO 2023'!A863,". ",'PAO 2023'!A864)</f>
        <v xml:space="preserve">91. </v>
      </c>
      <c r="C828" s="396"/>
      <c r="D828" s="396"/>
      <c r="E828" s="396"/>
      <c r="F828" s="396"/>
      <c r="G828" s="396"/>
      <c r="H828" s="396"/>
      <c r="I828" s="397"/>
      <c r="K828" s="177"/>
      <c r="L828" s="173"/>
      <c r="M828" s="173"/>
      <c r="N828" s="81"/>
      <c r="O828" s="81"/>
      <c r="P828" s="81"/>
      <c r="Q828" s="81"/>
      <c r="R828" s="81"/>
      <c r="S828" s="81"/>
      <c r="T828" s="81"/>
      <c r="U828" s="81"/>
      <c r="V828" s="81"/>
      <c r="W828" s="81"/>
      <c r="X828" s="81"/>
      <c r="Y828" s="81"/>
      <c r="Z828" s="81"/>
      <c r="AA828" s="81"/>
    </row>
    <row r="829" spans="1:27" ht="20.25" customHeight="1" x14ac:dyDescent="0.3">
      <c r="A829" s="94" t="str">
        <f>CONCATENATE('PAO 2023'!A863,". ", "1")</f>
        <v>91. 1</v>
      </c>
      <c r="B829" s="116"/>
      <c r="C829" s="116"/>
      <c r="D829" s="116"/>
      <c r="E829" s="117"/>
      <c r="F829" s="387" t="str">
        <f>IFERROR(VLOOKUP(B829,'Validaciones SEVRI'!$D$2:$E$118,2,FALSE)," ")</f>
        <v xml:space="preserve"> </v>
      </c>
      <c r="G829" s="388"/>
      <c r="H829" s="123"/>
      <c r="I829" s="124"/>
      <c r="K829" s="176">
        <f t="shared" ref="K829:K835" si="91">IF(B829&lt;1,0, 1)</f>
        <v>0</v>
      </c>
    </row>
    <row r="830" spans="1:27" ht="20.25" customHeight="1" x14ac:dyDescent="0.3">
      <c r="A830" s="94" t="str">
        <f>CONCATENATE('PAO 2023'!A863,". ", "2")</f>
        <v>91. 2</v>
      </c>
      <c r="B830" s="116"/>
      <c r="C830" s="116"/>
      <c r="D830" s="116"/>
      <c r="E830" s="117"/>
      <c r="F830" s="387" t="str">
        <f>IFERROR(VLOOKUP(B830,'Validaciones SEVRI'!$D$2:$E$118,2,FALSE)," ")</f>
        <v xml:space="preserve"> </v>
      </c>
      <c r="G830" s="388"/>
      <c r="H830" s="123"/>
      <c r="I830" s="124"/>
      <c r="K830" s="176">
        <f t="shared" si="91"/>
        <v>0</v>
      </c>
    </row>
    <row r="831" spans="1:27" ht="20.25" customHeight="1" x14ac:dyDescent="0.3">
      <c r="A831" s="94" t="str">
        <f>CONCATENATE('PAO 2023'!A863,". ","3")</f>
        <v>91. 3</v>
      </c>
      <c r="B831" s="116"/>
      <c r="C831" s="116"/>
      <c r="D831" s="116"/>
      <c r="E831" s="117"/>
      <c r="F831" s="387" t="str">
        <f>IFERROR(VLOOKUP(B831,'Validaciones SEVRI'!$D$2:$E$118,2,FALSE)," ")</f>
        <v xml:space="preserve"> </v>
      </c>
      <c r="G831" s="388"/>
      <c r="H831" s="123"/>
      <c r="I831" s="124"/>
      <c r="K831" s="176">
        <f t="shared" si="91"/>
        <v>0</v>
      </c>
    </row>
    <row r="832" spans="1:27" ht="20.25" customHeight="1" x14ac:dyDescent="0.3">
      <c r="A832" s="94" t="str">
        <f>CONCATENATE('PAO 2023'!A863,". ", "4")</f>
        <v>91. 4</v>
      </c>
      <c r="B832" s="116"/>
      <c r="C832" s="116"/>
      <c r="D832" s="116"/>
      <c r="E832" s="117"/>
      <c r="F832" s="387" t="str">
        <f>IFERROR(VLOOKUP(B832,'Validaciones SEVRI'!$D$2:$E$118,2,FALSE)," ")</f>
        <v xml:space="preserve"> </v>
      </c>
      <c r="G832" s="388"/>
      <c r="H832" s="123"/>
      <c r="I832" s="124"/>
      <c r="K832" s="176">
        <f t="shared" si="91"/>
        <v>0</v>
      </c>
    </row>
    <row r="833" spans="1:27" ht="20.25" customHeight="1" x14ac:dyDescent="0.3">
      <c r="A833" s="94" t="str">
        <f>CONCATENATE('PAO 2023'!A863,". ", "5")</f>
        <v>91. 5</v>
      </c>
      <c r="B833" s="116"/>
      <c r="C833" s="116"/>
      <c r="D833" s="116"/>
      <c r="E833" s="117"/>
      <c r="F833" s="387" t="str">
        <f>IFERROR(VLOOKUP(B833,'Validaciones SEVRI'!$D$2:$E$118,2,FALSE)," ")</f>
        <v xml:space="preserve"> </v>
      </c>
      <c r="G833" s="388"/>
      <c r="H833" s="123"/>
      <c r="I833" s="124"/>
      <c r="K833" s="176">
        <f t="shared" si="91"/>
        <v>0</v>
      </c>
    </row>
    <row r="834" spans="1:27" ht="20.25" customHeight="1" x14ac:dyDescent="0.3">
      <c r="A834" s="94" t="str">
        <f>CONCATENATE('PAO 2023'!A863,". ", "6")</f>
        <v>91. 6</v>
      </c>
      <c r="B834" s="116"/>
      <c r="C834" s="116"/>
      <c r="D834" s="116"/>
      <c r="E834" s="117"/>
      <c r="F834" s="387" t="str">
        <f>IFERROR(VLOOKUP(B834,'Validaciones SEVRI'!$D$2:$E$118,2,FALSE)," ")</f>
        <v xml:space="preserve"> </v>
      </c>
      <c r="G834" s="388"/>
      <c r="H834" s="123"/>
      <c r="I834" s="124"/>
      <c r="K834" s="176">
        <f t="shared" si="91"/>
        <v>0</v>
      </c>
    </row>
    <row r="835" spans="1:27" ht="20.25" customHeight="1" thickBot="1" x14ac:dyDescent="0.35">
      <c r="A835" s="94" t="str">
        <f>CONCATENATE('PAO 2023'!A863,". ", "7")</f>
        <v>91. 7</v>
      </c>
      <c r="B835" s="116"/>
      <c r="C835" s="116"/>
      <c r="D835" s="116"/>
      <c r="E835" s="117"/>
      <c r="F835" s="387" t="str">
        <f>IFERROR(VLOOKUP(B835,'Validaciones SEVRI'!$D$2:$E$118,2,FALSE)," ")</f>
        <v xml:space="preserve"> </v>
      </c>
      <c r="G835" s="388"/>
      <c r="H835" s="123"/>
      <c r="I835" s="124"/>
      <c r="K835" s="176">
        <f t="shared" si="91"/>
        <v>0</v>
      </c>
    </row>
    <row r="836" spans="1:27" s="80" customFormat="1" ht="20.25" customHeight="1" thickBot="1" x14ac:dyDescent="0.3">
      <c r="A836" s="73" t="s">
        <v>60</v>
      </c>
      <c r="B836" s="402">
        <f>+'PAO 2023'!B870</f>
        <v>0</v>
      </c>
      <c r="C836" s="403"/>
      <c r="D836" s="403"/>
      <c r="E836" s="403"/>
      <c r="F836" s="403"/>
      <c r="G836" s="403"/>
      <c r="H836" s="403"/>
      <c r="I836" s="403"/>
      <c r="J836" s="135"/>
      <c r="K836" s="176"/>
      <c r="L836" s="135"/>
      <c r="M836" s="135"/>
      <c r="N836" s="135"/>
      <c r="O836" s="135"/>
      <c r="P836" s="135"/>
      <c r="Q836" s="135"/>
      <c r="R836" s="135"/>
      <c r="S836" s="135"/>
      <c r="T836" s="135"/>
      <c r="U836" s="135"/>
      <c r="V836" s="135"/>
      <c r="W836" s="135"/>
      <c r="X836" s="135"/>
      <c r="Y836" s="135"/>
      <c r="Z836" s="135"/>
      <c r="AA836" s="135"/>
    </row>
    <row r="837" spans="1:27" ht="20.25" customHeight="1" x14ac:dyDescent="0.3">
      <c r="A837" s="92" t="s">
        <v>61</v>
      </c>
      <c r="B837" s="395" t="str">
        <f>CONCATENATE('PAO 2023'!A872,". ",'PAO 2023'!A873)</f>
        <v xml:space="preserve">92. </v>
      </c>
      <c r="C837" s="396"/>
      <c r="D837" s="396"/>
      <c r="E837" s="396"/>
      <c r="F837" s="396"/>
      <c r="G837" s="396"/>
      <c r="H837" s="396"/>
      <c r="I837" s="397"/>
      <c r="K837" s="177"/>
      <c r="L837" s="173"/>
      <c r="M837" s="173"/>
      <c r="N837" s="81"/>
      <c r="O837" s="81"/>
      <c r="P837" s="81"/>
      <c r="Q837" s="81"/>
      <c r="R837" s="81"/>
      <c r="S837" s="81"/>
      <c r="T837" s="81"/>
      <c r="U837" s="81"/>
      <c r="V837" s="81"/>
      <c r="W837" s="81"/>
      <c r="X837" s="81"/>
      <c r="Y837" s="81"/>
      <c r="Z837" s="81"/>
      <c r="AA837" s="81"/>
    </row>
    <row r="838" spans="1:27" ht="20.25" customHeight="1" x14ac:dyDescent="0.3">
      <c r="A838" s="94" t="str">
        <f>CONCATENATE('PAO 2023'!A872,". ", "1")</f>
        <v>92. 1</v>
      </c>
      <c r="B838" s="116"/>
      <c r="C838" s="116"/>
      <c r="D838" s="116"/>
      <c r="E838" s="117"/>
      <c r="F838" s="387" t="str">
        <f>IFERROR(VLOOKUP(B838,'Validaciones SEVRI'!$D$2:$E$118,2,FALSE)," ")</f>
        <v xml:space="preserve"> </v>
      </c>
      <c r="G838" s="388"/>
      <c r="H838" s="123"/>
      <c r="I838" s="124"/>
      <c r="K838" s="176">
        <f t="shared" ref="K838:K844" si="92">IF(B838&lt;1,0, 1)</f>
        <v>0</v>
      </c>
    </row>
    <row r="839" spans="1:27" ht="20.25" customHeight="1" x14ac:dyDescent="0.3">
      <c r="A839" s="94" t="str">
        <f>CONCATENATE('PAO 2023'!A872,". ", "2")</f>
        <v>92. 2</v>
      </c>
      <c r="B839" s="116"/>
      <c r="C839" s="116"/>
      <c r="D839" s="116"/>
      <c r="E839" s="117"/>
      <c r="F839" s="387" t="str">
        <f>IFERROR(VLOOKUP(B839,'Validaciones SEVRI'!$D$2:$E$118,2,FALSE)," ")</f>
        <v xml:space="preserve"> </v>
      </c>
      <c r="G839" s="388"/>
      <c r="H839" s="123"/>
      <c r="I839" s="124"/>
      <c r="K839" s="176">
        <f t="shared" si="92"/>
        <v>0</v>
      </c>
    </row>
    <row r="840" spans="1:27" ht="20.25" customHeight="1" x14ac:dyDescent="0.3">
      <c r="A840" s="94" t="str">
        <f>CONCATENATE('PAO 2023'!A872,". ","3")</f>
        <v>92. 3</v>
      </c>
      <c r="B840" s="116"/>
      <c r="C840" s="116"/>
      <c r="D840" s="116"/>
      <c r="E840" s="117"/>
      <c r="F840" s="387" t="str">
        <f>IFERROR(VLOOKUP(B840,'Validaciones SEVRI'!$D$2:$E$118,2,FALSE)," ")</f>
        <v xml:space="preserve"> </v>
      </c>
      <c r="G840" s="388"/>
      <c r="H840" s="123"/>
      <c r="I840" s="124"/>
      <c r="K840" s="176">
        <f t="shared" si="92"/>
        <v>0</v>
      </c>
    </row>
    <row r="841" spans="1:27" ht="20.25" customHeight="1" x14ac:dyDescent="0.3">
      <c r="A841" s="94" t="str">
        <f>CONCATENATE('PAO 2023'!A872,". ", "4")</f>
        <v>92. 4</v>
      </c>
      <c r="B841" s="116"/>
      <c r="C841" s="116"/>
      <c r="D841" s="116"/>
      <c r="E841" s="117"/>
      <c r="F841" s="387" t="str">
        <f>IFERROR(VLOOKUP(B841,'Validaciones SEVRI'!$D$2:$E$118,2,FALSE)," ")</f>
        <v xml:space="preserve"> </v>
      </c>
      <c r="G841" s="388"/>
      <c r="H841" s="123"/>
      <c r="I841" s="124"/>
      <c r="K841" s="176">
        <f t="shared" si="92"/>
        <v>0</v>
      </c>
    </row>
    <row r="842" spans="1:27" ht="20.25" customHeight="1" x14ac:dyDescent="0.3">
      <c r="A842" s="94" t="str">
        <f>CONCATENATE('PAO 2023'!A872,". ", "5")</f>
        <v>92. 5</v>
      </c>
      <c r="B842" s="116"/>
      <c r="C842" s="116"/>
      <c r="D842" s="116"/>
      <c r="E842" s="117"/>
      <c r="F842" s="387" t="str">
        <f>IFERROR(VLOOKUP(B842,'Validaciones SEVRI'!$D$2:$E$118,2,FALSE)," ")</f>
        <v xml:space="preserve"> </v>
      </c>
      <c r="G842" s="388"/>
      <c r="H842" s="123"/>
      <c r="I842" s="124"/>
      <c r="K842" s="176">
        <f t="shared" si="92"/>
        <v>0</v>
      </c>
    </row>
    <row r="843" spans="1:27" ht="20.25" customHeight="1" x14ac:dyDescent="0.3">
      <c r="A843" s="94" t="str">
        <f>CONCATENATE('PAO 2023'!A872,". ", "6")</f>
        <v>92. 6</v>
      </c>
      <c r="B843" s="116"/>
      <c r="C843" s="116"/>
      <c r="D843" s="116"/>
      <c r="E843" s="117"/>
      <c r="F843" s="387" t="str">
        <f>IFERROR(VLOOKUP(B843,'Validaciones SEVRI'!$D$2:$E$118,2,FALSE)," ")</f>
        <v xml:space="preserve"> </v>
      </c>
      <c r="G843" s="388"/>
      <c r="H843" s="123"/>
      <c r="I843" s="124"/>
      <c r="K843" s="176">
        <f t="shared" si="92"/>
        <v>0</v>
      </c>
    </row>
    <row r="844" spans="1:27" ht="20.25" customHeight="1" thickBot="1" x14ac:dyDescent="0.35">
      <c r="A844" s="94" t="str">
        <f>CONCATENATE('PAO 2023'!A872,". ", "7")</f>
        <v>92. 7</v>
      </c>
      <c r="B844" s="116"/>
      <c r="C844" s="116"/>
      <c r="D844" s="116"/>
      <c r="E844" s="117"/>
      <c r="F844" s="387" t="str">
        <f>IFERROR(VLOOKUP(B844,'Validaciones SEVRI'!$D$2:$E$118,2,FALSE)," ")</f>
        <v xml:space="preserve"> </v>
      </c>
      <c r="G844" s="388"/>
      <c r="H844" s="123"/>
      <c r="I844" s="124"/>
      <c r="K844" s="176">
        <f t="shared" si="92"/>
        <v>0</v>
      </c>
    </row>
    <row r="845" spans="1:27" s="80" customFormat="1" ht="20.25" customHeight="1" thickBot="1" x14ac:dyDescent="0.3">
      <c r="A845" s="73" t="s">
        <v>60</v>
      </c>
      <c r="B845" s="402">
        <f>+'PAO 2023'!B879</f>
        <v>0</v>
      </c>
      <c r="C845" s="403"/>
      <c r="D845" s="403"/>
      <c r="E845" s="403"/>
      <c r="F845" s="403"/>
      <c r="G845" s="403"/>
      <c r="H845" s="403"/>
      <c r="I845" s="403"/>
      <c r="J845" s="135"/>
      <c r="K845" s="176"/>
      <c r="L845" s="135"/>
      <c r="M845" s="135"/>
      <c r="N845" s="135"/>
      <c r="O845" s="135"/>
      <c r="P845" s="135"/>
      <c r="Q845" s="135"/>
      <c r="R845" s="135"/>
      <c r="S845" s="135"/>
      <c r="T845" s="135"/>
      <c r="U845" s="135"/>
      <c r="V845" s="135"/>
      <c r="W845" s="135"/>
      <c r="X845" s="135"/>
      <c r="Y845" s="135"/>
      <c r="Z845" s="135"/>
      <c r="AA845" s="135"/>
    </row>
    <row r="846" spans="1:27" ht="20.25" customHeight="1" x14ac:dyDescent="0.3">
      <c r="A846" s="92" t="s">
        <v>61</v>
      </c>
      <c r="B846" s="395" t="str">
        <f>CONCATENATE('PAO 2023'!A881,". ",'PAO 2023'!A882)</f>
        <v xml:space="preserve">93. </v>
      </c>
      <c r="C846" s="396"/>
      <c r="D846" s="396"/>
      <c r="E846" s="396"/>
      <c r="F846" s="396"/>
      <c r="G846" s="396"/>
      <c r="H846" s="396"/>
      <c r="I846" s="397"/>
      <c r="K846" s="177"/>
      <c r="L846" s="173"/>
      <c r="M846" s="173"/>
      <c r="N846" s="81"/>
      <c r="O846" s="81"/>
      <c r="P846" s="81"/>
      <c r="Q846" s="81"/>
      <c r="R846" s="81"/>
      <c r="S846" s="81"/>
      <c r="T846" s="81"/>
      <c r="U846" s="81"/>
      <c r="V846" s="81"/>
      <c r="W846" s="81"/>
      <c r="X846" s="81"/>
      <c r="Y846" s="81"/>
      <c r="Z846" s="81"/>
      <c r="AA846" s="81"/>
    </row>
    <row r="847" spans="1:27" ht="20.25" customHeight="1" x14ac:dyDescent="0.3">
      <c r="A847" s="94" t="str">
        <f>CONCATENATE('PAO 2023'!A881,". ", "1")</f>
        <v>93. 1</v>
      </c>
      <c r="B847" s="116"/>
      <c r="C847" s="116"/>
      <c r="D847" s="116"/>
      <c r="E847" s="117"/>
      <c r="F847" s="387" t="str">
        <f>IFERROR(VLOOKUP(B847,'Validaciones SEVRI'!$D$2:$E$118,2,FALSE)," ")</f>
        <v xml:space="preserve"> </v>
      </c>
      <c r="G847" s="388"/>
      <c r="H847" s="123"/>
      <c r="I847" s="124"/>
      <c r="K847" s="176">
        <f t="shared" ref="K847:K853" si="93">IF(B847&lt;1,0, 1)</f>
        <v>0</v>
      </c>
    </row>
    <row r="848" spans="1:27" ht="20.25" customHeight="1" x14ac:dyDescent="0.3">
      <c r="A848" s="94" t="str">
        <f>CONCATENATE('PAO 2023'!A881,". ", "2")</f>
        <v>93. 2</v>
      </c>
      <c r="B848" s="116"/>
      <c r="C848" s="116"/>
      <c r="D848" s="116"/>
      <c r="E848" s="117"/>
      <c r="F848" s="387" t="str">
        <f>IFERROR(VLOOKUP(B848,'Validaciones SEVRI'!$D$2:$E$118,2,FALSE)," ")</f>
        <v xml:space="preserve"> </v>
      </c>
      <c r="G848" s="388"/>
      <c r="H848" s="123"/>
      <c r="I848" s="124"/>
      <c r="K848" s="176">
        <f t="shared" si="93"/>
        <v>0</v>
      </c>
    </row>
    <row r="849" spans="1:27" ht="20.25" customHeight="1" x14ac:dyDescent="0.3">
      <c r="A849" s="94" t="str">
        <f>CONCATENATE('PAO 2023'!A881,". ","3")</f>
        <v>93. 3</v>
      </c>
      <c r="B849" s="116"/>
      <c r="C849" s="116"/>
      <c r="D849" s="116"/>
      <c r="E849" s="117"/>
      <c r="F849" s="387" t="str">
        <f>IFERROR(VLOOKUP(B849,'Validaciones SEVRI'!$D$2:$E$118,2,FALSE)," ")</f>
        <v xml:space="preserve"> </v>
      </c>
      <c r="G849" s="388"/>
      <c r="H849" s="123"/>
      <c r="I849" s="124"/>
      <c r="K849" s="176">
        <f t="shared" si="93"/>
        <v>0</v>
      </c>
    </row>
    <row r="850" spans="1:27" ht="20.25" customHeight="1" x14ac:dyDescent="0.3">
      <c r="A850" s="94" t="str">
        <f>CONCATENATE('PAO 2023'!A881,". ", "4")</f>
        <v>93. 4</v>
      </c>
      <c r="B850" s="116"/>
      <c r="C850" s="116"/>
      <c r="D850" s="116"/>
      <c r="E850" s="117"/>
      <c r="F850" s="387" t="str">
        <f>IFERROR(VLOOKUP(B850,'Validaciones SEVRI'!$D$2:$E$118,2,FALSE)," ")</f>
        <v xml:space="preserve"> </v>
      </c>
      <c r="G850" s="388"/>
      <c r="H850" s="123"/>
      <c r="I850" s="124"/>
      <c r="K850" s="176">
        <f t="shared" si="93"/>
        <v>0</v>
      </c>
    </row>
    <row r="851" spans="1:27" ht="20.25" customHeight="1" x14ac:dyDescent="0.3">
      <c r="A851" s="94" t="str">
        <f>CONCATENATE('PAO 2023'!A881,". ", "5")</f>
        <v>93. 5</v>
      </c>
      <c r="B851" s="116"/>
      <c r="C851" s="116"/>
      <c r="D851" s="116"/>
      <c r="E851" s="117"/>
      <c r="F851" s="387" t="str">
        <f>IFERROR(VLOOKUP(B851,'Validaciones SEVRI'!$D$2:$E$118,2,FALSE)," ")</f>
        <v xml:space="preserve"> </v>
      </c>
      <c r="G851" s="388"/>
      <c r="H851" s="123"/>
      <c r="I851" s="124"/>
      <c r="K851" s="176">
        <f t="shared" si="93"/>
        <v>0</v>
      </c>
    </row>
    <row r="852" spans="1:27" ht="20.25" customHeight="1" x14ac:dyDescent="0.3">
      <c r="A852" s="94" t="str">
        <f>CONCATENATE('PAO 2023'!A881,". ", "6")</f>
        <v>93. 6</v>
      </c>
      <c r="B852" s="116"/>
      <c r="C852" s="116"/>
      <c r="D852" s="116"/>
      <c r="E852" s="117"/>
      <c r="F852" s="387" t="str">
        <f>IFERROR(VLOOKUP(B852,'Validaciones SEVRI'!$D$2:$E$118,2,FALSE)," ")</f>
        <v xml:space="preserve"> </v>
      </c>
      <c r="G852" s="388"/>
      <c r="H852" s="123"/>
      <c r="I852" s="124"/>
      <c r="K852" s="176">
        <f t="shared" si="93"/>
        <v>0</v>
      </c>
    </row>
    <row r="853" spans="1:27" ht="20.25" customHeight="1" thickBot="1" x14ac:dyDescent="0.35">
      <c r="A853" s="94" t="str">
        <f>CONCATENATE('PAO 2023'!A881,". ", "7")</f>
        <v>93. 7</v>
      </c>
      <c r="B853" s="116"/>
      <c r="C853" s="116"/>
      <c r="D853" s="116"/>
      <c r="E853" s="117"/>
      <c r="F853" s="387" t="str">
        <f>IFERROR(VLOOKUP(B853,'Validaciones SEVRI'!$D$2:$E$118,2,FALSE)," ")</f>
        <v xml:space="preserve"> </v>
      </c>
      <c r="G853" s="388"/>
      <c r="H853" s="123"/>
      <c r="I853" s="124"/>
      <c r="K853" s="176">
        <f t="shared" si="93"/>
        <v>0</v>
      </c>
    </row>
    <row r="854" spans="1:27" s="80" customFormat="1" ht="20.25" customHeight="1" thickBot="1" x14ac:dyDescent="0.3">
      <c r="A854" s="73" t="s">
        <v>60</v>
      </c>
      <c r="B854" s="402">
        <f>+'PAO 2023'!B888</f>
        <v>0</v>
      </c>
      <c r="C854" s="403"/>
      <c r="D854" s="403"/>
      <c r="E854" s="403"/>
      <c r="F854" s="403"/>
      <c r="G854" s="403"/>
      <c r="H854" s="403"/>
      <c r="I854" s="403"/>
      <c r="J854" s="135"/>
      <c r="K854" s="176"/>
      <c r="L854" s="135"/>
      <c r="M854" s="135"/>
      <c r="N854" s="135"/>
      <c r="O854" s="135"/>
      <c r="P854" s="135"/>
      <c r="Q854" s="135"/>
      <c r="R854" s="135"/>
      <c r="S854" s="135"/>
      <c r="T854" s="135"/>
      <c r="U854" s="135"/>
      <c r="V854" s="135"/>
      <c r="W854" s="135"/>
      <c r="X854" s="135"/>
      <c r="Y854" s="135"/>
      <c r="Z854" s="135"/>
      <c r="AA854" s="135"/>
    </row>
    <row r="855" spans="1:27" ht="20.25" customHeight="1" x14ac:dyDescent="0.3">
      <c r="A855" s="92" t="s">
        <v>61</v>
      </c>
      <c r="B855" s="395" t="str">
        <f>CONCATENATE('PAO 2023'!A890,". ",'PAO 2023'!A891)</f>
        <v xml:space="preserve">94. </v>
      </c>
      <c r="C855" s="396"/>
      <c r="D855" s="396"/>
      <c r="E855" s="396"/>
      <c r="F855" s="396"/>
      <c r="G855" s="396"/>
      <c r="H855" s="396"/>
      <c r="I855" s="397"/>
      <c r="K855" s="177"/>
      <c r="L855" s="173"/>
      <c r="M855" s="173"/>
      <c r="N855" s="81"/>
      <c r="O855" s="81"/>
      <c r="P855" s="81"/>
      <c r="Q855" s="81"/>
      <c r="R855" s="81"/>
      <c r="S855" s="81"/>
      <c r="T855" s="81"/>
      <c r="U855" s="81"/>
      <c r="V855" s="81"/>
      <c r="W855" s="81"/>
      <c r="X855" s="81"/>
      <c r="Y855" s="81"/>
      <c r="Z855" s="81"/>
      <c r="AA855" s="81"/>
    </row>
    <row r="856" spans="1:27" ht="20.25" customHeight="1" x14ac:dyDescent="0.3">
      <c r="A856" s="94" t="str">
        <f>CONCATENATE('PAO 2023'!A890,". ", "1")</f>
        <v>94. 1</v>
      </c>
      <c r="B856" s="116"/>
      <c r="C856" s="116"/>
      <c r="D856" s="116"/>
      <c r="E856" s="117"/>
      <c r="F856" s="387" t="str">
        <f>IFERROR(VLOOKUP(B856,'Validaciones SEVRI'!$D$2:$E$118,2,FALSE)," ")</f>
        <v xml:space="preserve"> </v>
      </c>
      <c r="G856" s="388"/>
      <c r="H856" s="123"/>
      <c r="I856" s="124"/>
      <c r="K856" s="176">
        <f t="shared" ref="K856:K862" si="94">IF(B856&lt;1,0, 1)</f>
        <v>0</v>
      </c>
    </row>
    <row r="857" spans="1:27" ht="20.25" customHeight="1" x14ac:dyDescent="0.3">
      <c r="A857" s="94" t="str">
        <f>CONCATENATE('PAO 2023'!A890,". ", "2")</f>
        <v>94. 2</v>
      </c>
      <c r="B857" s="116"/>
      <c r="C857" s="116"/>
      <c r="D857" s="116"/>
      <c r="E857" s="117"/>
      <c r="F857" s="387" t="str">
        <f>IFERROR(VLOOKUP(B857,'Validaciones SEVRI'!$D$2:$E$118,2,FALSE)," ")</f>
        <v xml:space="preserve"> </v>
      </c>
      <c r="G857" s="388"/>
      <c r="H857" s="123"/>
      <c r="I857" s="124"/>
      <c r="K857" s="176">
        <f t="shared" si="94"/>
        <v>0</v>
      </c>
    </row>
    <row r="858" spans="1:27" ht="20.25" customHeight="1" x14ac:dyDescent="0.3">
      <c r="A858" s="94" t="str">
        <f>CONCATENATE('PAO 2023'!A890,". ","3")</f>
        <v>94. 3</v>
      </c>
      <c r="B858" s="116"/>
      <c r="C858" s="116"/>
      <c r="D858" s="116"/>
      <c r="E858" s="117"/>
      <c r="F858" s="387" t="str">
        <f>IFERROR(VLOOKUP(B858,'Validaciones SEVRI'!$D$2:$E$118,2,FALSE)," ")</f>
        <v xml:space="preserve"> </v>
      </c>
      <c r="G858" s="388"/>
      <c r="H858" s="123"/>
      <c r="I858" s="124"/>
      <c r="K858" s="176">
        <f t="shared" si="94"/>
        <v>0</v>
      </c>
    </row>
    <row r="859" spans="1:27" ht="20.25" customHeight="1" x14ac:dyDescent="0.3">
      <c r="A859" s="94" t="str">
        <f>CONCATENATE('PAO 2023'!A890,". ", "4")</f>
        <v>94. 4</v>
      </c>
      <c r="B859" s="116"/>
      <c r="C859" s="116"/>
      <c r="D859" s="116"/>
      <c r="E859" s="117"/>
      <c r="F859" s="387" t="str">
        <f>IFERROR(VLOOKUP(B859,'Validaciones SEVRI'!$D$2:$E$118,2,FALSE)," ")</f>
        <v xml:space="preserve"> </v>
      </c>
      <c r="G859" s="388"/>
      <c r="H859" s="123"/>
      <c r="I859" s="124"/>
      <c r="K859" s="176">
        <f t="shared" si="94"/>
        <v>0</v>
      </c>
    </row>
    <row r="860" spans="1:27" ht="20.25" customHeight="1" x14ac:dyDescent="0.3">
      <c r="A860" s="94" t="str">
        <f>CONCATENATE('PAO 2023'!A890,". ", "5")</f>
        <v>94. 5</v>
      </c>
      <c r="B860" s="116"/>
      <c r="C860" s="116"/>
      <c r="D860" s="116"/>
      <c r="E860" s="117"/>
      <c r="F860" s="387" t="str">
        <f>IFERROR(VLOOKUP(B860,'Validaciones SEVRI'!$D$2:$E$118,2,FALSE)," ")</f>
        <v xml:space="preserve"> </v>
      </c>
      <c r="G860" s="388"/>
      <c r="H860" s="123"/>
      <c r="I860" s="124"/>
      <c r="K860" s="176">
        <f t="shared" si="94"/>
        <v>0</v>
      </c>
    </row>
    <row r="861" spans="1:27" ht="20.25" customHeight="1" x14ac:dyDescent="0.3">
      <c r="A861" s="94" t="str">
        <f>CONCATENATE('PAO 2023'!A890,". ", "6")</f>
        <v>94. 6</v>
      </c>
      <c r="B861" s="116"/>
      <c r="C861" s="116"/>
      <c r="D861" s="116"/>
      <c r="E861" s="117"/>
      <c r="F861" s="387" t="str">
        <f>IFERROR(VLOOKUP(B861,'Validaciones SEVRI'!$D$2:$E$118,2,FALSE)," ")</f>
        <v xml:space="preserve"> </v>
      </c>
      <c r="G861" s="388"/>
      <c r="H861" s="123"/>
      <c r="I861" s="124"/>
      <c r="K861" s="176">
        <f t="shared" si="94"/>
        <v>0</v>
      </c>
    </row>
    <row r="862" spans="1:27" ht="20.25" customHeight="1" thickBot="1" x14ac:dyDescent="0.35">
      <c r="A862" s="94" t="str">
        <f>CONCATENATE('PAO 2023'!A890,". ", "7")</f>
        <v>94. 7</v>
      </c>
      <c r="B862" s="116"/>
      <c r="C862" s="116"/>
      <c r="D862" s="116"/>
      <c r="E862" s="117"/>
      <c r="F862" s="387" t="str">
        <f>IFERROR(VLOOKUP(B862,'Validaciones SEVRI'!$D$2:$E$118,2,FALSE)," ")</f>
        <v xml:space="preserve"> </v>
      </c>
      <c r="G862" s="388"/>
      <c r="H862" s="123"/>
      <c r="I862" s="124"/>
      <c r="K862" s="176">
        <f t="shared" si="94"/>
        <v>0</v>
      </c>
    </row>
    <row r="863" spans="1:27" s="80" customFormat="1" ht="20.25" customHeight="1" thickBot="1" x14ac:dyDescent="0.3">
      <c r="A863" s="73" t="s">
        <v>60</v>
      </c>
      <c r="B863" s="402">
        <f>+'PAO 2023'!B897</f>
        <v>0</v>
      </c>
      <c r="C863" s="403"/>
      <c r="D863" s="403"/>
      <c r="E863" s="403"/>
      <c r="F863" s="403"/>
      <c r="G863" s="403"/>
      <c r="H863" s="403"/>
      <c r="I863" s="403"/>
      <c r="J863" s="135"/>
      <c r="K863" s="176"/>
      <c r="L863" s="135"/>
      <c r="M863" s="135"/>
      <c r="N863" s="135"/>
      <c r="O863" s="135"/>
      <c r="P863" s="135"/>
      <c r="Q863" s="135"/>
      <c r="R863" s="135"/>
      <c r="S863" s="135"/>
      <c r="T863" s="135"/>
      <c r="U863" s="135"/>
      <c r="V863" s="135"/>
      <c r="W863" s="135"/>
      <c r="X863" s="135"/>
      <c r="Y863" s="135"/>
      <c r="Z863" s="135"/>
      <c r="AA863" s="135"/>
    </row>
    <row r="864" spans="1:27" ht="20.25" customHeight="1" x14ac:dyDescent="0.3">
      <c r="A864" s="92" t="s">
        <v>61</v>
      </c>
      <c r="B864" s="395" t="str">
        <f>CONCATENATE('PAO 2023'!A899,". ",'PAO 2023'!A900)</f>
        <v xml:space="preserve">95. </v>
      </c>
      <c r="C864" s="396"/>
      <c r="D864" s="396"/>
      <c r="E864" s="396"/>
      <c r="F864" s="396"/>
      <c r="G864" s="396"/>
      <c r="H864" s="396"/>
      <c r="I864" s="397"/>
      <c r="K864" s="177"/>
      <c r="L864" s="173"/>
      <c r="M864" s="173"/>
      <c r="N864" s="81"/>
      <c r="O864" s="81"/>
      <c r="P864" s="81"/>
      <c r="Q864" s="81"/>
      <c r="R864" s="81"/>
      <c r="S864" s="81"/>
      <c r="T864" s="81"/>
      <c r="U864" s="81"/>
      <c r="V864" s="81"/>
      <c r="W864" s="81"/>
      <c r="X864" s="81"/>
      <c r="Y864" s="81"/>
      <c r="Z864" s="81"/>
      <c r="AA864" s="81"/>
    </row>
    <row r="865" spans="1:27" ht="20.25" customHeight="1" x14ac:dyDescent="0.3">
      <c r="A865" s="94" t="str">
        <f>CONCATENATE('PAO 2023'!A899,". ", "1")</f>
        <v>95. 1</v>
      </c>
      <c r="B865" s="116"/>
      <c r="C865" s="116"/>
      <c r="D865" s="116"/>
      <c r="E865" s="117"/>
      <c r="F865" s="387" t="str">
        <f>IFERROR(VLOOKUP(B865,'Validaciones SEVRI'!$D$2:$E$118,2,FALSE)," ")</f>
        <v xml:space="preserve"> </v>
      </c>
      <c r="G865" s="388"/>
      <c r="H865" s="123"/>
      <c r="I865" s="124"/>
      <c r="K865" s="176">
        <f t="shared" ref="K865:K871" si="95">IF(B865&lt;1,0, 1)</f>
        <v>0</v>
      </c>
    </row>
    <row r="866" spans="1:27" ht="20.25" customHeight="1" x14ac:dyDescent="0.3">
      <c r="A866" s="94" t="str">
        <f>CONCATENATE('PAO 2023'!A899,". ", "2")</f>
        <v>95. 2</v>
      </c>
      <c r="B866" s="116"/>
      <c r="C866" s="116"/>
      <c r="D866" s="116"/>
      <c r="E866" s="117"/>
      <c r="F866" s="387" t="str">
        <f>IFERROR(VLOOKUP(B866,'Validaciones SEVRI'!$D$2:$E$118,2,FALSE)," ")</f>
        <v xml:space="preserve"> </v>
      </c>
      <c r="G866" s="388"/>
      <c r="H866" s="123"/>
      <c r="I866" s="124"/>
      <c r="K866" s="176">
        <f t="shared" si="95"/>
        <v>0</v>
      </c>
    </row>
    <row r="867" spans="1:27" ht="20.25" customHeight="1" x14ac:dyDescent="0.3">
      <c r="A867" s="94" t="str">
        <f>CONCATENATE('PAO 2023'!A899,". ","3")</f>
        <v>95. 3</v>
      </c>
      <c r="B867" s="116"/>
      <c r="C867" s="116"/>
      <c r="D867" s="116"/>
      <c r="E867" s="117"/>
      <c r="F867" s="387" t="str">
        <f>IFERROR(VLOOKUP(B867,'Validaciones SEVRI'!$D$2:$E$118,2,FALSE)," ")</f>
        <v xml:space="preserve"> </v>
      </c>
      <c r="G867" s="388"/>
      <c r="H867" s="123"/>
      <c r="I867" s="124"/>
      <c r="K867" s="176">
        <f t="shared" si="95"/>
        <v>0</v>
      </c>
    </row>
    <row r="868" spans="1:27" ht="20.25" customHeight="1" x14ac:dyDescent="0.3">
      <c r="A868" s="94" t="str">
        <f>CONCATENATE('PAO 2023'!A899,". ", "4")</f>
        <v>95. 4</v>
      </c>
      <c r="B868" s="116"/>
      <c r="C868" s="116"/>
      <c r="D868" s="116"/>
      <c r="E868" s="117"/>
      <c r="F868" s="387" t="str">
        <f>IFERROR(VLOOKUP(B868,'Validaciones SEVRI'!$D$2:$E$118,2,FALSE)," ")</f>
        <v xml:space="preserve"> </v>
      </c>
      <c r="G868" s="388"/>
      <c r="H868" s="123"/>
      <c r="I868" s="124"/>
      <c r="K868" s="176">
        <f t="shared" si="95"/>
        <v>0</v>
      </c>
    </row>
    <row r="869" spans="1:27" ht="20.25" customHeight="1" x14ac:dyDescent="0.3">
      <c r="A869" s="94" t="str">
        <f>CONCATENATE('PAO 2023'!A899,". ", "5")</f>
        <v>95. 5</v>
      </c>
      <c r="B869" s="116"/>
      <c r="C869" s="116"/>
      <c r="D869" s="116"/>
      <c r="E869" s="117"/>
      <c r="F869" s="387" t="str">
        <f>IFERROR(VLOOKUP(B869,'Validaciones SEVRI'!$D$2:$E$118,2,FALSE)," ")</f>
        <v xml:space="preserve"> </v>
      </c>
      <c r="G869" s="388"/>
      <c r="H869" s="123"/>
      <c r="I869" s="124"/>
      <c r="K869" s="176">
        <f t="shared" si="95"/>
        <v>0</v>
      </c>
    </row>
    <row r="870" spans="1:27" ht="20.25" customHeight="1" x14ac:dyDescent="0.3">
      <c r="A870" s="94" t="str">
        <f>CONCATENATE('PAO 2023'!A899,". ", "6")</f>
        <v>95. 6</v>
      </c>
      <c r="B870" s="116"/>
      <c r="C870" s="116"/>
      <c r="D870" s="116"/>
      <c r="E870" s="117"/>
      <c r="F870" s="387" t="str">
        <f>IFERROR(VLOOKUP(B870,'Validaciones SEVRI'!$D$2:$E$118,2,FALSE)," ")</f>
        <v xml:space="preserve"> </v>
      </c>
      <c r="G870" s="388"/>
      <c r="H870" s="123"/>
      <c r="I870" s="124"/>
      <c r="K870" s="176">
        <f t="shared" si="95"/>
        <v>0</v>
      </c>
    </row>
    <row r="871" spans="1:27" ht="20.25" customHeight="1" thickBot="1" x14ac:dyDescent="0.35">
      <c r="A871" s="94" t="str">
        <f>CONCATENATE('PAO 2023'!A899,". ", "7")</f>
        <v>95. 7</v>
      </c>
      <c r="B871" s="116"/>
      <c r="C871" s="116"/>
      <c r="D871" s="116"/>
      <c r="E871" s="117"/>
      <c r="F871" s="387" t="str">
        <f>IFERROR(VLOOKUP(B871,'Validaciones SEVRI'!$D$2:$E$118,2,FALSE)," ")</f>
        <v xml:space="preserve"> </v>
      </c>
      <c r="G871" s="388"/>
      <c r="H871" s="123"/>
      <c r="I871" s="124"/>
      <c r="K871" s="176">
        <f t="shared" si="95"/>
        <v>0</v>
      </c>
    </row>
    <row r="872" spans="1:27" s="80" customFormat="1" ht="20.25" customHeight="1" thickBot="1" x14ac:dyDescent="0.3">
      <c r="A872" s="73" t="s">
        <v>60</v>
      </c>
      <c r="B872" s="402">
        <f>+'PAO 2023'!B906</f>
        <v>0</v>
      </c>
      <c r="C872" s="403"/>
      <c r="D872" s="403"/>
      <c r="E872" s="403"/>
      <c r="F872" s="403"/>
      <c r="G872" s="403"/>
      <c r="H872" s="403"/>
      <c r="I872" s="403"/>
      <c r="J872" s="135"/>
      <c r="K872" s="176"/>
      <c r="L872" s="135"/>
      <c r="M872" s="135"/>
      <c r="N872" s="135"/>
      <c r="O872" s="135"/>
      <c r="P872" s="135"/>
      <c r="Q872" s="135"/>
      <c r="R872" s="135"/>
      <c r="S872" s="135"/>
      <c r="T872" s="135"/>
      <c r="U872" s="135"/>
      <c r="V872" s="135"/>
      <c r="W872" s="135"/>
      <c r="X872" s="135"/>
      <c r="Y872" s="135"/>
      <c r="Z872" s="135"/>
      <c r="AA872" s="135"/>
    </row>
    <row r="873" spans="1:27" ht="20.25" customHeight="1" x14ac:dyDescent="0.3">
      <c r="A873" s="92" t="s">
        <v>61</v>
      </c>
      <c r="B873" s="395" t="str">
        <f>CONCATENATE('PAO 2023'!A908,". ",'PAO 2023'!A909)</f>
        <v xml:space="preserve">96. </v>
      </c>
      <c r="C873" s="396"/>
      <c r="D873" s="396"/>
      <c r="E873" s="396"/>
      <c r="F873" s="396"/>
      <c r="G873" s="396"/>
      <c r="H873" s="396"/>
      <c r="I873" s="397"/>
      <c r="K873" s="177"/>
      <c r="L873" s="173"/>
      <c r="M873" s="173"/>
      <c r="N873" s="81"/>
      <c r="O873" s="81"/>
      <c r="P873" s="81"/>
      <c r="Q873" s="81"/>
      <c r="R873" s="81"/>
      <c r="S873" s="81"/>
      <c r="T873" s="81"/>
      <c r="U873" s="81"/>
      <c r="V873" s="81"/>
      <c r="W873" s="81"/>
      <c r="X873" s="81"/>
      <c r="Y873" s="81"/>
      <c r="Z873" s="81"/>
      <c r="AA873" s="81"/>
    </row>
    <row r="874" spans="1:27" ht="20.25" customHeight="1" x14ac:dyDescent="0.3">
      <c r="A874" s="94" t="str">
        <f>CONCATENATE('PAO 2023'!A908,". ", "1")</f>
        <v>96. 1</v>
      </c>
      <c r="B874" s="116"/>
      <c r="C874" s="116"/>
      <c r="D874" s="116"/>
      <c r="E874" s="117"/>
      <c r="F874" s="387" t="str">
        <f>IFERROR(VLOOKUP(B874,'Validaciones SEVRI'!$D$2:$E$118,2,FALSE)," ")</f>
        <v xml:space="preserve"> </v>
      </c>
      <c r="G874" s="388"/>
      <c r="H874" s="123"/>
      <c r="I874" s="124"/>
      <c r="K874" s="176">
        <f t="shared" ref="K874:K880" si="96">IF(B874&lt;1,0, 1)</f>
        <v>0</v>
      </c>
    </row>
    <row r="875" spans="1:27" ht="20.25" customHeight="1" x14ac:dyDescent="0.3">
      <c r="A875" s="94" t="str">
        <f>CONCATENATE('PAO 2023'!A908,". ", "2")</f>
        <v>96. 2</v>
      </c>
      <c r="B875" s="116"/>
      <c r="C875" s="116"/>
      <c r="D875" s="116"/>
      <c r="E875" s="117"/>
      <c r="F875" s="387" t="str">
        <f>IFERROR(VLOOKUP(B875,'Validaciones SEVRI'!$D$2:$E$118,2,FALSE)," ")</f>
        <v xml:space="preserve"> </v>
      </c>
      <c r="G875" s="388"/>
      <c r="H875" s="123"/>
      <c r="I875" s="124"/>
      <c r="K875" s="176">
        <f t="shared" si="96"/>
        <v>0</v>
      </c>
    </row>
    <row r="876" spans="1:27" ht="20.25" customHeight="1" x14ac:dyDescent="0.3">
      <c r="A876" s="94" t="str">
        <f>CONCATENATE('PAO 2023'!A908,". ","3")</f>
        <v>96. 3</v>
      </c>
      <c r="B876" s="116"/>
      <c r="C876" s="116"/>
      <c r="D876" s="116"/>
      <c r="E876" s="117"/>
      <c r="F876" s="387" t="str">
        <f>IFERROR(VLOOKUP(B876,'Validaciones SEVRI'!$D$2:$E$118,2,FALSE)," ")</f>
        <v xml:space="preserve"> </v>
      </c>
      <c r="G876" s="388"/>
      <c r="H876" s="123"/>
      <c r="I876" s="124"/>
      <c r="K876" s="176">
        <f t="shared" si="96"/>
        <v>0</v>
      </c>
    </row>
    <row r="877" spans="1:27" ht="20.25" customHeight="1" x14ac:dyDescent="0.3">
      <c r="A877" s="94" t="str">
        <f>CONCATENATE('PAO 2023'!A908,". ", "4")</f>
        <v>96. 4</v>
      </c>
      <c r="B877" s="116"/>
      <c r="C877" s="116"/>
      <c r="D877" s="116"/>
      <c r="E877" s="117"/>
      <c r="F877" s="387" t="str">
        <f>IFERROR(VLOOKUP(B877,'Validaciones SEVRI'!$D$2:$E$118,2,FALSE)," ")</f>
        <v xml:space="preserve"> </v>
      </c>
      <c r="G877" s="388"/>
      <c r="H877" s="123"/>
      <c r="I877" s="124"/>
      <c r="K877" s="176">
        <f t="shared" si="96"/>
        <v>0</v>
      </c>
    </row>
    <row r="878" spans="1:27" ht="20.25" customHeight="1" x14ac:dyDescent="0.3">
      <c r="A878" s="94" t="str">
        <f>CONCATENATE('PAO 2023'!A908,". ", "5")</f>
        <v>96. 5</v>
      </c>
      <c r="B878" s="116"/>
      <c r="C878" s="116"/>
      <c r="D878" s="116"/>
      <c r="E878" s="117"/>
      <c r="F878" s="387" t="str">
        <f>IFERROR(VLOOKUP(B878,'Validaciones SEVRI'!$D$2:$E$118,2,FALSE)," ")</f>
        <v xml:space="preserve"> </v>
      </c>
      <c r="G878" s="388"/>
      <c r="H878" s="123"/>
      <c r="I878" s="124"/>
      <c r="K878" s="176">
        <f t="shared" si="96"/>
        <v>0</v>
      </c>
    </row>
    <row r="879" spans="1:27" ht="20.25" customHeight="1" x14ac:dyDescent="0.3">
      <c r="A879" s="94" t="str">
        <f>CONCATENATE('PAO 2023'!A908,". ", "6")</f>
        <v>96. 6</v>
      </c>
      <c r="B879" s="116"/>
      <c r="C879" s="116"/>
      <c r="D879" s="116"/>
      <c r="E879" s="117"/>
      <c r="F879" s="387" t="str">
        <f>IFERROR(VLOOKUP(B879,'Validaciones SEVRI'!$D$2:$E$118,2,FALSE)," ")</f>
        <v xml:space="preserve"> </v>
      </c>
      <c r="G879" s="388"/>
      <c r="H879" s="123"/>
      <c r="I879" s="124"/>
      <c r="K879" s="176">
        <f t="shared" si="96"/>
        <v>0</v>
      </c>
    </row>
    <row r="880" spans="1:27" ht="20.25" customHeight="1" thickBot="1" x14ac:dyDescent="0.35">
      <c r="A880" s="94" t="str">
        <f>CONCATENATE('PAO 2023'!A908,". ", "7")</f>
        <v>96. 7</v>
      </c>
      <c r="B880" s="116"/>
      <c r="C880" s="116"/>
      <c r="D880" s="116"/>
      <c r="E880" s="117"/>
      <c r="F880" s="387" t="str">
        <f>IFERROR(VLOOKUP(B880,'Validaciones SEVRI'!$D$2:$E$118,2,FALSE)," ")</f>
        <v xml:space="preserve"> </v>
      </c>
      <c r="G880" s="388"/>
      <c r="H880" s="123"/>
      <c r="I880" s="124"/>
      <c r="K880" s="176">
        <f t="shared" si="96"/>
        <v>0</v>
      </c>
    </row>
    <row r="881" spans="1:27" s="80" customFormat="1" ht="20.25" customHeight="1" thickBot="1" x14ac:dyDescent="0.3">
      <c r="A881" s="73" t="s">
        <v>60</v>
      </c>
      <c r="B881" s="402">
        <f>+'PAO 2023'!B915</f>
        <v>0</v>
      </c>
      <c r="C881" s="403"/>
      <c r="D881" s="403"/>
      <c r="E881" s="403"/>
      <c r="F881" s="403"/>
      <c r="G881" s="403"/>
      <c r="H881" s="403"/>
      <c r="I881" s="403"/>
      <c r="J881" s="135"/>
      <c r="K881" s="176"/>
      <c r="L881" s="135"/>
      <c r="M881" s="135"/>
      <c r="N881" s="135"/>
      <c r="O881" s="135"/>
      <c r="P881" s="135"/>
      <c r="Q881" s="135"/>
      <c r="R881" s="135"/>
      <c r="S881" s="135"/>
      <c r="T881" s="135"/>
      <c r="U881" s="135"/>
      <c r="V881" s="135"/>
      <c r="W881" s="135"/>
      <c r="X881" s="135"/>
      <c r="Y881" s="135"/>
      <c r="Z881" s="135"/>
      <c r="AA881" s="135"/>
    </row>
    <row r="882" spans="1:27" ht="20.25" customHeight="1" x14ac:dyDescent="0.3">
      <c r="A882" s="92" t="s">
        <v>61</v>
      </c>
      <c r="B882" s="395" t="str">
        <f>CONCATENATE('PAO 2023'!A917,". ",'PAO 2023'!A918)</f>
        <v xml:space="preserve">97. </v>
      </c>
      <c r="C882" s="396"/>
      <c r="D882" s="396"/>
      <c r="E882" s="396"/>
      <c r="F882" s="396"/>
      <c r="G882" s="396"/>
      <c r="H882" s="396"/>
      <c r="I882" s="397"/>
      <c r="K882" s="177"/>
      <c r="L882" s="173"/>
      <c r="M882" s="173"/>
      <c r="N882" s="81"/>
      <c r="O882" s="81"/>
      <c r="P882" s="81"/>
      <c r="Q882" s="81"/>
      <c r="R882" s="81"/>
      <c r="S882" s="81"/>
      <c r="T882" s="81"/>
      <c r="U882" s="81"/>
      <c r="V882" s="81"/>
      <c r="W882" s="81"/>
      <c r="X882" s="81"/>
      <c r="Y882" s="81"/>
      <c r="Z882" s="81"/>
      <c r="AA882" s="81"/>
    </row>
    <row r="883" spans="1:27" ht="20.25" customHeight="1" x14ac:dyDescent="0.3">
      <c r="A883" s="94" t="str">
        <f>CONCATENATE('PAO 2023'!A917,". ", "1")</f>
        <v>97. 1</v>
      </c>
      <c r="B883" s="116"/>
      <c r="C883" s="116"/>
      <c r="D883" s="116"/>
      <c r="E883" s="117"/>
      <c r="F883" s="387" t="str">
        <f>IFERROR(VLOOKUP(B883,'Validaciones SEVRI'!$D$2:$E$118,2,FALSE)," ")</f>
        <v xml:space="preserve"> </v>
      </c>
      <c r="G883" s="388"/>
      <c r="H883" s="123"/>
      <c r="I883" s="124"/>
      <c r="K883" s="176">
        <f t="shared" ref="K883:K889" si="97">IF(B883&lt;1,0, 1)</f>
        <v>0</v>
      </c>
    </row>
    <row r="884" spans="1:27" ht="20.25" customHeight="1" x14ac:dyDescent="0.3">
      <c r="A884" s="94" t="str">
        <f>CONCATENATE('PAO 2023'!A917,". ", "2")</f>
        <v>97. 2</v>
      </c>
      <c r="B884" s="116"/>
      <c r="C884" s="116"/>
      <c r="D884" s="116"/>
      <c r="E884" s="117"/>
      <c r="F884" s="387" t="str">
        <f>IFERROR(VLOOKUP(B884,'Validaciones SEVRI'!$D$2:$E$118,2,FALSE)," ")</f>
        <v xml:space="preserve"> </v>
      </c>
      <c r="G884" s="388"/>
      <c r="H884" s="123"/>
      <c r="I884" s="124"/>
      <c r="K884" s="176">
        <f t="shared" si="97"/>
        <v>0</v>
      </c>
    </row>
    <row r="885" spans="1:27" ht="20.25" customHeight="1" x14ac:dyDescent="0.3">
      <c r="A885" s="94" t="str">
        <f>CONCATENATE('PAO 2023'!A917,". ","3")</f>
        <v>97. 3</v>
      </c>
      <c r="B885" s="116"/>
      <c r="C885" s="116"/>
      <c r="D885" s="116"/>
      <c r="E885" s="117"/>
      <c r="F885" s="387" t="str">
        <f>IFERROR(VLOOKUP(B885,'Validaciones SEVRI'!$D$2:$E$118,2,FALSE)," ")</f>
        <v xml:space="preserve"> </v>
      </c>
      <c r="G885" s="388"/>
      <c r="H885" s="123"/>
      <c r="I885" s="124"/>
      <c r="K885" s="176">
        <f t="shared" si="97"/>
        <v>0</v>
      </c>
    </row>
    <row r="886" spans="1:27" ht="20.25" customHeight="1" x14ac:dyDescent="0.3">
      <c r="A886" s="94" t="str">
        <f>CONCATENATE('PAO 2023'!A917,". ", "4")</f>
        <v>97. 4</v>
      </c>
      <c r="B886" s="116"/>
      <c r="C886" s="116"/>
      <c r="D886" s="116"/>
      <c r="E886" s="117"/>
      <c r="F886" s="387" t="str">
        <f>IFERROR(VLOOKUP(B886,'Validaciones SEVRI'!$D$2:$E$118,2,FALSE)," ")</f>
        <v xml:space="preserve"> </v>
      </c>
      <c r="G886" s="388"/>
      <c r="H886" s="123"/>
      <c r="I886" s="124"/>
      <c r="K886" s="176">
        <f t="shared" si="97"/>
        <v>0</v>
      </c>
    </row>
    <row r="887" spans="1:27" ht="20.25" customHeight="1" x14ac:dyDescent="0.3">
      <c r="A887" s="94" t="str">
        <f>CONCATENATE('PAO 2023'!A917,". ", "5")</f>
        <v>97. 5</v>
      </c>
      <c r="B887" s="116"/>
      <c r="C887" s="116"/>
      <c r="D887" s="116"/>
      <c r="E887" s="117"/>
      <c r="F887" s="387" t="str">
        <f>IFERROR(VLOOKUP(B887,'Validaciones SEVRI'!$D$2:$E$118,2,FALSE)," ")</f>
        <v xml:space="preserve"> </v>
      </c>
      <c r="G887" s="388"/>
      <c r="H887" s="123"/>
      <c r="I887" s="124"/>
      <c r="K887" s="176">
        <f t="shared" si="97"/>
        <v>0</v>
      </c>
    </row>
    <row r="888" spans="1:27" ht="20.25" customHeight="1" x14ac:dyDescent="0.3">
      <c r="A888" s="94" t="str">
        <f>CONCATENATE('PAO 2023'!A917,". ", "6")</f>
        <v>97. 6</v>
      </c>
      <c r="B888" s="116"/>
      <c r="C888" s="116"/>
      <c r="D888" s="116"/>
      <c r="E888" s="117"/>
      <c r="F888" s="387" t="str">
        <f>IFERROR(VLOOKUP(B888,'Validaciones SEVRI'!$D$2:$E$118,2,FALSE)," ")</f>
        <v xml:space="preserve"> </v>
      </c>
      <c r="G888" s="388"/>
      <c r="H888" s="123"/>
      <c r="I888" s="124"/>
      <c r="K888" s="176">
        <f t="shared" si="97"/>
        <v>0</v>
      </c>
    </row>
    <row r="889" spans="1:27" ht="20.25" customHeight="1" thickBot="1" x14ac:dyDescent="0.35">
      <c r="A889" s="94" t="str">
        <f>CONCATENATE('PAO 2023'!A917,". ", "7")</f>
        <v>97. 7</v>
      </c>
      <c r="B889" s="116"/>
      <c r="C889" s="116"/>
      <c r="D889" s="116"/>
      <c r="E889" s="117"/>
      <c r="F889" s="387" t="str">
        <f>IFERROR(VLOOKUP(B889,'Validaciones SEVRI'!$D$2:$E$118,2,FALSE)," ")</f>
        <v xml:space="preserve"> </v>
      </c>
      <c r="G889" s="388"/>
      <c r="H889" s="123"/>
      <c r="I889" s="124"/>
      <c r="K889" s="176">
        <f t="shared" si="97"/>
        <v>0</v>
      </c>
    </row>
    <row r="890" spans="1:27" s="80" customFormat="1" ht="20.25" customHeight="1" thickBot="1" x14ac:dyDescent="0.3">
      <c r="A890" s="73" t="s">
        <v>60</v>
      </c>
      <c r="B890" s="402">
        <f>+'PAO 2023'!B924</f>
        <v>0</v>
      </c>
      <c r="C890" s="403"/>
      <c r="D890" s="403"/>
      <c r="E890" s="403"/>
      <c r="F890" s="403"/>
      <c r="G890" s="403"/>
      <c r="H890" s="403"/>
      <c r="I890" s="403"/>
      <c r="J890" s="135"/>
      <c r="K890" s="176"/>
      <c r="L890" s="135"/>
      <c r="M890" s="135"/>
      <c r="N890" s="135"/>
      <c r="O890" s="135"/>
      <c r="P890" s="135"/>
      <c r="Q890" s="135"/>
      <c r="R890" s="135"/>
      <c r="S890" s="135"/>
      <c r="T890" s="135"/>
      <c r="U890" s="135"/>
      <c r="V890" s="135"/>
      <c r="W890" s="135"/>
      <c r="X890" s="135"/>
      <c r="Y890" s="135"/>
      <c r="Z890" s="135"/>
      <c r="AA890" s="135"/>
    </row>
    <row r="891" spans="1:27" ht="20.25" customHeight="1" x14ac:dyDescent="0.3">
      <c r="A891" s="92" t="s">
        <v>61</v>
      </c>
      <c r="B891" s="395" t="str">
        <f>CONCATENATE('PAO 2023'!A926,". ",'PAO 2023'!A927)</f>
        <v xml:space="preserve">98. </v>
      </c>
      <c r="C891" s="396"/>
      <c r="D891" s="396"/>
      <c r="E891" s="396"/>
      <c r="F891" s="396"/>
      <c r="G891" s="396"/>
      <c r="H891" s="396"/>
      <c r="I891" s="397"/>
      <c r="K891" s="177"/>
      <c r="L891" s="173"/>
      <c r="M891" s="173"/>
      <c r="N891" s="81"/>
      <c r="O891" s="81"/>
      <c r="P891" s="81"/>
      <c r="Q891" s="81"/>
      <c r="R891" s="81"/>
      <c r="S891" s="81"/>
      <c r="T891" s="81"/>
      <c r="U891" s="81"/>
      <c r="V891" s="81"/>
      <c r="W891" s="81"/>
      <c r="X891" s="81"/>
      <c r="Y891" s="81"/>
      <c r="Z891" s="81"/>
      <c r="AA891" s="81"/>
    </row>
    <row r="892" spans="1:27" ht="20.25" customHeight="1" x14ac:dyDescent="0.3">
      <c r="A892" s="94" t="str">
        <f>CONCATENATE('PAO 2023'!A926,". ", "1")</f>
        <v>98. 1</v>
      </c>
      <c r="B892" s="116"/>
      <c r="C892" s="116"/>
      <c r="D892" s="116"/>
      <c r="E892" s="117"/>
      <c r="F892" s="387" t="str">
        <f>IFERROR(VLOOKUP(B892,'Validaciones SEVRI'!$D$2:$E$118,2,FALSE)," ")</f>
        <v xml:space="preserve"> </v>
      </c>
      <c r="G892" s="388"/>
      <c r="H892" s="123"/>
      <c r="I892" s="124"/>
      <c r="K892" s="176">
        <f t="shared" ref="K892:K898" si="98">IF(B892&lt;1,0, 1)</f>
        <v>0</v>
      </c>
    </row>
    <row r="893" spans="1:27" ht="20.25" customHeight="1" x14ac:dyDescent="0.3">
      <c r="A893" s="94" t="str">
        <f>CONCATENATE('PAO 2023'!A926,". ", "2")</f>
        <v>98. 2</v>
      </c>
      <c r="B893" s="116"/>
      <c r="C893" s="116"/>
      <c r="D893" s="116"/>
      <c r="E893" s="117"/>
      <c r="F893" s="387" t="str">
        <f>IFERROR(VLOOKUP(B893,'Validaciones SEVRI'!$D$2:$E$118,2,FALSE)," ")</f>
        <v xml:space="preserve"> </v>
      </c>
      <c r="G893" s="388"/>
      <c r="H893" s="123"/>
      <c r="I893" s="124"/>
      <c r="K893" s="176">
        <f t="shared" si="98"/>
        <v>0</v>
      </c>
    </row>
    <row r="894" spans="1:27" ht="20.25" customHeight="1" x14ac:dyDescent="0.3">
      <c r="A894" s="94" t="str">
        <f>CONCATENATE('PAO 2023'!A926,". ","3")</f>
        <v>98. 3</v>
      </c>
      <c r="B894" s="116"/>
      <c r="C894" s="116"/>
      <c r="D894" s="116"/>
      <c r="E894" s="117"/>
      <c r="F894" s="387" t="str">
        <f>IFERROR(VLOOKUP(B894,'Validaciones SEVRI'!$D$2:$E$118,2,FALSE)," ")</f>
        <v xml:space="preserve"> </v>
      </c>
      <c r="G894" s="388"/>
      <c r="H894" s="123"/>
      <c r="I894" s="124"/>
      <c r="K894" s="176">
        <f t="shared" si="98"/>
        <v>0</v>
      </c>
    </row>
    <row r="895" spans="1:27" ht="20.25" customHeight="1" x14ac:dyDescent="0.3">
      <c r="A895" s="94" t="str">
        <f>CONCATENATE('PAO 2023'!A926,". ", "4")</f>
        <v>98. 4</v>
      </c>
      <c r="B895" s="116"/>
      <c r="C895" s="116"/>
      <c r="D895" s="116"/>
      <c r="E895" s="117"/>
      <c r="F895" s="387" t="str">
        <f>IFERROR(VLOOKUP(B895,'Validaciones SEVRI'!$D$2:$E$118,2,FALSE)," ")</f>
        <v xml:space="preserve"> </v>
      </c>
      <c r="G895" s="388"/>
      <c r="H895" s="123"/>
      <c r="I895" s="124"/>
      <c r="K895" s="176">
        <f t="shared" si="98"/>
        <v>0</v>
      </c>
    </row>
    <row r="896" spans="1:27" ht="20.25" customHeight="1" x14ac:dyDescent="0.3">
      <c r="A896" s="94" t="str">
        <f>CONCATENATE('PAO 2023'!A926,". ", "5")</f>
        <v>98. 5</v>
      </c>
      <c r="B896" s="116"/>
      <c r="C896" s="116"/>
      <c r="D896" s="116"/>
      <c r="E896" s="117"/>
      <c r="F896" s="387" t="str">
        <f>IFERROR(VLOOKUP(B896,'Validaciones SEVRI'!$D$2:$E$118,2,FALSE)," ")</f>
        <v xml:space="preserve"> </v>
      </c>
      <c r="G896" s="388"/>
      <c r="H896" s="123"/>
      <c r="I896" s="124"/>
      <c r="K896" s="176">
        <f t="shared" si="98"/>
        <v>0</v>
      </c>
    </row>
    <row r="897" spans="1:27" ht="20.25" customHeight="1" x14ac:dyDescent="0.3">
      <c r="A897" s="94" t="str">
        <f>CONCATENATE('PAO 2023'!A926,". ", "6")</f>
        <v>98. 6</v>
      </c>
      <c r="B897" s="116"/>
      <c r="C897" s="116"/>
      <c r="D897" s="116"/>
      <c r="E897" s="117"/>
      <c r="F897" s="387" t="str">
        <f>IFERROR(VLOOKUP(B897,'Validaciones SEVRI'!$D$2:$E$118,2,FALSE)," ")</f>
        <v xml:space="preserve"> </v>
      </c>
      <c r="G897" s="388"/>
      <c r="H897" s="123"/>
      <c r="I897" s="124"/>
      <c r="K897" s="176">
        <f t="shared" si="98"/>
        <v>0</v>
      </c>
    </row>
    <row r="898" spans="1:27" ht="20.25" customHeight="1" thickBot="1" x14ac:dyDescent="0.35">
      <c r="A898" s="94" t="str">
        <f>CONCATENATE('PAO 2023'!A926,". ", "7")</f>
        <v>98. 7</v>
      </c>
      <c r="B898" s="116"/>
      <c r="C898" s="116"/>
      <c r="D898" s="116"/>
      <c r="E898" s="117"/>
      <c r="F898" s="387" t="str">
        <f>IFERROR(VLOOKUP(B898,'Validaciones SEVRI'!$D$2:$E$118,2,FALSE)," ")</f>
        <v xml:space="preserve"> </v>
      </c>
      <c r="G898" s="388"/>
      <c r="H898" s="123"/>
      <c r="I898" s="124"/>
      <c r="K898" s="176">
        <f t="shared" si="98"/>
        <v>0</v>
      </c>
    </row>
    <row r="899" spans="1:27" s="80" customFormat="1" ht="20.25" customHeight="1" thickBot="1" x14ac:dyDescent="0.3">
      <c r="A899" s="73" t="s">
        <v>60</v>
      </c>
      <c r="B899" s="402">
        <f>+'PAO 2023'!B933</f>
        <v>0</v>
      </c>
      <c r="C899" s="403"/>
      <c r="D899" s="403"/>
      <c r="E899" s="403"/>
      <c r="F899" s="403"/>
      <c r="G899" s="403"/>
      <c r="H899" s="403"/>
      <c r="I899" s="403"/>
      <c r="J899" s="135"/>
      <c r="K899" s="176"/>
      <c r="L899" s="135"/>
      <c r="M899" s="135"/>
      <c r="N899" s="135"/>
      <c r="O899" s="135"/>
      <c r="P899" s="135"/>
      <c r="Q899" s="135"/>
      <c r="R899" s="135"/>
      <c r="S899" s="135"/>
      <c r="T899" s="135"/>
      <c r="U899" s="135"/>
      <c r="V899" s="135"/>
      <c r="W899" s="135"/>
      <c r="X899" s="135"/>
      <c r="Y899" s="135"/>
      <c r="Z899" s="135"/>
      <c r="AA899" s="135"/>
    </row>
    <row r="900" spans="1:27" ht="20.25" customHeight="1" x14ac:dyDescent="0.3">
      <c r="A900" s="92" t="s">
        <v>61</v>
      </c>
      <c r="B900" s="395" t="str">
        <f>CONCATENATE('PAO 2023'!A935,". ",'PAO 2023'!A936)</f>
        <v xml:space="preserve">99. </v>
      </c>
      <c r="C900" s="396"/>
      <c r="D900" s="396"/>
      <c r="E900" s="396"/>
      <c r="F900" s="396"/>
      <c r="G900" s="396"/>
      <c r="H900" s="396"/>
      <c r="I900" s="397"/>
      <c r="K900" s="177"/>
      <c r="L900" s="173"/>
      <c r="M900" s="173"/>
      <c r="N900" s="81"/>
      <c r="O900" s="81"/>
      <c r="P900" s="81"/>
      <c r="Q900" s="81"/>
      <c r="R900" s="81"/>
      <c r="S900" s="81"/>
      <c r="T900" s="81"/>
      <c r="U900" s="81"/>
      <c r="V900" s="81"/>
      <c r="W900" s="81"/>
      <c r="X900" s="81"/>
      <c r="Y900" s="81"/>
      <c r="Z900" s="81"/>
      <c r="AA900" s="81"/>
    </row>
    <row r="901" spans="1:27" ht="20.25" customHeight="1" x14ac:dyDescent="0.3">
      <c r="A901" s="94" t="str">
        <f>CONCATENATE('PAO 2023'!A935,". ", "1")</f>
        <v>99. 1</v>
      </c>
      <c r="B901" s="116"/>
      <c r="C901" s="116"/>
      <c r="D901" s="116"/>
      <c r="E901" s="117"/>
      <c r="F901" s="387" t="str">
        <f>IFERROR(VLOOKUP(B901,'Validaciones SEVRI'!$D$2:$E$118,2,FALSE)," ")</f>
        <v xml:space="preserve"> </v>
      </c>
      <c r="G901" s="388"/>
      <c r="H901" s="123"/>
      <c r="I901" s="124"/>
      <c r="K901" s="176">
        <f t="shared" ref="K901:K907" si="99">IF(B901&lt;1,0, 1)</f>
        <v>0</v>
      </c>
    </row>
    <row r="902" spans="1:27" ht="20.25" customHeight="1" x14ac:dyDescent="0.3">
      <c r="A902" s="94" t="str">
        <f>CONCATENATE('PAO 2023'!A935,". ", "2")</f>
        <v>99. 2</v>
      </c>
      <c r="B902" s="116"/>
      <c r="C902" s="116"/>
      <c r="D902" s="116"/>
      <c r="E902" s="117"/>
      <c r="F902" s="387" t="str">
        <f>IFERROR(VLOOKUP(B902,'Validaciones SEVRI'!$D$2:$E$118,2,FALSE)," ")</f>
        <v xml:space="preserve"> </v>
      </c>
      <c r="G902" s="388"/>
      <c r="H902" s="123"/>
      <c r="I902" s="124"/>
      <c r="K902" s="176">
        <f t="shared" si="99"/>
        <v>0</v>
      </c>
    </row>
    <row r="903" spans="1:27" ht="20.25" customHeight="1" x14ac:dyDescent="0.3">
      <c r="A903" s="94" t="str">
        <f>CONCATENATE('PAO 2023'!A935,". ","3")</f>
        <v>99. 3</v>
      </c>
      <c r="B903" s="116"/>
      <c r="C903" s="116"/>
      <c r="D903" s="116"/>
      <c r="E903" s="117"/>
      <c r="F903" s="387" t="str">
        <f>IFERROR(VLOOKUP(B903,'Validaciones SEVRI'!$D$2:$E$118,2,FALSE)," ")</f>
        <v xml:space="preserve"> </v>
      </c>
      <c r="G903" s="388"/>
      <c r="H903" s="123"/>
      <c r="I903" s="124"/>
      <c r="K903" s="176">
        <f t="shared" si="99"/>
        <v>0</v>
      </c>
    </row>
    <row r="904" spans="1:27" ht="20.25" customHeight="1" x14ac:dyDescent="0.3">
      <c r="A904" s="94" t="str">
        <f>CONCATENATE('PAO 2023'!A935,". ", "4")</f>
        <v>99. 4</v>
      </c>
      <c r="B904" s="116"/>
      <c r="C904" s="116"/>
      <c r="D904" s="116"/>
      <c r="E904" s="117"/>
      <c r="F904" s="387" t="str">
        <f>IFERROR(VLOOKUP(B904,'Validaciones SEVRI'!$D$2:$E$118,2,FALSE)," ")</f>
        <v xml:space="preserve"> </v>
      </c>
      <c r="G904" s="388"/>
      <c r="H904" s="123"/>
      <c r="I904" s="124"/>
      <c r="K904" s="176">
        <f t="shared" si="99"/>
        <v>0</v>
      </c>
    </row>
    <row r="905" spans="1:27" ht="20.25" customHeight="1" x14ac:dyDescent="0.3">
      <c r="A905" s="94" t="str">
        <f>CONCATENATE('PAO 2023'!A935,". ", "5")</f>
        <v>99. 5</v>
      </c>
      <c r="B905" s="116"/>
      <c r="C905" s="116"/>
      <c r="D905" s="116"/>
      <c r="E905" s="117"/>
      <c r="F905" s="387" t="str">
        <f>IFERROR(VLOOKUP(B905,'Validaciones SEVRI'!$D$2:$E$118,2,FALSE)," ")</f>
        <v xml:space="preserve"> </v>
      </c>
      <c r="G905" s="388"/>
      <c r="H905" s="123"/>
      <c r="I905" s="124"/>
      <c r="K905" s="176">
        <f t="shared" si="99"/>
        <v>0</v>
      </c>
    </row>
    <row r="906" spans="1:27" ht="20.25" customHeight="1" x14ac:dyDescent="0.3">
      <c r="A906" s="94" t="str">
        <f>CONCATENATE('PAO 2023'!A935,". ", "6")</f>
        <v>99. 6</v>
      </c>
      <c r="B906" s="116"/>
      <c r="C906" s="116"/>
      <c r="D906" s="116"/>
      <c r="E906" s="117"/>
      <c r="F906" s="387" t="str">
        <f>IFERROR(VLOOKUP(B906,'Validaciones SEVRI'!$D$2:$E$118,2,FALSE)," ")</f>
        <v xml:space="preserve"> </v>
      </c>
      <c r="G906" s="388"/>
      <c r="H906" s="123"/>
      <c r="I906" s="124"/>
      <c r="K906" s="176">
        <f t="shared" si="99"/>
        <v>0</v>
      </c>
    </row>
    <row r="907" spans="1:27" ht="20.25" customHeight="1" thickBot="1" x14ac:dyDescent="0.35">
      <c r="A907" s="94" t="str">
        <f>CONCATENATE('PAO 2023'!A935,". ", "7")</f>
        <v>99. 7</v>
      </c>
      <c r="B907" s="116"/>
      <c r="C907" s="116"/>
      <c r="D907" s="116"/>
      <c r="E907" s="117"/>
      <c r="F907" s="387" t="str">
        <f>IFERROR(VLOOKUP(B907,'Validaciones SEVRI'!$D$2:$E$118,2,FALSE)," ")</f>
        <v xml:space="preserve"> </v>
      </c>
      <c r="G907" s="388"/>
      <c r="H907" s="123"/>
      <c r="I907" s="124"/>
      <c r="K907" s="176">
        <f t="shared" si="99"/>
        <v>0</v>
      </c>
    </row>
    <row r="908" spans="1:27" s="80" customFormat="1" ht="20.25" customHeight="1" thickBot="1" x14ac:dyDescent="0.3">
      <c r="A908" s="73" t="s">
        <v>60</v>
      </c>
      <c r="B908" s="402">
        <f>+'PAO 2023'!B942</f>
        <v>0</v>
      </c>
      <c r="C908" s="403"/>
      <c r="D908" s="403"/>
      <c r="E908" s="403"/>
      <c r="F908" s="403"/>
      <c r="G908" s="403"/>
      <c r="H908" s="403"/>
      <c r="I908" s="403"/>
      <c r="J908" s="135"/>
      <c r="K908" s="176"/>
      <c r="L908" s="135"/>
      <c r="M908" s="135"/>
      <c r="N908" s="135"/>
      <c r="O908" s="135"/>
      <c r="P908" s="135"/>
      <c r="Q908" s="135"/>
      <c r="R908" s="135"/>
      <c r="S908" s="135"/>
      <c r="T908" s="135"/>
      <c r="U908" s="135"/>
      <c r="V908" s="135"/>
      <c r="W908" s="135"/>
      <c r="X908" s="135"/>
      <c r="Y908" s="135"/>
      <c r="Z908" s="135"/>
      <c r="AA908" s="135"/>
    </row>
    <row r="909" spans="1:27" ht="20.25" customHeight="1" x14ac:dyDescent="0.3">
      <c r="A909" s="92" t="s">
        <v>61</v>
      </c>
      <c r="B909" s="395" t="str">
        <f>CONCATENATE('PAO 2023'!A944,". ",'PAO 2023'!A945)</f>
        <v xml:space="preserve">100. </v>
      </c>
      <c r="C909" s="396"/>
      <c r="D909" s="396"/>
      <c r="E909" s="396"/>
      <c r="F909" s="396"/>
      <c r="G909" s="396"/>
      <c r="H909" s="396"/>
      <c r="I909" s="397"/>
      <c r="K909" s="177"/>
      <c r="L909" s="173"/>
      <c r="M909" s="173"/>
      <c r="N909" s="81"/>
      <c r="O909" s="81"/>
      <c r="P909" s="81"/>
      <c r="Q909" s="81"/>
      <c r="R909" s="81"/>
      <c r="S909" s="81"/>
      <c r="T909" s="81"/>
      <c r="U909" s="81"/>
      <c r="V909" s="81"/>
      <c r="W909" s="81"/>
      <c r="X909" s="81"/>
      <c r="Y909" s="81"/>
      <c r="Z909" s="81"/>
      <c r="AA909" s="81"/>
    </row>
    <row r="910" spans="1:27" ht="20.25" customHeight="1" x14ac:dyDescent="0.3">
      <c r="A910" s="94" t="str">
        <f>CONCATENATE('PAO 2023'!A944,". ", "1")</f>
        <v>100. 1</v>
      </c>
      <c r="B910" s="116"/>
      <c r="C910" s="116"/>
      <c r="D910" s="116"/>
      <c r="E910" s="117"/>
      <c r="F910" s="387" t="str">
        <f>IFERROR(VLOOKUP(B910,'Validaciones SEVRI'!$D$2:$E$118,2,FALSE)," ")</f>
        <v xml:space="preserve"> </v>
      </c>
      <c r="G910" s="388"/>
      <c r="H910" s="123"/>
      <c r="I910" s="124"/>
      <c r="K910" s="176">
        <f t="shared" ref="K910:K916" si="100">IF(B910&lt;1,0, 1)</f>
        <v>0</v>
      </c>
    </row>
    <row r="911" spans="1:27" ht="20.25" customHeight="1" x14ac:dyDescent="0.3">
      <c r="A911" s="94" t="str">
        <f>CONCATENATE('PAO 2023'!A944,". ", "2")</f>
        <v>100. 2</v>
      </c>
      <c r="B911" s="116"/>
      <c r="C911" s="116"/>
      <c r="D911" s="116"/>
      <c r="E911" s="117"/>
      <c r="F911" s="387" t="str">
        <f>IFERROR(VLOOKUP(B911,'Validaciones SEVRI'!$D$2:$E$118,2,FALSE)," ")</f>
        <v xml:space="preserve"> </v>
      </c>
      <c r="G911" s="388"/>
      <c r="H911" s="123"/>
      <c r="I911" s="124"/>
      <c r="K911" s="176">
        <f t="shared" si="100"/>
        <v>0</v>
      </c>
    </row>
    <row r="912" spans="1:27" ht="20.25" customHeight="1" x14ac:dyDescent="0.3">
      <c r="A912" s="94" t="str">
        <f>CONCATENATE('PAO 2023'!A944,". ","3")</f>
        <v>100. 3</v>
      </c>
      <c r="B912" s="116"/>
      <c r="C912" s="116"/>
      <c r="D912" s="116"/>
      <c r="E912" s="117"/>
      <c r="F912" s="387" t="str">
        <f>IFERROR(VLOOKUP(B912,'Validaciones SEVRI'!$D$2:$E$118,2,FALSE)," ")</f>
        <v xml:space="preserve"> </v>
      </c>
      <c r="G912" s="388"/>
      <c r="H912" s="123"/>
      <c r="I912" s="124"/>
      <c r="K912" s="176">
        <f t="shared" si="100"/>
        <v>0</v>
      </c>
    </row>
    <row r="913" spans="1:27" ht="20.25" customHeight="1" x14ac:dyDescent="0.3">
      <c r="A913" s="94" t="str">
        <f>CONCATENATE('PAO 2023'!A944,". ", "4")</f>
        <v>100. 4</v>
      </c>
      <c r="B913" s="116"/>
      <c r="C913" s="116"/>
      <c r="D913" s="116"/>
      <c r="E913" s="117"/>
      <c r="F913" s="387" t="str">
        <f>IFERROR(VLOOKUP(B913,'Validaciones SEVRI'!$D$2:$E$118,2,FALSE)," ")</f>
        <v xml:space="preserve"> </v>
      </c>
      <c r="G913" s="388"/>
      <c r="H913" s="123"/>
      <c r="I913" s="124"/>
      <c r="K913" s="176">
        <f t="shared" si="100"/>
        <v>0</v>
      </c>
    </row>
    <row r="914" spans="1:27" ht="20.25" customHeight="1" x14ac:dyDescent="0.3">
      <c r="A914" s="94" t="str">
        <f>CONCATENATE('PAO 2023'!A944,". ", "5")</f>
        <v>100. 5</v>
      </c>
      <c r="B914" s="116"/>
      <c r="C914" s="116"/>
      <c r="D914" s="116"/>
      <c r="E914" s="117"/>
      <c r="F914" s="387" t="str">
        <f>IFERROR(VLOOKUP(B914,'Validaciones SEVRI'!$D$2:$E$118,2,FALSE)," ")</f>
        <v xml:space="preserve"> </v>
      </c>
      <c r="G914" s="388"/>
      <c r="H914" s="123"/>
      <c r="I914" s="124"/>
      <c r="K914" s="176">
        <f t="shared" si="100"/>
        <v>0</v>
      </c>
    </row>
    <row r="915" spans="1:27" ht="20.25" customHeight="1" x14ac:dyDescent="0.3">
      <c r="A915" s="94" t="str">
        <f>CONCATENATE('PAO 2023'!A944,". ", "6")</f>
        <v>100. 6</v>
      </c>
      <c r="B915" s="116"/>
      <c r="C915" s="116"/>
      <c r="D915" s="116"/>
      <c r="E915" s="117"/>
      <c r="F915" s="387" t="str">
        <f>IFERROR(VLOOKUP(B915,'Validaciones SEVRI'!$D$2:$E$118,2,FALSE)," ")</f>
        <v xml:space="preserve"> </v>
      </c>
      <c r="G915" s="388"/>
      <c r="H915" s="123"/>
      <c r="I915" s="124"/>
      <c r="K915" s="176">
        <f t="shared" si="100"/>
        <v>0</v>
      </c>
    </row>
    <row r="916" spans="1:27" ht="20.25" customHeight="1" thickBot="1" x14ac:dyDescent="0.35">
      <c r="A916" s="94" t="str">
        <f>CONCATENATE('PAO 2023'!A944,". ", "7")</f>
        <v>100. 7</v>
      </c>
      <c r="B916" s="116"/>
      <c r="C916" s="116"/>
      <c r="D916" s="116"/>
      <c r="E916" s="117"/>
      <c r="F916" s="387" t="str">
        <f>IFERROR(VLOOKUP(B916,'Validaciones SEVRI'!$D$2:$E$118,2,FALSE)," ")</f>
        <v xml:space="preserve"> </v>
      </c>
      <c r="G916" s="388"/>
      <c r="H916" s="123"/>
      <c r="I916" s="124"/>
      <c r="K916" s="176">
        <f t="shared" si="100"/>
        <v>0</v>
      </c>
    </row>
    <row r="917" spans="1:27" s="80" customFormat="1" ht="20.25" customHeight="1" thickBot="1" x14ac:dyDescent="0.3">
      <c r="A917" s="73" t="s">
        <v>60</v>
      </c>
      <c r="B917" s="402">
        <f>+'PAO 2023'!B951</f>
        <v>0</v>
      </c>
      <c r="C917" s="403"/>
      <c r="D917" s="403"/>
      <c r="E917" s="403"/>
      <c r="F917" s="403"/>
      <c r="G917" s="403"/>
      <c r="H917" s="403"/>
      <c r="I917" s="403"/>
      <c r="J917" s="135"/>
      <c r="K917" s="176"/>
      <c r="L917" s="135"/>
      <c r="M917" s="135"/>
      <c r="N917" s="135"/>
      <c r="O917" s="135"/>
      <c r="P917" s="135"/>
      <c r="Q917" s="135"/>
      <c r="R917" s="135"/>
      <c r="S917" s="135"/>
      <c r="T917" s="135"/>
      <c r="U917" s="135"/>
      <c r="V917" s="135"/>
      <c r="W917" s="135"/>
      <c r="X917" s="135"/>
      <c r="Y917" s="135"/>
      <c r="Z917" s="135"/>
      <c r="AA917" s="135"/>
    </row>
    <row r="918" spans="1:27" ht="20.25" customHeight="1" x14ac:dyDescent="0.3">
      <c r="A918" s="92" t="s">
        <v>61</v>
      </c>
      <c r="B918" s="395" t="str">
        <f>CONCATENATE('PAO 2023'!A953,". ",'PAO 2023'!A954)</f>
        <v xml:space="preserve">101. </v>
      </c>
      <c r="C918" s="396"/>
      <c r="D918" s="396"/>
      <c r="E918" s="396"/>
      <c r="F918" s="396"/>
      <c r="G918" s="396"/>
      <c r="H918" s="396"/>
      <c r="I918" s="397"/>
      <c r="K918" s="177"/>
      <c r="L918" s="173"/>
      <c r="M918" s="173"/>
      <c r="N918" s="81"/>
      <c r="O918" s="81"/>
      <c r="P918" s="81"/>
      <c r="Q918" s="81"/>
      <c r="R918" s="81"/>
      <c r="S918" s="81"/>
      <c r="T918" s="81"/>
      <c r="U918" s="81"/>
      <c r="V918" s="81"/>
      <c r="W918" s="81"/>
      <c r="X918" s="81"/>
      <c r="Y918" s="81"/>
      <c r="Z918" s="81"/>
      <c r="AA918" s="81"/>
    </row>
    <row r="919" spans="1:27" ht="20.25" customHeight="1" x14ac:dyDescent="0.3">
      <c r="A919" s="94" t="str">
        <f>CONCATENATE('PAO 2023'!A953,". ", "1")</f>
        <v>101. 1</v>
      </c>
      <c r="B919" s="116"/>
      <c r="C919" s="116"/>
      <c r="D919" s="116"/>
      <c r="E919" s="117"/>
      <c r="F919" s="387" t="str">
        <f>IFERROR(VLOOKUP(B919,'Validaciones SEVRI'!$D$2:$E$118,2,FALSE)," ")</f>
        <v xml:space="preserve"> </v>
      </c>
      <c r="G919" s="388"/>
      <c r="H919" s="123"/>
      <c r="I919" s="124"/>
      <c r="K919" s="176">
        <f t="shared" ref="K919:K925" si="101">IF(B919&lt;1,0, 1)</f>
        <v>0</v>
      </c>
    </row>
    <row r="920" spans="1:27" ht="20.25" customHeight="1" x14ac:dyDescent="0.3">
      <c r="A920" s="94" t="str">
        <f>CONCATENATE('PAO 2023'!A953,". ", "2")</f>
        <v>101. 2</v>
      </c>
      <c r="B920" s="116"/>
      <c r="C920" s="116"/>
      <c r="D920" s="116"/>
      <c r="E920" s="117"/>
      <c r="F920" s="387" t="str">
        <f>IFERROR(VLOOKUP(B920,'Validaciones SEVRI'!$D$2:$E$118,2,FALSE)," ")</f>
        <v xml:space="preserve"> </v>
      </c>
      <c r="G920" s="388"/>
      <c r="H920" s="123"/>
      <c r="I920" s="124"/>
      <c r="K920" s="176">
        <f t="shared" si="101"/>
        <v>0</v>
      </c>
    </row>
    <row r="921" spans="1:27" ht="20.25" customHeight="1" x14ac:dyDescent="0.3">
      <c r="A921" s="94" t="str">
        <f>CONCATENATE('PAO 2023'!A953,". ","3")</f>
        <v>101. 3</v>
      </c>
      <c r="B921" s="116"/>
      <c r="C921" s="116"/>
      <c r="D921" s="116"/>
      <c r="E921" s="117"/>
      <c r="F921" s="387" t="str">
        <f>IFERROR(VLOOKUP(B921,'Validaciones SEVRI'!$D$2:$E$118,2,FALSE)," ")</f>
        <v xml:space="preserve"> </v>
      </c>
      <c r="G921" s="388"/>
      <c r="H921" s="123"/>
      <c r="I921" s="124"/>
      <c r="K921" s="176">
        <f t="shared" si="101"/>
        <v>0</v>
      </c>
    </row>
    <row r="922" spans="1:27" ht="20.25" customHeight="1" x14ac:dyDescent="0.3">
      <c r="A922" s="94" t="str">
        <f>CONCATENATE('PAO 2023'!A953,". ", "4")</f>
        <v>101. 4</v>
      </c>
      <c r="B922" s="116"/>
      <c r="C922" s="116"/>
      <c r="D922" s="116"/>
      <c r="E922" s="117"/>
      <c r="F922" s="387" t="str">
        <f>IFERROR(VLOOKUP(B922,'Validaciones SEVRI'!$D$2:$E$118,2,FALSE)," ")</f>
        <v xml:space="preserve"> </v>
      </c>
      <c r="G922" s="388"/>
      <c r="H922" s="123"/>
      <c r="I922" s="124"/>
      <c r="K922" s="176">
        <f t="shared" si="101"/>
        <v>0</v>
      </c>
    </row>
    <row r="923" spans="1:27" ht="20.25" customHeight="1" x14ac:dyDescent="0.3">
      <c r="A923" s="94" t="str">
        <f>CONCATENATE('PAO 2023'!A953,". ", "5")</f>
        <v>101. 5</v>
      </c>
      <c r="B923" s="116"/>
      <c r="C923" s="116"/>
      <c r="D923" s="116"/>
      <c r="E923" s="117"/>
      <c r="F923" s="387" t="str">
        <f>IFERROR(VLOOKUP(B923,'Validaciones SEVRI'!$D$2:$E$118,2,FALSE)," ")</f>
        <v xml:space="preserve"> </v>
      </c>
      <c r="G923" s="388"/>
      <c r="H923" s="123"/>
      <c r="I923" s="124"/>
      <c r="K923" s="176">
        <f t="shared" si="101"/>
        <v>0</v>
      </c>
    </row>
    <row r="924" spans="1:27" ht="20.25" customHeight="1" x14ac:dyDescent="0.3">
      <c r="A924" s="94" t="str">
        <f>CONCATENATE('PAO 2023'!A953,". ", "6")</f>
        <v>101. 6</v>
      </c>
      <c r="B924" s="116"/>
      <c r="C924" s="116"/>
      <c r="D924" s="116"/>
      <c r="E924" s="117"/>
      <c r="F924" s="387" t="str">
        <f>IFERROR(VLOOKUP(B924,'Validaciones SEVRI'!$D$2:$E$118,2,FALSE)," ")</f>
        <v xml:space="preserve"> </v>
      </c>
      <c r="G924" s="388"/>
      <c r="H924" s="123"/>
      <c r="I924" s="124"/>
      <c r="K924" s="176">
        <f t="shared" si="101"/>
        <v>0</v>
      </c>
    </row>
    <row r="925" spans="1:27" ht="20.25" customHeight="1" thickBot="1" x14ac:dyDescent="0.35">
      <c r="A925" s="94" t="str">
        <f>CONCATENATE('PAO 2023'!A953,". ", "7")</f>
        <v>101. 7</v>
      </c>
      <c r="B925" s="116"/>
      <c r="C925" s="116"/>
      <c r="D925" s="116"/>
      <c r="E925" s="117"/>
      <c r="F925" s="387" t="str">
        <f>IFERROR(VLOOKUP(B925,'Validaciones SEVRI'!$D$2:$E$118,2,FALSE)," ")</f>
        <v xml:space="preserve"> </v>
      </c>
      <c r="G925" s="388"/>
      <c r="H925" s="123"/>
      <c r="I925" s="124"/>
      <c r="K925" s="176">
        <f t="shared" si="101"/>
        <v>0</v>
      </c>
    </row>
    <row r="926" spans="1:27" s="80" customFormat="1" ht="20.25" customHeight="1" thickBot="1" x14ac:dyDescent="0.3">
      <c r="A926" s="73" t="s">
        <v>60</v>
      </c>
      <c r="B926" s="402">
        <f>+'PAO 2023'!B960</f>
        <v>0</v>
      </c>
      <c r="C926" s="403"/>
      <c r="D926" s="403"/>
      <c r="E926" s="403"/>
      <c r="F926" s="403"/>
      <c r="G926" s="403"/>
      <c r="H926" s="403"/>
      <c r="I926" s="403"/>
      <c r="J926" s="135"/>
      <c r="K926" s="176"/>
      <c r="L926" s="135"/>
      <c r="M926" s="135"/>
      <c r="N926" s="135"/>
      <c r="O926" s="135"/>
      <c r="P926" s="135"/>
      <c r="Q926" s="135"/>
      <c r="R926" s="135"/>
      <c r="S926" s="135"/>
      <c r="T926" s="135"/>
      <c r="U926" s="135"/>
      <c r="V926" s="135"/>
      <c r="W926" s="135"/>
      <c r="X926" s="135"/>
      <c r="Y926" s="135"/>
      <c r="Z926" s="135"/>
      <c r="AA926" s="135"/>
    </row>
    <row r="927" spans="1:27" ht="20.25" customHeight="1" x14ac:dyDescent="0.3">
      <c r="A927" s="92" t="s">
        <v>61</v>
      </c>
      <c r="B927" s="395" t="str">
        <f>CONCATENATE('PAO 2023'!A962,". ",'PAO 2023'!A963)</f>
        <v xml:space="preserve">102. </v>
      </c>
      <c r="C927" s="396"/>
      <c r="D927" s="396"/>
      <c r="E927" s="396"/>
      <c r="F927" s="396"/>
      <c r="G927" s="396"/>
      <c r="H927" s="396"/>
      <c r="I927" s="397"/>
      <c r="K927" s="177"/>
      <c r="L927" s="173"/>
      <c r="M927" s="173"/>
      <c r="N927" s="81"/>
      <c r="O927" s="81"/>
      <c r="P927" s="81"/>
      <c r="Q927" s="81"/>
      <c r="R927" s="81"/>
      <c r="S927" s="81"/>
      <c r="T927" s="81"/>
      <c r="U927" s="81"/>
      <c r="V927" s="81"/>
      <c r="W927" s="81"/>
      <c r="X927" s="81"/>
      <c r="Y927" s="81"/>
      <c r="Z927" s="81"/>
      <c r="AA927" s="81"/>
    </row>
    <row r="928" spans="1:27" ht="20.25" customHeight="1" x14ac:dyDescent="0.3">
      <c r="A928" s="94" t="str">
        <f>CONCATENATE('PAO 2023'!A962,". ", "1")</f>
        <v>102. 1</v>
      </c>
      <c r="B928" s="116"/>
      <c r="C928" s="116"/>
      <c r="D928" s="116"/>
      <c r="E928" s="117"/>
      <c r="F928" s="387" t="str">
        <f>IFERROR(VLOOKUP(B928,'Validaciones SEVRI'!$D$2:$E$118,2,FALSE)," ")</f>
        <v xml:space="preserve"> </v>
      </c>
      <c r="G928" s="388"/>
      <c r="H928" s="123"/>
      <c r="I928" s="124"/>
      <c r="K928" s="176">
        <f t="shared" ref="K928:K934" si="102">IF(B928&lt;1,0, 1)</f>
        <v>0</v>
      </c>
    </row>
    <row r="929" spans="1:27" ht="20.25" customHeight="1" x14ac:dyDescent="0.3">
      <c r="A929" s="94" t="str">
        <f>CONCATENATE('PAO 2023'!A962,". ", "2")</f>
        <v>102. 2</v>
      </c>
      <c r="B929" s="116"/>
      <c r="C929" s="116"/>
      <c r="D929" s="116"/>
      <c r="E929" s="117"/>
      <c r="F929" s="387" t="str">
        <f>IFERROR(VLOOKUP(B929,'Validaciones SEVRI'!$D$2:$E$118,2,FALSE)," ")</f>
        <v xml:space="preserve"> </v>
      </c>
      <c r="G929" s="388"/>
      <c r="H929" s="123"/>
      <c r="I929" s="124"/>
      <c r="K929" s="176">
        <f t="shared" si="102"/>
        <v>0</v>
      </c>
    </row>
    <row r="930" spans="1:27" ht="20.25" customHeight="1" x14ac:dyDescent="0.3">
      <c r="A930" s="94" t="str">
        <f>CONCATENATE('PAO 2023'!A962,". ","3")</f>
        <v>102. 3</v>
      </c>
      <c r="B930" s="116"/>
      <c r="C930" s="116"/>
      <c r="D930" s="116"/>
      <c r="E930" s="117"/>
      <c r="F930" s="387" t="str">
        <f>IFERROR(VLOOKUP(B930,'Validaciones SEVRI'!$D$2:$E$118,2,FALSE)," ")</f>
        <v xml:space="preserve"> </v>
      </c>
      <c r="G930" s="388"/>
      <c r="H930" s="123"/>
      <c r="I930" s="124"/>
      <c r="K930" s="176">
        <f t="shared" si="102"/>
        <v>0</v>
      </c>
    </row>
    <row r="931" spans="1:27" ht="20.25" customHeight="1" x14ac:dyDescent="0.3">
      <c r="A931" s="94" t="str">
        <f>CONCATENATE('PAO 2023'!A962,". ", "4")</f>
        <v>102. 4</v>
      </c>
      <c r="B931" s="116"/>
      <c r="C931" s="116"/>
      <c r="D931" s="116"/>
      <c r="E931" s="117"/>
      <c r="F931" s="387" t="str">
        <f>IFERROR(VLOOKUP(B931,'Validaciones SEVRI'!$D$2:$E$118,2,FALSE)," ")</f>
        <v xml:space="preserve"> </v>
      </c>
      <c r="G931" s="388"/>
      <c r="H931" s="123"/>
      <c r="I931" s="124"/>
      <c r="K931" s="176">
        <f t="shared" si="102"/>
        <v>0</v>
      </c>
    </row>
    <row r="932" spans="1:27" ht="20.25" customHeight="1" x14ac:dyDescent="0.3">
      <c r="A932" s="94" t="str">
        <f>CONCATENATE('PAO 2023'!A962,". ", "5")</f>
        <v>102. 5</v>
      </c>
      <c r="B932" s="116"/>
      <c r="C932" s="116"/>
      <c r="D932" s="116"/>
      <c r="E932" s="117"/>
      <c r="F932" s="387" t="str">
        <f>IFERROR(VLOOKUP(B932,'Validaciones SEVRI'!$D$2:$E$118,2,FALSE)," ")</f>
        <v xml:space="preserve"> </v>
      </c>
      <c r="G932" s="388"/>
      <c r="H932" s="123"/>
      <c r="I932" s="124"/>
      <c r="K932" s="176">
        <f t="shared" si="102"/>
        <v>0</v>
      </c>
    </row>
    <row r="933" spans="1:27" ht="20.25" customHeight="1" x14ac:dyDescent="0.3">
      <c r="A933" s="94" t="str">
        <f>CONCATENATE('PAO 2023'!A962,". ", "6")</f>
        <v>102. 6</v>
      </c>
      <c r="B933" s="116"/>
      <c r="C933" s="116"/>
      <c r="D933" s="116"/>
      <c r="E933" s="117"/>
      <c r="F933" s="387" t="str">
        <f>IFERROR(VLOOKUP(B933,'Validaciones SEVRI'!$D$2:$E$118,2,FALSE)," ")</f>
        <v xml:space="preserve"> </v>
      </c>
      <c r="G933" s="388"/>
      <c r="H933" s="123"/>
      <c r="I933" s="124"/>
      <c r="K933" s="176">
        <f t="shared" si="102"/>
        <v>0</v>
      </c>
    </row>
    <row r="934" spans="1:27" ht="20.25" customHeight="1" thickBot="1" x14ac:dyDescent="0.35">
      <c r="A934" s="94" t="str">
        <f>CONCATENATE('PAO 2023'!A962,". ", "7")</f>
        <v>102. 7</v>
      </c>
      <c r="B934" s="116"/>
      <c r="C934" s="116"/>
      <c r="D934" s="116"/>
      <c r="E934" s="117"/>
      <c r="F934" s="387" t="str">
        <f>IFERROR(VLOOKUP(B934,'Validaciones SEVRI'!$D$2:$E$118,2,FALSE)," ")</f>
        <v xml:space="preserve"> </v>
      </c>
      <c r="G934" s="388"/>
      <c r="H934" s="123"/>
      <c r="I934" s="124"/>
      <c r="K934" s="176">
        <f t="shared" si="102"/>
        <v>0</v>
      </c>
    </row>
    <row r="935" spans="1:27" s="80" customFormat="1" ht="20.25" customHeight="1" thickBot="1" x14ac:dyDescent="0.3">
      <c r="A935" s="73" t="s">
        <v>60</v>
      </c>
      <c r="B935" s="402">
        <f>+'PAO 2023'!B969</f>
        <v>0</v>
      </c>
      <c r="C935" s="403"/>
      <c r="D935" s="403"/>
      <c r="E935" s="403"/>
      <c r="F935" s="403"/>
      <c r="G935" s="403"/>
      <c r="H935" s="403"/>
      <c r="I935" s="403"/>
      <c r="J935" s="135"/>
      <c r="K935" s="176"/>
      <c r="L935" s="135"/>
      <c r="M935" s="135"/>
      <c r="N935" s="135"/>
      <c r="O935" s="135"/>
      <c r="P935" s="135"/>
      <c r="Q935" s="135"/>
      <c r="R935" s="135"/>
      <c r="S935" s="135"/>
      <c r="T935" s="135"/>
      <c r="U935" s="135"/>
      <c r="V935" s="135"/>
      <c r="W935" s="135"/>
      <c r="X935" s="135"/>
      <c r="Y935" s="135"/>
      <c r="Z935" s="135"/>
      <c r="AA935" s="135"/>
    </row>
    <row r="936" spans="1:27" ht="20.25" customHeight="1" x14ac:dyDescent="0.3">
      <c r="A936" s="92" t="s">
        <v>61</v>
      </c>
      <c r="B936" s="395" t="str">
        <f>CONCATENATE('PAO 2023'!A971,". ",'PAO 2023'!A972)</f>
        <v xml:space="preserve">103. </v>
      </c>
      <c r="C936" s="396"/>
      <c r="D936" s="396"/>
      <c r="E936" s="396"/>
      <c r="F936" s="396"/>
      <c r="G936" s="396"/>
      <c r="H936" s="396"/>
      <c r="I936" s="397"/>
      <c r="K936" s="177"/>
      <c r="L936" s="173"/>
      <c r="M936" s="173"/>
      <c r="N936" s="81"/>
      <c r="O936" s="81"/>
      <c r="P936" s="81"/>
      <c r="Q936" s="81"/>
      <c r="R936" s="81"/>
      <c r="S936" s="81"/>
      <c r="T936" s="81"/>
      <c r="U936" s="81"/>
      <c r="V936" s="81"/>
      <c r="W936" s="81"/>
      <c r="X936" s="81"/>
      <c r="Y936" s="81"/>
      <c r="Z936" s="81"/>
      <c r="AA936" s="81"/>
    </row>
    <row r="937" spans="1:27" ht="20.25" customHeight="1" x14ac:dyDescent="0.3">
      <c r="A937" s="94" t="str">
        <f>CONCATENATE('PAO 2023'!A971,". ", "1")</f>
        <v>103. 1</v>
      </c>
      <c r="B937" s="116"/>
      <c r="C937" s="116"/>
      <c r="D937" s="116"/>
      <c r="E937" s="117"/>
      <c r="F937" s="387" t="str">
        <f>IFERROR(VLOOKUP(B937,'Validaciones SEVRI'!$D$2:$E$118,2,FALSE)," ")</f>
        <v xml:space="preserve"> </v>
      </c>
      <c r="G937" s="388"/>
      <c r="H937" s="123"/>
      <c r="I937" s="124"/>
      <c r="K937" s="176">
        <f t="shared" ref="K937:K943" si="103">IF(B937&lt;1,0, 1)</f>
        <v>0</v>
      </c>
    </row>
    <row r="938" spans="1:27" ht="20.25" customHeight="1" x14ac:dyDescent="0.3">
      <c r="A938" s="94" t="str">
        <f>CONCATENATE('PAO 2023'!A971,". ", "2")</f>
        <v>103. 2</v>
      </c>
      <c r="B938" s="116"/>
      <c r="C938" s="116"/>
      <c r="D938" s="116"/>
      <c r="E938" s="117"/>
      <c r="F938" s="387" t="str">
        <f>IFERROR(VLOOKUP(B938,'Validaciones SEVRI'!$D$2:$E$118,2,FALSE)," ")</f>
        <v xml:space="preserve"> </v>
      </c>
      <c r="G938" s="388"/>
      <c r="H938" s="123"/>
      <c r="I938" s="124"/>
      <c r="K938" s="176">
        <f t="shared" si="103"/>
        <v>0</v>
      </c>
    </row>
    <row r="939" spans="1:27" ht="20.25" customHeight="1" x14ac:dyDescent="0.3">
      <c r="A939" s="94" t="str">
        <f>CONCATENATE('PAO 2023'!A971,". ","3")</f>
        <v>103. 3</v>
      </c>
      <c r="B939" s="116"/>
      <c r="C939" s="116"/>
      <c r="D939" s="116"/>
      <c r="E939" s="117"/>
      <c r="F939" s="387" t="str">
        <f>IFERROR(VLOOKUP(B939,'Validaciones SEVRI'!$D$2:$E$118,2,FALSE)," ")</f>
        <v xml:space="preserve"> </v>
      </c>
      <c r="G939" s="388"/>
      <c r="H939" s="123"/>
      <c r="I939" s="124"/>
      <c r="K939" s="176">
        <f t="shared" si="103"/>
        <v>0</v>
      </c>
    </row>
    <row r="940" spans="1:27" ht="20.25" customHeight="1" x14ac:dyDescent="0.3">
      <c r="A940" s="94" t="str">
        <f>CONCATENATE('PAO 2023'!A971,". ", "4")</f>
        <v>103. 4</v>
      </c>
      <c r="B940" s="116"/>
      <c r="C940" s="116"/>
      <c r="D940" s="116"/>
      <c r="E940" s="117"/>
      <c r="F940" s="387" t="str">
        <f>IFERROR(VLOOKUP(B940,'Validaciones SEVRI'!$D$2:$E$118,2,FALSE)," ")</f>
        <v xml:space="preserve"> </v>
      </c>
      <c r="G940" s="388"/>
      <c r="H940" s="123"/>
      <c r="I940" s="124"/>
      <c r="K940" s="176">
        <f t="shared" si="103"/>
        <v>0</v>
      </c>
    </row>
    <row r="941" spans="1:27" ht="20.25" customHeight="1" x14ac:dyDescent="0.3">
      <c r="A941" s="94" t="str">
        <f>CONCATENATE('PAO 2023'!A971,". ", "5")</f>
        <v>103. 5</v>
      </c>
      <c r="B941" s="116"/>
      <c r="C941" s="116"/>
      <c r="D941" s="116"/>
      <c r="E941" s="117"/>
      <c r="F941" s="387" t="str">
        <f>IFERROR(VLOOKUP(B941,'Validaciones SEVRI'!$D$2:$E$118,2,FALSE)," ")</f>
        <v xml:space="preserve"> </v>
      </c>
      <c r="G941" s="388"/>
      <c r="H941" s="123"/>
      <c r="I941" s="124"/>
      <c r="K941" s="176">
        <f t="shared" si="103"/>
        <v>0</v>
      </c>
    </row>
    <row r="942" spans="1:27" ht="20.25" customHeight="1" x14ac:dyDescent="0.3">
      <c r="A942" s="94" t="str">
        <f>CONCATENATE('PAO 2023'!A971,". ", "6")</f>
        <v>103. 6</v>
      </c>
      <c r="B942" s="116"/>
      <c r="C942" s="116"/>
      <c r="D942" s="116"/>
      <c r="E942" s="117"/>
      <c r="F942" s="387" t="str">
        <f>IFERROR(VLOOKUP(B942,'Validaciones SEVRI'!$D$2:$E$118,2,FALSE)," ")</f>
        <v xml:space="preserve"> </v>
      </c>
      <c r="G942" s="388"/>
      <c r="H942" s="123"/>
      <c r="I942" s="124"/>
      <c r="K942" s="176">
        <f t="shared" si="103"/>
        <v>0</v>
      </c>
    </row>
    <row r="943" spans="1:27" ht="20.25" customHeight="1" thickBot="1" x14ac:dyDescent="0.35">
      <c r="A943" s="94" t="str">
        <f>CONCATENATE('PAO 2023'!A971,". ", "7")</f>
        <v>103. 7</v>
      </c>
      <c r="B943" s="116"/>
      <c r="C943" s="116"/>
      <c r="D943" s="116"/>
      <c r="E943" s="117"/>
      <c r="F943" s="387" t="str">
        <f>IFERROR(VLOOKUP(B943,'Validaciones SEVRI'!$D$2:$E$118,2,FALSE)," ")</f>
        <v xml:space="preserve"> </v>
      </c>
      <c r="G943" s="388"/>
      <c r="H943" s="123"/>
      <c r="I943" s="124"/>
      <c r="K943" s="176">
        <f t="shared" si="103"/>
        <v>0</v>
      </c>
    </row>
    <row r="944" spans="1:27" s="80" customFormat="1" ht="20.25" customHeight="1" thickBot="1" x14ac:dyDescent="0.3">
      <c r="A944" s="73" t="s">
        <v>60</v>
      </c>
      <c r="B944" s="402">
        <f>+'PAO 2023'!B978</f>
        <v>0</v>
      </c>
      <c r="C944" s="403"/>
      <c r="D944" s="403"/>
      <c r="E944" s="403"/>
      <c r="F944" s="403"/>
      <c r="G944" s="403"/>
      <c r="H944" s="403"/>
      <c r="I944" s="403"/>
      <c r="J944" s="135"/>
      <c r="K944" s="176"/>
      <c r="L944" s="135"/>
      <c r="M944" s="135"/>
      <c r="N944" s="135"/>
      <c r="O944" s="135"/>
      <c r="P944" s="135"/>
      <c r="Q944" s="135"/>
      <c r="R944" s="135"/>
      <c r="S944" s="135"/>
      <c r="T944" s="135"/>
      <c r="U944" s="135"/>
      <c r="V944" s="135"/>
      <c r="W944" s="135"/>
      <c r="X944" s="135"/>
      <c r="Y944" s="135"/>
      <c r="Z944" s="135"/>
      <c r="AA944" s="135"/>
    </row>
    <row r="945" spans="1:27" ht="20.25" customHeight="1" x14ac:dyDescent="0.3">
      <c r="A945" s="92" t="s">
        <v>61</v>
      </c>
      <c r="B945" s="395" t="str">
        <f>CONCATENATE('PAO 2023'!A980,". ",'PAO 2023'!A981)</f>
        <v xml:space="preserve">104. </v>
      </c>
      <c r="C945" s="396"/>
      <c r="D945" s="396"/>
      <c r="E945" s="396"/>
      <c r="F945" s="396"/>
      <c r="G945" s="396"/>
      <c r="H945" s="396"/>
      <c r="I945" s="397"/>
      <c r="K945" s="177"/>
      <c r="L945" s="173"/>
      <c r="M945" s="173"/>
      <c r="N945" s="81"/>
      <c r="O945" s="81"/>
      <c r="P945" s="81"/>
      <c r="Q945" s="81"/>
      <c r="R945" s="81"/>
      <c r="S945" s="81"/>
      <c r="T945" s="81"/>
      <c r="U945" s="81"/>
      <c r="V945" s="81"/>
      <c r="W945" s="81"/>
      <c r="X945" s="81"/>
      <c r="Y945" s="81"/>
      <c r="Z945" s="81"/>
      <c r="AA945" s="81"/>
    </row>
    <row r="946" spans="1:27" ht="20.25" customHeight="1" x14ac:dyDescent="0.3">
      <c r="A946" s="94" t="str">
        <f>CONCATENATE('PAO 2023'!A980,". ", "1")</f>
        <v>104. 1</v>
      </c>
      <c r="B946" s="116"/>
      <c r="C946" s="116"/>
      <c r="D946" s="116"/>
      <c r="E946" s="117"/>
      <c r="F946" s="387" t="str">
        <f>IFERROR(VLOOKUP(B946,'Validaciones SEVRI'!$D$2:$E$118,2,FALSE)," ")</f>
        <v xml:space="preserve"> </v>
      </c>
      <c r="G946" s="388"/>
      <c r="H946" s="123"/>
      <c r="I946" s="124"/>
      <c r="K946" s="176">
        <f t="shared" ref="K946:K952" si="104">IF(B946&lt;1,0, 1)</f>
        <v>0</v>
      </c>
    </row>
    <row r="947" spans="1:27" ht="20.25" customHeight="1" x14ac:dyDescent="0.3">
      <c r="A947" s="94" t="str">
        <f>CONCATENATE('PAO 2023'!A980,". ", "2")</f>
        <v>104. 2</v>
      </c>
      <c r="B947" s="116"/>
      <c r="C947" s="116"/>
      <c r="D947" s="116"/>
      <c r="E947" s="117"/>
      <c r="F947" s="387" t="str">
        <f>IFERROR(VLOOKUP(B947,'Validaciones SEVRI'!$D$2:$E$118,2,FALSE)," ")</f>
        <v xml:space="preserve"> </v>
      </c>
      <c r="G947" s="388"/>
      <c r="H947" s="123"/>
      <c r="I947" s="124"/>
      <c r="K947" s="176">
        <f t="shared" si="104"/>
        <v>0</v>
      </c>
    </row>
    <row r="948" spans="1:27" ht="20.25" customHeight="1" x14ac:dyDescent="0.3">
      <c r="A948" s="94" t="str">
        <f>CONCATENATE('PAO 2023'!A980,". ","3")</f>
        <v>104. 3</v>
      </c>
      <c r="B948" s="116"/>
      <c r="C948" s="116"/>
      <c r="D948" s="116"/>
      <c r="E948" s="117"/>
      <c r="F948" s="387" t="str">
        <f>IFERROR(VLOOKUP(B948,'Validaciones SEVRI'!$D$2:$E$118,2,FALSE)," ")</f>
        <v xml:space="preserve"> </v>
      </c>
      <c r="G948" s="388"/>
      <c r="H948" s="123"/>
      <c r="I948" s="124"/>
      <c r="K948" s="176">
        <f t="shared" si="104"/>
        <v>0</v>
      </c>
    </row>
    <row r="949" spans="1:27" ht="20.25" customHeight="1" x14ac:dyDescent="0.3">
      <c r="A949" s="94" t="str">
        <f>CONCATENATE('PAO 2023'!A980,". ", "4")</f>
        <v>104. 4</v>
      </c>
      <c r="B949" s="116"/>
      <c r="C949" s="116"/>
      <c r="D949" s="116"/>
      <c r="E949" s="117"/>
      <c r="F949" s="387" t="str">
        <f>IFERROR(VLOOKUP(B949,'Validaciones SEVRI'!$D$2:$E$118,2,FALSE)," ")</f>
        <v xml:space="preserve"> </v>
      </c>
      <c r="G949" s="388"/>
      <c r="H949" s="123"/>
      <c r="I949" s="124"/>
      <c r="K949" s="176">
        <f t="shared" si="104"/>
        <v>0</v>
      </c>
    </row>
    <row r="950" spans="1:27" ht="20.25" customHeight="1" x14ac:dyDescent="0.3">
      <c r="A950" s="94" t="str">
        <f>CONCATENATE('PAO 2023'!A980,". ", "5")</f>
        <v>104. 5</v>
      </c>
      <c r="B950" s="116"/>
      <c r="C950" s="116"/>
      <c r="D950" s="116"/>
      <c r="E950" s="117"/>
      <c r="F950" s="387" t="str">
        <f>IFERROR(VLOOKUP(B950,'Validaciones SEVRI'!$D$2:$E$118,2,FALSE)," ")</f>
        <v xml:space="preserve"> </v>
      </c>
      <c r="G950" s="388"/>
      <c r="H950" s="123"/>
      <c r="I950" s="124"/>
      <c r="K950" s="176">
        <f t="shared" si="104"/>
        <v>0</v>
      </c>
    </row>
    <row r="951" spans="1:27" ht="20.25" customHeight="1" x14ac:dyDescent="0.3">
      <c r="A951" s="94" t="str">
        <f>CONCATENATE('PAO 2023'!A980,". ", "6")</f>
        <v>104. 6</v>
      </c>
      <c r="B951" s="116"/>
      <c r="C951" s="116"/>
      <c r="D951" s="116"/>
      <c r="E951" s="117"/>
      <c r="F951" s="387" t="str">
        <f>IFERROR(VLOOKUP(B951,'Validaciones SEVRI'!$D$2:$E$118,2,FALSE)," ")</f>
        <v xml:space="preserve"> </v>
      </c>
      <c r="G951" s="388"/>
      <c r="H951" s="123"/>
      <c r="I951" s="124"/>
      <c r="K951" s="176">
        <f t="shared" si="104"/>
        <v>0</v>
      </c>
    </row>
    <row r="952" spans="1:27" ht="20.25" customHeight="1" thickBot="1" x14ac:dyDescent="0.35">
      <c r="A952" s="94" t="str">
        <f>CONCATENATE('PAO 2023'!A980,". ", "7")</f>
        <v>104. 7</v>
      </c>
      <c r="B952" s="116"/>
      <c r="C952" s="116"/>
      <c r="D952" s="116"/>
      <c r="E952" s="117"/>
      <c r="F952" s="387" t="str">
        <f>IFERROR(VLOOKUP(B952,'Validaciones SEVRI'!$D$2:$E$118,2,FALSE)," ")</f>
        <v xml:space="preserve"> </v>
      </c>
      <c r="G952" s="388"/>
      <c r="H952" s="123"/>
      <c r="I952" s="124"/>
      <c r="K952" s="176">
        <f t="shared" si="104"/>
        <v>0</v>
      </c>
    </row>
    <row r="953" spans="1:27" s="80" customFormat="1" ht="20.25" customHeight="1" thickBot="1" x14ac:dyDescent="0.3">
      <c r="A953" s="73" t="s">
        <v>60</v>
      </c>
      <c r="B953" s="402">
        <f>+'PAO 2023'!B987</f>
        <v>0</v>
      </c>
      <c r="C953" s="403"/>
      <c r="D953" s="403"/>
      <c r="E953" s="403"/>
      <c r="F953" s="403"/>
      <c r="G953" s="403"/>
      <c r="H953" s="403"/>
      <c r="I953" s="403"/>
      <c r="J953" s="135"/>
      <c r="K953" s="176"/>
      <c r="L953" s="135"/>
      <c r="M953" s="135"/>
      <c r="N953" s="135"/>
      <c r="O953" s="135"/>
      <c r="P953" s="135"/>
      <c r="Q953" s="135"/>
      <c r="R953" s="135"/>
      <c r="S953" s="135"/>
      <c r="T953" s="135"/>
      <c r="U953" s="135"/>
      <c r="V953" s="135"/>
      <c r="W953" s="135"/>
      <c r="X953" s="135"/>
      <c r="Y953" s="135"/>
      <c r="Z953" s="135"/>
      <c r="AA953" s="135"/>
    </row>
    <row r="954" spans="1:27" ht="20.25" customHeight="1" x14ac:dyDescent="0.3">
      <c r="A954" s="92" t="s">
        <v>61</v>
      </c>
      <c r="B954" s="395" t="str">
        <f>CONCATENATE('PAO 2023'!A989,". ",'PAO 2023'!A990)</f>
        <v xml:space="preserve">105. </v>
      </c>
      <c r="C954" s="396"/>
      <c r="D954" s="396"/>
      <c r="E954" s="396"/>
      <c r="F954" s="396"/>
      <c r="G954" s="396"/>
      <c r="H954" s="396"/>
      <c r="I954" s="397"/>
      <c r="K954" s="177"/>
      <c r="L954" s="173"/>
      <c r="M954" s="173"/>
      <c r="N954" s="81"/>
      <c r="O954" s="81"/>
      <c r="P954" s="81"/>
      <c r="Q954" s="81"/>
      <c r="R954" s="81"/>
      <c r="S954" s="81"/>
      <c r="T954" s="81"/>
      <c r="U954" s="81"/>
      <c r="V954" s="81"/>
      <c r="W954" s="81"/>
      <c r="X954" s="81"/>
      <c r="Y954" s="81"/>
      <c r="Z954" s="81"/>
      <c r="AA954" s="81"/>
    </row>
    <row r="955" spans="1:27" ht="20.25" customHeight="1" x14ac:dyDescent="0.3">
      <c r="A955" s="94" t="str">
        <f>CONCATENATE('PAO 2023'!A989,". ", "1")</f>
        <v>105. 1</v>
      </c>
      <c r="B955" s="116"/>
      <c r="C955" s="116"/>
      <c r="D955" s="116"/>
      <c r="E955" s="117"/>
      <c r="F955" s="387" t="str">
        <f>IFERROR(VLOOKUP(B955,'Validaciones SEVRI'!$D$2:$E$118,2,FALSE)," ")</f>
        <v xml:space="preserve"> </v>
      </c>
      <c r="G955" s="388"/>
      <c r="H955" s="123"/>
      <c r="I955" s="124"/>
      <c r="K955" s="176">
        <f t="shared" ref="K955:K961" si="105">IF(B955&lt;1,0, 1)</f>
        <v>0</v>
      </c>
    </row>
    <row r="956" spans="1:27" ht="20.25" customHeight="1" x14ac:dyDescent="0.3">
      <c r="A956" s="94" t="str">
        <f>CONCATENATE('PAO 2023'!A989,". ", "2")</f>
        <v>105. 2</v>
      </c>
      <c r="B956" s="116"/>
      <c r="C956" s="116"/>
      <c r="D956" s="116"/>
      <c r="E956" s="117"/>
      <c r="F956" s="387" t="str">
        <f>IFERROR(VLOOKUP(B956,'Validaciones SEVRI'!$D$2:$E$118,2,FALSE)," ")</f>
        <v xml:space="preserve"> </v>
      </c>
      <c r="G956" s="388"/>
      <c r="H956" s="123"/>
      <c r="I956" s="124"/>
      <c r="K956" s="176">
        <f t="shared" si="105"/>
        <v>0</v>
      </c>
    </row>
    <row r="957" spans="1:27" ht="20.25" customHeight="1" x14ac:dyDescent="0.3">
      <c r="A957" s="94" t="str">
        <f>CONCATENATE('PAO 2023'!A989,". ","3")</f>
        <v>105. 3</v>
      </c>
      <c r="B957" s="116"/>
      <c r="C957" s="116"/>
      <c r="D957" s="116"/>
      <c r="E957" s="117"/>
      <c r="F957" s="387" t="str">
        <f>IFERROR(VLOOKUP(B957,'Validaciones SEVRI'!$D$2:$E$118,2,FALSE)," ")</f>
        <v xml:space="preserve"> </v>
      </c>
      <c r="G957" s="388"/>
      <c r="H957" s="123"/>
      <c r="I957" s="124"/>
      <c r="K957" s="176">
        <f t="shared" si="105"/>
        <v>0</v>
      </c>
    </row>
    <row r="958" spans="1:27" ht="20.25" customHeight="1" x14ac:dyDescent="0.3">
      <c r="A958" s="94" t="str">
        <f>CONCATENATE('PAO 2023'!A989,". ", "4")</f>
        <v>105. 4</v>
      </c>
      <c r="B958" s="116"/>
      <c r="C958" s="116"/>
      <c r="D958" s="116"/>
      <c r="E958" s="117"/>
      <c r="F958" s="387" t="str">
        <f>IFERROR(VLOOKUP(B958,'Validaciones SEVRI'!$D$2:$E$118,2,FALSE)," ")</f>
        <v xml:space="preserve"> </v>
      </c>
      <c r="G958" s="388"/>
      <c r="H958" s="123"/>
      <c r="I958" s="124"/>
      <c r="K958" s="176">
        <f t="shared" si="105"/>
        <v>0</v>
      </c>
    </row>
    <row r="959" spans="1:27" ht="20.25" customHeight="1" x14ac:dyDescent="0.3">
      <c r="A959" s="94" t="str">
        <f>CONCATENATE('PAO 2023'!A989,". ", "5")</f>
        <v>105. 5</v>
      </c>
      <c r="B959" s="116"/>
      <c r="C959" s="116"/>
      <c r="D959" s="116"/>
      <c r="E959" s="117"/>
      <c r="F959" s="387" t="str">
        <f>IFERROR(VLOOKUP(B959,'Validaciones SEVRI'!$D$2:$E$118,2,FALSE)," ")</f>
        <v xml:space="preserve"> </v>
      </c>
      <c r="G959" s="388"/>
      <c r="H959" s="123"/>
      <c r="I959" s="124"/>
      <c r="K959" s="176">
        <f t="shared" si="105"/>
        <v>0</v>
      </c>
    </row>
    <row r="960" spans="1:27" ht="20.25" customHeight="1" x14ac:dyDescent="0.3">
      <c r="A960" s="94" t="str">
        <f>CONCATENATE('PAO 2023'!A989,". ", "6")</f>
        <v>105. 6</v>
      </c>
      <c r="B960" s="116"/>
      <c r="C960" s="116"/>
      <c r="D960" s="116"/>
      <c r="E960" s="117"/>
      <c r="F960" s="387" t="str">
        <f>IFERROR(VLOOKUP(B960,'Validaciones SEVRI'!$D$2:$E$118,2,FALSE)," ")</f>
        <v xml:space="preserve"> </v>
      </c>
      <c r="G960" s="388"/>
      <c r="H960" s="123"/>
      <c r="I960" s="124"/>
      <c r="K960" s="176">
        <f t="shared" si="105"/>
        <v>0</v>
      </c>
    </row>
    <row r="961" spans="1:27" ht="20.25" customHeight="1" thickBot="1" x14ac:dyDescent="0.35">
      <c r="A961" s="94" t="str">
        <f>CONCATENATE('PAO 2023'!A989,". ", "7")</f>
        <v>105. 7</v>
      </c>
      <c r="B961" s="116"/>
      <c r="C961" s="116"/>
      <c r="D961" s="116"/>
      <c r="E961" s="117"/>
      <c r="F961" s="387" t="str">
        <f>IFERROR(VLOOKUP(B961,'Validaciones SEVRI'!$D$2:$E$118,2,FALSE)," ")</f>
        <v xml:space="preserve"> </v>
      </c>
      <c r="G961" s="388"/>
      <c r="H961" s="123"/>
      <c r="I961" s="124"/>
      <c r="K961" s="176">
        <f t="shared" si="105"/>
        <v>0</v>
      </c>
    </row>
    <row r="962" spans="1:27" s="80" customFormat="1" ht="20.25" customHeight="1" thickBot="1" x14ac:dyDescent="0.3">
      <c r="A962" s="73" t="s">
        <v>60</v>
      </c>
      <c r="B962" s="402">
        <f>+'PAO 2023'!B996</f>
        <v>0</v>
      </c>
      <c r="C962" s="403"/>
      <c r="D962" s="403"/>
      <c r="E962" s="403"/>
      <c r="F962" s="403"/>
      <c r="G962" s="403"/>
      <c r="H962" s="403"/>
      <c r="I962" s="403"/>
      <c r="J962" s="135"/>
      <c r="K962" s="176"/>
      <c r="L962" s="135"/>
      <c r="M962" s="135"/>
      <c r="N962" s="135"/>
      <c r="O962" s="135"/>
      <c r="P962" s="135"/>
      <c r="Q962" s="135"/>
      <c r="R962" s="135"/>
      <c r="S962" s="135"/>
      <c r="T962" s="135"/>
      <c r="U962" s="135"/>
      <c r="V962" s="135"/>
      <c r="W962" s="135"/>
      <c r="X962" s="135"/>
      <c r="Y962" s="135"/>
      <c r="Z962" s="135"/>
      <c r="AA962" s="135"/>
    </row>
    <row r="963" spans="1:27" ht="20.25" customHeight="1" x14ac:dyDescent="0.3">
      <c r="A963" s="92" t="s">
        <v>61</v>
      </c>
      <c r="B963" s="395" t="str">
        <f>CONCATENATE('PAO 2023'!A998,". ",'PAO 2023'!A999)</f>
        <v xml:space="preserve">106. </v>
      </c>
      <c r="C963" s="396"/>
      <c r="D963" s="396"/>
      <c r="E963" s="396"/>
      <c r="F963" s="396"/>
      <c r="G963" s="396"/>
      <c r="H963" s="396"/>
      <c r="I963" s="397"/>
      <c r="K963" s="177"/>
      <c r="L963" s="173"/>
      <c r="M963" s="173"/>
      <c r="N963" s="81"/>
      <c r="O963" s="81"/>
      <c r="P963" s="81"/>
      <c r="Q963" s="81"/>
      <c r="R963" s="81"/>
      <c r="S963" s="81"/>
      <c r="T963" s="81"/>
      <c r="U963" s="81"/>
      <c r="V963" s="81"/>
      <c r="W963" s="81"/>
      <c r="X963" s="81"/>
      <c r="Y963" s="81"/>
      <c r="Z963" s="81"/>
      <c r="AA963" s="81"/>
    </row>
    <row r="964" spans="1:27" ht="20.25" customHeight="1" x14ac:dyDescent="0.3">
      <c r="A964" s="94" t="str">
        <f>CONCATENATE('PAO 2023'!A998,". ", "1")</f>
        <v>106. 1</v>
      </c>
      <c r="B964" s="116"/>
      <c r="C964" s="116"/>
      <c r="D964" s="116"/>
      <c r="E964" s="117"/>
      <c r="F964" s="387" t="str">
        <f>IFERROR(VLOOKUP(B964,'Validaciones SEVRI'!$D$2:$E$118,2,FALSE)," ")</f>
        <v xml:space="preserve"> </v>
      </c>
      <c r="G964" s="388"/>
      <c r="H964" s="123"/>
      <c r="I964" s="124"/>
      <c r="K964" s="176">
        <f t="shared" ref="K964:K970" si="106">IF(B964&lt;1,0, 1)</f>
        <v>0</v>
      </c>
    </row>
    <row r="965" spans="1:27" ht="20.25" customHeight="1" x14ac:dyDescent="0.3">
      <c r="A965" s="94" t="str">
        <f>CONCATENATE('PAO 2023'!A998,". ", "2")</f>
        <v>106. 2</v>
      </c>
      <c r="B965" s="116"/>
      <c r="C965" s="116"/>
      <c r="D965" s="116"/>
      <c r="E965" s="117"/>
      <c r="F965" s="387" t="str">
        <f>IFERROR(VLOOKUP(B965,'Validaciones SEVRI'!$D$2:$E$118,2,FALSE)," ")</f>
        <v xml:space="preserve"> </v>
      </c>
      <c r="G965" s="388"/>
      <c r="H965" s="123"/>
      <c r="I965" s="124"/>
      <c r="K965" s="176">
        <f t="shared" si="106"/>
        <v>0</v>
      </c>
    </row>
    <row r="966" spans="1:27" ht="20.25" customHeight="1" x14ac:dyDescent="0.3">
      <c r="A966" s="94" t="str">
        <f>CONCATENATE('PAO 2023'!A998,". ","3")</f>
        <v>106. 3</v>
      </c>
      <c r="B966" s="116"/>
      <c r="C966" s="116"/>
      <c r="D966" s="116"/>
      <c r="E966" s="117"/>
      <c r="F966" s="387" t="str">
        <f>IFERROR(VLOOKUP(B966,'Validaciones SEVRI'!$D$2:$E$118,2,FALSE)," ")</f>
        <v xml:space="preserve"> </v>
      </c>
      <c r="G966" s="388"/>
      <c r="H966" s="123"/>
      <c r="I966" s="124"/>
      <c r="K966" s="176">
        <f t="shared" si="106"/>
        <v>0</v>
      </c>
    </row>
    <row r="967" spans="1:27" ht="20.25" customHeight="1" x14ac:dyDescent="0.3">
      <c r="A967" s="94" t="str">
        <f>CONCATENATE('PAO 2023'!A998,". ", "4")</f>
        <v>106. 4</v>
      </c>
      <c r="B967" s="116"/>
      <c r="C967" s="116"/>
      <c r="D967" s="116"/>
      <c r="E967" s="117"/>
      <c r="F967" s="387" t="str">
        <f>IFERROR(VLOOKUP(B967,'Validaciones SEVRI'!$D$2:$E$118,2,FALSE)," ")</f>
        <v xml:space="preserve"> </v>
      </c>
      <c r="G967" s="388"/>
      <c r="H967" s="123"/>
      <c r="I967" s="124"/>
      <c r="K967" s="176">
        <f t="shared" si="106"/>
        <v>0</v>
      </c>
    </row>
    <row r="968" spans="1:27" ht="20.25" customHeight="1" x14ac:dyDescent="0.3">
      <c r="A968" s="94" t="str">
        <f>CONCATENATE('PAO 2023'!A998,". ", "5")</f>
        <v>106. 5</v>
      </c>
      <c r="B968" s="116"/>
      <c r="C968" s="116"/>
      <c r="D968" s="116"/>
      <c r="E968" s="117"/>
      <c r="F968" s="387" t="str">
        <f>IFERROR(VLOOKUP(B968,'Validaciones SEVRI'!$D$2:$E$118,2,FALSE)," ")</f>
        <v xml:space="preserve"> </v>
      </c>
      <c r="G968" s="388"/>
      <c r="H968" s="123"/>
      <c r="I968" s="124"/>
      <c r="K968" s="176">
        <f t="shared" si="106"/>
        <v>0</v>
      </c>
    </row>
    <row r="969" spans="1:27" ht="20.25" customHeight="1" x14ac:dyDescent="0.3">
      <c r="A969" s="94" t="str">
        <f>CONCATENATE('PAO 2023'!A998,". ", "6")</f>
        <v>106. 6</v>
      </c>
      <c r="B969" s="116"/>
      <c r="C969" s="116"/>
      <c r="D969" s="116"/>
      <c r="E969" s="117"/>
      <c r="F969" s="387" t="str">
        <f>IFERROR(VLOOKUP(B969,'Validaciones SEVRI'!$D$2:$E$118,2,FALSE)," ")</f>
        <v xml:space="preserve"> </v>
      </c>
      <c r="G969" s="388"/>
      <c r="H969" s="123"/>
      <c r="I969" s="124"/>
      <c r="K969" s="176">
        <f t="shared" si="106"/>
        <v>0</v>
      </c>
    </row>
    <row r="970" spans="1:27" ht="20.25" customHeight="1" thickBot="1" x14ac:dyDescent="0.35">
      <c r="A970" s="94" t="str">
        <f>CONCATENATE('PAO 2023'!A998,". ", "7")</f>
        <v>106. 7</v>
      </c>
      <c r="B970" s="116"/>
      <c r="C970" s="116"/>
      <c r="D970" s="116"/>
      <c r="E970" s="117"/>
      <c r="F970" s="387" t="str">
        <f>IFERROR(VLOOKUP(B970,'Validaciones SEVRI'!$D$2:$E$118,2,FALSE)," ")</f>
        <v xml:space="preserve"> </v>
      </c>
      <c r="G970" s="388"/>
      <c r="H970" s="123"/>
      <c r="I970" s="124"/>
      <c r="K970" s="176">
        <f t="shared" si="106"/>
        <v>0</v>
      </c>
    </row>
    <row r="971" spans="1:27" s="80" customFormat="1" ht="20.25" customHeight="1" thickBot="1" x14ac:dyDescent="0.3">
      <c r="A971" s="73" t="s">
        <v>60</v>
      </c>
      <c r="B971" s="402">
        <f>+'PAO 2023'!B1005</f>
        <v>0</v>
      </c>
      <c r="C971" s="403"/>
      <c r="D971" s="403"/>
      <c r="E971" s="403"/>
      <c r="F971" s="403"/>
      <c r="G971" s="403"/>
      <c r="H971" s="403"/>
      <c r="I971" s="403"/>
      <c r="J971" s="135"/>
      <c r="K971" s="176"/>
      <c r="L971" s="135"/>
      <c r="M971" s="135"/>
      <c r="N971" s="135"/>
      <c r="O971" s="135"/>
      <c r="P971" s="135"/>
      <c r="Q971" s="135"/>
      <c r="R971" s="135"/>
      <c r="S971" s="135"/>
      <c r="T971" s="135"/>
      <c r="U971" s="135"/>
      <c r="V971" s="135"/>
      <c r="W971" s="135"/>
      <c r="X971" s="135"/>
      <c r="Y971" s="135"/>
      <c r="Z971" s="135"/>
      <c r="AA971" s="135"/>
    </row>
    <row r="972" spans="1:27" ht="20.25" customHeight="1" x14ac:dyDescent="0.3">
      <c r="A972" s="92" t="s">
        <v>61</v>
      </c>
      <c r="B972" s="395" t="str">
        <f>CONCATENATE('PAO 2023'!A1007,". ",'PAO 2023'!A1008)</f>
        <v xml:space="preserve">107. </v>
      </c>
      <c r="C972" s="396"/>
      <c r="D972" s="396"/>
      <c r="E972" s="396"/>
      <c r="F972" s="396"/>
      <c r="G972" s="396"/>
      <c r="H972" s="396"/>
      <c r="I972" s="397"/>
      <c r="K972" s="177"/>
      <c r="L972" s="173"/>
      <c r="M972" s="173"/>
      <c r="N972" s="81"/>
      <c r="O972" s="81"/>
      <c r="P972" s="81"/>
      <c r="Q972" s="81"/>
      <c r="R972" s="81"/>
      <c r="S972" s="81"/>
      <c r="T972" s="81"/>
      <c r="U972" s="81"/>
      <c r="V972" s="81"/>
      <c r="W972" s="81"/>
      <c r="X972" s="81"/>
      <c r="Y972" s="81"/>
      <c r="Z972" s="81"/>
      <c r="AA972" s="81"/>
    </row>
    <row r="973" spans="1:27" ht="20.25" customHeight="1" x14ac:dyDescent="0.3">
      <c r="A973" s="94" t="str">
        <f>CONCATENATE('PAO 2023'!A1007,". ", "1")</f>
        <v>107. 1</v>
      </c>
      <c r="B973" s="116"/>
      <c r="C973" s="116"/>
      <c r="D973" s="116"/>
      <c r="E973" s="117"/>
      <c r="F973" s="387" t="str">
        <f>IFERROR(VLOOKUP(B973,'Validaciones SEVRI'!$D$2:$E$118,2,FALSE)," ")</f>
        <v xml:space="preserve"> </v>
      </c>
      <c r="G973" s="388"/>
      <c r="H973" s="123"/>
      <c r="I973" s="124"/>
      <c r="K973" s="176">
        <f t="shared" ref="K973:K979" si="107">IF(B973&lt;1,0, 1)</f>
        <v>0</v>
      </c>
    </row>
    <row r="974" spans="1:27" ht="20.25" customHeight="1" x14ac:dyDescent="0.3">
      <c r="A974" s="94" t="str">
        <f>CONCATENATE('PAO 2023'!A1007,". ", "2")</f>
        <v>107. 2</v>
      </c>
      <c r="B974" s="116"/>
      <c r="C974" s="116"/>
      <c r="D974" s="116"/>
      <c r="E974" s="117"/>
      <c r="F974" s="387" t="str">
        <f>IFERROR(VLOOKUP(B974,'Validaciones SEVRI'!$D$2:$E$118,2,FALSE)," ")</f>
        <v xml:space="preserve"> </v>
      </c>
      <c r="G974" s="388"/>
      <c r="H974" s="123"/>
      <c r="I974" s="124"/>
      <c r="K974" s="176">
        <f t="shared" si="107"/>
        <v>0</v>
      </c>
    </row>
    <row r="975" spans="1:27" ht="20.25" customHeight="1" x14ac:dyDescent="0.3">
      <c r="A975" s="94" t="str">
        <f>CONCATENATE('PAO 2023'!A1007,". ","3")</f>
        <v>107. 3</v>
      </c>
      <c r="B975" s="116"/>
      <c r="C975" s="116"/>
      <c r="D975" s="116"/>
      <c r="E975" s="117"/>
      <c r="F975" s="387" t="str">
        <f>IFERROR(VLOOKUP(B975,'Validaciones SEVRI'!$D$2:$E$118,2,FALSE)," ")</f>
        <v xml:space="preserve"> </v>
      </c>
      <c r="G975" s="388"/>
      <c r="H975" s="123"/>
      <c r="I975" s="124"/>
      <c r="K975" s="176">
        <f t="shared" si="107"/>
        <v>0</v>
      </c>
    </row>
    <row r="976" spans="1:27" ht="20.25" customHeight="1" x14ac:dyDescent="0.3">
      <c r="A976" s="94" t="str">
        <f>CONCATENATE('PAO 2023'!A1007,". ", "4")</f>
        <v>107. 4</v>
      </c>
      <c r="B976" s="116"/>
      <c r="C976" s="116"/>
      <c r="D976" s="116"/>
      <c r="E976" s="117"/>
      <c r="F976" s="387" t="str">
        <f>IFERROR(VLOOKUP(B976,'Validaciones SEVRI'!$D$2:$E$118,2,FALSE)," ")</f>
        <v xml:space="preserve"> </v>
      </c>
      <c r="G976" s="388"/>
      <c r="H976" s="123"/>
      <c r="I976" s="124"/>
      <c r="K976" s="176">
        <f t="shared" si="107"/>
        <v>0</v>
      </c>
    </row>
    <row r="977" spans="1:27" ht="20.25" customHeight="1" x14ac:dyDescent="0.3">
      <c r="A977" s="94" t="str">
        <f>CONCATENATE('PAO 2023'!A1007,". ", "5")</f>
        <v>107. 5</v>
      </c>
      <c r="B977" s="116"/>
      <c r="C977" s="116"/>
      <c r="D977" s="116"/>
      <c r="E977" s="117"/>
      <c r="F977" s="387" t="str">
        <f>IFERROR(VLOOKUP(B977,'Validaciones SEVRI'!$D$2:$E$118,2,FALSE)," ")</f>
        <v xml:space="preserve"> </v>
      </c>
      <c r="G977" s="388"/>
      <c r="H977" s="123"/>
      <c r="I977" s="124"/>
      <c r="K977" s="176">
        <f t="shared" si="107"/>
        <v>0</v>
      </c>
    </row>
    <row r="978" spans="1:27" ht="20.25" customHeight="1" x14ac:dyDescent="0.3">
      <c r="A978" s="94" t="str">
        <f>CONCATENATE('PAO 2023'!A1007,". ", "6")</f>
        <v>107. 6</v>
      </c>
      <c r="B978" s="116"/>
      <c r="C978" s="116"/>
      <c r="D978" s="116"/>
      <c r="E978" s="117"/>
      <c r="F978" s="387" t="str">
        <f>IFERROR(VLOOKUP(B978,'Validaciones SEVRI'!$D$2:$E$118,2,FALSE)," ")</f>
        <v xml:space="preserve"> </v>
      </c>
      <c r="G978" s="388"/>
      <c r="H978" s="123"/>
      <c r="I978" s="124"/>
      <c r="K978" s="176">
        <f t="shared" si="107"/>
        <v>0</v>
      </c>
    </row>
    <row r="979" spans="1:27" ht="20.25" customHeight="1" thickBot="1" x14ac:dyDescent="0.35">
      <c r="A979" s="94" t="str">
        <f>CONCATENATE('PAO 2023'!A1007,". ", "7")</f>
        <v>107. 7</v>
      </c>
      <c r="B979" s="116"/>
      <c r="C979" s="116"/>
      <c r="D979" s="116"/>
      <c r="E979" s="117"/>
      <c r="F979" s="387" t="str">
        <f>IFERROR(VLOOKUP(B979,'Validaciones SEVRI'!$D$2:$E$118,2,FALSE)," ")</f>
        <v xml:space="preserve"> </v>
      </c>
      <c r="G979" s="388"/>
      <c r="H979" s="123"/>
      <c r="I979" s="124"/>
      <c r="K979" s="176">
        <f t="shared" si="107"/>
        <v>0</v>
      </c>
    </row>
    <row r="980" spans="1:27" s="80" customFormat="1" ht="20.25" customHeight="1" thickBot="1" x14ac:dyDescent="0.3">
      <c r="A980" s="73" t="s">
        <v>60</v>
      </c>
      <c r="B980" s="402">
        <f>+'PAO 2023'!B1014</f>
        <v>0</v>
      </c>
      <c r="C980" s="403"/>
      <c r="D980" s="403"/>
      <c r="E980" s="403"/>
      <c r="F980" s="403"/>
      <c r="G980" s="403"/>
      <c r="H980" s="403"/>
      <c r="I980" s="403"/>
      <c r="J980" s="135"/>
      <c r="K980" s="176"/>
      <c r="L980" s="135"/>
      <c r="M980" s="135"/>
      <c r="N980" s="135"/>
      <c r="O980" s="135"/>
      <c r="P980" s="135"/>
      <c r="Q980" s="135"/>
      <c r="R980" s="135"/>
      <c r="S980" s="135"/>
      <c r="T980" s="135"/>
      <c r="U980" s="135"/>
      <c r="V980" s="135"/>
      <c r="W980" s="135"/>
      <c r="X980" s="135"/>
      <c r="Y980" s="135"/>
      <c r="Z980" s="135"/>
      <c r="AA980" s="135"/>
    </row>
    <row r="981" spans="1:27" ht="20.25" customHeight="1" x14ac:dyDescent="0.3">
      <c r="A981" s="92" t="s">
        <v>61</v>
      </c>
      <c r="B981" s="395" t="str">
        <f>CONCATENATE('PAO 2023'!A1016,". ",'PAO 2023'!A1017)</f>
        <v xml:space="preserve">108. </v>
      </c>
      <c r="C981" s="396"/>
      <c r="D981" s="396"/>
      <c r="E981" s="396"/>
      <c r="F981" s="396"/>
      <c r="G981" s="396"/>
      <c r="H981" s="396"/>
      <c r="I981" s="397"/>
      <c r="K981" s="177"/>
      <c r="L981" s="173"/>
      <c r="M981" s="173"/>
      <c r="N981" s="81"/>
      <c r="O981" s="81"/>
      <c r="P981" s="81"/>
      <c r="Q981" s="81"/>
      <c r="R981" s="81"/>
      <c r="S981" s="81"/>
      <c r="T981" s="81"/>
      <c r="U981" s="81"/>
      <c r="V981" s="81"/>
      <c r="W981" s="81"/>
      <c r="X981" s="81"/>
      <c r="Y981" s="81"/>
      <c r="Z981" s="81"/>
      <c r="AA981" s="81"/>
    </row>
    <row r="982" spans="1:27" ht="20.25" customHeight="1" x14ac:dyDescent="0.3">
      <c r="A982" s="94" t="str">
        <f>CONCATENATE('PAO 2023'!A1016,". ", "1")</f>
        <v>108. 1</v>
      </c>
      <c r="B982" s="116"/>
      <c r="C982" s="116"/>
      <c r="D982" s="116"/>
      <c r="E982" s="117"/>
      <c r="F982" s="387" t="str">
        <f>IFERROR(VLOOKUP(B982,'Validaciones SEVRI'!$D$2:$E$118,2,FALSE)," ")</f>
        <v xml:space="preserve"> </v>
      </c>
      <c r="G982" s="388"/>
      <c r="H982" s="123"/>
      <c r="I982" s="124"/>
      <c r="K982" s="176">
        <f t="shared" ref="K982:K988" si="108">IF(B982&lt;1,0, 1)</f>
        <v>0</v>
      </c>
    </row>
    <row r="983" spans="1:27" ht="20.25" customHeight="1" x14ac:dyDescent="0.3">
      <c r="A983" s="94" t="str">
        <f>CONCATENATE('PAO 2023'!A1016,". ", "2")</f>
        <v>108. 2</v>
      </c>
      <c r="B983" s="116"/>
      <c r="C983" s="116"/>
      <c r="D983" s="116"/>
      <c r="E983" s="117"/>
      <c r="F983" s="387" t="str">
        <f>IFERROR(VLOOKUP(B983,'Validaciones SEVRI'!$D$2:$E$118,2,FALSE)," ")</f>
        <v xml:space="preserve"> </v>
      </c>
      <c r="G983" s="388"/>
      <c r="H983" s="123"/>
      <c r="I983" s="124"/>
      <c r="K983" s="176">
        <f t="shared" si="108"/>
        <v>0</v>
      </c>
    </row>
    <row r="984" spans="1:27" ht="20.25" customHeight="1" x14ac:dyDescent="0.3">
      <c r="A984" s="94" t="str">
        <f>CONCATENATE('PAO 2023'!A1016,". ","3")</f>
        <v>108. 3</v>
      </c>
      <c r="B984" s="116"/>
      <c r="C984" s="116"/>
      <c r="D984" s="116"/>
      <c r="E984" s="117"/>
      <c r="F984" s="387" t="str">
        <f>IFERROR(VLOOKUP(B984,'Validaciones SEVRI'!$D$2:$E$118,2,FALSE)," ")</f>
        <v xml:space="preserve"> </v>
      </c>
      <c r="G984" s="388"/>
      <c r="H984" s="123"/>
      <c r="I984" s="124"/>
      <c r="K984" s="176">
        <f t="shared" si="108"/>
        <v>0</v>
      </c>
    </row>
    <row r="985" spans="1:27" ht="20.25" customHeight="1" x14ac:dyDescent="0.3">
      <c r="A985" s="94" t="str">
        <f>CONCATENATE('PAO 2023'!A1016,". ", "4")</f>
        <v>108. 4</v>
      </c>
      <c r="B985" s="116"/>
      <c r="C985" s="116"/>
      <c r="D985" s="116"/>
      <c r="E985" s="117"/>
      <c r="F985" s="387" t="str">
        <f>IFERROR(VLOOKUP(B985,'Validaciones SEVRI'!$D$2:$E$118,2,FALSE)," ")</f>
        <v xml:space="preserve"> </v>
      </c>
      <c r="G985" s="388"/>
      <c r="H985" s="123"/>
      <c r="I985" s="124"/>
      <c r="K985" s="176">
        <f t="shared" si="108"/>
        <v>0</v>
      </c>
    </row>
    <row r="986" spans="1:27" ht="20.25" customHeight="1" x14ac:dyDescent="0.3">
      <c r="A986" s="94" t="str">
        <f>CONCATENATE('PAO 2023'!A1016,". ", "5")</f>
        <v>108. 5</v>
      </c>
      <c r="B986" s="116"/>
      <c r="C986" s="116"/>
      <c r="D986" s="116"/>
      <c r="E986" s="117"/>
      <c r="F986" s="387" t="str">
        <f>IFERROR(VLOOKUP(B986,'Validaciones SEVRI'!$D$2:$E$118,2,FALSE)," ")</f>
        <v xml:space="preserve"> </v>
      </c>
      <c r="G986" s="388"/>
      <c r="H986" s="123"/>
      <c r="I986" s="124"/>
      <c r="K986" s="176">
        <f t="shared" si="108"/>
        <v>0</v>
      </c>
    </row>
    <row r="987" spans="1:27" ht="20.25" customHeight="1" x14ac:dyDescent="0.3">
      <c r="A987" s="94" t="str">
        <f>CONCATENATE('PAO 2023'!A1016,". ", "6")</f>
        <v>108. 6</v>
      </c>
      <c r="B987" s="116"/>
      <c r="C987" s="116"/>
      <c r="D987" s="116"/>
      <c r="E987" s="117"/>
      <c r="F987" s="387" t="str">
        <f>IFERROR(VLOOKUP(B987,'Validaciones SEVRI'!$D$2:$E$118,2,FALSE)," ")</f>
        <v xml:space="preserve"> </v>
      </c>
      <c r="G987" s="388"/>
      <c r="H987" s="123"/>
      <c r="I987" s="124"/>
      <c r="K987" s="176">
        <f t="shared" si="108"/>
        <v>0</v>
      </c>
    </row>
    <row r="988" spans="1:27" ht="20.25" customHeight="1" thickBot="1" x14ac:dyDescent="0.35">
      <c r="A988" s="94" t="str">
        <f>CONCATENATE('PAO 2023'!A1016,". ", "7")</f>
        <v>108. 7</v>
      </c>
      <c r="B988" s="116"/>
      <c r="C988" s="116"/>
      <c r="D988" s="116"/>
      <c r="E988" s="117"/>
      <c r="F988" s="387" t="str">
        <f>IFERROR(VLOOKUP(B988,'Validaciones SEVRI'!$D$2:$E$118,2,FALSE)," ")</f>
        <v xml:space="preserve"> </v>
      </c>
      <c r="G988" s="388"/>
      <c r="H988" s="123"/>
      <c r="I988" s="124"/>
      <c r="K988" s="176">
        <f t="shared" si="108"/>
        <v>0</v>
      </c>
    </row>
    <row r="989" spans="1:27" s="80" customFormat="1" ht="20.25" customHeight="1" thickBot="1" x14ac:dyDescent="0.3">
      <c r="A989" s="73" t="s">
        <v>60</v>
      </c>
      <c r="B989" s="402">
        <f>+'PAO 2023'!B1023</f>
        <v>0</v>
      </c>
      <c r="C989" s="403"/>
      <c r="D989" s="403"/>
      <c r="E989" s="403"/>
      <c r="F989" s="403"/>
      <c r="G989" s="403"/>
      <c r="H989" s="403"/>
      <c r="I989" s="403"/>
      <c r="J989" s="135"/>
      <c r="K989" s="176"/>
      <c r="L989" s="135"/>
      <c r="M989" s="135"/>
      <c r="N989" s="135"/>
      <c r="O989" s="135"/>
      <c r="P989" s="135"/>
      <c r="Q989" s="135"/>
      <c r="R989" s="135"/>
      <c r="S989" s="135"/>
      <c r="T989" s="135"/>
      <c r="U989" s="135"/>
      <c r="V989" s="135"/>
      <c r="W989" s="135"/>
      <c r="X989" s="135"/>
      <c r="Y989" s="135"/>
      <c r="Z989" s="135"/>
      <c r="AA989" s="135"/>
    </row>
    <row r="990" spans="1:27" ht="20.25" customHeight="1" x14ac:dyDescent="0.3">
      <c r="A990" s="92" t="s">
        <v>61</v>
      </c>
      <c r="B990" s="395" t="str">
        <f>CONCATENATE('PAO 2023'!A1025,". ",'PAO 2023'!A1026)</f>
        <v xml:space="preserve">109. </v>
      </c>
      <c r="C990" s="396"/>
      <c r="D990" s="396"/>
      <c r="E990" s="396"/>
      <c r="F990" s="396"/>
      <c r="G990" s="396"/>
      <c r="H990" s="396"/>
      <c r="I990" s="397"/>
      <c r="K990" s="177"/>
      <c r="L990" s="173"/>
      <c r="M990" s="173"/>
      <c r="N990" s="81"/>
      <c r="O990" s="81"/>
      <c r="P990" s="81"/>
      <c r="Q990" s="81"/>
      <c r="R990" s="81"/>
      <c r="S990" s="81"/>
      <c r="T990" s="81"/>
      <c r="U990" s="81"/>
      <c r="V990" s="81"/>
      <c r="W990" s="81"/>
      <c r="X990" s="81"/>
      <c r="Y990" s="81"/>
      <c r="Z990" s="81"/>
      <c r="AA990" s="81"/>
    </row>
    <row r="991" spans="1:27" ht="20.25" customHeight="1" x14ac:dyDescent="0.3">
      <c r="A991" s="94" t="str">
        <f>CONCATENATE('PAO 2023'!A1025,". ", "1")</f>
        <v>109. 1</v>
      </c>
      <c r="B991" s="116"/>
      <c r="C991" s="116"/>
      <c r="D991" s="116"/>
      <c r="E991" s="117"/>
      <c r="F991" s="387" t="str">
        <f>IFERROR(VLOOKUP(B991,'Validaciones SEVRI'!$D$2:$E$118,2,FALSE)," ")</f>
        <v xml:space="preserve"> </v>
      </c>
      <c r="G991" s="388"/>
      <c r="H991" s="123"/>
      <c r="I991" s="124"/>
      <c r="K991" s="176">
        <f t="shared" ref="K991:K997" si="109">IF(B991&lt;1,0, 1)</f>
        <v>0</v>
      </c>
    </row>
    <row r="992" spans="1:27" ht="20.25" customHeight="1" x14ac:dyDescent="0.3">
      <c r="A992" s="94" t="str">
        <f>CONCATENATE('PAO 2023'!A1025,". ", "2")</f>
        <v>109. 2</v>
      </c>
      <c r="B992" s="116"/>
      <c r="C992" s="116"/>
      <c r="D992" s="116"/>
      <c r="E992" s="117"/>
      <c r="F992" s="387" t="str">
        <f>IFERROR(VLOOKUP(B992,'Validaciones SEVRI'!$D$2:$E$118,2,FALSE)," ")</f>
        <v xml:space="preserve"> </v>
      </c>
      <c r="G992" s="388"/>
      <c r="H992" s="123"/>
      <c r="I992" s="124"/>
      <c r="K992" s="176">
        <f t="shared" si="109"/>
        <v>0</v>
      </c>
    </row>
    <row r="993" spans="1:27" ht="20.25" customHeight="1" x14ac:dyDescent="0.3">
      <c r="A993" s="94" t="str">
        <f>CONCATENATE('PAO 2023'!A1025,". ","3")</f>
        <v>109. 3</v>
      </c>
      <c r="B993" s="116"/>
      <c r="C993" s="116"/>
      <c r="D993" s="116"/>
      <c r="E993" s="117"/>
      <c r="F993" s="387" t="str">
        <f>IFERROR(VLOOKUP(B993,'Validaciones SEVRI'!$D$2:$E$118,2,FALSE)," ")</f>
        <v xml:space="preserve"> </v>
      </c>
      <c r="G993" s="388"/>
      <c r="H993" s="123"/>
      <c r="I993" s="124"/>
      <c r="K993" s="176">
        <f t="shared" si="109"/>
        <v>0</v>
      </c>
    </row>
    <row r="994" spans="1:27" ht="20.25" customHeight="1" x14ac:dyDescent="0.3">
      <c r="A994" s="94" t="str">
        <f>CONCATENATE('PAO 2023'!A1025,". ", "4")</f>
        <v>109. 4</v>
      </c>
      <c r="B994" s="116"/>
      <c r="C994" s="116"/>
      <c r="D994" s="116"/>
      <c r="E994" s="117"/>
      <c r="F994" s="387" t="str">
        <f>IFERROR(VLOOKUP(B994,'Validaciones SEVRI'!$D$2:$E$118,2,FALSE)," ")</f>
        <v xml:space="preserve"> </v>
      </c>
      <c r="G994" s="388"/>
      <c r="H994" s="123"/>
      <c r="I994" s="124"/>
      <c r="K994" s="176">
        <f t="shared" si="109"/>
        <v>0</v>
      </c>
    </row>
    <row r="995" spans="1:27" ht="20.25" customHeight="1" x14ac:dyDescent="0.3">
      <c r="A995" s="94" t="str">
        <f>CONCATENATE('PAO 2023'!A1025,". ", "5")</f>
        <v>109. 5</v>
      </c>
      <c r="B995" s="116"/>
      <c r="C995" s="116"/>
      <c r="D995" s="116"/>
      <c r="E995" s="117"/>
      <c r="F995" s="387" t="str">
        <f>IFERROR(VLOOKUP(B995,'Validaciones SEVRI'!$D$2:$E$118,2,FALSE)," ")</f>
        <v xml:space="preserve"> </v>
      </c>
      <c r="G995" s="388"/>
      <c r="H995" s="123"/>
      <c r="I995" s="124"/>
      <c r="K995" s="176">
        <f t="shared" si="109"/>
        <v>0</v>
      </c>
    </row>
    <row r="996" spans="1:27" ht="20.25" customHeight="1" x14ac:dyDescent="0.3">
      <c r="A996" s="94" t="str">
        <f>CONCATENATE('PAO 2023'!A1025,". ", "6")</f>
        <v>109. 6</v>
      </c>
      <c r="B996" s="116"/>
      <c r="C996" s="116"/>
      <c r="D996" s="116"/>
      <c r="E996" s="117"/>
      <c r="F996" s="387" t="str">
        <f>IFERROR(VLOOKUP(B996,'Validaciones SEVRI'!$D$2:$E$118,2,FALSE)," ")</f>
        <v xml:space="preserve"> </v>
      </c>
      <c r="G996" s="388"/>
      <c r="H996" s="123"/>
      <c r="I996" s="124"/>
      <c r="K996" s="176">
        <f t="shared" si="109"/>
        <v>0</v>
      </c>
    </row>
    <row r="997" spans="1:27" ht="20.25" customHeight="1" thickBot="1" x14ac:dyDescent="0.35">
      <c r="A997" s="94" t="str">
        <f>CONCATENATE('PAO 2023'!A1025,". ", "7")</f>
        <v>109. 7</v>
      </c>
      <c r="B997" s="116"/>
      <c r="C997" s="116"/>
      <c r="D997" s="116"/>
      <c r="E997" s="117"/>
      <c r="F997" s="387" t="str">
        <f>IFERROR(VLOOKUP(B997,'Validaciones SEVRI'!$D$2:$E$118,2,FALSE)," ")</f>
        <v xml:space="preserve"> </v>
      </c>
      <c r="G997" s="388"/>
      <c r="H997" s="123"/>
      <c r="I997" s="124"/>
      <c r="K997" s="176">
        <f t="shared" si="109"/>
        <v>0</v>
      </c>
    </row>
    <row r="998" spans="1:27" s="80" customFormat="1" ht="20.25" customHeight="1" thickBot="1" x14ac:dyDescent="0.3">
      <c r="A998" s="73" t="s">
        <v>60</v>
      </c>
      <c r="B998" s="402">
        <f>+'PAO 2023'!B1032</f>
        <v>0</v>
      </c>
      <c r="C998" s="403"/>
      <c r="D998" s="403"/>
      <c r="E998" s="403"/>
      <c r="F998" s="403"/>
      <c r="G998" s="403"/>
      <c r="H998" s="403"/>
      <c r="I998" s="403"/>
      <c r="J998" s="135"/>
      <c r="K998" s="176"/>
      <c r="L998" s="135"/>
      <c r="M998" s="135"/>
      <c r="N998" s="135"/>
      <c r="O998" s="135"/>
      <c r="P998" s="135"/>
      <c r="Q998" s="135"/>
      <c r="R998" s="135"/>
      <c r="S998" s="135"/>
      <c r="T998" s="135"/>
      <c r="U998" s="135"/>
      <c r="V998" s="135"/>
      <c r="W998" s="135"/>
      <c r="X998" s="135"/>
      <c r="Y998" s="135"/>
      <c r="Z998" s="135"/>
      <c r="AA998" s="135"/>
    </row>
    <row r="999" spans="1:27" ht="20.25" customHeight="1" x14ac:dyDescent="0.3">
      <c r="A999" s="92" t="s">
        <v>61</v>
      </c>
      <c r="B999" s="395" t="str">
        <f>CONCATENATE('PAO 2023'!A1034,". ",'PAO 2023'!A1035)</f>
        <v xml:space="preserve">110. </v>
      </c>
      <c r="C999" s="396"/>
      <c r="D999" s="396"/>
      <c r="E999" s="396"/>
      <c r="F999" s="396"/>
      <c r="G999" s="396"/>
      <c r="H999" s="396"/>
      <c r="I999" s="397"/>
      <c r="K999" s="177"/>
      <c r="L999" s="173"/>
      <c r="M999" s="173"/>
      <c r="N999" s="81"/>
      <c r="O999" s="81"/>
      <c r="P999" s="81"/>
      <c r="Q999" s="81"/>
      <c r="R999" s="81"/>
      <c r="S999" s="81"/>
      <c r="T999" s="81"/>
      <c r="U999" s="81"/>
      <c r="V999" s="81"/>
      <c r="W999" s="81"/>
      <c r="X999" s="81"/>
      <c r="Y999" s="81"/>
      <c r="Z999" s="81"/>
      <c r="AA999" s="81"/>
    </row>
    <row r="1000" spans="1:27" ht="20.25" customHeight="1" x14ac:dyDescent="0.3">
      <c r="A1000" s="94" t="str">
        <f>CONCATENATE('PAO 2023'!A1034,". ", "1")</f>
        <v>110. 1</v>
      </c>
      <c r="B1000" s="116"/>
      <c r="C1000" s="116"/>
      <c r="D1000" s="116"/>
      <c r="E1000" s="117"/>
      <c r="F1000" s="387" t="str">
        <f>IFERROR(VLOOKUP(B1000,'Validaciones SEVRI'!$D$2:$E$118,2,FALSE)," ")</f>
        <v xml:space="preserve"> </v>
      </c>
      <c r="G1000" s="388"/>
      <c r="H1000" s="123"/>
      <c r="I1000" s="124"/>
      <c r="K1000" s="176">
        <f t="shared" ref="K1000:K1006" si="110">IF(B1000&lt;1,0, 1)</f>
        <v>0</v>
      </c>
    </row>
    <row r="1001" spans="1:27" ht="20.25" customHeight="1" x14ac:dyDescent="0.3">
      <c r="A1001" s="94" t="str">
        <f>CONCATENATE('PAO 2023'!A1034,". ", "2")</f>
        <v>110. 2</v>
      </c>
      <c r="B1001" s="116"/>
      <c r="C1001" s="116"/>
      <c r="D1001" s="116"/>
      <c r="E1001" s="117"/>
      <c r="F1001" s="387" t="str">
        <f>IFERROR(VLOOKUP(B1001,'Validaciones SEVRI'!$D$2:$E$118,2,FALSE)," ")</f>
        <v xml:space="preserve"> </v>
      </c>
      <c r="G1001" s="388"/>
      <c r="H1001" s="123"/>
      <c r="I1001" s="124"/>
      <c r="K1001" s="176">
        <f t="shared" si="110"/>
        <v>0</v>
      </c>
    </row>
    <row r="1002" spans="1:27" ht="20.25" customHeight="1" x14ac:dyDescent="0.3">
      <c r="A1002" s="94" t="str">
        <f>CONCATENATE('PAO 2023'!A1034,". ","3")</f>
        <v>110. 3</v>
      </c>
      <c r="B1002" s="116"/>
      <c r="C1002" s="116"/>
      <c r="D1002" s="116"/>
      <c r="E1002" s="117"/>
      <c r="F1002" s="387" t="str">
        <f>IFERROR(VLOOKUP(B1002,'Validaciones SEVRI'!$D$2:$E$118,2,FALSE)," ")</f>
        <v xml:space="preserve"> </v>
      </c>
      <c r="G1002" s="388"/>
      <c r="H1002" s="123"/>
      <c r="I1002" s="124"/>
      <c r="K1002" s="176">
        <f t="shared" si="110"/>
        <v>0</v>
      </c>
    </row>
    <row r="1003" spans="1:27" ht="20.25" customHeight="1" x14ac:dyDescent="0.3">
      <c r="A1003" s="94" t="str">
        <f>CONCATENATE('PAO 2023'!A1034,". ", "4")</f>
        <v>110. 4</v>
      </c>
      <c r="B1003" s="116"/>
      <c r="C1003" s="116"/>
      <c r="D1003" s="116"/>
      <c r="E1003" s="117"/>
      <c r="F1003" s="387" t="str">
        <f>IFERROR(VLOOKUP(B1003,'Validaciones SEVRI'!$D$2:$E$118,2,FALSE)," ")</f>
        <v xml:space="preserve"> </v>
      </c>
      <c r="G1003" s="388"/>
      <c r="H1003" s="123"/>
      <c r="I1003" s="124"/>
      <c r="K1003" s="176">
        <f t="shared" si="110"/>
        <v>0</v>
      </c>
    </row>
    <row r="1004" spans="1:27" ht="20.25" customHeight="1" x14ac:dyDescent="0.3">
      <c r="A1004" s="94" t="str">
        <f>CONCATENATE('PAO 2023'!A1034,". ", "5")</f>
        <v>110. 5</v>
      </c>
      <c r="B1004" s="116"/>
      <c r="C1004" s="116"/>
      <c r="D1004" s="116"/>
      <c r="E1004" s="117"/>
      <c r="F1004" s="387" t="str">
        <f>IFERROR(VLOOKUP(B1004,'Validaciones SEVRI'!$D$2:$E$118,2,FALSE)," ")</f>
        <v xml:space="preserve"> </v>
      </c>
      <c r="G1004" s="388"/>
      <c r="H1004" s="123"/>
      <c r="I1004" s="124"/>
      <c r="K1004" s="176">
        <f t="shared" si="110"/>
        <v>0</v>
      </c>
    </row>
    <row r="1005" spans="1:27" ht="20.25" customHeight="1" x14ac:dyDescent="0.3">
      <c r="A1005" s="94" t="str">
        <f>CONCATENATE('PAO 2023'!A1034,". ", "6")</f>
        <v>110. 6</v>
      </c>
      <c r="B1005" s="116"/>
      <c r="C1005" s="116"/>
      <c r="D1005" s="116"/>
      <c r="E1005" s="117"/>
      <c r="F1005" s="387" t="str">
        <f>IFERROR(VLOOKUP(B1005,'Validaciones SEVRI'!$D$2:$E$118,2,FALSE)," ")</f>
        <v xml:space="preserve"> </v>
      </c>
      <c r="G1005" s="388"/>
      <c r="H1005" s="123"/>
      <c r="I1005" s="124"/>
      <c r="K1005" s="176">
        <f t="shared" si="110"/>
        <v>0</v>
      </c>
    </row>
    <row r="1006" spans="1:27" ht="20.25" customHeight="1" thickBot="1" x14ac:dyDescent="0.35">
      <c r="A1006" s="94" t="str">
        <f>CONCATENATE('PAO 2023'!A1034,". ", "7")</f>
        <v>110. 7</v>
      </c>
      <c r="B1006" s="116"/>
      <c r="C1006" s="116"/>
      <c r="D1006" s="116"/>
      <c r="E1006" s="117"/>
      <c r="F1006" s="387" t="str">
        <f>IFERROR(VLOOKUP(B1006,'Validaciones SEVRI'!$D$2:$E$118,2,FALSE)," ")</f>
        <v xml:space="preserve"> </v>
      </c>
      <c r="G1006" s="388"/>
      <c r="H1006" s="123"/>
      <c r="I1006" s="124"/>
      <c r="K1006" s="176">
        <f t="shared" si="110"/>
        <v>0</v>
      </c>
    </row>
    <row r="1007" spans="1:27" s="80" customFormat="1" ht="20.25" customHeight="1" thickBot="1" x14ac:dyDescent="0.3">
      <c r="A1007" s="73" t="s">
        <v>60</v>
      </c>
      <c r="B1007" s="402">
        <f>+'PAO 2023'!B1041</f>
        <v>0</v>
      </c>
      <c r="C1007" s="403"/>
      <c r="D1007" s="403"/>
      <c r="E1007" s="403"/>
      <c r="F1007" s="403"/>
      <c r="G1007" s="403"/>
      <c r="H1007" s="403"/>
      <c r="I1007" s="403"/>
      <c r="J1007" s="135"/>
      <c r="K1007" s="176"/>
      <c r="L1007" s="135"/>
      <c r="M1007" s="135"/>
      <c r="N1007" s="135"/>
      <c r="O1007" s="135"/>
      <c r="P1007" s="135"/>
      <c r="Q1007" s="135"/>
      <c r="R1007" s="135"/>
      <c r="S1007" s="135"/>
      <c r="T1007" s="135"/>
      <c r="U1007" s="135"/>
      <c r="V1007" s="135"/>
      <c r="W1007" s="135"/>
      <c r="X1007" s="135"/>
      <c r="Y1007" s="135"/>
      <c r="Z1007" s="135"/>
      <c r="AA1007" s="135"/>
    </row>
    <row r="1008" spans="1:27" ht="20.25" customHeight="1" x14ac:dyDescent="0.3">
      <c r="A1008" s="92" t="s">
        <v>61</v>
      </c>
      <c r="B1008" s="395" t="str">
        <f>CONCATENATE('PAO 2023'!A1043,". ",'PAO 2023'!A1044)</f>
        <v xml:space="preserve">111. </v>
      </c>
      <c r="C1008" s="396"/>
      <c r="D1008" s="396"/>
      <c r="E1008" s="396"/>
      <c r="F1008" s="396"/>
      <c r="G1008" s="396"/>
      <c r="H1008" s="396"/>
      <c r="I1008" s="397"/>
      <c r="K1008" s="177"/>
      <c r="L1008" s="173"/>
      <c r="M1008" s="173"/>
      <c r="N1008" s="81"/>
      <c r="O1008" s="81"/>
      <c r="P1008" s="81"/>
      <c r="Q1008" s="81"/>
      <c r="R1008" s="81"/>
      <c r="S1008" s="81"/>
      <c r="T1008" s="81"/>
      <c r="U1008" s="81"/>
      <c r="V1008" s="81"/>
      <c r="W1008" s="81"/>
      <c r="X1008" s="81"/>
      <c r="Y1008" s="81"/>
      <c r="Z1008" s="81"/>
      <c r="AA1008" s="81"/>
    </row>
    <row r="1009" spans="1:27" ht="20.25" customHeight="1" x14ac:dyDescent="0.3">
      <c r="A1009" s="94" t="str">
        <f>CONCATENATE('PAO 2023'!A1043,". ", "1")</f>
        <v>111. 1</v>
      </c>
      <c r="B1009" s="116"/>
      <c r="C1009" s="116"/>
      <c r="D1009" s="116"/>
      <c r="E1009" s="117"/>
      <c r="F1009" s="387" t="str">
        <f>IFERROR(VLOOKUP(B1009,'Validaciones SEVRI'!$D$2:$E$118,2,FALSE)," ")</f>
        <v xml:space="preserve"> </v>
      </c>
      <c r="G1009" s="388"/>
      <c r="H1009" s="123"/>
      <c r="I1009" s="124"/>
      <c r="K1009" s="176">
        <f t="shared" ref="K1009:K1015" si="111">IF(B1009&lt;1,0, 1)</f>
        <v>0</v>
      </c>
    </row>
    <row r="1010" spans="1:27" ht="20.25" customHeight="1" x14ac:dyDescent="0.3">
      <c r="A1010" s="94" t="str">
        <f>CONCATENATE('PAO 2023'!A1043,". ", "2")</f>
        <v>111. 2</v>
      </c>
      <c r="B1010" s="116"/>
      <c r="C1010" s="116"/>
      <c r="D1010" s="116"/>
      <c r="E1010" s="117"/>
      <c r="F1010" s="387" t="str">
        <f>IFERROR(VLOOKUP(B1010,'Validaciones SEVRI'!$D$2:$E$118,2,FALSE)," ")</f>
        <v xml:space="preserve"> </v>
      </c>
      <c r="G1010" s="388"/>
      <c r="H1010" s="123"/>
      <c r="I1010" s="124"/>
      <c r="K1010" s="176">
        <f t="shared" si="111"/>
        <v>0</v>
      </c>
    </row>
    <row r="1011" spans="1:27" ht="20.25" customHeight="1" x14ac:dyDescent="0.3">
      <c r="A1011" s="94" t="str">
        <f>CONCATENATE('PAO 2023'!A1043,". ","3")</f>
        <v>111. 3</v>
      </c>
      <c r="B1011" s="116"/>
      <c r="C1011" s="116"/>
      <c r="D1011" s="116"/>
      <c r="E1011" s="117"/>
      <c r="F1011" s="387" t="str">
        <f>IFERROR(VLOOKUP(B1011,'Validaciones SEVRI'!$D$2:$E$118,2,FALSE)," ")</f>
        <v xml:space="preserve"> </v>
      </c>
      <c r="G1011" s="388"/>
      <c r="H1011" s="123"/>
      <c r="I1011" s="124"/>
      <c r="K1011" s="176">
        <f t="shared" si="111"/>
        <v>0</v>
      </c>
    </row>
    <row r="1012" spans="1:27" ht="20.25" customHeight="1" x14ac:dyDescent="0.3">
      <c r="A1012" s="94" t="str">
        <f>CONCATENATE('PAO 2023'!A1043,". ", "4")</f>
        <v>111. 4</v>
      </c>
      <c r="B1012" s="116"/>
      <c r="C1012" s="116"/>
      <c r="D1012" s="116"/>
      <c r="E1012" s="117"/>
      <c r="F1012" s="387" t="str">
        <f>IFERROR(VLOOKUP(B1012,'Validaciones SEVRI'!$D$2:$E$118,2,FALSE)," ")</f>
        <v xml:space="preserve"> </v>
      </c>
      <c r="G1012" s="388"/>
      <c r="H1012" s="123"/>
      <c r="I1012" s="124"/>
      <c r="K1012" s="176">
        <f t="shared" si="111"/>
        <v>0</v>
      </c>
    </row>
    <row r="1013" spans="1:27" ht="20.25" customHeight="1" x14ac:dyDescent="0.3">
      <c r="A1013" s="94" t="str">
        <f>CONCATENATE('PAO 2023'!A1043,". ", "5")</f>
        <v>111. 5</v>
      </c>
      <c r="B1013" s="116"/>
      <c r="C1013" s="116"/>
      <c r="D1013" s="116"/>
      <c r="E1013" s="117"/>
      <c r="F1013" s="387" t="str">
        <f>IFERROR(VLOOKUP(B1013,'Validaciones SEVRI'!$D$2:$E$118,2,FALSE)," ")</f>
        <v xml:space="preserve"> </v>
      </c>
      <c r="G1013" s="388"/>
      <c r="H1013" s="123"/>
      <c r="I1013" s="124"/>
      <c r="K1013" s="176">
        <f t="shared" si="111"/>
        <v>0</v>
      </c>
    </row>
    <row r="1014" spans="1:27" ht="20.25" customHeight="1" x14ac:dyDescent="0.3">
      <c r="A1014" s="94" t="str">
        <f>CONCATENATE('PAO 2023'!A1043,". ", "6")</f>
        <v>111. 6</v>
      </c>
      <c r="B1014" s="116"/>
      <c r="C1014" s="116"/>
      <c r="D1014" s="116"/>
      <c r="E1014" s="117"/>
      <c r="F1014" s="387" t="str">
        <f>IFERROR(VLOOKUP(B1014,'Validaciones SEVRI'!$D$2:$E$118,2,FALSE)," ")</f>
        <v xml:space="preserve"> </v>
      </c>
      <c r="G1014" s="388"/>
      <c r="H1014" s="123"/>
      <c r="I1014" s="124"/>
      <c r="K1014" s="176">
        <f t="shared" si="111"/>
        <v>0</v>
      </c>
    </row>
    <row r="1015" spans="1:27" ht="20.25" customHeight="1" thickBot="1" x14ac:dyDescent="0.35">
      <c r="A1015" s="94" t="str">
        <f>CONCATENATE('PAO 2023'!A1043,". ", "7")</f>
        <v>111. 7</v>
      </c>
      <c r="B1015" s="116"/>
      <c r="C1015" s="116"/>
      <c r="D1015" s="116"/>
      <c r="E1015" s="117"/>
      <c r="F1015" s="387" t="str">
        <f>IFERROR(VLOOKUP(B1015,'Validaciones SEVRI'!$D$2:$E$118,2,FALSE)," ")</f>
        <v xml:space="preserve"> </v>
      </c>
      <c r="G1015" s="388"/>
      <c r="H1015" s="123"/>
      <c r="I1015" s="124"/>
      <c r="K1015" s="176">
        <f t="shared" si="111"/>
        <v>0</v>
      </c>
    </row>
    <row r="1016" spans="1:27" s="80" customFormat="1" ht="20.25" customHeight="1" thickBot="1" x14ac:dyDescent="0.3">
      <c r="A1016" s="73" t="s">
        <v>60</v>
      </c>
      <c r="B1016" s="402">
        <f>+'PAO 2023'!B1050</f>
        <v>0</v>
      </c>
      <c r="C1016" s="403"/>
      <c r="D1016" s="403"/>
      <c r="E1016" s="403"/>
      <c r="F1016" s="403"/>
      <c r="G1016" s="403"/>
      <c r="H1016" s="403"/>
      <c r="I1016" s="403"/>
      <c r="J1016" s="135"/>
      <c r="K1016" s="176"/>
      <c r="L1016" s="135"/>
      <c r="M1016" s="135"/>
      <c r="N1016" s="135"/>
      <c r="O1016" s="135"/>
      <c r="P1016" s="135"/>
      <c r="Q1016" s="135"/>
      <c r="R1016" s="135"/>
      <c r="S1016" s="135"/>
      <c r="T1016" s="135"/>
      <c r="U1016" s="135"/>
      <c r="V1016" s="135"/>
      <c r="W1016" s="135"/>
      <c r="X1016" s="135"/>
      <c r="Y1016" s="135"/>
      <c r="Z1016" s="135"/>
      <c r="AA1016" s="135"/>
    </row>
    <row r="1017" spans="1:27" ht="20.25" customHeight="1" x14ac:dyDescent="0.3">
      <c r="A1017" s="92" t="s">
        <v>61</v>
      </c>
      <c r="B1017" s="395" t="str">
        <f>CONCATENATE('PAO 2023'!A1052,". ",'PAO 2023'!A1053)</f>
        <v xml:space="preserve">112. </v>
      </c>
      <c r="C1017" s="396"/>
      <c r="D1017" s="396"/>
      <c r="E1017" s="396"/>
      <c r="F1017" s="396"/>
      <c r="G1017" s="396"/>
      <c r="H1017" s="396"/>
      <c r="I1017" s="397"/>
      <c r="K1017" s="177"/>
      <c r="L1017" s="173"/>
      <c r="M1017" s="173"/>
      <c r="N1017" s="81"/>
      <c r="O1017" s="81"/>
      <c r="P1017" s="81"/>
      <c r="Q1017" s="81"/>
      <c r="R1017" s="81"/>
      <c r="S1017" s="81"/>
      <c r="T1017" s="81"/>
      <c r="U1017" s="81"/>
      <c r="V1017" s="81"/>
      <c r="W1017" s="81"/>
      <c r="X1017" s="81"/>
      <c r="Y1017" s="81"/>
      <c r="Z1017" s="81"/>
      <c r="AA1017" s="81"/>
    </row>
    <row r="1018" spans="1:27" ht="20.25" customHeight="1" x14ac:dyDescent="0.3">
      <c r="A1018" s="94" t="str">
        <f>CONCATENATE('PAO 2023'!A1052,". ", "1")</f>
        <v>112. 1</v>
      </c>
      <c r="B1018" s="116"/>
      <c r="C1018" s="116"/>
      <c r="D1018" s="116"/>
      <c r="E1018" s="117"/>
      <c r="F1018" s="387" t="str">
        <f>IFERROR(VLOOKUP(B1018,'Validaciones SEVRI'!$D$2:$E$118,2,FALSE)," ")</f>
        <v xml:space="preserve"> </v>
      </c>
      <c r="G1018" s="388"/>
      <c r="H1018" s="123"/>
      <c r="I1018" s="124"/>
      <c r="K1018" s="176">
        <f t="shared" ref="K1018:K1024" si="112">IF(B1018&lt;1,0, 1)</f>
        <v>0</v>
      </c>
    </row>
    <row r="1019" spans="1:27" ht="20.25" customHeight="1" x14ac:dyDescent="0.3">
      <c r="A1019" s="94" t="str">
        <f>CONCATENATE('PAO 2023'!A1052,". ", "2")</f>
        <v>112. 2</v>
      </c>
      <c r="B1019" s="116"/>
      <c r="C1019" s="116"/>
      <c r="D1019" s="116"/>
      <c r="E1019" s="117"/>
      <c r="F1019" s="387" t="str">
        <f>IFERROR(VLOOKUP(B1019,'Validaciones SEVRI'!$D$2:$E$118,2,FALSE)," ")</f>
        <v xml:space="preserve"> </v>
      </c>
      <c r="G1019" s="388"/>
      <c r="H1019" s="123"/>
      <c r="I1019" s="124"/>
      <c r="K1019" s="176">
        <f t="shared" si="112"/>
        <v>0</v>
      </c>
    </row>
    <row r="1020" spans="1:27" ht="20.25" customHeight="1" x14ac:dyDescent="0.3">
      <c r="A1020" s="94" t="str">
        <f>CONCATENATE('PAO 2023'!A1052,". ","3")</f>
        <v>112. 3</v>
      </c>
      <c r="B1020" s="116"/>
      <c r="C1020" s="116"/>
      <c r="D1020" s="116"/>
      <c r="E1020" s="117"/>
      <c r="F1020" s="387" t="str">
        <f>IFERROR(VLOOKUP(B1020,'Validaciones SEVRI'!$D$2:$E$118,2,FALSE)," ")</f>
        <v xml:space="preserve"> </v>
      </c>
      <c r="G1020" s="388"/>
      <c r="H1020" s="123"/>
      <c r="I1020" s="124"/>
      <c r="K1020" s="176">
        <f t="shared" si="112"/>
        <v>0</v>
      </c>
    </row>
    <row r="1021" spans="1:27" ht="20.25" customHeight="1" x14ac:dyDescent="0.3">
      <c r="A1021" s="94" t="str">
        <f>CONCATENATE('PAO 2023'!A1052,". ", "4")</f>
        <v>112. 4</v>
      </c>
      <c r="B1021" s="116"/>
      <c r="C1021" s="116"/>
      <c r="D1021" s="116"/>
      <c r="E1021" s="117"/>
      <c r="F1021" s="387" t="str">
        <f>IFERROR(VLOOKUP(B1021,'Validaciones SEVRI'!$D$2:$E$118,2,FALSE)," ")</f>
        <v xml:space="preserve"> </v>
      </c>
      <c r="G1021" s="388"/>
      <c r="H1021" s="123"/>
      <c r="I1021" s="124"/>
      <c r="K1021" s="176">
        <f t="shared" si="112"/>
        <v>0</v>
      </c>
    </row>
    <row r="1022" spans="1:27" ht="20.25" customHeight="1" x14ac:dyDescent="0.3">
      <c r="A1022" s="94" t="str">
        <f>CONCATENATE('PAO 2023'!A1052,". ", "5")</f>
        <v>112. 5</v>
      </c>
      <c r="B1022" s="116"/>
      <c r="C1022" s="116"/>
      <c r="D1022" s="116"/>
      <c r="E1022" s="117"/>
      <c r="F1022" s="387" t="str">
        <f>IFERROR(VLOOKUP(B1022,'Validaciones SEVRI'!$D$2:$E$118,2,FALSE)," ")</f>
        <v xml:space="preserve"> </v>
      </c>
      <c r="G1022" s="388"/>
      <c r="H1022" s="123"/>
      <c r="I1022" s="124"/>
      <c r="K1022" s="176">
        <f t="shared" si="112"/>
        <v>0</v>
      </c>
    </row>
    <row r="1023" spans="1:27" ht="20.25" customHeight="1" x14ac:dyDescent="0.3">
      <c r="A1023" s="94" t="str">
        <f>CONCATENATE('PAO 2023'!A1052,". ", "6")</f>
        <v>112. 6</v>
      </c>
      <c r="B1023" s="116"/>
      <c r="C1023" s="116"/>
      <c r="D1023" s="116"/>
      <c r="E1023" s="117"/>
      <c r="F1023" s="387" t="str">
        <f>IFERROR(VLOOKUP(B1023,'Validaciones SEVRI'!$D$2:$E$118,2,FALSE)," ")</f>
        <v xml:space="preserve"> </v>
      </c>
      <c r="G1023" s="388"/>
      <c r="H1023" s="123"/>
      <c r="I1023" s="124"/>
      <c r="K1023" s="176">
        <f t="shared" si="112"/>
        <v>0</v>
      </c>
    </row>
    <row r="1024" spans="1:27" ht="20.25" customHeight="1" thickBot="1" x14ac:dyDescent="0.35">
      <c r="A1024" s="94" t="str">
        <f>CONCATENATE('PAO 2023'!A1052,". ", "7")</f>
        <v>112. 7</v>
      </c>
      <c r="B1024" s="116"/>
      <c r="C1024" s="116"/>
      <c r="D1024" s="116"/>
      <c r="E1024" s="117"/>
      <c r="F1024" s="387" t="str">
        <f>IFERROR(VLOOKUP(B1024,'Validaciones SEVRI'!$D$2:$E$118,2,FALSE)," ")</f>
        <v xml:space="preserve"> </v>
      </c>
      <c r="G1024" s="388"/>
      <c r="H1024" s="123"/>
      <c r="I1024" s="124"/>
      <c r="K1024" s="176">
        <f t="shared" si="112"/>
        <v>0</v>
      </c>
    </row>
    <row r="1025" spans="1:27" s="80" customFormat="1" ht="20.25" customHeight="1" thickBot="1" x14ac:dyDescent="0.3">
      <c r="A1025" s="73" t="s">
        <v>60</v>
      </c>
      <c r="B1025" s="402">
        <f>+'PAO 2023'!B1059</f>
        <v>0</v>
      </c>
      <c r="C1025" s="403"/>
      <c r="D1025" s="403"/>
      <c r="E1025" s="403"/>
      <c r="F1025" s="403"/>
      <c r="G1025" s="403"/>
      <c r="H1025" s="403"/>
      <c r="I1025" s="403"/>
      <c r="J1025" s="135"/>
      <c r="K1025" s="176"/>
      <c r="L1025" s="135"/>
      <c r="M1025" s="135"/>
      <c r="N1025" s="135"/>
      <c r="O1025" s="135"/>
      <c r="P1025" s="135"/>
      <c r="Q1025" s="135"/>
      <c r="R1025" s="135"/>
      <c r="S1025" s="135"/>
      <c r="T1025" s="135"/>
      <c r="U1025" s="135"/>
      <c r="V1025" s="135"/>
      <c r="W1025" s="135"/>
      <c r="X1025" s="135"/>
      <c r="Y1025" s="135"/>
      <c r="Z1025" s="135"/>
      <c r="AA1025" s="135"/>
    </row>
    <row r="1026" spans="1:27" ht="20.25" customHeight="1" x14ac:dyDescent="0.3">
      <c r="A1026" s="92" t="s">
        <v>61</v>
      </c>
      <c r="B1026" s="395" t="str">
        <f>CONCATENATE('PAO 2023'!A1061,". ",'PAO 2023'!A1062)</f>
        <v xml:space="preserve">113. </v>
      </c>
      <c r="C1026" s="396"/>
      <c r="D1026" s="396"/>
      <c r="E1026" s="396"/>
      <c r="F1026" s="396"/>
      <c r="G1026" s="396"/>
      <c r="H1026" s="396"/>
      <c r="I1026" s="397"/>
      <c r="K1026" s="177"/>
      <c r="L1026" s="173"/>
      <c r="M1026" s="173"/>
      <c r="N1026" s="81"/>
      <c r="O1026" s="81"/>
      <c r="P1026" s="81"/>
      <c r="Q1026" s="81"/>
      <c r="R1026" s="81"/>
      <c r="S1026" s="81"/>
      <c r="T1026" s="81"/>
      <c r="U1026" s="81"/>
      <c r="V1026" s="81"/>
      <c r="W1026" s="81"/>
      <c r="X1026" s="81"/>
      <c r="Y1026" s="81"/>
      <c r="Z1026" s="81"/>
      <c r="AA1026" s="81"/>
    </row>
    <row r="1027" spans="1:27" ht="20.25" customHeight="1" x14ac:dyDescent="0.3">
      <c r="A1027" s="94" t="str">
        <f>CONCATENATE('PAO 2023'!A1061,". ", "1")</f>
        <v>113. 1</v>
      </c>
      <c r="B1027" s="116"/>
      <c r="C1027" s="116"/>
      <c r="D1027" s="116"/>
      <c r="E1027" s="117"/>
      <c r="F1027" s="387" t="str">
        <f>IFERROR(VLOOKUP(B1027,'Validaciones SEVRI'!$D$2:$E$118,2,FALSE)," ")</f>
        <v xml:space="preserve"> </v>
      </c>
      <c r="G1027" s="388"/>
      <c r="H1027" s="123"/>
      <c r="I1027" s="124"/>
      <c r="K1027" s="176">
        <f t="shared" ref="K1027:K1033" si="113">IF(B1027&lt;1,0, 1)</f>
        <v>0</v>
      </c>
    </row>
    <row r="1028" spans="1:27" ht="20.25" customHeight="1" x14ac:dyDescent="0.3">
      <c r="A1028" s="94" t="str">
        <f>CONCATENATE('PAO 2023'!A1061,". ", "2")</f>
        <v>113. 2</v>
      </c>
      <c r="B1028" s="116"/>
      <c r="C1028" s="116"/>
      <c r="D1028" s="116"/>
      <c r="E1028" s="117"/>
      <c r="F1028" s="387" t="str">
        <f>IFERROR(VLOOKUP(B1028,'Validaciones SEVRI'!$D$2:$E$118,2,FALSE)," ")</f>
        <v xml:space="preserve"> </v>
      </c>
      <c r="G1028" s="388"/>
      <c r="H1028" s="123"/>
      <c r="I1028" s="124"/>
      <c r="K1028" s="176">
        <f t="shared" si="113"/>
        <v>0</v>
      </c>
    </row>
    <row r="1029" spans="1:27" ht="20.25" customHeight="1" x14ac:dyDescent="0.3">
      <c r="A1029" s="94" t="str">
        <f>CONCATENATE('PAO 2023'!A1061,". ","3")</f>
        <v>113. 3</v>
      </c>
      <c r="B1029" s="116"/>
      <c r="C1029" s="116"/>
      <c r="D1029" s="116"/>
      <c r="E1029" s="117"/>
      <c r="F1029" s="387" t="str">
        <f>IFERROR(VLOOKUP(B1029,'Validaciones SEVRI'!$D$2:$E$118,2,FALSE)," ")</f>
        <v xml:space="preserve"> </v>
      </c>
      <c r="G1029" s="388"/>
      <c r="H1029" s="123"/>
      <c r="I1029" s="124"/>
      <c r="K1029" s="176">
        <f t="shared" si="113"/>
        <v>0</v>
      </c>
    </row>
    <row r="1030" spans="1:27" ht="20.25" customHeight="1" x14ac:dyDescent="0.3">
      <c r="A1030" s="94" t="str">
        <f>CONCATENATE('PAO 2023'!A1061,". ", "4")</f>
        <v>113. 4</v>
      </c>
      <c r="B1030" s="116"/>
      <c r="C1030" s="116"/>
      <c r="D1030" s="116"/>
      <c r="E1030" s="117"/>
      <c r="F1030" s="387" t="str">
        <f>IFERROR(VLOOKUP(B1030,'Validaciones SEVRI'!$D$2:$E$118,2,FALSE)," ")</f>
        <v xml:space="preserve"> </v>
      </c>
      <c r="G1030" s="388"/>
      <c r="H1030" s="123"/>
      <c r="I1030" s="124"/>
      <c r="K1030" s="176">
        <f t="shared" si="113"/>
        <v>0</v>
      </c>
    </row>
    <row r="1031" spans="1:27" ht="20.25" customHeight="1" x14ac:dyDescent="0.3">
      <c r="A1031" s="94" t="str">
        <f>CONCATENATE('PAO 2023'!A1061,". ", "5")</f>
        <v>113. 5</v>
      </c>
      <c r="B1031" s="116"/>
      <c r="C1031" s="116"/>
      <c r="D1031" s="116"/>
      <c r="E1031" s="117"/>
      <c r="F1031" s="387" t="str">
        <f>IFERROR(VLOOKUP(B1031,'Validaciones SEVRI'!$D$2:$E$118,2,FALSE)," ")</f>
        <v xml:space="preserve"> </v>
      </c>
      <c r="G1031" s="388"/>
      <c r="H1031" s="123"/>
      <c r="I1031" s="124"/>
      <c r="K1031" s="176">
        <f t="shared" si="113"/>
        <v>0</v>
      </c>
    </row>
    <row r="1032" spans="1:27" ht="20.25" customHeight="1" x14ac:dyDescent="0.3">
      <c r="A1032" s="94" t="str">
        <f>CONCATENATE('PAO 2023'!A1061,". ", "6")</f>
        <v>113. 6</v>
      </c>
      <c r="B1032" s="116"/>
      <c r="C1032" s="116"/>
      <c r="D1032" s="116"/>
      <c r="E1032" s="117"/>
      <c r="F1032" s="387" t="str">
        <f>IFERROR(VLOOKUP(B1032,'Validaciones SEVRI'!$D$2:$E$118,2,FALSE)," ")</f>
        <v xml:space="preserve"> </v>
      </c>
      <c r="G1032" s="388"/>
      <c r="H1032" s="123"/>
      <c r="I1032" s="124"/>
      <c r="K1032" s="176">
        <f t="shared" si="113"/>
        <v>0</v>
      </c>
    </row>
    <row r="1033" spans="1:27" ht="20.25" customHeight="1" thickBot="1" x14ac:dyDescent="0.35">
      <c r="A1033" s="94" t="str">
        <f>CONCATENATE('PAO 2023'!A1061,". ", "7")</f>
        <v>113. 7</v>
      </c>
      <c r="B1033" s="116"/>
      <c r="C1033" s="116"/>
      <c r="D1033" s="116"/>
      <c r="E1033" s="117"/>
      <c r="F1033" s="387" t="str">
        <f>IFERROR(VLOOKUP(B1033,'Validaciones SEVRI'!$D$2:$E$118,2,FALSE)," ")</f>
        <v xml:space="preserve"> </v>
      </c>
      <c r="G1033" s="388"/>
      <c r="H1033" s="123"/>
      <c r="I1033" s="124"/>
      <c r="K1033" s="176">
        <f t="shared" si="113"/>
        <v>0</v>
      </c>
    </row>
    <row r="1034" spans="1:27" s="80" customFormat="1" ht="20.25" customHeight="1" thickBot="1" x14ac:dyDescent="0.3">
      <c r="A1034" s="73" t="s">
        <v>60</v>
      </c>
      <c r="B1034" s="402">
        <f>+'PAO 2023'!B1068</f>
        <v>0</v>
      </c>
      <c r="C1034" s="403"/>
      <c r="D1034" s="403"/>
      <c r="E1034" s="403"/>
      <c r="F1034" s="403"/>
      <c r="G1034" s="403"/>
      <c r="H1034" s="403"/>
      <c r="I1034" s="403"/>
      <c r="J1034" s="135"/>
      <c r="K1034" s="176"/>
      <c r="L1034" s="135"/>
      <c r="M1034" s="135"/>
      <c r="N1034" s="135"/>
      <c r="O1034" s="135"/>
      <c r="P1034" s="135"/>
      <c r="Q1034" s="135"/>
      <c r="R1034" s="135"/>
      <c r="S1034" s="135"/>
      <c r="T1034" s="135"/>
      <c r="U1034" s="135"/>
      <c r="V1034" s="135"/>
      <c r="W1034" s="135"/>
      <c r="X1034" s="135"/>
      <c r="Y1034" s="135"/>
      <c r="Z1034" s="135"/>
      <c r="AA1034" s="135"/>
    </row>
    <row r="1035" spans="1:27" ht="20.25" customHeight="1" x14ac:dyDescent="0.3">
      <c r="A1035" s="92" t="s">
        <v>61</v>
      </c>
      <c r="B1035" s="395" t="str">
        <f>CONCATENATE('PAO 2023'!A1070,". ",'PAO 2023'!A1071)</f>
        <v xml:space="preserve">114. </v>
      </c>
      <c r="C1035" s="396"/>
      <c r="D1035" s="396"/>
      <c r="E1035" s="396"/>
      <c r="F1035" s="396"/>
      <c r="G1035" s="396"/>
      <c r="H1035" s="396"/>
      <c r="I1035" s="397"/>
      <c r="K1035" s="177"/>
      <c r="L1035" s="173"/>
      <c r="M1035" s="173"/>
      <c r="N1035" s="81"/>
      <c r="O1035" s="81"/>
      <c r="P1035" s="81"/>
      <c r="Q1035" s="81"/>
      <c r="R1035" s="81"/>
      <c r="S1035" s="81"/>
      <c r="T1035" s="81"/>
      <c r="U1035" s="81"/>
      <c r="V1035" s="81"/>
      <c r="W1035" s="81"/>
      <c r="X1035" s="81"/>
      <c r="Y1035" s="81"/>
      <c r="Z1035" s="81"/>
      <c r="AA1035" s="81"/>
    </row>
    <row r="1036" spans="1:27" ht="20.25" customHeight="1" x14ac:dyDescent="0.3">
      <c r="A1036" s="94" t="str">
        <f>CONCATENATE('PAO 2023'!A1070,". ", "1")</f>
        <v>114. 1</v>
      </c>
      <c r="B1036" s="116"/>
      <c r="C1036" s="116"/>
      <c r="D1036" s="116"/>
      <c r="E1036" s="117"/>
      <c r="F1036" s="387" t="str">
        <f>IFERROR(VLOOKUP(B1036,'Validaciones SEVRI'!$D$2:$E$118,2,FALSE)," ")</f>
        <v xml:space="preserve"> </v>
      </c>
      <c r="G1036" s="388"/>
      <c r="H1036" s="123"/>
      <c r="I1036" s="124"/>
      <c r="K1036" s="176">
        <f t="shared" ref="K1036:K1042" si="114">IF(B1036&lt;1,0, 1)</f>
        <v>0</v>
      </c>
    </row>
    <row r="1037" spans="1:27" ht="20.25" customHeight="1" x14ac:dyDescent="0.3">
      <c r="A1037" s="94" t="str">
        <f>CONCATENATE('PAO 2023'!A1070,". ", "2")</f>
        <v>114. 2</v>
      </c>
      <c r="B1037" s="116"/>
      <c r="C1037" s="116"/>
      <c r="D1037" s="116"/>
      <c r="E1037" s="117"/>
      <c r="F1037" s="387" t="str">
        <f>IFERROR(VLOOKUP(B1037,'Validaciones SEVRI'!$D$2:$E$118,2,FALSE)," ")</f>
        <v xml:space="preserve"> </v>
      </c>
      <c r="G1037" s="388"/>
      <c r="H1037" s="123"/>
      <c r="I1037" s="124"/>
      <c r="K1037" s="176">
        <f t="shared" si="114"/>
        <v>0</v>
      </c>
    </row>
    <row r="1038" spans="1:27" ht="20.25" customHeight="1" x14ac:dyDescent="0.3">
      <c r="A1038" s="94" t="str">
        <f>CONCATENATE('PAO 2023'!A1070,". ","3")</f>
        <v>114. 3</v>
      </c>
      <c r="B1038" s="116"/>
      <c r="C1038" s="116"/>
      <c r="D1038" s="116"/>
      <c r="E1038" s="117"/>
      <c r="F1038" s="387" t="str">
        <f>IFERROR(VLOOKUP(B1038,'Validaciones SEVRI'!$D$2:$E$118,2,FALSE)," ")</f>
        <v xml:space="preserve"> </v>
      </c>
      <c r="G1038" s="388"/>
      <c r="H1038" s="123"/>
      <c r="I1038" s="124"/>
      <c r="K1038" s="176">
        <f t="shared" si="114"/>
        <v>0</v>
      </c>
    </row>
    <row r="1039" spans="1:27" ht="20.25" customHeight="1" x14ac:dyDescent="0.3">
      <c r="A1039" s="94" t="str">
        <f>CONCATENATE('PAO 2023'!A1070,". ", "4")</f>
        <v>114. 4</v>
      </c>
      <c r="B1039" s="116"/>
      <c r="C1039" s="116"/>
      <c r="D1039" s="116"/>
      <c r="E1039" s="117"/>
      <c r="F1039" s="387" t="str">
        <f>IFERROR(VLOOKUP(B1039,'Validaciones SEVRI'!$D$2:$E$118,2,FALSE)," ")</f>
        <v xml:space="preserve"> </v>
      </c>
      <c r="G1039" s="388"/>
      <c r="H1039" s="123"/>
      <c r="I1039" s="124"/>
      <c r="K1039" s="176">
        <f t="shared" si="114"/>
        <v>0</v>
      </c>
    </row>
    <row r="1040" spans="1:27" ht="20.25" customHeight="1" x14ac:dyDescent="0.3">
      <c r="A1040" s="94" t="str">
        <f>CONCATENATE('PAO 2023'!A1070,". ", "5")</f>
        <v>114. 5</v>
      </c>
      <c r="B1040" s="116"/>
      <c r="C1040" s="116"/>
      <c r="D1040" s="116"/>
      <c r="E1040" s="117"/>
      <c r="F1040" s="387" t="str">
        <f>IFERROR(VLOOKUP(B1040,'Validaciones SEVRI'!$D$2:$E$118,2,FALSE)," ")</f>
        <v xml:space="preserve"> </v>
      </c>
      <c r="G1040" s="388"/>
      <c r="H1040" s="123"/>
      <c r="I1040" s="124"/>
      <c r="K1040" s="176">
        <f t="shared" si="114"/>
        <v>0</v>
      </c>
    </row>
    <row r="1041" spans="1:27" ht="20.25" customHeight="1" x14ac:dyDescent="0.3">
      <c r="A1041" s="94" t="str">
        <f>CONCATENATE('PAO 2023'!A1070,". ", "6")</f>
        <v>114. 6</v>
      </c>
      <c r="B1041" s="116"/>
      <c r="C1041" s="116"/>
      <c r="D1041" s="116"/>
      <c r="E1041" s="117"/>
      <c r="F1041" s="387" t="str">
        <f>IFERROR(VLOOKUP(B1041,'Validaciones SEVRI'!$D$2:$E$118,2,FALSE)," ")</f>
        <v xml:space="preserve"> </v>
      </c>
      <c r="G1041" s="388"/>
      <c r="H1041" s="123"/>
      <c r="I1041" s="124"/>
      <c r="K1041" s="176">
        <f t="shared" si="114"/>
        <v>0</v>
      </c>
    </row>
    <row r="1042" spans="1:27" ht="20.25" customHeight="1" thickBot="1" x14ac:dyDescent="0.35">
      <c r="A1042" s="94" t="str">
        <f>CONCATENATE('PAO 2023'!A1070,". ", "7")</f>
        <v>114. 7</v>
      </c>
      <c r="B1042" s="116"/>
      <c r="C1042" s="116"/>
      <c r="D1042" s="116"/>
      <c r="E1042" s="117"/>
      <c r="F1042" s="387" t="str">
        <f>IFERROR(VLOOKUP(B1042,'Validaciones SEVRI'!$D$2:$E$118,2,FALSE)," ")</f>
        <v xml:space="preserve"> </v>
      </c>
      <c r="G1042" s="388"/>
      <c r="H1042" s="123"/>
      <c r="I1042" s="124"/>
      <c r="K1042" s="176">
        <f t="shared" si="114"/>
        <v>0</v>
      </c>
    </row>
    <row r="1043" spans="1:27" s="80" customFormat="1" ht="20.25" customHeight="1" thickBot="1" x14ac:dyDescent="0.3">
      <c r="A1043" s="73" t="s">
        <v>60</v>
      </c>
      <c r="B1043" s="402">
        <f>+'PAO 2023'!B1077</f>
        <v>0</v>
      </c>
      <c r="C1043" s="403"/>
      <c r="D1043" s="403"/>
      <c r="E1043" s="403"/>
      <c r="F1043" s="403"/>
      <c r="G1043" s="403"/>
      <c r="H1043" s="403"/>
      <c r="I1043" s="403"/>
      <c r="J1043" s="135"/>
      <c r="K1043" s="176"/>
      <c r="L1043" s="135"/>
      <c r="M1043" s="135"/>
      <c r="N1043" s="135"/>
      <c r="O1043" s="135"/>
      <c r="P1043" s="135"/>
      <c r="Q1043" s="135"/>
      <c r="R1043" s="135"/>
      <c r="S1043" s="135"/>
      <c r="T1043" s="135"/>
      <c r="U1043" s="135"/>
      <c r="V1043" s="135"/>
      <c r="W1043" s="135"/>
      <c r="X1043" s="135"/>
      <c r="Y1043" s="135"/>
      <c r="Z1043" s="135"/>
      <c r="AA1043" s="135"/>
    </row>
    <row r="1044" spans="1:27" ht="20.25" customHeight="1" x14ac:dyDescent="0.3">
      <c r="A1044" s="92" t="s">
        <v>61</v>
      </c>
      <c r="B1044" s="395" t="str">
        <f>CONCATENATE('PAO 2023'!A1079,". ",'PAO 2023'!A1080)</f>
        <v xml:space="preserve">115. </v>
      </c>
      <c r="C1044" s="396"/>
      <c r="D1044" s="396"/>
      <c r="E1044" s="396"/>
      <c r="F1044" s="396"/>
      <c r="G1044" s="396"/>
      <c r="H1044" s="396"/>
      <c r="I1044" s="397"/>
      <c r="K1044" s="177"/>
      <c r="L1044" s="173"/>
      <c r="M1044" s="173"/>
      <c r="N1044" s="81"/>
      <c r="O1044" s="81"/>
      <c r="P1044" s="81"/>
      <c r="Q1044" s="81"/>
      <c r="R1044" s="81"/>
      <c r="S1044" s="81"/>
      <c r="T1044" s="81"/>
      <c r="U1044" s="81"/>
      <c r="V1044" s="81"/>
      <c r="W1044" s="81"/>
      <c r="X1044" s="81"/>
      <c r="Y1044" s="81"/>
      <c r="Z1044" s="81"/>
      <c r="AA1044" s="81"/>
    </row>
    <row r="1045" spans="1:27" ht="20.25" customHeight="1" x14ac:dyDescent="0.3">
      <c r="A1045" s="94" t="str">
        <f>CONCATENATE('PAO 2023'!A1079,". ", "1")</f>
        <v>115. 1</v>
      </c>
      <c r="B1045" s="116"/>
      <c r="C1045" s="116"/>
      <c r="D1045" s="116"/>
      <c r="E1045" s="117"/>
      <c r="F1045" s="387" t="str">
        <f>IFERROR(VLOOKUP(B1045,'Validaciones SEVRI'!$D$2:$E$118,2,FALSE)," ")</f>
        <v xml:space="preserve"> </v>
      </c>
      <c r="G1045" s="388"/>
      <c r="H1045" s="123"/>
      <c r="I1045" s="124"/>
      <c r="K1045" s="176">
        <f t="shared" ref="K1045:K1051" si="115">IF(B1045&lt;1,0, 1)</f>
        <v>0</v>
      </c>
    </row>
    <row r="1046" spans="1:27" ht="20.25" customHeight="1" x14ac:dyDescent="0.3">
      <c r="A1046" s="94" t="str">
        <f>CONCATENATE('PAO 2023'!A1079,". ", "2")</f>
        <v>115. 2</v>
      </c>
      <c r="B1046" s="116"/>
      <c r="C1046" s="116"/>
      <c r="D1046" s="116"/>
      <c r="E1046" s="117"/>
      <c r="F1046" s="387" t="str">
        <f>IFERROR(VLOOKUP(B1046,'Validaciones SEVRI'!$D$2:$E$118,2,FALSE)," ")</f>
        <v xml:space="preserve"> </v>
      </c>
      <c r="G1046" s="388"/>
      <c r="H1046" s="123"/>
      <c r="I1046" s="124"/>
      <c r="K1046" s="176">
        <f t="shared" si="115"/>
        <v>0</v>
      </c>
    </row>
    <row r="1047" spans="1:27" ht="20.25" customHeight="1" x14ac:dyDescent="0.3">
      <c r="A1047" s="94" t="str">
        <f>CONCATENATE('PAO 2023'!A1079,". ","3")</f>
        <v>115. 3</v>
      </c>
      <c r="B1047" s="116"/>
      <c r="C1047" s="116"/>
      <c r="D1047" s="116"/>
      <c r="E1047" s="117"/>
      <c r="F1047" s="387" t="str">
        <f>IFERROR(VLOOKUP(B1047,'Validaciones SEVRI'!$D$2:$E$118,2,FALSE)," ")</f>
        <v xml:space="preserve"> </v>
      </c>
      <c r="G1047" s="388"/>
      <c r="H1047" s="123"/>
      <c r="I1047" s="124"/>
      <c r="K1047" s="176">
        <f t="shared" si="115"/>
        <v>0</v>
      </c>
    </row>
    <row r="1048" spans="1:27" ht="20.25" customHeight="1" x14ac:dyDescent="0.3">
      <c r="A1048" s="94" t="str">
        <f>CONCATENATE('PAO 2023'!A1079,". ", "4")</f>
        <v>115. 4</v>
      </c>
      <c r="B1048" s="116"/>
      <c r="C1048" s="116"/>
      <c r="D1048" s="116"/>
      <c r="E1048" s="117"/>
      <c r="F1048" s="387" t="str">
        <f>IFERROR(VLOOKUP(B1048,'Validaciones SEVRI'!$D$2:$E$118,2,FALSE)," ")</f>
        <v xml:space="preserve"> </v>
      </c>
      <c r="G1048" s="388"/>
      <c r="H1048" s="123"/>
      <c r="I1048" s="124"/>
      <c r="K1048" s="176">
        <f t="shared" si="115"/>
        <v>0</v>
      </c>
    </row>
    <row r="1049" spans="1:27" ht="20.25" customHeight="1" x14ac:dyDescent="0.3">
      <c r="A1049" s="94" t="str">
        <f>CONCATENATE('PAO 2023'!A1079,". ", "5")</f>
        <v>115. 5</v>
      </c>
      <c r="B1049" s="116"/>
      <c r="C1049" s="116"/>
      <c r="D1049" s="116"/>
      <c r="E1049" s="117"/>
      <c r="F1049" s="387" t="str">
        <f>IFERROR(VLOOKUP(B1049,'Validaciones SEVRI'!$D$2:$E$118,2,FALSE)," ")</f>
        <v xml:space="preserve"> </v>
      </c>
      <c r="G1049" s="388"/>
      <c r="H1049" s="123"/>
      <c r="I1049" s="124"/>
      <c r="K1049" s="176">
        <f t="shared" si="115"/>
        <v>0</v>
      </c>
    </row>
    <row r="1050" spans="1:27" ht="20.25" customHeight="1" x14ac:dyDescent="0.3">
      <c r="A1050" s="94" t="str">
        <f>CONCATENATE('PAO 2023'!A1079,". ", "6")</f>
        <v>115. 6</v>
      </c>
      <c r="B1050" s="116"/>
      <c r="C1050" s="116"/>
      <c r="D1050" s="116"/>
      <c r="E1050" s="117"/>
      <c r="F1050" s="387" t="str">
        <f>IFERROR(VLOOKUP(B1050,'Validaciones SEVRI'!$D$2:$E$118,2,FALSE)," ")</f>
        <v xml:space="preserve"> </v>
      </c>
      <c r="G1050" s="388"/>
      <c r="H1050" s="123"/>
      <c r="I1050" s="124"/>
      <c r="K1050" s="176">
        <f t="shared" si="115"/>
        <v>0</v>
      </c>
    </row>
    <row r="1051" spans="1:27" ht="20.25" customHeight="1" thickBot="1" x14ac:dyDescent="0.35">
      <c r="A1051" s="94" t="str">
        <f>CONCATENATE('PAO 2023'!A1079,". ", "7")</f>
        <v>115. 7</v>
      </c>
      <c r="B1051" s="116"/>
      <c r="C1051" s="116"/>
      <c r="D1051" s="116"/>
      <c r="E1051" s="117"/>
      <c r="F1051" s="387" t="str">
        <f>IFERROR(VLOOKUP(B1051,'Validaciones SEVRI'!$D$2:$E$118,2,FALSE)," ")</f>
        <v xml:space="preserve"> </v>
      </c>
      <c r="G1051" s="388"/>
      <c r="H1051" s="123"/>
      <c r="I1051" s="124"/>
      <c r="K1051" s="176">
        <f t="shared" si="115"/>
        <v>0</v>
      </c>
    </row>
    <row r="1052" spans="1:27" s="80" customFormat="1" ht="20.25" customHeight="1" thickBot="1" x14ac:dyDescent="0.3">
      <c r="A1052" s="73" t="s">
        <v>60</v>
      </c>
      <c r="B1052" s="402">
        <f>+'PAO 2023'!B1086</f>
        <v>0</v>
      </c>
      <c r="C1052" s="403"/>
      <c r="D1052" s="403"/>
      <c r="E1052" s="403"/>
      <c r="F1052" s="403"/>
      <c r="G1052" s="403"/>
      <c r="H1052" s="403"/>
      <c r="I1052" s="403"/>
      <c r="J1052" s="135"/>
      <c r="K1052" s="176"/>
      <c r="L1052" s="135"/>
      <c r="M1052" s="135"/>
      <c r="N1052" s="135"/>
      <c r="O1052" s="135"/>
      <c r="P1052" s="135"/>
      <c r="Q1052" s="135"/>
      <c r="R1052" s="135"/>
      <c r="S1052" s="135"/>
      <c r="T1052" s="135"/>
      <c r="U1052" s="135"/>
      <c r="V1052" s="135"/>
      <c r="W1052" s="135"/>
      <c r="X1052" s="135"/>
      <c r="Y1052" s="135"/>
      <c r="Z1052" s="135"/>
      <c r="AA1052" s="135"/>
    </row>
    <row r="1053" spans="1:27" ht="20.25" customHeight="1" x14ac:dyDescent="0.3">
      <c r="A1053" s="92" t="s">
        <v>61</v>
      </c>
      <c r="B1053" s="395" t="str">
        <f>CONCATENATE('PAO 2023'!A1088,". ",'PAO 2023'!A1089)</f>
        <v xml:space="preserve">116. </v>
      </c>
      <c r="C1053" s="396"/>
      <c r="D1053" s="396"/>
      <c r="E1053" s="396"/>
      <c r="F1053" s="396"/>
      <c r="G1053" s="396"/>
      <c r="H1053" s="396"/>
      <c r="I1053" s="397"/>
      <c r="K1053" s="177"/>
      <c r="L1053" s="173"/>
      <c r="M1053" s="173"/>
      <c r="N1053" s="81"/>
      <c r="O1053" s="81"/>
      <c r="P1053" s="81"/>
      <c r="Q1053" s="81"/>
      <c r="R1053" s="81"/>
      <c r="S1053" s="81"/>
      <c r="T1053" s="81"/>
      <c r="U1053" s="81"/>
      <c r="V1053" s="81"/>
      <c r="W1053" s="81"/>
      <c r="X1053" s="81"/>
      <c r="Y1053" s="81"/>
      <c r="Z1053" s="81"/>
      <c r="AA1053" s="81"/>
    </row>
    <row r="1054" spans="1:27" ht="20.25" customHeight="1" x14ac:dyDescent="0.3">
      <c r="A1054" s="94" t="str">
        <f>CONCATENATE('PAO 2023'!A1088,". ", "1")</f>
        <v>116. 1</v>
      </c>
      <c r="B1054" s="116"/>
      <c r="C1054" s="116"/>
      <c r="D1054" s="116"/>
      <c r="E1054" s="117"/>
      <c r="F1054" s="387" t="str">
        <f>IFERROR(VLOOKUP(B1054,'Validaciones SEVRI'!$D$2:$E$118,2,FALSE)," ")</f>
        <v xml:space="preserve"> </v>
      </c>
      <c r="G1054" s="388"/>
      <c r="H1054" s="123"/>
      <c r="I1054" s="124"/>
      <c r="K1054" s="176">
        <f t="shared" ref="K1054:K1060" si="116">IF(B1054&lt;1,0, 1)</f>
        <v>0</v>
      </c>
    </row>
    <row r="1055" spans="1:27" ht="20.25" customHeight="1" x14ac:dyDescent="0.3">
      <c r="A1055" s="94" t="str">
        <f>CONCATENATE('PAO 2023'!A1088,". ", "2")</f>
        <v>116. 2</v>
      </c>
      <c r="B1055" s="116"/>
      <c r="C1055" s="116"/>
      <c r="D1055" s="116"/>
      <c r="E1055" s="117"/>
      <c r="F1055" s="387" t="str">
        <f>IFERROR(VLOOKUP(B1055,'Validaciones SEVRI'!$D$2:$E$118,2,FALSE)," ")</f>
        <v xml:space="preserve"> </v>
      </c>
      <c r="G1055" s="388"/>
      <c r="H1055" s="123"/>
      <c r="I1055" s="124"/>
      <c r="K1055" s="176">
        <f t="shared" si="116"/>
        <v>0</v>
      </c>
    </row>
    <row r="1056" spans="1:27" ht="20.25" customHeight="1" x14ac:dyDescent="0.3">
      <c r="A1056" s="94" t="str">
        <f>CONCATENATE('PAO 2023'!A1088,". ","3")</f>
        <v>116. 3</v>
      </c>
      <c r="B1056" s="116"/>
      <c r="C1056" s="116"/>
      <c r="D1056" s="116"/>
      <c r="E1056" s="117"/>
      <c r="F1056" s="387" t="str">
        <f>IFERROR(VLOOKUP(B1056,'Validaciones SEVRI'!$D$2:$E$118,2,FALSE)," ")</f>
        <v xml:space="preserve"> </v>
      </c>
      <c r="G1056" s="388"/>
      <c r="H1056" s="123"/>
      <c r="I1056" s="124"/>
      <c r="K1056" s="176">
        <f t="shared" si="116"/>
        <v>0</v>
      </c>
    </row>
    <row r="1057" spans="1:27" ht="20.25" customHeight="1" x14ac:dyDescent="0.3">
      <c r="A1057" s="94" t="str">
        <f>CONCATENATE('PAO 2023'!A1088,". ", "4")</f>
        <v>116. 4</v>
      </c>
      <c r="B1057" s="116"/>
      <c r="C1057" s="116"/>
      <c r="D1057" s="116"/>
      <c r="E1057" s="117"/>
      <c r="F1057" s="387" t="str">
        <f>IFERROR(VLOOKUP(B1057,'Validaciones SEVRI'!$D$2:$E$118,2,FALSE)," ")</f>
        <v xml:space="preserve"> </v>
      </c>
      <c r="G1057" s="388"/>
      <c r="H1057" s="123"/>
      <c r="I1057" s="124"/>
      <c r="K1057" s="176">
        <f t="shared" si="116"/>
        <v>0</v>
      </c>
    </row>
    <row r="1058" spans="1:27" ht="20.25" customHeight="1" x14ac:dyDescent="0.3">
      <c r="A1058" s="94" t="str">
        <f>CONCATENATE('PAO 2023'!A1088,". ", "5")</f>
        <v>116. 5</v>
      </c>
      <c r="B1058" s="116"/>
      <c r="C1058" s="116"/>
      <c r="D1058" s="116"/>
      <c r="E1058" s="117"/>
      <c r="F1058" s="387" t="str">
        <f>IFERROR(VLOOKUP(B1058,'Validaciones SEVRI'!$D$2:$E$118,2,FALSE)," ")</f>
        <v xml:space="preserve"> </v>
      </c>
      <c r="G1058" s="388"/>
      <c r="H1058" s="123"/>
      <c r="I1058" s="124"/>
      <c r="K1058" s="176">
        <f t="shared" si="116"/>
        <v>0</v>
      </c>
    </row>
    <row r="1059" spans="1:27" ht="20.25" customHeight="1" x14ac:dyDescent="0.3">
      <c r="A1059" s="94" t="str">
        <f>CONCATENATE('PAO 2023'!A1088,". ", "6")</f>
        <v>116. 6</v>
      </c>
      <c r="B1059" s="116"/>
      <c r="C1059" s="116"/>
      <c r="D1059" s="116"/>
      <c r="E1059" s="117"/>
      <c r="F1059" s="387" t="str">
        <f>IFERROR(VLOOKUP(B1059,'Validaciones SEVRI'!$D$2:$E$118,2,FALSE)," ")</f>
        <v xml:space="preserve"> </v>
      </c>
      <c r="G1059" s="388"/>
      <c r="H1059" s="123"/>
      <c r="I1059" s="124"/>
      <c r="K1059" s="176">
        <f t="shared" si="116"/>
        <v>0</v>
      </c>
    </row>
    <row r="1060" spans="1:27" ht="20.25" customHeight="1" thickBot="1" x14ac:dyDescent="0.35">
      <c r="A1060" s="94" t="str">
        <f>CONCATENATE('PAO 2023'!A1088,". ", "7")</f>
        <v>116. 7</v>
      </c>
      <c r="B1060" s="116"/>
      <c r="C1060" s="116"/>
      <c r="D1060" s="116"/>
      <c r="E1060" s="117"/>
      <c r="F1060" s="387" t="str">
        <f>IFERROR(VLOOKUP(B1060,'Validaciones SEVRI'!$D$2:$E$118,2,FALSE)," ")</f>
        <v xml:space="preserve"> </v>
      </c>
      <c r="G1060" s="388"/>
      <c r="H1060" s="123"/>
      <c r="I1060" s="124"/>
      <c r="K1060" s="176">
        <f t="shared" si="116"/>
        <v>0</v>
      </c>
    </row>
    <row r="1061" spans="1:27" s="80" customFormat="1" ht="20.25" customHeight="1" thickBot="1" x14ac:dyDescent="0.3">
      <c r="A1061" s="73" t="s">
        <v>60</v>
      </c>
      <c r="B1061" s="402">
        <f>+'PAO 2023'!B1095</f>
        <v>0</v>
      </c>
      <c r="C1061" s="403"/>
      <c r="D1061" s="403"/>
      <c r="E1061" s="403"/>
      <c r="F1061" s="403"/>
      <c r="G1061" s="403"/>
      <c r="H1061" s="403"/>
      <c r="I1061" s="403"/>
      <c r="J1061" s="135"/>
      <c r="K1061" s="176"/>
      <c r="L1061" s="135"/>
      <c r="M1061" s="135"/>
      <c r="N1061" s="135"/>
      <c r="O1061" s="135"/>
      <c r="P1061" s="135"/>
      <c r="Q1061" s="135"/>
      <c r="R1061" s="135"/>
      <c r="S1061" s="135"/>
      <c r="T1061" s="135"/>
      <c r="U1061" s="135"/>
      <c r="V1061" s="135"/>
      <c r="W1061" s="135"/>
      <c r="X1061" s="135"/>
      <c r="Y1061" s="135"/>
      <c r="Z1061" s="135"/>
      <c r="AA1061" s="135"/>
    </row>
    <row r="1062" spans="1:27" ht="20.25" customHeight="1" x14ac:dyDescent="0.3">
      <c r="A1062" s="92" t="s">
        <v>61</v>
      </c>
      <c r="B1062" s="395" t="str">
        <f>CONCATENATE('PAO 2023'!A1097,". ",'PAO 2023'!A1098)</f>
        <v xml:space="preserve">117. </v>
      </c>
      <c r="C1062" s="396"/>
      <c r="D1062" s="396"/>
      <c r="E1062" s="396"/>
      <c r="F1062" s="396"/>
      <c r="G1062" s="396"/>
      <c r="H1062" s="396"/>
      <c r="I1062" s="397"/>
      <c r="K1062" s="177"/>
      <c r="L1062" s="173"/>
      <c r="M1062" s="173"/>
      <c r="N1062" s="81"/>
      <c r="O1062" s="81"/>
      <c r="P1062" s="81"/>
      <c r="Q1062" s="81"/>
      <c r="R1062" s="81"/>
      <c r="S1062" s="81"/>
      <c r="T1062" s="81"/>
      <c r="U1062" s="81"/>
      <c r="V1062" s="81"/>
      <c r="W1062" s="81"/>
      <c r="X1062" s="81"/>
      <c r="Y1062" s="81"/>
      <c r="Z1062" s="81"/>
      <c r="AA1062" s="81"/>
    </row>
    <row r="1063" spans="1:27" ht="20.25" customHeight="1" x14ac:dyDescent="0.3">
      <c r="A1063" s="94" t="str">
        <f>CONCATENATE('PAO 2023'!A1097,". ", "1")</f>
        <v>117. 1</v>
      </c>
      <c r="B1063" s="116"/>
      <c r="C1063" s="116"/>
      <c r="D1063" s="116"/>
      <c r="E1063" s="117"/>
      <c r="F1063" s="387" t="str">
        <f>IFERROR(VLOOKUP(B1063,'Validaciones SEVRI'!$D$2:$E$118,2,FALSE)," ")</f>
        <v xml:space="preserve"> </v>
      </c>
      <c r="G1063" s="388"/>
      <c r="H1063" s="123"/>
      <c r="I1063" s="124"/>
      <c r="K1063" s="176">
        <f t="shared" ref="K1063:K1069" si="117">IF(B1063&lt;1,0, 1)</f>
        <v>0</v>
      </c>
    </row>
    <row r="1064" spans="1:27" ht="20.25" customHeight="1" x14ac:dyDescent="0.3">
      <c r="A1064" s="94" t="str">
        <f>CONCATENATE('PAO 2023'!A1097,". ", "2")</f>
        <v>117. 2</v>
      </c>
      <c r="B1064" s="116"/>
      <c r="C1064" s="116"/>
      <c r="D1064" s="116"/>
      <c r="E1064" s="117"/>
      <c r="F1064" s="387" t="str">
        <f>IFERROR(VLOOKUP(B1064,'Validaciones SEVRI'!$D$2:$E$118,2,FALSE)," ")</f>
        <v xml:space="preserve"> </v>
      </c>
      <c r="G1064" s="388"/>
      <c r="H1064" s="123"/>
      <c r="I1064" s="124"/>
      <c r="K1064" s="176">
        <f t="shared" si="117"/>
        <v>0</v>
      </c>
    </row>
    <row r="1065" spans="1:27" ht="20.25" customHeight="1" x14ac:dyDescent="0.3">
      <c r="A1065" s="94" t="str">
        <f>CONCATENATE('PAO 2023'!A1097,". ","3")</f>
        <v>117. 3</v>
      </c>
      <c r="B1065" s="116"/>
      <c r="C1065" s="116"/>
      <c r="D1065" s="116"/>
      <c r="E1065" s="117"/>
      <c r="F1065" s="387" t="str">
        <f>IFERROR(VLOOKUP(B1065,'Validaciones SEVRI'!$D$2:$E$118,2,FALSE)," ")</f>
        <v xml:space="preserve"> </v>
      </c>
      <c r="G1065" s="388"/>
      <c r="H1065" s="123"/>
      <c r="I1065" s="124"/>
      <c r="K1065" s="176">
        <f t="shared" si="117"/>
        <v>0</v>
      </c>
    </row>
    <row r="1066" spans="1:27" ht="20.25" customHeight="1" x14ac:dyDescent="0.3">
      <c r="A1066" s="94" t="str">
        <f>CONCATENATE('PAO 2023'!A1097,". ", "4")</f>
        <v>117. 4</v>
      </c>
      <c r="B1066" s="116"/>
      <c r="C1066" s="116"/>
      <c r="D1066" s="116"/>
      <c r="E1066" s="117"/>
      <c r="F1066" s="387" t="str">
        <f>IFERROR(VLOOKUP(B1066,'Validaciones SEVRI'!$D$2:$E$118,2,FALSE)," ")</f>
        <v xml:space="preserve"> </v>
      </c>
      <c r="G1066" s="388"/>
      <c r="H1066" s="123"/>
      <c r="I1066" s="124"/>
      <c r="K1066" s="176">
        <f t="shared" si="117"/>
        <v>0</v>
      </c>
    </row>
    <row r="1067" spans="1:27" ht="20.25" customHeight="1" x14ac:dyDescent="0.3">
      <c r="A1067" s="94" t="str">
        <f>CONCATENATE('PAO 2023'!A1097,". ", "5")</f>
        <v>117. 5</v>
      </c>
      <c r="B1067" s="116"/>
      <c r="C1067" s="116"/>
      <c r="D1067" s="116"/>
      <c r="E1067" s="117"/>
      <c r="F1067" s="387" t="str">
        <f>IFERROR(VLOOKUP(B1067,'Validaciones SEVRI'!$D$2:$E$118,2,FALSE)," ")</f>
        <v xml:space="preserve"> </v>
      </c>
      <c r="G1067" s="388"/>
      <c r="H1067" s="123"/>
      <c r="I1067" s="124"/>
      <c r="K1067" s="176">
        <f t="shared" si="117"/>
        <v>0</v>
      </c>
    </row>
    <row r="1068" spans="1:27" ht="20.25" customHeight="1" x14ac:dyDescent="0.3">
      <c r="A1068" s="94" t="str">
        <f>CONCATENATE('PAO 2023'!A1097,". ", "6")</f>
        <v>117. 6</v>
      </c>
      <c r="B1068" s="116"/>
      <c r="C1068" s="116"/>
      <c r="D1068" s="116"/>
      <c r="E1068" s="117"/>
      <c r="F1068" s="387" t="str">
        <f>IFERROR(VLOOKUP(B1068,'Validaciones SEVRI'!$D$2:$E$118,2,FALSE)," ")</f>
        <v xml:space="preserve"> </v>
      </c>
      <c r="G1068" s="388"/>
      <c r="H1068" s="123"/>
      <c r="I1068" s="124"/>
      <c r="K1068" s="176">
        <f t="shared" si="117"/>
        <v>0</v>
      </c>
    </row>
    <row r="1069" spans="1:27" ht="20.25" customHeight="1" thickBot="1" x14ac:dyDescent="0.35">
      <c r="A1069" s="94" t="str">
        <f>CONCATENATE('PAO 2023'!A1097,". ", "7")</f>
        <v>117. 7</v>
      </c>
      <c r="B1069" s="116"/>
      <c r="C1069" s="116"/>
      <c r="D1069" s="116"/>
      <c r="E1069" s="117"/>
      <c r="F1069" s="387" t="str">
        <f>IFERROR(VLOOKUP(B1069,'Validaciones SEVRI'!$D$2:$E$118,2,FALSE)," ")</f>
        <v xml:space="preserve"> </v>
      </c>
      <c r="G1069" s="388"/>
      <c r="H1069" s="123"/>
      <c r="I1069" s="124"/>
      <c r="K1069" s="176">
        <f t="shared" si="117"/>
        <v>0</v>
      </c>
    </row>
    <row r="1070" spans="1:27" s="80" customFormat="1" ht="20.25" customHeight="1" thickBot="1" x14ac:dyDescent="0.3">
      <c r="A1070" s="73" t="s">
        <v>60</v>
      </c>
      <c r="B1070" s="402">
        <f>+'PAO 2023'!B1104</f>
        <v>0</v>
      </c>
      <c r="C1070" s="403"/>
      <c r="D1070" s="403"/>
      <c r="E1070" s="403"/>
      <c r="F1070" s="403"/>
      <c r="G1070" s="403"/>
      <c r="H1070" s="403"/>
      <c r="I1070" s="403"/>
      <c r="J1070" s="135"/>
      <c r="K1070" s="176"/>
      <c r="L1070" s="135"/>
      <c r="M1070" s="135"/>
      <c r="N1070" s="135"/>
      <c r="O1070" s="135"/>
      <c r="P1070" s="135"/>
      <c r="Q1070" s="135"/>
      <c r="R1070" s="135"/>
      <c r="S1070" s="135"/>
      <c r="T1070" s="135"/>
      <c r="U1070" s="135"/>
      <c r="V1070" s="135"/>
      <c r="W1070" s="135"/>
      <c r="X1070" s="135"/>
      <c r="Y1070" s="135"/>
      <c r="Z1070" s="135"/>
      <c r="AA1070" s="135"/>
    </row>
    <row r="1071" spans="1:27" ht="20.25" customHeight="1" x14ac:dyDescent="0.3">
      <c r="A1071" s="92" t="s">
        <v>61</v>
      </c>
      <c r="B1071" s="395" t="str">
        <f>CONCATENATE('PAO 2023'!A1106,". ",'PAO 2023'!A1107)</f>
        <v xml:space="preserve">118. </v>
      </c>
      <c r="C1071" s="396"/>
      <c r="D1071" s="396"/>
      <c r="E1071" s="396"/>
      <c r="F1071" s="396"/>
      <c r="G1071" s="396"/>
      <c r="H1071" s="396"/>
      <c r="I1071" s="397"/>
      <c r="K1071" s="177"/>
      <c r="L1071" s="173"/>
      <c r="M1071" s="173"/>
      <c r="N1071" s="81"/>
      <c r="O1071" s="81"/>
      <c r="P1071" s="81"/>
      <c r="Q1071" s="81"/>
      <c r="R1071" s="81"/>
      <c r="S1071" s="81"/>
      <c r="T1071" s="81"/>
      <c r="U1071" s="81"/>
      <c r="V1071" s="81"/>
      <c r="W1071" s="81"/>
      <c r="X1071" s="81"/>
      <c r="Y1071" s="81"/>
      <c r="Z1071" s="81"/>
      <c r="AA1071" s="81"/>
    </row>
    <row r="1072" spans="1:27" ht="20.25" customHeight="1" x14ac:dyDescent="0.3">
      <c r="A1072" s="94" t="str">
        <f>CONCATENATE('PAO 2023'!A1106,". ", "1")</f>
        <v>118. 1</v>
      </c>
      <c r="B1072" s="116"/>
      <c r="C1072" s="116"/>
      <c r="D1072" s="116"/>
      <c r="E1072" s="117"/>
      <c r="F1072" s="387" t="str">
        <f>IFERROR(VLOOKUP(B1072,'Validaciones SEVRI'!$D$2:$E$118,2,FALSE)," ")</f>
        <v xml:space="preserve"> </v>
      </c>
      <c r="G1072" s="388"/>
      <c r="H1072" s="123"/>
      <c r="I1072" s="124"/>
      <c r="K1072" s="176">
        <f t="shared" ref="K1072:K1078" si="118">IF(B1072&lt;1,0, 1)</f>
        <v>0</v>
      </c>
    </row>
    <row r="1073" spans="1:27" ht="20.25" customHeight="1" x14ac:dyDescent="0.3">
      <c r="A1073" s="94" t="str">
        <f>CONCATENATE('PAO 2023'!A1106,". ", "2")</f>
        <v>118. 2</v>
      </c>
      <c r="B1073" s="116"/>
      <c r="C1073" s="116"/>
      <c r="D1073" s="116"/>
      <c r="E1073" s="117"/>
      <c r="F1073" s="387" t="str">
        <f>IFERROR(VLOOKUP(B1073,'Validaciones SEVRI'!$D$2:$E$118,2,FALSE)," ")</f>
        <v xml:space="preserve"> </v>
      </c>
      <c r="G1073" s="388"/>
      <c r="H1073" s="123"/>
      <c r="I1073" s="124"/>
      <c r="K1073" s="176">
        <f t="shared" si="118"/>
        <v>0</v>
      </c>
    </row>
    <row r="1074" spans="1:27" ht="20.25" customHeight="1" x14ac:dyDescent="0.3">
      <c r="A1074" s="94" t="str">
        <f>CONCATENATE('PAO 2023'!A1106,". ","3")</f>
        <v>118. 3</v>
      </c>
      <c r="B1074" s="116"/>
      <c r="C1074" s="116"/>
      <c r="D1074" s="116"/>
      <c r="E1074" s="117"/>
      <c r="F1074" s="387" t="str">
        <f>IFERROR(VLOOKUP(B1074,'Validaciones SEVRI'!$D$2:$E$118,2,FALSE)," ")</f>
        <v xml:space="preserve"> </v>
      </c>
      <c r="G1074" s="388"/>
      <c r="H1074" s="123"/>
      <c r="I1074" s="124"/>
      <c r="K1074" s="176">
        <f t="shared" si="118"/>
        <v>0</v>
      </c>
    </row>
    <row r="1075" spans="1:27" ht="20.25" customHeight="1" x14ac:dyDescent="0.3">
      <c r="A1075" s="94" t="str">
        <f>CONCATENATE('PAO 2023'!A1106,". ", "4")</f>
        <v>118. 4</v>
      </c>
      <c r="B1075" s="116"/>
      <c r="C1075" s="116"/>
      <c r="D1075" s="116"/>
      <c r="E1075" s="117"/>
      <c r="F1075" s="387" t="str">
        <f>IFERROR(VLOOKUP(B1075,'Validaciones SEVRI'!$D$2:$E$118,2,FALSE)," ")</f>
        <v xml:space="preserve"> </v>
      </c>
      <c r="G1075" s="388"/>
      <c r="H1075" s="123"/>
      <c r="I1075" s="124"/>
      <c r="K1075" s="176">
        <f t="shared" si="118"/>
        <v>0</v>
      </c>
    </row>
    <row r="1076" spans="1:27" ht="20.25" customHeight="1" x14ac:dyDescent="0.3">
      <c r="A1076" s="94" t="str">
        <f>CONCATENATE('PAO 2023'!A1106,". ", "5")</f>
        <v>118. 5</v>
      </c>
      <c r="B1076" s="116"/>
      <c r="C1076" s="116"/>
      <c r="D1076" s="116"/>
      <c r="E1076" s="117"/>
      <c r="F1076" s="387" t="str">
        <f>IFERROR(VLOOKUP(B1076,'Validaciones SEVRI'!$D$2:$E$118,2,FALSE)," ")</f>
        <v xml:space="preserve"> </v>
      </c>
      <c r="G1076" s="388"/>
      <c r="H1076" s="123"/>
      <c r="I1076" s="124"/>
      <c r="K1076" s="176">
        <f t="shared" si="118"/>
        <v>0</v>
      </c>
    </row>
    <row r="1077" spans="1:27" ht="20.25" customHeight="1" x14ac:dyDescent="0.3">
      <c r="A1077" s="94" t="str">
        <f>CONCATENATE('PAO 2023'!A1106,". ", "6")</f>
        <v>118. 6</v>
      </c>
      <c r="B1077" s="116"/>
      <c r="C1077" s="116"/>
      <c r="D1077" s="116"/>
      <c r="E1077" s="117"/>
      <c r="F1077" s="387" t="str">
        <f>IFERROR(VLOOKUP(B1077,'Validaciones SEVRI'!$D$2:$E$118,2,FALSE)," ")</f>
        <v xml:space="preserve"> </v>
      </c>
      <c r="G1077" s="388"/>
      <c r="H1077" s="123"/>
      <c r="I1077" s="124"/>
      <c r="K1077" s="176">
        <f t="shared" si="118"/>
        <v>0</v>
      </c>
    </row>
    <row r="1078" spans="1:27" ht="20.25" customHeight="1" thickBot="1" x14ac:dyDescent="0.35">
      <c r="A1078" s="94" t="str">
        <f>CONCATENATE('PAO 2023'!A1106,". ", "7")</f>
        <v>118. 7</v>
      </c>
      <c r="B1078" s="116"/>
      <c r="C1078" s="116"/>
      <c r="D1078" s="116"/>
      <c r="E1078" s="117"/>
      <c r="F1078" s="387" t="str">
        <f>IFERROR(VLOOKUP(B1078,'Validaciones SEVRI'!$D$2:$E$118,2,FALSE)," ")</f>
        <v xml:space="preserve"> </v>
      </c>
      <c r="G1078" s="388"/>
      <c r="H1078" s="123"/>
      <c r="I1078" s="124"/>
      <c r="K1078" s="176">
        <f t="shared" si="118"/>
        <v>0</v>
      </c>
    </row>
    <row r="1079" spans="1:27" s="80" customFormat="1" ht="20.25" customHeight="1" thickBot="1" x14ac:dyDescent="0.3">
      <c r="A1079" s="73" t="s">
        <v>60</v>
      </c>
      <c r="B1079" s="402">
        <f>+'PAO 2023'!B1113</f>
        <v>0</v>
      </c>
      <c r="C1079" s="403"/>
      <c r="D1079" s="403"/>
      <c r="E1079" s="403"/>
      <c r="F1079" s="403"/>
      <c r="G1079" s="403"/>
      <c r="H1079" s="403"/>
      <c r="I1079" s="403"/>
      <c r="J1079" s="135"/>
      <c r="K1079" s="176"/>
      <c r="L1079" s="135"/>
      <c r="M1079" s="135"/>
      <c r="N1079" s="135"/>
      <c r="O1079" s="135"/>
      <c r="P1079" s="135"/>
      <c r="Q1079" s="135"/>
      <c r="R1079" s="135"/>
      <c r="S1079" s="135"/>
      <c r="T1079" s="135"/>
      <c r="U1079" s="135"/>
      <c r="V1079" s="135"/>
      <c r="W1079" s="135"/>
      <c r="X1079" s="135"/>
      <c r="Y1079" s="135"/>
      <c r="Z1079" s="135"/>
      <c r="AA1079" s="135"/>
    </row>
    <row r="1080" spans="1:27" ht="20.25" customHeight="1" x14ac:dyDescent="0.3">
      <c r="A1080" s="92" t="s">
        <v>61</v>
      </c>
      <c r="B1080" s="395" t="str">
        <f>CONCATENATE('PAO 2023'!A1115,". ",'PAO 2023'!A1116)</f>
        <v xml:space="preserve">119. </v>
      </c>
      <c r="C1080" s="396"/>
      <c r="D1080" s="396"/>
      <c r="E1080" s="396"/>
      <c r="F1080" s="396"/>
      <c r="G1080" s="396"/>
      <c r="H1080" s="396"/>
      <c r="I1080" s="397"/>
      <c r="K1080" s="177"/>
      <c r="L1080" s="173"/>
      <c r="M1080" s="173"/>
      <c r="N1080" s="81"/>
      <c r="O1080" s="81"/>
      <c r="P1080" s="81"/>
      <c r="Q1080" s="81"/>
      <c r="R1080" s="81"/>
      <c r="S1080" s="81"/>
      <c r="T1080" s="81"/>
      <c r="U1080" s="81"/>
      <c r="V1080" s="81"/>
      <c r="W1080" s="81"/>
      <c r="X1080" s="81"/>
      <c r="Y1080" s="81"/>
      <c r="Z1080" s="81"/>
      <c r="AA1080" s="81"/>
    </row>
    <row r="1081" spans="1:27" ht="20.25" customHeight="1" x14ac:dyDescent="0.3">
      <c r="A1081" s="94" t="str">
        <f>CONCATENATE('PAO 2023'!A1115,". ", "1")</f>
        <v>119. 1</v>
      </c>
      <c r="B1081" s="116"/>
      <c r="C1081" s="116"/>
      <c r="D1081" s="116"/>
      <c r="E1081" s="117"/>
      <c r="F1081" s="387" t="str">
        <f>IFERROR(VLOOKUP(B1081,'Validaciones SEVRI'!$D$2:$E$118,2,FALSE)," ")</f>
        <v xml:space="preserve"> </v>
      </c>
      <c r="G1081" s="388"/>
      <c r="H1081" s="123"/>
      <c r="I1081" s="124"/>
      <c r="K1081" s="176">
        <f t="shared" ref="K1081:K1087" si="119">IF(B1081&lt;1,0, 1)</f>
        <v>0</v>
      </c>
    </row>
    <row r="1082" spans="1:27" ht="20.25" customHeight="1" x14ac:dyDescent="0.3">
      <c r="A1082" s="94" t="str">
        <f>CONCATENATE('PAO 2023'!A1115,". ", "2")</f>
        <v>119. 2</v>
      </c>
      <c r="B1082" s="116"/>
      <c r="C1082" s="116"/>
      <c r="D1082" s="116"/>
      <c r="E1082" s="117"/>
      <c r="F1082" s="387" t="str">
        <f>IFERROR(VLOOKUP(B1082,'Validaciones SEVRI'!$D$2:$E$118,2,FALSE)," ")</f>
        <v xml:space="preserve"> </v>
      </c>
      <c r="G1082" s="388"/>
      <c r="H1082" s="123"/>
      <c r="I1082" s="124"/>
      <c r="K1082" s="176">
        <f t="shared" si="119"/>
        <v>0</v>
      </c>
    </row>
    <row r="1083" spans="1:27" ht="20.25" customHeight="1" x14ac:dyDescent="0.3">
      <c r="A1083" s="94" t="str">
        <f>CONCATENATE('PAO 2023'!A1115,". ","3")</f>
        <v>119. 3</v>
      </c>
      <c r="B1083" s="116"/>
      <c r="C1083" s="116"/>
      <c r="D1083" s="116"/>
      <c r="E1083" s="117"/>
      <c r="F1083" s="387" t="str">
        <f>IFERROR(VLOOKUP(B1083,'Validaciones SEVRI'!$D$2:$E$118,2,FALSE)," ")</f>
        <v xml:space="preserve"> </v>
      </c>
      <c r="G1083" s="388"/>
      <c r="H1083" s="123"/>
      <c r="I1083" s="124"/>
      <c r="K1083" s="176">
        <f t="shared" si="119"/>
        <v>0</v>
      </c>
    </row>
    <row r="1084" spans="1:27" ht="20.25" customHeight="1" x14ac:dyDescent="0.3">
      <c r="A1084" s="94" t="str">
        <f>CONCATENATE('PAO 2023'!A1115,". ", "4")</f>
        <v>119. 4</v>
      </c>
      <c r="B1084" s="116"/>
      <c r="C1084" s="116"/>
      <c r="D1084" s="116"/>
      <c r="E1084" s="117"/>
      <c r="F1084" s="387" t="str">
        <f>IFERROR(VLOOKUP(B1084,'Validaciones SEVRI'!$D$2:$E$118,2,FALSE)," ")</f>
        <v xml:space="preserve"> </v>
      </c>
      <c r="G1084" s="388"/>
      <c r="H1084" s="123"/>
      <c r="I1084" s="124"/>
      <c r="K1084" s="176">
        <f t="shared" si="119"/>
        <v>0</v>
      </c>
    </row>
    <row r="1085" spans="1:27" ht="20.25" customHeight="1" x14ac:dyDescent="0.3">
      <c r="A1085" s="94" t="str">
        <f>CONCATENATE('PAO 2023'!A1115,". ", "5")</f>
        <v>119. 5</v>
      </c>
      <c r="B1085" s="116"/>
      <c r="C1085" s="116"/>
      <c r="D1085" s="116"/>
      <c r="E1085" s="117"/>
      <c r="F1085" s="387" t="str">
        <f>IFERROR(VLOOKUP(B1085,'Validaciones SEVRI'!$D$2:$E$118,2,FALSE)," ")</f>
        <v xml:space="preserve"> </v>
      </c>
      <c r="G1085" s="388"/>
      <c r="H1085" s="123"/>
      <c r="I1085" s="124"/>
      <c r="K1085" s="176">
        <f t="shared" si="119"/>
        <v>0</v>
      </c>
    </row>
    <row r="1086" spans="1:27" ht="20.25" customHeight="1" x14ac:dyDescent="0.3">
      <c r="A1086" s="94" t="str">
        <f>CONCATENATE('PAO 2023'!A1115,". ", "6")</f>
        <v>119. 6</v>
      </c>
      <c r="B1086" s="116"/>
      <c r="C1086" s="116"/>
      <c r="D1086" s="116"/>
      <c r="E1086" s="117"/>
      <c r="F1086" s="387" t="str">
        <f>IFERROR(VLOOKUP(B1086,'Validaciones SEVRI'!$D$2:$E$118,2,FALSE)," ")</f>
        <v xml:space="preserve"> </v>
      </c>
      <c r="G1086" s="388"/>
      <c r="H1086" s="123"/>
      <c r="I1086" s="124"/>
      <c r="K1086" s="176">
        <f t="shared" si="119"/>
        <v>0</v>
      </c>
    </row>
    <row r="1087" spans="1:27" ht="20.25" customHeight="1" x14ac:dyDescent="0.3">
      <c r="A1087" s="94" t="str">
        <f>CONCATENATE('PAO 2023'!A1115,". ", "7")</f>
        <v>119. 7</v>
      </c>
      <c r="B1087" s="116"/>
      <c r="C1087" s="116"/>
      <c r="D1087" s="116"/>
      <c r="E1087" s="117"/>
      <c r="F1087" s="387" t="str">
        <f>IFERROR(VLOOKUP(B1087,'Validaciones SEVRI'!$D$2:$E$118,2,FALSE)," ")</f>
        <v xml:space="preserve"> </v>
      </c>
      <c r="G1087" s="388"/>
      <c r="H1087" s="123"/>
      <c r="I1087" s="124"/>
      <c r="K1087" s="176">
        <f t="shared" si="119"/>
        <v>0</v>
      </c>
    </row>
    <row r="1088" spans="1:27" s="93" customFormat="1" ht="20.25" customHeight="1" x14ac:dyDescent="0.25">
      <c r="K1088" s="178">
        <f>SUM(K10:K1087)</f>
        <v>0</v>
      </c>
      <c r="L1088" s="174"/>
      <c r="M1088" s="174"/>
    </row>
  </sheetData>
  <mergeCells count="1094">
    <mergeCell ref="B1079:I1079"/>
    <mergeCell ref="B1080:I1080"/>
    <mergeCell ref="F1081:G1081"/>
    <mergeCell ref="F1082:G1082"/>
    <mergeCell ref="F1083:G1083"/>
    <mergeCell ref="F1084:G1084"/>
    <mergeCell ref="F1085:G1085"/>
    <mergeCell ref="F1086:G1086"/>
    <mergeCell ref="F1087:G1087"/>
    <mergeCell ref="B1070:I1070"/>
    <mergeCell ref="B1071:I1071"/>
    <mergeCell ref="F1072:G1072"/>
    <mergeCell ref="F1073:G1073"/>
    <mergeCell ref="F1074:G1074"/>
    <mergeCell ref="F1075:G1075"/>
    <mergeCell ref="F1076:G1076"/>
    <mergeCell ref="F1077:G1077"/>
    <mergeCell ref="F1078:G1078"/>
    <mergeCell ref="B1061:I1061"/>
    <mergeCell ref="B1062:I1062"/>
    <mergeCell ref="F1063:G1063"/>
    <mergeCell ref="F1064:G1064"/>
    <mergeCell ref="F1065:G1065"/>
    <mergeCell ref="F1066:G1066"/>
    <mergeCell ref="F1067:G1067"/>
    <mergeCell ref="F1068:G1068"/>
    <mergeCell ref="F1069:G1069"/>
    <mergeCell ref="B1052:I1052"/>
    <mergeCell ref="B1053:I1053"/>
    <mergeCell ref="F1054:G1054"/>
    <mergeCell ref="F1055:G1055"/>
    <mergeCell ref="F1056:G1056"/>
    <mergeCell ref="F1057:G1057"/>
    <mergeCell ref="F1058:G1058"/>
    <mergeCell ref="F1059:G1059"/>
    <mergeCell ref="F1060:G1060"/>
    <mergeCell ref="B1043:I1043"/>
    <mergeCell ref="B1044:I1044"/>
    <mergeCell ref="F1045:G1045"/>
    <mergeCell ref="F1046:G1046"/>
    <mergeCell ref="F1047:G1047"/>
    <mergeCell ref="F1048:G1048"/>
    <mergeCell ref="F1049:G1049"/>
    <mergeCell ref="F1050:G1050"/>
    <mergeCell ref="F1051:G1051"/>
    <mergeCell ref="B1034:I1034"/>
    <mergeCell ref="B1035:I1035"/>
    <mergeCell ref="F1036:G1036"/>
    <mergeCell ref="F1037:G1037"/>
    <mergeCell ref="F1038:G1038"/>
    <mergeCell ref="F1039:G1039"/>
    <mergeCell ref="F1040:G1040"/>
    <mergeCell ref="F1041:G1041"/>
    <mergeCell ref="F1042:G1042"/>
    <mergeCell ref="B1025:I1025"/>
    <mergeCell ref="B1026:I1026"/>
    <mergeCell ref="F1027:G1027"/>
    <mergeCell ref="F1028:G1028"/>
    <mergeCell ref="F1029:G1029"/>
    <mergeCell ref="F1030:G1030"/>
    <mergeCell ref="F1031:G1031"/>
    <mergeCell ref="F1032:G1032"/>
    <mergeCell ref="F1033:G1033"/>
    <mergeCell ref="B1016:I1016"/>
    <mergeCell ref="B1017:I1017"/>
    <mergeCell ref="F1018:G1018"/>
    <mergeCell ref="F1019:G1019"/>
    <mergeCell ref="F1020:G1020"/>
    <mergeCell ref="F1021:G1021"/>
    <mergeCell ref="F1022:G1022"/>
    <mergeCell ref="F1023:G1023"/>
    <mergeCell ref="F1024:G1024"/>
    <mergeCell ref="B1007:I1007"/>
    <mergeCell ref="B1008:I1008"/>
    <mergeCell ref="F1009:G1009"/>
    <mergeCell ref="F1010:G1010"/>
    <mergeCell ref="F1011:G1011"/>
    <mergeCell ref="F1012:G1012"/>
    <mergeCell ref="F1013:G1013"/>
    <mergeCell ref="F1014:G1014"/>
    <mergeCell ref="F1015:G1015"/>
    <mergeCell ref="B998:I998"/>
    <mergeCell ref="B999:I999"/>
    <mergeCell ref="F1000:G1000"/>
    <mergeCell ref="F1001:G1001"/>
    <mergeCell ref="F1002:G1002"/>
    <mergeCell ref="F1003:G1003"/>
    <mergeCell ref="F1004:G1004"/>
    <mergeCell ref="F1005:G1005"/>
    <mergeCell ref="F1006:G1006"/>
    <mergeCell ref="B989:I989"/>
    <mergeCell ref="B990:I990"/>
    <mergeCell ref="F991:G991"/>
    <mergeCell ref="F992:G992"/>
    <mergeCell ref="F993:G993"/>
    <mergeCell ref="F994:G994"/>
    <mergeCell ref="F995:G995"/>
    <mergeCell ref="F996:G996"/>
    <mergeCell ref="F997:G997"/>
    <mergeCell ref="B980:I980"/>
    <mergeCell ref="B981:I981"/>
    <mergeCell ref="F982:G982"/>
    <mergeCell ref="F983:G983"/>
    <mergeCell ref="F984:G984"/>
    <mergeCell ref="F985:G985"/>
    <mergeCell ref="F986:G986"/>
    <mergeCell ref="F987:G987"/>
    <mergeCell ref="F988:G988"/>
    <mergeCell ref="B971:I971"/>
    <mergeCell ref="B972:I972"/>
    <mergeCell ref="F973:G973"/>
    <mergeCell ref="F974:G974"/>
    <mergeCell ref="F975:G975"/>
    <mergeCell ref="F976:G976"/>
    <mergeCell ref="F977:G977"/>
    <mergeCell ref="F978:G978"/>
    <mergeCell ref="F979:G979"/>
    <mergeCell ref="B962:I962"/>
    <mergeCell ref="B963:I963"/>
    <mergeCell ref="F964:G964"/>
    <mergeCell ref="F965:G965"/>
    <mergeCell ref="F966:G966"/>
    <mergeCell ref="F967:G967"/>
    <mergeCell ref="F968:G968"/>
    <mergeCell ref="F969:G969"/>
    <mergeCell ref="F970:G970"/>
    <mergeCell ref="B953:I953"/>
    <mergeCell ref="B954:I954"/>
    <mergeCell ref="F955:G955"/>
    <mergeCell ref="F956:G956"/>
    <mergeCell ref="F957:G957"/>
    <mergeCell ref="F958:G958"/>
    <mergeCell ref="F959:G959"/>
    <mergeCell ref="F960:G960"/>
    <mergeCell ref="F961:G961"/>
    <mergeCell ref="B944:I944"/>
    <mergeCell ref="B945:I945"/>
    <mergeCell ref="F946:G946"/>
    <mergeCell ref="F947:G947"/>
    <mergeCell ref="F948:G948"/>
    <mergeCell ref="F949:G949"/>
    <mergeCell ref="F950:G950"/>
    <mergeCell ref="F951:G951"/>
    <mergeCell ref="F952:G952"/>
    <mergeCell ref="B935:I935"/>
    <mergeCell ref="B936:I936"/>
    <mergeCell ref="F937:G937"/>
    <mergeCell ref="F938:G938"/>
    <mergeCell ref="F939:G939"/>
    <mergeCell ref="F940:G940"/>
    <mergeCell ref="F941:G941"/>
    <mergeCell ref="F942:G942"/>
    <mergeCell ref="F943:G943"/>
    <mergeCell ref="B926:I926"/>
    <mergeCell ref="B927:I927"/>
    <mergeCell ref="F928:G928"/>
    <mergeCell ref="F929:G929"/>
    <mergeCell ref="F930:G930"/>
    <mergeCell ref="F931:G931"/>
    <mergeCell ref="F932:G932"/>
    <mergeCell ref="F933:G933"/>
    <mergeCell ref="F934:G934"/>
    <mergeCell ref="B917:I917"/>
    <mergeCell ref="B918:I918"/>
    <mergeCell ref="F919:G919"/>
    <mergeCell ref="F920:G920"/>
    <mergeCell ref="F921:G921"/>
    <mergeCell ref="F922:G922"/>
    <mergeCell ref="F923:G923"/>
    <mergeCell ref="F924:G924"/>
    <mergeCell ref="F925:G925"/>
    <mergeCell ref="B908:I908"/>
    <mergeCell ref="B909:I909"/>
    <mergeCell ref="F910:G910"/>
    <mergeCell ref="F911:G911"/>
    <mergeCell ref="F912:G912"/>
    <mergeCell ref="F913:G913"/>
    <mergeCell ref="F914:G914"/>
    <mergeCell ref="F915:G915"/>
    <mergeCell ref="F916:G916"/>
    <mergeCell ref="B899:I899"/>
    <mergeCell ref="B900:I900"/>
    <mergeCell ref="F901:G901"/>
    <mergeCell ref="F902:G902"/>
    <mergeCell ref="F903:G903"/>
    <mergeCell ref="F904:G904"/>
    <mergeCell ref="F905:G905"/>
    <mergeCell ref="F906:G906"/>
    <mergeCell ref="F907:G907"/>
    <mergeCell ref="B890:I890"/>
    <mergeCell ref="B891:I891"/>
    <mergeCell ref="F892:G892"/>
    <mergeCell ref="F893:G893"/>
    <mergeCell ref="F894:G894"/>
    <mergeCell ref="F895:G895"/>
    <mergeCell ref="F896:G896"/>
    <mergeCell ref="F897:G897"/>
    <mergeCell ref="F898:G898"/>
    <mergeCell ref="B881:I881"/>
    <mergeCell ref="B882:I882"/>
    <mergeCell ref="F883:G883"/>
    <mergeCell ref="F884:G884"/>
    <mergeCell ref="F885:G885"/>
    <mergeCell ref="F886:G886"/>
    <mergeCell ref="F887:G887"/>
    <mergeCell ref="F888:G888"/>
    <mergeCell ref="F889:G889"/>
    <mergeCell ref="B872:I872"/>
    <mergeCell ref="B873:I873"/>
    <mergeCell ref="F874:G874"/>
    <mergeCell ref="F875:G875"/>
    <mergeCell ref="F876:G876"/>
    <mergeCell ref="F877:G877"/>
    <mergeCell ref="F878:G878"/>
    <mergeCell ref="F879:G879"/>
    <mergeCell ref="F880:G880"/>
    <mergeCell ref="B863:I863"/>
    <mergeCell ref="B864:I864"/>
    <mergeCell ref="F865:G865"/>
    <mergeCell ref="F866:G866"/>
    <mergeCell ref="F867:G867"/>
    <mergeCell ref="F868:G868"/>
    <mergeCell ref="F869:G869"/>
    <mergeCell ref="F870:G870"/>
    <mergeCell ref="F871:G871"/>
    <mergeCell ref="B854:I854"/>
    <mergeCell ref="B855:I855"/>
    <mergeCell ref="F856:G856"/>
    <mergeCell ref="F857:G857"/>
    <mergeCell ref="F858:G858"/>
    <mergeCell ref="F859:G859"/>
    <mergeCell ref="F860:G860"/>
    <mergeCell ref="F861:G861"/>
    <mergeCell ref="F862:G862"/>
    <mergeCell ref="B845:I845"/>
    <mergeCell ref="B846:I846"/>
    <mergeCell ref="F847:G847"/>
    <mergeCell ref="F848:G848"/>
    <mergeCell ref="F849:G849"/>
    <mergeCell ref="F850:G850"/>
    <mergeCell ref="F851:G851"/>
    <mergeCell ref="F852:G852"/>
    <mergeCell ref="F853:G853"/>
    <mergeCell ref="B836:I836"/>
    <mergeCell ref="B837:I837"/>
    <mergeCell ref="F838:G838"/>
    <mergeCell ref="F839:G839"/>
    <mergeCell ref="F840:G840"/>
    <mergeCell ref="F841:G841"/>
    <mergeCell ref="F842:G842"/>
    <mergeCell ref="F843:G843"/>
    <mergeCell ref="F844:G844"/>
    <mergeCell ref="B827:I827"/>
    <mergeCell ref="B828:I828"/>
    <mergeCell ref="F829:G829"/>
    <mergeCell ref="F830:G830"/>
    <mergeCell ref="F831:G831"/>
    <mergeCell ref="F832:G832"/>
    <mergeCell ref="F833:G833"/>
    <mergeCell ref="F834:G834"/>
    <mergeCell ref="F835:G835"/>
    <mergeCell ref="B818:I818"/>
    <mergeCell ref="B819:I819"/>
    <mergeCell ref="F820:G820"/>
    <mergeCell ref="F821:G821"/>
    <mergeCell ref="F822:G822"/>
    <mergeCell ref="F823:G823"/>
    <mergeCell ref="F824:G824"/>
    <mergeCell ref="F825:G825"/>
    <mergeCell ref="F826:G826"/>
    <mergeCell ref="B809:I809"/>
    <mergeCell ref="B810:I810"/>
    <mergeCell ref="F811:G811"/>
    <mergeCell ref="F812:G812"/>
    <mergeCell ref="F813:G813"/>
    <mergeCell ref="F814:G814"/>
    <mergeCell ref="F815:G815"/>
    <mergeCell ref="F816:G816"/>
    <mergeCell ref="F817:G817"/>
    <mergeCell ref="B800:I800"/>
    <mergeCell ref="B801:I801"/>
    <mergeCell ref="F802:G802"/>
    <mergeCell ref="F803:G803"/>
    <mergeCell ref="F804:G804"/>
    <mergeCell ref="F805:G805"/>
    <mergeCell ref="F806:G806"/>
    <mergeCell ref="F807:G807"/>
    <mergeCell ref="F808:G808"/>
    <mergeCell ref="B791:I791"/>
    <mergeCell ref="B792:I792"/>
    <mergeCell ref="F793:G793"/>
    <mergeCell ref="F794:G794"/>
    <mergeCell ref="F795:G795"/>
    <mergeCell ref="F796:G796"/>
    <mergeCell ref="F797:G797"/>
    <mergeCell ref="F798:G798"/>
    <mergeCell ref="F799:G799"/>
    <mergeCell ref="B782:I782"/>
    <mergeCell ref="B783:I783"/>
    <mergeCell ref="F784:G784"/>
    <mergeCell ref="F785:G785"/>
    <mergeCell ref="F786:G786"/>
    <mergeCell ref="F787:G787"/>
    <mergeCell ref="F788:G788"/>
    <mergeCell ref="F789:G789"/>
    <mergeCell ref="F790:G790"/>
    <mergeCell ref="B773:I773"/>
    <mergeCell ref="B774:I774"/>
    <mergeCell ref="F775:G775"/>
    <mergeCell ref="F776:G776"/>
    <mergeCell ref="F777:G777"/>
    <mergeCell ref="F778:G778"/>
    <mergeCell ref="F779:G779"/>
    <mergeCell ref="F780:G780"/>
    <mergeCell ref="F781:G781"/>
    <mergeCell ref="B764:I764"/>
    <mergeCell ref="B765:I765"/>
    <mergeCell ref="F766:G766"/>
    <mergeCell ref="F767:G767"/>
    <mergeCell ref="F768:G768"/>
    <mergeCell ref="F769:G769"/>
    <mergeCell ref="F770:G770"/>
    <mergeCell ref="F771:G771"/>
    <mergeCell ref="F772:G772"/>
    <mergeCell ref="B755:I755"/>
    <mergeCell ref="B756:I756"/>
    <mergeCell ref="F757:G757"/>
    <mergeCell ref="F758:G758"/>
    <mergeCell ref="F759:G759"/>
    <mergeCell ref="F760:G760"/>
    <mergeCell ref="F761:G761"/>
    <mergeCell ref="F762:G762"/>
    <mergeCell ref="F763:G763"/>
    <mergeCell ref="B746:I746"/>
    <mergeCell ref="B747:I747"/>
    <mergeCell ref="F748:G748"/>
    <mergeCell ref="F749:G749"/>
    <mergeCell ref="F750:G750"/>
    <mergeCell ref="F751:G751"/>
    <mergeCell ref="F752:G752"/>
    <mergeCell ref="F753:G753"/>
    <mergeCell ref="F754:G754"/>
    <mergeCell ref="B737:I737"/>
    <mergeCell ref="B738:I738"/>
    <mergeCell ref="F739:G739"/>
    <mergeCell ref="F740:G740"/>
    <mergeCell ref="F741:G741"/>
    <mergeCell ref="F742:G742"/>
    <mergeCell ref="F743:G743"/>
    <mergeCell ref="F744:G744"/>
    <mergeCell ref="F745:G745"/>
    <mergeCell ref="B728:I728"/>
    <mergeCell ref="B729:I729"/>
    <mergeCell ref="F730:G730"/>
    <mergeCell ref="F731:G731"/>
    <mergeCell ref="F732:G732"/>
    <mergeCell ref="F733:G733"/>
    <mergeCell ref="F734:G734"/>
    <mergeCell ref="F735:G735"/>
    <mergeCell ref="F736:G736"/>
    <mergeCell ref="B719:I719"/>
    <mergeCell ref="B720:I720"/>
    <mergeCell ref="F721:G721"/>
    <mergeCell ref="F722:G722"/>
    <mergeCell ref="F723:G723"/>
    <mergeCell ref="F724:G724"/>
    <mergeCell ref="F725:G725"/>
    <mergeCell ref="F726:G726"/>
    <mergeCell ref="F727:G727"/>
    <mergeCell ref="B710:I710"/>
    <mergeCell ref="B711:I711"/>
    <mergeCell ref="F712:G712"/>
    <mergeCell ref="F713:G713"/>
    <mergeCell ref="F714:G714"/>
    <mergeCell ref="F715:G715"/>
    <mergeCell ref="F716:G716"/>
    <mergeCell ref="F717:G717"/>
    <mergeCell ref="F718:G718"/>
    <mergeCell ref="B701:I701"/>
    <mergeCell ref="B702:I702"/>
    <mergeCell ref="F703:G703"/>
    <mergeCell ref="F704:G704"/>
    <mergeCell ref="F705:G705"/>
    <mergeCell ref="F706:G706"/>
    <mergeCell ref="F707:G707"/>
    <mergeCell ref="F708:G708"/>
    <mergeCell ref="F709:G709"/>
    <mergeCell ref="B692:I692"/>
    <mergeCell ref="B693:I693"/>
    <mergeCell ref="F694:G694"/>
    <mergeCell ref="F695:G695"/>
    <mergeCell ref="F696:G696"/>
    <mergeCell ref="F697:G697"/>
    <mergeCell ref="F698:G698"/>
    <mergeCell ref="F699:G699"/>
    <mergeCell ref="F700:G700"/>
    <mergeCell ref="B683:I683"/>
    <mergeCell ref="B684:I684"/>
    <mergeCell ref="F685:G685"/>
    <mergeCell ref="F686:G686"/>
    <mergeCell ref="F687:G687"/>
    <mergeCell ref="F688:G688"/>
    <mergeCell ref="F689:G689"/>
    <mergeCell ref="F690:G690"/>
    <mergeCell ref="F691:G691"/>
    <mergeCell ref="B674:I674"/>
    <mergeCell ref="B675:I675"/>
    <mergeCell ref="F676:G676"/>
    <mergeCell ref="F677:G677"/>
    <mergeCell ref="F678:G678"/>
    <mergeCell ref="F679:G679"/>
    <mergeCell ref="F680:G680"/>
    <mergeCell ref="F681:G681"/>
    <mergeCell ref="F682:G682"/>
    <mergeCell ref="B665:I665"/>
    <mergeCell ref="B666:I666"/>
    <mergeCell ref="F667:G667"/>
    <mergeCell ref="F668:G668"/>
    <mergeCell ref="F669:G669"/>
    <mergeCell ref="F670:G670"/>
    <mergeCell ref="F671:G671"/>
    <mergeCell ref="F672:G672"/>
    <mergeCell ref="F673:G673"/>
    <mergeCell ref="B656:I656"/>
    <mergeCell ref="B657:I657"/>
    <mergeCell ref="F658:G658"/>
    <mergeCell ref="F659:G659"/>
    <mergeCell ref="F660:G660"/>
    <mergeCell ref="F661:G661"/>
    <mergeCell ref="F662:G662"/>
    <mergeCell ref="F663:G663"/>
    <mergeCell ref="F664:G664"/>
    <mergeCell ref="B647:I647"/>
    <mergeCell ref="B648:I648"/>
    <mergeCell ref="F649:G649"/>
    <mergeCell ref="F650:G650"/>
    <mergeCell ref="F651:G651"/>
    <mergeCell ref="F652:G652"/>
    <mergeCell ref="F653:G653"/>
    <mergeCell ref="F654:G654"/>
    <mergeCell ref="F655:G655"/>
    <mergeCell ref="B638:I638"/>
    <mergeCell ref="B639:I639"/>
    <mergeCell ref="F640:G640"/>
    <mergeCell ref="F641:G641"/>
    <mergeCell ref="F642:G642"/>
    <mergeCell ref="F643:G643"/>
    <mergeCell ref="F644:G644"/>
    <mergeCell ref="F645:G645"/>
    <mergeCell ref="F646:G646"/>
    <mergeCell ref="B629:I629"/>
    <mergeCell ref="B630:I630"/>
    <mergeCell ref="F631:G631"/>
    <mergeCell ref="F632:G632"/>
    <mergeCell ref="F633:G633"/>
    <mergeCell ref="F634:G634"/>
    <mergeCell ref="F635:G635"/>
    <mergeCell ref="F636:G636"/>
    <mergeCell ref="F637:G637"/>
    <mergeCell ref="B620:I620"/>
    <mergeCell ref="B621:I621"/>
    <mergeCell ref="F622:G622"/>
    <mergeCell ref="F623:G623"/>
    <mergeCell ref="F624:G624"/>
    <mergeCell ref="F625:G625"/>
    <mergeCell ref="F626:G626"/>
    <mergeCell ref="F627:G627"/>
    <mergeCell ref="F628:G628"/>
    <mergeCell ref="B611:I611"/>
    <mergeCell ref="B612:I612"/>
    <mergeCell ref="F613:G613"/>
    <mergeCell ref="F614:G614"/>
    <mergeCell ref="F615:G615"/>
    <mergeCell ref="F616:G616"/>
    <mergeCell ref="F617:G617"/>
    <mergeCell ref="F618:G618"/>
    <mergeCell ref="F619:G619"/>
    <mergeCell ref="B602:I602"/>
    <mergeCell ref="B603:I603"/>
    <mergeCell ref="F604:G604"/>
    <mergeCell ref="F605:G605"/>
    <mergeCell ref="F606:G606"/>
    <mergeCell ref="F607:G607"/>
    <mergeCell ref="F608:G608"/>
    <mergeCell ref="F609:G609"/>
    <mergeCell ref="F610:G610"/>
    <mergeCell ref="B593:I593"/>
    <mergeCell ref="B594:I594"/>
    <mergeCell ref="F595:G595"/>
    <mergeCell ref="F596:G596"/>
    <mergeCell ref="F597:G597"/>
    <mergeCell ref="F598:G598"/>
    <mergeCell ref="F599:G599"/>
    <mergeCell ref="F600:G600"/>
    <mergeCell ref="F601:G601"/>
    <mergeCell ref="B584:I584"/>
    <mergeCell ref="B585:I585"/>
    <mergeCell ref="F586:G586"/>
    <mergeCell ref="F587:G587"/>
    <mergeCell ref="F588:G588"/>
    <mergeCell ref="F589:G589"/>
    <mergeCell ref="F590:G590"/>
    <mergeCell ref="F591:G591"/>
    <mergeCell ref="F592:G592"/>
    <mergeCell ref="B575:I575"/>
    <mergeCell ref="B576:I576"/>
    <mergeCell ref="F577:G577"/>
    <mergeCell ref="F578:G578"/>
    <mergeCell ref="F579:G579"/>
    <mergeCell ref="F580:G580"/>
    <mergeCell ref="F581:G581"/>
    <mergeCell ref="F582:G582"/>
    <mergeCell ref="F583:G583"/>
    <mergeCell ref="B566:I566"/>
    <mergeCell ref="B567:I567"/>
    <mergeCell ref="F568:G568"/>
    <mergeCell ref="F569:G569"/>
    <mergeCell ref="F570:G570"/>
    <mergeCell ref="F571:G571"/>
    <mergeCell ref="F572:G572"/>
    <mergeCell ref="F573:G573"/>
    <mergeCell ref="F574:G574"/>
    <mergeCell ref="B287:I287"/>
    <mergeCell ref="F289:G289"/>
    <mergeCell ref="F295:G295"/>
    <mergeCell ref="B296:I296"/>
    <mergeCell ref="B297:I297"/>
    <mergeCell ref="F302:G302"/>
    <mergeCell ref="F303:G303"/>
    <mergeCell ref="B305:I305"/>
    <mergeCell ref="B306:I306"/>
    <mergeCell ref="B278:I278"/>
    <mergeCell ref="B279:I279"/>
    <mergeCell ref="F280:G280"/>
    <mergeCell ref="F281:G281"/>
    <mergeCell ref="F282:G282"/>
    <mergeCell ref="F283:G283"/>
    <mergeCell ref="F284:G284"/>
    <mergeCell ref="F285:G285"/>
    <mergeCell ref="F286:G286"/>
    <mergeCell ref="B288:I288"/>
    <mergeCell ref="F290:G290"/>
    <mergeCell ref="F291:G291"/>
    <mergeCell ref="F292:G292"/>
    <mergeCell ref="F293:G293"/>
    <mergeCell ref="F294:G294"/>
    <mergeCell ref="B269:I269"/>
    <mergeCell ref="B270:I270"/>
    <mergeCell ref="F271:G271"/>
    <mergeCell ref="F272:G272"/>
    <mergeCell ref="F273:G273"/>
    <mergeCell ref="F274:G274"/>
    <mergeCell ref="F275:G275"/>
    <mergeCell ref="F276:G276"/>
    <mergeCell ref="F277:G277"/>
    <mergeCell ref="B260:I260"/>
    <mergeCell ref="B261:I261"/>
    <mergeCell ref="F262:G262"/>
    <mergeCell ref="F263:G263"/>
    <mergeCell ref="F264:G264"/>
    <mergeCell ref="F265:G265"/>
    <mergeCell ref="F266:G266"/>
    <mergeCell ref="F267:G267"/>
    <mergeCell ref="F268:G268"/>
    <mergeCell ref="B251:I251"/>
    <mergeCell ref="B252:I252"/>
    <mergeCell ref="F253:G253"/>
    <mergeCell ref="F254:G254"/>
    <mergeCell ref="F255:G255"/>
    <mergeCell ref="F256:G256"/>
    <mergeCell ref="F257:G257"/>
    <mergeCell ref="F258:G258"/>
    <mergeCell ref="F259:G259"/>
    <mergeCell ref="B242:I242"/>
    <mergeCell ref="B243:I243"/>
    <mergeCell ref="F244:G244"/>
    <mergeCell ref="F245:G245"/>
    <mergeCell ref="F246:G246"/>
    <mergeCell ref="F247:G247"/>
    <mergeCell ref="F248:G248"/>
    <mergeCell ref="F249:G249"/>
    <mergeCell ref="F250:G250"/>
    <mergeCell ref="B233:I233"/>
    <mergeCell ref="B234:I234"/>
    <mergeCell ref="F235:G235"/>
    <mergeCell ref="F236:G236"/>
    <mergeCell ref="F237:G237"/>
    <mergeCell ref="F238:G238"/>
    <mergeCell ref="F239:G239"/>
    <mergeCell ref="F240:G240"/>
    <mergeCell ref="F241:G241"/>
    <mergeCell ref="B224:I224"/>
    <mergeCell ref="B225:I225"/>
    <mergeCell ref="F226:G226"/>
    <mergeCell ref="F227:G227"/>
    <mergeCell ref="F228:G228"/>
    <mergeCell ref="F229:G229"/>
    <mergeCell ref="F230:G230"/>
    <mergeCell ref="F231:G231"/>
    <mergeCell ref="F232:G232"/>
    <mergeCell ref="B215:I215"/>
    <mergeCell ref="B216:I216"/>
    <mergeCell ref="F217:G217"/>
    <mergeCell ref="F218:G218"/>
    <mergeCell ref="F219:G219"/>
    <mergeCell ref="F220:G220"/>
    <mergeCell ref="F221:G221"/>
    <mergeCell ref="F222:G222"/>
    <mergeCell ref="F223:G223"/>
    <mergeCell ref="B206:I206"/>
    <mergeCell ref="B207:I207"/>
    <mergeCell ref="F208:G208"/>
    <mergeCell ref="F209:G209"/>
    <mergeCell ref="F210:G210"/>
    <mergeCell ref="F211:G211"/>
    <mergeCell ref="F212:G212"/>
    <mergeCell ref="F213:G213"/>
    <mergeCell ref="F214:G214"/>
    <mergeCell ref="B197:I197"/>
    <mergeCell ref="B198:I198"/>
    <mergeCell ref="F199:G199"/>
    <mergeCell ref="F200:G200"/>
    <mergeCell ref="F201:G201"/>
    <mergeCell ref="F202:G202"/>
    <mergeCell ref="F203:G203"/>
    <mergeCell ref="F204:G204"/>
    <mergeCell ref="F205:G205"/>
    <mergeCell ref="B188:I188"/>
    <mergeCell ref="B189:I189"/>
    <mergeCell ref="F190:G190"/>
    <mergeCell ref="F191:G191"/>
    <mergeCell ref="F192:G192"/>
    <mergeCell ref="F193:G193"/>
    <mergeCell ref="F194:G194"/>
    <mergeCell ref="F195:G195"/>
    <mergeCell ref="F196:G196"/>
    <mergeCell ref="B179:I179"/>
    <mergeCell ref="B180:I180"/>
    <mergeCell ref="F181:G181"/>
    <mergeCell ref="F182:G182"/>
    <mergeCell ref="F183:G183"/>
    <mergeCell ref="F184:G184"/>
    <mergeCell ref="F185:G185"/>
    <mergeCell ref="F186:G186"/>
    <mergeCell ref="F187:G187"/>
    <mergeCell ref="B170:I170"/>
    <mergeCell ref="B171:I171"/>
    <mergeCell ref="F172:G172"/>
    <mergeCell ref="F173:G173"/>
    <mergeCell ref="F174:G174"/>
    <mergeCell ref="F175:G175"/>
    <mergeCell ref="F176:G176"/>
    <mergeCell ref="F177:G177"/>
    <mergeCell ref="F178:G178"/>
    <mergeCell ref="B161:I161"/>
    <mergeCell ref="B162:I162"/>
    <mergeCell ref="F163:G163"/>
    <mergeCell ref="F164:G164"/>
    <mergeCell ref="F165:G165"/>
    <mergeCell ref="F166:G166"/>
    <mergeCell ref="F167:G167"/>
    <mergeCell ref="F168:G168"/>
    <mergeCell ref="F169:G169"/>
    <mergeCell ref="B152:I152"/>
    <mergeCell ref="B153:I153"/>
    <mergeCell ref="F154:G154"/>
    <mergeCell ref="F155:G155"/>
    <mergeCell ref="F156:G156"/>
    <mergeCell ref="F157:G157"/>
    <mergeCell ref="F158:G158"/>
    <mergeCell ref="F159:G159"/>
    <mergeCell ref="F160:G160"/>
    <mergeCell ref="B143:I143"/>
    <mergeCell ref="B144:I144"/>
    <mergeCell ref="F145:G145"/>
    <mergeCell ref="F146:G146"/>
    <mergeCell ref="F147:G147"/>
    <mergeCell ref="F148:G148"/>
    <mergeCell ref="F149:G149"/>
    <mergeCell ref="F150:G150"/>
    <mergeCell ref="F151:G151"/>
    <mergeCell ref="B134:I134"/>
    <mergeCell ref="B135:I135"/>
    <mergeCell ref="F136:G136"/>
    <mergeCell ref="F137:G137"/>
    <mergeCell ref="F138:G138"/>
    <mergeCell ref="F139:G139"/>
    <mergeCell ref="F140:G140"/>
    <mergeCell ref="F141:G141"/>
    <mergeCell ref="F142:G142"/>
    <mergeCell ref="B125:I125"/>
    <mergeCell ref="B126:I126"/>
    <mergeCell ref="F127:G127"/>
    <mergeCell ref="F128:G128"/>
    <mergeCell ref="F129:G129"/>
    <mergeCell ref="F130:G130"/>
    <mergeCell ref="F131:G131"/>
    <mergeCell ref="F132:G132"/>
    <mergeCell ref="F133:G133"/>
    <mergeCell ref="B116:I116"/>
    <mergeCell ref="B117:I117"/>
    <mergeCell ref="F118:G118"/>
    <mergeCell ref="F119:G119"/>
    <mergeCell ref="F120:G120"/>
    <mergeCell ref="F121:G121"/>
    <mergeCell ref="F122:G122"/>
    <mergeCell ref="F123:G123"/>
    <mergeCell ref="F124:G124"/>
    <mergeCell ref="B107:I107"/>
    <mergeCell ref="B108:I108"/>
    <mergeCell ref="F109:G109"/>
    <mergeCell ref="F110:G110"/>
    <mergeCell ref="F111:G111"/>
    <mergeCell ref="F112:G112"/>
    <mergeCell ref="F113:G113"/>
    <mergeCell ref="F114:G114"/>
    <mergeCell ref="F115:G115"/>
    <mergeCell ref="B98:I98"/>
    <mergeCell ref="B99:I99"/>
    <mergeCell ref="F100:G100"/>
    <mergeCell ref="F101:G101"/>
    <mergeCell ref="F102:G102"/>
    <mergeCell ref="F103:G103"/>
    <mergeCell ref="F104:G104"/>
    <mergeCell ref="F105:G105"/>
    <mergeCell ref="F106:G106"/>
    <mergeCell ref="B89:I89"/>
    <mergeCell ref="B90:I90"/>
    <mergeCell ref="F91:G91"/>
    <mergeCell ref="F92:G92"/>
    <mergeCell ref="F93:G93"/>
    <mergeCell ref="F94:G94"/>
    <mergeCell ref="F95:G95"/>
    <mergeCell ref="F96:G96"/>
    <mergeCell ref="F97:G97"/>
    <mergeCell ref="B80:I80"/>
    <mergeCell ref="B81:I81"/>
    <mergeCell ref="F82:G82"/>
    <mergeCell ref="F83:G83"/>
    <mergeCell ref="F84:G84"/>
    <mergeCell ref="F85:G85"/>
    <mergeCell ref="F86:G86"/>
    <mergeCell ref="F87:G87"/>
    <mergeCell ref="F88:G88"/>
    <mergeCell ref="B71:I71"/>
    <mergeCell ref="B72:I72"/>
    <mergeCell ref="F73:G73"/>
    <mergeCell ref="F74:G74"/>
    <mergeCell ref="F75:G75"/>
    <mergeCell ref="F76:G76"/>
    <mergeCell ref="F77:G77"/>
    <mergeCell ref="F78:G78"/>
    <mergeCell ref="F79:G79"/>
    <mergeCell ref="B62:I62"/>
    <mergeCell ref="B63:I63"/>
    <mergeCell ref="F64:G64"/>
    <mergeCell ref="F65:G65"/>
    <mergeCell ref="F66:G66"/>
    <mergeCell ref="F67:G67"/>
    <mergeCell ref="F68:G68"/>
    <mergeCell ref="F69:G69"/>
    <mergeCell ref="F70:G70"/>
    <mergeCell ref="B53:I53"/>
    <mergeCell ref="B54:I54"/>
    <mergeCell ref="F55:G55"/>
    <mergeCell ref="F56:G56"/>
    <mergeCell ref="F57:G57"/>
    <mergeCell ref="F58:G58"/>
    <mergeCell ref="F59:G59"/>
    <mergeCell ref="F60:G60"/>
    <mergeCell ref="F61:G61"/>
    <mergeCell ref="B44:I44"/>
    <mergeCell ref="B45:I45"/>
    <mergeCell ref="F46:G46"/>
    <mergeCell ref="F47:G47"/>
    <mergeCell ref="F48:G48"/>
    <mergeCell ref="F49:G49"/>
    <mergeCell ref="F50:G50"/>
    <mergeCell ref="F51:G51"/>
    <mergeCell ref="F52:G52"/>
    <mergeCell ref="B35:I35"/>
    <mergeCell ref="B36:I36"/>
    <mergeCell ref="F37:G37"/>
    <mergeCell ref="F38:G38"/>
    <mergeCell ref="F39:G39"/>
    <mergeCell ref="F40:G40"/>
    <mergeCell ref="F41:G41"/>
    <mergeCell ref="F42:G42"/>
    <mergeCell ref="F43:G43"/>
    <mergeCell ref="B26:I26"/>
    <mergeCell ref="B27:I27"/>
    <mergeCell ref="F28:G28"/>
    <mergeCell ref="F29:G29"/>
    <mergeCell ref="F30:G30"/>
    <mergeCell ref="F31:G31"/>
    <mergeCell ref="F32:G32"/>
    <mergeCell ref="F33:G33"/>
    <mergeCell ref="F34:G34"/>
    <mergeCell ref="B17:I17"/>
    <mergeCell ref="B18:I18"/>
    <mergeCell ref="F19:G19"/>
    <mergeCell ref="F20:G20"/>
    <mergeCell ref="F21:G21"/>
    <mergeCell ref="F22:G22"/>
    <mergeCell ref="F23:G23"/>
    <mergeCell ref="F24:G24"/>
    <mergeCell ref="F25:G25"/>
    <mergeCell ref="F564:G564"/>
    <mergeCell ref="F565:G565"/>
    <mergeCell ref="F13:G13"/>
    <mergeCell ref="F14:G14"/>
    <mergeCell ref="F553:G553"/>
    <mergeCell ref="F556:G556"/>
    <mergeCell ref="F559:G559"/>
    <mergeCell ref="F560:G560"/>
    <mergeCell ref="F563:G563"/>
    <mergeCell ref="F554:G554"/>
    <mergeCell ref="F555:G555"/>
    <mergeCell ref="B557:I557"/>
    <mergeCell ref="B558:I558"/>
    <mergeCell ref="F561:G561"/>
    <mergeCell ref="F562:G562"/>
    <mergeCell ref="F543:G543"/>
    <mergeCell ref="F544:G544"/>
    <mergeCell ref="F545:G545"/>
    <mergeCell ref="F546:G546"/>
    <mergeCell ref="B548:I548"/>
    <mergeCell ref="F550:G550"/>
    <mergeCell ref="F551:G551"/>
    <mergeCell ref="F552:G552"/>
    <mergeCell ref="F547:G547"/>
    <mergeCell ref="B549:I549"/>
    <mergeCell ref="F532:G532"/>
    <mergeCell ref="F535:G535"/>
    <mergeCell ref="F536:G536"/>
    <mergeCell ref="F537:G537"/>
    <mergeCell ref="F538:G538"/>
    <mergeCell ref="F542:G542"/>
    <mergeCell ref="F533:G533"/>
    <mergeCell ref="F534:G534"/>
    <mergeCell ref="B539:I539"/>
    <mergeCell ref="B540:I540"/>
    <mergeCell ref="F541:G541"/>
    <mergeCell ref="F523:G523"/>
    <mergeCell ref="F524:G524"/>
    <mergeCell ref="F525:G525"/>
    <mergeCell ref="F528:G528"/>
    <mergeCell ref="F529:G529"/>
    <mergeCell ref="B522:I522"/>
    <mergeCell ref="F526:G526"/>
    <mergeCell ref="F527:G527"/>
    <mergeCell ref="B530:I530"/>
    <mergeCell ref="B531:I531"/>
    <mergeCell ref="F511:G511"/>
    <mergeCell ref="B513:I513"/>
    <mergeCell ref="F514:G514"/>
    <mergeCell ref="F515:G515"/>
    <mergeCell ref="F516:G516"/>
    <mergeCell ref="F517:G517"/>
    <mergeCell ref="F518:G518"/>
    <mergeCell ref="B512:I512"/>
    <mergeCell ref="F519:G519"/>
    <mergeCell ref="F520:G520"/>
    <mergeCell ref="B521:I521"/>
    <mergeCell ref="F501:G501"/>
    <mergeCell ref="F502:G502"/>
    <mergeCell ref="F507:G507"/>
    <mergeCell ref="F508:G508"/>
    <mergeCell ref="F509:G509"/>
    <mergeCell ref="F510:G510"/>
    <mergeCell ref="B503:I503"/>
    <mergeCell ref="B504:I504"/>
    <mergeCell ref="F505:G505"/>
    <mergeCell ref="F506:G506"/>
    <mergeCell ref="F490:G490"/>
    <mergeCell ref="F493:G493"/>
    <mergeCell ref="F496:G496"/>
    <mergeCell ref="F497:G497"/>
    <mergeCell ref="F500:G500"/>
    <mergeCell ref="F491:G491"/>
    <mergeCell ref="F492:G492"/>
    <mergeCell ref="B494:I494"/>
    <mergeCell ref="B495:I495"/>
    <mergeCell ref="F498:G498"/>
    <mergeCell ref="F499:G499"/>
    <mergeCell ref="F480:G480"/>
    <mergeCell ref="F481:G481"/>
    <mergeCell ref="F482:G482"/>
    <mergeCell ref="F483:G483"/>
    <mergeCell ref="B485:I485"/>
    <mergeCell ref="F487:G487"/>
    <mergeCell ref="F488:G488"/>
    <mergeCell ref="F489:G489"/>
    <mergeCell ref="F484:G484"/>
    <mergeCell ref="B486:I486"/>
    <mergeCell ref="F469:G469"/>
    <mergeCell ref="F472:G472"/>
    <mergeCell ref="F473:G473"/>
    <mergeCell ref="F474:G474"/>
    <mergeCell ref="F475:G475"/>
    <mergeCell ref="F479:G479"/>
    <mergeCell ref="F470:G470"/>
    <mergeCell ref="F471:G471"/>
    <mergeCell ref="B476:I476"/>
    <mergeCell ref="B477:I477"/>
    <mergeCell ref="F478:G478"/>
    <mergeCell ref="F460:G460"/>
    <mergeCell ref="F461:G461"/>
    <mergeCell ref="F462:G462"/>
    <mergeCell ref="F465:G465"/>
    <mergeCell ref="F466:G466"/>
    <mergeCell ref="B459:I459"/>
    <mergeCell ref="F463:G463"/>
    <mergeCell ref="F464:G464"/>
    <mergeCell ref="B467:I467"/>
    <mergeCell ref="B468:I468"/>
    <mergeCell ref="F448:G448"/>
    <mergeCell ref="B450:I450"/>
    <mergeCell ref="F451:G451"/>
    <mergeCell ref="F452:G452"/>
    <mergeCell ref="F453:G453"/>
    <mergeCell ref="F454:G454"/>
    <mergeCell ref="F455:G455"/>
    <mergeCell ref="B449:I449"/>
    <mergeCell ref="F456:G456"/>
    <mergeCell ref="F457:G457"/>
    <mergeCell ref="B458:I458"/>
    <mergeCell ref="F438:G438"/>
    <mergeCell ref="F439:G439"/>
    <mergeCell ref="F444:G444"/>
    <mergeCell ref="F445:G445"/>
    <mergeCell ref="F446:G446"/>
    <mergeCell ref="F447:G447"/>
    <mergeCell ref="B440:I440"/>
    <mergeCell ref="B441:I441"/>
    <mergeCell ref="F442:G442"/>
    <mergeCell ref="F443:G443"/>
    <mergeCell ref="F427:G427"/>
    <mergeCell ref="F430:G430"/>
    <mergeCell ref="F433:G433"/>
    <mergeCell ref="F434:G434"/>
    <mergeCell ref="F437:G437"/>
    <mergeCell ref="F428:G428"/>
    <mergeCell ref="F429:G429"/>
    <mergeCell ref="B431:I431"/>
    <mergeCell ref="B432:I432"/>
    <mergeCell ref="F435:G435"/>
    <mergeCell ref="F436:G436"/>
    <mergeCell ref="F417:G417"/>
    <mergeCell ref="F418:G418"/>
    <mergeCell ref="F419:G419"/>
    <mergeCell ref="F420:G420"/>
    <mergeCell ref="B422:I422"/>
    <mergeCell ref="F424:G424"/>
    <mergeCell ref="F425:G425"/>
    <mergeCell ref="F426:G426"/>
    <mergeCell ref="F421:G421"/>
    <mergeCell ref="B423:I423"/>
    <mergeCell ref="F409:G409"/>
    <mergeCell ref="F410:G410"/>
    <mergeCell ref="F411:G411"/>
    <mergeCell ref="F412:G412"/>
    <mergeCell ref="B414:I414"/>
    <mergeCell ref="F416:G416"/>
    <mergeCell ref="F408:G408"/>
    <mergeCell ref="B413:I413"/>
    <mergeCell ref="F415:G415"/>
    <mergeCell ref="F399:G399"/>
    <mergeCell ref="F402:G402"/>
    <mergeCell ref="F403:G403"/>
    <mergeCell ref="F406:G406"/>
    <mergeCell ref="F400:G400"/>
    <mergeCell ref="F401:G401"/>
    <mergeCell ref="B404:I404"/>
    <mergeCell ref="B405:I405"/>
    <mergeCell ref="F407:G407"/>
    <mergeCell ref="F389:G389"/>
    <mergeCell ref="F390:G390"/>
    <mergeCell ref="F391:G391"/>
    <mergeCell ref="F392:G392"/>
    <mergeCell ref="F397:G397"/>
    <mergeCell ref="F398:G398"/>
    <mergeCell ref="F393:G393"/>
    <mergeCell ref="F394:G394"/>
    <mergeCell ref="B395:I395"/>
    <mergeCell ref="B396:I396"/>
    <mergeCell ref="F381:G381"/>
    <mergeCell ref="F382:G382"/>
    <mergeCell ref="F383:G383"/>
    <mergeCell ref="F384:G384"/>
    <mergeCell ref="F385:G385"/>
    <mergeCell ref="B387:I387"/>
    <mergeCell ref="F388:G388"/>
    <mergeCell ref="B378:I378"/>
    <mergeCell ref="F379:G379"/>
    <mergeCell ref="F380:G380"/>
    <mergeCell ref="B386:I386"/>
    <mergeCell ref="F370:G370"/>
    <mergeCell ref="F371:G371"/>
    <mergeCell ref="F374:G374"/>
    <mergeCell ref="F375:G375"/>
    <mergeCell ref="F376:G376"/>
    <mergeCell ref="B368:I368"/>
    <mergeCell ref="B369:I369"/>
    <mergeCell ref="F372:G372"/>
    <mergeCell ref="F373:G373"/>
    <mergeCell ref="B377:I377"/>
    <mergeCell ref="F357:G357"/>
    <mergeCell ref="B359:I359"/>
    <mergeCell ref="F361:G361"/>
    <mergeCell ref="F362:G362"/>
    <mergeCell ref="F363:G363"/>
    <mergeCell ref="F364:G364"/>
    <mergeCell ref="F367:G367"/>
    <mergeCell ref="F358:G358"/>
    <mergeCell ref="B360:I360"/>
    <mergeCell ref="F365:G365"/>
    <mergeCell ref="F366:G366"/>
    <mergeCell ref="F347:G347"/>
    <mergeCell ref="F348:G348"/>
    <mergeCell ref="F349:G349"/>
    <mergeCell ref="F353:G353"/>
    <mergeCell ref="F354:G354"/>
    <mergeCell ref="F355:G355"/>
    <mergeCell ref="F356:G356"/>
    <mergeCell ref="B350:I350"/>
    <mergeCell ref="B351:I351"/>
    <mergeCell ref="F352:G352"/>
    <mergeCell ref="F336:G336"/>
    <mergeCell ref="F339:G339"/>
    <mergeCell ref="F340:G340"/>
    <mergeCell ref="F343:G343"/>
    <mergeCell ref="F346:G346"/>
    <mergeCell ref="F337:G337"/>
    <mergeCell ref="F338:G338"/>
    <mergeCell ref="B341:I341"/>
    <mergeCell ref="B342:I342"/>
    <mergeCell ref="F344:G344"/>
    <mergeCell ref="F345:G345"/>
    <mergeCell ref="F326:G326"/>
    <mergeCell ref="F327:G327"/>
    <mergeCell ref="F328:G328"/>
    <mergeCell ref="F329:G329"/>
    <mergeCell ref="F334:G334"/>
    <mergeCell ref="F335:G335"/>
    <mergeCell ref="F330:G330"/>
    <mergeCell ref="F331:G331"/>
    <mergeCell ref="B332:I332"/>
    <mergeCell ref="B333:I333"/>
    <mergeCell ref="F318:G318"/>
    <mergeCell ref="F319:G319"/>
    <mergeCell ref="F320:G320"/>
    <mergeCell ref="F321:G321"/>
    <mergeCell ref="F322:G322"/>
    <mergeCell ref="B324:I324"/>
    <mergeCell ref="F325:G325"/>
    <mergeCell ref="B315:I315"/>
    <mergeCell ref="F316:G316"/>
    <mergeCell ref="F317:G317"/>
    <mergeCell ref="B323:I323"/>
    <mergeCell ref="F307:G307"/>
    <mergeCell ref="F308:G308"/>
    <mergeCell ref="F311:G311"/>
    <mergeCell ref="F312:G312"/>
    <mergeCell ref="F313:G313"/>
    <mergeCell ref="F309:G309"/>
    <mergeCell ref="F310:G310"/>
    <mergeCell ref="B314:I314"/>
    <mergeCell ref="F298:G298"/>
    <mergeCell ref="F299:G299"/>
    <mergeCell ref="F300:G300"/>
    <mergeCell ref="F301:G301"/>
    <mergeCell ref="F304:G304"/>
    <mergeCell ref="L10:M10"/>
    <mergeCell ref="F11:G11"/>
    <mergeCell ref="F12:G12"/>
    <mergeCell ref="C6:C7"/>
    <mergeCell ref="D6:D7"/>
    <mergeCell ref="E6:E7"/>
    <mergeCell ref="F6:G6"/>
    <mergeCell ref="F10:G10"/>
    <mergeCell ref="F15:G15"/>
    <mergeCell ref="F16:G16"/>
    <mergeCell ref="I6:I7"/>
    <mergeCell ref="B9:I9"/>
    <mergeCell ref="A1:I1"/>
    <mergeCell ref="A2:I2"/>
    <mergeCell ref="A3:I3"/>
    <mergeCell ref="A4:I4"/>
    <mergeCell ref="A5:I5"/>
    <mergeCell ref="A6:A7"/>
    <mergeCell ref="B6:B7"/>
    <mergeCell ref="H6:H7"/>
    <mergeCell ref="B8:I8"/>
  </mergeCells>
  <phoneticPr fontId="27" type="noConversion"/>
  <printOptions horizontalCentered="1" verticalCentered="1"/>
  <pageMargins left="0.59055118110236227" right="0.59055118110236227" top="0.74803149606299213" bottom="0.74803149606299213" header="0" footer="0"/>
  <pageSetup fitToHeight="0" orientation="landscape" r:id="rId1"/>
  <headerFooter>
    <oddFooter>&amp;CPágina &amp;P de</oddFooter>
  </headerFooter>
  <extLst>
    <ext xmlns:x14="http://schemas.microsoft.com/office/spreadsheetml/2009/9/main" uri="{CCE6A557-97BC-4b89-ADB6-D9C93CAAB3DF}">
      <x14:dataValidations xmlns:xm="http://schemas.microsoft.com/office/excel/2006/main" count="1">
        <x14:dataValidation type="list" allowBlank="1" showInputMessage="1" xr:uid="{00000000-0002-0000-0300-000000000000}">
          <x14:formula1>
            <xm:f>'Validaciones SEVRI'!$D$2:$D$118</xm:f>
          </x14:formula1>
          <xm:sqref>B10:B16 B19:B25 B28:B34 B37:B43 B46:B52 B55:B61 B64:B70 B73:B79 B82:B88 B91:B97 B100:B106 B109:B115 B118:B124 B127:B133 B136:B142 B145:B151 B154:B160 B163:B169 B172:B178 B181:B187 B190:B196 B199:B205 B208:B214 B217:B223 B226:B232 B235:B241 B244:B250 B253:B259 B262:B268 B271:B277 B280:B286 B289:B295 B298:B304 B307:B313 B316:B322 B325:B331 B334:B340 B343:B349 B352:B358 B361:B367 B370:B376 B379:B385 B388:B394 B397:B403 B406:B412 B415:B421 B424:B430 B433:B439 B442:B448 B451:B457 B460:B466 B469:B475 B478:B484 B487:B493 B496:B502 B505:B511 B514:B520 B523:B529 B532:B538 B541:B547 B550:B556 B559:B565 B568:B574 B577:B583 B586:B592 B595:B601 B604:B610 B613:B619 B622:B628 B631:B637 B640:B646 B649:B655 B658:B664 B667:B673 B676:B682 B685:B691 B694:B700 B703:B709 B712:B718 B721:B727 B730:B736 B739:B745 B748:B754 B757:B763 B766:B772 B775:B781 B784:B790 B793:B799 B802:B808 B811:B817 B820:B826 B829:B835 B838:B844 B847:B853 B856:B862 B865:B871 B874:B880 B883:B889 B892:B898 B901:B907 B910:B916 B919:B925 B928:B934 B937:B943 B946:B952 B955:B961 B964:B970 B973:B979 B982:B988 B991:B997 B1000:B1006 B1009:B1015 B1018:B1024 B1027:B1033 B1036:B1042 B1045:B1051 B1054:B1060 B1063:B1069 B1072:B1078 B1081:B1087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018"/>
  <sheetViews>
    <sheetView zoomScale="110" zoomScaleNormal="110" workbookViewId="0">
      <pane ySplit="1" topLeftCell="A2" activePane="bottomLeft" state="frozen"/>
      <selection pane="bottomLeft" activeCell="A118" sqref="A118:XFD118"/>
    </sheetView>
  </sheetViews>
  <sheetFormatPr baseColWidth="10" defaultColWidth="14.44140625" defaultRowHeight="15" customHeight="1" x14ac:dyDescent="0.3"/>
  <cols>
    <col min="1" max="1" width="11.44140625" customWidth="1"/>
    <col min="2" max="2" width="20.33203125" customWidth="1"/>
    <col min="3" max="3" width="28.88671875" customWidth="1"/>
    <col min="4" max="4" width="83" customWidth="1"/>
    <col min="5" max="5" width="36.109375" customWidth="1"/>
    <col min="6" max="6" width="16.6640625" customWidth="1"/>
    <col min="7" max="7" width="33.6640625" customWidth="1"/>
    <col min="8" max="8" width="25.44140625" customWidth="1"/>
  </cols>
  <sheetData>
    <row r="1" spans="1:10" ht="15.6" x14ac:dyDescent="0.3">
      <c r="A1" s="32" t="s">
        <v>224</v>
      </c>
      <c r="B1" s="32" t="s">
        <v>225</v>
      </c>
      <c r="C1" s="32" t="s">
        <v>59</v>
      </c>
      <c r="D1" s="32" t="s">
        <v>226</v>
      </c>
      <c r="E1" s="32" t="s">
        <v>227</v>
      </c>
      <c r="F1" s="32" t="s">
        <v>228</v>
      </c>
      <c r="G1" s="32" t="s">
        <v>229</v>
      </c>
      <c r="H1" s="32" t="s">
        <v>230</v>
      </c>
      <c r="I1" s="32" t="s">
        <v>231</v>
      </c>
      <c r="J1" s="32" t="s">
        <v>232</v>
      </c>
    </row>
    <row r="2" spans="1:10" ht="14.4" x14ac:dyDescent="0.3">
      <c r="A2" s="6" t="s">
        <v>233</v>
      </c>
      <c r="B2" s="6" t="s">
        <v>234</v>
      </c>
      <c r="C2" s="6" t="s">
        <v>235</v>
      </c>
      <c r="D2" s="6" t="s">
        <v>236</v>
      </c>
      <c r="E2" s="6" t="str">
        <f t="shared" ref="E2:E118" si="0">+CONCATENATE(B2," ",C2)</f>
        <v>R001 Tecnologías de Información</v>
      </c>
      <c r="F2" s="6" t="s">
        <v>233</v>
      </c>
      <c r="G2" t="s">
        <v>131</v>
      </c>
      <c r="H2" s="6" t="s">
        <v>235</v>
      </c>
      <c r="I2" s="6" t="s">
        <v>237</v>
      </c>
      <c r="J2" s="6" t="s">
        <v>238</v>
      </c>
    </row>
    <row r="3" spans="1:10" ht="14.4" x14ac:dyDescent="0.3">
      <c r="A3" s="6" t="s">
        <v>233</v>
      </c>
      <c r="B3" s="6" t="s">
        <v>234</v>
      </c>
      <c r="C3" s="6" t="s">
        <v>235</v>
      </c>
      <c r="D3" s="6" t="s">
        <v>239</v>
      </c>
      <c r="E3" s="6" t="str">
        <f t="shared" si="0"/>
        <v>R001 Tecnologías de Información</v>
      </c>
      <c r="F3" s="6" t="s">
        <v>233</v>
      </c>
      <c r="G3" t="s">
        <v>132</v>
      </c>
      <c r="H3" s="6" t="s">
        <v>240</v>
      </c>
      <c r="I3" s="6" t="s">
        <v>241</v>
      </c>
      <c r="J3" s="6" t="s">
        <v>242</v>
      </c>
    </row>
    <row r="4" spans="1:10" ht="14.4" x14ac:dyDescent="0.3">
      <c r="A4" s="6" t="s">
        <v>233</v>
      </c>
      <c r="B4" s="6" t="s">
        <v>234</v>
      </c>
      <c r="C4" s="6" t="s">
        <v>235</v>
      </c>
      <c r="D4" s="6" t="s">
        <v>243</v>
      </c>
      <c r="E4" s="6" t="str">
        <f t="shared" si="0"/>
        <v>R001 Tecnologías de Información</v>
      </c>
      <c r="F4" s="6" t="s">
        <v>233</v>
      </c>
      <c r="G4" t="s">
        <v>133</v>
      </c>
      <c r="H4" s="6" t="s">
        <v>244</v>
      </c>
      <c r="I4" s="6" t="s">
        <v>245</v>
      </c>
    </row>
    <row r="5" spans="1:10" ht="14.4" x14ac:dyDescent="0.3">
      <c r="A5" s="6" t="s">
        <v>233</v>
      </c>
      <c r="B5" s="6" t="s">
        <v>234</v>
      </c>
      <c r="C5" s="6" t="s">
        <v>235</v>
      </c>
      <c r="D5" s="6" t="s">
        <v>246</v>
      </c>
      <c r="E5" s="6" t="str">
        <f t="shared" si="0"/>
        <v>R001 Tecnologías de Información</v>
      </c>
      <c r="F5" s="6" t="s">
        <v>233</v>
      </c>
      <c r="G5" t="s">
        <v>134</v>
      </c>
      <c r="H5" s="6" t="s">
        <v>247</v>
      </c>
    </row>
    <row r="6" spans="1:10" ht="14.4" x14ac:dyDescent="0.3">
      <c r="A6" s="6" t="s">
        <v>233</v>
      </c>
      <c r="B6" s="6" t="s">
        <v>234</v>
      </c>
      <c r="C6" s="6" t="s">
        <v>235</v>
      </c>
      <c r="D6" s="6" t="s">
        <v>248</v>
      </c>
      <c r="E6" s="6" t="str">
        <f t="shared" si="0"/>
        <v>R001 Tecnologías de Información</v>
      </c>
      <c r="F6" s="6" t="s">
        <v>233</v>
      </c>
      <c r="G6" t="s">
        <v>135</v>
      </c>
      <c r="H6" s="6" t="s">
        <v>249</v>
      </c>
    </row>
    <row r="7" spans="1:10" ht="14.4" x14ac:dyDescent="0.3">
      <c r="A7" s="6" t="s">
        <v>233</v>
      </c>
      <c r="B7" s="6" t="s">
        <v>234</v>
      </c>
      <c r="C7" s="6" t="s">
        <v>235</v>
      </c>
      <c r="D7" s="6" t="s">
        <v>250</v>
      </c>
      <c r="E7" s="6" t="str">
        <f t="shared" ref="E7" si="1">+CONCATENATE(B7," ",C7)</f>
        <v>R001 Tecnologías de Información</v>
      </c>
      <c r="F7" s="6" t="s">
        <v>233</v>
      </c>
      <c r="G7" t="s">
        <v>136</v>
      </c>
      <c r="H7" s="6" t="s">
        <v>251</v>
      </c>
    </row>
    <row r="8" spans="1:10" ht="14.4" x14ac:dyDescent="0.3">
      <c r="A8" s="6" t="s">
        <v>233</v>
      </c>
      <c r="B8" s="6" t="s">
        <v>234</v>
      </c>
      <c r="C8" s="6" t="s">
        <v>235</v>
      </c>
      <c r="D8" s="6" t="s">
        <v>252</v>
      </c>
      <c r="E8" s="6" t="str">
        <f t="shared" si="0"/>
        <v>R001 Tecnologías de Información</v>
      </c>
      <c r="F8" s="6" t="s">
        <v>233</v>
      </c>
      <c r="G8" t="s">
        <v>137</v>
      </c>
      <c r="H8" s="6" t="s">
        <v>253</v>
      </c>
    </row>
    <row r="9" spans="1:10" ht="14.4" x14ac:dyDescent="0.3">
      <c r="A9" s="6" t="s">
        <v>233</v>
      </c>
      <c r="B9" s="6" t="s">
        <v>254</v>
      </c>
      <c r="C9" s="6" t="s">
        <v>240</v>
      </c>
      <c r="D9" s="6" t="s">
        <v>255</v>
      </c>
      <c r="E9" s="6" t="str">
        <f t="shared" si="0"/>
        <v>R002 Presupuestario</v>
      </c>
      <c r="F9" s="6" t="s">
        <v>233</v>
      </c>
      <c r="G9" t="s">
        <v>138</v>
      </c>
      <c r="H9" s="6" t="s">
        <v>224</v>
      </c>
    </row>
    <row r="10" spans="1:10" ht="14.4" x14ac:dyDescent="0.3">
      <c r="A10" s="6" t="s">
        <v>233</v>
      </c>
      <c r="B10" s="6" t="s">
        <v>254</v>
      </c>
      <c r="C10" s="6" t="s">
        <v>240</v>
      </c>
      <c r="D10" s="6" t="s">
        <v>256</v>
      </c>
      <c r="E10" s="6" t="str">
        <f t="shared" ref="E10:E11" si="2">+CONCATENATE(B10," ",C10)</f>
        <v>R002 Presupuestario</v>
      </c>
      <c r="F10" s="6" t="s">
        <v>257</v>
      </c>
      <c r="G10" t="s">
        <v>139</v>
      </c>
      <c r="H10" s="6" t="s">
        <v>258</v>
      </c>
    </row>
    <row r="11" spans="1:10" ht="14.4" x14ac:dyDescent="0.3">
      <c r="A11" s="6" t="s">
        <v>233</v>
      </c>
      <c r="B11" s="6" t="s">
        <v>254</v>
      </c>
      <c r="C11" s="6" t="s">
        <v>240</v>
      </c>
      <c r="D11" s="6" t="s">
        <v>259</v>
      </c>
      <c r="E11" s="6" t="str">
        <f t="shared" si="2"/>
        <v>R002 Presupuestario</v>
      </c>
      <c r="F11" s="6" t="s">
        <v>257</v>
      </c>
      <c r="G11" t="s">
        <v>140</v>
      </c>
      <c r="H11" s="6" t="s">
        <v>260</v>
      </c>
    </row>
    <row r="12" spans="1:10" ht="14.4" x14ac:dyDescent="0.3">
      <c r="A12" s="6" t="s">
        <v>233</v>
      </c>
      <c r="B12" s="6" t="s">
        <v>254</v>
      </c>
      <c r="C12" s="6" t="s">
        <v>240</v>
      </c>
      <c r="D12" s="6" t="s">
        <v>261</v>
      </c>
      <c r="E12" s="6" t="str">
        <f t="shared" si="0"/>
        <v>R002 Presupuestario</v>
      </c>
      <c r="F12" s="6" t="s">
        <v>257</v>
      </c>
      <c r="G12" t="s">
        <v>141</v>
      </c>
      <c r="H12" s="6" t="s">
        <v>262</v>
      </c>
    </row>
    <row r="13" spans="1:10" ht="14.4" x14ac:dyDescent="0.3">
      <c r="A13" s="6" t="s">
        <v>233</v>
      </c>
      <c r="B13" s="6" t="s">
        <v>263</v>
      </c>
      <c r="C13" s="6" t="s">
        <v>244</v>
      </c>
      <c r="D13" s="6" t="s">
        <v>264</v>
      </c>
      <c r="E13" s="6" t="str">
        <f t="shared" si="0"/>
        <v>R003 Operativo</v>
      </c>
      <c r="F13" s="6" t="s">
        <v>257</v>
      </c>
      <c r="G13" t="s">
        <v>142</v>
      </c>
      <c r="H13" s="6" t="s">
        <v>265</v>
      </c>
    </row>
    <row r="14" spans="1:10" ht="14.4" x14ac:dyDescent="0.3">
      <c r="A14" s="6" t="s">
        <v>233</v>
      </c>
      <c r="B14" s="6" t="s">
        <v>263</v>
      </c>
      <c r="C14" s="6" t="s">
        <v>244</v>
      </c>
      <c r="D14" s="6" t="s">
        <v>266</v>
      </c>
      <c r="E14" s="6" t="str">
        <f t="shared" ref="E14" si="3">+CONCATENATE(B14," ",C14)</f>
        <v>R003 Operativo</v>
      </c>
      <c r="F14" s="6" t="s">
        <v>257</v>
      </c>
      <c r="G14" t="s">
        <v>143</v>
      </c>
      <c r="H14" s="6" t="s">
        <v>267</v>
      </c>
    </row>
    <row r="15" spans="1:10" ht="14.4" x14ac:dyDescent="0.3">
      <c r="A15" s="6" t="s">
        <v>233</v>
      </c>
      <c r="B15" s="6" t="s">
        <v>263</v>
      </c>
      <c r="C15" s="6" t="s">
        <v>244</v>
      </c>
      <c r="D15" s="6" t="s">
        <v>268</v>
      </c>
      <c r="E15" s="6" t="str">
        <f t="shared" si="0"/>
        <v>R003 Operativo</v>
      </c>
      <c r="F15" s="6" t="s">
        <v>257</v>
      </c>
      <c r="G15" t="s">
        <v>144</v>
      </c>
      <c r="H15" s="6" t="s">
        <v>251</v>
      </c>
    </row>
    <row r="16" spans="1:10" ht="14.4" x14ac:dyDescent="0.3">
      <c r="A16" s="6" t="s">
        <v>233</v>
      </c>
      <c r="B16" s="6" t="s">
        <v>263</v>
      </c>
      <c r="C16" s="6" t="s">
        <v>244</v>
      </c>
      <c r="D16" s="6" t="s">
        <v>269</v>
      </c>
      <c r="E16" s="6" t="str">
        <f t="shared" si="0"/>
        <v>R003 Operativo</v>
      </c>
      <c r="F16" s="6" t="s">
        <v>257</v>
      </c>
      <c r="G16" t="s">
        <v>145</v>
      </c>
      <c r="H16" s="6" t="s">
        <v>270</v>
      </c>
    </row>
    <row r="17" spans="1:8" ht="14.4" x14ac:dyDescent="0.3">
      <c r="A17" s="6" t="s">
        <v>233</v>
      </c>
      <c r="B17" s="6" t="s">
        <v>263</v>
      </c>
      <c r="C17" s="6" t="s">
        <v>244</v>
      </c>
      <c r="D17" s="6" t="s">
        <v>271</v>
      </c>
      <c r="E17" s="6" t="str">
        <f t="shared" si="0"/>
        <v>R003 Operativo</v>
      </c>
    </row>
    <row r="18" spans="1:8" ht="14.4" x14ac:dyDescent="0.3">
      <c r="A18" s="6" t="s">
        <v>233</v>
      </c>
      <c r="B18" s="6" t="s">
        <v>263</v>
      </c>
      <c r="C18" s="6" t="s">
        <v>244</v>
      </c>
      <c r="D18" s="6" t="s">
        <v>272</v>
      </c>
      <c r="E18" s="6" t="str">
        <f t="shared" si="0"/>
        <v>R003 Operativo</v>
      </c>
    </row>
    <row r="19" spans="1:8" ht="14.4" x14ac:dyDescent="0.3">
      <c r="A19" s="6" t="s">
        <v>233</v>
      </c>
      <c r="B19" s="6" t="s">
        <v>263</v>
      </c>
      <c r="C19" s="6" t="s">
        <v>244</v>
      </c>
      <c r="D19" s="6" t="s">
        <v>273</v>
      </c>
      <c r="E19" s="6" t="str">
        <f t="shared" si="0"/>
        <v>R003 Operativo</v>
      </c>
    </row>
    <row r="20" spans="1:8" ht="14.4" x14ac:dyDescent="0.3">
      <c r="A20" s="6" t="s">
        <v>233</v>
      </c>
      <c r="B20" s="6" t="s">
        <v>263</v>
      </c>
      <c r="C20" s="6" t="s">
        <v>244</v>
      </c>
      <c r="D20" s="6" t="s">
        <v>274</v>
      </c>
      <c r="E20" s="6" t="str">
        <f t="shared" ref="E20" si="4">+CONCATENATE(B20," ",C20)</f>
        <v>R003 Operativo</v>
      </c>
    </row>
    <row r="21" spans="1:8" ht="14.4" x14ac:dyDescent="0.3">
      <c r="A21" s="6" t="s">
        <v>233</v>
      </c>
      <c r="B21" s="6" t="s">
        <v>263</v>
      </c>
      <c r="C21" s="6" t="s">
        <v>244</v>
      </c>
      <c r="D21" s="6" t="s">
        <v>275</v>
      </c>
      <c r="E21" s="6" t="str">
        <f t="shared" si="0"/>
        <v>R003 Operativo</v>
      </c>
    </row>
    <row r="22" spans="1:8" ht="14.4" x14ac:dyDescent="0.3">
      <c r="A22" s="6" t="s">
        <v>233</v>
      </c>
      <c r="B22" s="6" t="s">
        <v>263</v>
      </c>
      <c r="C22" s="6" t="s">
        <v>244</v>
      </c>
      <c r="D22" s="6" t="s">
        <v>276</v>
      </c>
      <c r="E22" s="6" t="str">
        <f t="shared" si="0"/>
        <v>R003 Operativo</v>
      </c>
    </row>
    <row r="23" spans="1:8" ht="14.4" x14ac:dyDescent="0.3">
      <c r="A23" s="6" t="s">
        <v>233</v>
      </c>
      <c r="B23" s="6" t="s">
        <v>263</v>
      </c>
      <c r="C23" s="6" t="s">
        <v>244</v>
      </c>
      <c r="D23" s="6" t="s">
        <v>277</v>
      </c>
      <c r="E23" s="6" t="str">
        <f t="shared" si="0"/>
        <v>R003 Operativo</v>
      </c>
    </row>
    <row r="24" spans="1:8" ht="15.75" customHeight="1" x14ac:dyDescent="0.3">
      <c r="A24" s="6" t="s">
        <v>233</v>
      </c>
      <c r="B24" s="6" t="s">
        <v>263</v>
      </c>
      <c r="C24" s="6" t="s">
        <v>244</v>
      </c>
      <c r="D24" s="6" t="s">
        <v>278</v>
      </c>
      <c r="E24" s="6" t="str">
        <f t="shared" ref="E24" si="5">+CONCATENATE(B24," ",C24)</f>
        <v>R003 Operativo</v>
      </c>
    </row>
    <row r="25" spans="1:8" ht="15.75" customHeight="1" x14ac:dyDescent="0.3">
      <c r="A25" s="6" t="s">
        <v>233</v>
      </c>
      <c r="B25" s="6" t="s">
        <v>263</v>
      </c>
      <c r="C25" s="6" t="s">
        <v>244</v>
      </c>
      <c r="D25" s="6" t="s">
        <v>279</v>
      </c>
      <c r="E25" s="6" t="str">
        <f t="shared" si="0"/>
        <v>R003 Operativo</v>
      </c>
    </row>
    <row r="26" spans="1:8" ht="15.75" customHeight="1" x14ac:dyDescent="0.3">
      <c r="A26" s="6" t="s">
        <v>233</v>
      </c>
      <c r="B26" s="6" t="s">
        <v>263</v>
      </c>
      <c r="C26" s="6" t="s">
        <v>244</v>
      </c>
      <c r="D26" s="6" t="s">
        <v>280</v>
      </c>
      <c r="E26" s="6" t="str">
        <f t="shared" ref="E26:E28" si="6">+CONCATENATE(B26," ",C26)</f>
        <v>R003 Operativo</v>
      </c>
    </row>
    <row r="27" spans="1:8" ht="14.4" x14ac:dyDescent="0.3">
      <c r="A27" s="6" t="s">
        <v>233</v>
      </c>
      <c r="B27" s="6" t="s">
        <v>263</v>
      </c>
      <c r="C27" s="6" t="s">
        <v>244</v>
      </c>
      <c r="D27" s="6" t="s">
        <v>281</v>
      </c>
      <c r="E27" s="6" t="str">
        <f t="shared" si="6"/>
        <v>R003 Operativo</v>
      </c>
      <c r="F27" s="6" t="s">
        <v>257</v>
      </c>
      <c r="G27" t="s">
        <v>143</v>
      </c>
      <c r="H27" s="6" t="s">
        <v>267</v>
      </c>
    </row>
    <row r="28" spans="1:8" ht="15.75" customHeight="1" x14ac:dyDescent="0.3">
      <c r="A28" s="6" t="s">
        <v>233</v>
      </c>
      <c r="B28" s="6" t="s">
        <v>263</v>
      </c>
      <c r="C28" s="6" t="s">
        <v>244</v>
      </c>
      <c r="D28" s="6" t="s">
        <v>282</v>
      </c>
      <c r="E28" s="6" t="str">
        <f t="shared" si="6"/>
        <v>R003 Operativo</v>
      </c>
    </row>
    <row r="29" spans="1:8" ht="15.75" customHeight="1" x14ac:dyDescent="0.3">
      <c r="A29" s="6" t="s">
        <v>233</v>
      </c>
      <c r="B29" s="6" t="s">
        <v>263</v>
      </c>
      <c r="C29" s="6" t="s">
        <v>244</v>
      </c>
      <c r="D29" s="6" t="s">
        <v>283</v>
      </c>
      <c r="E29" s="6" t="str">
        <f t="shared" si="0"/>
        <v>R003 Operativo</v>
      </c>
    </row>
    <row r="30" spans="1:8" ht="15.75" customHeight="1" x14ac:dyDescent="0.3">
      <c r="A30" s="6" t="s">
        <v>233</v>
      </c>
      <c r="B30" s="6" t="s">
        <v>263</v>
      </c>
      <c r="C30" s="6" t="s">
        <v>244</v>
      </c>
      <c r="D30" s="6" t="s">
        <v>284</v>
      </c>
      <c r="E30" s="6" t="str">
        <f t="shared" si="0"/>
        <v>R003 Operativo</v>
      </c>
    </row>
    <row r="31" spans="1:8" ht="15.75" customHeight="1" x14ac:dyDescent="0.3">
      <c r="A31" s="6" t="s">
        <v>233</v>
      </c>
      <c r="B31" s="6" t="s">
        <v>263</v>
      </c>
      <c r="C31" s="6" t="s">
        <v>244</v>
      </c>
      <c r="D31" s="6" t="s">
        <v>285</v>
      </c>
      <c r="E31" s="6" t="str">
        <f t="shared" si="0"/>
        <v>R003 Operativo</v>
      </c>
    </row>
    <row r="32" spans="1:8" ht="15.75" customHeight="1" x14ac:dyDescent="0.3">
      <c r="A32" s="6" t="s">
        <v>233</v>
      </c>
      <c r="B32" s="6" t="s">
        <v>286</v>
      </c>
      <c r="C32" s="6" t="s">
        <v>247</v>
      </c>
      <c r="D32" s="6" t="s">
        <v>287</v>
      </c>
      <c r="E32" s="6" t="str">
        <f t="shared" si="0"/>
        <v>R004 Insumos</v>
      </c>
    </row>
    <row r="33" spans="1:5" ht="15.75" customHeight="1" x14ac:dyDescent="0.3">
      <c r="A33" s="6" t="s">
        <v>233</v>
      </c>
      <c r="B33" s="6" t="s">
        <v>286</v>
      </c>
      <c r="C33" s="6" t="s">
        <v>247</v>
      </c>
      <c r="D33" s="6" t="s">
        <v>288</v>
      </c>
      <c r="E33" s="6" t="str">
        <f t="shared" si="0"/>
        <v>R004 Insumos</v>
      </c>
    </row>
    <row r="34" spans="1:5" ht="15.75" customHeight="1" x14ac:dyDescent="0.3">
      <c r="A34" s="6" t="s">
        <v>233</v>
      </c>
      <c r="B34" s="6" t="s">
        <v>286</v>
      </c>
      <c r="C34" s="6" t="s">
        <v>247</v>
      </c>
      <c r="D34" s="6" t="s">
        <v>289</v>
      </c>
      <c r="E34" s="6" t="str">
        <f t="shared" si="0"/>
        <v>R004 Insumos</v>
      </c>
    </row>
    <row r="35" spans="1:5" ht="21.75" customHeight="1" x14ac:dyDescent="0.3">
      <c r="A35" s="6" t="s">
        <v>233</v>
      </c>
      <c r="B35" s="6" t="s">
        <v>286</v>
      </c>
      <c r="C35" s="6" t="s">
        <v>247</v>
      </c>
      <c r="D35" s="6" t="s">
        <v>290</v>
      </c>
      <c r="E35" s="6" t="str">
        <f t="shared" si="0"/>
        <v>R004 Insumos</v>
      </c>
    </row>
    <row r="36" spans="1:5" ht="15.75" customHeight="1" x14ac:dyDescent="0.3">
      <c r="A36" s="6" t="s">
        <v>233</v>
      </c>
      <c r="B36" s="6" t="s">
        <v>286</v>
      </c>
      <c r="C36" s="6" t="s">
        <v>247</v>
      </c>
      <c r="D36" s="6" t="s">
        <v>291</v>
      </c>
      <c r="E36" s="6" t="str">
        <f t="shared" si="0"/>
        <v>R004 Insumos</v>
      </c>
    </row>
    <row r="37" spans="1:5" ht="15.75" customHeight="1" x14ac:dyDescent="0.3">
      <c r="A37" s="6" t="s">
        <v>233</v>
      </c>
      <c r="B37" s="6" t="s">
        <v>286</v>
      </c>
      <c r="C37" s="6" t="s">
        <v>247</v>
      </c>
      <c r="D37" s="6" t="s">
        <v>292</v>
      </c>
      <c r="E37" s="6" t="str">
        <f t="shared" si="0"/>
        <v>R004 Insumos</v>
      </c>
    </row>
    <row r="38" spans="1:5" ht="15.75" customHeight="1" x14ac:dyDescent="0.3">
      <c r="A38" s="6" t="s">
        <v>233</v>
      </c>
      <c r="B38" s="6" t="s">
        <v>286</v>
      </c>
      <c r="C38" s="6" t="s">
        <v>247</v>
      </c>
      <c r="D38" s="6" t="s">
        <v>293</v>
      </c>
      <c r="E38" s="6" t="str">
        <f t="shared" si="0"/>
        <v>R004 Insumos</v>
      </c>
    </row>
    <row r="39" spans="1:5" ht="15.75" customHeight="1" x14ac:dyDescent="0.3">
      <c r="A39" s="6" t="s">
        <v>233</v>
      </c>
      <c r="B39" s="6" t="s">
        <v>286</v>
      </c>
      <c r="C39" s="6" t="s">
        <v>247</v>
      </c>
      <c r="D39" s="6" t="s">
        <v>294</v>
      </c>
      <c r="E39" s="6" t="str">
        <f t="shared" si="0"/>
        <v>R004 Insumos</v>
      </c>
    </row>
    <row r="40" spans="1:5" ht="15" customHeight="1" x14ac:dyDescent="0.3">
      <c r="A40" s="6" t="s">
        <v>233</v>
      </c>
      <c r="B40" s="6" t="s">
        <v>286</v>
      </c>
      <c r="C40" s="6" t="s">
        <v>247</v>
      </c>
      <c r="D40" s="86" t="s">
        <v>295</v>
      </c>
      <c r="E40" s="6" t="str">
        <f t="shared" si="0"/>
        <v>R004 Insumos</v>
      </c>
    </row>
    <row r="41" spans="1:5" ht="15" customHeight="1" x14ac:dyDescent="0.3">
      <c r="A41" s="6" t="s">
        <v>233</v>
      </c>
      <c r="B41" s="6" t="s">
        <v>296</v>
      </c>
      <c r="C41" s="6" t="s">
        <v>249</v>
      </c>
      <c r="D41" s="6" t="s">
        <v>297</v>
      </c>
      <c r="E41" s="6" t="str">
        <f t="shared" si="0"/>
        <v>R005 Estratégico</v>
      </c>
    </row>
    <row r="42" spans="1:5" ht="15" customHeight="1" x14ac:dyDescent="0.3">
      <c r="A42" s="6" t="s">
        <v>233</v>
      </c>
      <c r="B42" s="6" t="s">
        <v>296</v>
      </c>
      <c r="C42" s="6" t="s">
        <v>249</v>
      </c>
      <c r="D42" s="6" t="s">
        <v>298</v>
      </c>
      <c r="E42" s="6" t="str">
        <f t="shared" si="0"/>
        <v>R005 Estratégico</v>
      </c>
    </row>
    <row r="43" spans="1:5" ht="15" customHeight="1" x14ac:dyDescent="0.3">
      <c r="A43" s="6" t="s">
        <v>233</v>
      </c>
      <c r="B43" s="6" t="s">
        <v>296</v>
      </c>
      <c r="C43" s="6" t="s">
        <v>249</v>
      </c>
      <c r="D43" s="6" t="s">
        <v>299</v>
      </c>
      <c r="E43" s="6" t="str">
        <f t="shared" si="0"/>
        <v>R005 Estratégico</v>
      </c>
    </row>
    <row r="44" spans="1:5" ht="15.75" customHeight="1" x14ac:dyDescent="0.3">
      <c r="A44" s="6" t="s">
        <v>233</v>
      </c>
      <c r="B44" s="6" t="s">
        <v>296</v>
      </c>
      <c r="C44" s="6" t="s">
        <v>249</v>
      </c>
      <c r="D44" s="6" t="s">
        <v>300</v>
      </c>
      <c r="E44" s="6" t="str">
        <f t="shared" si="0"/>
        <v>R005 Estratégico</v>
      </c>
    </row>
    <row r="45" spans="1:5" ht="15.75" customHeight="1" x14ac:dyDescent="0.3">
      <c r="A45" s="6" t="s">
        <v>233</v>
      </c>
      <c r="B45" s="6" t="s">
        <v>296</v>
      </c>
      <c r="C45" s="6" t="s">
        <v>249</v>
      </c>
      <c r="D45" s="6" t="s">
        <v>301</v>
      </c>
      <c r="E45" s="6" t="str">
        <f t="shared" ref="E45" si="7">+CONCATENATE(B45," ",C45)</f>
        <v>R005 Estratégico</v>
      </c>
    </row>
    <row r="46" spans="1:5" ht="15.75" customHeight="1" x14ac:dyDescent="0.3">
      <c r="A46" s="6" t="s">
        <v>233</v>
      </c>
      <c r="B46" s="6" t="s">
        <v>296</v>
      </c>
      <c r="C46" s="6" t="s">
        <v>249</v>
      </c>
      <c r="D46" s="6" t="s">
        <v>302</v>
      </c>
      <c r="E46" s="6" t="str">
        <f t="shared" si="0"/>
        <v>R005 Estratégico</v>
      </c>
    </row>
    <row r="47" spans="1:5" ht="15.75" customHeight="1" x14ac:dyDescent="0.3">
      <c r="A47" s="6" t="s">
        <v>233</v>
      </c>
      <c r="B47" s="6" t="s">
        <v>296</v>
      </c>
      <c r="C47" s="6" t="s">
        <v>249</v>
      </c>
      <c r="D47" s="6" t="s">
        <v>303</v>
      </c>
      <c r="E47" s="6" t="str">
        <f t="shared" si="0"/>
        <v>R005 Estratégico</v>
      </c>
    </row>
    <row r="48" spans="1:5" ht="15.75" customHeight="1" x14ac:dyDescent="0.3">
      <c r="A48" s="6" t="s">
        <v>233</v>
      </c>
      <c r="B48" s="6" t="s">
        <v>296</v>
      </c>
      <c r="C48" s="6" t="s">
        <v>249</v>
      </c>
      <c r="D48" s="6" t="s">
        <v>304</v>
      </c>
      <c r="E48" s="6" t="str">
        <f t="shared" si="0"/>
        <v>R005 Estratégico</v>
      </c>
    </row>
    <row r="49" spans="1:5" ht="15.75" customHeight="1" x14ac:dyDescent="0.3">
      <c r="A49" s="6" t="s">
        <v>233</v>
      </c>
      <c r="B49" s="6" t="s">
        <v>296</v>
      </c>
      <c r="C49" s="6" t="s">
        <v>249</v>
      </c>
      <c r="D49" s="6" t="s">
        <v>305</v>
      </c>
      <c r="E49" s="6" t="str">
        <f t="shared" si="0"/>
        <v>R005 Estratégico</v>
      </c>
    </row>
    <row r="50" spans="1:5" ht="15.75" customHeight="1" x14ac:dyDescent="0.3">
      <c r="A50" s="6" t="s">
        <v>233</v>
      </c>
      <c r="B50" s="6" t="s">
        <v>296</v>
      </c>
      <c r="C50" s="6" t="s">
        <v>249</v>
      </c>
      <c r="D50" s="6" t="s">
        <v>306</v>
      </c>
      <c r="E50" s="6" t="str">
        <f t="shared" si="0"/>
        <v>R005 Estratégico</v>
      </c>
    </row>
    <row r="51" spans="1:5" ht="15.75" customHeight="1" x14ac:dyDescent="0.3">
      <c r="A51" s="6" t="s">
        <v>233</v>
      </c>
      <c r="B51" s="6" t="s">
        <v>307</v>
      </c>
      <c r="C51" s="6" t="s">
        <v>251</v>
      </c>
      <c r="D51" s="6" t="s">
        <v>308</v>
      </c>
      <c r="E51" s="6" t="str">
        <f t="shared" si="0"/>
        <v>R006 Información</v>
      </c>
    </row>
    <row r="52" spans="1:5" ht="15.75" customHeight="1" x14ac:dyDescent="0.3">
      <c r="A52" s="6" t="s">
        <v>233</v>
      </c>
      <c r="B52" s="6" t="s">
        <v>307</v>
      </c>
      <c r="C52" s="6" t="s">
        <v>251</v>
      </c>
      <c r="D52" s="6" t="s">
        <v>309</v>
      </c>
      <c r="E52" s="6" t="str">
        <f t="shared" si="0"/>
        <v>R006 Información</v>
      </c>
    </row>
    <row r="53" spans="1:5" ht="15.75" customHeight="1" x14ac:dyDescent="0.3">
      <c r="A53" s="6" t="s">
        <v>233</v>
      </c>
      <c r="B53" s="6" t="s">
        <v>307</v>
      </c>
      <c r="C53" s="6" t="s">
        <v>251</v>
      </c>
      <c r="D53" s="6" t="s">
        <v>310</v>
      </c>
      <c r="E53" s="6" t="str">
        <f t="shared" si="0"/>
        <v>R006 Información</v>
      </c>
    </row>
    <row r="54" spans="1:5" ht="15.75" customHeight="1" x14ac:dyDescent="0.3">
      <c r="A54" s="6" t="s">
        <v>233</v>
      </c>
      <c r="B54" s="6" t="s">
        <v>307</v>
      </c>
      <c r="C54" s="6" t="s">
        <v>251</v>
      </c>
      <c r="D54" s="6" t="s">
        <v>311</v>
      </c>
      <c r="E54" s="6" t="str">
        <f t="shared" si="0"/>
        <v>R006 Información</v>
      </c>
    </row>
    <row r="55" spans="1:5" ht="15.75" customHeight="1" x14ac:dyDescent="0.3">
      <c r="A55" s="6" t="s">
        <v>233</v>
      </c>
      <c r="B55" s="6" t="s">
        <v>307</v>
      </c>
      <c r="C55" s="6" t="s">
        <v>251</v>
      </c>
      <c r="D55" s="6" t="s">
        <v>312</v>
      </c>
      <c r="E55" s="6" t="str">
        <f t="shared" si="0"/>
        <v>R006 Información</v>
      </c>
    </row>
    <row r="56" spans="1:5" ht="15.75" customHeight="1" x14ac:dyDescent="0.3">
      <c r="A56" s="6" t="s">
        <v>233</v>
      </c>
      <c r="B56" s="6" t="s">
        <v>313</v>
      </c>
      <c r="C56" s="6" t="s">
        <v>253</v>
      </c>
      <c r="D56" s="6" t="s">
        <v>314</v>
      </c>
      <c r="E56" s="6" t="str">
        <f t="shared" ref="E56" si="8">+CONCATENATE(B56," ",C56)</f>
        <v>R007 Recurso Humano</v>
      </c>
    </row>
    <row r="57" spans="1:5" ht="15.75" customHeight="1" x14ac:dyDescent="0.3">
      <c r="A57" s="6" t="s">
        <v>233</v>
      </c>
      <c r="B57" s="6" t="s">
        <v>313</v>
      </c>
      <c r="C57" s="6" t="s">
        <v>253</v>
      </c>
      <c r="D57" s="6" t="s">
        <v>315</v>
      </c>
      <c r="E57" s="6" t="str">
        <f t="shared" si="0"/>
        <v>R007 Recurso Humano</v>
      </c>
    </row>
    <row r="58" spans="1:5" ht="15.75" customHeight="1" x14ac:dyDescent="0.3">
      <c r="A58" s="6" t="s">
        <v>233</v>
      </c>
      <c r="B58" s="6" t="s">
        <v>313</v>
      </c>
      <c r="C58" s="6" t="s">
        <v>253</v>
      </c>
      <c r="D58" s="6" t="s">
        <v>316</v>
      </c>
      <c r="E58" s="6" t="str">
        <f t="shared" ref="E58:E59" si="9">+CONCATENATE(B58," ",C58)</f>
        <v>R007 Recurso Humano</v>
      </c>
    </row>
    <row r="59" spans="1:5" ht="15.75" customHeight="1" x14ac:dyDescent="0.3">
      <c r="A59" s="6" t="s">
        <v>233</v>
      </c>
      <c r="B59" s="6" t="s">
        <v>313</v>
      </c>
      <c r="C59" s="6" t="s">
        <v>253</v>
      </c>
      <c r="D59" s="6" t="s">
        <v>317</v>
      </c>
      <c r="E59" s="6" t="str">
        <f t="shared" si="9"/>
        <v>R007 Recurso Humano</v>
      </c>
    </row>
    <row r="60" spans="1:5" ht="15.75" customHeight="1" x14ac:dyDescent="0.3">
      <c r="A60" s="6" t="s">
        <v>233</v>
      </c>
      <c r="B60" s="6" t="s">
        <v>313</v>
      </c>
      <c r="C60" s="6" t="s">
        <v>253</v>
      </c>
      <c r="D60" s="6" t="s">
        <v>318</v>
      </c>
      <c r="E60" s="6" t="str">
        <f t="shared" si="0"/>
        <v>R007 Recurso Humano</v>
      </c>
    </row>
    <row r="61" spans="1:5" ht="15.75" customHeight="1" x14ac:dyDescent="0.3">
      <c r="A61" s="6" t="s">
        <v>233</v>
      </c>
      <c r="B61" s="6" t="s">
        <v>313</v>
      </c>
      <c r="C61" s="6" t="s">
        <v>253</v>
      </c>
      <c r="D61" s="6" t="s">
        <v>319</v>
      </c>
      <c r="E61" s="6" t="str">
        <f t="shared" si="0"/>
        <v>R007 Recurso Humano</v>
      </c>
    </row>
    <row r="62" spans="1:5" ht="15.75" customHeight="1" x14ac:dyDescent="0.3">
      <c r="A62" s="6" t="s">
        <v>233</v>
      </c>
      <c r="B62" s="6" t="s">
        <v>313</v>
      </c>
      <c r="C62" s="6" t="s">
        <v>253</v>
      </c>
      <c r="D62" s="6" t="s">
        <v>320</v>
      </c>
      <c r="E62" s="6" t="str">
        <f t="shared" ref="E62:E63" si="10">+CONCATENATE(B62," ",C62)</f>
        <v>R007 Recurso Humano</v>
      </c>
    </row>
    <row r="63" spans="1:5" ht="15.75" customHeight="1" x14ac:dyDescent="0.3">
      <c r="A63" s="6" t="s">
        <v>233</v>
      </c>
      <c r="B63" s="6" t="s">
        <v>313</v>
      </c>
      <c r="C63" s="6" t="s">
        <v>253</v>
      </c>
      <c r="D63" s="6" t="s">
        <v>321</v>
      </c>
      <c r="E63" s="6" t="str">
        <f t="shared" si="10"/>
        <v>R007 Recurso Humano</v>
      </c>
    </row>
    <row r="64" spans="1:5" ht="15.75" customHeight="1" x14ac:dyDescent="0.3">
      <c r="A64" s="6" t="s">
        <v>233</v>
      </c>
      <c r="B64" s="6" t="s">
        <v>313</v>
      </c>
      <c r="C64" s="6" t="s">
        <v>253</v>
      </c>
      <c r="D64" s="6" t="s">
        <v>322</v>
      </c>
      <c r="E64" s="6" t="str">
        <f t="shared" si="0"/>
        <v>R007 Recurso Humano</v>
      </c>
    </row>
    <row r="65" spans="1:5" ht="15.75" customHeight="1" x14ac:dyDescent="0.3">
      <c r="A65" s="6" t="s">
        <v>233</v>
      </c>
      <c r="B65" s="6" t="s">
        <v>313</v>
      </c>
      <c r="C65" s="6" t="s">
        <v>253</v>
      </c>
      <c r="D65" s="6" t="s">
        <v>323</v>
      </c>
      <c r="E65" s="6" t="str">
        <f t="shared" si="0"/>
        <v>R007 Recurso Humano</v>
      </c>
    </row>
    <row r="66" spans="1:5" ht="15.75" customHeight="1" x14ac:dyDescent="0.3">
      <c r="A66" s="6" t="s">
        <v>233</v>
      </c>
      <c r="B66" s="6" t="s">
        <v>313</v>
      </c>
      <c r="C66" s="6" t="s">
        <v>253</v>
      </c>
      <c r="D66" s="6" t="s">
        <v>324</v>
      </c>
      <c r="E66" s="6" t="str">
        <f t="shared" si="0"/>
        <v>R007 Recurso Humano</v>
      </c>
    </row>
    <row r="67" spans="1:5" ht="15.75" customHeight="1" x14ac:dyDescent="0.3">
      <c r="A67" s="6" t="s">
        <v>233</v>
      </c>
      <c r="B67" s="6" t="s">
        <v>313</v>
      </c>
      <c r="C67" s="6" t="s">
        <v>253</v>
      </c>
      <c r="D67" s="6" t="s">
        <v>325</v>
      </c>
      <c r="E67" s="6" t="str">
        <f t="shared" si="0"/>
        <v>R007 Recurso Humano</v>
      </c>
    </row>
    <row r="68" spans="1:5" ht="15.75" customHeight="1" x14ac:dyDescent="0.3">
      <c r="A68" s="6" t="s">
        <v>233</v>
      </c>
      <c r="B68" s="6" t="s">
        <v>313</v>
      </c>
      <c r="C68" s="6" t="s">
        <v>253</v>
      </c>
      <c r="D68" s="6" t="s">
        <v>326</v>
      </c>
      <c r="E68" s="6" t="str">
        <f t="shared" si="0"/>
        <v>R007 Recurso Humano</v>
      </c>
    </row>
    <row r="69" spans="1:5" ht="15.75" customHeight="1" x14ac:dyDescent="0.3">
      <c r="A69" s="6" t="s">
        <v>233</v>
      </c>
      <c r="B69" s="6" t="s">
        <v>313</v>
      </c>
      <c r="C69" s="6" t="s">
        <v>253</v>
      </c>
      <c r="D69" s="6" t="s">
        <v>327</v>
      </c>
      <c r="E69" s="6" t="str">
        <f t="shared" si="0"/>
        <v>R007 Recurso Humano</v>
      </c>
    </row>
    <row r="70" spans="1:5" ht="15.75" customHeight="1" x14ac:dyDescent="0.3">
      <c r="A70" s="6" t="s">
        <v>233</v>
      </c>
      <c r="B70" s="6" t="s">
        <v>313</v>
      </c>
      <c r="C70" s="6" t="s">
        <v>253</v>
      </c>
      <c r="D70" s="6" t="s">
        <v>328</v>
      </c>
      <c r="E70" s="6" t="str">
        <f t="shared" si="0"/>
        <v>R007 Recurso Humano</v>
      </c>
    </row>
    <row r="71" spans="1:5" ht="15.75" customHeight="1" x14ac:dyDescent="0.3">
      <c r="A71" s="6" t="s">
        <v>233</v>
      </c>
      <c r="B71" s="6" t="s">
        <v>313</v>
      </c>
      <c r="C71" s="6" t="s">
        <v>253</v>
      </c>
      <c r="D71" s="6" t="s">
        <v>329</v>
      </c>
      <c r="E71" s="6" t="str">
        <f t="shared" si="0"/>
        <v>R007 Recurso Humano</v>
      </c>
    </row>
    <row r="72" spans="1:5" ht="15.75" customHeight="1" x14ac:dyDescent="0.3">
      <c r="A72" s="6" t="s">
        <v>233</v>
      </c>
      <c r="B72" s="6" t="s">
        <v>313</v>
      </c>
      <c r="C72" s="6" t="s">
        <v>253</v>
      </c>
      <c r="D72" s="6" t="s">
        <v>330</v>
      </c>
      <c r="E72" s="6" t="str">
        <f t="shared" si="0"/>
        <v>R007 Recurso Humano</v>
      </c>
    </row>
    <row r="73" spans="1:5" ht="15.75" customHeight="1" x14ac:dyDescent="0.3">
      <c r="A73" s="6" t="s">
        <v>233</v>
      </c>
      <c r="B73" s="6" t="s">
        <v>313</v>
      </c>
      <c r="C73" s="6" t="s">
        <v>253</v>
      </c>
      <c r="D73" s="6" t="s">
        <v>331</v>
      </c>
      <c r="E73" s="6" t="str">
        <f t="shared" si="0"/>
        <v>R007 Recurso Humano</v>
      </c>
    </row>
    <row r="74" spans="1:5" ht="15.75" customHeight="1" x14ac:dyDescent="0.3">
      <c r="A74" s="6" t="s">
        <v>233</v>
      </c>
      <c r="B74" s="6" t="s">
        <v>332</v>
      </c>
      <c r="C74" s="6" t="s">
        <v>224</v>
      </c>
      <c r="D74" s="6" t="s">
        <v>333</v>
      </c>
      <c r="E74" s="6" t="str">
        <f t="shared" si="0"/>
        <v>R008 Ambiente</v>
      </c>
    </row>
    <row r="75" spans="1:5" ht="15.75" customHeight="1" x14ac:dyDescent="0.3">
      <c r="A75" s="6" t="s">
        <v>233</v>
      </c>
      <c r="B75" s="6" t="s">
        <v>332</v>
      </c>
      <c r="C75" s="6" t="s">
        <v>224</v>
      </c>
      <c r="D75" s="6" t="s">
        <v>334</v>
      </c>
      <c r="E75" s="6" t="str">
        <f t="shared" si="0"/>
        <v>R008 Ambiente</v>
      </c>
    </row>
    <row r="76" spans="1:5" ht="15.75" customHeight="1" x14ac:dyDescent="0.3">
      <c r="A76" s="6" t="s">
        <v>233</v>
      </c>
      <c r="B76" s="6" t="s">
        <v>332</v>
      </c>
      <c r="C76" s="6" t="s">
        <v>224</v>
      </c>
      <c r="D76" s="6" t="s">
        <v>335</v>
      </c>
      <c r="E76" s="6" t="str">
        <f t="shared" si="0"/>
        <v>R008 Ambiente</v>
      </c>
    </row>
    <row r="77" spans="1:5" ht="15.75" customHeight="1" x14ac:dyDescent="0.3">
      <c r="A77" s="6" t="s">
        <v>233</v>
      </c>
      <c r="B77" s="6" t="s">
        <v>332</v>
      </c>
      <c r="C77" s="6" t="s">
        <v>224</v>
      </c>
      <c r="D77" s="6" t="s">
        <v>336</v>
      </c>
      <c r="E77" s="6" t="str">
        <f t="shared" si="0"/>
        <v>R008 Ambiente</v>
      </c>
    </row>
    <row r="78" spans="1:5" ht="15.75" customHeight="1" x14ac:dyDescent="0.3">
      <c r="A78" s="6" t="s">
        <v>233</v>
      </c>
      <c r="B78" s="6" t="s">
        <v>332</v>
      </c>
      <c r="C78" s="6" t="s">
        <v>224</v>
      </c>
      <c r="D78" s="6" t="s">
        <v>337</v>
      </c>
      <c r="E78" s="6" t="str">
        <f t="shared" si="0"/>
        <v>R008 Ambiente</v>
      </c>
    </row>
    <row r="79" spans="1:5" ht="15.75" customHeight="1" x14ac:dyDescent="0.3">
      <c r="A79" s="6" t="s">
        <v>257</v>
      </c>
      <c r="B79" s="6" t="s">
        <v>338</v>
      </c>
      <c r="C79" s="6" t="s">
        <v>258</v>
      </c>
      <c r="D79" s="6" t="s">
        <v>339</v>
      </c>
      <c r="E79" s="6" t="str">
        <f t="shared" si="0"/>
        <v>R009 Políticos</v>
      </c>
    </row>
    <row r="80" spans="1:5" ht="15.75" customHeight="1" x14ac:dyDescent="0.3">
      <c r="A80" s="6" t="s">
        <v>257</v>
      </c>
      <c r="B80" s="6" t="s">
        <v>338</v>
      </c>
      <c r="C80" s="6" t="s">
        <v>258</v>
      </c>
      <c r="D80" s="6" t="s">
        <v>340</v>
      </c>
      <c r="E80" s="6" t="str">
        <f t="shared" ref="E80" si="11">+CONCATENATE(B80," ",C80)</f>
        <v>R009 Políticos</v>
      </c>
    </row>
    <row r="81" spans="1:5" ht="15.75" customHeight="1" x14ac:dyDescent="0.3">
      <c r="A81" s="6" t="s">
        <v>257</v>
      </c>
      <c r="B81" s="6" t="s">
        <v>338</v>
      </c>
      <c r="C81" s="6" t="s">
        <v>258</v>
      </c>
      <c r="D81" s="6" t="s">
        <v>341</v>
      </c>
      <c r="E81" s="6" t="str">
        <f t="shared" si="0"/>
        <v>R009 Políticos</v>
      </c>
    </row>
    <row r="82" spans="1:5" ht="15.75" customHeight="1" x14ac:dyDescent="0.3">
      <c r="A82" s="6" t="s">
        <v>257</v>
      </c>
      <c r="B82" s="6" t="s">
        <v>338</v>
      </c>
      <c r="C82" s="6" t="s">
        <v>258</v>
      </c>
      <c r="D82" s="6" t="s">
        <v>342</v>
      </c>
      <c r="E82" s="6" t="str">
        <f t="shared" si="0"/>
        <v>R009 Políticos</v>
      </c>
    </row>
    <row r="83" spans="1:5" ht="15.75" customHeight="1" x14ac:dyDescent="0.3">
      <c r="A83" s="6" t="s">
        <v>257</v>
      </c>
      <c r="B83" s="6" t="s">
        <v>338</v>
      </c>
      <c r="C83" s="6" t="s">
        <v>258</v>
      </c>
      <c r="D83" s="6" t="s">
        <v>343</v>
      </c>
      <c r="E83" s="6" t="str">
        <f t="shared" si="0"/>
        <v>R009 Políticos</v>
      </c>
    </row>
    <row r="84" spans="1:5" ht="15.75" customHeight="1" x14ac:dyDescent="0.3">
      <c r="A84" s="6" t="s">
        <v>257</v>
      </c>
      <c r="B84" s="6" t="s">
        <v>338</v>
      </c>
      <c r="C84" s="6" t="s">
        <v>258</v>
      </c>
      <c r="D84" s="6" t="s">
        <v>344</v>
      </c>
      <c r="E84" s="6" t="str">
        <f t="shared" si="0"/>
        <v>R009 Políticos</v>
      </c>
    </row>
    <row r="85" spans="1:5" ht="15.75" customHeight="1" x14ac:dyDescent="0.3">
      <c r="A85" s="6" t="s">
        <v>257</v>
      </c>
      <c r="B85" s="6" t="s">
        <v>338</v>
      </c>
      <c r="C85" s="6" t="s">
        <v>258</v>
      </c>
      <c r="D85" s="6" t="s">
        <v>345</v>
      </c>
      <c r="E85" s="6" t="str">
        <f t="shared" si="0"/>
        <v>R009 Políticos</v>
      </c>
    </row>
    <row r="86" spans="1:5" ht="15.75" customHeight="1" x14ac:dyDescent="0.3">
      <c r="A86" s="6" t="s">
        <v>257</v>
      </c>
      <c r="B86" s="6" t="s">
        <v>346</v>
      </c>
      <c r="C86" s="6" t="s">
        <v>260</v>
      </c>
      <c r="D86" s="6" t="s">
        <v>347</v>
      </c>
      <c r="E86" s="6" t="str">
        <f t="shared" ref="E86" si="12">+CONCATENATE(B86," ",C86)</f>
        <v>R010 Ambiental</v>
      </c>
    </row>
    <row r="87" spans="1:5" ht="15.75" customHeight="1" x14ac:dyDescent="0.3">
      <c r="A87" s="6" t="s">
        <v>257</v>
      </c>
      <c r="B87" s="6" t="s">
        <v>346</v>
      </c>
      <c r="C87" s="6" t="s">
        <v>260</v>
      </c>
      <c r="D87" s="6" t="s">
        <v>348</v>
      </c>
      <c r="E87" s="6" t="str">
        <f t="shared" si="0"/>
        <v>R010 Ambiental</v>
      </c>
    </row>
    <row r="88" spans="1:5" ht="15.75" customHeight="1" x14ac:dyDescent="0.3">
      <c r="A88" s="6" t="s">
        <v>257</v>
      </c>
      <c r="B88" s="6" t="s">
        <v>346</v>
      </c>
      <c r="C88" s="6" t="s">
        <v>260</v>
      </c>
      <c r="D88" s="6" t="s">
        <v>349</v>
      </c>
      <c r="E88" s="6" t="str">
        <f t="shared" si="0"/>
        <v>R010 Ambiental</v>
      </c>
    </row>
    <row r="89" spans="1:5" ht="15.75" customHeight="1" x14ac:dyDescent="0.3">
      <c r="A89" s="6" t="s">
        <v>257</v>
      </c>
      <c r="B89" s="6" t="s">
        <v>346</v>
      </c>
      <c r="C89" s="6" t="s">
        <v>260</v>
      </c>
      <c r="D89" s="6" t="s">
        <v>350</v>
      </c>
      <c r="E89" s="6" t="str">
        <f t="shared" si="0"/>
        <v>R010 Ambiental</v>
      </c>
    </row>
    <row r="90" spans="1:5" ht="15.75" customHeight="1" x14ac:dyDescent="0.3">
      <c r="A90" s="6" t="s">
        <v>257</v>
      </c>
      <c r="B90" s="6" t="s">
        <v>346</v>
      </c>
      <c r="C90" s="6" t="s">
        <v>260</v>
      </c>
      <c r="D90" s="6" t="s">
        <v>351</v>
      </c>
      <c r="E90" s="6" t="str">
        <f t="shared" si="0"/>
        <v>R010 Ambiental</v>
      </c>
    </row>
    <row r="91" spans="1:5" ht="15.75" customHeight="1" x14ac:dyDescent="0.3">
      <c r="A91" s="6" t="s">
        <v>257</v>
      </c>
      <c r="B91" s="6" t="s">
        <v>352</v>
      </c>
      <c r="C91" s="6" t="s">
        <v>262</v>
      </c>
      <c r="D91" s="6" t="s">
        <v>353</v>
      </c>
      <c r="E91" s="6" t="str">
        <f t="shared" ref="E91" si="13">+CONCATENATE(B91," ",C91)</f>
        <v xml:space="preserve">R011 Financiero </v>
      </c>
    </row>
    <row r="92" spans="1:5" ht="15.75" customHeight="1" x14ac:dyDescent="0.3">
      <c r="A92" s="6" t="s">
        <v>257</v>
      </c>
      <c r="B92" s="6" t="s">
        <v>352</v>
      </c>
      <c r="C92" s="6" t="s">
        <v>262</v>
      </c>
      <c r="D92" s="6" t="s">
        <v>354</v>
      </c>
      <c r="E92" s="6" t="str">
        <f t="shared" si="0"/>
        <v xml:space="preserve">R011 Financiero </v>
      </c>
    </row>
    <row r="93" spans="1:5" ht="15.75" customHeight="1" x14ac:dyDescent="0.3">
      <c r="A93" s="6" t="s">
        <v>257</v>
      </c>
      <c r="B93" s="6" t="s">
        <v>352</v>
      </c>
      <c r="C93" s="6" t="s">
        <v>262</v>
      </c>
      <c r="D93" s="6" t="s">
        <v>355</v>
      </c>
      <c r="E93" s="6" t="str">
        <f t="shared" si="0"/>
        <v xml:space="preserve">R011 Financiero </v>
      </c>
    </row>
    <row r="94" spans="1:5" ht="15.75" customHeight="1" x14ac:dyDescent="0.3">
      <c r="A94" s="6" t="s">
        <v>257</v>
      </c>
      <c r="B94" s="6" t="s">
        <v>352</v>
      </c>
      <c r="C94" s="6" t="s">
        <v>262</v>
      </c>
      <c r="D94" s="6" t="s">
        <v>356</v>
      </c>
      <c r="E94" s="6" t="str">
        <f t="shared" ref="E94" si="14">+CONCATENATE(B94," ",C94)</f>
        <v xml:space="preserve">R011 Financiero </v>
      </c>
    </row>
    <row r="95" spans="1:5" ht="15.75" customHeight="1" x14ac:dyDescent="0.3">
      <c r="A95" s="6" t="s">
        <v>257</v>
      </c>
      <c r="B95" s="6" t="s">
        <v>352</v>
      </c>
      <c r="C95" s="6" t="s">
        <v>262</v>
      </c>
      <c r="D95" s="6" t="s">
        <v>357</v>
      </c>
      <c r="E95" s="6" t="str">
        <f t="shared" si="0"/>
        <v xml:space="preserve">R011 Financiero </v>
      </c>
    </row>
    <row r="96" spans="1:5" ht="15.75" customHeight="1" x14ac:dyDescent="0.3">
      <c r="A96" s="6" t="s">
        <v>257</v>
      </c>
      <c r="B96" s="6" t="s">
        <v>352</v>
      </c>
      <c r="C96" s="6" t="s">
        <v>262</v>
      </c>
      <c r="D96" s="6" t="s">
        <v>358</v>
      </c>
      <c r="E96" s="6" t="str">
        <f t="shared" si="0"/>
        <v xml:space="preserve">R011 Financiero </v>
      </c>
    </row>
    <row r="97" spans="1:5" ht="15.75" customHeight="1" x14ac:dyDescent="0.3">
      <c r="A97" s="6" t="s">
        <v>257</v>
      </c>
      <c r="B97" s="6" t="s">
        <v>359</v>
      </c>
      <c r="C97" s="6" t="s">
        <v>265</v>
      </c>
      <c r="D97" s="6" t="s">
        <v>360</v>
      </c>
      <c r="E97" s="6" t="str">
        <f t="shared" si="0"/>
        <v>R012 Social</v>
      </c>
    </row>
    <row r="98" spans="1:5" ht="15.75" customHeight="1" x14ac:dyDescent="0.3">
      <c r="A98" s="6" t="s">
        <v>257</v>
      </c>
      <c r="B98" s="6" t="s">
        <v>359</v>
      </c>
      <c r="C98" s="6" t="s">
        <v>265</v>
      </c>
      <c r="D98" s="6" t="s">
        <v>361</v>
      </c>
      <c r="E98" s="6" t="str">
        <f t="shared" si="0"/>
        <v>R012 Social</v>
      </c>
    </row>
    <row r="99" spans="1:5" ht="15.75" customHeight="1" x14ac:dyDescent="0.3">
      <c r="A99" s="6" t="s">
        <v>257</v>
      </c>
      <c r="B99" s="6" t="s">
        <v>359</v>
      </c>
      <c r="C99" s="6" t="s">
        <v>265</v>
      </c>
      <c r="D99" s="6" t="s">
        <v>362</v>
      </c>
      <c r="E99" s="6" t="str">
        <f t="shared" si="0"/>
        <v>R012 Social</v>
      </c>
    </row>
    <row r="100" spans="1:5" ht="15.75" customHeight="1" x14ac:dyDescent="0.3">
      <c r="A100" s="6" t="s">
        <v>257</v>
      </c>
      <c r="B100" s="6" t="s">
        <v>359</v>
      </c>
      <c r="C100" s="6" t="s">
        <v>265</v>
      </c>
      <c r="D100" s="6" t="s">
        <v>363</v>
      </c>
      <c r="E100" s="6" t="str">
        <f t="shared" si="0"/>
        <v>R012 Social</v>
      </c>
    </row>
    <row r="101" spans="1:5" ht="15.75" customHeight="1" x14ac:dyDescent="0.3">
      <c r="A101" s="6" t="s">
        <v>257</v>
      </c>
      <c r="B101" s="6" t="s">
        <v>359</v>
      </c>
      <c r="C101" s="6" t="s">
        <v>265</v>
      </c>
      <c r="D101" s="6" t="s">
        <v>364</v>
      </c>
      <c r="E101" s="6" t="str">
        <f t="shared" si="0"/>
        <v>R012 Social</v>
      </c>
    </row>
    <row r="102" spans="1:5" ht="15.75" customHeight="1" x14ac:dyDescent="0.3">
      <c r="A102" s="6" t="s">
        <v>257</v>
      </c>
      <c r="B102" s="6" t="s">
        <v>359</v>
      </c>
      <c r="C102" s="6" t="s">
        <v>265</v>
      </c>
      <c r="D102" s="6" t="s">
        <v>365</v>
      </c>
      <c r="E102" s="6" t="str">
        <f t="shared" si="0"/>
        <v>R012 Social</v>
      </c>
    </row>
    <row r="103" spans="1:5" ht="15.75" customHeight="1" x14ac:dyDescent="0.3">
      <c r="A103" s="6" t="s">
        <v>257</v>
      </c>
      <c r="B103" s="6" t="s">
        <v>359</v>
      </c>
      <c r="C103" s="6" t="s">
        <v>265</v>
      </c>
      <c r="D103" s="6" t="s">
        <v>366</v>
      </c>
      <c r="E103" s="6" t="str">
        <f t="shared" si="0"/>
        <v>R012 Social</v>
      </c>
    </row>
    <row r="104" spans="1:5" ht="15.75" customHeight="1" x14ac:dyDescent="0.3">
      <c r="A104" s="6" t="s">
        <v>257</v>
      </c>
      <c r="B104" s="6" t="s">
        <v>367</v>
      </c>
      <c r="C104" s="6" t="s">
        <v>267</v>
      </c>
      <c r="D104" s="6" t="s">
        <v>368</v>
      </c>
      <c r="E104" s="6" t="str">
        <f t="shared" si="0"/>
        <v>R013 Legal</v>
      </c>
    </row>
    <row r="105" spans="1:5" ht="15.75" customHeight="1" x14ac:dyDescent="0.3">
      <c r="A105" s="6" t="s">
        <v>257</v>
      </c>
      <c r="B105" s="6" t="s">
        <v>367</v>
      </c>
      <c r="C105" s="6" t="s">
        <v>267</v>
      </c>
      <c r="D105" s="6" t="s">
        <v>369</v>
      </c>
      <c r="E105" s="6" t="str">
        <f t="shared" si="0"/>
        <v>R013 Legal</v>
      </c>
    </row>
    <row r="106" spans="1:5" ht="15.75" customHeight="1" x14ac:dyDescent="0.3">
      <c r="A106" s="6" t="s">
        <v>257</v>
      </c>
      <c r="B106" s="6" t="s">
        <v>367</v>
      </c>
      <c r="C106" s="6" t="s">
        <v>267</v>
      </c>
      <c r="D106" s="6" t="s">
        <v>370</v>
      </c>
      <c r="E106" s="6" t="str">
        <f t="shared" si="0"/>
        <v>R013 Legal</v>
      </c>
    </row>
    <row r="107" spans="1:5" ht="15.75" customHeight="1" x14ac:dyDescent="0.3">
      <c r="A107" s="6" t="s">
        <v>257</v>
      </c>
      <c r="B107" s="6" t="s">
        <v>367</v>
      </c>
      <c r="C107" s="6" t="s">
        <v>267</v>
      </c>
      <c r="D107" s="6" t="s">
        <v>371</v>
      </c>
      <c r="E107" s="6" t="str">
        <f t="shared" si="0"/>
        <v>R013 Legal</v>
      </c>
    </row>
    <row r="108" spans="1:5" ht="15.75" customHeight="1" x14ac:dyDescent="0.3">
      <c r="A108" s="6" t="s">
        <v>257</v>
      </c>
      <c r="B108" s="6" t="s">
        <v>372</v>
      </c>
      <c r="C108" s="6" t="s">
        <v>251</v>
      </c>
      <c r="D108" s="6" t="s">
        <v>308</v>
      </c>
      <c r="E108" s="6" t="str">
        <f t="shared" si="0"/>
        <v>R014 Información</v>
      </c>
    </row>
    <row r="109" spans="1:5" ht="15.75" customHeight="1" x14ac:dyDescent="0.3">
      <c r="A109" s="6" t="s">
        <v>257</v>
      </c>
      <c r="B109" s="6" t="s">
        <v>372</v>
      </c>
      <c r="C109" s="6" t="s">
        <v>251</v>
      </c>
      <c r="D109" s="6" t="s">
        <v>373</v>
      </c>
      <c r="E109" s="6" t="str">
        <f t="shared" si="0"/>
        <v>R014 Información</v>
      </c>
    </row>
    <row r="110" spans="1:5" ht="15.75" customHeight="1" x14ac:dyDescent="0.3">
      <c r="A110" s="6" t="s">
        <v>257</v>
      </c>
      <c r="B110" s="6" t="s">
        <v>372</v>
      </c>
      <c r="C110" s="6" t="s">
        <v>251</v>
      </c>
      <c r="D110" s="6" t="s">
        <v>309</v>
      </c>
      <c r="E110" s="6" t="str">
        <f t="shared" si="0"/>
        <v>R014 Información</v>
      </c>
    </row>
    <row r="111" spans="1:5" ht="15.75" customHeight="1" x14ac:dyDescent="0.3">
      <c r="A111" s="6" t="s">
        <v>257</v>
      </c>
      <c r="B111" s="6" t="s">
        <v>372</v>
      </c>
      <c r="C111" s="6" t="s">
        <v>251</v>
      </c>
      <c r="D111" s="6" t="s">
        <v>311</v>
      </c>
      <c r="E111" s="6" t="str">
        <f t="shared" si="0"/>
        <v>R014 Información</v>
      </c>
    </row>
    <row r="112" spans="1:5" ht="15.75" customHeight="1" x14ac:dyDescent="0.3">
      <c r="A112" s="6" t="s">
        <v>257</v>
      </c>
      <c r="B112" s="6" t="s">
        <v>372</v>
      </c>
      <c r="C112" s="6" t="s">
        <v>251</v>
      </c>
      <c r="D112" s="6" t="s">
        <v>312</v>
      </c>
      <c r="E112" s="6" t="str">
        <f t="shared" si="0"/>
        <v>R014 Información</v>
      </c>
    </row>
    <row r="113" spans="1:5" ht="15.75" customHeight="1" x14ac:dyDescent="0.3">
      <c r="A113" s="6" t="s">
        <v>257</v>
      </c>
      <c r="B113" s="6" t="s">
        <v>374</v>
      </c>
      <c r="C113" s="6" t="s">
        <v>270</v>
      </c>
      <c r="D113" s="6" t="s">
        <v>375</v>
      </c>
      <c r="E113" s="6" t="str">
        <f t="shared" si="0"/>
        <v>R015 Institucional</v>
      </c>
    </row>
    <row r="114" spans="1:5" ht="15.75" customHeight="1" x14ac:dyDescent="0.3">
      <c r="A114" s="6" t="s">
        <v>257</v>
      </c>
      <c r="B114" s="6" t="s">
        <v>374</v>
      </c>
      <c r="C114" s="6" t="s">
        <v>270</v>
      </c>
      <c r="D114" s="6" t="s">
        <v>376</v>
      </c>
      <c r="E114" s="6" t="str">
        <f t="shared" si="0"/>
        <v>R015 Institucional</v>
      </c>
    </row>
    <row r="115" spans="1:5" ht="15.75" customHeight="1" x14ac:dyDescent="0.3">
      <c r="A115" s="6" t="s">
        <v>257</v>
      </c>
      <c r="B115" s="6" t="s">
        <v>374</v>
      </c>
      <c r="C115" s="6" t="s">
        <v>270</v>
      </c>
      <c r="D115" s="6" t="s">
        <v>377</v>
      </c>
      <c r="E115" s="6" t="str">
        <f t="shared" si="0"/>
        <v>R015 Institucional</v>
      </c>
    </row>
    <row r="116" spans="1:5" ht="15.75" customHeight="1" x14ac:dyDescent="0.3">
      <c r="A116" s="6" t="s">
        <v>257</v>
      </c>
      <c r="B116" s="6" t="s">
        <v>374</v>
      </c>
      <c r="C116" s="6" t="s">
        <v>270</v>
      </c>
      <c r="D116" s="6" t="s">
        <v>378</v>
      </c>
      <c r="E116" s="6" t="str">
        <f t="shared" si="0"/>
        <v>R015 Institucional</v>
      </c>
    </row>
    <row r="117" spans="1:5" ht="15.75" customHeight="1" x14ac:dyDescent="0.3">
      <c r="A117" s="6" t="s">
        <v>257</v>
      </c>
      <c r="B117" s="6" t="s">
        <v>374</v>
      </c>
      <c r="C117" s="6" t="s">
        <v>270</v>
      </c>
      <c r="D117" s="6" t="s">
        <v>379</v>
      </c>
      <c r="E117" s="6" t="str">
        <f t="shared" si="0"/>
        <v>R015 Institucional</v>
      </c>
    </row>
    <row r="118" spans="1:5" ht="15.75" customHeight="1" x14ac:dyDescent="0.3">
      <c r="A118" s="6" t="s">
        <v>257</v>
      </c>
      <c r="B118" s="6" t="s">
        <v>374</v>
      </c>
      <c r="C118" s="6" t="s">
        <v>270</v>
      </c>
      <c r="D118" s="6" t="s">
        <v>380</v>
      </c>
      <c r="E118" s="6" t="str">
        <f t="shared" si="0"/>
        <v>R015 Institucional</v>
      </c>
    </row>
    <row r="119" spans="1:5" ht="15.75" customHeight="1" x14ac:dyDescent="0.3"/>
    <row r="120" spans="1:5" ht="15.75" customHeight="1" x14ac:dyDescent="0.3"/>
    <row r="121" spans="1:5" ht="15.75" customHeight="1" x14ac:dyDescent="0.3"/>
    <row r="122" spans="1:5" ht="15.75" customHeight="1" x14ac:dyDescent="0.3"/>
    <row r="123" spans="1:5" ht="15.75" customHeight="1" x14ac:dyDescent="0.3"/>
    <row r="124" spans="1:5" ht="15.75" customHeight="1" x14ac:dyDescent="0.3"/>
    <row r="125" spans="1:5" ht="15.75" customHeight="1" x14ac:dyDescent="0.3"/>
    <row r="126" spans="1:5" ht="15.75" customHeight="1" x14ac:dyDescent="0.3"/>
    <row r="127" spans="1:5" ht="15.75" customHeight="1" x14ac:dyDescent="0.3"/>
    <row r="128" spans="1:5"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2025"/>
  <sheetViews>
    <sheetView showGridLines="0" zoomScale="80" zoomScaleNormal="80" workbookViewId="0">
      <pane ySplit="7" topLeftCell="A8" activePane="bottomLeft" state="frozen"/>
      <selection pane="bottomLeft" activeCell="F10" sqref="F10"/>
    </sheetView>
  </sheetViews>
  <sheetFormatPr baseColWidth="10" defaultColWidth="14.44140625" defaultRowHeight="15" customHeight="1" x14ac:dyDescent="0.3"/>
  <cols>
    <col min="1" max="1" width="25.88671875" customWidth="1"/>
    <col min="2" max="2" width="20" customWidth="1"/>
    <col min="3" max="3" width="13.6640625" customWidth="1"/>
    <col min="4" max="4" width="11.44140625" customWidth="1"/>
    <col min="5" max="5" width="14.44140625" customWidth="1"/>
    <col min="6" max="6" width="40.6640625" customWidth="1"/>
    <col min="7" max="8" width="13.6640625" customWidth="1"/>
    <col min="9" max="9" width="21.33203125" customWidth="1"/>
    <col min="10" max="11" width="11.44140625" customWidth="1"/>
    <col min="12" max="12" width="18" style="179" customWidth="1"/>
    <col min="13" max="13" width="5.6640625" style="181" customWidth="1"/>
    <col min="14" max="14" width="14" customWidth="1"/>
    <col min="15" max="29" width="11.44140625" customWidth="1"/>
  </cols>
  <sheetData>
    <row r="1" spans="1:29" ht="14.4" x14ac:dyDescent="0.3">
      <c r="A1" s="412" t="str">
        <f>+'Matriz Nº1 Identificación'!A1:H1</f>
        <v>MINISTERIO DE GOBERNACIÓN Y POLICÍA</v>
      </c>
      <c r="B1" s="413"/>
      <c r="C1" s="413"/>
      <c r="D1" s="413"/>
      <c r="E1" s="413"/>
      <c r="F1" s="413"/>
      <c r="G1" s="413"/>
      <c r="H1" s="413"/>
      <c r="I1" s="414"/>
    </row>
    <row r="2" spans="1:29" ht="14.4" x14ac:dyDescent="0.3">
      <c r="A2" s="415" t="str">
        <f>+'Matriz Nº1 Identificación'!A2:H2</f>
        <v>SISTEMA ESPECÍFICO DE VALORACIÓN DE RIESGO INSTITUCIONAL</v>
      </c>
      <c r="B2" s="416"/>
      <c r="C2" s="416"/>
      <c r="D2" s="416"/>
      <c r="E2" s="416"/>
      <c r="F2" s="416"/>
      <c r="G2" s="416"/>
      <c r="H2" s="416"/>
      <c r="I2" s="417"/>
    </row>
    <row r="3" spans="1:29" ht="14.4" x14ac:dyDescent="0.3">
      <c r="A3" s="415" t="str">
        <f>+'Matriz Nº1 Identificación'!A3:H3</f>
        <v>Imprenta Nacional</v>
      </c>
      <c r="B3" s="416"/>
      <c r="C3" s="416"/>
      <c r="D3" s="416"/>
      <c r="E3" s="416"/>
      <c r="F3" s="416"/>
      <c r="G3" s="416"/>
      <c r="H3" s="416"/>
      <c r="I3" s="417"/>
    </row>
    <row r="4" spans="1:29" ht="15.75" customHeight="1" x14ac:dyDescent="0.3">
      <c r="A4" s="415" t="s">
        <v>63</v>
      </c>
      <c r="B4" s="416"/>
      <c r="C4" s="416"/>
      <c r="D4" s="416"/>
      <c r="E4" s="416"/>
      <c r="F4" s="416"/>
      <c r="G4" s="416"/>
      <c r="H4" s="416"/>
      <c r="I4" s="417"/>
    </row>
    <row r="5" spans="1:29" ht="15.75" customHeight="1" x14ac:dyDescent="0.3">
      <c r="A5" s="418" t="s">
        <v>64</v>
      </c>
      <c r="B5" s="419"/>
      <c r="C5" s="419"/>
      <c r="D5" s="419"/>
      <c r="E5" s="419"/>
      <c r="F5" s="419"/>
      <c r="G5" s="419"/>
      <c r="H5" s="419"/>
      <c r="I5" s="420"/>
    </row>
    <row r="6" spans="1:29" ht="17.25" customHeight="1" x14ac:dyDescent="0.3">
      <c r="A6" s="421" t="s">
        <v>65</v>
      </c>
      <c r="B6" s="419"/>
      <c r="C6" s="419"/>
      <c r="D6" s="419"/>
      <c r="E6" s="420"/>
      <c r="F6" s="421" t="s">
        <v>66</v>
      </c>
      <c r="G6" s="419"/>
      <c r="H6" s="419"/>
      <c r="I6" s="420"/>
      <c r="J6" s="1"/>
    </row>
    <row r="7" spans="1:29" ht="37.5" customHeight="1" thickBot="1" x14ac:dyDescent="0.35">
      <c r="A7" s="8" t="s">
        <v>67</v>
      </c>
      <c r="B7" s="3" t="s">
        <v>68</v>
      </c>
      <c r="C7" s="3" t="s">
        <v>69</v>
      </c>
      <c r="D7" s="3" t="s">
        <v>70</v>
      </c>
      <c r="E7" s="3" t="s">
        <v>71</v>
      </c>
      <c r="F7" s="3" t="s">
        <v>72</v>
      </c>
      <c r="G7" s="3" t="s">
        <v>69</v>
      </c>
      <c r="H7" s="3" t="s">
        <v>70</v>
      </c>
      <c r="I7" s="3" t="s">
        <v>73</v>
      </c>
      <c r="J7" s="1"/>
    </row>
    <row r="8" spans="1:29" ht="23.25" customHeight="1" thickBot="1" x14ac:dyDescent="0.35">
      <c r="A8" s="73" t="str">
        <f>'Matriz Nº1 Identificación'!A8</f>
        <v xml:space="preserve">Objetivo Estratégico: </v>
      </c>
      <c r="B8" s="409">
        <f>+'Matriz Nº1 Identificación'!B8:H8</f>
        <v>0</v>
      </c>
      <c r="C8" s="410"/>
      <c r="D8" s="410"/>
      <c r="E8" s="410"/>
      <c r="F8" s="410"/>
      <c r="G8" s="410"/>
      <c r="H8" s="410"/>
      <c r="I8" s="411"/>
      <c r="J8" s="1"/>
      <c r="L8" s="404" t="str">
        <f>A3</f>
        <v>Imprenta Nacional</v>
      </c>
      <c r="M8" s="405"/>
    </row>
    <row r="9" spans="1:29" ht="51" customHeight="1" thickBot="1" x14ac:dyDescent="0.35">
      <c r="A9" s="75" t="str">
        <f>'Matriz Nº1 Identificación'!A9</f>
        <v>Objetivo táctico</v>
      </c>
      <c r="B9" s="422" t="str">
        <f>+'Matriz Nº1 Identificación'!B9:H9</f>
        <v>1. Contar con los recursos que nos permita efectuar el cambio o repración del montacargas en forma expedita cuando este sufra algun tipo de problema que le inpida un normal funcionamiento.</v>
      </c>
      <c r="C9" s="423"/>
      <c r="D9" s="423"/>
      <c r="E9" s="423"/>
      <c r="F9" s="423"/>
      <c r="G9" s="423"/>
      <c r="H9" s="423"/>
      <c r="I9" s="424"/>
      <c r="J9" s="1"/>
      <c r="L9" s="404" t="s">
        <v>74</v>
      </c>
      <c r="M9" s="405"/>
    </row>
    <row r="10" spans="1:29" ht="83.25" customHeight="1" thickBot="1" x14ac:dyDescent="0.35">
      <c r="A10" s="136" t="str">
        <f>'Matriz Nº1 Identificación'!A10</f>
        <v>1. 1</v>
      </c>
      <c r="B10" s="4" t="str">
        <f>IF('Matriz Nº1 Identificación'!B10&lt;&gt;" ",'Matriz Nº1 Identificación'!F10," ")</f>
        <v xml:space="preserve"> </v>
      </c>
      <c r="C10" s="101"/>
      <c r="D10" s="101"/>
      <c r="E10" s="4" t="str">
        <f>IFERROR(IF((VLOOKUP(C10,'Tabla 2-3-4-5'!$B$10:$C$12,2,FALSE)*(VLOOKUP('Matriz Nº2 Análisis'!D10,'Tabla 2-3-4-5'!$B$10:$C$12,2,FALSE)))&lt;3,"BAJO",IF((VLOOKUP(C10,'Tabla 2-3-4-5'!$B$10:$C$12,2,FALSE)*(VLOOKUP('Matriz Nº2 Análisis'!D10,'Tabla 2-3-4-5'!$B$10:$C$12,2,FALSE)))&gt;5,"ALTO","MEDIO"))," ")</f>
        <v xml:space="preserve"> </v>
      </c>
      <c r="F10" s="5" t="str">
        <f>IF(B10&lt;&gt;" ",'Matriz Nº1 Identificación'!E10," ")</f>
        <v xml:space="preserve"> </v>
      </c>
      <c r="G10" s="101"/>
      <c r="H10" s="101"/>
      <c r="I10" s="4" t="str">
        <f>IFERROR(IF((VLOOKUP(G10,'Tabla 2-3-4-5'!$B$10:$C$12,2,FALSE)*(VLOOKUP('Matriz Nº2 Análisis'!H10,'Tabla 2-3-4-5'!$B$10:$C$12,2,FALSE)))&lt;3,"BAJO",IF((VLOOKUP(G10,'Tabla 2-3-4-5'!$B$10:$C$12,2,FALSE)*(VLOOKUP('Matriz Nº2 Análisis'!H10,'Tabla 2-3-4-5'!$B$10:$C$12,2,FALSE)))&gt;5,"ALTO","MEDIO"))," ")</f>
        <v xml:space="preserve"> </v>
      </c>
      <c r="J10" s="9"/>
      <c r="K10" s="10"/>
      <c r="L10" s="180" t="s">
        <v>75</v>
      </c>
      <c r="M10" s="182">
        <f>I1089</f>
        <v>0</v>
      </c>
      <c r="N10" s="10"/>
      <c r="O10" s="10"/>
      <c r="P10" s="10"/>
      <c r="Q10" s="10"/>
      <c r="R10" s="10"/>
      <c r="S10" s="10"/>
      <c r="T10" s="10"/>
      <c r="U10" s="10"/>
      <c r="V10" s="10"/>
      <c r="W10" s="10"/>
      <c r="X10" s="10"/>
      <c r="Y10" s="10"/>
      <c r="Z10" s="10"/>
      <c r="AA10" s="10"/>
      <c r="AB10" s="10"/>
      <c r="AC10" s="10"/>
    </row>
    <row r="11" spans="1:29" ht="83.25" customHeight="1" thickBot="1" x14ac:dyDescent="0.35">
      <c r="A11" s="136" t="str">
        <f>'Matriz Nº1 Identificación'!A11</f>
        <v>1. 2</v>
      </c>
      <c r="B11" s="4" t="str">
        <f>IF('Matriz Nº1 Identificación'!B11&lt;&gt;" ",'Matriz Nº1 Identificación'!F11," ")</f>
        <v xml:space="preserve"> </v>
      </c>
      <c r="C11" s="101"/>
      <c r="D11" s="101"/>
      <c r="E11" s="4" t="str">
        <f>IFERROR(IF((VLOOKUP(C11,'Tabla 2-3-4-5'!$B$10:$C$12,2,FALSE)*(VLOOKUP('Matriz Nº2 Análisis'!D11,'Tabla 2-3-4-5'!$B$10:$C$12,2,FALSE)))&lt;3,"BAJO",IF((VLOOKUP(C11,'Tabla 2-3-4-5'!$B$10:$C$12,2,FALSE)*(VLOOKUP('Matriz Nº2 Análisis'!D11,'Tabla 2-3-4-5'!$B$10:$C$12,2,FALSE)))&gt;5,"ALTO","MEDIO"))," ")</f>
        <v xml:space="preserve"> </v>
      </c>
      <c r="F11" s="5" t="str">
        <f>IF(B11&lt;&gt;" ",'Matriz Nº1 Identificación'!E11," ")</f>
        <v xml:space="preserve"> </v>
      </c>
      <c r="G11" s="101"/>
      <c r="H11" s="101"/>
      <c r="I11" s="4" t="str">
        <f>IFERROR(IF((VLOOKUP(G11,'Tabla 2-3-4-5'!$B$10:$C$12,2,FALSE)*(VLOOKUP('Matriz Nº2 Análisis'!H11,'Tabla 2-3-4-5'!$B$10:$C$12,2,FALSE)))&lt;3,"BAJO",IF((VLOOKUP(G11,'Tabla 2-3-4-5'!$B$10:$C$12,2,FALSE)*(VLOOKUP('Matriz Nº2 Análisis'!H11,'Tabla 2-3-4-5'!$B$10:$C$12,2,FALSE)))&gt;5,"ALTO","MEDIO"))," ")</f>
        <v xml:space="preserve"> </v>
      </c>
      <c r="J11" s="9"/>
      <c r="K11" s="10"/>
      <c r="L11" s="180" t="s">
        <v>76</v>
      </c>
      <c r="M11" s="182">
        <f>I1090</f>
        <v>0</v>
      </c>
      <c r="N11" s="10"/>
      <c r="O11" s="10"/>
      <c r="P11" s="10"/>
      <c r="Q11" s="10"/>
      <c r="R11" s="10"/>
      <c r="S11" s="10"/>
      <c r="T11" s="10"/>
      <c r="U11" s="10"/>
      <c r="V11" s="10"/>
      <c r="W11" s="10"/>
      <c r="X11" s="10"/>
      <c r="Y11" s="10"/>
      <c r="Z11" s="10"/>
      <c r="AA11" s="10"/>
      <c r="AB11" s="10"/>
      <c r="AC11" s="10"/>
    </row>
    <row r="12" spans="1:29" ht="83.25" customHeight="1" thickBot="1" x14ac:dyDescent="0.35">
      <c r="A12" s="136" t="str">
        <f>'Matriz Nº1 Identificación'!A12</f>
        <v>1. 3</v>
      </c>
      <c r="B12" s="4" t="str">
        <f>IF('Matriz Nº1 Identificación'!B12&lt;&gt;" ",'Matriz Nº1 Identificación'!F12," ")</f>
        <v xml:space="preserve"> </v>
      </c>
      <c r="C12" s="101"/>
      <c r="D12" s="101"/>
      <c r="E12" s="4" t="str">
        <f>IFERROR(IF((VLOOKUP(C12,'Tabla 2-3-4-5'!$B$10:$C$12,2,FALSE)*(VLOOKUP('Matriz Nº2 Análisis'!D12,'Tabla 2-3-4-5'!$B$10:$C$12,2,FALSE)))&lt;3,"BAJO",IF((VLOOKUP(C12,'Tabla 2-3-4-5'!$B$10:$C$12,2,FALSE)*(VLOOKUP('Matriz Nº2 Análisis'!D12,'Tabla 2-3-4-5'!$B$10:$C$12,2,FALSE)))&gt;5,"ALTO","MEDIO"))," ")</f>
        <v xml:space="preserve"> </v>
      </c>
      <c r="F12" s="5" t="str">
        <f>IF(B12&lt;&gt;" ",'Matriz Nº1 Identificación'!E12," ")</f>
        <v xml:space="preserve"> </v>
      </c>
      <c r="G12" s="101"/>
      <c r="H12" s="101"/>
      <c r="I12" s="4" t="str">
        <f>IFERROR(IF((VLOOKUP(G12,'Tabla 2-3-4-5'!$B$10:$C$12,2,FALSE)*(VLOOKUP('Matriz Nº2 Análisis'!H12,'Tabla 2-3-4-5'!$B$10:$C$12,2,FALSE)))&lt;3,"BAJO",IF((VLOOKUP(G12,'Tabla 2-3-4-5'!$B$10:$C$12,2,FALSE)*(VLOOKUP('Matriz Nº2 Análisis'!H12,'Tabla 2-3-4-5'!$B$10:$C$12,2,FALSE)))&gt;5,"ALTO","MEDIO"))," ")</f>
        <v xml:space="preserve"> </v>
      </c>
      <c r="J12" s="9"/>
      <c r="K12" s="10"/>
      <c r="L12" s="180" t="s">
        <v>77</v>
      </c>
      <c r="M12" s="182">
        <f>I1091</f>
        <v>0</v>
      </c>
      <c r="N12" s="10"/>
      <c r="O12" s="10"/>
      <c r="P12" s="10"/>
      <c r="Q12" s="10"/>
      <c r="R12" s="10"/>
      <c r="S12" s="10"/>
      <c r="T12" s="10"/>
      <c r="U12" s="10"/>
      <c r="V12" s="10"/>
      <c r="W12" s="10"/>
      <c r="X12" s="10"/>
      <c r="Y12" s="10"/>
      <c r="Z12" s="10"/>
      <c r="AA12" s="10"/>
      <c r="AB12" s="10"/>
      <c r="AC12" s="10"/>
    </row>
    <row r="13" spans="1:29" ht="83.25" customHeight="1" thickBot="1" x14ac:dyDescent="0.35">
      <c r="A13" s="136" t="str">
        <f>'Matriz Nº1 Identificación'!A13</f>
        <v>1. 4</v>
      </c>
      <c r="B13" s="4" t="str">
        <f>IF('Matriz Nº1 Identificación'!B13&lt;&gt;" ",'Matriz Nº1 Identificación'!F13," ")</f>
        <v xml:space="preserve"> </v>
      </c>
      <c r="C13" s="101"/>
      <c r="D13" s="101"/>
      <c r="E13" s="4" t="str">
        <f>IFERROR(IF((VLOOKUP(C13,'Tabla 2-3-4-5'!$B$10:$C$12,2,FALSE)*(VLOOKUP('Matriz Nº2 Análisis'!D13,'Tabla 2-3-4-5'!$B$10:$C$12,2,FALSE)))&lt;3,"BAJO",IF((VLOOKUP(C13,'Tabla 2-3-4-5'!$B$10:$C$12,2,FALSE)*(VLOOKUP('Matriz Nº2 Análisis'!D13,'Tabla 2-3-4-5'!$B$10:$C$12,2,FALSE)))&gt;5,"ALTO","MEDIO"))," ")</f>
        <v xml:space="preserve"> </v>
      </c>
      <c r="F13" s="5" t="str">
        <f>IF(B13&lt;&gt;" ",'Matriz Nº1 Identificación'!E13," ")</f>
        <v xml:space="preserve"> </v>
      </c>
      <c r="G13" s="101"/>
      <c r="H13" s="101"/>
      <c r="I13" s="4" t="str">
        <f>IFERROR(IF((VLOOKUP(G13,'Tabla 2-3-4-5'!$B$10:$C$12,2,FALSE)*(VLOOKUP('Matriz Nº2 Análisis'!H13,'Tabla 2-3-4-5'!$B$10:$C$12,2,FALSE)))&lt;3,"BAJO",IF((VLOOKUP(G13,'Tabla 2-3-4-5'!$B$10:$C$12,2,FALSE)*(VLOOKUP('Matriz Nº2 Análisis'!H13,'Tabla 2-3-4-5'!$B$10:$C$12,2,FALSE)))&gt;5,"ALTO","MEDIO"))," ")</f>
        <v xml:space="preserve"> </v>
      </c>
      <c r="J13" s="9"/>
      <c r="K13" s="10"/>
      <c r="L13" s="180" t="s">
        <v>78</v>
      </c>
      <c r="M13" s="182">
        <f>SUM(M10:M12)</f>
        <v>0</v>
      </c>
      <c r="N13" s="10"/>
      <c r="O13" s="10"/>
      <c r="P13" s="10"/>
      <c r="Q13" s="10"/>
      <c r="R13" s="10"/>
      <c r="S13" s="10"/>
      <c r="T13" s="10"/>
      <c r="U13" s="10"/>
      <c r="V13" s="10"/>
      <c r="W13" s="10"/>
      <c r="X13" s="10"/>
      <c r="Y13" s="10"/>
      <c r="Z13" s="10"/>
      <c r="AA13" s="10"/>
      <c r="AB13" s="10"/>
      <c r="AC13" s="10"/>
    </row>
    <row r="14" spans="1:29" ht="83.25" customHeight="1" thickBot="1" x14ac:dyDescent="0.35">
      <c r="A14" s="136" t="str">
        <f>'Matriz Nº1 Identificación'!A14</f>
        <v>1. 5</v>
      </c>
      <c r="B14" s="4" t="str">
        <f>IF('Matriz Nº1 Identificación'!B14&lt;&gt;" ",'Matriz Nº1 Identificación'!F14," ")</f>
        <v xml:space="preserve"> </v>
      </c>
      <c r="C14" s="101"/>
      <c r="D14" s="101"/>
      <c r="E14" s="4" t="str">
        <f>IFERROR(IF((VLOOKUP(C14,'Tabla 2-3-4-5'!$B$10:$C$12,2,FALSE)*(VLOOKUP('Matriz Nº2 Análisis'!D14,'Tabla 2-3-4-5'!$B$10:$C$12,2,FALSE)))&lt;3,"BAJO",IF((VLOOKUP(C14,'Tabla 2-3-4-5'!$B$10:$C$12,2,FALSE)*(VLOOKUP('Matriz Nº2 Análisis'!D14,'Tabla 2-3-4-5'!$B$10:$C$12,2,FALSE)))&gt;5,"ALTO","MEDIO"))," ")</f>
        <v xml:space="preserve"> </v>
      </c>
      <c r="F14" s="5" t="str">
        <f>IF(B14&lt;&gt;" ",'Matriz Nº1 Identificación'!E14," ")</f>
        <v xml:space="preserve"> </v>
      </c>
      <c r="G14" s="101"/>
      <c r="H14" s="101"/>
      <c r="I14" s="4" t="str">
        <f>IFERROR(IF((VLOOKUP(G14,'Tabla 2-3-4-5'!$B$10:$C$12,2,FALSE)*(VLOOKUP('Matriz Nº2 Análisis'!H14,'Tabla 2-3-4-5'!$B$10:$C$12,2,FALSE)))&lt;3,"BAJO",IF((VLOOKUP(G14,'Tabla 2-3-4-5'!$B$10:$C$12,2,FALSE)*(VLOOKUP('Matriz Nº2 Análisis'!H14,'Tabla 2-3-4-5'!$B$10:$C$12,2,FALSE)))&gt;5,"ALTO","MEDIO"))," ")</f>
        <v xml:space="preserve"> </v>
      </c>
      <c r="J14" s="9"/>
      <c r="K14" s="10"/>
      <c r="L14" s="180" t="s">
        <v>79</v>
      </c>
      <c r="M14" s="183">
        <f>M13-'Matriz Nº1 Identificación'!M11</f>
        <v>0</v>
      </c>
      <c r="N14" s="10"/>
      <c r="O14" s="10"/>
      <c r="P14" s="10"/>
      <c r="Q14" s="10"/>
      <c r="R14" s="10"/>
      <c r="S14" s="10"/>
      <c r="T14" s="10"/>
      <c r="U14" s="10"/>
      <c r="V14" s="10"/>
      <c r="W14" s="10"/>
      <c r="X14" s="10"/>
      <c r="Y14" s="10"/>
      <c r="Z14" s="10"/>
      <c r="AA14" s="10"/>
      <c r="AB14" s="10"/>
      <c r="AC14" s="10"/>
    </row>
    <row r="15" spans="1:29" ht="83.25" customHeight="1" x14ac:dyDescent="0.3">
      <c r="A15" s="136" t="str">
        <f>'Matriz Nº1 Identificación'!A15</f>
        <v>1. 6</v>
      </c>
      <c r="B15" s="4" t="str">
        <f>IF('Matriz Nº1 Identificación'!B15&lt;&gt;" ",'Matriz Nº1 Identificación'!F15," ")</f>
        <v xml:space="preserve"> </v>
      </c>
      <c r="C15" s="101"/>
      <c r="D15" s="101"/>
      <c r="E15" s="4" t="str">
        <f>IFERROR(IF((VLOOKUP(C15,'Tabla 2-3-4-5'!$B$10:$C$12,2,FALSE)*(VLOOKUP('Matriz Nº2 Análisis'!D15,'Tabla 2-3-4-5'!$B$10:$C$12,2,FALSE)))&lt;3,"BAJO",IF((VLOOKUP(C15,'Tabla 2-3-4-5'!$B$10:$C$12,2,FALSE)*(VLOOKUP('Matriz Nº2 Análisis'!D15,'Tabla 2-3-4-5'!$B$10:$C$12,2,FALSE)))&gt;5,"ALTO","MEDIO"))," ")</f>
        <v xml:space="preserve"> </v>
      </c>
      <c r="F15" s="5" t="str">
        <f>IF(B15&lt;&gt;" ",'Matriz Nº1 Identificación'!E15," ")</f>
        <v xml:space="preserve"> </v>
      </c>
      <c r="G15" s="101"/>
      <c r="H15" s="101"/>
      <c r="I15" s="4" t="str">
        <f>IFERROR(IF((VLOOKUP(G15,'Tabla 2-3-4-5'!$B$10:$C$12,2,FALSE)*(VLOOKUP('Matriz Nº2 Análisis'!H15,'Tabla 2-3-4-5'!$B$10:$C$12,2,FALSE)))&lt;3,"BAJO",IF((VLOOKUP(G15,'Tabla 2-3-4-5'!$B$10:$C$12,2,FALSE)*(VLOOKUP('Matriz Nº2 Análisis'!H15,'Tabla 2-3-4-5'!$B$10:$C$12,2,FALSE)))&gt;5,"ALTO","MEDIO"))," ")</f>
        <v xml:space="preserve"> </v>
      </c>
      <c r="J15" s="9"/>
      <c r="K15" s="10"/>
      <c r="N15" s="10"/>
      <c r="O15" s="10"/>
      <c r="P15" s="10"/>
      <c r="Q15" s="10"/>
      <c r="R15" s="10"/>
      <c r="S15" s="10"/>
      <c r="T15" s="10"/>
      <c r="U15" s="10"/>
      <c r="V15" s="10"/>
      <c r="W15" s="10"/>
      <c r="X15" s="10"/>
      <c r="Y15" s="10"/>
      <c r="Z15" s="10"/>
      <c r="AA15" s="10"/>
      <c r="AB15" s="10"/>
      <c r="AC15" s="10"/>
    </row>
    <row r="16" spans="1:29" ht="83.25" customHeight="1" thickBot="1" x14ac:dyDescent="0.35">
      <c r="A16" s="136" t="str">
        <f>'Matriz Nº1 Identificación'!A16</f>
        <v>1. 7</v>
      </c>
      <c r="B16" s="4" t="str">
        <f>IF('Matriz Nº1 Identificación'!B16&lt;&gt;" ",'Matriz Nº1 Identificación'!F16," ")</f>
        <v xml:space="preserve"> </v>
      </c>
      <c r="C16" s="101"/>
      <c r="D16" s="101"/>
      <c r="E16" s="4" t="str">
        <f>IFERROR(IF((VLOOKUP(C16,'Tabla 2-3-4-5'!$B$10:$C$12,2,FALSE)*(VLOOKUP('Matriz Nº2 Análisis'!D16,'Tabla 2-3-4-5'!$B$10:$C$12,2,FALSE)))&lt;3,"BAJO",IF((VLOOKUP(C16,'Tabla 2-3-4-5'!$B$10:$C$12,2,FALSE)*(VLOOKUP('Matriz Nº2 Análisis'!D16,'Tabla 2-3-4-5'!$B$10:$C$12,2,FALSE)))&gt;5,"ALTO","MEDIO"))," ")</f>
        <v xml:space="preserve"> </v>
      </c>
      <c r="F16" s="5" t="str">
        <f>IF(B16&lt;&gt;" ",'Matriz Nº1 Identificación'!E16," ")</f>
        <v xml:space="preserve"> </v>
      </c>
      <c r="G16" s="101"/>
      <c r="H16" s="101"/>
      <c r="I16" s="4" t="str">
        <f>IFERROR(IF((VLOOKUP(G16,'Tabla 2-3-4-5'!$B$10:$C$12,2,FALSE)*(VLOOKUP('Matriz Nº2 Análisis'!H16,'Tabla 2-3-4-5'!$B$10:$C$12,2,FALSE)))&lt;3,"BAJO",IF((VLOOKUP(G16,'Tabla 2-3-4-5'!$B$10:$C$12,2,FALSE)*(VLOOKUP('Matriz Nº2 Análisis'!H16,'Tabla 2-3-4-5'!$B$10:$C$12,2,FALSE)))&gt;5,"ALTO","MEDIO"))," ")</f>
        <v xml:space="preserve"> </v>
      </c>
      <c r="J16" s="9"/>
      <c r="K16" s="10"/>
      <c r="N16" s="10"/>
      <c r="O16" s="10"/>
      <c r="P16" s="10"/>
      <c r="Q16" s="10"/>
      <c r="R16" s="10"/>
      <c r="S16" s="10"/>
      <c r="T16" s="10"/>
      <c r="U16" s="10"/>
      <c r="V16" s="10"/>
      <c r="W16" s="10"/>
      <c r="X16" s="10"/>
      <c r="Y16" s="10"/>
      <c r="Z16" s="10"/>
      <c r="AA16" s="10"/>
      <c r="AB16" s="10"/>
      <c r="AC16" s="10"/>
    </row>
    <row r="17" spans="1:29" ht="23.25" customHeight="1" thickBot="1" x14ac:dyDescent="0.35">
      <c r="A17" s="73" t="str">
        <f>'Matriz Nº1 Identificación'!A17</f>
        <v xml:space="preserve">Objetivo Estratégico: </v>
      </c>
      <c r="B17" s="409">
        <f>+'Matriz Nº1 Identificación'!B17:H17</f>
        <v>0</v>
      </c>
      <c r="C17" s="410"/>
      <c r="D17" s="410"/>
      <c r="E17" s="410"/>
      <c r="F17" s="410"/>
      <c r="G17" s="410"/>
      <c r="H17" s="410"/>
      <c r="I17" s="411"/>
      <c r="J17" s="1"/>
    </row>
    <row r="18" spans="1:29" ht="26.25" customHeight="1" x14ac:dyDescent="0.3">
      <c r="A18" s="75" t="str">
        <f>'Matriz Nº1 Identificación'!A18</f>
        <v>Objetivo táctico</v>
      </c>
      <c r="B18" s="406" t="str">
        <f>+'Matriz Nº1 Identificación'!B18:H18</f>
        <v>2. Cumplimiento del derecho de circulación.</v>
      </c>
      <c r="C18" s="407"/>
      <c r="D18" s="407"/>
      <c r="E18" s="407"/>
      <c r="F18" s="407"/>
      <c r="G18" s="407"/>
      <c r="H18" s="407"/>
      <c r="I18" s="408"/>
      <c r="J18" s="1"/>
    </row>
    <row r="19" spans="1:29" ht="83.25" customHeight="1" x14ac:dyDescent="0.3">
      <c r="A19" s="136" t="str">
        <f>'Matriz Nº1 Identificación'!A19</f>
        <v>2. 1</v>
      </c>
      <c r="B19" s="4" t="str">
        <f>IF('Matriz Nº1 Identificación'!B19&lt;&gt;" ",'Matriz Nº1 Identificación'!F19," ")</f>
        <v xml:space="preserve"> </v>
      </c>
      <c r="C19" s="101"/>
      <c r="D19" s="101"/>
      <c r="E19" s="4" t="str">
        <f>IFERROR(IF((VLOOKUP(C19,'Tabla 2-3-4-5'!$B$10:$C$12,2,FALSE)*(VLOOKUP('Matriz Nº2 Análisis'!D19,'Tabla 2-3-4-5'!$B$10:$C$12,2,FALSE)))&lt;3,"BAJO",IF((VLOOKUP(C19,'Tabla 2-3-4-5'!$B$10:$C$12,2,FALSE)*(VLOOKUP('Matriz Nº2 Análisis'!D19,'Tabla 2-3-4-5'!$B$10:$C$12,2,FALSE)))&gt;5,"ALTO","MEDIO"))," ")</f>
        <v xml:space="preserve"> </v>
      </c>
      <c r="F19" s="5" t="str">
        <f>IF(B19&lt;&gt;" ",'Matriz Nº1 Identificación'!E19," ")</f>
        <v xml:space="preserve"> </v>
      </c>
      <c r="G19" s="101"/>
      <c r="H19" s="101"/>
      <c r="I19" s="4" t="str">
        <f>IFERROR(IF((VLOOKUP(G19,'Tabla 2-3-4-5'!$B$10:$C$12,2,FALSE)*(VLOOKUP('Matriz Nº2 Análisis'!H19,'Tabla 2-3-4-5'!$B$10:$C$12,2,FALSE)))&lt;3,"BAJO",IF((VLOOKUP(G19,'Tabla 2-3-4-5'!$B$10:$C$12,2,FALSE)*(VLOOKUP('Matriz Nº2 Análisis'!H19,'Tabla 2-3-4-5'!$B$10:$C$12,2,FALSE)))&gt;5,"ALTO","MEDIO"))," ")</f>
        <v xml:space="preserve"> </v>
      </c>
      <c r="J19" s="9"/>
      <c r="K19" s="10"/>
      <c r="N19" s="10"/>
      <c r="O19" s="10"/>
      <c r="P19" s="10"/>
      <c r="Q19" s="10"/>
      <c r="R19" s="10"/>
      <c r="S19" s="10"/>
      <c r="T19" s="10"/>
      <c r="U19" s="10"/>
      <c r="V19" s="10"/>
      <c r="W19" s="10"/>
      <c r="X19" s="10"/>
      <c r="Y19" s="10"/>
      <c r="Z19" s="10"/>
      <c r="AA19" s="10"/>
      <c r="AB19" s="10"/>
      <c r="AC19" s="10"/>
    </row>
    <row r="20" spans="1:29" ht="83.25" customHeight="1" x14ac:dyDescent="0.3">
      <c r="A20" s="136" t="str">
        <f>'Matriz Nº1 Identificación'!A20</f>
        <v>2. 2</v>
      </c>
      <c r="B20" s="4" t="str">
        <f>IF('Matriz Nº1 Identificación'!B20&lt;&gt;" ",'Matriz Nº1 Identificación'!F20," ")</f>
        <v xml:space="preserve"> </v>
      </c>
      <c r="C20" s="101"/>
      <c r="D20" s="101"/>
      <c r="E20" s="4" t="str">
        <f>IFERROR(IF((VLOOKUP(C20,'Tabla 2-3-4-5'!$B$10:$C$12,2,FALSE)*(VLOOKUP('Matriz Nº2 Análisis'!D20,'Tabla 2-3-4-5'!$B$10:$C$12,2,FALSE)))&lt;3,"BAJO",IF((VLOOKUP(C20,'Tabla 2-3-4-5'!$B$10:$C$12,2,FALSE)*(VLOOKUP('Matriz Nº2 Análisis'!D20,'Tabla 2-3-4-5'!$B$10:$C$12,2,FALSE)))&gt;5,"ALTO","MEDIO"))," ")</f>
        <v xml:space="preserve"> </v>
      </c>
      <c r="F20" s="5" t="str">
        <f>IF(B20&lt;&gt;" ",'Matriz Nº1 Identificación'!E20," ")</f>
        <v xml:space="preserve"> </v>
      </c>
      <c r="G20" s="101"/>
      <c r="H20" s="101"/>
      <c r="I20" s="4" t="str">
        <f>IFERROR(IF((VLOOKUP(G20,'Tabla 2-3-4-5'!$B$10:$C$12,2,FALSE)*(VLOOKUP('Matriz Nº2 Análisis'!H20,'Tabla 2-3-4-5'!$B$10:$C$12,2,FALSE)))&lt;3,"BAJO",IF((VLOOKUP(G20,'Tabla 2-3-4-5'!$B$10:$C$12,2,FALSE)*(VLOOKUP('Matriz Nº2 Análisis'!H20,'Tabla 2-3-4-5'!$B$10:$C$12,2,FALSE)))&gt;5,"ALTO","MEDIO"))," ")</f>
        <v xml:space="preserve"> </v>
      </c>
      <c r="J20" s="9"/>
      <c r="K20" s="10"/>
      <c r="N20" s="10"/>
      <c r="O20" s="10"/>
      <c r="P20" s="10"/>
      <c r="Q20" s="10"/>
      <c r="R20" s="10"/>
      <c r="S20" s="10"/>
      <c r="T20" s="10"/>
      <c r="U20" s="10"/>
      <c r="V20" s="10"/>
      <c r="W20" s="10"/>
      <c r="X20" s="10"/>
      <c r="Y20" s="10"/>
      <c r="Z20" s="10"/>
      <c r="AA20" s="10"/>
      <c r="AB20" s="10"/>
      <c r="AC20" s="10"/>
    </row>
    <row r="21" spans="1:29" ht="83.25" customHeight="1" x14ac:dyDescent="0.3">
      <c r="A21" s="136" t="str">
        <f>'Matriz Nº1 Identificación'!A21</f>
        <v>2. 3</v>
      </c>
      <c r="B21" s="4" t="str">
        <f>IF('Matriz Nº1 Identificación'!B21&lt;&gt;" ",'Matriz Nº1 Identificación'!F21," ")</f>
        <v xml:space="preserve"> </v>
      </c>
      <c r="C21" s="101"/>
      <c r="D21" s="101"/>
      <c r="E21" s="4" t="str">
        <f>IFERROR(IF((VLOOKUP(C21,'Tabla 2-3-4-5'!$B$10:$C$12,2,FALSE)*(VLOOKUP('Matriz Nº2 Análisis'!D21,'Tabla 2-3-4-5'!$B$10:$C$12,2,FALSE)))&lt;3,"BAJO",IF((VLOOKUP(C21,'Tabla 2-3-4-5'!$B$10:$C$12,2,FALSE)*(VLOOKUP('Matriz Nº2 Análisis'!D21,'Tabla 2-3-4-5'!$B$10:$C$12,2,FALSE)))&gt;5,"ALTO","MEDIO"))," ")</f>
        <v xml:space="preserve"> </v>
      </c>
      <c r="F21" s="5" t="str">
        <f>IF(B21&lt;&gt;" ",'Matriz Nº1 Identificación'!E21," ")</f>
        <v xml:space="preserve"> </v>
      </c>
      <c r="G21" s="101"/>
      <c r="H21" s="101"/>
      <c r="I21" s="4" t="str">
        <f>IFERROR(IF((VLOOKUP(G21,'Tabla 2-3-4-5'!$B$10:$C$12,2,FALSE)*(VLOOKUP('Matriz Nº2 Análisis'!H21,'Tabla 2-3-4-5'!$B$10:$C$12,2,FALSE)))&lt;3,"BAJO",IF((VLOOKUP(G21,'Tabla 2-3-4-5'!$B$10:$C$12,2,FALSE)*(VLOOKUP('Matriz Nº2 Análisis'!H21,'Tabla 2-3-4-5'!$B$10:$C$12,2,FALSE)))&gt;5,"ALTO","MEDIO"))," ")</f>
        <v xml:space="preserve"> </v>
      </c>
      <c r="J21" s="9"/>
      <c r="K21" s="10"/>
      <c r="N21" s="10"/>
      <c r="O21" s="10"/>
      <c r="P21" s="10"/>
      <c r="Q21" s="10"/>
      <c r="R21" s="10"/>
      <c r="S21" s="10"/>
      <c r="T21" s="10"/>
      <c r="U21" s="10"/>
      <c r="V21" s="10"/>
      <c r="W21" s="10"/>
      <c r="X21" s="10"/>
      <c r="Y21" s="10"/>
      <c r="Z21" s="10"/>
      <c r="AA21" s="10"/>
      <c r="AB21" s="10"/>
      <c r="AC21" s="10"/>
    </row>
    <row r="22" spans="1:29" ht="83.25" customHeight="1" x14ac:dyDescent="0.3">
      <c r="A22" s="136" t="str">
        <f>'Matriz Nº1 Identificación'!A22</f>
        <v>2. 4</v>
      </c>
      <c r="B22" s="4" t="str">
        <f>IF('Matriz Nº1 Identificación'!B22&lt;&gt;" ",'Matriz Nº1 Identificación'!F22," ")</f>
        <v xml:space="preserve"> </v>
      </c>
      <c r="C22" s="101"/>
      <c r="D22" s="101"/>
      <c r="E22" s="4" t="str">
        <f>IFERROR(IF((VLOOKUP(C22,'Tabla 2-3-4-5'!$B$10:$C$12,2,FALSE)*(VLOOKUP('Matriz Nº2 Análisis'!D22,'Tabla 2-3-4-5'!$B$10:$C$12,2,FALSE)))&lt;3,"BAJO",IF((VLOOKUP(C22,'Tabla 2-3-4-5'!$B$10:$C$12,2,FALSE)*(VLOOKUP('Matriz Nº2 Análisis'!D22,'Tabla 2-3-4-5'!$B$10:$C$12,2,FALSE)))&gt;5,"ALTO","MEDIO"))," ")</f>
        <v xml:space="preserve"> </v>
      </c>
      <c r="F22" s="5" t="str">
        <f>IF(B22&lt;&gt;" ",'Matriz Nº1 Identificación'!E22," ")</f>
        <v xml:space="preserve"> </v>
      </c>
      <c r="G22" s="101"/>
      <c r="H22" s="101"/>
      <c r="I22" s="4" t="str">
        <f>IFERROR(IF((VLOOKUP(G22,'Tabla 2-3-4-5'!$B$10:$C$12,2,FALSE)*(VLOOKUP('Matriz Nº2 Análisis'!H22,'Tabla 2-3-4-5'!$B$10:$C$12,2,FALSE)))&lt;3,"BAJO",IF((VLOOKUP(G22,'Tabla 2-3-4-5'!$B$10:$C$12,2,FALSE)*(VLOOKUP('Matriz Nº2 Análisis'!H22,'Tabla 2-3-4-5'!$B$10:$C$12,2,FALSE)))&gt;5,"ALTO","MEDIO"))," ")</f>
        <v xml:space="preserve"> </v>
      </c>
      <c r="J22" s="9"/>
      <c r="K22" s="10"/>
      <c r="N22" s="10"/>
      <c r="O22" s="10"/>
      <c r="P22" s="10"/>
      <c r="Q22" s="10"/>
      <c r="R22" s="10"/>
      <c r="S22" s="10"/>
      <c r="T22" s="10"/>
      <c r="U22" s="10"/>
      <c r="V22" s="10"/>
      <c r="W22" s="10"/>
      <c r="X22" s="10"/>
      <c r="Y22" s="10"/>
      <c r="Z22" s="10"/>
      <c r="AA22" s="10"/>
      <c r="AB22" s="10"/>
      <c r="AC22" s="10"/>
    </row>
    <row r="23" spans="1:29" ht="83.25" customHeight="1" x14ac:dyDescent="0.3">
      <c r="A23" s="136" t="str">
        <f>'Matriz Nº1 Identificación'!A23</f>
        <v>2. 5</v>
      </c>
      <c r="B23" s="4" t="str">
        <f>IF('Matriz Nº1 Identificación'!B23&lt;&gt;" ",'Matriz Nº1 Identificación'!F23," ")</f>
        <v xml:space="preserve"> </v>
      </c>
      <c r="C23" s="101"/>
      <c r="D23" s="101"/>
      <c r="E23" s="4" t="str">
        <f>IFERROR(IF((VLOOKUP(C23,'Tabla 2-3-4-5'!$B$10:$C$12,2,FALSE)*(VLOOKUP('Matriz Nº2 Análisis'!D23,'Tabla 2-3-4-5'!$B$10:$C$12,2,FALSE)))&lt;3,"BAJO",IF((VLOOKUP(C23,'Tabla 2-3-4-5'!$B$10:$C$12,2,FALSE)*(VLOOKUP('Matriz Nº2 Análisis'!D23,'Tabla 2-3-4-5'!$B$10:$C$12,2,FALSE)))&gt;5,"ALTO","MEDIO"))," ")</f>
        <v xml:space="preserve"> </v>
      </c>
      <c r="F23" s="5" t="str">
        <f>IF(B23&lt;&gt;" ",'Matriz Nº1 Identificación'!E23," ")</f>
        <v xml:space="preserve"> </v>
      </c>
      <c r="G23" s="101"/>
      <c r="H23" s="101"/>
      <c r="I23" s="4" t="str">
        <f>IFERROR(IF((VLOOKUP(G23,'Tabla 2-3-4-5'!$B$10:$C$12,2,FALSE)*(VLOOKUP('Matriz Nº2 Análisis'!H23,'Tabla 2-3-4-5'!$B$10:$C$12,2,FALSE)))&lt;3,"BAJO",IF((VLOOKUP(G23,'Tabla 2-3-4-5'!$B$10:$C$12,2,FALSE)*(VLOOKUP('Matriz Nº2 Análisis'!H23,'Tabla 2-3-4-5'!$B$10:$C$12,2,FALSE)))&gt;5,"ALTO","MEDIO"))," ")</f>
        <v xml:space="preserve"> </v>
      </c>
      <c r="J23" s="9"/>
      <c r="K23" s="10"/>
      <c r="N23" s="10"/>
      <c r="O23" s="10"/>
      <c r="P23" s="10"/>
      <c r="Q23" s="10"/>
      <c r="R23" s="10"/>
      <c r="S23" s="10"/>
      <c r="T23" s="10"/>
      <c r="U23" s="10"/>
      <c r="V23" s="10"/>
      <c r="W23" s="10"/>
      <c r="X23" s="10"/>
      <c r="Y23" s="10"/>
      <c r="Z23" s="10"/>
      <c r="AA23" s="10"/>
      <c r="AB23" s="10"/>
      <c r="AC23" s="10"/>
    </row>
    <row r="24" spans="1:29" ht="83.25" customHeight="1" x14ac:dyDescent="0.3">
      <c r="A24" s="136" t="str">
        <f>'Matriz Nº1 Identificación'!A24</f>
        <v>2. 6</v>
      </c>
      <c r="B24" s="4" t="str">
        <f>IF('Matriz Nº1 Identificación'!B24&lt;&gt;" ",'Matriz Nº1 Identificación'!F24," ")</f>
        <v xml:space="preserve"> </v>
      </c>
      <c r="C24" s="101"/>
      <c r="D24" s="101"/>
      <c r="E24" s="4" t="str">
        <f>IFERROR(IF((VLOOKUP(C24,'Tabla 2-3-4-5'!$B$10:$C$12,2,FALSE)*(VLOOKUP('Matriz Nº2 Análisis'!D24,'Tabla 2-3-4-5'!$B$10:$C$12,2,FALSE)))&lt;3,"BAJO",IF((VLOOKUP(C24,'Tabla 2-3-4-5'!$B$10:$C$12,2,FALSE)*(VLOOKUP('Matriz Nº2 Análisis'!D24,'Tabla 2-3-4-5'!$B$10:$C$12,2,FALSE)))&gt;5,"ALTO","MEDIO"))," ")</f>
        <v xml:space="preserve"> </v>
      </c>
      <c r="F24" s="5" t="str">
        <f>IF(B24&lt;&gt;" ",'Matriz Nº1 Identificación'!E24," ")</f>
        <v xml:space="preserve"> </v>
      </c>
      <c r="G24" s="101"/>
      <c r="H24" s="101"/>
      <c r="I24" s="4" t="str">
        <f>IFERROR(IF((VLOOKUP(G24,'Tabla 2-3-4-5'!$B$10:$C$12,2,FALSE)*(VLOOKUP('Matriz Nº2 Análisis'!H24,'Tabla 2-3-4-5'!$B$10:$C$12,2,FALSE)))&lt;3,"BAJO",IF((VLOOKUP(G24,'Tabla 2-3-4-5'!$B$10:$C$12,2,FALSE)*(VLOOKUP('Matriz Nº2 Análisis'!H24,'Tabla 2-3-4-5'!$B$10:$C$12,2,FALSE)))&gt;5,"ALTO","MEDIO"))," ")</f>
        <v xml:space="preserve"> </v>
      </c>
      <c r="J24" s="9"/>
      <c r="K24" s="10"/>
      <c r="N24" s="10"/>
      <c r="O24" s="10"/>
      <c r="P24" s="10"/>
      <c r="Q24" s="10"/>
      <c r="R24" s="10"/>
      <c r="S24" s="10"/>
      <c r="T24" s="10"/>
      <c r="U24" s="10"/>
      <c r="V24" s="10"/>
      <c r="W24" s="10"/>
      <c r="X24" s="10"/>
      <c r="Y24" s="10"/>
      <c r="Z24" s="10"/>
      <c r="AA24" s="10"/>
      <c r="AB24" s="10"/>
      <c r="AC24" s="10"/>
    </row>
    <row r="25" spans="1:29" ht="83.25" customHeight="1" thickBot="1" x14ac:dyDescent="0.35">
      <c r="A25" s="136" t="str">
        <f>'Matriz Nº1 Identificación'!A25</f>
        <v>2. 7</v>
      </c>
      <c r="B25" s="4" t="str">
        <f>IF('Matriz Nº1 Identificación'!B25&lt;&gt;" ",'Matriz Nº1 Identificación'!F25," ")</f>
        <v xml:space="preserve"> </v>
      </c>
      <c r="C25" s="101"/>
      <c r="D25" s="101"/>
      <c r="E25" s="4" t="str">
        <f>IFERROR(IF((VLOOKUP(C25,'Tabla 2-3-4-5'!$B$10:$C$12,2,FALSE)*(VLOOKUP('Matriz Nº2 Análisis'!D25,'Tabla 2-3-4-5'!$B$10:$C$12,2,FALSE)))&lt;3,"BAJO",IF((VLOOKUP(C25,'Tabla 2-3-4-5'!$B$10:$C$12,2,FALSE)*(VLOOKUP('Matriz Nº2 Análisis'!D25,'Tabla 2-3-4-5'!$B$10:$C$12,2,FALSE)))&gt;5,"ALTO","MEDIO"))," ")</f>
        <v xml:space="preserve"> </v>
      </c>
      <c r="F25" s="5" t="str">
        <f>IF(B25&lt;&gt;" ",'Matriz Nº1 Identificación'!E25," ")</f>
        <v xml:space="preserve"> </v>
      </c>
      <c r="G25" s="101"/>
      <c r="H25" s="101"/>
      <c r="I25" s="4" t="str">
        <f>IFERROR(IF((VLOOKUP(G25,'Tabla 2-3-4-5'!$B$10:$C$12,2,FALSE)*(VLOOKUP('Matriz Nº2 Análisis'!H25,'Tabla 2-3-4-5'!$B$10:$C$12,2,FALSE)))&lt;3,"BAJO",IF((VLOOKUP(G25,'Tabla 2-3-4-5'!$B$10:$C$12,2,FALSE)*(VLOOKUP('Matriz Nº2 Análisis'!H25,'Tabla 2-3-4-5'!$B$10:$C$12,2,FALSE)))&gt;5,"ALTO","MEDIO"))," ")</f>
        <v xml:space="preserve"> </v>
      </c>
      <c r="J25" s="9"/>
      <c r="K25" s="10"/>
      <c r="N25" s="10"/>
      <c r="O25" s="10"/>
      <c r="P25" s="10"/>
      <c r="Q25" s="10"/>
      <c r="R25" s="10"/>
      <c r="S25" s="10"/>
      <c r="T25" s="10"/>
      <c r="U25" s="10"/>
      <c r="V25" s="10"/>
      <c r="W25" s="10"/>
      <c r="X25" s="10"/>
      <c r="Y25" s="10"/>
      <c r="Z25" s="10"/>
      <c r="AA25" s="10"/>
      <c r="AB25" s="10"/>
      <c r="AC25" s="10"/>
    </row>
    <row r="26" spans="1:29" ht="23.25" customHeight="1" thickBot="1" x14ac:dyDescent="0.35">
      <c r="A26" s="73" t="str">
        <f>'Matriz Nº1 Identificación'!A26</f>
        <v xml:space="preserve">Objetivo Estratégico: </v>
      </c>
      <c r="B26" s="409">
        <f>+'Matriz Nº1 Identificación'!B26:H26</f>
        <v>0</v>
      </c>
      <c r="C26" s="410"/>
      <c r="D26" s="410"/>
      <c r="E26" s="410"/>
      <c r="F26" s="410"/>
      <c r="G26" s="410"/>
      <c r="H26" s="410"/>
      <c r="I26" s="411"/>
      <c r="J26" s="1"/>
    </row>
    <row r="27" spans="1:29" ht="26.25" customHeight="1" x14ac:dyDescent="0.3">
      <c r="A27" s="75" t="str">
        <f>'Matriz Nº1 Identificación'!A27</f>
        <v>Objetivo táctico</v>
      </c>
      <c r="B27" s="406" t="str">
        <f>+'Matriz Nº1 Identificación'!B27:H27</f>
        <v>3. Garantizar el convivio cultural de los funcionarios de la Imprenta Nacional</v>
      </c>
      <c r="C27" s="407"/>
      <c r="D27" s="407"/>
      <c r="E27" s="407"/>
      <c r="F27" s="407"/>
      <c r="G27" s="407"/>
      <c r="H27" s="407"/>
      <c r="I27" s="408"/>
      <c r="J27" s="1"/>
    </row>
    <row r="28" spans="1:29" ht="83.25" customHeight="1" x14ac:dyDescent="0.3">
      <c r="A28" s="136" t="str">
        <f>'Matriz Nº1 Identificación'!A28</f>
        <v>3. 1</v>
      </c>
      <c r="B28" s="4" t="str">
        <f>IF('Matriz Nº1 Identificación'!B28&lt;&gt;" ",'Matriz Nº1 Identificación'!F28," ")</f>
        <v xml:space="preserve"> </v>
      </c>
      <c r="C28" s="101"/>
      <c r="D28" s="101"/>
      <c r="E28" s="4" t="str">
        <f>IFERROR(IF((VLOOKUP(C28,'Tabla 2-3-4-5'!$B$10:$C$12,2,FALSE)*(VLOOKUP('Matriz Nº2 Análisis'!D28,'Tabla 2-3-4-5'!$B$10:$C$12,2,FALSE)))&lt;3,"BAJO",IF((VLOOKUP(C28,'Tabla 2-3-4-5'!$B$10:$C$12,2,FALSE)*(VLOOKUP('Matriz Nº2 Análisis'!D28,'Tabla 2-3-4-5'!$B$10:$C$12,2,FALSE)))&gt;5,"ALTO","MEDIO"))," ")</f>
        <v xml:space="preserve"> </v>
      </c>
      <c r="F28" s="5" t="str">
        <f>IF(B28&lt;&gt;" ",'Matriz Nº1 Identificación'!E28," ")</f>
        <v xml:space="preserve"> </v>
      </c>
      <c r="G28" s="101"/>
      <c r="H28" s="101"/>
      <c r="I28" s="4" t="str">
        <f>IFERROR(IF((VLOOKUP(G28,'Tabla 2-3-4-5'!$B$10:$C$12,2,FALSE)*(VLOOKUP('Matriz Nº2 Análisis'!H28,'Tabla 2-3-4-5'!$B$10:$C$12,2,FALSE)))&lt;3,"BAJO",IF((VLOOKUP(G28,'Tabla 2-3-4-5'!$B$10:$C$12,2,FALSE)*(VLOOKUP('Matriz Nº2 Análisis'!H28,'Tabla 2-3-4-5'!$B$10:$C$12,2,FALSE)))&gt;5,"ALTO","MEDIO"))," ")</f>
        <v xml:space="preserve"> </v>
      </c>
      <c r="J28" s="9"/>
      <c r="K28" s="10"/>
      <c r="N28" s="10"/>
      <c r="O28" s="10"/>
      <c r="P28" s="10"/>
      <c r="Q28" s="10"/>
      <c r="R28" s="10"/>
      <c r="S28" s="10"/>
      <c r="T28" s="10"/>
      <c r="U28" s="10"/>
      <c r="V28" s="10"/>
      <c r="W28" s="10"/>
      <c r="X28" s="10"/>
      <c r="Y28" s="10"/>
      <c r="Z28" s="10"/>
      <c r="AA28" s="10"/>
      <c r="AB28" s="10"/>
      <c r="AC28" s="10"/>
    </row>
    <row r="29" spans="1:29" ht="83.25" customHeight="1" x14ac:dyDescent="0.3">
      <c r="A29" s="136" t="str">
        <f>'Matriz Nº1 Identificación'!A29</f>
        <v>3. 2</v>
      </c>
      <c r="B29" s="4" t="str">
        <f>IF('Matriz Nº1 Identificación'!B29&lt;&gt;" ",'Matriz Nº1 Identificación'!F29," ")</f>
        <v xml:space="preserve"> </v>
      </c>
      <c r="C29" s="101"/>
      <c r="D29" s="101"/>
      <c r="E29" s="4" t="str">
        <f>IFERROR(IF((VLOOKUP(C29,'Tabla 2-3-4-5'!$B$10:$C$12,2,FALSE)*(VLOOKUP('Matriz Nº2 Análisis'!D29,'Tabla 2-3-4-5'!$B$10:$C$12,2,FALSE)))&lt;3,"BAJO",IF((VLOOKUP(C29,'Tabla 2-3-4-5'!$B$10:$C$12,2,FALSE)*(VLOOKUP('Matriz Nº2 Análisis'!D29,'Tabla 2-3-4-5'!$B$10:$C$12,2,FALSE)))&gt;5,"ALTO","MEDIO"))," ")</f>
        <v xml:space="preserve"> </v>
      </c>
      <c r="F29" s="5" t="str">
        <f>IF(B29&lt;&gt;" ",'Matriz Nº1 Identificación'!E29," ")</f>
        <v xml:space="preserve"> </v>
      </c>
      <c r="G29" s="101"/>
      <c r="H29" s="101"/>
      <c r="I29" s="4" t="str">
        <f>IFERROR(IF((VLOOKUP(G29,'Tabla 2-3-4-5'!$B$10:$C$12,2,FALSE)*(VLOOKUP('Matriz Nº2 Análisis'!H29,'Tabla 2-3-4-5'!$B$10:$C$12,2,FALSE)))&lt;3,"BAJO",IF((VLOOKUP(G29,'Tabla 2-3-4-5'!$B$10:$C$12,2,FALSE)*(VLOOKUP('Matriz Nº2 Análisis'!H29,'Tabla 2-3-4-5'!$B$10:$C$12,2,FALSE)))&gt;5,"ALTO","MEDIO"))," ")</f>
        <v xml:space="preserve"> </v>
      </c>
      <c r="J29" s="9"/>
      <c r="K29" s="10"/>
      <c r="N29" s="10"/>
      <c r="O29" s="10"/>
      <c r="P29" s="10"/>
      <c r="Q29" s="10"/>
      <c r="R29" s="10"/>
      <c r="S29" s="10"/>
      <c r="T29" s="10"/>
      <c r="U29" s="10"/>
      <c r="V29" s="10"/>
      <c r="W29" s="10"/>
      <c r="X29" s="10"/>
      <c r="Y29" s="10"/>
      <c r="Z29" s="10"/>
      <c r="AA29" s="10"/>
      <c r="AB29" s="10"/>
      <c r="AC29" s="10"/>
    </row>
    <row r="30" spans="1:29" ht="83.25" customHeight="1" x14ac:dyDescent="0.3">
      <c r="A30" s="136" t="str">
        <f>'Matriz Nº1 Identificación'!A30</f>
        <v>3. 3</v>
      </c>
      <c r="B30" s="4" t="str">
        <f>IF('Matriz Nº1 Identificación'!B30&lt;&gt;" ",'Matriz Nº1 Identificación'!F30," ")</f>
        <v xml:space="preserve"> </v>
      </c>
      <c r="C30" s="101"/>
      <c r="D30" s="101"/>
      <c r="E30" s="4" t="str">
        <f>IFERROR(IF((VLOOKUP(C30,'Tabla 2-3-4-5'!$B$10:$C$12,2,FALSE)*(VLOOKUP('Matriz Nº2 Análisis'!D30,'Tabla 2-3-4-5'!$B$10:$C$12,2,FALSE)))&lt;3,"BAJO",IF((VLOOKUP(C30,'Tabla 2-3-4-5'!$B$10:$C$12,2,FALSE)*(VLOOKUP('Matriz Nº2 Análisis'!D30,'Tabla 2-3-4-5'!$B$10:$C$12,2,FALSE)))&gt;5,"ALTO","MEDIO"))," ")</f>
        <v xml:space="preserve"> </v>
      </c>
      <c r="F30" s="5" t="str">
        <f>IF(B30&lt;&gt;" ",'Matriz Nº1 Identificación'!E30," ")</f>
        <v xml:space="preserve"> </v>
      </c>
      <c r="G30" s="101"/>
      <c r="H30" s="101"/>
      <c r="I30" s="4" t="str">
        <f>IFERROR(IF((VLOOKUP(G30,'Tabla 2-3-4-5'!$B$10:$C$12,2,FALSE)*(VLOOKUP('Matriz Nº2 Análisis'!H30,'Tabla 2-3-4-5'!$B$10:$C$12,2,FALSE)))&lt;3,"BAJO",IF((VLOOKUP(G30,'Tabla 2-3-4-5'!$B$10:$C$12,2,FALSE)*(VLOOKUP('Matriz Nº2 Análisis'!H30,'Tabla 2-3-4-5'!$B$10:$C$12,2,FALSE)))&gt;5,"ALTO","MEDIO"))," ")</f>
        <v xml:space="preserve"> </v>
      </c>
      <c r="J30" s="9"/>
      <c r="K30" s="10"/>
      <c r="N30" s="10"/>
      <c r="O30" s="10"/>
      <c r="P30" s="10"/>
      <c r="Q30" s="10"/>
      <c r="R30" s="10"/>
      <c r="S30" s="10"/>
      <c r="T30" s="10"/>
      <c r="U30" s="10"/>
      <c r="V30" s="10"/>
      <c r="W30" s="10"/>
      <c r="X30" s="10"/>
      <c r="Y30" s="10"/>
      <c r="Z30" s="10"/>
      <c r="AA30" s="10"/>
      <c r="AB30" s="10"/>
      <c r="AC30" s="10"/>
    </row>
    <row r="31" spans="1:29" ht="83.25" customHeight="1" x14ac:dyDescent="0.3">
      <c r="A31" s="136" t="str">
        <f>'Matriz Nº1 Identificación'!A31</f>
        <v>3. 4</v>
      </c>
      <c r="B31" s="4" t="str">
        <f>IF('Matriz Nº1 Identificación'!B31&lt;&gt;" ",'Matriz Nº1 Identificación'!F31," ")</f>
        <v xml:space="preserve"> </v>
      </c>
      <c r="C31" s="101"/>
      <c r="D31" s="101"/>
      <c r="E31" s="4" t="str">
        <f>IFERROR(IF((VLOOKUP(C31,'Tabla 2-3-4-5'!$B$10:$C$12,2,FALSE)*(VLOOKUP('Matriz Nº2 Análisis'!D31,'Tabla 2-3-4-5'!$B$10:$C$12,2,FALSE)))&lt;3,"BAJO",IF((VLOOKUP(C31,'Tabla 2-3-4-5'!$B$10:$C$12,2,FALSE)*(VLOOKUP('Matriz Nº2 Análisis'!D31,'Tabla 2-3-4-5'!$B$10:$C$12,2,FALSE)))&gt;5,"ALTO","MEDIO"))," ")</f>
        <v xml:space="preserve"> </v>
      </c>
      <c r="F31" s="5" t="str">
        <f>IF(B31&lt;&gt;" ",'Matriz Nº1 Identificación'!E31," ")</f>
        <v xml:space="preserve"> </v>
      </c>
      <c r="G31" s="101"/>
      <c r="H31" s="101"/>
      <c r="I31" s="4" t="str">
        <f>IFERROR(IF((VLOOKUP(G31,'Tabla 2-3-4-5'!$B$10:$C$12,2,FALSE)*(VLOOKUP('Matriz Nº2 Análisis'!H31,'Tabla 2-3-4-5'!$B$10:$C$12,2,FALSE)))&lt;3,"BAJO",IF((VLOOKUP(G31,'Tabla 2-3-4-5'!$B$10:$C$12,2,FALSE)*(VLOOKUP('Matriz Nº2 Análisis'!H31,'Tabla 2-3-4-5'!$B$10:$C$12,2,FALSE)))&gt;5,"ALTO","MEDIO"))," ")</f>
        <v xml:space="preserve"> </v>
      </c>
      <c r="J31" s="9"/>
      <c r="K31" s="10"/>
      <c r="N31" s="10"/>
      <c r="O31" s="10"/>
      <c r="P31" s="10"/>
      <c r="Q31" s="10"/>
      <c r="R31" s="10"/>
      <c r="S31" s="10"/>
      <c r="T31" s="10"/>
      <c r="U31" s="10"/>
      <c r="V31" s="10"/>
      <c r="W31" s="10"/>
      <c r="X31" s="10"/>
      <c r="Y31" s="10"/>
      <c r="Z31" s="10"/>
      <c r="AA31" s="10"/>
      <c r="AB31" s="10"/>
      <c r="AC31" s="10"/>
    </row>
    <row r="32" spans="1:29" ht="83.25" customHeight="1" x14ac:dyDescent="0.3">
      <c r="A32" s="136" t="str">
        <f>'Matriz Nº1 Identificación'!A32</f>
        <v>3. 5</v>
      </c>
      <c r="B32" s="4" t="str">
        <f>IF('Matriz Nº1 Identificación'!B32&lt;&gt;" ",'Matriz Nº1 Identificación'!F32," ")</f>
        <v xml:space="preserve"> </v>
      </c>
      <c r="C32" s="101"/>
      <c r="D32" s="101"/>
      <c r="E32" s="4" t="str">
        <f>IFERROR(IF((VLOOKUP(C32,'Tabla 2-3-4-5'!$B$10:$C$12,2,FALSE)*(VLOOKUP('Matriz Nº2 Análisis'!D32,'Tabla 2-3-4-5'!$B$10:$C$12,2,FALSE)))&lt;3,"BAJO",IF((VLOOKUP(C32,'Tabla 2-3-4-5'!$B$10:$C$12,2,FALSE)*(VLOOKUP('Matriz Nº2 Análisis'!D32,'Tabla 2-3-4-5'!$B$10:$C$12,2,FALSE)))&gt;5,"ALTO","MEDIO"))," ")</f>
        <v xml:space="preserve"> </v>
      </c>
      <c r="F32" s="5" t="str">
        <f>IF(B32&lt;&gt;" ",'Matriz Nº1 Identificación'!E32," ")</f>
        <v xml:space="preserve"> </v>
      </c>
      <c r="G32" s="101"/>
      <c r="H32" s="101"/>
      <c r="I32" s="4" t="str">
        <f>IFERROR(IF((VLOOKUP(G32,'Tabla 2-3-4-5'!$B$10:$C$12,2,FALSE)*(VLOOKUP('Matriz Nº2 Análisis'!H32,'Tabla 2-3-4-5'!$B$10:$C$12,2,FALSE)))&lt;3,"BAJO",IF((VLOOKUP(G32,'Tabla 2-3-4-5'!$B$10:$C$12,2,FALSE)*(VLOOKUP('Matriz Nº2 Análisis'!H32,'Tabla 2-3-4-5'!$B$10:$C$12,2,FALSE)))&gt;5,"ALTO","MEDIO"))," ")</f>
        <v xml:space="preserve"> </v>
      </c>
      <c r="J32" s="9"/>
      <c r="K32" s="10"/>
      <c r="N32" s="10"/>
      <c r="O32" s="10"/>
      <c r="P32" s="10"/>
      <c r="Q32" s="10"/>
      <c r="R32" s="10"/>
      <c r="S32" s="10"/>
      <c r="T32" s="10"/>
      <c r="U32" s="10"/>
      <c r="V32" s="10"/>
      <c r="W32" s="10"/>
      <c r="X32" s="10"/>
      <c r="Y32" s="10"/>
      <c r="Z32" s="10"/>
      <c r="AA32" s="10"/>
      <c r="AB32" s="10"/>
      <c r="AC32" s="10"/>
    </row>
    <row r="33" spans="1:29" ht="83.25" customHeight="1" x14ac:dyDescent="0.3">
      <c r="A33" s="136" t="str">
        <f>'Matriz Nº1 Identificación'!A33</f>
        <v>3. 6</v>
      </c>
      <c r="B33" s="4" t="str">
        <f>IF('Matriz Nº1 Identificación'!B33&lt;&gt;" ",'Matriz Nº1 Identificación'!F33," ")</f>
        <v xml:space="preserve"> </v>
      </c>
      <c r="C33" s="101"/>
      <c r="D33" s="101"/>
      <c r="E33" s="4" t="str">
        <f>IFERROR(IF((VLOOKUP(C33,'Tabla 2-3-4-5'!$B$10:$C$12,2,FALSE)*(VLOOKUP('Matriz Nº2 Análisis'!D33,'Tabla 2-3-4-5'!$B$10:$C$12,2,FALSE)))&lt;3,"BAJO",IF((VLOOKUP(C33,'Tabla 2-3-4-5'!$B$10:$C$12,2,FALSE)*(VLOOKUP('Matriz Nº2 Análisis'!D33,'Tabla 2-3-4-5'!$B$10:$C$12,2,FALSE)))&gt;5,"ALTO","MEDIO"))," ")</f>
        <v xml:space="preserve"> </v>
      </c>
      <c r="F33" s="5" t="str">
        <f>IF(B33&lt;&gt;" ",'Matriz Nº1 Identificación'!E33," ")</f>
        <v xml:space="preserve"> </v>
      </c>
      <c r="G33" s="101"/>
      <c r="H33" s="101"/>
      <c r="I33" s="4" t="str">
        <f>IFERROR(IF((VLOOKUP(G33,'Tabla 2-3-4-5'!$B$10:$C$12,2,FALSE)*(VLOOKUP('Matriz Nº2 Análisis'!H33,'Tabla 2-3-4-5'!$B$10:$C$12,2,FALSE)))&lt;3,"BAJO",IF((VLOOKUP(G33,'Tabla 2-3-4-5'!$B$10:$C$12,2,FALSE)*(VLOOKUP('Matriz Nº2 Análisis'!H33,'Tabla 2-3-4-5'!$B$10:$C$12,2,FALSE)))&gt;5,"ALTO","MEDIO"))," ")</f>
        <v xml:space="preserve"> </v>
      </c>
      <c r="J33" s="9"/>
      <c r="K33" s="10"/>
      <c r="N33" s="10"/>
      <c r="O33" s="10"/>
      <c r="P33" s="10"/>
      <c r="Q33" s="10"/>
      <c r="R33" s="10"/>
      <c r="S33" s="10"/>
      <c r="T33" s="10"/>
      <c r="U33" s="10"/>
      <c r="V33" s="10"/>
      <c r="W33" s="10"/>
      <c r="X33" s="10"/>
      <c r="Y33" s="10"/>
      <c r="Z33" s="10"/>
      <c r="AA33" s="10"/>
      <c r="AB33" s="10"/>
      <c r="AC33" s="10"/>
    </row>
    <row r="34" spans="1:29" ht="83.25" customHeight="1" thickBot="1" x14ac:dyDescent="0.35">
      <c r="A34" s="136" t="str">
        <f>'Matriz Nº1 Identificación'!A34</f>
        <v>3. 7</v>
      </c>
      <c r="B34" s="4" t="str">
        <f>IF('Matriz Nº1 Identificación'!B34&lt;&gt;" ",'Matriz Nº1 Identificación'!F34," ")</f>
        <v xml:space="preserve"> </v>
      </c>
      <c r="C34" s="101"/>
      <c r="D34" s="101"/>
      <c r="E34" s="4" t="str">
        <f>IFERROR(IF((VLOOKUP(C34,'Tabla 2-3-4-5'!$B$10:$C$12,2,FALSE)*(VLOOKUP('Matriz Nº2 Análisis'!D34,'Tabla 2-3-4-5'!$B$10:$C$12,2,FALSE)))&lt;3,"BAJO",IF((VLOOKUP(C34,'Tabla 2-3-4-5'!$B$10:$C$12,2,FALSE)*(VLOOKUP('Matriz Nº2 Análisis'!D34,'Tabla 2-3-4-5'!$B$10:$C$12,2,FALSE)))&gt;5,"ALTO","MEDIO"))," ")</f>
        <v xml:space="preserve"> </v>
      </c>
      <c r="F34" s="5" t="str">
        <f>IF(B34&lt;&gt;" ",'Matriz Nº1 Identificación'!E34," ")</f>
        <v xml:space="preserve"> </v>
      </c>
      <c r="G34" s="101"/>
      <c r="H34" s="101"/>
      <c r="I34" s="4" t="str">
        <f>IFERROR(IF((VLOOKUP(G34,'Tabla 2-3-4-5'!$B$10:$C$12,2,FALSE)*(VLOOKUP('Matriz Nº2 Análisis'!H34,'Tabla 2-3-4-5'!$B$10:$C$12,2,FALSE)))&lt;3,"BAJO",IF((VLOOKUP(G34,'Tabla 2-3-4-5'!$B$10:$C$12,2,FALSE)*(VLOOKUP('Matriz Nº2 Análisis'!H34,'Tabla 2-3-4-5'!$B$10:$C$12,2,FALSE)))&gt;5,"ALTO","MEDIO"))," ")</f>
        <v xml:space="preserve"> </v>
      </c>
      <c r="J34" s="9"/>
      <c r="K34" s="10"/>
      <c r="N34" s="10"/>
      <c r="O34" s="10"/>
      <c r="P34" s="10"/>
      <c r="Q34" s="10"/>
      <c r="R34" s="10"/>
      <c r="S34" s="10"/>
      <c r="T34" s="10"/>
      <c r="U34" s="10"/>
      <c r="V34" s="10"/>
      <c r="W34" s="10"/>
      <c r="X34" s="10"/>
      <c r="Y34" s="10"/>
      <c r="Z34" s="10"/>
      <c r="AA34" s="10"/>
      <c r="AB34" s="10"/>
      <c r="AC34" s="10"/>
    </row>
    <row r="35" spans="1:29" ht="23.25" customHeight="1" thickBot="1" x14ac:dyDescent="0.35">
      <c r="A35" s="73" t="str">
        <f>'Matriz Nº1 Identificación'!A35</f>
        <v xml:space="preserve">Objetivo Estratégico: </v>
      </c>
      <c r="B35" s="409">
        <f>+'Matriz Nº1 Identificación'!B35:H35</f>
        <v>0</v>
      </c>
      <c r="C35" s="410"/>
      <c r="D35" s="410"/>
      <c r="E35" s="410"/>
      <c r="F35" s="410"/>
      <c r="G35" s="410"/>
      <c r="H35" s="410"/>
      <c r="I35" s="411"/>
      <c r="J35" s="1"/>
    </row>
    <row r="36" spans="1:29" ht="26.25" customHeight="1" x14ac:dyDescent="0.3">
      <c r="A36" s="75" t="str">
        <f>'Matriz Nº1 Identificación'!A36</f>
        <v>Objetivo táctico</v>
      </c>
      <c r="B36" s="406" t="str">
        <f>+'Matriz Nº1 Identificación'!B36:H36</f>
        <v xml:space="preserve">4. Contar con un sistema de producción de Diarios Oficiales que facilite el desarrollo eficiente de los servicios de publicación. </v>
      </c>
      <c r="C36" s="407"/>
      <c r="D36" s="407"/>
      <c r="E36" s="407"/>
      <c r="F36" s="407"/>
      <c r="G36" s="407"/>
      <c r="H36" s="407"/>
      <c r="I36" s="408"/>
      <c r="J36" s="1"/>
    </row>
    <row r="37" spans="1:29" ht="83.25" customHeight="1" x14ac:dyDescent="0.3">
      <c r="A37" s="136" t="str">
        <f>'Matriz Nº1 Identificación'!A37</f>
        <v>4. 1</v>
      </c>
      <c r="B37" s="4" t="str">
        <f>IF('Matriz Nº1 Identificación'!B37&lt;&gt;" ",'Matriz Nº1 Identificación'!F37," ")</f>
        <v xml:space="preserve"> </v>
      </c>
      <c r="C37" s="101"/>
      <c r="D37" s="101"/>
      <c r="E37" s="4" t="str">
        <f>IFERROR(IF((VLOOKUP(C37,'Tabla 2-3-4-5'!$B$10:$C$12,2,FALSE)*(VLOOKUP('Matriz Nº2 Análisis'!D37,'Tabla 2-3-4-5'!$B$10:$C$12,2,FALSE)))&lt;3,"BAJO",IF((VLOOKUP(C37,'Tabla 2-3-4-5'!$B$10:$C$12,2,FALSE)*(VLOOKUP('Matriz Nº2 Análisis'!D37,'Tabla 2-3-4-5'!$B$10:$C$12,2,FALSE)))&gt;5,"ALTO","MEDIO"))," ")</f>
        <v xml:space="preserve"> </v>
      </c>
      <c r="F37" s="5" t="str">
        <f>IF(B37&lt;&gt;" ",'Matriz Nº1 Identificación'!E37," ")</f>
        <v xml:space="preserve"> </v>
      </c>
      <c r="G37" s="101"/>
      <c r="H37" s="101"/>
      <c r="I37" s="4" t="str">
        <f>IFERROR(IF((VLOOKUP(G37,'Tabla 2-3-4-5'!$B$10:$C$12,2,FALSE)*(VLOOKUP('Matriz Nº2 Análisis'!H37,'Tabla 2-3-4-5'!$B$10:$C$12,2,FALSE)))&lt;3,"BAJO",IF((VLOOKUP(G37,'Tabla 2-3-4-5'!$B$10:$C$12,2,FALSE)*(VLOOKUP('Matriz Nº2 Análisis'!H37,'Tabla 2-3-4-5'!$B$10:$C$12,2,FALSE)))&gt;5,"ALTO","MEDIO"))," ")</f>
        <v xml:space="preserve"> </v>
      </c>
      <c r="J37" s="9"/>
      <c r="K37" s="10"/>
      <c r="N37" s="10"/>
      <c r="O37" s="10"/>
      <c r="P37" s="10"/>
      <c r="Q37" s="10"/>
      <c r="R37" s="10"/>
      <c r="S37" s="10"/>
      <c r="T37" s="10"/>
      <c r="U37" s="10"/>
      <c r="V37" s="10"/>
      <c r="W37" s="10"/>
      <c r="X37" s="10"/>
      <c r="Y37" s="10"/>
      <c r="Z37" s="10"/>
      <c r="AA37" s="10"/>
      <c r="AB37" s="10"/>
      <c r="AC37" s="10"/>
    </row>
    <row r="38" spans="1:29" ht="83.25" customHeight="1" x14ac:dyDescent="0.3">
      <c r="A38" s="136" t="str">
        <f>'Matriz Nº1 Identificación'!A38</f>
        <v>4. 2</v>
      </c>
      <c r="B38" s="4" t="str">
        <f>IF('Matriz Nº1 Identificación'!B38&lt;&gt;" ",'Matriz Nº1 Identificación'!F38," ")</f>
        <v xml:space="preserve"> </v>
      </c>
      <c r="C38" s="101"/>
      <c r="D38" s="101"/>
      <c r="E38" s="4" t="str">
        <f>IFERROR(IF((VLOOKUP(C38,'Tabla 2-3-4-5'!$B$10:$C$12,2,FALSE)*(VLOOKUP('Matriz Nº2 Análisis'!D38,'Tabla 2-3-4-5'!$B$10:$C$12,2,FALSE)))&lt;3,"BAJO",IF((VLOOKUP(C38,'Tabla 2-3-4-5'!$B$10:$C$12,2,FALSE)*(VLOOKUP('Matriz Nº2 Análisis'!D38,'Tabla 2-3-4-5'!$B$10:$C$12,2,FALSE)))&gt;5,"ALTO","MEDIO"))," ")</f>
        <v xml:space="preserve"> </v>
      </c>
      <c r="F38" s="5" t="str">
        <f>IF(B38&lt;&gt;" ",'Matriz Nº1 Identificación'!E38," ")</f>
        <v xml:space="preserve"> </v>
      </c>
      <c r="G38" s="101"/>
      <c r="H38" s="101"/>
      <c r="I38" s="4" t="str">
        <f>IFERROR(IF((VLOOKUP(G38,'Tabla 2-3-4-5'!$B$10:$C$12,2,FALSE)*(VLOOKUP('Matriz Nº2 Análisis'!H38,'Tabla 2-3-4-5'!$B$10:$C$12,2,FALSE)))&lt;3,"BAJO",IF((VLOOKUP(G38,'Tabla 2-3-4-5'!$B$10:$C$12,2,FALSE)*(VLOOKUP('Matriz Nº2 Análisis'!H38,'Tabla 2-3-4-5'!$B$10:$C$12,2,FALSE)))&gt;5,"ALTO","MEDIO"))," ")</f>
        <v xml:space="preserve"> </v>
      </c>
      <c r="J38" s="9"/>
      <c r="K38" s="10"/>
      <c r="N38" s="10"/>
      <c r="O38" s="10"/>
      <c r="P38" s="10"/>
      <c r="Q38" s="10"/>
      <c r="R38" s="10"/>
      <c r="S38" s="10"/>
      <c r="T38" s="10"/>
      <c r="U38" s="10"/>
      <c r="V38" s="10"/>
      <c r="W38" s="10"/>
      <c r="X38" s="10"/>
      <c r="Y38" s="10"/>
      <c r="Z38" s="10"/>
      <c r="AA38" s="10"/>
      <c r="AB38" s="10"/>
      <c r="AC38" s="10"/>
    </row>
    <row r="39" spans="1:29" ht="83.25" customHeight="1" x14ac:dyDescent="0.3">
      <c r="A39" s="136" t="str">
        <f>'Matriz Nº1 Identificación'!A39</f>
        <v>4. 3</v>
      </c>
      <c r="B39" s="4" t="str">
        <f>IF('Matriz Nº1 Identificación'!B39&lt;&gt;" ",'Matriz Nº1 Identificación'!F39," ")</f>
        <v xml:space="preserve"> </v>
      </c>
      <c r="C39" s="101"/>
      <c r="D39" s="101"/>
      <c r="E39" s="4" t="str">
        <f>IFERROR(IF((VLOOKUP(C39,'Tabla 2-3-4-5'!$B$10:$C$12,2,FALSE)*(VLOOKUP('Matriz Nº2 Análisis'!D39,'Tabla 2-3-4-5'!$B$10:$C$12,2,FALSE)))&lt;3,"BAJO",IF((VLOOKUP(C39,'Tabla 2-3-4-5'!$B$10:$C$12,2,FALSE)*(VLOOKUP('Matriz Nº2 Análisis'!D39,'Tabla 2-3-4-5'!$B$10:$C$12,2,FALSE)))&gt;5,"ALTO","MEDIO"))," ")</f>
        <v xml:space="preserve"> </v>
      </c>
      <c r="F39" s="5" t="str">
        <f>IF(B39&lt;&gt;" ",'Matriz Nº1 Identificación'!E39," ")</f>
        <v xml:space="preserve"> </v>
      </c>
      <c r="G39" s="101"/>
      <c r="H39" s="101"/>
      <c r="I39" s="4" t="str">
        <f>IFERROR(IF((VLOOKUP(G39,'Tabla 2-3-4-5'!$B$10:$C$12,2,FALSE)*(VLOOKUP('Matriz Nº2 Análisis'!H39,'Tabla 2-3-4-5'!$B$10:$C$12,2,FALSE)))&lt;3,"BAJO",IF((VLOOKUP(G39,'Tabla 2-3-4-5'!$B$10:$C$12,2,FALSE)*(VLOOKUP('Matriz Nº2 Análisis'!H39,'Tabla 2-3-4-5'!$B$10:$C$12,2,FALSE)))&gt;5,"ALTO","MEDIO"))," ")</f>
        <v xml:space="preserve"> </v>
      </c>
      <c r="J39" s="9"/>
      <c r="K39" s="10"/>
      <c r="N39" s="10"/>
      <c r="O39" s="10"/>
      <c r="P39" s="10"/>
      <c r="Q39" s="10"/>
      <c r="R39" s="10"/>
      <c r="S39" s="10"/>
      <c r="T39" s="10"/>
      <c r="U39" s="10"/>
      <c r="V39" s="10"/>
      <c r="W39" s="10"/>
      <c r="X39" s="10"/>
      <c r="Y39" s="10"/>
      <c r="Z39" s="10"/>
      <c r="AA39" s="10"/>
      <c r="AB39" s="10"/>
      <c r="AC39" s="10"/>
    </row>
    <row r="40" spans="1:29" ht="83.25" customHeight="1" x14ac:dyDescent="0.3">
      <c r="A40" s="136" t="str">
        <f>'Matriz Nº1 Identificación'!A40</f>
        <v>4. 4</v>
      </c>
      <c r="B40" s="4" t="str">
        <f>IF('Matriz Nº1 Identificación'!B40&lt;&gt;" ",'Matriz Nº1 Identificación'!F40," ")</f>
        <v xml:space="preserve"> </v>
      </c>
      <c r="C40" s="101"/>
      <c r="D40" s="101"/>
      <c r="E40" s="4" t="str">
        <f>IFERROR(IF((VLOOKUP(C40,'Tabla 2-3-4-5'!$B$10:$C$12,2,FALSE)*(VLOOKUP('Matriz Nº2 Análisis'!D40,'Tabla 2-3-4-5'!$B$10:$C$12,2,FALSE)))&lt;3,"BAJO",IF((VLOOKUP(C40,'Tabla 2-3-4-5'!$B$10:$C$12,2,FALSE)*(VLOOKUP('Matriz Nº2 Análisis'!D40,'Tabla 2-3-4-5'!$B$10:$C$12,2,FALSE)))&gt;5,"ALTO","MEDIO"))," ")</f>
        <v xml:space="preserve"> </v>
      </c>
      <c r="F40" s="5" t="str">
        <f>IF(B40&lt;&gt;" ",'Matriz Nº1 Identificación'!E40," ")</f>
        <v xml:space="preserve"> </v>
      </c>
      <c r="G40" s="101"/>
      <c r="H40" s="101"/>
      <c r="I40" s="4" t="str">
        <f>IFERROR(IF((VLOOKUP(G40,'Tabla 2-3-4-5'!$B$10:$C$12,2,FALSE)*(VLOOKUP('Matriz Nº2 Análisis'!H40,'Tabla 2-3-4-5'!$B$10:$C$12,2,FALSE)))&lt;3,"BAJO",IF((VLOOKUP(G40,'Tabla 2-3-4-5'!$B$10:$C$12,2,FALSE)*(VLOOKUP('Matriz Nº2 Análisis'!H40,'Tabla 2-3-4-5'!$B$10:$C$12,2,FALSE)))&gt;5,"ALTO","MEDIO"))," ")</f>
        <v xml:space="preserve"> </v>
      </c>
      <c r="J40" s="9"/>
      <c r="K40" s="10"/>
      <c r="N40" s="10"/>
      <c r="O40" s="10"/>
      <c r="P40" s="10"/>
      <c r="Q40" s="10"/>
      <c r="R40" s="10"/>
      <c r="S40" s="10"/>
      <c r="T40" s="10"/>
      <c r="U40" s="10"/>
      <c r="V40" s="10"/>
      <c r="W40" s="10"/>
      <c r="X40" s="10"/>
      <c r="Y40" s="10"/>
      <c r="Z40" s="10"/>
      <c r="AA40" s="10"/>
      <c r="AB40" s="10"/>
      <c r="AC40" s="10"/>
    </row>
    <row r="41" spans="1:29" ht="83.25" customHeight="1" x14ac:dyDescent="0.3">
      <c r="A41" s="136" t="str">
        <f>'Matriz Nº1 Identificación'!A41</f>
        <v>4. 5</v>
      </c>
      <c r="B41" s="4" t="str">
        <f>IF('Matriz Nº1 Identificación'!B41&lt;&gt;" ",'Matriz Nº1 Identificación'!F41," ")</f>
        <v xml:space="preserve"> </v>
      </c>
      <c r="C41" s="101"/>
      <c r="D41" s="101"/>
      <c r="E41" s="4" t="str">
        <f>IFERROR(IF((VLOOKUP(C41,'Tabla 2-3-4-5'!$B$10:$C$12,2,FALSE)*(VLOOKUP('Matriz Nº2 Análisis'!D41,'Tabla 2-3-4-5'!$B$10:$C$12,2,FALSE)))&lt;3,"BAJO",IF((VLOOKUP(C41,'Tabla 2-3-4-5'!$B$10:$C$12,2,FALSE)*(VLOOKUP('Matriz Nº2 Análisis'!D41,'Tabla 2-3-4-5'!$B$10:$C$12,2,FALSE)))&gt;5,"ALTO","MEDIO"))," ")</f>
        <v xml:space="preserve"> </v>
      </c>
      <c r="F41" s="5" t="str">
        <f>IF(B41&lt;&gt;" ",'Matriz Nº1 Identificación'!E41," ")</f>
        <v xml:space="preserve"> </v>
      </c>
      <c r="G41" s="101"/>
      <c r="H41" s="101"/>
      <c r="I41" s="4" t="str">
        <f>IFERROR(IF((VLOOKUP(G41,'Tabla 2-3-4-5'!$B$10:$C$12,2,FALSE)*(VLOOKUP('Matriz Nº2 Análisis'!H41,'Tabla 2-3-4-5'!$B$10:$C$12,2,FALSE)))&lt;3,"BAJO",IF((VLOOKUP(G41,'Tabla 2-3-4-5'!$B$10:$C$12,2,FALSE)*(VLOOKUP('Matriz Nº2 Análisis'!H41,'Tabla 2-3-4-5'!$B$10:$C$12,2,FALSE)))&gt;5,"ALTO","MEDIO"))," ")</f>
        <v xml:space="preserve"> </v>
      </c>
      <c r="J41" s="9"/>
      <c r="K41" s="10"/>
      <c r="N41" s="10"/>
      <c r="O41" s="10"/>
      <c r="P41" s="10"/>
      <c r="Q41" s="10"/>
      <c r="R41" s="10"/>
      <c r="S41" s="10"/>
      <c r="T41" s="10"/>
      <c r="U41" s="10"/>
      <c r="V41" s="10"/>
      <c r="W41" s="10"/>
      <c r="X41" s="10"/>
      <c r="Y41" s="10"/>
      <c r="Z41" s="10"/>
      <c r="AA41" s="10"/>
      <c r="AB41" s="10"/>
      <c r="AC41" s="10"/>
    </row>
    <row r="42" spans="1:29" ht="83.25" customHeight="1" x14ac:dyDescent="0.3">
      <c r="A42" s="136" t="str">
        <f>'Matriz Nº1 Identificación'!A42</f>
        <v>4. 6</v>
      </c>
      <c r="B42" s="4" t="str">
        <f>IF('Matriz Nº1 Identificación'!B42&lt;&gt;" ",'Matriz Nº1 Identificación'!F42," ")</f>
        <v xml:space="preserve"> </v>
      </c>
      <c r="C42" s="101"/>
      <c r="D42" s="101"/>
      <c r="E42" s="4" t="str">
        <f>IFERROR(IF((VLOOKUP(C42,'Tabla 2-3-4-5'!$B$10:$C$12,2,FALSE)*(VLOOKUP('Matriz Nº2 Análisis'!D42,'Tabla 2-3-4-5'!$B$10:$C$12,2,FALSE)))&lt;3,"BAJO",IF((VLOOKUP(C42,'Tabla 2-3-4-5'!$B$10:$C$12,2,FALSE)*(VLOOKUP('Matriz Nº2 Análisis'!D42,'Tabla 2-3-4-5'!$B$10:$C$12,2,FALSE)))&gt;5,"ALTO","MEDIO"))," ")</f>
        <v xml:space="preserve"> </v>
      </c>
      <c r="F42" s="5" t="str">
        <f>IF(B42&lt;&gt;" ",'Matriz Nº1 Identificación'!E42," ")</f>
        <v xml:space="preserve"> </v>
      </c>
      <c r="G42" s="101"/>
      <c r="H42" s="101"/>
      <c r="I42" s="4" t="str">
        <f>IFERROR(IF((VLOOKUP(G42,'Tabla 2-3-4-5'!$B$10:$C$12,2,FALSE)*(VLOOKUP('Matriz Nº2 Análisis'!H42,'Tabla 2-3-4-5'!$B$10:$C$12,2,FALSE)))&lt;3,"BAJO",IF((VLOOKUP(G42,'Tabla 2-3-4-5'!$B$10:$C$12,2,FALSE)*(VLOOKUP('Matriz Nº2 Análisis'!H42,'Tabla 2-3-4-5'!$B$10:$C$12,2,FALSE)))&gt;5,"ALTO","MEDIO"))," ")</f>
        <v xml:space="preserve"> </v>
      </c>
      <c r="J42" s="9"/>
      <c r="K42" s="10"/>
      <c r="N42" s="10"/>
      <c r="O42" s="10"/>
      <c r="P42" s="10"/>
      <c r="Q42" s="10"/>
      <c r="R42" s="10"/>
      <c r="S42" s="10"/>
      <c r="T42" s="10"/>
      <c r="U42" s="10"/>
      <c r="V42" s="10"/>
      <c r="W42" s="10"/>
      <c r="X42" s="10"/>
      <c r="Y42" s="10"/>
      <c r="Z42" s="10"/>
      <c r="AA42" s="10"/>
      <c r="AB42" s="10"/>
      <c r="AC42" s="10"/>
    </row>
    <row r="43" spans="1:29" ht="83.25" customHeight="1" thickBot="1" x14ac:dyDescent="0.35">
      <c r="A43" s="136" t="str">
        <f>'Matriz Nº1 Identificación'!A43</f>
        <v>4. 7</v>
      </c>
      <c r="B43" s="4" t="str">
        <f>IF('Matriz Nº1 Identificación'!B43&lt;&gt;" ",'Matriz Nº1 Identificación'!F43," ")</f>
        <v xml:space="preserve"> </v>
      </c>
      <c r="C43" s="101"/>
      <c r="D43" s="101"/>
      <c r="E43" s="4" t="str">
        <f>IFERROR(IF((VLOOKUP(C43,'Tabla 2-3-4-5'!$B$10:$C$12,2,FALSE)*(VLOOKUP('Matriz Nº2 Análisis'!D43,'Tabla 2-3-4-5'!$B$10:$C$12,2,FALSE)))&lt;3,"BAJO",IF((VLOOKUP(C43,'Tabla 2-3-4-5'!$B$10:$C$12,2,FALSE)*(VLOOKUP('Matriz Nº2 Análisis'!D43,'Tabla 2-3-4-5'!$B$10:$C$12,2,FALSE)))&gt;5,"ALTO","MEDIO"))," ")</f>
        <v xml:space="preserve"> </v>
      </c>
      <c r="F43" s="5" t="str">
        <f>IF(B43&lt;&gt;" ",'Matriz Nº1 Identificación'!E43," ")</f>
        <v xml:space="preserve"> </v>
      </c>
      <c r="G43" s="101"/>
      <c r="H43" s="101"/>
      <c r="I43" s="4" t="str">
        <f>IFERROR(IF((VLOOKUP(G43,'Tabla 2-3-4-5'!$B$10:$C$12,2,FALSE)*(VLOOKUP('Matriz Nº2 Análisis'!H43,'Tabla 2-3-4-5'!$B$10:$C$12,2,FALSE)))&lt;3,"BAJO",IF((VLOOKUP(G43,'Tabla 2-3-4-5'!$B$10:$C$12,2,FALSE)*(VLOOKUP('Matriz Nº2 Análisis'!H43,'Tabla 2-3-4-5'!$B$10:$C$12,2,FALSE)))&gt;5,"ALTO","MEDIO"))," ")</f>
        <v xml:space="preserve"> </v>
      </c>
      <c r="J43" s="9"/>
      <c r="K43" s="10"/>
      <c r="N43" s="10"/>
      <c r="O43" s="10"/>
      <c r="P43" s="10"/>
      <c r="Q43" s="10"/>
      <c r="R43" s="10"/>
      <c r="S43" s="10"/>
      <c r="T43" s="10"/>
      <c r="U43" s="10"/>
      <c r="V43" s="10"/>
      <c r="W43" s="10"/>
      <c r="X43" s="10"/>
      <c r="Y43" s="10"/>
      <c r="Z43" s="10"/>
      <c r="AA43" s="10"/>
      <c r="AB43" s="10"/>
      <c r="AC43" s="10"/>
    </row>
    <row r="44" spans="1:29" ht="23.25" customHeight="1" thickBot="1" x14ac:dyDescent="0.35">
      <c r="A44" s="73" t="str">
        <f>'Matriz Nº1 Identificación'!A44</f>
        <v xml:space="preserve">Objetivo Estratégico: </v>
      </c>
      <c r="B44" s="409">
        <f>+'Matriz Nº1 Identificación'!B44:H44</f>
        <v>0</v>
      </c>
      <c r="C44" s="410"/>
      <c r="D44" s="410"/>
      <c r="E44" s="410"/>
      <c r="F44" s="410"/>
      <c r="G44" s="410"/>
      <c r="H44" s="410"/>
      <c r="I44" s="411"/>
      <c r="J44" s="1"/>
    </row>
    <row r="45" spans="1:29" ht="26.25" customHeight="1" x14ac:dyDescent="0.3">
      <c r="A45" s="75" t="str">
        <f>'Matriz Nº1 Identificación'!A45</f>
        <v>Objetivo táctico</v>
      </c>
      <c r="B45" s="406" t="str">
        <f>+'Matriz Nº1 Identificación'!B45:H45</f>
        <v>5. Fiscalizarlosprocesosmásriesgososdelainstituciónparacontribuirconlaeficiencia,eficaciayeconomicidaddelos procesos.</v>
      </c>
      <c r="C45" s="407"/>
      <c r="D45" s="407"/>
      <c r="E45" s="407"/>
      <c r="F45" s="407"/>
      <c r="G45" s="407"/>
      <c r="H45" s="407"/>
      <c r="I45" s="408"/>
      <c r="J45" s="1"/>
    </row>
    <row r="46" spans="1:29" ht="83.25" customHeight="1" x14ac:dyDescent="0.3">
      <c r="A46" s="136" t="str">
        <f>'Matriz Nº1 Identificación'!A46</f>
        <v>5. 1</v>
      </c>
      <c r="B46" s="4" t="str">
        <f>IF('Matriz Nº1 Identificación'!B46&lt;&gt;" ",'Matriz Nº1 Identificación'!F46," ")</f>
        <v xml:space="preserve"> </v>
      </c>
      <c r="C46" s="101"/>
      <c r="D46" s="101"/>
      <c r="E46" s="4" t="str">
        <f>IFERROR(IF((VLOOKUP(C46,'Tabla 2-3-4-5'!$B$10:$C$12,2,FALSE)*(VLOOKUP('Matriz Nº2 Análisis'!D46,'Tabla 2-3-4-5'!$B$10:$C$12,2,FALSE)))&lt;3,"BAJO",IF((VLOOKUP(C46,'Tabla 2-3-4-5'!$B$10:$C$12,2,FALSE)*(VLOOKUP('Matriz Nº2 Análisis'!D46,'Tabla 2-3-4-5'!$B$10:$C$12,2,FALSE)))&gt;5,"ALTO","MEDIO"))," ")</f>
        <v xml:space="preserve"> </v>
      </c>
      <c r="F46" s="5" t="str">
        <f>IF(B46&lt;&gt;" ",'Matriz Nº1 Identificación'!E46," ")</f>
        <v xml:space="preserve"> </v>
      </c>
      <c r="G46" s="101"/>
      <c r="H46" s="101"/>
      <c r="I46" s="4" t="str">
        <f>IFERROR(IF((VLOOKUP(G46,'Tabla 2-3-4-5'!$B$10:$C$12,2,FALSE)*(VLOOKUP('Matriz Nº2 Análisis'!H46,'Tabla 2-3-4-5'!$B$10:$C$12,2,FALSE)))&lt;3,"BAJO",IF((VLOOKUP(G46,'Tabla 2-3-4-5'!$B$10:$C$12,2,FALSE)*(VLOOKUP('Matriz Nº2 Análisis'!H46,'Tabla 2-3-4-5'!$B$10:$C$12,2,FALSE)))&gt;5,"ALTO","MEDIO"))," ")</f>
        <v xml:space="preserve"> </v>
      </c>
      <c r="J46" s="9"/>
      <c r="K46" s="10"/>
      <c r="N46" s="10"/>
      <c r="O46" s="10"/>
      <c r="P46" s="10"/>
      <c r="Q46" s="10"/>
      <c r="R46" s="10"/>
      <c r="S46" s="10"/>
      <c r="T46" s="10"/>
      <c r="U46" s="10"/>
      <c r="V46" s="10"/>
      <c r="W46" s="10"/>
      <c r="X46" s="10"/>
      <c r="Y46" s="10"/>
      <c r="Z46" s="10"/>
      <c r="AA46" s="10"/>
      <c r="AB46" s="10"/>
      <c r="AC46" s="10"/>
    </row>
    <row r="47" spans="1:29" ht="83.25" customHeight="1" x14ac:dyDescent="0.3">
      <c r="A47" s="136" t="str">
        <f>'Matriz Nº1 Identificación'!A47</f>
        <v>5. 2</v>
      </c>
      <c r="B47" s="4" t="str">
        <f>IF('Matriz Nº1 Identificación'!B47&lt;&gt;" ",'Matriz Nº1 Identificación'!F47," ")</f>
        <v xml:space="preserve"> </v>
      </c>
      <c r="C47" s="101"/>
      <c r="D47" s="101"/>
      <c r="E47" s="4" t="str">
        <f>IFERROR(IF((VLOOKUP(C47,'Tabla 2-3-4-5'!$B$10:$C$12,2,FALSE)*(VLOOKUP('Matriz Nº2 Análisis'!D47,'Tabla 2-3-4-5'!$B$10:$C$12,2,FALSE)))&lt;3,"BAJO",IF((VLOOKUP(C47,'Tabla 2-3-4-5'!$B$10:$C$12,2,FALSE)*(VLOOKUP('Matriz Nº2 Análisis'!D47,'Tabla 2-3-4-5'!$B$10:$C$12,2,FALSE)))&gt;5,"ALTO","MEDIO"))," ")</f>
        <v xml:space="preserve"> </v>
      </c>
      <c r="F47" s="5" t="str">
        <f>IF(B47&lt;&gt;" ",'Matriz Nº1 Identificación'!E47," ")</f>
        <v xml:space="preserve"> </v>
      </c>
      <c r="G47" s="101"/>
      <c r="H47" s="101"/>
      <c r="I47" s="4" t="str">
        <f>IFERROR(IF((VLOOKUP(G47,'Tabla 2-3-4-5'!$B$10:$C$12,2,FALSE)*(VLOOKUP('Matriz Nº2 Análisis'!H47,'Tabla 2-3-4-5'!$B$10:$C$12,2,FALSE)))&lt;3,"BAJO",IF((VLOOKUP(G47,'Tabla 2-3-4-5'!$B$10:$C$12,2,FALSE)*(VLOOKUP('Matriz Nº2 Análisis'!H47,'Tabla 2-3-4-5'!$B$10:$C$12,2,FALSE)))&gt;5,"ALTO","MEDIO"))," ")</f>
        <v xml:space="preserve"> </v>
      </c>
      <c r="J47" s="9"/>
      <c r="K47" s="10"/>
      <c r="N47" s="10"/>
      <c r="O47" s="10"/>
      <c r="P47" s="10"/>
      <c r="Q47" s="10"/>
      <c r="R47" s="10"/>
      <c r="S47" s="10"/>
      <c r="T47" s="10"/>
      <c r="U47" s="10"/>
      <c r="V47" s="10"/>
      <c r="W47" s="10"/>
      <c r="X47" s="10"/>
      <c r="Y47" s="10"/>
      <c r="Z47" s="10"/>
      <c r="AA47" s="10"/>
      <c r="AB47" s="10"/>
      <c r="AC47" s="10"/>
    </row>
    <row r="48" spans="1:29" ht="83.25" customHeight="1" x14ac:dyDescent="0.3">
      <c r="A48" s="136" t="str">
        <f>'Matriz Nº1 Identificación'!A48</f>
        <v>5. 3</v>
      </c>
      <c r="B48" s="4" t="str">
        <f>IF('Matriz Nº1 Identificación'!B48&lt;&gt;" ",'Matriz Nº1 Identificación'!F48," ")</f>
        <v xml:space="preserve"> </v>
      </c>
      <c r="C48" s="101"/>
      <c r="D48" s="101"/>
      <c r="E48" s="4" t="str">
        <f>IFERROR(IF((VLOOKUP(C48,'Tabla 2-3-4-5'!$B$10:$C$12,2,FALSE)*(VLOOKUP('Matriz Nº2 Análisis'!D48,'Tabla 2-3-4-5'!$B$10:$C$12,2,FALSE)))&lt;3,"BAJO",IF((VLOOKUP(C48,'Tabla 2-3-4-5'!$B$10:$C$12,2,FALSE)*(VLOOKUP('Matriz Nº2 Análisis'!D48,'Tabla 2-3-4-5'!$B$10:$C$12,2,FALSE)))&gt;5,"ALTO","MEDIO"))," ")</f>
        <v xml:space="preserve"> </v>
      </c>
      <c r="F48" s="5" t="str">
        <f>IF(B48&lt;&gt;" ",'Matriz Nº1 Identificación'!E48," ")</f>
        <v xml:space="preserve"> </v>
      </c>
      <c r="G48" s="101"/>
      <c r="H48" s="101"/>
      <c r="I48" s="4" t="str">
        <f>IFERROR(IF((VLOOKUP(G48,'Tabla 2-3-4-5'!$B$10:$C$12,2,FALSE)*(VLOOKUP('Matriz Nº2 Análisis'!H48,'Tabla 2-3-4-5'!$B$10:$C$12,2,FALSE)))&lt;3,"BAJO",IF((VLOOKUP(G48,'Tabla 2-3-4-5'!$B$10:$C$12,2,FALSE)*(VLOOKUP('Matriz Nº2 Análisis'!H48,'Tabla 2-3-4-5'!$B$10:$C$12,2,FALSE)))&gt;5,"ALTO","MEDIO"))," ")</f>
        <v xml:space="preserve"> </v>
      </c>
      <c r="J48" s="9"/>
      <c r="K48" s="10"/>
      <c r="N48" s="10"/>
      <c r="O48" s="10"/>
      <c r="P48" s="10"/>
      <c r="Q48" s="10"/>
      <c r="R48" s="10"/>
      <c r="S48" s="10"/>
      <c r="T48" s="10"/>
      <c r="U48" s="10"/>
      <c r="V48" s="10"/>
      <c r="W48" s="10"/>
      <c r="X48" s="10"/>
      <c r="Y48" s="10"/>
      <c r="Z48" s="10"/>
      <c r="AA48" s="10"/>
      <c r="AB48" s="10"/>
      <c r="AC48" s="10"/>
    </row>
    <row r="49" spans="1:29" ht="83.25" customHeight="1" x14ac:dyDescent="0.3">
      <c r="A49" s="136" t="str">
        <f>'Matriz Nº1 Identificación'!A49</f>
        <v>5. 4</v>
      </c>
      <c r="B49" s="4" t="str">
        <f>IF('Matriz Nº1 Identificación'!B49&lt;&gt;" ",'Matriz Nº1 Identificación'!F49," ")</f>
        <v xml:space="preserve"> </v>
      </c>
      <c r="C49" s="101"/>
      <c r="D49" s="101"/>
      <c r="E49" s="4" t="str">
        <f>IFERROR(IF((VLOOKUP(C49,'Tabla 2-3-4-5'!$B$10:$C$12,2,FALSE)*(VLOOKUP('Matriz Nº2 Análisis'!D49,'Tabla 2-3-4-5'!$B$10:$C$12,2,FALSE)))&lt;3,"BAJO",IF((VLOOKUP(C49,'Tabla 2-3-4-5'!$B$10:$C$12,2,FALSE)*(VLOOKUP('Matriz Nº2 Análisis'!D49,'Tabla 2-3-4-5'!$B$10:$C$12,2,FALSE)))&gt;5,"ALTO","MEDIO"))," ")</f>
        <v xml:space="preserve"> </v>
      </c>
      <c r="F49" s="5" t="str">
        <f>IF(B49&lt;&gt;" ",'Matriz Nº1 Identificación'!E49," ")</f>
        <v xml:space="preserve"> </v>
      </c>
      <c r="G49" s="101"/>
      <c r="H49" s="101"/>
      <c r="I49" s="4" t="str">
        <f>IFERROR(IF((VLOOKUP(G49,'Tabla 2-3-4-5'!$B$10:$C$12,2,FALSE)*(VLOOKUP('Matriz Nº2 Análisis'!H49,'Tabla 2-3-4-5'!$B$10:$C$12,2,FALSE)))&lt;3,"BAJO",IF((VLOOKUP(G49,'Tabla 2-3-4-5'!$B$10:$C$12,2,FALSE)*(VLOOKUP('Matriz Nº2 Análisis'!H49,'Tabla 2-3-4-5'!$B$10:$C$12,2,FALSE)))&gt;5,"ALTO","MEDIO"))," ")</f>
        <v xml:space="preserve"> </v>
      </c>
      <c r="J49" s="9"/>
      <c r="K49" s="10"/>
      <c r="N49" s="10"/>
      <c r="O49" s="10"/>
      <c r="P49" s="10"/>
      <c r="Q49" s="10"/>
      <c r="R49" s="10"/>
      <c r="S49" s="10"/>
      <c r="T49" s="10"/>
      <c r="U49" s="10"/>
      <c r="V49" s="10"/>
      <c r="W49" s="10"/>
      <c r="X49" s="10"/>
      <c r="Y49" s="10"/>
      <c r="Z49" s="10"/>
      <c r="AA49" s="10"/>
      <c r="AB49" s="10"/>
      <c r="AC49" s="10"/>
    </row>
    <row r="50" spans="1:29" ht="83.25" customHeight="1" x14ac:dyDescent="0.3">
      <c r="A50" s="136" t="str">
        <f>'Matriz Nº1 Identificación'!A50</f>
        <v>5. 5</v>
      </c>
      <c r="B50" s="4" t="str">
        <f>IF('Matriz Nº1 Identificación'!B50&lt;&gt;" ",'Matriz Nº1 Identificación'!F50," ")</f>
        <v xml:space="preserve"> </v>
      </c>
      <c r="C50" s="101"/>
      <c r="D50" s="101"/>
      <c r="E50" s="4" t="str">
        <f>IFERROR(IF((VLOOKUP(C50,'Tabla 2-3-4-5'!$B$10:$C$12,2,FALSE)*(VLOOKUP('Matriz Nº2 Análisis'!D50,'Tabla 2-3-4-5'!$B$10:$C$12,2,FALSE)))&lt;3,"BAJO",IF((VLOOKUP(C50,'Tabla 2-3-4-5'!$B$10:$C$12,2,FALSE)*(VLOOKUP('Matriz Nº2 Análisis'!D50,'Tabla 2-3-4-5'!$B$10:$C$12,2,FALSE)))&gt;5,"ALTO","MEDIO"))," ")</f>
        <v xml:space="preserve"> </v>
      </c>
      <c r="F50" s="5" t="str">
        <f>IF(B50&lt;&gt;" ",'Matriz Nº1 Identificación'!E50," ")</f>
        <v xml:space="preserve"> </v>
      </c>
      <c r="G50" s="101"/>
      <c r="H50" s="101"/>
      <c r="I50" s="4" t="str">
        <f>IFERROR(IF((VLOOKUP(G50,'Tabla 2-3-4-5'!$B$10:$C$12,2,FALSE)*(VLOOKUP('Matriz Nº2 Análisis'!H50,'Tabla 2-3-4-5'!$B$10:$C$12,2,FALSE)))&lt;3,"BAJO",IF((VLOOKUP(G50,'Tabla 2-3-4-5'!$B$10:$C$12,2,FALSE)*(VLOOKUP('Matriz Nº2 Análisis'!H50,'Tabla 2-3-4-5'!$B$10:$C$12,2,FALSE)))&gt;5,"ALTO","MEDIO"))," ")</f>
        <v xml:space="preserve"> </v>
      </c>
      <c r="J50" s="9"/>
      <c r="K50" s="10"/>
      <c r="N50" s="10"/>
      <c r="O50" s="10"/>
      <c r="P50" s="10"/>
      <c r="Q50" s="10"/>
      <c r="R50" s="10"/>
      <c r="S50" s="10"/>
      <c r="T50" s="10"/>
      <c r="U50" s="10"/>
      <c r="V50" s="10"/>
      <c r="W50" s="10"/>
      <c r="X50" s="10"/>
      <c r="Y50" s="10"/>
      <c r="Z50" s="10"/>
      <c r="AA50" s="10"/>
      <c r="AB50" s="10"/>
      <c r="AC50" s="10"/>
    </row>
    <row r="51" spans="1:29" ht="83.25" customHeight="1" x14ac:dyDescent="0.3">
      <c r="A51" s="136" t="str">
        <f>'Matriz Nº1 Identificación'!A51</f>
        <v>5. 6</v>
      </c>
      <c r="B51" s="4" t="str">
        <f>IF('Matriz Nº1 Identificación'!B51&lt;&gt;" ",'Matriz Nº1 Identificación'!F51," ")</f>
        <v xml:space="preserve"> </v>
      </c>
      <c r="C51" s="101"/>
      <c r="D51" s="101"/>
      <c r="E51" s="4" t="str">
        <f>IFERROR(IF((VLOOKUP(C51,'Tabla 2-3-4-5'!$B$10:$C$12,2,FALSE)*(VLOOKUP('Matriz Nº2 Análisis'!D51,'Tabla 2-3-4-5'!$B$10:$C$12,2,FALSE)))&lt;3,"BAJO",IF((VLOOKUP(C51,'Tabla 2-3-4-5'!$B$10:$C$12,2,FALSE)*(VLOOKUP('Matriz Nº2 Análisis'!D51,'Tabla 2-3-4-5'!$B$10:$C$12,2,FALSE)))&gt;5,"ALTO","MEDIO"))," ")</f>
        <v xml:space="preserve"> </v>
      </c>
      <c r="F51" s="5" t="str">
        <f>IF(B51&lt;&gt;" ",'Matriz Nº1 Identificación'!E51," ")</f>
        <v xml:space="preserve"> </v>
      </c>
      <c r="G51" s="101"/>
      <c r="H51" s="101"/>
      <c r="I51" s="4" t="str">
        <f>IFERROR(IF((VLOOKUP(G51,'Tabla 2-3-4-5'!$B$10:$C$12,2,FALSE)*(VLOOKUP('Matriz Nº2 Análisis'!H51,'Tabla 2-3-4-5'!$B$10:$C$12,2,FALSE)))&lt;3,"BAJO",IF((VLOOKUP(G51,'Tabla 2-3-4-5'!$B$10:$C$12,2,FALSE)*(VLOOKUP('Matriz Nº2 Análisis'!H51,'Tabla 2-3-4-5'!$B$10:$C$12,2,FALSE)))&gt;5,"ALTO","MEDIO"))," ")</f>
        <v xml:space="preserve"> </v>
      </c>
      <c r="J51" s="9"/>
      <c r="K51" s="10"/>
      <c r="N51" s="10"/>
      <c r="O51" s="10"/>
      <c r="P51" s="10"/>
      <c r="Q51" s="10"/>
      <c r="R51" s="10"/>
      <c r="S51" s="10"/>
      <c r="T51" s="10"/>
      <c r="U51" s="10"/>
      <c r="V51" s="10"/>
      <c r="W51" s="10"/>
      <c r="X51" s="10"/>
      <c r="Y51" s="10"/>
      <c r="Z51" s="10"/>
      <c r="AA51" s="10"/>
      <c r="AB51" s="10"/>
      <c r="AC51" s="10"/>
    </row>
    <row r="52" spans="1:29" ht="83.25" customHeight="1" thickBot="1" x14ac:dyDescent="0.35">
      <c r="A52" s="136" t="str">
        <f>'Matriz Nº1 Identificación'!A52</f>
        <v>5. 7</v>
      </c>
      <c r="B52" s="4" t="str">
        <f>IF('Matriz Nº1 Identificación'!B52&lt;&gt;" ",'Matriz Nº1 Identificación'!F52," ")</f>
        <v xml:space="preserve"> </v>
      </c>
      <c r="C52" s="101"/>
      <c r="D52" s="101"/>
      <c r="E52" s="4" t="str">
        <f>IFERROR(IF((VLOOKUP(C52,'Tabla 2-3-4-5'!$B$10:$C$12,2,FALSE)*(VLOOKUP('Matriz Nº2 Análisis'!D52,'Tabla 2-3-4-5'!$B$10:$C$12,2,FALSE)))&lt;3,"BAJO",IF((VLOOKUP(C52,'Tabla 2-3-4-5'!$B$10:$C$12,2,FALSE)*(VLOOKUP('Matriz Nº2 Análisis'!D52,'Tabla 2-3-4-5'!$B$10:$C$12,2,FALSE)))&gt;5,"ALTO","MEDIO"))," ")</f>
        <v xml:space="preserve"> </v>
      </c>
      <c r="F52" s="5" t="str">
        <f>IF(B52&lt;&gt;" ",'Matriz Nº1 Identificación'!E52," ")</f>
        <v xml:space="preserve"> </v>
      </c>
      <c r="G52" s="101"/>
      <c r="H52" s="101"/>
      <c r="I52" s="4" t="str">
        <f>IFERROR(IF((VLOOKUP(G52,'Tabla 2-3-4-5'!$B$10:$C$12,2,FALSE)*(VLOOKUP('Matriz Nº2 Análisis'!H52,'Tabla 2-3-4-5'!$B$10:$C$12,2,FALSE)))&lt;3,"BAJO",IF((VLOOKUP(G52,'Tabla 2-3-4-5'!$B$10:$C$12,2,FALSE)*(VLOOKUP('Matriz Nº2 Análisis'!H52,'Tabla 2-3-4-5'!$B$10:$C$12,2,FALSE)))&gt;5,"ALTO","MEDIO"))," ")</f>
        <v xml:space="preserve"> </v>
      </c>
      <c r="J52" s="9"/>
      <c r="K52" s="10"/>
      <c r="N52" s="10"/>
      <c r="O52" s="10"/>
      <c r="P52" s="10"/>
      <c r="Q52" s="10"/>
      <c r="R52" s="10"/>
      <c r="S52" s="10"/>
      <c r="T52" s="10"/>
      <c r="U52" s="10"/>
      <c r="V52" s="10"/>
      <c r="W52" s="10"/>
      <c r="X52" s="10"/>
      <c r="Y52" s="10"/>
      <c r="Z52" s="10"/>
      <c r="AA52" s="10"/>
      <c r="AB52" s="10"/>
      <c r="AC52" s="10"/>
    </row>
    <row r="53" spans="1:29" ht="23.25" customHeight="1" thickBot="1" x14ac:dyDescent="0.35">
      <c r="A53" s="73" t="str">
        <f>'Matriz Nº1 Identificación'!A53</f>
        <v xml:space="preserve">Objetivo Estratégico: </v>
      </c>
      <c r="B53" s="409">
        <f>+'Matriz Nº1 Identificación'!B53:H53</f>
        <v>0</v>
      </c>
      <c r="C53" s="410"/>
      <c r="D53" s="410"/>
      <c r="E53" s="410"/>
      <c r="F53" s="410"/>
      <c r="G53" s="410"/>
      <c r="H53" s="410"/>
      <c r="I53" s="411"/>
      <c r="J53" s="1"/>
    </row>
    <row r="54" spans="1:29" ht="26.25" customHeight="1" x14ac:dyDescent="0.3">
      <c r="A54" s="75" t="str">
        <f>'Matriz Nº1 Identificación'!A54</f>
        <v>Objetivo táctico</v>
      </c>
      <c r="B54" s="406" t="str">
        <f>+'Matriz Nº1 Identificación'!B54:H54</f>
        <v>6. Atender las denuncias, las solicitudes de asesoría, realizar advertencias y legalizar los libros legales de la Administración Activa, para coadyuvar en el mejoramiento del control interno institucional.</v>
      </c>
      <c r="C54" s="407"/>
      <c r="D54" s="407"/>
      <c r="E54" s="407"/>
      <c r="F54" s="407"/>
      <c r="G54" s="407"/>
      <c r="H54" s="407"/>
      <c r="I54" s="408"/>
      <c r="J54" s="1"/>
    </row>
    <row r="55" spans="1:29" ht="83.25" customHeight="1" x14ac:dyDescent="0.3">
      <c r="A55" s="136" t="str">
        <f>'Matriz Nº1 Identificación'!A55</f>
        <v>6. 1</v>
      </c>
      <c r="B55" s="4" t="str">
        <f>IF('Matriz Nº1 Identificación'!B55&lt;&gt;" ",'Matriz Nº1 Identificación'!F55," ")</f>
        <v xml:space="preserve"> </v>
      </c>
      <c r="C55" s="101"/>
      <c r="D55" s="101"/>
      <c r="E55" s="4" t="str">
        <f>IFERROR(IF((VLOOKUP(C55,'Tabla 2-3-4-5'!$B$10:$C$12,2,FALSE)*(VLOOKUP('Matriz Nº2 Análisis'!D55,'Tabla 2-3-4-5'!$B$10:$C$12,2,FALSE)))&lt;3,"BAJO",IF((VLOOKUP(C55,'Tabla 2-3-4-5'!$B$10:$C$12,2,FALSE)*(VLOOKUP('Matriz Nº2 Análisis'!D55,'Tabla 2-3-4-5'!$B$10:$C$12,2,FALSE)))&gt;5,"ALTO","MEDIO"))," ")</f>
        <v xml:space="preserve"> </v>
      </c>
      <c r="F55" s="5" t="str">
        <f>IF(B55&lt;&gt;" ",'Matriz Nº1 Identificación'!E55," ")</f>
        <v xml:space="preserve"> </v>
      </c>
      <c r="G55" s="101"/>
      <c r="H55" s="101"/>
      <c r="I55" s="4" t="str">
        <f>IFERROR(IF((VLOOKUP(G55,'Tabla 2-3-4-5'!$B$10:$C$12,2,FALSE)*(VLOOKUP('Matriz Nº2 Análisis'!H55,'Tabla 2-3-4-5'!$B$10:$C$12,2,FALSE)))&lt;3,"BAJO",IF((VLOOKUP(G55,'Tabla 2-3-4-5'!$B$10:$C$12,2,FALSE)*(VLOOKUP('Matriz Nº2 Análisis'!H55,'Tabla 2-3-4-5'!$B$10:$C$12,2,FALSE)))&gt;5,"ALTO","MEDIO"))," ")</f>
        <v xml:space="preserve"> </v>
      </c>
      <c r="J55" s="9"/>
      <c r="K55" s="10"/>
      <c r="N55" s="10"/>
      <c r="O55" s="10"/>
      <c r="P55" s="10"/>
      <c r="Q55" s="10"/>
      <c r="R55" s="10"/>
      <c r="S55" s="10"/>
      <c r="T55" s="10"/>
      <c r="U55" s="10"/>
      <c r="V55" s="10"/>
      <c r="W55" s="10"/>
      <c r="X55" s="10"/>
      <c r="Y55" s="10"/>
      <c r="Z55" s="10"/>
      <c r="AA55" s="10"/>
      <c r="AB55" s="10"/>
      <c r="AC55" s="10"/>
    </row>
    <row r="56" spans="1:29" ht="83.25" customHeight="1" x14ac:dyDescent="0.3">
      <c r="A56" s="136" t="str">
        <f>'Matriz Nº1 Identificación'!A56</f>
        <v>6. 2</v>
      </c>
      <c r="B56" s="4" t="str">
        <f>IF('Matriz Nº1 Identificación'!B56&lt;&gt;" ",'Matriz Nº1 Identificación'!F56," ")</f>
        <v xml:space="preserve"> </v>
      </c>
      <c r="C56" s="101"/>
      <c r="D56" s="101"/>
      <c r="E56" s="4" t="str">
        <f>IFERROR(IF((VLOOKUP(C56,'Tabla 2-3-4-5'!$B$10:$C$12,2,FALSE)*(VLOOKUP('Matriz Nº2 Análisis'!D56,'Tabla 2-3-4-5'!$B$10:$C$12,2,FALSE)))&lt;3,"BAJO",IF((VLOOKUP(C56,'Tabla 2-3-4-5'!$B$10:$C$12,2,FALSE)*(VLOOKUP('Matriz Nº2 Análisis'!D56,'Tabla 2-3-4-5'!$B$10:$C$12,2,FALSE)))&gt;5,"ALTO","MEDIO"))," ")</f>
        <v xml:space="preserve"> </v>
      </c>
      <c r="F56" s="5" t="str">
        <f>IF(B56&lt;&gt;" ",'Matriz Nº1 Identificación'!E56," ")</f>
        <v xml:space="preserve"> </v>
      </c>
      <c r="G56" s="101"/>
      <c r="H56" s="101"/>
      <c r="I56" s="4" t="str">
        <f>IFERROR(IF((VLOOKUP(G56,'Tabla 2-3-4-5'!$B$10:$C$12,2,FALSE)*(VLOOKUP('Matriz Nº2 Análisis'!H56,'Tabla 2-3-4-5'!$B$10:$C$12,2,FALSE)))&lt;3,"BAJO",IF((VLOOKUP(G56,'Tabla 2-3-4-5'!$B$10:$C$12,2,FALSE)*(VLOOKUP('Matriz Nº2 Análisis'!H56,'Tabla 2-3-4-5'!$B$10:$C$12,2,FALSE)))&gt;5,"ALTO","MEDIO"))," ")</f>
        <v xml:space="preserve"> </v>
      </c>
      <c r="J56" s="9"/>
      <c r="K56" s="10"/>
      <c r="N56" s="10"/>
      <c r="O56" s="10"/>
      <c r="P56" s="10"/>
      <c r="Q56" s="10"/>
      <c r="R56" s="10"/>
      <c r="S56" s="10"/>
      <c r="T56" s="10"/>
      <c r="U56" s="10"/>
      <c r="V56" s="10"/>
      <c r="W56" s="10"/>
      <c r="X56" s="10"/>
      <c r="Y56" s="10"/>
      <c r="Z56" s="10"/>
      <c r="AA56" s="10"/>
      <c r="AB56" s="10"/>
      <c r="AC56" s="10"/>
    </row>
    <row r="57" spans="1:29" ht="83.25" customHeight="1" x14ac:dyDescent="0.3">
      <c r="A57" s="136" t="str">
        <f>'Matriz Nº1 Identificación'!A57</f>
        <v>6. 3</v>
      </c>
      <c r="B57" s="4" t="str">
        <f>IF('Matriz Nº1 Identificación'!B57&lt;&gt;" ",'Matriz Nº1 Identificación'!F57," ")</f>
        <v xml:space="preserve"> </v>
      </c>
      <c r="C57" s="101"/>
      <c r="D57" s="101"/>
      <c r="E57" s="4" t="str">
        <f>IFERROR(IF((VLOOKUP(C57,'Tabla 2-3-4-5'!$B$10:$C$12,2,FALSE)*(VLOOKUP('Matriz Nº2 Análisis'!D57,'Tabla 2-3-4-5'!$B$10:$C$12,2,FALSE)))&lt;3,"BAJO",IF((VLOOKUP(C57,'Tabla 2-3-4-5'!$B$10:$C$12,2,FALSE)*(VLOOKUP('Matriz Nº2 Análisis'!D57,'Tabla 2-3-4-5'!$B$10:$C$12,2,FALSE)))&gt;5,"ALTO","MEDIO"))," ")</f>
        <v xml:space="preserve"> </v>
      </c>
      <c r="F57" s="5" t="str">
        <f>IF(B57&lt;&gt;" ",'Matriz Nº1 Identificación'!E57," ")</f>
        <v xml:space="preserve"> </v>
      </c>
      <c r="G57" s="101"/>
      <c r="H57" s="101"/>
      <c r="I57" s="4" t="str">
        <f>IFERROR(IF((VLOOKUP(G57,'Tabla 2-3-4-5'!$B$10:$C$12,2,FALSE)*(VLOOKUP('Matriz Nº2 Análisis'!H57,'Tabla 2-3-4-5'!$B$10:$C$12,2,FALSE)))&lt;3,"BAJO",IF((VLOOKUP(G57,'Tabla 2-3-4-5'!$B$10:$C$12,2,FALSE)*(VLOOKUP('Matriz Nº2 Análisis'!H57,'Tabla 2-3-4-5'!$B$10:$C$12,2,FALSE)))&gt;5,"ALTO","MEDIO"))," ")</f>
        <v xml:space="preserve"> </v>
      </c>
      <c r="J57" s="9"/>
      <c r="K57" s="10"/>
      <c r="N57" s="10"/>
      <c r="O57" s="10"/>
      <c r="P57" s="10"/>
      <c r="Q57" s="10"/>
      <c r="R57" s="10"/>
      <c r="S57" s="10"/>
      <c r="T57" s="10"/>
      <c r="U57" s="10"/>
      <c r="V57" s="10"/>
      <c r="W57" s="10"/>
      <c r="X57" s="10"/>
      <c r="Y57" s="10"/>
      <c r="Z57" s="10"/>
      <c r="AA57" s="10"/>
      <c r="AB57" s="10"/>
      <c r="AC57" s="10"/>
    </row>
    <row r="58" spans="1:29" ht="83.25" customHeight="1" x14ac:dyDescent="0.3">
      <c r="A58" s="136" t="str">
        <f>'Matriz Nº1 Identificación'!A58</f>
        <v>6. 4</v>
      </c>
      <c r="B58" s="4" t="str">
        <f>IF('Matriz Nº1 Identificación'!B58&lt;&gt;" ",'Matriz Nº1 Identificación'!F58," ")</f>
        <v xml:space="preserve"> </v>
      </c>
      <c r="C58" s="101"/>
      <c r="D58" s="101"/>
      <c r="E58" s="4" t="str">
        <f>IFERROR(IF((VLOOKUP(C58,'Tabla 2-3-4-5'!$B$10:$C$12,2,FALSE)*(VLOOKUP('Matriz Nº2 Análisis'!D58,'Tabla 2-3-4-5'!$B$10:$C$12,2,FALSE)))&lt;3,"BAJO",IF((VLOOKUP(C58,'Tabla 2-3-4-5'!$B$10:$C$12,2,FALSE)*(VLOOKUP('Matriz Nº2 Análisis'!D58,'Tabla 2-3-4-5'!$B$10:$C$12,2,FALSE)))&gt;5,"ALTO","MEDIO"))," ")</f>
        <v xml:space="preserve"> </v>
      </c>
      <c r="F58" s="5" t="str">
        <f>IF(B58&lt;&gt;" ",'Matriz Nº1 Identificación'!E58," ")</f>
        <v xml:space="preserve"> </v>
      </c>
      <c r="G58" s="101"/>
      <c r="H58" s="101"/>
      <c r="I58" s="4" t="str">
        <f>IFERROR(IF((VLOOKUP(G58,'Tabla 2-3-4-5'!$B$10:$C$12,2,FALSE)*(VLOOKUP('Matriz Nº2 Análisis'!H58,'Tabla 2-3-4-5'!$B$10:$C$12,2,FALSE)))&lt;3,"BAJO",IF((VLOOKUP(G58,'Tabla 2-3-4-5'!$B$10:$C$12,2,FALSE)*(VLOOKUP('Matriz Nº2 Análisis'!H58,'Tabla 2-3-4-5'!$B$10:$C$12,2,FALSE)))&gt;5,"ALTO","MEDIO"))," ")</f>
        <v xml:space="preserve"> </v>
      </c>
      <c r="J58" s="9"/>
      <c r="K58" s="10"/>
      <c r="N58" s="10"/>
      <c r="O58" s="10"/>
      <c r="P58" s="10"/>
      <c r="Q58" s="10"/>
      <c r="R58" s="10"/>
      <c r="S58" s="10"/>
      <c r="T58" s="10"/>
      <c r="U58" s="10"/>
      <c r="V58" s="10"/>
      <c r="W58" s="10"/>
      <c r="X58" s="10"/>
      <c r="Y58" s="10"/>
      <c r="Z58" s="10"/>
      <c r="AA58" s="10"/>
      <c r="AB58" s="10"/>
      <c r="AC58" s="10"/>
    </row>
    <row r="59" spans="1:29" ht="83.25" customHeight="1" x14ac:dyDescent="0.3">
      <c r="A59" s="136" t="str">
        <f>'Matriz Nº1 Identificación'!A59</f>
        <v>6. 5</v>
      </c>
      <c r="B59" s="4" t="str">
        <f>IF('Matriz Nº1 Identificación'!B59&lt;&gt;" ",'Matriz Nº1 Identificación'!F59," ")</f>
        <v xml:space="preserve"> </v>
      </c>
      <c r="C59" s="101"/>
      <c r="D59" s="101"/>
      <c r="E59" s="4" t="str">
        <f>IFERROR(IF((VLOOKUP(C59,'Tabla 2-3-4-5'!$B$10:$C$12,2,FALSE)*(VLOOKUP('Matriz Nº2 Análisis'!D59,'Tabla 2-3-4-5'!$B$10:$C$12,2,FALSE)))&lt;3,"BAJO",IF((VLOOKUP(C59,'Tabla 2-3-4-5'!$B$10:$C$12,2,FALSE)*(VLOOKUP('Matriz Nº2 Análisis'!D59,'Tabla 2-3-4-5'!$B$10:$C$12,2,FALSE)))&gt;5,"ALTO","MEDIO"))," ")</f>
        <v xml:space="preserve"> </v>
      </c>
      <c r="F59" s="5" t="str">
        <f>IF(B59&lt;&gt;" ",'Matriz Nº1 Identificación'!E59," ")</f>
        <v xml:space="preserve"> </v>
      </c>
      <c r="G59" s="101"/>
      <c r="H59" s="101"/>
      <c r="I59" s="4" t="str">
        <f>IFERROR(IF((VLOOKUP(G59,'Tabla 2-3-4-5'!$B$10:$C$12,2,FALSE)*(VLOOKUP('Matriz Nº2 Análisis'!H59,'Tabla 2-3-4-5'!$B$10:$C$12,2,FALSE)))&lt;3,"BAJO",IF((VLOOKUP(G59,'Tabla 2-3-4-5'!$B$10:$C$12,2,FALSE)*(VLOOKUP('Matriz Nº2 Análisis'!H59,'Tabla 2-3-4-5'!$B$10:$C$12,2,FALSE)))&gt;5,"ALTO","MEDIO"))," ")</f>
        <v xml:space="preserve"> </v>
      </c>
      <c r="J59" s="9"/>
      <c r="K59" s="10"/>
      <c r="N59" s="10"/>
      <c r="O59" s="10"/>
      <c r="P59" s="10"/>
      <c r="Q59" s="10"/>
      <c r="R59" s="10"/>
      <c r="S59" s="10"/>
      <c r="T59" s="10"/>
      <c r="U59" s="10"/>
      <c r="V59" s="10"/>
      <c r="W59" s="10"/>
      <c r="X59" s="10"/>
      <c r="Y59" s="10"/>
      <c r="Z59" s="10"/>
      <c r="AA59" s="10"/>
      <c r="AB59" s="10"/>
      <c r="AC59" s="10"/>
    </row>
    <row r="60" spans="1:29" ht="83.25" customHeight="1" x14ac:dyDescent="0.3">
      <c r="A60" s="136" t="str">
        <f>'Matriz Nº1 Identificación'!A60</f>
        <v>6. 6</v>
      </c>
      <c r="B60" s="4" t="str">
        <f>IF('Matriz Nº1 Identificación'!B60&lt;&gt;" ",'Matriz Nº1 Identificación'!F60," ")</f>
        <v xml:space="preserve"> </v>
      </c>
      <c r="C60" s="101"/>
      <c r="D60" s="101"/>
      <c r="E60" s="4" t="str">
        <f>IFERROR(IF((VLOOKUP(C60,'Tabla 2-3-4-5'!$B$10:$C$12,2,FALSE)*(VLOOKUP('Matriz Nº2 Análisis'!D60,'Tabla 2-3-4-5'!$B$10:$C$12,2,FALSE)))&lt;3,"BAJO",IF((VLOOKUP(C60,'Tabla 2-3-4-5'!$B$10:$C$12,2,FALSE)*(VLOOKUP('Matriz Nº2 Análisis'!D60,'Tabla 2-3-4-5'!$B$10:$C$12,2,FALSE)))&gt;5,"ALTO","MEDIO"))," ")</f>
        <v xml:space="preserve"> </v>
      </c>
      <c r="F60" s="5" t="str">
        <f>IF(B60&lt;&gt;" ",'Matriz Nº1 Identificación'!E60," ")</f>
        <v xml:space="preserve"> </v>
      </c>
      <c r="G60" s="101"/>
      <c r="H60" s="101"/>
      <c r="I60" s="4" t="str">
        <f>IFERROR(IF((VLOOKUP(G60,'Tabla 2-3-4-5'!$B$10:$C$12,2,FALSE)*(VLOOKUP('Matriz Nº2 Análisis'!H60,'Tabla 2-3-4-5'!$B$10:$C$12,2,FALSE)))&lt;3,"BAJO",IF((VLOOKUP(G60,'Tabla 2-3-4-5'!$B$10:$C$12,2,FALSE)*(VLOOKUP('Matriz Nº2 Análisis'!H60,'Tabla 2-3-4-5'!$B$10:$C$12,2,FALSE)))&gt;5,"ALTO","MEDIO"))," ")</f>
        <v xml:space="preserve"> </v>
      </c>
      <c r="J60" s="9"/>
      <c r="K60" s="10"/>
      <c r="N60" s="10"/>
      <c r="O60" s="10"/>
      <c r="P60" s="10"/>
      <c r="Q60" s="10"/>
      <c r="R60" s="10"/>
      <c r="S60" s="10"/>
      <c r="T60" s="10"/>
      <c r="U60" s="10"/>
      <c r="V60" s="10"/>
      <c r="W60" s="10"/>
      <c r="X60" s="10"/>
      <c r="Y60" s="10"/>
      <c r="Z60" s="10"/>
      <c r="AA60" s="10"/>
      <c r="AB60" s="10"/>
      <c r="AC60" s="10"/>
    </row>
    <row r="61" spans="1:29" ht="83.25" customHeight="1" thickBot="1" x14ac:dyDescent="0.35">
      <c r="A61" s="136" t="str">
        <f>'Matriz Nº1 Identificación'!A61</f>
        <v>6. 7</v>
      </c>
      <c r="B61" s="4" t="str">
        <f>IF('Matriz Nº1 Identificación'!B61&lt;&gt;" ",'Matriz Nº1 Identificación'!F61," ")</f>
        <v xml:space="preserve"> </v>
      </c>
      <c r="C61" s="101"/>
      <c r="D61" s="101"/>
      <c r="E61" s="4" t="str">
        <f>IFERROR(IF((VLOOKUP(C61,'Tabla 2-3-4-5'!$B$10:$C$12,2,FALSE)*(VLOOKUP('Matriz Nº2 Análisis'!D61,'Tabla 2-3-4-5'!$B$10:$C$12,2,FALSE)))&lt;3,"BAJO",IF((VLOOKUP(C61,'Tabla 2-3-4-5'!$B$10:$C$12,2,FALSE)*(VLOOKUP('Matriz Nº2 Análisis'!D61,'Tabla 2-3-4-5'!$B$10:$C$12,2,FALSE)))&gt;5,"ALTO","MEDIO"))," ")</f>
        <v xml:space="preserve"> </v>
      </c>
      <c r="F61" s="5" t="str">
        <f>IF(B61&lt;&gt;" ",'Matriz Nº1 Identificación'!E61," ")</f>
        <v xml:space="preserve"> </v>
      </c>
      <c r="G61" s="101"/>
      <c r="H61" s="101"/>
      <c r="I61" s="4" t="str">
        <f>IFERROR(IF((VLOOKUP(G61,'Tabla 2-3-4-5'!$B$10:$C$12,2,FALSE)*(VLOOKUP('Matriz Nº2 Análisis'!H61,'Tabla 2-3-4-5'!$B$10:$C$12,2,FALSE)))&lt;3,"BAJO",IF((VLOOKUP(G61,'Tabla 2-3-4-5'!$B$10:$C$12,2,FALSE)*(VLOOKUP('Matriz Nº2 Análisis'!H61,'Tabla 2-3-4-5'!$B$10:$C$12,2,FALSE)))&gt;5,"ALTO","MEDIO"))," ")</f>
        <v xml:space="preserve"> </v>
      </c>
      <c r="J61" s="9"/>
      <c r="K61" s="10"/>
      <c r="N61" s="10"/>
      <c r="O61" s="10"/>
      <c r="P61" s="10"/>
      <c r="Q61" s="10"/>
      <c r="R61" s="10"/>
      <c r="S61" s="10"/>
      <c r="T61" s="10"/>
      <c r="U61" s="10"/>
      <c r="V61" s="10"/>
      <c r="W61" s="10"/>
      <c r="X61" s="10"/>
      <c r="Y61" s="10"/>
      <c r="Z61" s="10"/>
      <c r="AA61" s="10"/>
      <c r="AB61" s="10"/>
      <c r="AC61" s="10"/>
    </row>
    <row r="62" spans="1:29" ht="23.25" customHeight="1" thickBot="1" x14ac:dyDescent="0.35">
      <c r="A62" s="73" t="str">
        <f>'Matriz Nº1 Identificación'!A62</f>
        <v xml:space="preserve">Objetivo Estratégico: </v>
      </c>
      <c r="B62" s="409">
        <f>+'Matriz Nº1 Identificación'!B62:H62</f>
        <v>0</v>
      </c>
      <c r="C62" s="410"/>
      <c r="D62" s="410"/>
      <c r="E62" s="410"/>
      <c r="F62" s="410"/>
      <c r="G62" s="410"/>
      <c r="H62" s="410"/>
      <c r="I62" s="411"/>
      <c r="J62" s="1"/>
    </row>
    <row r="63" spans="1:29" ht="26.25" customHeight="1" x14ac:dyDescent="0.3">
      <c r="A63" s="75" t="str">
        <f>'Matriz Nº1 Identificación'!A63</f>
        <v>Objetivo táctico</v>
      </c>
      <c r="B63" s="406" t="str">
        <f>+'Matriz Nº1 Identificación'!B63:H63</f>
        <v>7. Verificar el cumplimiento de recomendaciones dirigidas a la Administración Activa en los plazos acordados, para determinar el porcentaje de cumplimiento y el valor agregado de la Auditoría Interna.</v>
      </c>
      <c r="C63" s="407"/>
      <c r="D63" s="407"/>
      <c r="E63" s="407"/>
      <c r="F63" s="407"/>
      <c r="G63" s="407"/>
      <c r="H63" s="407"/>
      <c r="I63" s="408"/>
      <c r="J63" s="1"/>
    </row>
    <row r="64" spans="1:29" ht="83.25" customHeight="1" x14ac:dyDescent="0.3">
      <c r="A64" s="136" t="str">
        <f>'Matriz Nº1 Identificación'!A64</f>
        <v>7. 1</v>
      </c>
      <c r="B64" s="4" t="str">
        <f>IF('Matriz Nº1 Identificación'!B64&lt;&gt;" ",'Matriz Nº1 Identificación'!F64," ")</f>
        <v xml:space="preserve"> </v>
      </c>
      <c r="C64" s="101"/>
      <c r="D64" s="101"/>
      <c r="E64" s="4" t="str">
        <f>IFERROR(IF((VLOOKUP(C64,'Tabla 2-3-4-5'!$B$10:$C$12,2,FALSE)*(VLOOKUP('Matriz Nº2 Análisis'!D64,'Tabla 2-3-4-5'!$B$10:$C$12,2,FALSE)))&lt;3,"BAJO",IF((VLOOKUP(C64,'Tabla 2-3-4-5'!$B$10:$C$12,2,FALSE)*(VLOOKUP('Matriz Nº2 Análisis'!D64,'Tabla 2-3-4-5'!$B$10:$C$12,2,FALSE)))&gt;5,"ALTO","MEDIO"))," ")</f>
        <v xml:space="preserve"> </v>
      </c>
      <c r="F64" s="5" t="str">
        <f>IF(B64&lt;&gt;" ",'Matriz Nº1 Identificación'!E64," ")</f>
        <v xml:space="preserve"> </v>
      </c>
      <c r="G64" s="101"/>
      <c r="H64" s="101"/>
      <c r="I64" s="4" t="str">
        <f>IFERROR(IF((VLOOKUP(G64,'Tabla 2-3-4-5'!$B$10:$C$12,2,FALSE)*(VLOOKUP('Matriz Nº2 Análisis'!H64,'Tabla 2-3-4-5'!$B$10:$C$12,2,FALSE)))&lt;3,"BAJO",IF((VLOOKUP(G64,'Tabla 2-3-4-5'!$B$10:$C$12,2,FALSE)*(VLOOKUP('Matriz Nº2 Análisis'!H64,'Tabla 2-3-4-5'!$B$10:$C$12,2,FALSE)))&gt;5,"ALTO","MEDIO"))," ")</f>
        <v xml:space="preserve"> </v>
      </c>
      <c r="J64" s="9"/>
      <c r="K64" s="10"/>
      <c r="N64" s="10"/>
      <c r="O64" s="10"/>
      <c r="P64" s="10"/>
      <c r="Q64" s="10"/>
      <c r="R64" s="10"/>
      <c r="S64" s="10"/>
      <c r="T64" s="10"/>
      <c r="U64" s="10"/>
      <c r="V64" s="10"/>
      <c r="W64" s="10"/>
      <c r="X64" s="10"/>
      <c r="Y64" s="10"/>
      <c r="Z64" s="10"/>
      <c r="AA64" s="10"/>
      <c r="AB64" s="10"/>
      <c r="AC64" s="10"/>
    </row>
    <row r="65" spans="1:29" ht="83.25" customHeight="1" x14ac:dyDescent="0.3">
      <c r="A65" s="136" t="str">
        <f>'Matriz Nº1 Identificación'!A65</f>
        <v>7. 2</v>
      </c>
      <c r="B65" s="4" t="str">
        <f>IF('Matriz Nº1 Identificación'!B65&lt;&gt;" ",'Matriz Nº1 Identificación'!F65," ")</f>
        <v xml:space="preserve"> </v>
      </c>
      <c r="C65" s="101"/>
      <c r="D65" s="101"/>
      <c r="E65" s="4" t="str">
        <f>IFERROR(IF((VLOOKUP(C65,'Tabla 2-3-4-5'!$B$10:$C$12,2,FALSE)*(VLOOKUP('Matriz Nº2 Análisis'!D65,'Tabla 2-3-4-5'!$B$10:$C$12,2,FALSE)))&lt;3,"BAJO",IF((VLOOKUP(C65,'Tabla 2-3-4-5'!$B$10:$C$12,2,FALSE)*(VLOOKUP('Matriz Nº2 Análisis'!D65,'Tabla 2-3-4-5'!$B$10:$C$12,2,FALSE)))&gt;5,"ALTO","MEDIO"))," ")</f>
        <v xml:space="preserve"> </v>
      </c>
      <c r="F65" s="5" t="str">
        <f>IF(B65&lt;&gt;" ",'Matriz Nº1 Identificación'!E65," ")</f>
        <v xml:space="preserve"> </v>
      </c>
      <c r="G65" s="101"/>
      <c r="H65" s="101"/>
      <c r="I65" s="4" t="str">
        <f>IFERROR(IF((VLOOKUP(G65,'Tabla 2-3-4-5'!$B$10:$C$12,2,FALSE)*(VLOOKUP('Matriz Nº2 Análisis'!H65,'Tabla 2-3-4-5'!$B$10:$C$12,2,FALSE)))&lt;3,"BAJO",IF((VLOOKUP(G65,'Tabla 2-3-4-5'!$B$10:$C$12,2,FALSE)*(VLOOKUP('Matriz Nº2 Análisis'!H65,'Tabla 2-3-4-5'!$B$10:$C$12,2,FALSE)))&gt;5,"ALTO","MEDIO"))," ")</f>
        <v xml:space="preserve"> </v>
      </c>
      <c r="J65" s="9"/>
      <c r="K65" s="10"/>
      <c r="N65" s="10"/>
      <c r="O65" s="10"/>
      <c r="P65" s="10"/>
      <c r="Q65" s="10"/>
      <c r="R65" s="10"/>
      <c r="S65" s="10"/>
      <c r="T65" s="10"/>
      <c r="U65" s="10"/>
      <c r="V65" s="10"/>
      <c r="W65" s="10"/>
      <c r="X65" s="10"/>
      <c r="Y65" s="10"/>
      <c r="Z65" s="10"/>
      <c r="AA65" s="10"/>
      <c r="AB65" s="10"/>
      <c r="AC65" s="10"/>
    </row>
    <row r="66" spans="1:29" ht="83.25" customHeight="1" x14ac:dyDescent="0.3">
      <c r="A66" s="136" t="str">
        <f>'Matriz Nº1 Identificación'!A66</f>
        <v>7. 3</v>
      </c>
      <c r="B66" s="4" t="str">
        <f>IF('Matriz Nº1 Identificación'!B66&lt;&gt;" ",'Matriz Nº1 Identificación'!F66," ")</f>
        <v xml:space="preserve"> </v>
      </c>
      <c r="C66" s="101"/>
      <c r="D66" s="101"/>
      <c r="E66" s="4" t="str">
        <f>IFERROR(IF((VLOOKUP(C66,'Tabla 2-3-4-5'!$B$10:$C$12,2,FALSE)*(VLOOKUP('Matriz Nº2 Análisis'!D66,'Tabla 2-3-4-5'!$B$10:$C$12,2,FALSE)))&lt;3,"BAJO",IF((VLOOKUP(C66,'Tabla 2-3-4-5'!$B$10:$C$12,2,FALSE)*(VLOOKUP('Matriz Nº2 Análisis'!D66,'Tabla 2-3-4-5'!$B$10:$C$12,2,FALSE)))&gt;5,"ALTO","MEDIO"))," ")</f>
        <v xml:space="preserve"> </v>
      </c>
      <c r="F66" s="5" t="str">
        <f>IF(B66&lt;&gt;" ",'Matriz Nº1 Identificación'!E66," ")</f>
        <v xml:space="preserve"> </v>
      </c>
      <c r="G66" s="101"/>
      <c r="H66" s="101"/>
      <c r="I66" s="4" t="str">
        <f>IFERROR(IF((VLOOKUP(G66,'Tabla 2-3-4-5'!$B$10:$C$12,2,FALSE)*(VLOOKUP('Matriz Nº2 Análisis'!H66,'Tabla 2-3-4-5'!$B$10:$C$12,2,FALSE)))&lt;3,"BAJO",IF((VLOOKUP(G66,'Tabla 2-3-4-5'!$B$10:$C$12,2,FALSE)*(VLOOKUP('Matriz Nº2 Análisis'!H66,'Tabla 2-3-4-5'!$B$10:$C$12,2,FALSE)))&gt;5,"ALTO","MEDIO"))," ")</f>
        <v xml:space="preserve"> </v>
      </c>
      <c r="J66" s="9"/>
      <c r="K66" s="10"/>
      <c r="N66" s="10"/>
      <c r="O66" s="10"/>
      <c r="P66" s="10"/>
      <c r="Q66" s="10"/>
      <c r="R66" s="10"/>
      <c r="S66" s="10"/>
      <c r="T66" s="10"/>
      <c r="U66" s="10"/>
      <c r="V66" s="10"/>
      <c r="W66" s="10"/>
      <c r="X66" s="10"/>
      <c r="Y66" s="10"/>
      <c r="Z66" s="10"/>
      <c r="AA66" s="10"/>
      <c r="AB66" s="10"/>
      <c r="AC66" s="10"/>
    </row>
    <row r="67" spans="1:29" ht="83.25" customHeight="1" x14ac:dyDescent="0.3">
      <c r="A67" s="136" t="str">
        <f>'Matriz Nº1 Identificación'!A67</f>
        <v>7. 4</v>
      </c>
      <c r="B67" s="4" t="str">
        <f>IF('Matriz Nº1 Identificación'!B67&lt;&gt;" ",'Matriz Nº1 Identificación'!F67," ")</f>
        <v xml:space="preserve"> </v>
      </c>
      <c r="C67" s="101"/>
      <c r="D67" s="101"/>
      <c r="E67" s="4" t="str">
        <f>IFERROR(IF((VLOOKUP(C67,'Tabla 2-3-4-5'!$B$10:$C$12,2,FALSE)*(VLOOKUP('Matriz Nº2 Análisis'!D67,'Tabla 2-3-4-5'!$B$10:$C$12,2,FALSE)))&lt;3,"BAJO",IF((VLOOKUP(C67,'Tabla 2-3-4-5'!$B$10:$C$12,2,FALSE)*(VLOOKUP('Matriz Nº2 Análisis'!D67,'Tabla 2-3-4-5'!$B$10:$C$12,2,FALSE)))&gt;5,"ALTO","MEDIO"))," ")</f>
        <v xml:space="preserve"> </v>
      </c>
      <c r="F67" s="5" t="str">
        <f>IF(B67&lt;&gt;" ",'Matriz Nº1 Identificación'!E67," ")</f>
        <v xml:space="preserve"> </v>
      </c>
      <c r="G67" s="101"/>
      <c r="H67" s="101"/>
      <c r="I67" s="4" t="str">
        <f>IFERROR(IF((VLOOKUP(G67,'Tabla 2-3-4-5'!$B$10:$C$12,2,FALSE)*(VLOOKUP('Matriz Nº2 Análisis'!H67,'Tabla 2-3-4-5'!$B$10:$C$12,2,FALSE)))&lt;3,"BAJO",IF((VLOOKUP(G67,'Tabla 2-3-4-5'!$B$10:$C$12,2,FALSE)*(VLOOKUP('Matriz Nº2 Análisis'!H67,'Tabla 2-3-4-5'!$B$10:$C$12,2,FALSE)))&gt;5,"ALTO","MEDIO"))," ")</f>
        <v xml:space="preserve"> </v>
      </c>
      <c r="J67" s="9"/>
      <c r="K67" s="10"/>
      <c r="N67" s="10"/>
      <c r="O67" s="10"/>
      <c r="P67" s="10"/>
      <c r="Q67" s="10"/>
      <c r="R67" s="10"/>
      <c r="S67" s="10"/>
      <c r="T67" s="10"/>
      <c r="U67" s="10"/>
      <c r="V67" s="10"/>
      <c r="W67" s="10"/>
      <c r="X67" s="10"/>
      <c r="Y67" s="10"/>
      <c r="Z67" s="10"/>
      <c r="AA67" s="10"/>
      <c r="AB67" s="10"/>
      <c r="AC67" s="10"/>
    </row>
    <row r="68" spans="1:29" ht="83.25" customHeight="1" x14ac:dyDescent="0.3">
      <c r="A68" s="136" t="str">
        <f>'Matriz Nº1 Identificación'!A68</f>
        <v>7. 5</v>
      </c>
      <c r="B68" s="4" t="str">
        <f>IF('Matriz Nº1 Identificación'!B68&lt;&gt;" ",'Matriz Nº1 Identificación'!F68," ")</f>
        <v xml:space="preserve"> </v>
      </c>
      <c r="C68" s="101"/>
      <c r="D68" s="101"/>
      <c r="E68" s="4" t="str">
        <f>IFERROR(IF((VLOOKUP(C68,'Tabla 2-3-4-5'!$B$10:$C$12,2,FALSE)*(VLOOKUP('Matriz Nº2 Análisis'!D68,'Tabla 2-3-4-5'!$B$10:$C$12,2,FALSE)))&lt;3,"BAJO",IF((VLOOKUP(C68,'Tabla 2-3-4-5'!$B$10:$C$12,2,FALSE)*(VLOOKUP('Matriz Nº2 Análisis'!D68,'Tabla 2-3-4-5'!$B$10:$C$12,2,FALSE)))&gt;5,"ALTO","MEDIO"))," ")</f>
        <v xml:space="preserve"> </v>
      </c>
      <c r="F68" s="5" t="str">
        <f>IF(B68&lt;&gt;" ",'Matriz Nº1 Identificación'!E68," ")</f>
        <v xml:space="preserve"> </v>
      </c>
      <c r="G68" s="101"/>
      <c r="H68" s="101"/>
      <c r="I68" s="4" t="str">
        <f>IFERROR(IF((VLOOKUP(G68,'Tabla 2-3-4-5'!$B$10:$C$12,2,FALSE)*(VLOOKUP('Matriz Nº2 Análisis'!H68,'Tabla 2-3-4-5'!$B$10:$C$12,2,FALSE)))&lt;3,"BAJO",IF((VLOOKUP(G68,'Tabla 2-3-4-5'!$B$10:$C$12,2,FALSE)*(VLOOKUP('Matriz Nº2 Análisis'!H68,'Tabla 2-3-4-5'!$B$10:$C$12,2,FALSE)))&gt;5,"ALTO","MEDIO"))," ")</f>
        <v xml:space="preserve"> </v>
      </c>
      <c r="J68" s="9"/>
      <c r="K68" s="10"/>
      <c r="N68" s="10"/>
      <c r="O68" s="10"/>
      <c r="P68" s="10"/>
      <c r="Q68" s="10"/>
      <c r="R68" s="10"/>
      <c r="S68" s="10"/>
      <c r="T68" s="10"/>
      <c r="U68" s="10"/>
      <c r="V68" s="10"/>
      <c r="W68" s="10"/>
      <c r="X68" s="10"/>
      <c r="Y68" s="10"/>
      <c r="Z68" s="10"/>
      <c r="AA68" s="10"/>
      <c r="AB68" s="10"/>
      <c r="AC68" s="10"/>
    </row>
    <row r="69" spans="1:29" ht="83.25" customHeight="1" x14ac:dyDescent="0.3">
      <c r="A69" s="136" t="str">
        <f>'Matriz Nº1 Identificación'!A69</f>
        <v>7. 6</v>
      </c>
      <c r="B69" s="4" t="str">
        <f>IF('Matriz Nº1 Identificación'!B69&lt;&gt;" ",'Matriz Nº1 Identificación'!F69," ")</f>
        <v xml:space="preserve"> </v>
      </c>
      <c r="C69" s="101"/>
      <c r="D69" s="101"/>
      <c r="E69" s="4" t="str">
        <f>IFERROR(IF((VLOOKUP(C69,'Tabla 2-3-4-5'!$B$10:$C$12,2,FALSE)*(VLOOKUP('Matriz Nº2 Análisis'!D69,'Tabla 2-3-4-5'!$B$10:$C$12,2,FALSE)))&lt;3,"BAJO",IF((VLOOKUP(C69,'Tabla 2-3-4-5'!$B$10:$C$12,2,FALSE)*(VLOOKUP('Matriz Nº2 Análisis'!D69,'Tabla 2-3-4-5'!$B$10:$C$12,2,FALSE)))&gt;5,"ALTO","MEDIO"))," ")</f>
        <v xml:space="preserve"> </v>
      </c>
      <c r="F69" s="5" t="str">
        <f>IF(B69&lt;&gt;" ",'Matriz Nº1 Identificación'!E69," ")</f>
        <v xml:space="preserve"> </v>
      </c>
      <c r="G69" s="101"/>
      <c r="H69" s="101"/>
      <c r="I69" s="4" t="str">
        <f>IFERROR(IF((VLOOKUP(G69,'Tabla 2-3-4-5'!$B$10:$C$12,2,FALSE)*(VLOOKUP('Matriz Nº2 Análisis'!H69,'Tabla 2-3-4-5'!$B$10:$C$12,2,FALSE)))&lt;3,"BAJO",IF((VLOOKUP(G69,'Tabla 2-3-4-5'!$B$10:$C$12,2,FALSE)*(VLOOKUP('Matriz Nº2 Análisis'!H69,'Tabla 2-3-4-5'!$B$10:$C$12,2,FALSE)))&gt;5,"ALTO","MEDIO"))," ")</f>
        <v xml:space="preserve"> </v>
      </c>
      <c r="J69" s="9"/>
      <c r="K69" s="10"/>
      <c r="N69" s="10"/>
      <c r="O69" s="10"/>
      <c r="P69" s="10"/>
      <c r="Q69" s="10"/>
      <c r="R69" s="10"/>
      <c r="S69" s="10"/>
      <c r="T69" s="10"/>
      <c r="U69" s="10"/>
      <c r="V69" s="10"/>
      <c r="W69" s="10"/>
      <c r="X69" s="10"/>
      <c r="Y69" s="10"/>
      <c r="Z69" s="10"/>
      <c r="AA69" s="10"/>
      <c r="AB69" s="10"/>
      <c r="AC69" s="10"/>
    </row>
    <row r="70" spans="1:29" ht="83.25" customHeight="1" thickBot="1" x14ac:dyDescent="0.35">
      <c r="A70" s="136" t="str">
        <f>'Matriz Nº1 Identificación'!A70</f>
        <v>7. 7</v>
      </c>
      <c r="B70" s="4" t="str">
        <f>IF('Matriz Nº1 Identificación'!B70&lt;&gt;" ",'Matriz Nº1 Identificación'!F70," ")</f>
        <v xml:space="preserve"> </v>
      </c>
      <c r="C70" s="101"/>
      <c r="D70" s="101"/>
      <c r="E70" s="4" t="str">
        <f>IFERROR(IF((VLOOKUP(C70,'Tabla 2-3-4-5'!$B$10:$C$12,2,FALSE)*(VLOOKUP('Matriz Nº2 Análisis'!D70,'Tabla 2-3-4-5'!$B$10:$C$12,2,FALSE)))&lt;3,"BAJO",IF((VLOOKUP(C70,'Tabla 2-3-4-5'!$B$10:$C$12,2,FALSE)*(VLOOKUP('Matriz Nº2 Análisis'!D70,'Tabla 2-3-4-5'!$B$10:$C$12,2,FALSE)))&gt;5,"ALTO","MEDIO"))," ")</f>
        <v xml:space="preserve"> </v>
      </c>
      <c r="F70" s="5" t="str">
        <f>IF(B70&lt;&gt;" ",'Matriz Nº1 Identificación'!E70," ")</f>
        <v xml:space="preserve"> </v>
      </c>
      <c r="G70" s="101"/>
      <c r="H70" s="101"/>
      <c r="I70" s="4" t="str">
        <f>IFERROR(IF((VLOOKUP(G70,'Tabla 2-3-4-5'!$B$10:$C$12,2,FALSE)*(VLOOKUP('Matriz Nº2 Análisis'!H70,'Tabla 2-3-4-5'!$B$10:$C$12,2,FALSE)))&lt;3,"BAJO",IF((VLOOKUP(G70,'Tabla 2-3-4-5'!$B$10:$C$12,2,FALSE)*(VLOOKUP('Matriz Nº2 Análisis'!H70,'Tabla 2-3-4-5'!$B$10:$C$12,2,FALSE)))&gt;5,"ALTO","MEDIO"))," ")</f>
        <v xml:space="preserve"> </v>
      </c>
      <c r="J70" s="9"/>
      <c r="K70" s="10"/>
      <c r="N70" s="10"/>
      <c r="O70" s="10"/>
      <c r="P70" s="10"/>
      <c r="Q70" s="10"/>
      <c r="R70" s="10"/>
      <c r="S70" s="10"/>
      <c r="T70" s="10"/>
      <c r="U70" s="10"/>
      <c r="V70" s="10"/>
      <c r="W70" s="10"/>
      <c r="X70" s="10"/>
      <c r="Y70" s="10"/>
      <c r="Z70" s="10"/>
      <c r="AA70" s="10"/>
      <c r="AB70" s="10"/>
      <c r="AC70" s="10"/>
    </row>
    <row r="71" spans="1:29" ht="23.25" customHeight="1" thickBot="1" x14ac:dyDescent="0.35">
      <c r="A71" s="73" t="str">
        <f>'Matriz Nº1 Identificación'!A71</f>
        <v xml:space="preserve">Objetivo Estratégico: </v>
      </c>
      <c r="B71" s="409">
        <f>+'Matriz Nº1 Identificación'!B71:H71</f>
        <v>0</v>
      </c>
      <c r="C71" s="410"/>
      <c r="D71" s="410"/>
      <c r="E71" s="410"/>
      <c r="F71" s="410"/>
      <c r="G71" s="410"/>
      <c r="H71" s="410"/>
      <c r="I71" s="411"/>
      <c r="J71" s="1"/>
    </row>
    <row r="72" spans="1:29" ht="26.25" customHeight="1" x14ac:dyDescent="0.3">
      <c r="A72" s="75" t="str">
        <f>'Matriz Nº1 Identificación'!A72</f>
        <v>Objetivo táctico</v>
      </c>
      <c r="B72" s="406" t="str">
        <f>+'Matriz Nº1 Identificación'!B72:H72</f>
        <v>8. Fiscalizar áreas obligatorias según Ley8292(LGCI) y otras normativas de la C.G.R, requeridas todos los años, para cumplir con la normativa y no permitir el debilitamiento del contro linterno.</v>
      </c>
      <c r="C72" s="407"/>
      <c r="D72" s="407"/>
      <c r="E72" s="407"/>
      <c r="F72" s="407"/>
      <c r="G72" s="407"/>
      <c r="H72" s="407"/>
      <c r="I72" s="408"/>
      <c r="J72" s="1"/>
    </row>
    <row r="73" spans="1:29" ht="83.25" customHeight="1" x14ac:dyDescent="0.3">
      <c r="A73" s="136" t="str">
        <f>'Matriz Nº1 Identificación'!A73</f>
        <v>8. 1</v>
      </c>
      <c r="B73" s="4" t="str">
        <f>IF('Matriz Nº1 Identificación'!B73&lt;&gt;" ",'Matriz Nº1 Identificación'!F73," ")</f>
        <v xml:space="preserve"> </v>
      </c>
      <c r="C73" s="101"/>
      <c r="D73" s="101"/>
      <c r="E73" s="4" t="str">
        <f>IFERROR(IF((VLOOKUP(C73,'Tabla 2-3-4-5'!$B$10:$C$12,2,FALSE)*(VLOOKUP('Matriz Nº2 Análisis'!D73,'Tabla 2-3-4-5'!$B$10:$C$12,2,FALSE)))&lt;3,"BAJO",IF((VLOOKUP(C73,'Tabla 2-3-4-5'!$B$10:$C$12,2,FALSE)*(VLOOKUP('Matriz Nº2 Análisis'!D73,'Tabla 2-3-4-5'!$B$10:$C$12,2,FALSE)))&gt;5,"ALTO","MEDIO"))," ")</f>
        <v xml:space="preserve"> </v>
      </c>
      <c r="F73" s="5" t="str">
        <f>IF(B73&lt;&gt;" ",'Matriz Nº1 Identificación'!E73," ")</f>
        <v xml:space="preserve"> </v>
      </c>
      <c r="G73" s="101"/>
      <c r="H73" s="101"/>
      <c r="I73" s="4" t="str">
        <f>IFERROR(IF((VLOOKUP(G73,'Tabla 2-3-4-5'!$B$10:$C$12,2,FALSE)*(VLOOKUP('Matriz Nº2 Análisis'!H73,'Tabla 2-3-4-5'!$B$10:$C$12,2,FALSE)))&lt;3,"BAJO",IF((VLOOKUP(G73,'Tabla 2-3-4-5'!$B$10:$C$12,2,FALSE)*(VLOOKUP('Matriz Nº2 Análisis'!H73,'Tabla 2-3-4-5'!$B$10:$C$12,2,FALSE)))&gt;5,"ALTO","MEDIO"))," ")</f>
        <v xml:space="preserve"> </v>
      </c>
      <c r="J73" s="9"/>
      <c r="K73" s="10"/>
      <c r="N73" s="10"/>
      <c r="O73" s="10"/>
      <c r="P73" s="10"/>
      <c r="Q73" s="10"/>
      <c r="R73" s="10"/>
      <c r="S73" s="10"/>
      <c r="T73" s="10"/>
      <c r="U73" s="10"/>
      <c r="V73" s="10"/>
      <c r="W73" s="10"/>
      <c r="X73" s="10"/>
      <c r="Y73" s="10"/>
      <c r="Z73" s="10"/>
      <c r="AA73" s="10"/>
      <c r="AB73" s="10"/>
      <c r="AC73" s="10"/>
    </row>
    <row r="74" spans="1:29" ht="83.25" customHeight="1" x14ac:dyDescent="0.3">
      <c r="A74" s="136" t="str">
        <f>'Matriz Nº1 Identificación'!A74</f>
        <v>8. 2</v>
      </c>
      <c r="B74" s="4" t="str">
        <f>IF('Matriz Nº1 Identificación'!B74&lt;&gt;" ",'Matriz Nº1 Identificación'!F74," ")</f>
        <v xml:space="preserve"> </v>
      </c>
      <c r="C74" s="101"/>
      <c r="D74" s="101"/>
      <c r="E74" s="4" t="str">
        <f>IFERROR(IF((VLOOKUP(C74,'Tabla 2-3-4-5'!$B$10:$C$12,2,FALSE)*(VLOOKUP('Matriz Nº2 Análisis'!D74,'Tabla 2-3-4-5'!$B$10:$C$12,2,FALSE)))&lt;3,"BAJO",IF((VLOOKUP(C74,'Tabla 2-3-4-5'!$B$10:$C$12,2,FALSE)*(VLOOKUP('Matriz Nº2 Análisis'!D74,'Tabla 2-3-4-5'!$B$10:$C$12,2,FALSE)))&gt;5,"ALTO","MEDIO"))," ")</f>
        <v xml:space="preserve"> </v>
      </c>
      <c r="F74" s="5" t="str">
        <f>IF(B74&lt;&gt;" ",'Matriz Nº1 Identificación'!E74," ")</f>
        <v xml:space="preserve"> </v>
      </c>
      <c r="G74" s="101"/>
      <c r="H74" s="101"/>
      <c r="I74" s="4" t="str">
        <f>IFERROR(IF((VLOOKUP(G74,'Tabla 2-3-4-5'!$B$10:$C$12,2,FALSE)*(VLOOKUP('Matriz Nº2 Análisis'!H74,'Tabla 2-3-4-5'!$B$10:$C$12,2,FALSE)))&lt;3,"BAJO",IF((VLOOKUP(G74,'Tabla 2-3-4-5'!$B$10:$C$12,2,FALSE)*(VLOOKUP('Matriz Nº2 Análisis'!H74,'Tabla 2-3-4-5'!$B$10:$C$12,2,FALSE)))&gt;5,"ALTO","MEDIO"))," ")</f>
        <v xml:space="preserve"> </v>
      </c>
      <c r="J74" s="9"/>
      <c r="K74" s="10"/>
      <c r="N74" s="10"/>
      <c r="O74" s="10"/>
      <c r="P74" s="10"/>
      <c r="Q74" s="10"/>
      <c r="R74" s="10"/>
      <c r="S74" s="10"/>
      <c r="T74" s="10"/>
      <c r="U74" s="10"/>
      <c r="V74" s="10"/>
      <c r="W74" s="10"/>
      <c r="X74" s="10"/>
      <c r="Y74" s="10"/>
      <c r="Z74" s="10"/>
      <c r="AA74" s="10"/>
      <c r="AB74" s="10"/>
      <c r="AC74" s="10"/>
    </row>
    <row r="75" spans="1:29" ht="83.25" customHeight="1" x14ac:dyDescent="0.3">
      <c r="A75" s="136" t="str">
        <f>'Matriz Nº1 Identificación'!A75</f>
        <v>8. 3</v>
      </c>
      <c r="B75" s="4" t="str">
        <f>IF('Matriz Nº1 Identificación'!B75&lt;&gt;" ",'Matriz Nº1 Identificación'!F75," ")</f>
        <v xml:space="preserve"> </v>
      </c>
      <c r="C75" s="101"/>
      <c r="D75" s="101"/>
      <c r="E75" s="4" t="str">
        <f>IFERROR(IF((VLOOKUP(C75,'Tabla 2-3-4-5'!$B$10:$C$12,2,FALSE)*(VLOOKUP('Matriz Nº2 Análisis'!D75,'Tabla 2-3-4-5'!$B$10:$C$12,2,FALSE)))&lt;3,"BAJO",IF((VLOOKUP(C75,'Tabla 2-3-4-5'!$B$10:$C$12,2,FALSE)*(VLOOKUP('Matriz Nº2 Análisis'!D75,'Tabla 2-3-4-5'!$B$10:$C$12,2,FALSE)))&gt;5,"ALTO","MEDIO"))," ")</f>
        <v xml:space="preserve"> </v>
      </c>
      <c r="F75" s="5" t="str">
        <f>IF(B75&lt;&gt;" ",'Matriz Nº1 Identificación'!E75," ")</f>
        <v xml:space="preserve"> </v>
      </c>
      <c r="G75" s="101"/>
      <c r="H75" s="101"/>
      <c r="I75" s="4" t="str">
        <f>IFERROR(IF((VLOOKUP(G75,'Tabla 2-3-4-5'!$B$10:$C$12,2,FALSE)*(VLOOKUP('Matriz Nº2 Análisis'!H75,'Tabla 2-3-4-5'!$B$10:$C$12,2,FALSE)))&lt;3,"BAJO",IF((VLOOKUP(G75,'Tabla 2-3-4-5'!$B$10:$C$12,2,FALSE)*(VLOOKUP('Matriz Nº2 Análisis'!H75,'Tabla 2-3-4-5'!$B$10:$C$12,2,FALSE)))&gt;5,"ALTO","MEDIO"))," ")</f>
        <v xml:space="preserve"> </v>
      </c>
      <c r="J75" s="9"/>
      <c r="K75" s="10"/>
      <c r="N75" s="10"/>
      <c r="O75" s="10"/>
      <c r="P75" s="10"/>
      <c r="Q75" s="10"/>
      <c r="R75" s="10"/>
      <c r="S75" s="10"/>
      <c r="T75" s="10"/>
      <c r="U75" s="10"/>
      <c r="V75" s="10"/>
      <c r="W75" s="10"/>
      <c r="X75" s="10"/>
      <c r="Y75" s="10"/>
      <c r="Z75" s="10"/>
      <c r="AA75" s="10"/>
      <c r="AB75" s="10"/>
      <c r="AC75" s="10"/>
    </row>
    <row r="76" spans="1:29" ht="83.25" customHeight="1" x14ac:dyDescent="0.3">
      <c r="A76" s="136" t="str">
        <f>'Matriz Nº1 Identificación'!A76</f>
        <v>8. 4</v>
      </c>
      <c r="B76" s="4" t="str">
        <f>IF('Matriz Nº1 Identificación'!B76&lt;&gt;" ",'Matriz Nº1 Identificación'!F76," ")</f>
        <v xml:space="preserve"> </v>
      </c>
      <c r="C76" s="101"/>
      <c r="D76" s="101"/>
      <c r="E76" s="4" t="str">
        <f>IFERROR(IF((VLOOKUP(C76,'Tabla 2-3-4-5'!$B$10:$C$12,2,FALSE)*(VLOOKUP('Matriz Nº2 Análisis'!D76,'Tabla 2-3-4-5'!$B$10:$C$12,2,FALSE)))&lt;3,"BAJO",IF((VLOOKUP(C76,'Tabla 2-3-4-5'!$B$10:$C$12,2,FALSE)*(VLOOKUP('Matriz Nº2 Análisis'!D76,'Tabla 2-3-4-5'!$B$10:$C$12,2,FALSE)))&gt;5,"ALTO","MEDIO"))," ")</f>
        <v xml:space="preserve"> </v>
      </c>
      <c r="F76" s="5" t="str">
        <f>IF(B76&lt;&gt;" ",'Matriz Nº1 Identificación'!E76," ")</f>
        <v xml:space="preserve"> </v>
      </c>
      <c r="G76" s="101"/>
      <c r="H76" s="101"/>
      <c r="I76" s="4" t="str">
        <f>IFERROR(IF((VLOOKUP(G76,'Tabla 2-3-4-5'!$B$10:$C$12,2,FALSE)*(VLOOKUP('Matriz Nº2 Análisis'!H76,'Tabla 2-3-4-5'!$B$10:$C$12,2,FALSE)))&lt;3,"BAJO",IF((VLOOKUP(G76,'Tabla 2-3-4-5'!$B$10:$C$12,2,FALSE)*(VLOOKUP('Matriz Nº2 Análisis'!H76,'Tabla 2-3-4-5'!$B$10:$C$12,2,FALSE)))&gt;5,"ALTO","MEDIO"))," ")</f>
        <v xml:space="preserve"> </v>
      </c>
      <c r="J76" s="9"/>
      <c r="K76" s="10"/>
      <c r="N76" s="10"/>
      <c r="O76" s="10"/>
      <c r="P76" s="10"/>
      <c r="Q76" s="10"/>
      <c r="R76" s="10"/>
      <c r="S76" s="10"/>
      <c r="T76" s="10"/>
      <c r="U76" s="10"/>
      <c r="V76" s="10"/>
      <c r="W76" s="10"/>
      <c r="X76" s="10"/>
      <c r="Y76" s="10"/>
      <c r="Z76" s="10"/>
      <c r="AA76" s="10"/>
      <c r="AB76" s="10"/>
      <c r="AC76" s="10"/>
    </row>
    <row r="77" spans="1:29" ht="83.25" customHeight="1" x14ac:dyDescent="0.3">
      <c r="A77" s="136" t="str">
        <f>'Matriz Nº1 Identificación'!A77</f>
        <v>8. 5</v>
      </c>
      <c r="B77" s="4" t="str">
        <f>IF('Matriz Nº1 Identificación'!B77&lt;&gt;" ",'Matriz Nº1 Identificación'!F77," ")</f>
        <v xml:space="preserve"> </v>
      </c>
      <c r="C77" s="101"/>
      <c r="D77" s="101"/>
      <c r="E77" s="4" t="str">
        <f>IFERROR(IF((VLOOKUP(C77,'Tabla 2-3-4-5'!$B$10:$C$12,2,FALSE)*(VLOOKUP('Matriz Nº2 Análisis'!D77,'Tabla 2-3-4-5'!$B$10:$C$12,2,FALSE)))&lt;3,"BAJO",IF((VLOOKUP(C77,'Tabla 2-3-4-5'!$B$10:$C$12,2,FALSE)*(VLOOKUP('Matriz Nº2 Análisis'!D77,'Tabla 2-3-4-5'!$B$10:$C$12,2,FALSE)))&gt;5,"ALTO","MEDIO"))," ")</f>
        <v xml:space="preserve"> </v>
      </c>
      <c r="F77" s="5" t="str">
        <f>IF(B77&lt;&gt;" ",'Matriz Nº1 Identificación'!E77," ")</f>
        <v xml:space="preserve"> </v>
      </c>
      <c r="G77" s="101"/>
      <c r="H77" s="101"/>
      <c r="I77" s="4" t="str">
        <f>IFERROR(IF((VLOOKUP(G77,'Tabla 2-3-4-5'!$B$10:$C$12,2,FALSE)*(VLOOKUP('Matriz Nº2 Análisis'!H77,'Tabla 2-3-4-5'!$B$10:$C$12,2,FALSE)))&lt;3,"BAJO",IF((VLOOKUP(G77,'Tabla 2-3-4-5'!$B$10:$C$12,2,FALSE)*(VLOOKUP('Matriz Nº2 Análisis'!H77,'Tabla 2-3-4-5'!$B$10:$C$12,2,FALSE)))&gt;5,"ALTO","MEDIO"))," ")</f>
        <v xml:space="preserve"> </v>
      </c>
      <c r="J77" s="9"/>
      <c r="K77" s="10"/>
      <c r="N77" s="10"/>
      <c r="O77" s="10"/>
      <c r="P77" s="10"/>
      <c r="Q77" s="10"/>
      <c r="R77" s="10"/>
      <c r="S77" s="10"/>
      <c r="T77" s="10"/>
      <c r="U77" s="10"/>
      <c r="V77" s="10"/>
      <c r="W77" s="10"/>
      <c r="X77" s="10"/>
      <c r="Y77" s="10"/>
      <c r="Z77" s="10"/>
      <c r="AA77" s="10"/>
      <c r="AB77" s="10"/>
      <c r="AC77" s="10"/>
    </row>
    <row r="78" spans="1:29" ht="83.25" customHeight="1" x14ac:dyDescent="0.3">
      <c r="A78" s="136" t="str">
        <f>'Matriz Nº1 Identificación'!A78</f>
        <v>8. 6</v>
      </c>
      <c r="B78" s="4" t="str">
        <f>IF('Matriz Nº1 Identificación'!B78&lt;&gt;" ",'Matriz Nº1 Identificación'!F78," ")</f>
        <v xml:space="preserve"> </v>
      </c>
      <c r="C78" s="101"/>
      <c r="D78" s="101"/>
      <c r="E78" s="4" t="str">
        <f>IFERROR(IF((VLOOKUP(C78,'Tabla 2-3-4-5'!$B$10:$C$12,2,FALSE)*(VLOOKUP('Matriz Nº2 Análisis'!D78,'Tabla 2-3-4-5'!$B$10:$C$12,2,FALSE)))&lt;3,"BAJO",IF((VLOOKUP(C78,'Tabla 2-3-4-5'!$B$10:$C$12,2,FALSE)*(VLOOKUP('Matriz Nº2 Análisis'!D78,'Tabla 2-3-4-5'!$B$10:$C$12,2,FALSE)))&gt;5,"ALTO","MEDIO"))," ")</f>
        <v xml:space="preserve"> </v>
      </c>
      <c r="F78" s="5" t="str">
        <f>IF(B78&lt;&gt;" ",'Matriz Nº1 Identificación'!E78," ")</f>
        <v xml:space="preserve"> </v>
      </c>
      <c r="G78" s="101"/>
      <c r="H78" s="101"/>
      <c r="I78" s="4" t="str">
        <f>IFERROR(IF((VLOOKUP(G78,'Tabla 2-3-4-5'!$B$10:$C$12,2,FALSE)*(VLOOKUP('Matriz Nº2 Análisis'!H78,'Tabla 2-3-4-5'!$B$10:$C$12,2,FALSE)))&lt;3,"BAJO",IF((VLOOKUP(G78,'Tabla 2-3-4-5'!$B$10:$C$12,2,FALSE)*(VLOOKUP('Matriz Nº2 Análisis'!H78,'Tabla 2-3-4-5'!$B$10:$C$12,2,FALSE)))&gt;5,"ALTO","MEDIO"))," ")</f>
        <v xml:space="preserve"> </v>
      </c>
      <c r="J78" s="9"/>
      <c r="K78" s="10"/>
      <c r="N78" s="10"/>
      <c r="O78" s="10"/>
      <c r="P78" s="10"/>
      <c r="Q78" s="10"/>
      <c r="R78" s="10"/>
      <c r="S78" s="10"/>
      <c r="T78" s="10"/>
      <c r="U78" s="10"/>
      <c r="V78" s="10"/>
      <c r="W78" s="10"/>
      <c r="X78" s="10"/>
      <c r="Y78" s="10"/>
      <c r="Z78" s="10"/>
      <c r="AA78" s="10"/>
      <c r="AB78" s="10"/>
      <c r="AC78" s="10"/>
    </row>
    <row r="79" spans="1:29" ht="83.25" customHeight="1" thickBot="1" x14ac:dyDescent="0.35">
      <c r="A79" s="136" t="str">
        <f>'Matriz Nº1 Identificación'!A79</f>
        <v>8. 7</v>
      </c>
      <c r="B79" s="4" t="str">
        <f>IF('Matriz Nº1 Identificación'!B79&lt;&gt;" ",'Matriz Nº1 Identificación'!F79," ")</f>
        <v xml:space="preserve"> </v>
      </c>
      <c r="C79" s="101"/>
      <c r="D79" s="101"/>
      <c r="E79" s="4" t="str">
        <f>IFERROR(IF((VLOOKUP(C79,'Tabla 2-3-4-5'!$B$10:$C$12,2,FALSE)*(VLOOKUP('Matriz Nº2 Análisis'!D79,'Tabla 2-3-4-5'!$B$10:$C$12,2,FALSE)))&lt;3,"BAJO",IF((VLOOKUP(C79,'Tabla 2-3-4-5'!$B$10:$C$12,2,FALSE)*(VLOOKUP('Matriz Nº2 Análisis'!D79,'Tabla 2-3-4-5'!$B$10:$C$12,2,FALSE)))&gt;5,"ALTO","MEDIO"))," ")</f>
        <v xml:space="preserve"> </v>
      </c>
      <c r="F79" s="5" t="str">
        <f>IF(B79&lt;&gt;" ",'Matriz Nº1 Identificación'!E79," ")</f>
        <v xml:space="preserve"> </v>
      </c>
      <c r="G79" s="101"/>
      <c r="H79" s="101"/>
      <c r="I79" s="4" t="str">
        <f>IFERROR(IF((VLOOKUP(G79,'Tabla 2-3-4-5'!$B$10:$C$12,2,FALSE)*(VLOOKUP('Matriz Nº2 Análisis'!H79,'Tabla 2-3-4-5'!$B$10:$C$12,2,FALSE)))&lt;3,"BAJO",IF((VLOOKUP(G79,'Tabla 2-3-4-5'!$B$10:$C$12,2,FALSE)*(VLOOKUP('Matriz Nº2 Análisis'!H79,'Tabla 2-3-4-5'!$B$10:$C$12,2,FALSE)))&gt;5,"ALTO","MEDIO"))," ")</f>
        <v xml:space="preserve"> </v>
      </c>
      <c r="J79" s="9"/>
      <c r="K79" s="10"/>
      <c r="N79" s="10"/>
      <c r="O79" s="10"/>
      <c r="P79" s="10"/>
      <c r="Q79" s="10"/>
      <c r="R79" s="10"/>
      <c r="S79" s="10"/>
      <c r="T79" s="10"/>
      <c r="U79" s="10"/>
      <c r="V79" s="10"/>
      <c r="W79" s="10"/>
      <c r="X79" s="10"/>
      <c r="Y79" s="10"/>
      <c r="Z79" s="10"/>
      <c r="AA79" s="10"/>
      <c r="AB79" s="10"/>
      <c r="AC79" s="10"/>
    </row>
    <row r="80" spans="1:29" ht="23.25" customHeight="1" thickBot="1" x14ac:dyDescent="0.35">
      <c r="A80" s="73" t="str">
        <f>'Matriz Nº1 Identificación'!A80</f>
        <v xml:space="preserve">Objetivo Estratégico: </v>
      </c>
      <c r="B80" s="409">
        <f>+'Matriz Nº1 Identificación'!B80:H80</f>
        <v>0</v>
      </c>
      <c r="C80" s="410"/>
      <c r="D80" s="410"/>
      <c r="E80" s="410"/>
      <c r="F80" s="410"/>
      <c r="G80" s="410"/>
      <c r="H80" s="410"/>
      <c r="I80" s="411"/>
      <c r="J80" s="1"/>
    </row>
    <row r="81" spans="1:29" ht="26.25" customHeight="1" x14ac:dyDescent="0.3">
      <c r="A81" s="75" t="str">
        <f>'Matriz Nº1 Identificación'!A81</f>
        <v>Objetivo táctico</v>
      </c>
      <c r="B81" s="406" t="str">
        <f>+'Matriz Nº1 Identificación'!B81:H81</f>
        <v>9. Compra de muestras de producto terminado para revisión del procesos de producción</v>
      </c>
      <c r="C81" s="407"/>
      <c r="D81" s="407"/>
      <c r="E81" s="407"/>
      <c r="F81" s="407"/>
      <c r="G81" s="407"/>
      <c r="H81" s="407"/>
      <c r="I81" s="408"/>
      <c r="J81" s="1"/>
    </row>
    <row r="82" spans="1:29" ht="83.25" customHeight="1" x14ac:dyDescent="0.3">
      <c r="A82" s="136" t="str">
        <f>'Matriz Nº1 Identificación'!A82</f>
        <v>9. 1</v>
      </c>
      <c r="B82" s="4" t="str">
        <f>IF('Matriz Nº1 Identificación'!B82&lt;&gt;" ",'Matriz Nº1 Identificación'!F82," ")</f>
        <v xml:space="preserve"> </v>
      </c>
      <c r="C82" s="101"/>
      <c r="D82" s="101"/>
      <c r="E82" s="4" t="str">
        <f>IFERROR(IF((VLOOKUP(C82,'Tabla 2-3-4-5'!$B$10:$C$12,2,FALSE)*(VLOOKUP('Matriz Nº2 Análisis'!D82,'Tabla 2-3-4-5'!$B$10:$C$12,2,FALSE)))&lt;3,"BAJO",IF((VLOOKUP(C82,'Tabla 2-3-4-5'!$B$10:$C$12,2,FALSE)*(VLOOKUP('Matriz Nº2 Análisis'!D82,'Tabla 2-3-4-5'!$B$10:$C$12,2,FALSE)))&gt;5,"ALTO","MEDIO"))," ")</f>
        <v xml:space="preserve"> </v>
      </c>
      <c r="F82" s="5" t="str">
        <f>IF(B82&lt;&gt;" ",'Matriz Nº1 Identificación'!E82," ")</f>
        <v xml:space="preserve"> </v>
      </c>
      <c r="G82" s="101"/>
      <c r="H82" s="101"/>
      <c r="I82" s="4" t="str">
        <f>IFERROR(IF((VLOOKUP(G82,'Tabla 2-3-4-5'!$B$10:$C$12,2,FALSE)*(VLOOKUP('Matriz Nº2 Análisis'!H82,'Tabla 2-3-4-5'!$B$10:$C$12,2,FALSE)))&lt;3,"BAJO",IF((VLOOKUP(G82,'Tabla 2-3-4-5'!$B$10:$C$12,2,FALSE)*(VLOOKUP('Matriz Nº2 Análisis'!H82,'Tabla 2-3-4-5'!$B$10:$C$12,2,FALSE)))&gt;5,"ALTO","MEDIO"))," ")</f>
        <v xml:space="preserve"> </v>
      </c>
      <c r="J82" s="9"/>
      <c r="K82" s="10"/>
      <c r="N82" s="10"/>
      <c r="O82" s="10"/>
      <c r="P82" s="10"/>
      <c r="Q82" s="10"/>
      <c r="R82" s="10"/>
      <c r="S82" s="10"/>
      <c r="T82" s="10"/>
      <c r="U82" s="10"/>
      <c r="V82" s="10"/>
      <c r="W82" s="10"/>
      <c r="X82" s="10"/>
      <c r="Y82" s="10"/>
      <c r="Z82" s="10"/>
      <c r="AA82" s="10"/>
      <c r="AB82" s="10"/>
      <c r="AC82" s="10"/>
    </row>
    <row r="83" spans="1:29" ht="83.25" customHeight="1" x14ac:dyDescent="0.3">
      <c r="A83" s="136" t="str">
        <f>'Matriz Nº1 Identificación'!A83</f>
        <v>9. 2</v>
      </c>
      <c r="B83" s="4" t="str">
        <f>IF('Matriz Nº1 Identificación'!B83&lt;&gt;" ",'Matriz Nº1 Identificación'!F83," ")</f>
        <v xml:space="preserve"> </v>
      </c>
      <c r="C83" s="101"/>
      <c r="D83" s="101"/>
      <c r="E83" s="4" t="str">
        <f>IFERROR(IF((VLOOKUP(C83,'Tabla 2-3-4-5'!$B$10:$C$12,2,FALSE)*(VLOOKUP('Matriz Nº2 Análisis'!D83,'Tabla 2-3-4-5'!$B$10:$C$12,2,FALSE)))&lt;3,"BAJO",IF((VLOOKUP(C83,'Tabla 2-3-4-5'!$B$10:$C$12,2,FALSE)*(VLOOKUP('Matriz Nº2 Análisis'!D83,'Tabla 2-3-4-5'!$B$10:$C$12,2,FALSE)))&gt;5,"ALTO","MEDIO"))," ")</f>
        <v xml:space="preserve"> </v>
      </c>
      <c r="F83" s="5" t="str">
        <f>IF(B83&lt;&gt;" ",'Matriz Nº1 Identificación'!E83," ")</f>
        <v xml:space="preserve"> </v>
      </c>
      <c r="G83" s="101"/>
      <c r="H83" s="101"/>
      <c r="I83" s="4" t="str">
        <f>IFERROR(IF((VLOOKUP(G83,'Tabla 2-3-4-5'!$B$10:$C$12,2,FALSE)*(VLOOKUP('Matriz Nº2 Análisis'!H83,'Tabla 2-3-4-5'!$B$10:$C$12,2,FALSE)))&lt;3,"BAJO",IF((VLOOKUP(G83,'Tabla 2-3-4-5'!$B$10:$C$12,2,FALSE)*(VLOOKUP('Matriz Nº2 Análisis'!H83,'Tabla 2-3-4-5'!$B$10:$C$12,2,FALSE)))&gt;5,"ALTO","MEDIO"))," ")</f>
        <v xml:space="preserve"> </v>
      </c>
      <c r="J83" s="9"/>
      <c r="K83" s="10"/>
      <c r="N83" s="10"/>
      <c r="O83" s="10"/>
      <c r="P83" s="10"/>
      <c r="Q83" s="10"/>
      <c r="R83" s="10"/>
      <c r="S83" s="10"/>
      <c r="T83" s="10"/>
      <c r="U83" s="10"/>
      <c r="V83" s="10"/>
      <c r="W83" s="10"/>
      <c r="X83" s="10"/>
      <c r="Y83" s="10"/>
      <c r="Z83" s="10"/>
      <c r="AA83" s="10"/>
      <c r="AB83" s="10"/>
      <c r="AC83" s="10"/>
    </row>
    <row r="84" spans="1:29" ht="83.25" customHeight="1" x14ac:dyDescent="0.3">
      <c r="A84" s="136" t="str">
        <f>'Matriz Nº1 Identificación'!A84</f>
        <v>9. 3</v>
      </c>
      <c r="B84" s="4" t="str">
        <f>IF('Matriz Nº1 Identificación'!B84&lt;&gt;" ",'Matriz Nº1 Identificación'!F84," ")</f>
        <v xml:space="preserve"> </v>
      </c>
      <c r="C84" s="101"/>
      <c r="D84" s="101"/>
      <c r="E84" s="4" t="str">
        <f>IFERROR(IF((VLOOKUP(C84,'Tabla 2-3-4-5'!$B$10:$C$12,2,FALSE)*(VLOOKUP('Matriz Nº2 Análisis'!D84,'Tabla 2-3-4-5'!$B$10:$C$12,2,FALSE)))&lt;3,"BAJO",IF((VLOOKUP(C84,'Tabla 2-3-4-5'!$B$10:$C$12,2,FALSE)*(VLOOKUP('Matriz Nº2 Análisis'!D84,'Tabla 2-3-4-5'!$B$10:$C$12,2,FALSE)))&gt;5,"ALTO","MEDIO"))," ")</f>
        <v xml:space="preserve"> </v>
      </c>
      <c r="F84" s="5" t="str">
        <f>IF(B84&lt;&gt;" ",'Matriz Nº1 Identificación'!E84," ")</f>
        <v xml:space="preserve"> </v>
      </c>
      <c r="G84" s="101"/>
      <c r="H84" s="101"/>
      <c r="I84" s="4" t="str">
        <f>IFERROR(IF((VLOOKUP(G84,'Tabla 2-3-4-5'!$B$10:$C$12,2,FALSE)*(VLOOKUP('Matriz Nº2 Análisis'!H84,'Tabla 2-3-4-5'!$B$10:$C$12,2,FALSE)))&lt;3,"BAJO",IF((VLOOKUP(G84,'Tabla 2-3-4-5'!$B$10:$C$12,2,FALSE)*(VLOOKUP('Matriz Nº2 Análisis'!H84,'Tabla 2-3-4-5'!$B$10:$C$12,2,FALSE)))&gt;5,"ALTO","MEDIO"))," ")</f>
        <v xml:space="preserve"> </v>
      </c>
      <c r="J84" s="9"/>
      <c r="K84" s="10"/>
      <c r="N84" s="10"/>
      <c r="O84" s="10"/>
      <c r="P84" s="10"/>
      <c r="Q84" s="10"/>
      <c r="R84" s="10"/>
      <c r="S84" s="10"/>
      <c r="T84" s="10"/>
      <c r="U84" s="10"/>
      <c r="V84" s="10"/>
      <c r="W84" s="10"/>
      <c r="X84" s="10"/>
      <c r="Y84" s="10"/>
      <c r="Z84" s="10"/>
      <c r="AA84" s="10"/>
      <c r="AB84" s="10"/>
      <c r="AC84" s="10"/>
    </row>
    <row r="85" spans="1:29" ht="83.25" customHeight="1" x14ac:dyDescent="0.3">
      <c r="A85" s="136" t="str">
        <f>'Matriz Nº1 Identificación'!A85</f>
        <v>9. 4</v>
      </c>
      <c r="B85" s="4" t="str">
        <f>IF('Matriz Nº1 Identificación'!B85&lt;&gt;" ",'Matriz Nº1 Identificación'!F85," ")</f>
        <v xml:space="preserve"> </v>
      </c>
      <c r="C85" s="101"/>
      <c r="D85" s="101"/>
      <c r="E85" s="4" t="str">
        <f>IFERROR(IF((VLOOKUP(C85,'Tabla 2-3-4-5'!$B$10:$C$12,2,FALSE)*(VLOOKUP('Matriz Nº2 Análisis'!D85,'Tabla 2-3-4-5'!$B$10:$C$12,2,FALSE)))&lt;3,"BAJO",IF((VLOOKUP(C85,'Tabla 2-3-4-5'!$B$10:$C$12,2,FALSE)*(VLOOKUP('Matriz Nº2 Análisis'!D85,'Tabla 2-3-4-5'!$B$10:$C$12,2,FALSE)))&gt;5,"ALTO","MEDIO"))," ")</f>
        <v xml:space="preserve"> </v>
      </c>
      <c r="F85" s="5" t="str">
        <f>IF(B85&lt;&gt;" ",'Matriz Nº1 Identificación'!E85," ")</f>
        <v xml:space="preserve"> </v>
      </c>
      <c r="G85" s="101"/>
      <c r="H85" s="101"/>
      <c r="I85" s="4" t="str">
        <f>IFERROR(IF((VLOOKUP(G85,'Tabla 2-3-4-5'!$B$10:$C$12,2,FALSE)*(VLOOKUP('Matriz Nº2 Análisis'!H85,'Tabla 2-3-4-5'!$B$10:$C$12,2,FALSE)))&lt;3,"BAJO",IF((VLOOKUP(G85,'Tabla 2-3-4-5'!$B$10:$C$12,2,FALSE)*(VLOOKUP('Matriz Nº2 Análisis'!H85,'Tabla 2-3-4-5'!$B$10:$C$12,2,FALSE)))&gt;5,"ALTO","MEDIO"))," ")</f>
        <v xml:space="preserve"> </v>
      </c>
      <c r="J85" s="9"/>
      <c r="K85" s="10"/>
      <c r="N85" s="10"/>
      <c r="O85" s="10"/>
      <c r="P85" s="10"/>
      <c r="Q85" s="10"/>
      <c r="R85" s="10"/>
      <c r="S85" s="10"/>
      <c r="T85" s="10"/>
      <c r="U85" s="10"/>
      <c r="V85" s="10"/>
      <c r="W85" s="10"/>
      <c r="X85" s="10"/>
      <c r="Y85" s="10"/>
      <c r="Z85" s="10"/>
      <c r="AA85" s="10"/>
      <c r="AB85" s="10"/>
      <c r="AC85" s="10"/>
    </row>
    <row r="86" spans="1:29" ht="83.25" customHeight="1" x14ac:dyDescent="0.3">
      <c r="A86" s="136" t="str">
        <f>'Matriz Nº1 Identificación'!A86</f>
        <v>9. 5</v>
      </c>
      <c r="B86" s="4" t="str">
        <f>IF('Matriz Nº1 Identificación'!B86&lt;&gt;" ",'Matriz Nº1 Identificación'!F86," ")</f>
        <v xml:space="preserve"> </v>
      </c>
      <c r="C86" s="101"/>
      <c r="D86" s="101"/>
      <c r="E86" s="4" t="str">
        <f>IFERROR(IF((VLOOKUP(C86,'Tabla 2-3-4-5'!$B$10:$C$12,2,FALSE)*(VLOOKUP('Matriz Nº2 Análisis'!D86,'Tabla 2-3-4-5'!$B$10:$C$12,2,FALSE)))&lt;3,"BAJO",IF((VLOOKUP(C86,'Tabla 2-3-4-5'!$B$10:$C$12,2,FALSE)*(VLOOKUP('Matriz Nº2 Análisis'!D86,'Tabla 2-3-4-5'!$B$10:$C$12,2,FALSE)))&gt;5,"ALTO","MEDIO"))," ")</f>
        <v xml:space="preserve"> </v>
      </c>
      <c r="F86" s="5" t="str">
        <f>IF(B86&lt;&gt;" ",'Matriz Nº1 Identificación'!E86," ")</f>
        <v xml:space="preserve"> </v>
      </c>
      <c r="G86" s="101"/>
      <c r="H86" s="101"/>
      <c r="I86" s="4" t="str">
        <f>IFERROR(IF((VLOOKUP(G86,'Tabla 2-3-4-5'!$B$10:$C$12,2,FALSE)*(VLOOKUP('Matriz Nº2 Análisis'!H86,'Tabla 2-3-4-5'!$B$10:$C$12,2,FALSE)))&lt;3,"BAJO",IF((VLOOKUP(G86,'Tabla 2-3-4-5'!$B$10:$C$12,2,FALSE)*(VLOOKUP('Matriz Nº2 Análisis'!H86,'Tabla 2-3-4-5'!$B$10:$C$12,2,FALSE)))&gt;5,"ALTO","MEDIO"))," ")</f>
        <v xml:space="preserve"> </v>
      </c>
      <c r="J86" s="9"/>
      <c r="K86" s="10"/>
      <c r="N86" s="10"/>
      <c r="O86" s="10"/>
      <c r="P86" s="10"/>
      <c r="Q86" s="10"/>
      <c r="R86" s="10"/>
      <c r="S86" s="10"/>
      <c r="T86" s="10"/>
      <c r="U86" s="10"/>
      <c r="V86" s="10"/>
      <c r="W86" s="10"/>
      <c r="X86" s="10"/>
      <c r="Y86" s="10"/>
      <c r="Z86" s="10"/>
      <c r="AA86" s="10"/>
      <c r="AB86" s="10"/>
      <c r="AC86" s="10"/>
    </row>
    <row r="87" spans="1:29" ht="83.25" customHeight="1" x14ac:dyDescent="0.3">
      <c r="A87" s="136" t="str">
        <f>'Matriz Nº1 Identificación'!A87</f>
        <v>9. 6</v>
      </c>
      <c r="B87" s="4" t="str">
        <f>IF('Matriz Nº1 Identificación'!B87&lt;&gt;" ",'Matriz Nº1 Identificación'!F87," ")</f>
        <v xml:space="preserve"> </v>
      </c>
      <c r="C87" s="101"/>
      <c r="D87" s="101"/>
      <c r="E87" s="4" t="str">
        <f>IFERROR(IF((VLOOKUP(C87,'Tabla 2-3-4-5'!$B$10:$C$12,2,FALSE)*(VLOOKUP('Matriz Nº2 Análisis'!D87,'Tabla 2-3-4-5'!$B$10:$C$12,2,FALSE)))&lt;3,"BAJO",IF((VLOOKUP(C87,'Tabla 2-3-4-5'!$B$10:$C$12,2,FALSE)*(VLOOKUP('Matriz Nº2 Análisis'!D87,'Tabla 2-3-4-5'!$B$10:$C$12,2,FALSE)))&gt;5,"ALTO","MEDIO"))," ")</f>
        <v xml:space="preserve"> </v>
      </c>
      <c r="F87" s="5" t="str">
        <f>IF(B87&lt;&gt;" ",'Matriz Nº1 Identificación'!E87," ")</f>
        <v xml:space="preserve"> </v>
      </c>
      <c r="G87" s="101"/>
      <c r="H87" s="101"/>
      <c r="I87" s="4" t="str">
        <f>IFERROR(IF((VLOOKUP(G87,'Tabla 2-3-4-5'!$B$10:$C$12,2,FALSE)*(VLOOKUP('Matriz Nº2 Análisis'!H87,'Tabla 2-3-4-5'!$B$10:$C$12,2,FALSE)))&lt;3,"BAJO",IF((VLOOKUP(G87,'Tabla 2-3-4-5'!$B$10:$C$12,2,FALSE)*(VLOOKUP('Matriz Nº2 Análisis'!H87,'Tabla 2-3-4-5'!$B$10:$C$12,2,FALSE)))&gt;5,"ALTO","MEDIO"))," ")</f>
        <v xml:space="preserve"> </v>
      </c>
      <c r="J87" s="9"/>
      <c r="K87" s="10"/>
      <c r="N87" s="10"/>
      <c r="O87" s="10"/>
      <c r="P87" s="10"/>
      <c r="Q87" s="10"/>
      <c r="R87" s="10"/>
      <c r="S87" s="10"/>
      <c r="T87" s="10"/>
      <c r="U87" s="10"/>
      <c r="V87" s="10"/>
      <c r="W87" s="10"/>
      <c r="X87" s="10"/>
      <c r="Y87" s="10"/>
      <c r="Z87" s="10"/>
      <c r="AA87" s="10"/>
      <c r="AB87" s="10"/>
      <c r="AC87" s="10"/>
    </row>
    <row r="88" spans="1:29" ht="83.25" customHeight="1" thickBot="1" x14ac:dyDescent="0.35">
      <c r="A88" s="136" t="str">
        <f>'Matriz Nº1 Identificación'!A88</f>
        <v>9. 7</v>
      </c>
      <c r="B88" s="4" t="str">
        <f>IF('Matriz Nº1 Identificación'!B88&lt;&gt;" ",'Matriz Nº1 Identificación'!F88," ")</f>
        <v xml:space="preserve"> </v>
      </c>
      <c r="C88" s="101"/>
      <c r="D88" s="101"/>
      <c r="E88" s="4" t="str">
        <f>IFERROR(IF((VLOOKUP(C88,'Tabla 2-3-4-5'!$B$10:$C$12,2,FALSE)*(VLOOKUP('Matriz Nº2 Análisis'!D88,'Tabla 2-3-4-5'!$B$10:$C$12,2,FALSE)))&lt;3,"BAJO",IF((VLOOKUP(C88,'Tabla 2-3-4-5'!$B$10:$C$12,2,FALSE)*(VLOOKUP('Matriz Nº2 Análisis'!D88,'Tabla 2-3-4-5'!$B$10:$C$12,2,FALSE)))&gt;5,"ALTO","MEDIO"))," ")</f>
        <v xml:space="preserve"> </v>
      </c>
      <c r="F88" s="5" t="str">
        <f>IF(B88&lt;&gt;" ",'Matriz Nº1 Identificación'!E88," ")</f>
        <v xml:space="preserve"> </v>
      </c>
      <c r="G88" s="101"/>
      <c r="H88" s="101"/>
      <c r="I88" s="4" t="str">
        <f>IFERROR(IF((VLOOKUP(G88,'Tabla 2-3-4-5'!$B$10:$C$12,2,FALSE)*(VLOOKUP('Matriz Nº2 Análisis'!H88,'Tabla 2-3-4-5'!$B$10:$C$12,2,FALSE)))&lt;3,"BAJO",IF((VLOOKUP(G88,'Tabla 2-3-4-5'!$B$10:$C$12,2,FALSE)*(VLOOKUP('Matriz Nº2 Análisis'!H88,'Tabla 2-3-4-5'!$B$10:$C$12,2,FALSE)))&gt;5,"ALTO","MEDIO"))," ")</f>
        <v xml:space="preserve"> </v>
      </c>
      <c r="J88" s="9"/>
      <c r="K88" s="10"/>
      <c r="N88" s="10"/>
      <c r="O88" s="10"/>
      <c r="P88" s="10"/>
      <c r="Q88" s="10"/>
      <c r="R88" s="10"/>
      <c r="S88" s="10"/>
      <c r="T88" s="10"/>
      <c r="U88" s="10"/>
      <c r="V88" s="10"/>
      <c r="W88" s="10"/>
      <c r="X88" s="10"/>
      <c r="Y88" s="10"/>
      <c r="Z88" s="10"/>
      <c r="AA88" s="10"/>
      <c r="AB88" s="10"/>
      <c r="AC88" s="10"/>
    </row>
    <row r="89" spans="1:29" ht="23.25" customHeight="1" thickBot="1" x14ac:dyDescent="0.35">
      <c r="A89" s="73" t="str">
        <f>'Matriz Nº1 Identificación'!A89</f>
        <v xml:space="preserve">Objetivo Estratégico: </v>
      </c>
      <c r="B89" s="409">
        <f>+'Matriz Nº1 Identificación'!B89:H89</f>
        <v>0</v>
      </c>
      <c r="C89" s="410"/>
      <c r="D89" s="410"/>
      <c r="E89" s="410"/>
      <c r="F89" s="410"/>
      <c r="G89" s="410"/>
      <c r="H89" s="410"/>
      <c r="I89" s="411"/>
      <c r="J89" s="1"/>
    </row>
    <row r="90" spans="1:29" ht="26.25" customHeight="1" x14ac:dyDescent="0.3">
      <c r="A90" s="75" t="str">
        <f>'Matriz Nº1 Identificación'!A90</f>
        <v>Objetivo táctico</v>
      </c>
      <c r="B90" s="406" t="str">
        <f>+'Matriz Nº1 Identificación'!B90:H90</f>
        <v xml:space="preserve">10. Adquisición de distintos papeles y cartulinas para la producción de las impresos comerciales. </v>
      </c>
      <c r="C90" s="407"/>
      <c r="D90" s="407"/>
      <c r="E90" s="407"/>
      <c r="F90" s="407"/>
      <c r="G90" s="407"/>
      <c r="H90" s="407"/>
      <c r="I90" s="408"/>
      <c r="J90" s="1"/>
    </row>
    <row r="91" spans="1:29" ht="83.25" customHeight="1" x14ac:dyDescent="0.3">
      <c r="A91" s="136" t="str">
        <f>'Matriz Nº1 Identificación'!A91</f>
        <v>10. 1</v>
      </c>
      <c r="B91" s="4" t="str">
        <f>IF('Matriz Nº1 Identificación'!B91&lt;&gt;" ",'Matriz Nº1 Identificación'!F91," ")</f>
        <v xml:space="preserve"> </v>
      </c>
      <c r="C91" s="101"/>
      <c r="D91" s="101"/>
      <c r="E91" s="4" t="str">
        <f>IFERROR(IF((VLOOKUP(C91,'Tabla 2-3-4-5'!$B$10:$C$12,2,FALSE)*(VLOOKUP('Matriz Nº2 Análisis'!D91,'Tabla 2-3-4-5'!$B$10:$C$12,2,FALSE)))&lt;3,"BAJO",IF((VLOOKUP(C91,'Tabla 2-3-4-5'!$B$10:$C$12,2,FALSE)*(VLOOKUP('Matriz Nº2 Análisis'!D91,'Tabla 2-3-4-5'!$B$10:$C$12,2,FALSE)))&gt;5,"ALTO","MEDIO"))," ")</f>
        <v xml:space="preserve"> </v>
      </c>
      <c r="F91" s="5" t="str">
        <f>IF(B91&lt;&gt;" ",'Matriz Nº1 Identificación'!E91," ")</f>
        <v xml:space="preserve"> </v>
      </c>
      <c r="G91" s="101"/>
      <c r="H91" s="101"/>
      <c r="I91" s="4" t="str">
        <f>IFERROR(IF((VLOOKUP(G91,'Tabla 2-3-4-5'!$B$10:$C$12,2,FALSE)*(VLOOKUP('Matriz Nº2 Análisis'!H91,'Tabla 2-3-4-5'!$B$10:$C$12,2,FALSE)))&lt;3,"BAJO",IF((VLOOKUP(G91,'Tabla 2-3-4-5'!$B$10:$C$12,2,FALSE)*(VLOOKUP('Matriz Nº2 Análisis'!H91,'Tabla 2-3-4-5'!$B$10:$C$12,2,FALSE)))&gt;5,"ALTO","MEDIO"))," ")</f>
        <v xml:space="preserve"> </v>
      </c>
      <c r="J91" s="9"/>
      <c r="K91" s="10"/>
      <c r="N91" s="10"/>
      <c r="O91" s="10"/>
      <c r="P91" s="10"/>
      <c r="Q91" s="10"/>
      <c r="R91" s="10"/>
      <c r="S91" s="10"/>
      <c r="T91" s="10"/>
      <c r="U91" s="10"/>
      <c r="V91" s="10"/>
      <c r="W91" s="10"/>
      <c r="X91" s="10"/>
      <c r="Y91" s="10"/>
      <c r="Z91" s="10"/>
      <c r="AA91" s="10"/>
      <c r="AB91" s="10"/>
      <c r="AC91" s="10"/>
    </row>
    <row r="92" spans="1:29" ht="83.25" customHeight="1" x14ac:dyDescent="0.3">
      <c r="A92" s="136" t="str">
        <f>'Matriz Nº1 Identificación'!A92</f>
        <v>10. 2</v>
      </c>
      <c r="B92" s="4" t="str">
        <f>IF('Matriz Nº1 Identificación'!B92&lt;&gt;" ",'Matriz Nº1 Identificación'!F92," ")</f>
        <v xml:space="preserve"> </v>
      </c>
      <c r="C92" s="101"/>
      <c r="D92" s="101"/>
      <c r="E92" s="4" t="str">
        <f>IFERROR(IF((VLOOKUP(C92,'Tabla 2-3-4-5'!$B$10:$C$12,2,FALSE)*(VLOOKUP('Matriz Nº2 Análisis'!D92,'Tabla 2-3-4-5'!$B$10:$C$12,2,FALSE)))&lt;3,"BAJO",IF((VLOOKUP(C92,'Tabla 2-3-4-5'!$B$10:$C$12,2,FALSE)*(VLOOKUP('Matriz Nº2 Análisis'!D92,'Tabla 2-3-4-5'!$B$10:$C$12,2,FALSE)))&gt;5,"ALTO","MEDIO"))," ")</f>
        <v xml:space="preserve"> </v>
      </c>
      <c r="F92" s="5" t="str">
        <f>IF(B92&lt;&gt;" ",'Matriz Nº1 Identificación'!E92," ")</f>
        <v xml:space="preserve"> </v>
      </c>
      <c r="G92" s="101"/>
      <c r="H92" s="101"/>
      <c r="I92" s="4" t="str">
        <f>IFERROR(IF((VLOOKUP(G92,'Tabla 2-3-4-5'!$B$10:$C$12,2,FALSE)*(VLOOKUP('Matriz Nº2 Análisis'!H92,'Tabla 2-3-4-5'!$B$10:$C$12,2,FALSE)))&lt;3,"BAJO",IF((VLOOKUP(G92,'Tabla 2-3-4-5'!$B$10:$C$12,2,FALSE)*(VLOOKUP('Matriz Nº2 Análisis'!H92,'Tabla 2-3-4-5'!$B$10:$C$12,2,FALSE)))&gt;5,"ALTO","MEDIO"))," ")</f>
        <v xml:space="preserve"> </v>
      </c>
      <c r="J92" s="9"/>
      <c r="K92" s="10"/>
      <c r="N92" s="10"/>
      <c r="O92" s="10"/>
      <c r="P92" s="10"/>
      <c r="Q92" s="10"/>
      <c r="R92" s="10"/>
      <c r="S92" s="10"/>
      <c r="T92" s="10"/>
      <c r="U92" s="10"/>
      <c r="V92" s="10"/>
      <c r="W92" s="10"/>
      <c r="X92" s="10"/>
      <c r="Y92" s="10"/>
      <c r="Z92" s="10"/>
      <c r="AA92" s="10"/>
      <c r="AB92" s="10"/>
      <c r="AC92" s="10"/>
    </row>
    <row r="93" spans="1:29" ht="83.25" customHeight="1" x14ac:dyDescent="0.3">
      <c r="A93" s="136" t="str">
        <f>'Matriz Nº1 Identificación'!A93</f>
        <v>10. 3</v>
      </c>
      <c r="B93" s="4" t="str">
        <f>IF('Matriz Nº1 Identificación'!B93&lt;&gt;" ",'Matriz Nº1 Identificación'!F93," ")</f>
        <v xml:space="preserve"> </v>
      </c>
      <c r="C93" s="101"/>
      <c r="D93" s="101"/>
      <c r="E93" s="4" t="str">
        <f>IFERROR(IF((VLOOKUP(C93,'Tabla 2-3-4-5'!$B$10:$C$12,2,FALSE)*(VLOOKUP('Matriz Nº2 Análisis'!D93,'Tabla 2-3-4-5'!$B$10:$C$12,2,FALSE)))&lt;3,"BAJO",IF((VLOOKUP(C93,'Tabla 2-3-4-5'!$B$10:$C$12,2,FALSE)*(VLOOKUP('Matriz Nº2 Análisis'!D93,'Tabla 2-3-4-5'!$B$10:$C$12,2,FALSE)))&gt;5,"ALTO","MEDIO"))," ")</f>
        <v xml:space="preserve"> </v>
      </c>
      <c r="F93" s="5" t="str">
        <f>IF(B93&lt;&gt;" ",'Matriz Nº1 Identificación'!E93," ")</f>
        <v xml:space="preserve"> </v>
      </c>
      <c r="G93" s="101"/>
      <c r="H93" s="101"/>
      <c r="I93" s="4" t="str">
        <f>IFERROR(IF((VLOOKUP(G93,'Tabla 2-3-4-5'!$B$10:$C$12,2,FALSE)*(VLOOKUP('Matriz Nº2 Análisis'!H93,'Tabla 2-3-4-5'!$B$10:$C$12,2,FALSE)))&lt;3,"BAJO",IF((VLOOKUP(G93,'Tabla 2-3-4-5'!$B$10:$C$12,2,FALSE)*(VLOOKUP('Matriz Nº2 Análisis'!H93,'Tabla 2-3-4-5'!$B$10:$C$12,2,FALSE)))&gt;5,"ALTO","MEDIO"))," ")</f>
        <v xml:space="preserve"> </v>
      </c>
      <c r="J93" s="9"/>
      <c r="K93" s="10"/>
      <c r="N93" s="10"/>
      <c r="O93" s="10"/>
      <c r="P93" s="10"/>
      <c r="Q93" s="10"/>
      <c r="R93" s="10"/>
      <c r="S93" s="10"/>
      <c r="T93" s="10"/>
      <c r="U93" s="10"/>
      <c r="V93" s="10"/>
      <c r="W93" s="10"/>
      <c r="X93" s="10"/>
      <c r="Y93" s="10"/>
      <c r="Z93" s="10"/>
      <c r="AA93" s="10"/>
      <c r="AB93" s="10"/>
      <c r="AC93" s="10"/>
    </row>
    <row r="94" spans="1:29" ht="83.25" customHeight="1" x14ac:dyDescent="0.3">
      <c r="A94" s="136" t="str">
        <f>'Matriz Nº1 Identificación'!A94</f>
        <v>10. 4</v>
      </c>
      <c r="B94" s="4" t="str">
        <f>IF('Matriz Nº1 Identificación'!B94&lt;&gt;" ",'Matriz Nº1 Identificación'!F94," ")</f>
        <v xml:space="preserve"> </v>
      </c>
      <c r="C94" s="101"/>
      <c r="D94" s="101"/>
      <c r="E94" s="4" t="str">
        <f>IFERROR(IF((VLOOKUP(C94,'Tabla 2-3-4-5'!$B$10:$C$12,2,FALSE)*(VLOOKUP('Matriz Nº2 Análisis'!D94,'Tabla 2-3-4-5'!$B$10:$C$12,2,FALSE)))&lt;3,"BAJO",IF((VLOOKUP(C94,'Tabla 2-3-4-5'!$B$10:$C$12,2,FALSE)*(VLOOKUP('Matriz Nº2 Análisis'!D94,'Tabla 2-3-4-5'!$B$10:$C$12,2,FALSE)))&gt;5,"ALTO","MEDIO"))," ")</f>
        <v xml:space="preserve"> </v>
      </c>
      <c r="F94" s="5" t="str">
        <f>IF(B94&lt;&gt;" ",'Matriz Nº1 Identificación'!E94," ")</f>
        <v xml:space="preserve"> </v>
      </c>
      <c r="G94" s="101"/>
      <c r="H94" s="101"/>
      <c r="I94" s="4" t="str">
        <f>IFERROR(IF((VLOOKUP(G94,'Tabla 2-3-4-5'!$B$10:$C$12,2,FALSE)*(VLOOKUP('Matriz Nº2 Análisis'!H94,'Tabla 2-3-4-5'!$B$10:$C$12,2,FALSE)))&lt;3,"BAJO",IF((VLOOKUP(G94,'Tabla 2-3-4-5'!$B$10:$C$12,2,FALSE)*(VLOOKUP('Matriz Nº2 Análisis'!H94,'Tabla 2-3-4-5'!$B$10:$C$12,2,FALSE)))&gt;5,"ALTO","MEDIO"))," ")</f>
        <v xml:space="preserve"> </v>
      </c>
      <c r="J94" s="9"/>
      <c r="K94" s="10"/>
      <c r="N94" s="10"/>
      <c r="O94" s="10"/>
      <c r="P94" s="10"/>
      <c r="Q94" s="10"/>
      <c r="R94" s="10"/>
      <c r="S94" s="10"/>
      <c r="T94" s="10"/>
      <c r="U94" s="10"/>
      <c r="V94" s="10"/>
      <c r="W94" s="10"/>
      <c r="X94" s="10"/>
      <c r="Y94" s="10"/>
      <c r="Z94" s="10"/>
      <c r="AA94" s="10"/>
      <c r="AB94" s="10"/>
      <c r="AC94" s="10"/>
    </row>
    <row r="95" spans="1:29" ht="83.25" customHeight="1" x14ac:dyDescent="0.3">
      <c r="A95" s="136" t="str">
        <f>'Matriz Nº1 Identificación'!A95</f>
        <v>10. 5</v>
      </c>
      <c r="B95" s="4" t="str">
        <f>IF('Matriz Nº1 Identificación'!B95&lt;&gt;" ",'Matriz Nº1 Identificación'!F95," ")</f>
        <v xml:space="preserve"> </v>
      </c>
      <c r="C95" s="101"/>
      <c r="D95" s="101"/>
      <c r="E95" s="4" t="str">
        <f>IFERROR(IF((VLOOKUP(C95,'Tabla 2-3-4-5'!$B$10:$C$12,2,FALSE)*(VLOOKUP('Matriz Nº2 Análisis'!D95,'Tabla 2-3-4-5'!$B$10:$C$12,2,FALSE)))&lt;3,"BAJO",IF((VLOOKUP(C95,'Tabla 2-3-4-5'!$B$10:$C$12,2,FALSE)*(VLOOKUP('Matriz Nº2 Análisis'!D95,'Tabla 2-3-4-5'!$B$10:$C$12,2,FALSE)))&gt;5,"ALTO","MEDIO"))," ")</f>
        <v xml:space="preserve"> </v>
      </c>
      <c r="F95" s="5" t="str">
        <f>IF(B95&lt;&gt;" ",'Matriz Nº1 Identificación'!E95," ")</f>
        <v xml:space="preserve"> </v>
      </c>
      <c r="G95" s="101"/>
      <c r="H95" s="101"/>
      <c r="I95" s="4" t="str">
        <f>IFERROR(IF((VLOOKUP(G95,'Tabla 2-3-4-5'!$B$10:$C$12,2,FALSE)*(VLOOKUP('Matriz Nº2 Análisis'!H95,'Tabla 2-3-4-5'!$B$10:$C$12,2,FALSE)))&lt;3,"BAJO",IF((VLOOKUP(G95,'Tabla 2-3-4-5'!$B$10:$C$12,2,FALSE)*(VLOOKUP('Matriz Nº2 Análisis'!H95,'Tabla 2-3-4-5'!$B$10:$C$12,2,FALSE)))&gt;5,"ALTO","MEDIO"))," ")</f>
        <v xml:space="preserve"> </v>
      </c>
      <c r="J95" s="9"/>
      <c r="K95" s="10"/>
      <c r="N95" s="10"/>
      <c r="O95" s="10"/>
      <c r="P95" s="10"/>
      <c r="Q95" s="10"/>
      <c r="R95" s="10"/>
      <c r="S95" s="10"/>
      <c r="T95" s="10"/>
      <c r="U95" s="10"/>
      <c r="V95" s="10"/>
      <c r="W95" s="10"/>
      <c r="X95" s="10"/>
      <c r="Y95" s="10"/>
      <c r="Z95" s="10"/>
      <c r="AA95" s="10"/>
      <c r="AB95" s="10"/>
      <c r="AC95" s="10"/>
    </row>
    <row r="96" spans="1:29" ht="83.25" customHeight="1" x14ac:dyDescent="0.3">
      <c r="A96" s="136" t="str">
        <f>'Matriz Nº1 Identificación'!A96</f>
        <v>10. 6</v>
      </c>
      <c r="B96" s="4" t="str">
        <f>IF('Matriz Nº1 Identificación'!B96&lt;&gt;" ",'Matriz Nº1 Identificación'!F96," ")</f>
        <v xml:space="preserve"> </v>
      </c>
      <c r="C96" s="101"/>
      <c r="D96" s="101"/>
      <c r="E96" s="4" t="str">
        <f>IFERROR(IF((VLOOKUP(C96,'Tabla 2-3-4-5'!$B$10:$C$12,2,FALSE)*(VLOOKUP('Matriz Nº2 Análisis'!D96,'Tabla 2-3-4-5'!$B$10:$C$12,2,FALSE)))&lt;3,"BAJO",IF((VLOOKUP(C96,'Tabla 2-3-4-5'!$B$10:$C$12,2,FALSE)*(VLOOKUP('Matriz Nº2 Análisis'!D96,'Tabla 2-3-4-5'!$B$10:$C$12,2,FALSE)))&gt;5,"ALTO","MEDIO"))," ")</f>
        <v xml:space="preserve"> </v>
      </c>
      <c r="F96" s="5" t="str">
        <f>IF(B96&lt;&gt;" ",'Matriz Nº1 Identificación'!E96," ")</f>
        <v xml:space="preserve"> </v>
      </c>
      <c r="G96" s="101"/>
      <c r="H96" s="101"/>
      <c r="I96" s="4" t="str">
        <f>IFERROR(IF((VLOOKUP(G96,'Tabla 2-3-4-5'!$B$10:$C$12,2,FALSE)*(VLOOKUP('Matriz Nº2 Análisis'!H96,'Tabla 2-3-4-5'!$B$10:$C$12,2,FALSE)))&lt;3,"BAJO",IF((VLOOKUP(G96,'Tabla 2-3-4-5'!$B$10:$C$12,2,FALSE)*(VLOOKUP('Matriz Nº2 Análisis'!H96,'Tabla 2-3-4-5'!$B$10:$C$12,2,FALSE)))&gt;5,"ALTO","MEDIO"))," ")</f>
        <v xml:space="preserve"> </v>
      </c>
      <c r="J96" s="9"/>
      <c r="K96" s="10"/>
      <c r="N96" s="10"/>
      <c r="O96" s="10"/>
      <c r="P96" s="10"/>
      <c r="Q96" s="10"/>
      <c r="R96" s="10"/>
      <c r="S96" s="10"/>
      <c r="T96" s="10"/>
      <c r="U96" s="10"/>
      <c r="V96" s="10"/>
      <c r="W96" s="10"/>
      <c r="X96" s="10"/>
      <c r="Y96" s="10"/>
      <c r="Z96" s="10"/>
      <c r="AA96" s="10"/>
      <c r="AB96" s="10"/>
      <c r="AC96" s="10"/>
    </row>
    <row r="97" spans="1:29" ht="83.25" customHeight="1" thickBot="1" x14ac:dyDescent="0.35">
      <c r="A97" s="136" t="str">
        <f>'Matriz Nº1 Identificación'!A97</f>
        <v>10. 7</v>
      </c>
      <c r="B97" s="4" t="str">
        <f>IF('Matriz Nº1 Identificación'!B97&lt;&gt;" ",'Matriz Nº1 Identificación'!F97," ")</f>
        <v xml:space="preserve"> </v>
      </c>
      <c r="C97" s="101"/>
      <c r="D97" s="101"/>
      <c r="E97" s="4" t="str">
        <f>IFERROR(IF((VLOOKUP(C97,'Tabla 2-3-4-5'!$B$10:$C$12,2,FALSE)*(VLOOKUP('Matriz Nº2 Análisis'!D97,'Tabla 2-3-4-5'!$B$10:$C$12,2,FALSE)))&lt;3,"BAJO",IF((VLOOKUP(C97,'Tabla 2-3-4-5'!$B$10:$C$12,2,FALSE)*(VLOOKUP('Matriz Nº2 Análisis'!D97,'Tabla 2-3-4-5'!$B$10:$C$12,2,FALSE)))&gt;5,"ALTO","MEDIO"))," ")</f>
        <v xml:space="preserve"> </v>
      </c>
      <c r="F97" s="5" t="str">
        <f>IF(B97&lt;&gt;" ",'Matriz Nº1 Identificación'!E97," ")</f>
        <v xml:space="preserve"> </v>
      </c>
      <c r="G97" s="101"/>
      <c r="H97" s="101"/>
      <c r="I97" s="4" t="str">
        <f>IFERROR(IF((VLOOKUP(G97,'Tabla 2-3-4-5'!$B$10:$C$12,2,FALSE)*(VLOOKUP('Matriz Nº2 Análisis'!H97,'Tabla 2-3-4-5'!$B$10:$C$12,2,FALSE)))&lt;3,"BAJO",IF((VLOOKUP(G97,'Tabla 2-3-4-5'!$B$10:$C$12,2,FALSE)*(VLOOKUP('Matriz Nº2 Análisis'!H97,'Tabla 2-3-4-5'!$B$10:$C$12,2,FALSE)))&gt;5,"ALTO","MEDIO"))," ")</f>
        <v xml:space="preserve"> </v>
      </c>
      <c r="J97" s="9"/>
      <c r="K97" s="10"/>
      <c r="N97" s="10"/>
      <c r="O97" s="10"/>
      <c r="P97" s="10"/>
      <c r="Q97" s="10"/>
      <c r="R97" s="10"/>
      <c r="S97" s="10"/>
      <c r="T97" s="10"/>
      <c r="U97" s="10"/>
      <c r="V97" s="10"/>
      <c r="W97" s="10"/>
      <c r="X97" s="10"/>
      <c r="Y97" s="10"/>
      <c r="Z97" s="10"/>
      <c r="AA97" s="10"/>
      <c r="AB97" s="10"/>
      <c r="AC97" s="10"/>
    </row>
    <row r="98" spans="1:29" ht="23.25" customHeight="1" thickBot="1" x14ac:dyDescent="0.35">
      <c r="A98" s="73" t="str">
        <f>'Matriz Nº1 Identificación'!A98</f>
        <v xml:space="preserve">Objetivo Estratégico: </v>
      </c>
      <c r="B98" s="409">
        <f>+'Matriz Nº1 Identificación'!B98:H98</f>
        <v>0</v>
      </c>
      <c r="C98" s="410"/>
      <c r="D98" s="410"/>
      <c r="E98" s="410"/>
      <c r="F98" s="410"/>
      <c r="G98" s="410"/>
      <c r="H98" s="410"/>
      <c r="I98" s="411"/>
      <c r="J98" s="1"/>
    </row>
    <row r="99" spans="1:29" ht="26.25" customHeight="1" x14ac:dyDescent="0.3">
      <c r="A99" s="75" t="str">
        <f>'Matriz Nº1 Identificación'!A99</f>
        <v>Objetivo táctico</v>
      </c>
      <c r="B99" s="406" t="str">
        <f>+'Matriz Nº1 Identificación'!B99:H99</f>
        <v>11. Uniformes para el área productiva</v>
      </c>
      <c r="C99" s="407"/>
      <c r="D99" s="407"/>
      <c r="E99" s="407"/>
      <c r="F99" s="407"/>
      <c r="G99" s="407"/>
      <c r="H99" s="407"/>
      <c r="I99" s="408"/>
      <c r="J99" s="1"/>
    </row>
    <row r="100" spans="1:29" ht="83.25" customHeight="1" x14ac:dyDescent="0.3">
      <c r="A100" s="136" t="str">
        <f>'Matriz Nº1 Identificación'!A100</f>
        <v>11. 1</v>
      </c>
      <c r="B100" s="4" t="str">
        <f>IF('Matriz Nº1 Identificación'!B100&lt;&gt;" ",'Matriz Nº1 Identificación'!F100," ")</f>
        <v xml:space="preserve"> </v>
      </c>
      <c r="C100" s="101"/>
      <c r="D100" s="101"/>
      <c r="E100" s="4" t="str">
        <f>IFERROR(IF((VLOOKUP(C100,'Tabla 2-3-4-5'!$B$10:$C$12,2,FALSE)*(VLOOKUP('Matriz Nº2 Análisis'!D100,'Tabla 2-3-4-5'!$B$10:$C$12,2,FALSE)))&lt;3,"BAJO",IF((VLOOKUP(C100,'Tabla 2-3-4-5'!$B$10:$C$12,2,FALSE)*(VLOOKUP('Matriz Nº2 Análisis'!D100,'Tabla 2-3-4-5'!$B$10:$C$12,2,FALSE)))&gt;5,"ALTO","MEDIO"))," ")</f>
        <v xml:space="preserve"> </v>
      </c>
      <c r="F100" s="5" t="str">
        <f>IF(B100&lt;&gt;" ",'Matriz Nº1 Identificación'!E100," ")</f>
        <v xml:space="preserve"> </v>
      </c>
      <c r="G100" s="101"/>
      <c r="H100" s="101"/>
      <c r="I100" s="4" t="str">
        <f>IFERROR(IF((VLOOKUP(G100,'Tabla 2-3-4-5'!$B$10:$C$12,2,FALSE)*(VLOOKUP('Matriz Nº2 Análisis'!H100,'Tabla 2-3-4-5'!$B$10:$C$12,2,FALSE)))&lt;3,"BAJO",IF((VLOOKUP(G100,'Tabla 2-3-4-5'!$B$10:$C$12,2,FALSE)*(VLOOKUP('Matriz Nº2 Análisis'!H100,'Tabla 2-3-4-5'!$B$10:$C$12,2,FALSE)))&gt;5,"ALTO","MEDIO"))," ")</f>
        <v xml:space="preserve"> </v>
      </c>
      <c r="J100" s="9"/>
      <c r="K100" s="10"/>
      <c r="N100" s="10"/>
      <c r="O100" s="10"/>
      <c r="P100" s="10"/>
      <c r="Q100" s="10"/>
      <c r="R100" s="10"/>
      <c r="S100" s="10"/>
      <c r="T100" s="10"/>
      <c r="U100" s="10"/>
      <c r="V100" s="10"/>
      <c r="W100" s="10"/>
      <c r="X100" s="10"/>
      <c r="Y100" s="10"/>
      <c r="Z100" s="10"/>
      <c r="AA100" s="10"/>
      <c r="AB100" s="10"/>
      <c r="AC100" s="10"/>
    </row>
    <row r="101" spans="1:29" ht="83.25" customHeight="1" x14ac:dyDescent="0.3">
      <c r="A101" s="136" t="str">
        <f>'Matriz Nº1 Identificación'!A101</f>
        <v>11. 2</v>
      </c>
      <c r="B101" s="4" t="str">
        <f>IF('Matriz Nº1 Identificación'!B101&lt;&gt;" ",'Matriz Nº1 Identificación'!F101," ")</f>
        <v xml:space="preserve"> </v>
      </c>
      <c r="C101" s="101"/>
      <c r="D101" s="101"/>
      <c r="E101" s="4" t="str">
        <f>IFERROR(IF((VLOOKUP(C101,'Tabla 2-3-4-5'!$B$10:$C$12,2,FALSE)*(VLOOKUP('Matriz Nº2 Análisis'!D101,'Tabla 2-3-4-5'!$B$10:$C$12,2,FALSE)))&lt;3,"BAJO",IF((VLOOKUP(C101,'Tabla 2-3-4-5'!$B$10:$C$12,2,FALSE)*(VLOOKUP('Matriz Nº2 Análisis'!D101,'Tabla 2-3-4-5'!$B$10:$C$12,2,FALSE)))&gt;5,"ALTO","MEDIO"))," ")</f>
        <v xml:space="preserve"> </v>
      </c>
      <c r="F101" s="5" t="str">
        <f>IF(B101&lt;&gt;" ",'Matriz Nº1 Identificación'!E101," ")</f>
        <v xml:space="preserve"> </v>
      </c>
      <c r="G101" s="101"/>
      <c r="H101" s="101"/>
      <c r="I101" s="4" t="str">
        <f>IFERROR(IF((VLOOKUP(G101,'Tabla 2-3-4-5'!$B$10:$C$12,2,FALSE)*(VLOOKUP('Matriz Nº2 Análisis'!H101,'Tabla 2-3-4-5'!$B$10:$C$12,2,FALSE)))&lt;3,"BAJO",IF((VLOOKUP(G101,'Tabla 2-3-4-5'!$B$10:$C$12,2,FALSE)*(VLOOKUP('Matriz Nº2 Análisis'!H101,'Tabla 2-3-4-5'!$B$10:$C$12,2,FALSE)))&gt;5,"ALTO","MEDIO"))," ")</f>
        <v xml:space="preserve"> </v>
      </c>
      <c r="J101" s="9"/>
      <c r="K101" s="10"/>
      <c r="N101" s="10"/>
      <c r="O101" s="10"/>
      <c r="P101" s="10"/>
      <c r="Q101" s="10"/>
      <c r="R101" s="10"/>
      <c r="S101" s="10"/>
      <c r="T101" s="10"/>
      <c r="U101" s="10"/>
      <c r="V101" s="10"/>
      <c r="W101" s="10"/>
      <c r="X101" s="10"/>
      <c r="Y101" s="10"/>
      <c r="Z101" s="10"/>
      <c r="AA101" s="10"/>
      <c r="AB101" s="10"/>
      <c r="AC101" s="10"/>
    </row>
    <row r="102" spans="1:29" ht="83.25" customHeight="1" x14ac:dyDescent="0.3">
      <c r="A102" s="136" t="str">
        <f>'Matriz Nº1 Identificación'!A102</f>
        <v>11. 3</v>
      </c>
      <c r="B102" s="4" t="str">
        <f>IF('Matriz Nº1 Identificación'!B102&lt;&gt;" ",'Matriz Nº1 Identificación'!F102," ")</f>
        <v xml:space="preserve"> </v>
      </c>
      <c r="C102" s="101"/>
      <c r="D102" s="101"/>
      <c r="E102" s="4" t="str">
        <f>IFERROR(IF((VLOOKUP(C102,'Tabla 2-3-4-5'!$B$10:$C$12,2,FALSE)*(VLOOKUP('Matriz Nº2 Análisis'!D102,'Tabla 2-3-4-5'!$B$10:$C$12,2,FALSE)))&lt;3,"BAJO",IF((VLOOKUP(C102,'Tabla 2-3-4-5'!$B$10:$C$12,2,FALSE)*(VLOOKUP('Matriz Nº2 Análisis'!D102,'Tabla 2-3-4-5'!$B$10:$C$12,2,FALSE)))&gt;5,"ALTO","MEDIO"))," ")</f>
        <v xml:space="preserve"> </v>
      </c>
      <c r="F102" s="5" t="str">
        <f>IF(B102&lt;&gt;" ",'Matriz Nº1 Identificación'!E102," ")</f>
        <v xml:space="preserve"> </v>
      </c>
      <c r="G102" s="101"/>
      <c r="H102" s="101"/>
      <c r="I102" s="4" t="str">
        <f>IFERROR(IF((VLOOKUP(G102,'Tabla 2-3-4-5'!$B$10:$C$12,2,FALSE)*(VLOOKUP('Matriz Nº2 Análisis'!H102,'Tabla 2-3-4-5'!$B$10:$C$12,2,FALSE)))&lt;3,"BAJO",IF((VLOOKUP(G102,'Tabla 2-3-4-5'!$B$10:$C$12,2,FALSE)*(VLOOKUP('Matriz Nº2 Análisis'!H102,'Tabla 2-3-4-5'!$B$10:$C$12,2,FALSE)))&gt;5,"ALTO","MEDIO"))," ")</f>
        <v xml:space="preserve"> </v>
      </c>
      <c r="J102" s="9"/>
      <c r="K102" s="10"/>
      <c r="N102" s="10"/>
      <c r="O102" s="10"/>
      <c r="P102" s="10"/>
      <c r="Q102" s="10"/>
      <c r="R102" s="10"/>
      <c r="S102" s="10"/>
      <c r="T102" s="10"/>
      <c r="U102" s="10"/>
      <c r="V102" s="10"/>
      <c r="W102" s="10"/>
      <c r="X102" s="10"/>
      <c r="Y102" s="10"/>
      <c r="Z102" s="10"/>
      <c r="AA102" s="10"/>
      <c r="AB102" s="10"/>
      <c r="AC102" s="10"/>
    </row>
    <row r="103" spans="1:29" ht="83.25" customHeight="1" x14ac:dyDescent="0.3">
      <c r="A103" s="136" t="str">
        <f>'Matriz Nº1 Identificación'!A103</f>
        <v>11. 4</v>
      </c>
      <c r="B103" s="4" t="str">
        <f>IF('Matriz Nº1 Identificación'!B103&lt;&gt;" ",'Matriz Nº1 Identificación'!F103," ")</f>
        <v xml:space="preserve"> </v>
      </c>
      <c r="C103" s="101"/>
      <c r="D103" s="101"/>
      <c r="E103" s="4" t="str">
        <f>IFERROR(IF((VLOOKUP(C103,'Tabla 2-3-4-5'!$B$10:$C$12,2,FALSE)*(VLOOKUP('Matriz Nº2 Análisis'!D103,'Tabla 2-3-4-5'!$B$10:$C$12,2,FALSE)))&lt;3,"BAJO",IF((VLOOKUP(C103,'Tabla 2-3-4-5'!$B$10:$C$12,2,FALSE)*(VLOOKUP('Matriz Nº2 Análisis'!D103,'Tabla 2-3-4-5'!$B$10:$C$12,2,FALSE)))&gt;5,"ALTO","MEDIO"))," ")</f>
        <v xml:space="preserve"> </v>
      </c>
      <c r="F103" s="5" t="str">
        <f>IF(B103&lt;&gt;" ",'Matriz Nº1 Identificación'!E103," ")</f>
        <v xml:space="preserve"> </v>
      </c>
      <c r="G103" s="101"/>
      <c r="H103" s="101"/>
      <c r="I103" s="4" t="str">
        <f>IFERROR(IF((VLOOKUP(G103,'Tabla 2-3-4-5'!$B$10:$C$12,2,FALSE)*(VLOOKUP('Matriz Nº2 Análisis'!H103,'Tabla 2-3-4-5'!$B$10:$C$12,2,FALSE)))&lt;3,"BAJO",IF((VLOOKUP(G103,'Tabla 2-3-4-5'!$B$10:$C$12,2,FALSE)*(VLOOKUP('Matriz Nº2 Análisis'!H103,'Tabla 2-3-4-5'!$B$10:$C$12,2,FALSE)))&gt;5,"ALTO","MEDIO"))," ")</f>
        <v xml:space="preserve"> </v>
      </c>
      <c r="J103" s="9"/>
      <c r="K103" s="10"/>
      <c r="N103" s="10"/>
      <c r="O103" s="10"/>
      <c r="P103" s="10"/>
      <c r="Q103" s="10"/>
      <c r="R103" s="10"/>
      <c r="S103" s="10"/>
      <c r="T103" s="10"/>
      <c r="U103" s="10"/>
      <c r="V103" s="10"/>
      <c r="W103" s="10"/>
      <c r="X103" s="10"/>
      <c r="Y103" s="10"/>
      <c r="Z103" s="10"/>
      <c r="AA103" s="10"/>
      <c r="AB103" s="10"/>
      <c r="AC103" s="10"/>
    </row>
    <row r="104" spans="1:29" ht="83.25" customHeight="1" x14ac:dyDescent="0.3">
      <c r="A104" s="136" t="str">
        <f>'Matriz Nº1 Identificación'!A104</f>
        <v>11. 5</v>
      </c>
      <c r="B104" s="4" t="str">
        <f>IF('Matriz Nº1 Identificación'!B104&lt;&gt;" ",'Matriz Nº1 Identificación'!F104," ")</f>
        <v xml:space="preserve"> </v>
      </c>
      <c r="C104" s="101"/>
      <c r="D104" s="101"/>
      <c r="E104" s="4" t="str">
        <f>IFERROR(IF((VLOOKUP(C104,'Tabla 2-3-4-5'!$B$10:$C$12,2,FALSE)*(VLOOKUP('Matriz Nº2 Análisis'!D104,'Tabla 2-3-4-5'!$B$10:$C$12,2,FALSE)))&lt;3,"BAJO",IF((VLOOKUP(C104,'Tabla 2-3-4-5'!$B$10:$C$12,2,FALSE)*(VLOOKUP('Matriz Nº2 Análisis'!D104,'Tabla 2-3-4-5'!$B$10:$C$12,2,FALSE)))&gt;5,"ALTO","MEDIO"))," ")</f>
        <v xml:space="preserve"> </v>
      </c>
      <c r="F104" s="5" t="str">
        <f>IF(B104&lt;&gt;" ",'Matriz Nº1 Identificación'!E104," ")</f>
        <v xml:space="preserve"> </v>
      </c>
      <c r="G104" s="101"/>
      <c r="H104" s="101"/>
      <c r="I104" s="4" t="str">
        <f>IFERROR(IF((VLOOKUP(G104,'Tabla 2-3-4-5'!$B$10:$C$12,2,FALSE)*(VLOOKUP('Matriz Nº2 Análisis'!H104,'Tabla 2-3-4-5'!$B$10:$C$12,2,FALSE)))&lt;3,"BAJO",IF((VLOOKUP(G104,'Tabla 2-3-4-5'!$B$10:$C$12,2,FALSE)*(VLOOKUP('Matriz Nº2 Análisis'!H104,'Tabla 2-3-4-5'!$B$10:$C$12,2,FALSE)))&gt;5,"ALTO","MEDIO"))," ")</f>
        <v xml:space="preserve"> </v>
      </c>
      <c r="J104" s="9"/>
      <c r="K104" s="10"/>
      <c r="N104" s="10"/>
      <c r="O104" s="10"/>
      <c r="P104" s="10"/>
      <c r="Q104" s="10"/>
      <c r="R104" s="10"/>
      <c r="S104" s="10"/>
      <c r="T104" s="10"/>
      <c r="U104" s="10"/>
      <c r="V104" s="10"/>
      <c r="W104" s="10"/>
      <c r="X104" s="10"/>
      <c r="Y104" s="10"/>
      <c r="Z104" s="10"/>
      <c r="AA104" s="10"/>
      <c r="AB104" s="10"/>
      <c r="AC104" s="10"/>
    </row>
    <row r="105" spans="1:29" ht="83.25" customHeight="1" x14ac:dyDescent="0.3">
      <c r="A105" s="136" t="str">
        <f>'Matriz Nº1 Identificación'!A105</f>
        <v>11. 6</v>
      </c>
      <c r="B105" s="4" t="str">
        <f>IF('Matriz Nº1 Identificación'!B105&lt;&gt;" ",'Matriz Nº1 Identificación'!F105," ")</f>
        <v xml:space="preserve"> </v>
      </c>
      <c r="C105" s="101"/>
      <c r="D105" s="101"/>
      <c r="E105" s="4" t="str">
        <f>IFERROR(IF((VLOOKUP(C105,'Tabla 2-3-4-5'!$B$10:$C$12,2,FALSE)*(VLOOKUP('Matriz Nº2 Análisis'!D105,'Tabla 2-3-4-5'!$B$10:$C$12,2,FALSE)))&lt;3,"BAJO",IF((VLOOKUP(C105,'Tabla 2-3-4-5'!$B$10:$C$12,2,FALSE)*(VLOOKUP('Matriz Nº2 Análisis'!D105,'Tabla 2-3-4-5'!$B$10:$C$12,2,FALSE)))&gt;5,"ALTO","MEDIO"))," ")</f>
        <v xml:space="preserve"> </v>
      </c>
      <c r="F105" s="5" t="str">
        <f>IF(B105&lt;&gt;" ",'Matriz Nº1 Identificación'!E105," ")</f>
        <v xml:space="preserve"> </v>
      </c>
      <c r="G105" s="101"/>
      <c r="H105" s="101"/>
      <c r="I105" s="4" t="str">
        <f>IFERROR(IF((VLOOKUP(G105,'Tabla 2-3-4-5'!$B$10:$C$12,2,FALSE)*(VLOOKUP('Matriz Nº2 Análisis'!H105,'Tabla 2-3-4-5'!$B$10:$C$12,2,FALSE)))&lt;3,"BAJO",IF((VLOOKUP(G105,'Tabla 2-3-4-5'!$B$10:$C$12,2,FALSE)*(VLOOKUP('Matriz Nº2 Análisis'!H105,'Tabla 2-3-4-5'!$B$10:$C$12,2,FALSE)))&gt;5,"ALTO","MEDIO"))," ")</f>
        <v xml:space="preserve"> </v>
      </c>
      <c r="J105" s="9"/>
      <c r="K105" s="10"/>
      <c r="N105" s="10"/>
      <c r="O105" s="10"/>
      <c r="P105" s="10"/>
      <c r="Q105" s="10"/>
      <c r="R105" s="10"/>
      <c r="S105" s="10"/>
      <c r="T105" s="10"/>
      <c r="U105" s="10"/>
      <c r="V105" s="10"/>
      <c r="W105" s="10"/>
      <c r="X105" s="10"/>
      <c r="Y105" s="10"/>
      <c r="Z105" s="10"/>
      <c r="AA105" s="10"/>
      <c r="AB105" s="10"/>
      <c r="AC105" s="10"/>
    </row>
    <row r="106" spans="1:29" ht="83.25" customHeight="1" thickBot="1" x14ac:dyDescent="0.35">
      <c r="A106" s="136" t="str">
        <f>'Matriz Nº1 Identificación'!A106</f>
        <v>11. 7</v>
      </c>
      <c r="B106" s="4" t="str">
        <f>IF('Matriz Nº1 Identificación'!B106&lt;&gt;" ",'Matriz Nº1 Identificación'!F106," ")</f>
        <v xml:space="preserve"> </v>
      </c>
      <c r="C106" s="101"/>
      <c r="D106" s="101"/>
      <c r="E106" s="4" t="str">
        <f>IFERROR(IF((VLOOKUP(C106,'Tabla 2-3-4-5'!$B$10:$C$12,2,FALSE)*(VLOOKUP('Matriz Nº2 Análisis'!D106,'Tabla 2-3-4-5'!$B$10:$C$12,2,FALSE)))&lt;3,"BAJO",IF((VLOOKUP(C106,'Tabla 2-3-4-5'!$B$10:$C$12,2,FALSE)*(VLOOKUP('Matriz Nº2 Análisis'!D106,'Tabla 2-3-4-5'!$B$10:$C$12,2,FALSE)))&gt;5,"ALTO","MEDIO"))," ")</f>
        <v xml:space="preserve"> </v>
      </c>
      <c r="F106" s="5" t="str">
        <f>IF(B106&lt;&gt;" ",'Matriz Nº1 Identificación'!E106," ")</f>
        <v xml:space="preserve"> </v>
      </c>
      <c r="G106" s="101"/>
      <c r="H106" s="101"/>
      <c r="I106" s="4" t="str">
        <f>IFERROR(IF((VLOOKUP(G106,'Tabla 2-3-4-5'!$B$10:$C$12,2,FALSE)*(VLOOKUP('Matriz Nº2 Análisis'!H106,'Tabla 2-3-4-5'!$B$10:$C$12,2,FALSE)))&lt;3,"BAJO",IF((VLOOKUP(G106,'Tabla 2-3-4-5'!$B$10:$C$12,2,FALSE)*(VLOOKUP('Matriz Nº2 Análisis'!H106,'Tabla 2-3-4-5'!$B$10:$C$12,2,FALSE)))&gt;5,"ALTO","MEDIO"))," ")</f>
        <v xml:space="preserve"> </v>
      </c>
      <c r="J106" s="9"/>
      <c r="K106" s="10"/>
      <c r="N106" s="10"/>
      <c r="O106" s="10"/>
      <c r="P106" s="10"/>
      <c r="Q106" s="10"/>
      <c r="R106" s="10"/>
      <c r="S106" s="10"/>
      <c r="T106" s="10"/>
      <c r="U106" s="10"/>
      <c r="V106" s="10"/>
      <c r="W106" s="10"/>
      <c r="X106" s="10"/>
      <c r="Y106" s="10"/>
      <c r="Z106" s="10"/>
      <c r="AA106" s="10"/>
      <c r="AB106" s="10"/>
      <c r="AC106" s="10"/>
    </row>
    <row r="107" spans="1:29" ht="23.25" customHeight="1" thickBot="1" x14ac:dyDescent="0.35">
      <c r="A107" s="73" t="str">
        <f>'Matriz Nº1 Identificación'!A107</f>
        <v xml:space="preserve">Objetivo Estratégico: </v>
      </c>
      <c r="B107" s="409">
        <f>+'Matriz Nº1 Identificación'!B107:H107</f>
        <v>0</v>
      </c>
      <c r="C107" s="410"/>
      <c r="D107" s="410"/>
      <c r="E107" s="410"/>
      <c r="F107" s="410"/>
      <c r="G107" s="410"/>
      <c r="H107" s="410"/>
      <c r="I107" s="411"/>
      <c r="J107" s="1"/>
    </row>
    <row r="108" spans="1:29" ht="26.25" customHeight="1" x14ac:dyDescent="0.3">
      <c r="A108" s="75" t="str">
        <f>'Matriz Nº1 Identificación'!A108</f>
        <v>Objetivo táctico</v>
      </c>
      <c r="B108" s="406" t="str">
        <f>+'Matriz Nº1 Identificación'!B108:H108</f>
        <v>12. Servicio de mantenimiento de  CTP´s Luscher y Kodak Trenstter</v>
      </c>
      <c r="C108" s="407"/>
      <c r="D108" s="407"/>
      <c r="E108" s="407"/>
      <c r="F108" s="407"/>
      <c r="G108" s="407"/>
      <c r="H108" s="407"/>
      <c r="I108" s="408"/>
      <c r="J108" s="1"/>
    </row>
    <row r="109" spans="1:29" ht="83.25" customHeight="1" x14ac:dyDescent="0.3">
      <c r="A109" s="136" t="str">
        <f>'Matriz Nº1 Identificación'!A109</f>
        <v>12. 1</v>
      </c>
      <c r="B109" s="4" t="str">
        <f>IF('Matriz Nº1 Identificación'!B109&lt;&gt;" ",'Matriz Nº1 Identificación'!F109," ")</f>
        <v xml:space="preserve"> </v>
      </c>
      <c r="C109" s="101"/>
      <c r="D109" s="101"/>
      <c r="E109" s="4" t="str">
        <f>IFERROR(IF((VLOOKUP(C109,'Tabla 2-3-4-5'!$B$10:$C$12,2,FALSE)*(VLOOKUP('Matriz Nº2 Análisis'!D109,'Tabla 2-3-4-5'!$B$10:$C$12,2,FALSE)))&lt;3,"BAJO",IF((VLOOKUP(C109,'Tabla 2-3-4-5'!$B$10:$C$12,2,FALSE)*(VLOOKUP('Matriz Nº2 Análisis'!D109,'Tabla 2-3-4-5'!$B$10:$C$12,2,FALSE)))&gt;5,"ALTO","MEDIO"))," ")</f>
        <v xml:space="preserve"> </v>
      </c>
      <c r="F109" s="5" t="str">
        <f>IF(B109&lt;&gt;" ",'Matriz Nº1 Identificación'!E109," ")</f>
        <v xml:space="preserve"> </v>
      </c>
      <c r="G109" s="101"/>
      <c r="H109" s="101"/>
      <c r="I109" s="4" t="str">
        <f>IFERROR(IF((VLOOKUP(G109,'Tabla 2-3-4-5'!$B$10:$C$12,2,FALSE)*(VLOOKUP('Matriz Nº2 Análisis'!H109,'Tabla 2-3-4-5'!$B$10:$C$12,2,FALSE)))&lt;3,"BAJO",IF((VLOOKUP(G109,'Tabla 2-3-4-5'!$B$10:$C$12,2,FALSE)*(VLOOKUP('Matriz Nº2 Análisis'!H109,'Tabla 2-3-4-5'!$B$10:$C$12,2,FALSE)))&gt;5,"ALTO","MEDIO"))," ")</f>
        <v xml:space="preserve"> </v>
      </c>
      <c r="J109" s="9"/>
      <c r="K109" s="10"/>
      <c r="N109" s="10"/>
      <c r="O109" s="10"/>
      <c r="P109" s="10"/>
      <c r="Q109" s="10"/>
      <c r="R109" s="10"/>
      <c r="S109" s="10"/>
      <c r="T109" s="10"/>
      <c r="U109" s="10"/>
      <c r="V109" s="10"/>
      <c r="W109" s="10"/>
      <c r="X109" s="10"/>
      <c r="Y109" s="10"/>
      <c r="Z109" s="10"/>
      <c r="AA109" s="10"/>
      <c r="AB109" s="10"/>
      <c r="AC109" s="10"/>
    </row>
    <row r="110" spans="1:29" ht="83.25" customHeight="1" x14ac:dyDescent="0.3">
      <c r="A110" s="136" t="str">
        <f>'Matriz Nº1 Identificación'!A110</f>
        <v>12. 2</v>
      </c>
      <c r="B110" s="4" t="str">
        <f>IF('Matriz Nº1 Identificación'!B110&lt;&gt;" ",'Matriz Nº1 Identificación'!F110," ")</f>
        <v xml:space="preserve"> </v>
      </c>
      <c r="C110" s="101"/>
      <c r="D110" s="101"/>
      <c r="E110" s="4" t="str">
        <f>IFERROR(IF((VLOOKUP(C110,'Tabla 2-3-4-5'!$B$10:$C$12,2,FALSE)*(VLOOKUP('Matriz Nº2 Análisis'!D110,'Tabla 2-3-4-5'!$B$10:$C$12,2,FALSE)))&lt;3,"BAJO",IF((VLOOKUP(C110,'Tabla 2-3-4-5'!$B$10:$C$12,2,FALSE)*(VLOOKUP('Matriz Nº2 Análisis'!D110,'Tabla 2-3-4-5'!$B$10:$C$12,2,FALSE)))&gt;5,"ALTO","MEDIO"))," ")</f>
        <v xml:space="preserve"> </v>
      </c>
      <c r="F110" s="5" t="str">
        <f>IF(B110&lt;&gt;" ",'Matriz Nº1 Identificación'!E110," ")</f>
        <v xml:space="preserve"> </v>
      </c>
      <c r="G110" s="101"/>
      <c r="H110" s="101"/>
      <c r="I110" s="4" t="str">
        <f>IFERROR(IF((VLOOKUP(G110,'Tabla 2-3-4-5'!$B$10:$C$12,2,FALSE)*(VLOOKUP('Matriz Nº2 Análisis'!H110,'Tabla 2-3-4-5'!$B$10:$C$12,2,FALSE)))&lt;3,"BAJO",IF((VLOOKUP(G110,'Tabla 2-3-4-5'!$B$10:$C$12,2,FALSE)*(VLOOKUP('Matriz Nº2 Análisis'!H110,'Tabla 2-3-4-5'!$B$10:$C$12,2,FALSE)))&gt;5,"ALTO","MEDIO"))," ")</f>
        <v xml:space="preserve"> </v>
      </c>
      <c r="J110" s="9"/>
      <c r="K110" s="10"/>
      <c r="N110" s="10"/>
      <c r="O110" s="10"/>
      <c r="P110" s="10"/>
      <c r="Q110" s="10"/>
      <c r="R110" s="10"/>
      <c r="S110" s="10"/>
      <c r="T110" s="10"/>
      <c r="U110" s="10"/>
      <c r="V110" s="10"/>
      <c r="W110" s="10"/>
      <c r="X110" s="10"/>
      <c r="Y110" s="10"/>
      <c r="Z110" s="10"/>
      <c r="AA110" s="10"/>
      <c r="AB110" s="10"/>
      <c r="AC110" s="10"/>
    </row>
    <row r="111" spans="1:29" ht="83.25" customHeight="1" x14ac:dyDescent="0.3">
      <c r="A111" s="136" t="str">
        <f>'Matriz Nº1 Identificación'!A111</f>
        <v>12. 3</v>
      </c>
      <c r="B111" s="4" t="str">
        <f>IF('Matriz Nº1 Identificación'!B111&lt;&gt;" ",'Matriz Nº1 Identificación'!F111," ")</f>
        <v xml:space="preserve"> </v>
      </c>
      <c r="C111" s="101"/>
      <c r="D111" s="101"/>
      <c r="E111" s="4" t="str">
        <f>IFERROR(IF((VLOOKUP(C111,'Tabla 2-3-4-5'!$B$10:$C$12,2,FALSE)*(VLOOKUP('Matriz Nº2 Análisis'!D111,'Tabla 2-3-4-5'!$B$10:$C$12,2,FALSE)))&lt;3,"BAJO",IF((VLOOKUP(C111,'Tabla 2-3-4-5'!$B$10:$C$12,2,FALSE)*(VLOOKUP('Matriz Nº2 Análisis'!D111,'Tabla 2-3-4-5'!$B$10:$C$12,2,FALSE)))&gt;5,"ALTO","MEDIO"))," ")</f>
        <v xml:space="preserve"> </v>
      </c>
      <c r="F111" s="5" t="str">
        <f>IF(B111&lt;&gt;" ",'Matriz Nº1 Identificación'!E111," ")</f>
        <v xml:space="preserve"> </v>
      </c>
      <c r="G111" s="101"/>
      <c r="H111" s="101"/>
      <c r="I111" s="4" t="str">
        <f>IFERROR(IF((VLOOKUP(G111,'Tabla 2-3-4-5'!$B$10:$C$12,2,FALSE)*(VLOOKUP('Matriz Nº2 Análisis'!H111,'Tabla 2-3-4-5'!$B$10:$C$12,2,FALSE)))&lt;3,"BAJO",IF((VLOOKUP(G111,'Tabla 2-3-4-5'!$B$10:$C$12,2,FALSE)*(VLOOKUP('Matriz Nº2 Análisis'!H111,'Tabla 2-3-4-5'!$B$10:$C$12,2,FALSE)))&gt;5,"ALTO","MEDIO"))," ")</f>
        <v xml:space="preserve"> </v>
      </c>
      <c r="J111" s="9"/>
      <c r="K111" s="10"/>
      <c r="N111" s="10"/>
      <c r="O111" s="10"/>
      <c r="P111" s="10"/>
      <c r="Q111" s="10"/>
      <c r="R111" s="10"/>
      <c r="S111" s="10"/>
      <c r="T111" s="10"/>
      <c r="U111" s="10"/>
      <c r="V111" s="10"/>
      <c r="W111" s="10"/>
      <c r="X111" s="10"/>
      <c r="Y111" s="10"/>
      <c r="Z111" s="10"/>
      <c r="AA111" s="10"/>
      <c r="AB111" s="10"/>
      <c r="AC111" s="10"/>
    </row>
    <row r="112" spans="1:29" ht="83.25" customHeight="1" x14ac:dyDescent="0.3">
      <c r="A112" s="136" t="str">
        <f>'Matriz Nº1 Identificación'!A112</f>
        <v>12. 4</v>
      </c>
      <c r="B112" s="4" t="str">
        <f>IF('Matriz Nº1 Identificación'!B112&lt;&gt;" ",'Matriz Nº1 Identificación'!F112," ")</f>
        <v xml:space="preserve"> </v>
      </c>
      <c r="C112" s="101"/>
      <c r="D112" s="101"/>
      <c r="E112" s="4" t="str">
        <f>IFERROR(IF((VLOOKUP(C112,'Tabla 2-3-4-5'!$B$10:$C$12,2,FALSE)*(VLOOKUP('Matriz Nº2 Análisis'!D112,'Tabla 2-3-4-5'!$B$10:$C$12,2,FALSE)))&lt;3,"BAJO",IF((VLOOKUP(C112,'Tabla 2-3-4-5'!$B$10:$C$12,2,FALSE)*(VLOOKUP('Matriz Nº2 Análisis'!D112,'Tabla 2-3-4-5'!$B$10:$C$12,2,FALSE)))&gt;5,"ALTO","MEDIO"))," ")</f>
        <v xml:space="preserve"> </v>
      </c>
      <c r="F112" s="5" t="str">
        <f>IF(B112&lt;&gt;" ",'Matriz Nº1 Identificación'!E112," ")</f>
        <v xml:space="preserve"> </v>
      </c>
      <c r="G112" s="101"/>
      <c r="H112" s="101"/>
      <c r="I112" s="4" t="str">
        <f>IFERROR(IF((VLOOKUP(G112,'Tabla 2-3-4-5'!$B$10:$C$12,2,FALSE)*(VLOOKUP('Matriz Nº2 Análisis'!H112,'Tabla 2-3-4-5'!$B$10:$C$12,2,FALSE)))&lt;3,"BAJO",IF((VLOOKUP(G112,'Tabla 2-3-4-5'!$B$10:$C$12,2,FALSE)*(VLOOKUP('Matriz Nº2 Análisis'!H112,'Tabla 2-3-4-5'!$B$10:$C$12,2,FALSE)))&gt;5,"ALTO","MEDIO"))," ")</f>
        <v xml:space="preserve"> </v>
      </c>
      <c r="J112" s="9"/>
      <c r="K112" s="10"/>
      <c r="N112" s="10"/>
      <c r="O112" s="10"/>
      <c r="P112" s="10"/>
      <c r="Q112" s="10"/>
      <c r="R112" s="10"/>
      <c r="S112" s="10"/>
      <c r="T112" s="10"/>
      <c r="U112" s="10"/>
      <c r="V112" s="10"/>
      <c r="W112" s="10"/>
      <c r="X112" s="10"/>
      <c r="Y112" s="10"/>
      <c r="Z112" s="10"/>
      <c r="AA112" s="10"/>
      <c r="AB112" s="10"/>
      <c r="AC112" s="10"/>
    </row>
    <row r="113" spans="1:29" ht="83.25" customHeight="1" x14ac:dyDescent="0.3">
      <c r="A113" s="136" t="str">
        <f>'Matriz Nº1 Identificación'!A113</f>
        <v>12. 5</v>
      </c>
      <c r="B113" s="4" t="str">
        <f>IF('Matriz Nº1 Identificación'!B113&lt;&gt;" ",'Matriz Nº1 Identificación'!F113," ")</f>
        <v xml:space="preserve"> </v>
      </c>
      <c r="C113" s="101"/>
      <c r="D113" s="101"/>
      <c r="E113" s="4" t="str">
        <f>IFERROR(IF((VLOOKUP(C113,'Tabla 2-3-4-5'!$B$10:$C$12,2,FALSE)*(VLOOKUP('Matriz Nº2 Análisis'!D113,'Tabla 2-3-4-5'!$B$10:$C$12,2,FALSE)))&lt;3,"BAJO",IF((VLOOKUP(C113,'Tabla 2-3-4-5'!$B$10:$C$12,2,FALSE)*(VLOOKUP('Matriz Nº2 Análisis'!D113,'Tabla 2-3-4-5'!$B$10:$C$12,2,FALSE)))&gt;5,"ALTO","MEDIO"))," ")</f>
        <v xml:space="preserve"> </v>
      </c>
      <c r="F113" s="5" t="str">
        <f>IF(B113&lt;&gt;" ",'Matriz Nº1 Identificación'!E113," ")</f>
        <v xml:space="preserve"> </v>
      </c>
      <c r="G113" s="101"/>
      <c r="H113" s="101"/>
      <c r="I113" s="4" t="str">
        <f>IFERROR(IF((VLOOKUP(G113,'Tabla 2-3-4-5'!$B$10:$C$12,2,FALSE)*(VLOOKUP('Matriz Nº2 Análisis'!H113,'Tabla 2-3-4-5'!$B$10:$C$12,2,FALSE)))&lt;3,"BAJO",IF((VLOOKUP(G113,'Tabla 2-3-4-5'!$B$10:$C$12,2,FALSE)*(VLOOKUP('Matriz Nº2 Análisis'!H113,'Tabla 2-3-4-5'!$B$10:$C$12,2,FALSE)))&gt;5,"ALTO","MEDIO"))," ")</f>
        <v xml:space="preserve"> </v>
      </c>
      <c r="J113" s="9"/>
      <c r="K113" s="10"/>
      <c r="N113" s="10"/>
      <c r="O113" s="10"/>
      <c r="P113" s="10"/>
      <c r="Q113" s="10"/>
      <c r="R113" s="10"/>
      <c r="S113" s="10"/>
      <c r="T113" s="10"/>
      <c r="U113" s="10"/>
      <c r="V113" s="10"/>
      <c r="W113" s="10"/>
      <c r="X113" s="10"/>
      <c r="Y113" s="10"/>
      <c r="Z113" s="10"/>
      <c r="AA113" s="10"/>
      <c r="AB113" s="10"/>
      <c r="AC113" s="10"/>
    </row>
    <row r="114" spans="1:29" ht="83.25" customHeight="1" x14ac:dyDescent="0.3">
      <c r="A114" s="136" t="str">
        <f>'Matriz Nº1 Identificación'!A114</f>
        <v>12. 6</v>
      </c>
      <c r="B114" s="4" t="str">
        <f>IF('Matriz Nº1 Identificación'!B114&lt;&gt;" ",'Matriz Nº1 Identificación'!F114," ")</f>
        <v xml:space="preserve"> </v>
      </c>
      <c r="C114" s="101"/>
      <c r="D114" s="101"/>
      <c r="E114" s="4" t="str">
        <f>IFERROR(IF((VLOOKUP(C114,'Tabla 2-3-4-5'!$B$10:$C$12,2,FALSE)*(VLOOKUP('Matriz Nº2 Análisis'!D114,'Tabla 2-3-4-5'!$B$10:$C$12,2,FALSE)))&lt;3,"BAJO",IF((VLOOKUP(C114,'Tabla 2-3-4-5'!$B$10:$C$12,2,FALSE)*(VLOOKUP('Matriz Nº2 Análisis'!D114,'Tabla 2-3-4-5'!$B$10:$C$12,2,FALSE)))&gt;5,"ALTO","MEDIO"))," ")</f>
        <v xml:space="preserve"> </v>
      </c>
      <c r="F114" s="5" t="str">
        <f>IF(B114&lt;&gt;" ",'Matriz Nº1 Identificación'!E114," ")</f>
        <v xml:space="preserve"> </v>
      </c>
      <c r="G114" s="101"/>
      <c r="H114" s="101"/>
      <c r="I114" s="4" t="str">
        <f>IFERROR(IF((VLOOKUP(G114,'Tabla 2-3-4-5'!$B$10:$C$12,2,FALSE)*(VLOOKUP('Matriz Nº2 Análisis'!H114,'Tabla 2-3-4-5'!$B$10:$C$12,2,FALSE)))&lt;3,"BAJO",IF((VLOOKUP(G114,'Tabla 2-3-4-5'!$B$10:$C$12,2,FALSE)*(VLOOKUP('Matriz Nº2 Análisis'!H114,'Tabla 2-3-4-5'!$B$10:$C$12,2,FALSE)))&gt;5,"ALTO","MEDIO"))," ")</f>
        <v xml:space="preserve"> </v>
      </c>
      <c r="J114" s="9"/>
      <c r="K114" s="10"/>
      <c r="N114" s="10"/>
      <c r="O114" s="10"/>
      <c r="P114" s="10"/>
      <c r="Q114" s="10"/>
      <c r="R114" s="10"/>
      <c r="S114" s="10"/>
      <c r="T114" s="10"/>
      <c r="U114" s="10"/>
      <c r="V114" s="10"/>
      <c r="W114" s="10"/>
      <c r="X114" s="10"/>
      <c r="Y114" s="10"/>
      <c r="Z114" s="10"/>
      <c r="AA114" s="10"/>
      <c r="AB114" s="10"/>
      <c r="AC114" s="10"/>
    </row>
    <row r="115" spans="1:29" ht="83.25" customHeight="1" thickBot="1" x14ac:dyDescent="0.35">
      <c r="A115" s="136" t="str">
        <f>'Matriz Nº1 Identificación'!A115</f>
        <v>12. 7</v>
      </c>
      <c r="B115" s="4" t="str">
        <f>IF('Matriz Nº1 Identificación'!B115&lt;&gt;" ",'Matriz Nº1 Identificación'!F115," ")</f>
        <v xml:space="preserve"> </v>
      </c>
      <c r="C115" s="101"/>
      <c r="D115" s="101"/>
      <c r="E115" s="4" t="str">
        <f>IFERROR(IF((VLOOKUP(C115,'Tabla 2-3-4-5'!$B$10:$C$12,2,FALSE)*(VLOOKUP('Matriz Nº2 Análisis'!D115,'Tabla 2-3-4-5'!$B$10:$C$12,2,FALSE)))&lt;3,"BAJO",IF((VLOOKUP(C115,'Tabla 2-3-4-5'!$B$10:$C$12,2,FALSE)*(VLOOKUP('Matriz Nº2 Análisis'!D115,'Tabla 2-3-4-5'!$B$10:$C$12,2,FALSE)))&gt;5,"ALTO","MEDIO"))," ")</f>
        <v xml:space="preserve"> </v>
      </c>
      <c r="F115" s="5" t="str">
        <f>IF(B115&lt;&gt;" ",'Matriz Nº1 Identificación'!E115," ")</f>
        <v xml:space="preserve"> </v>
      </c>
      <c r="G115" s="101"/>
      <c r="H115" s="101"/>
      <c r="I115" s="4" t="str">
        <f>IFERROR(IF((VLOOKUP(G115,'Tabla 2-3-4-5'!$B$10:$C$12,2,FALSE)*(VLOOKUP('Matriz Nº2 Análisis'!H115,'Tabla 2-3-4-5'!$B$10:$C$12,2,FALSE)))&lt;3,"BAJO",IF((VLOOKUP(G115,'Tabla 2-3-4-5'!$B$10:$C$12,2,FALSE)*(VLOOKUP('Matriz Nº2 Análisis'!H115,'Tabla 2-3-4-5'!$B$10:$C$12,2,FALSE)))&gt;5,"ALTO","MEDIO"))," ")</f>
        <v xml:space="preserve"> </v>
      </c>
      <c r="J115" s="9"/>
      <c r="K115" s="10"/>
      <c r="N115" s="10"/>
      <c r="O115" s="10"/>
      <c r="P115" s="10"/>
      <c r="Q115" s="10"/>
      <c r="R115" s="10"/>
      <c r="S115" s="10"/>
      <c r="T115" s="10"/>
      <c r="U115" s="10"/>
      <c r="V115" s="10"/>
      <c r="W115" s="10"/>
      <c r="X115" s="10"/>
      <c r="Y115" s="10"/>
      <c r="Z115" s="10"/>
      <c r="AA115" s="10"/>
      <c r="AB115" s="10"/>
      <c r="AC115" s="10"/>
    </row>
    <row r="116" spans="1:29" ht="23.25" customHeight="1" thickBot="1" x14ac:dyDescent="0.35">
      <c r="A116" s="73" t="str">
        <f>'Matriz Nº1 Identificación'!A116</f>
        <v xml:space="preserve">Objetivo Estratégico: </v>
      </c>
      <c r="B116" s="409">
        <f>+'Matriz Nº1 Identificación'!B116:H116</f>
        <v>0</v>
      </c>
      <c r="C116" s="410"/>
      <c r="D116" s="410"/>
      <c r="E116" s="410"/>
      <c r="F116" s="410"/>
      <c r="G116" s="410"/>
      <c r="H116" s="410"/>
      <c r="I116" s="411"/>
      <c r="J116" s="1"/>
    </row>
    <row r="117" spans="1:29" ht="26.25" customHeight="1" x14ac:dyDescent="0.3">
      <c r="A117" s="75" t="str">
        <f>'Matriz Nº1 Identificación'!A117</f>
        <v>Objetivo táctico</v>
      </c>
      <c r="B117" s="406" t="str">
        <f>+'Matriz Nº1 Identificación'!B117:H117</f>
        <v>13. Mantenimiento y reparación de equipo de cómputo y sistemas de información</v>
      </c>
      <c r="C117" s="407"/>
      <c r="D117" s="407"/>
      <c r="E117" s="407"/>
      <c r="F117" s="407"/>
      <c r="G117" s="407"/>
      <c r="H117" s="407"/>
      <c r="I117" s="408"/>
      <c r="J117" s="1"/>
    </row>
    <row r="118" spans="1:29" ht="83.25" customHeight="1" x14ac:dyDescent="0.3">
      <c r="A118" s="136" t="str">
        <f>'Matriz Nº1 Identificación'!A118</f>
        <v>13. 1</v>
      </c>
      <c r="B118" s="4" t="str">
        <f>IF('Matriz Nº1 Identificación'!B118&lt;&gt;" ",'Matriz Nº1 Identificación'!F118," ")</f>
        <v xml:space="preserve"> </v>
      </c>
      <c r="C118" s="101"/>
      <c r="D118" s="101"/>
      <c r="E118" s="4" t="str">
        <f>IFERROR(IF((VLOOKUP(C118,'Tabla 2-3-4-5'!$B$10:$C$12,2,FALSE)*(VLOOKUP('Matriz Nº2 Análisis'!D118,'Tabla 2-3-4-5'!$B$10:$C$12,2,FALSE)))&lt;3,"BAJO",IF((VLOOKUP(C118,'Tabla 2-3-4-5'!$B$10:$C$12,2,FALSE)*(VLOOKUP('Matriz Nº2 Análisis'!D118,'Tabla 2-3-4-5'!$B$10:$C$12,2,FALSE)))&gt;5,"ALTO","MEDIO"))," ")</f>
        <v xml:space="preserve"> </v>
      </c>
      <c r="F118" s="5" t="str">
        <f>IF(B118&lt;&gt;" ",'Matriz Nº1 Identificación'!E118," ")</f>
        <v xml:space="preserve"> </v>
      </c>
      <c r="G118" s="101"/>
      <c r="H118" s="101"/>
      <c r="I118" s="4" t="str">
        <f>IFERROR(IF((VLOOKUP(G118,'Tabla 2-3-4-5'!$B$10:$C$12,2,FALSE)*(VLOOKUP('Matriz Nº2 Análisis'!H118,'Tabla 2-3-4-5'!$B$10:$C$12,2,FALSE)))&lt;3,"BAJO",IF((VLOOKUP(G118,'Tabla 2-3-4-5'!$B$10:$C$12,2,FALSE)*(VLOOKUP('Matriz Nº2 Análisis'!H118,'Tabla 2-3-4-5'!$B$10:$C$12,2,FALSE)))&gt;5,"ALTO","MEDIO"))," ")</f>
        <v xml:space="preserve"> </v>
      </c>
      <c r="J118" s="9"/>
      <c r="K118" s="10"/>
      <c r="N118" s="10"/>
      <c r="O118" s="10"/>
      <c r="P118" s="10"/>
      <c r="Q118" s="10"/>
      <c r="R118" s="10"/>
      <c r="S118" s="10"/>
      <c r="T118" s="10"/>
      <c r="U118" s="10"/>
      <c r="V118" s="10"/>
      <c r="W118" s="10"/>
      <c r="X118" s="10"/>
      <c r="Y118" s="10"/>
      <c r="Z118" s="10"/>
      <c r="AA118" s="10"/>
      <c r="AB118" s="10"/>
      <c r="AC118" s="10"/>
    </row>
    <row r="119" spans="1:29" ht="83.25" customHeight="1" x14ac:dyDescent="0.3">
      <c r="A119" s="136" t="str">
        <f>'Matriz Nº1 Identificación'!A119</f>
        <v>13. 2</v>
      </c>
      <c r="B119" s="4" t="str">
        <f>IF('Matriz Nº1 Identificación'!B119&lt;&gt;" ",'Matriz Nº1 Identificación'!F119," ")</f>
        <v xml:space="preserve"> </v>
      </c>
      <c r="C119" s="101"/>
      <c r="D119" s="101"/>
      <c r="E119" s="4" t="str">
        <f>IFERROR(IF((VLOOKUP(C119,'Tabla 2-3-4-5'!$B$10:$C$12,2,FALSE)*(VLOOKUP('Matriz Nº2 Análisis'!D119,'Tabla 2-3-4-5'!$B$10:$C$12,2,FALSE)))&lt;3,"BAJO",IF((VLOOKUP(C119,'Tabla 2-3-4-5'!$B$10:$C$12,2,FALSE)*(VLOOKUP('Matriz Nº2 Análisis'!D119,'Tabla 2-3-4-5'!$B$10:$C$12,2,FALSE)))&gt;5,"ALTO","MEDIO"))," ")</f>
        <v xml:space="preserve"> </v>
      </c>
      <c r="F119" s="5" t="str">
        <f>IF(B119&lt;&gt;" ",'Matriz Nº1 Identificación'!E119," ")</f>
        <v xml:space="preserve"> </v>
      </c>
      <c r="G119" s="101"/>
      <c r="H119" s="101"/>
      <c r="I119" s="4" t="str">
        <f>IFERROR(IF((VLOOKUP(G119,'Tabla 2-3-4-5'!$B$10:$C$12,2,FALSE)*(VLOOKUP('Matriz Nº2 Análisis'!H119,'Tabla 2-3-4-5'!$B$10:$C$12,2,FALSE)))&lt;3,"BAJO",IF((VLOOKUP(G119,'Tabla 2-3-4-5'!$B$10:$C$12,2,FALSE)*(VLOOKUP('Matriz Nº2 Análisis'!H119,'Tabla 2-3-4-5'!$B$10:$C$12,2,FALSE)))&gt;5,"ALTO","MEDIO"))," ")</f>
        <v xml:space="preserve"> </v>
      </c>
      <c r="J119" s="9"/>
      <c r="K119" s="10"/>
      <c r="N119" s="10"/>
      <c r="O119" s="10"/>
      <c r="P119" s="10"/>
      <c r="Q119" s="10"/>
      <c r="R119" s="10"/>
      <c r="S119" s="10"/>
      <c r="T119" s="10"/>
      <c r="U119" s="10"/>
      <c r="V119" s="10"/>
      <c r="W119" s="10"/>
      <c r="X119" s="10"/>
      <c r="Y119" s="10"/>
      <c r="Z119" s="10"/>
      <c r="AA119" s="10"/>
      <c r="AB119" s="10"/>
      <c r="AC119" s="10"/>
    </row>
    <row r="120" spans="1:29" ht="83.25" customHeight="1" x14ac:dyDescent="0.3">
      <c r="A120" s="136" t="str">
        <f>'Matriz Nº1 Identificación'!A120</f>
        <v>13. 3</v>
      </c>
      <c r="B120" s="4" t="str">
        <f>IF('Matriz Nº1 Identificación'!B120&lt;&gt;" ",'Matriz Nº1 Identificación'!F120," ")</f>
        <v xml:space="preserve"> </v>
      </c>
      <c r="C120" s="101"/>
      <c r="D120" s="101"/>
      <c r="E120" s="4" t="str">
        <f>IFERROR(IF((VLOOKUP(C120,'Tabla 2-3-4-5'!$B$10:$C$12,2,FALSE)*(VLOOKUP('Matriz Nº2 Análisis'!D120,'Tabla 2-3-4-5'!$B$10:$C$12,2,FALSE)))&lt;3,"BAJO",IF((VLOOKUP(C120,'Tabla 2-3-4-5'!$B$10:$C$12,2,FALSE)*(VLOOKUP('Matriz Nº2 Análisis'!D120,'Tabla 2-3-4-5'!$B$10:$C$12,2,FALSE)))&gt;5,"ALTO","MEDIO"))," ")</f>
        <v xml:space="preserve"> </v>
      </c>
      <c r="F120" s="5" t="str">
        <f>IF(B120&lt;&gt;" ",'Matriz Nº1 Identificación'!E120," ")</f>
        <v xml:space="preserve"> </v>
      </c>
      <c r="G120" s="101"/>
      <c r="H120" s="101"/>
      <c r="I120" s="4" t="str">
        <f>IFERROR(IF((VLOOKUP(G120,'Tabla 2-3-4-5'!$B$10:$C$12,2,FALSE)*(VLOOKUP('Matriz Nº2 Análisis'!H120,'Tabla 2-3-4-5'!$B$10:$C$12,2,FALSE)))&lt;3,"BAJO",IF((VLOOKUP(G120,'Tabla 2-3-4-5'!$B$10:$C$12,2,FALSE)*(VLOOKUP('Matriz Nº2 Análisis'!H120,'Tabla 2-3-4-5'!$B$10:$C$12,2,FALSE)))&gt;5,"ALTO","MEDIO"))," ")</f>
        <v xml:space="preserve"> </v>
      </c>
      <c r="J120" s="9"/>
      <c r="K120" s="10"/>
      <c r="N120" s="10"/>
      <c r="O120" s="10"/>
      <c r="P120" s="10"/>
      <c r="Q120" s="10"/>
      <c r="R120" s="10"/>
      <c r="S120" s="10"/>
      <c r="T120" s="10"/>
      <c r="U120" s="10"/>
      <c r="V120" s="10"/>
      <c r="W120" s="10"/>
      <c r="X120" s="10"/>
      <c r="Y120" s="10"/>
      <c r="Z120" s="10"/>
      <c r="AA120" s="10"/>
      <c r="AB120" s="10"/>
      <c r="AC120" s="10"/>
    </row>
    <row r="121" spans="1:29" ht="83.25" customHeight="1" x14ac:dyDescent="0.3">
      <c r="A121" s="136" t="str">
        <f>'Matriz Nº1 Identificación'!A121</f>
        <v>13. 4</v>
      </c>
      <c r="B121" s="4" t="str">
        <f>IF('Matriz Nº1 Identificación'!B121&lt;&gt;" ",'Matriz Nº1 Identificación'!F121," ")</f>
        <v xml:space="preserve"> </v>
      </c>
      <c r="C121" s="101"/>
      <c r="D121" s="101"/>
      <c r="E121" s="4" t="str">
        <f>IFERROR(IF((VLOOKUP(C121,'Tabla 2-3-4-5'!$B$10:$C$12,2,FALSE)*(VLOOKUP('Matriz Nº2 Análisis'!D121,'Tabla 2-3-4-5'!$B$10:$C$12,2,FALSE)))&lt;3,"BAJO",IF((VLOOKUP(C121,'Tabla 2-3-4-5'!$B$10:$C$12,2,FALSE)*(VLOOKUP('Matriz Nº2 Análisis'!D121,'Tabla 2-3-4-5'!$B$10:$C$12,2,FALSE)))&gt;5,"ALTO","MEDIO"))," ")</f>
        <v xml:space="preserve"> </v>
      </c>
      <c r="F121" s="5" t="str">
        <f>IF(B121&lt;&gt;" ",'Matriz Nº1 Identificación'!E121," ")</f>
        <v xml:space="preserve"> </v>
      </c>
      <c r="G121" s="101"/>
      <c r="H121" s="101"/>
      <c r="I121" s="4" t="str">
        <f>IFERROR(IF((VLOOKUP(G121,'Tabla 2-3-4-5'!$B$10:$C$12,2,FALSE)*(VLOOKUP('Matriz Nº2 Análisis'!H121,'Tabla 2-3-4-5'!$B$10:$C$12,2,FALSE)))&lt;3,"BAJO",IF((VLOOKUP(G121,'Tabla 2-3-4-5'!$B$10:$C$12,2,FALSE)*(VLOOKUP('Matriz Nº2 Análisis'!H121,'Tabla 2-3-4-5'!$B$10:$C$12,2,FALSE)))&gt;5,"ALTO","MEDIO"))," ")</f>
        <v xml:space="preserve"> </v>
      </c>
      <c r="J121" s="9"/>
      <c r="K121" s="10"/>
      <c r="N121" s="10"/>
      <c r="O121" s="10"/>
      <c r="P121" s="10"/>
      <c r="Q121" s="10"/>
      <c r="R121" s="10"/>
      <c r="S121" s="10"/>
      <c r="T121" s="10"/>
      <c r="U121" s="10"/>
      <c r="V121" s="10"/>
      <c r="W121" s="10"/>
      <c r="X121" s="10"/>
      <c r="Y121" s="10"/>
      <c r="Z121" s="10"/>
      <c r="AA121" s="10"/>
      <c r="AB121" s="10"/>
      <c r="AC121" s="10"/>
    </row>
    <row r="122" spans="1:29" ht="83.25" customHeight="1" x14ac:dyDescent="0.3">
      <c r="A122" s="136" t="str">
        <f>'Matriz Nº1 Identificación'!A122</f>
        <v>13. 5</v>
      </c>
      <c r="B122" s="4" t="str">
        <f>IF('Matriz Nº1 Identificación'!B122&lt;&gt;" ",'Matriz Nº1 Identificación'!F122," ")</f>
        <v xml:space="preserve"> </v>
      </c>
      <c r="C122" s="101"/>
      <c r="D122" s="101"/>
      <c r="E122" s="4" t="str">
        <f>IFERROR(IF((VLOOKUP(C122,'Tabla 2-3-4-5'!$B$10:$C$12,2,FALSE)*(VLOOKUP('Matriz Nº2 Análisis'!D122,'Tabla 2-3-4-5'!$B$10:$C$12,2,FALSE)))&lt;3,"BAJO",IF((VLOOKUP(C122,'Tabla 2-3-4-5'!$B$10:$C$12,2,FALSE)*(VLOOKUP('Matriz Nº2 Análisis'!D122,'Tabla 2-3-4-5'!$B$10:$C$12,2,FALSE)))&gt;5,"ALTO","MEDIO"))," ")</f>
        <v xml:space="preserve"> </v>
      </c>
      <c r="F122" s="5" t="str">
        <f>IF(B122&lt;&gt;" ",'Matriz Nº1 Identificación'!E122," ")</f>
        <v xml:space="preserve"> </v>
      </c>
      <c r="G122" s="101"/>
      <c r="H122" s="101"/>
      <c r="I122" s="4" t="str">
        <f>IFERROR(IF((VLOOKUP(G122,'Tabla 2-3-4-5'!$B$10:$C$12,2,FALSE)*(VLOOKUP('Matriz Nº2 Análisis'!H122,'Tabla 2-3-4-5'!$B$10:$C$12,2,FALSE)))&lt;3,"BAJO",IF((VLOOKUP(G122,'Tabla 2-3-4-5'!$B$10:$C$12,2,FALSE)*(VLOOKUP('Matriz Nº2 Análisis'!H122,'Tabla 2-3-4-5'!$B$10:$C$12,2,FALSE)))&gt;5,"ALTO","MEDIO"))," ")</f>
        <v xml:space="preserve"> </v>
      </c>
      <c r="J122" s="9"/>
      <c r="K122" s="10"/>
      <c r="N122" s="10"/>
      <c r="O122" s="10"/>
      <c r="P122" s="10"/>
      <c r="Q122" s="10"/>
      <c r="R122" s="10"/>
      <c r="S122" s="10"/>
      <c r="T122" s="10"/>
      <c r="U122" s="10"/>
      <c r="V122" s="10"/>
      <c r="W122" s="10"/>
      <c r="X122" s="10"/>
      <c r="Y122" s="10"/>
      <c r="Z122" s="10"/>
      <c r="AA122" s="10"/>
      <c r="AB122" s="10"/>
      <c r="AC122" s="10"/>
    </row>
    <row r="123" spans="1:29" ht="83.25" customHeight="1" x14ac:dyDescent="0.3">
      <c r="A123" s="136" t="str">
        <f>'Matriz Nº1 Identificación'!A123</f>
        <v>13. 6</v>
      </c>
      <c r="B123" s="4" t="str">
        <f>IF('Matriz Nº1 Identificación'!B123&lt;&gt;" ",'Matriz Nº1 Identificación'!F123," ")</f>
        <v xml:space="preserve"> </v>
      </c>
      <c r="C123" s="101"/>
      <c r="D123" s="101"/>
      <c r="E123" s="4" t="str">
        <f>IFERROR(IF((VLOOKUP(C123,'Tabla 2-3-4-5'!$B$10:$C$12,2,FALSE)*(VLOOKUP('Matriz Nº2 Análisis'!D123,'Tabla 2-3-4-5'!$B$10:$C$12,2,FALSE)))&lt;3,"BAJO",IF((VLOOKUP(C123,'Tabla 2-3-4-5'!$B$10:$C$12,2,FALSE)*(VLOOKUP('Matriz Nº2 Análisis'!D123,'Tabla 2-3-4-5'!$B$10:$C$12,2,FALSE)))&gt;5,"ALTO","MEDIO"))," ")</f>
        <v xml:space="preserve"> </v>
      </c>
      <c r="F123" s="5" t="str">
        <f>IF(B123&lt;&gt;" ",'Matriz Nº1 Identificación'!E123," ")</f>
        <v xml:space="preserve"> </v>
      </c>
      <c r="G123" s="101"/>
      <c r="H123" s="101"/>
      <c r="I123" s="4" t="str">
        <f>IFERROR(IF((VLOOKUP(G123,'Tabla 2-3-4-5'!$B$10:$C$12,2,FALSE)*(VLOOKUP('Matriz Nº2 Análisis'!H123,'Tabla 2-3-4-5'!$B$10:$C$12,2,FALSE)))&lt;3,"BAJO",IF((VLOOKUP(G123,'Tabla 2-3-4-5'!$B$10:$C$12,2,FALSE)*(VLOOKUP('Matriz Nº2 Análisis'!H123,'Tabla 2-3-4-5'!$B$10:$C$12,2,FALSE)))&gt;5,"ALTO","MEDIO"))," ")</f>
        <v xml:space="preserve"> </v>
      </c>
      <c r="J123" s="9"/>
      <c r="K123" s="10"/>
      <c r="N123" s="10"/>
      <c r="O123" s="10"/>
      <c r="P123" s="10"/>
      <c r="Q123" s="10"/>
      <c r="R123" s="10"/>
      <c r="S123" s="10"/>
      <c r="T123" s="10"/>
      <c r="U123" s="10"/>
      <c r="V123" s="10"/>
      <c r="W123" s="10"/>
      <c r="X123" s="10"/>
      <c r="Y123" s="10"/>
      <c r="Z123" s="10"/>
      <c r="AA123" s="10"/>
      <c r="AB123" s="10"/>
      <c r="AC123" s="10"/>
    </row>
    <row r="124" spans="1:29" ht="83.25" customHeight="1" thickBot="1" x14ac:dyDescent="0.35">
      <c r="A124" s="136" t="str">
        <f>'Matriz Nº1 Identificación'!A124</f>
        <v>13. 7</v>
      </c>
      <c r="B124" s="4" t="str">
        <f>IF('Matriz Nº1 Identificación'!B124&lt;&gt;" ",'Matriz Nº1 Identificación'!F124," ")</f>
        <v xml:space="preserve"> </v>
      </c>
      <c r="C124" s="101"/>
      <c r="D124" s="101"/>
      <c r="E124" s="4" t="str">
        <f>IFERROR(IF((VLOOKUP(C124,'Tabla 2-3-4-5'!$B$10:$C$12,2,FALSE)*(VLOOKUP('Matriz Nº2 Análisis'!D124,'Tabla 2-3-4-5'!$B$10:$C$12,2,FALSE)))&lt;3,"BAJO",IF((VLOOKUP(C124,'Tabla 2-3-4-5'!$B$10:$C$12,2,FALSE)*(VLOOKUP('Matriz Nº2 Análisis'!D124,'Tabla 2-3-4-5'!$B$10:$C$12,2,FALSE)))&gt;5,"ALTO","MEDIO"))," ")</f>
        <v xml:space="preserve"> </v>
      </c>
      <c r="F124" s="5" t="str">
        <f>IF(B124&lt;&gt;" ",'Matriz Nº1 Identificación'!E124," ")</f>
        <v xml:space="preserve"> </v>
      </c>
      <c r="G124" s="101"/>
      <c r="H124" s="101"/>
      <c r="I124" s="4" t="str">
        <f>IFERROR(IF((VLOOKUP(G124,'Tabla 2-3-4-5'!$B$10:$C$12,2,FALSE)*(VLOOKUP('Matriz Nº2 Análisis'!H124,'Tabla 2-3-4-5'!$B$10:$C$12,2,FALSE)))&lt;3,"BAJO",IF((VLOOKUP(G124,'Tabla 2-3-4-5'!$B$10:$C$12,2,FALSE)*(VLOOKUP('Matriz Nº2 Análisis'!H124,'Tabla 2-3-4-5'!$B$10:$C$12,2,FALSE)))&gt;5,"ALTO","MEDIO"))," ")</f>
        <v xml:space="preserve"> </v>
      </c>
      <c r="J124" s="9"/>
      <c r="K124" s="10"/>
      <c r="N124" s="10"/>
      <c r="O124" s="10"/>
      <c r="P124" s="10"/>
      <c r="Q124" s="10"/>
      <c r="R124" s="10"/>
      <c r="S124" s="10"/>
      <c r="T124" s="10"/>
      <c r="U124" s="10"/>
      <c r="V124" s="10"/>
      <c r="W124" s="10"/>
      <c r="X124" s="10"/>
      <c r="Y124" s="10"/>
      <c r="Z124" s="10"/>
      <c r="AA124" s="10"/>
      <c r="AB124" s="10"/>
      <c r="AC124" s="10"/>
    </row>
    <row r="125" spans="1:29" ht="23.25" customHeight="1" thickBot="1" x14ac:dyDescent="0.35">
      <c r="A125" s="73" t="str">
        <f>'Matriz Nº1 Identificación'!A125</f>
        <v xml:space="preserve">Objetivo Estratégico: </v>
      </c>
      <c r="B125" s="409">
        <f>+'Matriz Nº1 Identificación'!B125:H125</f>
        <v>0</v>
      </c>
      <c r="C125" s="410"/>
      <c r="D125" s="410"/>
      <c r="E125" s="410"/>
      <c r="F125" s="410"/>
      <c r="G125" s="410"/>
      <c r="H125" s="410"/>
      <c r="I125" s="411"/>
      <c r="J125" s="1"/>
    </row>
    <row r="126" spans="1:29" ht="26.25" customHeight="1" x14ac:dyDescent="0.3">
      <c r="A126" s="75" t="str">
        <f>'Matriz Nº1 Identificación'!A126</f>
        <v>Objetivo táctico</v>
      </c>
      <c r="B126" s="406" t="str">
        <f>+'Matriz Nº1 Identificación'!B126:H126</f>
        <v>14. Producir material de artes gráficas e impresos comerciales que cumpan con los lineamiento de calidad y conseguir una comunicación eficaz hacia el púlbico.</v>
      </c>
      <c r="C126" s="407"/>
      <c r="D126" s="407"/>
      <c r="E126" s="407"/>
      <c r="F126" s="407"/>
      <c r="G126" s="407"/>
      <c r="H126" s="407"/>
      <c r="I126" s="408"/>
      <c r="J126" s="1"/>
    </row>
    <row r="127" spans="1:29" ht="83.25" customHeight="1" x14ac:dyDescent="0.3">
      <c r="A127" s="136" t="str">
        <f>'Matriz Nº1 Identificación'!A127</f>
        <v>14. 1</v>
      </c>
      <c r="B127" s="4" t="str">
        <f>IF('Matriz Nº1 Identificación'!B127&lt;&gt;" ",'Matriz Nº1 Identificación'!F127," ")</f>
        <v xml:space="preserve"> </v>
      </c>
      <c r="C127" s="101"/>
      <c r="D127" s="101"/>
      <c r="E127" s="4" t="str">
        <f>IFERROR(IF((VLOOKUP(C127,'Tabla 2-3-4-5'!$B$10:$C$12,2,FALSE)*(VLOOKUP('Matriz Nº2 Análisis'!D127,'Tabla 2-3-4-5'!$B$10:$C$12,2,FALSE)))&lt;3,"BAJO",IF((VLOOKUP(C127,'Tabla 2-3-4-5'!$B$10:$C$12,2,FALSE)*(VLOOKUP('Matriz Nº2 Análisis'!D127,'Tabla 2-3-4-5'!$B$10:$C$12,2,FALSE)))&gt;5,"ALTO","MEDIO"))," ")</f>
        <v xml:space="preserve"> </v>
      </c>
      <c r="F127" s="5" t="str">
        <f>IF(B127&lt;&gt;" ",'Matriz Nº1 Identificación'!E127," ")</f>
        <v xml:space="preserve"> </v>
      </c>
      <c r="G127" s="101"/>
      <c r="H127" s="101"/>
      <c r="I127" s="4" t="str">
        <f>IFERROR(IF((VLOOKUP(G127,'Tabla 2-3-4-5'!$B$10:$C$12,2,FALSE)*(VLOOKUP('Matriz Nº2 Análisis'!H127,'Tabla 2-3-4-5'!$B$10:$C$12,2,FALSE)))&lt;3,"BAJO",IF((VLOOKUP(G127,'Tabla 2-3-4-5'!$B$10:$C$12,2,FALSE)*(VLOOKUP('Matriz Nº2 Análisis'!H127,'Tabla 2-3-4-5'!$B$10:$C$12,2,FALSE)))&gt;5,"ALTO","MEDIO"))," ")</f>
        <v xml:space="preserve"> </v>
      </c>
      <c r="J127" s="9"/>
      <c r="K127" s="10"/>
      <c r="N127" s="10"/>
      <c r="O127" s="10"/>
      <c r="P127" s="10"/>
      <c r="Q127" s="10"/>
      <c r="R127" s="10"/>
      <c r="S127" s="10"/>
      <c r="T127" s="10"/>
      <c r="U127" s="10"/>
      <c r="V127" s="10"/>
      <c r="W127" s="10"/>
      <c r="X127" s="10"/>
      <c r="Y127" s="10"/>
      <c r="Z127" s="10"/>
      <c r="AA127" s="10"/>
      <c r="AB127" s="10"/>
      <c r="AC127" s="10"/>
    </row>
    <row r="128" spans="1:29" ht="83.25" customHeight="1" x14ac:dyDescent="0.3">
      <c r="A128" s="136" t="str">
        <f>'Matriz Nº1 Identificación'!A128</f>
        <v>14. 2</v>
      </c>
      <c r="B128" s="4" t="str">
        <f>IF('Matriz Nº1 Identificación'!B128&lt;&gt;" ",'Matriz Nº1 Identificación'!F128," ")</f>
        <v xml:space="preserve"> </v>
      </c>
      <c r="C128" s="101"/>
      <c r="D128" s="101"/>
      <c r="E128" s="4" t="str">
        <f>IFERROR(IF((VLOOKUP(C128,'Tabla 2-3-4-5'!$B$10:$C$12,2,FALSE)*(VLOOKUP('Matriz Nº2 Análisis'!D128,'Tabla 2-3-4-5'!$B$10:$C$12,2,FALSE)))&lt;3,"BAJO",IF((VLOOKUP(C128,'Tabla 2-3-4-5'!$B$10:$C$12,2,FALSE)*(VLOOKUP('Matriz Nº2 Análisis'!D128,'Tabla 2-3-4-5'!$B$10:$C$12,2,FALSE)))&gt;5,"ALTO","MEDIO"))," ")</f>
        <v xml:space="preserve"> </v>
      </c>
      <c r="F128" s="5" t="str">
        <f>IF(B128&lt;&gt;" ",'Matriz Nº1 Identificación'!E128," ")</f>
        <v xml:space="preserve"> </v>
      </c>
      <c r="G128" s="101"/>
      <c r="H128" s="101"/>
      <c r="I128" s="4" t="str">
        <f>IFERROR(IF((VLOOKUP(G128,'Tabla 2-3-4-5'!$B$10:$C$12,2,FALSE)*(VLOOKUP('Matriz Nº2 Análisis'!H128,'Tabla 2-3-4-5'!$B$10:$C$12,2,FALSE)))&lt;3,"BAJO",IF((VLOOKUP(G128,'Tabla 2-3-4-5'!$B$10:$C$12,2,FALSE)*(VLOOKUP('Matriz Nº2 Análisis'!H128,'Tabla 2-3-4-5'!$B$10:$C$12,2,FALSE)))&gt;5,"ALTO","MEDIO"))," ")</f>
        <v xml:space="preserve"> </v>
      </c>
      <c r="J128" s="9"/>
      <c r="K128" s="10"/>
      <c r="N128" s="10"/>
      <c r="O128" s="10"/>
      <c r="P128" s="10"/>
      <c r="Q128" s="10"/>
      <c r="R128" s="10"/>
      <c r="S128" s="10"/>
      <c r="T128" s="10"/>
      <c r="U128" s="10"/>
      <c r="V128" s="10"/>
      <c r="W128" s="10"/>
      <c r="X128" s="10"/>
      <c r="Y128" s="10"/>
      <c r="Z128" s="10"/>
      <c r="AA128" s="10"/>
      <c r="AB128" s="10"/>
      <c r="AC128" s="10"/>
    </row>
    <row r="129" spans="1:29" ht="83.25" customHeight="1" x14ac:dyDescent="0.3">
      <c r="A129" s="136" t="str">
        <f>'Matriz Nº1 Identificación'!A129</f>
        <v>14. 3</v>
      </c>
      <c r="B129" s="4" t="str">
        <f>IF('Matriz Nº1 Identificación'!B129&lt;&gt;" ",'Matriz Nº1 Identificación'!F129," ")</f>
        <v xml:space="preserve"> </v>
      </c>
      <c r="C129" s="101"/>
      <c r="D129" s="101"/>
      <c r="E129" s="4" t="str">
        <f>IFERROR(IF((VLOOKUP(C129,'Tabla 2-3-4-5'!$B$10:$C$12,2,FALSE)*(VLOOKUP('Matriz Nº2 Análisis'!D129,'Tabla 2-3-4-5'!$B$10:$C$12,2,FALSE)))&lt;3,"BAJO",IF((VLOOKUP(C129,'Tabla 2-3-4-5'!$B$10:$C$12,2,FALSE)*(VLOOKUP('Matriz Nº2 Análisis'!D129,'Tabla 2-3-4-5'!$B$10:$C$12,2,FALSE)))&gt;5,"ALTO","MEDIO"))," ")</f>
        <v xml:space="preserve"> </v>
      </c>
      <c r="F129" s="5" t="str">
        <f>IF(B129&lt;&gt;" ",'Matriz Nº1 Identificación'!E129," ")</f>
        <v xml:space="preserve"> </v>
      </c>
      <c r="G129" s="101"/>
      <c r="H129" s="101"/>
      <c r="I129" s="4" t="str">
        <f>IFERROR(IF((VLOOKUP(G129,'Tabla 2-3-4-5'!$B$10:$C$12,2,FALSE)*(VLOOKUP('Matriz Nº2 Análisis'!H129,'Tabla 2-3-4-5'!$B$10:$C$12,2,FALSE)))&lt;3,"BAJO",IF((VLOOKUP(G129,'Tabla 2-3-4-5'!$B$10:$C$12,2,FALSE)*(VLOOKUP('Matriz Nº2 Análisis'!H129,'Tabla 2-3-4-5'!$B$10:$C$12,2,FALSE)))&gt;5,"ALTO","MEDIO"))," ")</f>
        <v xml:space="preserve"> </v>
      </c>
      <c r="J129" s="9"/>
      <c r="K129" s="10"/>
      <c r="N129" s="10"/>
      <c r="O129" s="10"/>
      <c r="P129" s="10"/>
      <c r="Q129" s="10"/>
      <c r="R129" s="10"/>
      <c r="S129" s="10"/>
      <c r="T129" s="10"/>
      <c r="U129" s="10"/>
      <c r="V129" s="10"/>
      <c r="W129" s="10"/>
      <c r="X129" s="10"/>
      <c r="Y129" s="10"/>
      <c r="Z129" s="10"/>
      <c r="AA129" s="10"/>
      <c r="AB129" s="10"/>
      <c r="AC129" s="10"/>
    </row>
    <row r="130" spans="1:29" ht="83.25" customHeight="1" x14ac:dyDescent="0.3">
      <c r="A130" s="136" t="str">
        <f>'Matriz Nº1 Identificación'!A130</f>
        <v>14. 4</v>
      </c>
      <c r="B130" s="4" t="str">
        <f>IF('Matriz Nº1 Identificación'!B130&lt;&gt;" ",'Matriz Nº1 Identificación'!F130," ")</f>
        <v xml:space="preserve"> </v>
      </c>
      <c r="C130" s="101"/>
      <c r="D130" s="101"/>
      <c r="E130" s="4" t="str">
        <f>IFERROR(IF((VLOOKUP(C130,'Tabla 2-3-4-5'!$B$10:$C$12,2,FALSE)*(VLOOKUP('Matriz Nº2 Análisis'!D130,'Tabla 2-3-4-5'!$B$10:$C$12,2,FALSE)))&lt;3,"BAJO",IF((VLOOKUP(C130,'Tabla 2-3-4-5'!$B$10:$C$12,2,FALSE)*(VLOOKUP('Matriz Nº2 Análisis'!D130,'Tabla 2-3-4-5'!$B$10:$C$12,2,FALSE)))&gt;5,"ALTO","MEDIO"))," ")</f>
        <v xml:space="preserve"> </v>
      </c>
      <c r="F130" s="5" t="str">
        <f>IF(B130&lt;&gt;" ",'Matriz Nº1 Identificación'!E130," ")</f>
        <v xml:space="preserve"> </v>
      </c>
      <c r="G130" s="101"/>
      <c r="H130" s="101"/>
      <c r="I130" s="4" t="str">
        <f>IFERROR(IF((VLOOKUP(G130,'Tabla 2-3-4-5'!$B$10:$C$12,2,FALSE)*(VLOOKUP('Matriz Nº2 Análisis'!H130,'Tabla 2-3-4-5'!$B$10:$C$12,2,FALSE)))&lt;3,"BAJO",IF((VLOOKUP(G130,'Tabla 2-3-4-5'!$B$10:$C$12,2,FALSE)*(VLOOKUP('Matriz Nº2 Análisis'!H130,'Tabla 2-3-4-5'!$B$10:$C$12,2,FALSE)))&gt;5,"ALTO","MEDIO"))," ")</f>
        <v xml:space="preserve"> </v>
      </c>
      <c r="J130" s="9"/>
      <c r="K130" s="10"/>
      <c r="N130" s="10"/>
      <c r="O130" s="10"/>
      <c r="P130" s="10"/>
      <c r="Q130" s="10"/>
      <c r="R130" s="10"/>
      <c r="S130" s="10"/>
      <c r="T130" s="10"/>
      <c r="U130" s="10"/>
      <c r="V130" s="10"/>
      <c r="W130" s="10"/>
      <c r="X130" s="10"/>
      <c r="Y130" s="10"/>
      <c r="Z130" s="10"/>
      <c r="AA130" s="10"/>
      <c r="AB130" s="10"/>
      <c r="AC130" s="10"/>
    </row>
    <row r="131" spans="1:29" ht="83.25" customHeight="1" x14ac:dyDescent="0.3">
      <c r="A131" s="136" t="str">
        <f>'Matriz Nº1 Identificación'!A131</f>
        <v>14. 5</v>
      </c>
      <c r="B131" s="4" t="str">
        <f>IF('Matriz Nº1 Identificación'!B131&lt;&gt;" ",'Matriz Nº1 Identificación'!F131," ")</f>
        <v xml:space="preserve"> </v>
      </c>
      <c r="C131" s="101"/>
      <c r="D131" s="101"/>
      <c r="E131" s="4" t="str">
        <f>IFERROR(IF((VLOOKUP(C131,'Tabla 2-3-4-5'!$B$10:$C$12,2,FALSE)*(VLOOKUP('Matriz Nº2 Análisis'!D131,'Tabla 2-3-4-5'!$B$10:$C$12,2,FALSE)))&lt;3,"BAJO",IF((VLOOKUP(C131,'Tabla 2-3-4-5'!$B$10:$C$12,2,FALSE)*(VLOOKUP('Matriz Nº2 Análisis'!D131,'Tabla 2-3-4-5'!$B$10:$C$12,2,FALSE)))&gt;5,"ALTO","MEDIO"))," ")</f>
        <v xml:space="preserve"> </v>
      </c>
      <c r="F131" s="5" t="str">
        <f>IF(B131&lt;&gt;" ",'Matriz Nº1 Identificación'!E131," ")</f>
        <v xml:space="preserve"> </v>
      </c>
      <c r="G131" s="101"/>
      <c r="H131" s="101"/>
      <c r="I131" s="4" t="str">
        <f>IFERROR(IF((VLOOKUP(G131,'Tabla 2-3-4-5'!$B$10:$C$12,2,FALSE)*(VLOOKUP('Matriz Nº2 Análisis'!H131,'Tabla 2-3-4-5'!$B$10:$C$12,2,FALSE)))&lt;3,"BAJO",IF((VLOOKUP(G131,'Tabla 2-3-4-5'!$B$10:$C$12,2,FALSE)*(VLOOKUP('Matriz Nº2 Análisis'!H131,'Tabla 2-3-4-5'!$B$10:$C$12,2,FALSE)))&gt;5,"ALTO","MEDIO"))," ")</f>
        <v xml:space="preserve"> </v>
      </c>
      <c r="J131" s="9"/>
      <c r="K131" s="10"/>
      <c r="N131" s="10"/>
      <c r="O131" s="10"/>
      <c r="P131" s="10"/>
      <c r="Q131" s="10"/>
      <c r="R131" s="10"/>
      <c r="S131" s="10"/>
      <c r="T131" s="10"/>
      <c r="U131" s="10"/>
      <c r="V131" s="10"/>
      <c r="W131" s="10"/>
      <c r="X131" s="10"/>
      <c r="Y131" s="10"/>
      <c r="Z131" s="10"/>
      <c r="AA131" s="10"/>
      <c r="AB131" s="10"/>
      <c r="AC131" s="10"/>
    </row>
    <row r="132" spans="1:29" ht="83.25" customHeight="1" x14ac:dyDescent="0.3">
      <c r="A132" s="136" t="str">
        <f>'Matriz Nº1 Identificación'!A132</f>
        <v>14. 6</v>
      </c>
      <c r="B132" s="4" t="str">
        <f>IF('Matriz Nº1 Identificación'!B132&lt;&gt;" ",'Matriz Nº1 Identificación'!F132," ")</f>
        <v xml:space="preserve"> </v>
      </c>
      <c r="C132" s="101"/>
      <c r="D132" s="101"/>
      <c r="E132" s="4" t="str">
        <f>IFERROR(IF((VLOOKUP(C132,'Tabla 2-3-4-5'!$B$10:$C$12,2,FALSE)*(VLOOKUP('Matriz Nº2 Análisis'!D132,'Tabla 2-3-4-5'!$B$10:$C$12,2,FALSE)))&lt;3,"BAJO",IF((VLOOKUP(C132,'Tabla 2-3-4-5'!$B$10:$C$12,2,FALSE)*(VLOOKUP('Matriz Nº2 Análisis'!D132,'Tabla 2-3-4-5'!$B$10:$C$12,2,FALSE)))&gt;5,"ALTO","MEDIO"))," ")</f>
        <v xml:space="preserve"> </v>
      </c>
      <c r="F132" s="5" t="str">
        <f>IF(B132&lt;&gt;" ",'Matriz Nº1 Identificación'!E132," ")</f>
        <v xml:space="preserve"> </v>
      </c>
      <c r="G132" s="101"/>
      <c r="H132" s="101"/>
      <c r="I132" s="4" t="str">
        <f>IFERROR(IF((VLOOKUP(G132,'Tabla 2-3-4-5'!$B$10:$C$12,2,FALSE)*(VLOOKUP('Matriz Nº2 Análisis'!H132,'Tabla 2-3-4-5'!$B$10:$C$12,2,FALSE)))&lt;3,"BAJO",IF((VLOOKUP(G132,'Tabla 2-3-4-5'!$B$10:$C$12,2,FALSE)*(VLOOKUP('Matriz Nº2 Análisis'!H132,'Tabla 2-3-4-5'!$B$10:$C$12,2,FALSE)))&gt;5,"ALTO","MEDIO"))," ")</f>
        <v xml:space="preserve"> </v>
      </c>
      <c r="J132" s="9"/>
      <c r="K132" s="10"/>
      <c r="N132" s="10"/>
      <c r="O132" s="10"/>
      <c r="P132" s="10"/>
      <c r="Q132" s="10"/>
      <c r="R132" s="10"/>
      <c r="S132" s="10"/>
      <c r="T132" s="10"/>
      <c r="U132" s="10"/>
      <c r="V132" s="10"/>
      <c r="W132" s="10"/>
      <c r="X132" s="10"/>
      <c r="Y132" s="10"/>
      <c r="Z132" s="10"/>
      <c r="AA132" s="10"/>
      <c r="AB132" s="10"/>
      <c r="AC132" s="10"/>
    </row>
    <row r="133" spans="1:29" ht="83.25" customHeight="1" thickBot="1" x14ac:dyDescent="0.35">
      <c r="A133" s="136" t="str">
        <f>'Matriz Nº1 Identificación'!A133</f>
        <v>14. 7</v>
      </c>
      <c r="B133" s="4" t="str">
        <f>IF('Matriz Nº1 Identificación'!B133&lt;&gt;" ",'Matriz Nº1 Identificación'!F133," ")</f>
        <v xml:space="preserve"> </v>
      </c>
      <c r="C133" s="101"/>
      <c r="D133" s="101"/>
      <c r="E133" s="4" t="str">
        <f>IFERROR(IF((VLOOKUP(C133,'Tabla 2-3-4-5'!$B$10:$C$12,2,FALSE)*(VLOOKUP('Matriz Nº2 Análisis'!D133,'Tabla 2-3-4-5'!$B$10:$C$12,2,FALSE)))&lt;3,"BAJO",IF((VLOOKUP(C133,'Tabla 2-3-4-5'!$B$10:$C$12,2,FALSE)*(VLOOKUP('Matriz Nº2 Análisis'!D133,'Tabla 2-3-4-5'!$B$10:$C$12,2,FALSE)))&gt;5,"ALTO","MEDIO"))," ")</f>
        <v xml:space="preserve"> </v>
      </c>
      <c r="F133" s="5" t="str">
        <f>IF(B133&lt;&gt;" ",'Matriz Nº1 Identificación'!E133," ")</f>
        <v xml:space="preserve"> </v>
      </c>
      <c r="G133" s="101"/>
      <c r="H133" s="101"/>
      <c r="I133" s="4" t="str">
        <f>IFERROR(IF((VLOOKUP(G133,'Tabla 2-3-4-5'!$B$10:$C$12,2,FALSE)*(VLOOKUP('Matriz Nº2 Análisis'!H133,'Tabla 2-3-4-5'!$B$10:$C$12,2,FALSE)))&lt;3,"BAJO",IF((VLOOKUP(G133,'Tabla 2-3-4-5'!$B$10:$C$12,2,FALSE)*(VLOOKUP('Matriz Nº2 Análisis'!H133,'Tabla 2-3-4-5'!$B$10:$C$12,2,FALSE)))&gt;5,"ALTO","MEDIO"))," ")</f>
        <v xml:space="preserve"> </v>
      </c>
      <c r="J133" s="9"/>
      <c r="K133" s="10"/>
      <c r="N133" s="10"/>
      <c r="O133" s="10"/>
      <c r="P133" s="10"/>
      <c r="Q133" s="10"/>
      <c r="R133" s="10"/>
      <c r="S133" s="10"/>
      <c r="T133" s="10"/>
      <c r="U133" s="10"/>
      <c r="V133" s="10"/>
      <c r="W133" s="10"/>
      <c r="X133" s="10"/>
      <c r="Y133" s="10"/>
      <c r="Z133" s="10"/>
      <c r="AA133" s="10"/>
      <c r="AB133" s="10"/>
      <c r="AC133" s="10"/>
    </row>
    <row r="134" spans="1:29" ht="23.25" customHeight="1" thickBot="1" x14ac:dyDescent="0.35">
      <c r="A134" s="73" t="str">
        <f>'Matriz Nº1 Identificación'!A134</f>
        <v xml:space="preserve">Objetivo Estratégico: </v>
      </c>
      <c r="B134" s="409">
        <f>+'Matriz Nº1 Identificación'!B134:H134</f>
        <v>0</v>
      </c>
      <c r="C134" s="410"/>
      <c r="D134" s="410"/>
      <c r="E134" s="410"/>
      <c r="F134" s="410"/>
      <c r="G134" s="410"/>
      <c r="H134" s="410"/>
      <c r="I134" s="411"/>
      <c r="J134" s="1"/>
    </row>
    <row r="135" spans="1:29" ht="26.25" customHeight="1" x14ac:dyDescent="0.3">
      <c r="A135" s="75" t="str">
        <f>'Matriz Nº1 Identificación'!A135</f>
        <v>Objetivo táctico</v>
      </c>
      <c r="B135" s="406" t="str">
        <f>+'Matriz Nº1 Identificación'!B135:H135</f>
        <v>15. Producir material de artes gráficas e impresos comerciales que cumpan con los lineamiento de calidad y conseguir una comunicación eficaz hacia el púlbico.</v>
      </c>
      <c r="C135" s="407"/>
      <c r="D135" s="407"/>
      <c r="E135" s="407"/>
      <c r="F135" s="407"/>
      <c r="G135" s="407"/>
      <c r="H135" s="407"/>
      <c r="I135" s="408"/>
      <c r="J135" s="1"/>
    </row>
    <row r="136" spans="1:29" ht="83.25" customHeight="1" x14ac:dyDescent="0.3">
      <c r="A136" s="136" t="str">
        <f>'Matriz Nº1 Identificación'!A136</f>
        <v>15. 1</v>
      </c>
      <c r="B136" s="4" t="str">
        <f>IF('Matriz Nº1 Identificación'!B136&lt;&gt;" ",'Matriz Nº1 Identificación'!F136," ")</f>
        <v xml:space="preserve"> </v>
      </c>
      <c r="C136" s="101"/>
      <c r="D136" s="101"/>
      <c r="E136" s="4" t="str">
        <f>IFERROR(IF((VLOOKUP(C136,'Tabla 2-3-4-5'!$B$10:$C$12,2,FALSE)*(VLOOKUP('Matriz Nº2 Análisis'!D136,'Tabla 2-3-4-5'!$B$10:$C$12,2,FALSE)))&lt;3,"BAJO",IF((VLOOKUP(C136,'Tabla 2-3-4-5'!$B$10:$C$12,2,FALSE)*(VLOOKUP('Matriz Nº2 Análisis'!D136,'Tabla 2-3-4-5'!$B$10:$C$12,2,FALSE)))&gt;5,"ALTO","MEDIO"))," ")</f>
        <v xml:space="preserve"> </v>
      </c>
      <c r="F136" s="5" t="str">
        <f>IF(B136&lt;&gt;" ",'Matriz Nº1 Identificación'!E136," ")</f>
        <v xml:space="preserve"> </v>
      </c>
      <c r="G136" s="101"/>
      <c r="H136" s="101"/>
      <c r="I136" s="4" t="str">
        <f>IFERROR(IF((VLOOKUP(G136,'Tabla 2-3-4-5'!$B$10:$C$12,2,FALSE)*(VLOOKUP('Matriz Nº2 Análisis'!H136,'Tabla 2-3-4-5'!$B$10:$C$12,2,FALSE)))&lt;3,"BAJO",IF((VLOOKUP(G136,'Tabla 2-3-4-5'!$B$10:$C$12,2,FALSE)*(VLOOKUP('Matriz Nº2 Análisis'!H136,'Tabla 2-3-4-5'!$B$10:$C$12,2,FALSE)))&gt;5,"ALTO","MEDIO"))," ")</f>
        <v xml:space="preserve"> </v>
      </c>
      <c r="J136" s="9"/>
      <c r="K136" s="10"/>
      <c r="N136" s="10"/>
      <c r="O136" s="10"/>
      <c r="P136" s="10"/>
      <c r="Q136" s="10"/>
      <c r="R136" s="10"/>
      <c r="S136" s="10"/>
      <c r="T136" s="10"/>
      <c r="U136" s="10"/>
      <c r="V136" s="10"/>
      <c r="W136" s="10"/>
      <c r="X136" s="10"/>
      <c r="Y136" s="10"/>
      <c r="Z136" s="10"/>
      <c r="AA136" s="10"/>
      <c r="AB136" s="10"/>
      <c r="AC136" s="10"/>
    </row>
    <row r="137" spans="1:29" ht="83.25" customHeight="1" x14ac:dyDescent="0.3">
      <c r="A137" s="136" t="str">
        <f>'Matriz Nº1 Identificación'!A137</f>
        <v>15. 2</v>
      </c>
      <c r="B137" s="4" t="str">
        <f>IF('Matriz Nº1 Identificación'!B137&lt;&gt;" ",'Matriz Nº1 Identificación'!F137," ")</f>
        <v xml:space="preserve"> </v>
      </c>
      <c r="C137" s="101"/>
      <c r="D137" s="101"/>
      <c r="E137" s="4" t="str">
        <f>IFERROR(IF((VLOOKUP(C137,'Tabla 2-3-4-5'!$B$10:$C$12,2,FALSE)*(VLOOKUP('Matriz Nº2 Análisis'!D137,'Tabla 2-3-4-5'!$B$10:$C$12,2,FALSE)))&lt;3,"BAJO",IF((VLOOKUP(C137,'Tabla 2-3-4-5'!$B$10:$C$12,2,FALSE)*(VLOOKUP('Matriz Nº2 Análisis'!D137,'Tabla 2-3-4-5'!$B$10:$C$12,2,FALSE)))&gt;5,"ALTO","MEDIO"))," ")</f>
        <v xml:space="preserve"> </v>
      </c>
      <c r="F137" s="5" t="str">
        <f>IF(B137&lt;&gt;" ",'Matriz Nº1 Identificación'!E137," ")</f>
        <v xml:space="preserve"> </v>
      </c>
      <c r="G137" s="101"/>
      <c r="H137" s="101"/>
      <c r="I137" s="4" t="str">
        <f>IFERROR(IF((VLOOKUP(G137,'Tabla 2-3-4-5'!$B$10:$C$12,2,FALSE)*(VLOOKUP('Matriz Nº2 Análisis'!H137,'Tabla 2-3-4-5'!$B$10:$C$12,2,FALSE)))&lt;3,"BAJO",IF((VLOOKUP(G137,'Tabla 2-3-4-5'!$B$10:$C$12,2,FALSE)*(VLOOKUP('Matriz Nº2 Análisis'!H137,'Tabla 2-3-4-5'!$B$10:$C$12,2,FALSE)))&gt;5,"ALTO","MEDIO"))," ")</f>
        <v xml:space="preserve"> </v>
      </c>
      <c r="J137" s="9"/>
      <c r="K137" s="10"/>
      <c r="N137" s="10"/>
      <c r="O137" s="10"/>
      <c r="P137" s="10"/>
      <c r="Q137" s="10"/>
      <c r="R137" s="10"/>
      <c r="S137" s="10"/>
      <c r="T137" s="10"/>
      <c r="U137" s="10"/>
      <c r="V137" s="10"/>
      <c r="W137" s="10"/>
      <c r="X137" s="10"/>
      <c r="Y137" s="10"/>
      <c r="Z137" s="10"/>
      <c r="AA137" s="10"/>
      <c r="AB137" s="10"/>
      <c r="AC137" s="10"/>
    </row>
    <row r="138" spans="1:29" ht="83.25" customHeight="1" x14ac:dyDescent="0.3">
      <c r="A138" s="136" t="str">
        <f>'Matriz Nº1 Identificación'!A138</f>
        <v>15. 3</v>
      </c>
      <c r="B138" s="4" t="str">
        <f>IF('Matriz Nº1 Identificación'!B138&lt;&gt;" ",'Matriz Nº1 Identificación'!F138," ")</f>
        <v xml:space="preserve"> </v>
      </c>
      <c r="C138" s="101"/>
      <c r="D138" s="101"/>
      <c r="E138" s="4" t="str">
        <f>IFERROR(IF((VLOOKUP(C138,'Tabla 2-3-4-5'!$B$10:$C$12,2,FALSE)*(VLOOKUP('Matriz Nº2 Análisis'!D138,'Tabla 2-3-4-5'!$B$10:$C$12,2,FALSE)))&lt;3,"BAJO",IF((VLOOKUP(C138,'Tabla 2-3-4-5'!$B$10:$C$12,2,FALSE)*(VLOOKUP('Matriz Nº2 Análisis'!D138,'Tabla 2-3-4-5'!$B$10:$C$12,2,FALSE)))&gt;5,"ALTO","MEDIO"))," ")</f>
        <v xml:space="preserve"> </v>
      </c>
      <c r="F138" s="5" t="str">
        <f>IF(B138&lt;&gt;" ",'Matriz Nº1 Identificación'!E138," ")</f>
        <v xml:space="preserve"> </v>
      </c>
      <c r="G138" s="101"/>
      <c r="H138" s="101"/>
      <c r="I138" s="4" t="str">
        <f>IFERROR(IF((VLOOKUP(G138,'Tabla 2-3-4-5'!$B$10:$C$12,2,FALSE)*(VLOOKUP('Matriz Nº2 Análisis'!H138,'Tabla 2-3-4-5'!$B$10:$C$12,2,FALSE)))&lt;3,"BAJO",IF((VLOOKUP(G138,'Tabla 2-3-4-5'!$B$10:$C$12,2,FALSE)*(VLOOKUP('Matriz Nº2 Análisis'!H138,'Tabla 2-3-4-5'!$B$10:$C$12,2,FALSE)))&gt;5,"ALTO","MEDIO"))," ")</f>
        <v xml:space="preserve"> </v>
      </c>
      <c r="J138" s="9"/>
      <c r="K138" s="10"/>
      <c r="N138" s="10"/>
      <c r="O138" s="10"/>
      <c r="P138" s="10"/>
      <c r="Q138" s="10"/>
      <c r="R138" s="10"/>
      <c r="S138" s="10"/>
      <c r="T138" s="10"/>
      <c r="U138" s="10"/>
      <c r="V138" s="10"/>
      <c r="W138" s="10"/>
      <c r="X138" s="10"/>
      <c r="Y138" s="10"/>
      <c r="Z138" s="10"/>
      <c r="AA138" s="10"/>
      <c r="AB138" s="10"/>
      <c r="AC138" s="10"/>
    </row>
    <row r="139" spans="1:29" ht="83.25" customHeight="1" x14ac:dyDescent="0.3">
      <c r="A139" s="136" t="str">
        <f>'Matriz Nº1 Identificación'!A139</f>
        <v>15. 4</v>
      </c>
      <c r="B139" s="4" t="str">
        <f>IF('Matriz Nº1 Identificación'!B139&lt;&gt;" ",'Matriz Nº1 Identificación'!F139," ")</f>
        <v xml:space="preserve"> </v>
      </c>
      <c r="C139" s="101"/>
      <c r="D139" s="101"/>
      <c r="E139" s="4" t="str">
        <f>IFERROR(IF((VLOOKUP(C139,'Tabla 2-3-4-5'!$B$10:$C$12,2,FALSE)*(VLOOKUP('Matriz Nº2 Análisis'!D139,'Tabla 2-3-4-5'!$B$10:$C$12,2,FALSE)))&lt;3,"BAJO",IF((VLOOKUP(C139,'Tabla 2-3-4-5'!$B$10:$C$12,2,FALSE)*(VLOOKUP('Matriz Nº2 Análisis'!D139,'Tabla 2-3-4-5'!$B$10:$C$12,2,FALSE)))&gt;5,"ALTO","MEDIO"))," ")</f>
        <v xml:space="preserve"> </v>
      </c>
      <c r="F139" s="5" t="str">
        <f>IF(B139&lt;&gt;" ",'Matriz Nº1 Identificación'!E139," ")</f>
        <v xml:space="preserve"> </v>
      </c>
      <c r="G139" s="101"/>
      <c r="H139" s="101"/>
      <c r="I139" s="4" t="str">
        <f>IFERROR(IF((VLOOKUP(G139,'Tabla 2-3-4-5'!$B$10:$C$12,2,FALSE)*(VLOOKUP('Matriz Nº2 Análisis'!H139,'Tabla 2-3-4-5'!$B$10:$C$12,2,FALSE)))&lt;3,"BAJO",IF((VLOOKUP(G139,'Tabla 2-3-4-5'!$B$10:$C$12,2,FALSE)*(VLOOKUP('Matriz Nº2 Análisis'!H139,'Tabla 2-3-4-5'!$B$10:$C$12,2,FALSE)))&gt;5,"ALTO","MEDIO"))," ")</f>
        <v xml:space="preserve"> </v>
      </c>
      <c r="J139" s="9"/>
      <c r="K139" s="10"/>
      <c r="N139" s="10"/>
      <c r="O139" s="10"/>
      <c r="P139" s="10"/>
      <c r="Q139" s="10"/>
      <c r="R139" s="10"/>
      <c r="S139" s="10"/>
      <c r="T139" s="10"/>
      <c r="U139" s="10"/>
      <c r="V139" s="10"/>
      <c r="W139" s="10"/>
      <c r="X139" s="10"/>
      <c r="Y139" s="10"/>
      <c r="Z139" s="10"/>
      <c r="AA139" s="10"/>
      <c r="AB139" s="10"/>
      <c r="AC139" s="10"/>
    </row>
    <row r="140" spans="1:29" ht="83.25" customHeight="1" x14ac:dyDescent="0.3">
      <c r="A140" s="136" t="str">
        <f>'Matriz Nº1 Identificación'!A140</f>
        <v>15. 5</v>
      </c>
      <c r="B140" s="4" t="str">
        <f>IF('Matriz Nº1 Identificación'!B140&lt;&gt;" ",'Matriz Nº1 Identificación'!F140," ")</f>
        <v xml:space="preserve"> </v>
      </c>
      <c r="C140" s="101"/>
      <c r="D140" s="101"/>
      <c r="E140" s="4" t="str">
        <f>IFERROR(IF((VLOOKUP(C140,'Tabla 2-3-4-5'!$B$10:$C$12,2,FALSE)*(VLOOKUP('Matriz Nº2 Análisis'!D140,'Tabla 2-3-4-5'!$B$10:$C$12,2,FALSE)))&lt;3,"BAJO",IF((VLOOKUP(C140,'Tabla 2-3-4-5'!$B$10:$C$12,2,FALSE)*(VLOOKUP('Matriz Nº2 Análisis'!D140,'Tabla 2-3-4-5'!$B$10:$C$12,2,FALSE)))&gt;5,"ALTO","MEDIO"))," ")</f>
        <v xml:space="preserve"> </v>
      </c>
      <c r="F140" s="5" t="str">
        <f>IF(B140&lt;&gt;" ",'Matriz Nº1 Identificación'!E140," ")</f>
        <v xml:space="preserve"> </v>
      </c>
      <c r="G140" s="101"/>
      <c r="H140" s="101"/>
      <c r="I140" s="4" t="str">
        <f>IFERROR(IF((VLOOKUP(G140,'Tabla 2-3-4-5'!$B$10:$C$12,2,FALSE)*(VLOOKUP('Matriz Nº2 Análisis'!H140,'Tabla 2-3-4-5'!$B$10:$C$12,2,FALSE)))&lt;3,"BAJO",IF((VLOOKUP(G140,'Tabla 2-3-4-5'!$B$10:$C$12,2,FALSE)*(VLOOKUP('Matriz Nº2 Análisis'!H140,'Tabla 2-3-4-5'!$B$10:$C$12,2,FALSE)))&gt;5,"ALTO","MEDIO"))," ")</f>
        <v xml:space="preserve"> </v>
      </c>
      <c r="J140" s="9"/>
      <c r="K140" s="10"/>
      <c r="N140" s="10"/>
      <c r="O140" s="10"/>
      <c r="P140" s="10"/>
      <c r="Q140" s="10"/>
      <c r="R140" s="10"/>
      <c r="S140" s="10"/>
      <c r="T140" s="10"/>
      <c r="U140" s="10"/>
      <c r="V140" s="10"/>
      <c r="W140" s="10"/>
      <c r="X140" s="10"/>
      <c r="Y140" s="10"/>
      <c r="Z140" s="10"/>
      <c r="AA140" s="10"/>
      <c r="AB140" s="10"/>
      <c r="AC140" s="10"/>
    </row>
    <row r="141" spans="1:29" ht="83.25" customHeight="1" x14ac:dyDescent="0.3">
      <c r="A141" s="136" t="str">
        <f>'Matriz Nº1 Identificación'!A141</f>
        <v>15. 6</v>
      </c>
      <c r="B141" s="4" t="str">
        <f>IF('Matriz Nº1 Identificación'!B141&lt;&gt;" ",'Matriz Nº1 Identificación'!F141," ")</f>
        <v xml:space="preserve"> </v>
      </c>
      <c r="C141" s="101"/>
      <c r="D141" s="101"/>
      <c r="E141" s="4" t="str">
        <f>IFERROR(IF((VLOOKUP(C141,'Tabla 2-3-4-5'!$B$10:$C$12,2,FALSE)*(VLOOKUP('Matriz Nº2 Análisis'!D141,'Tabla 2-3-4-5'!$B$10:$C$12,2,FALSE)))&lt;3,"BAJO",IF((VLOOKUP(C141,'Tabla 2-3-4-5'!$B$10:$C$12,2,FALSE)*(VLOOKUP('Matriz Nº2 Análisis'!D141,'Tabla 2-3-4-5'!$B$10:$C$12,2,FALSE)))&gt;5,"ALTO","MEDIO"))," ")</f>
        <v xml:space="preserve"> </v>
      </c>
      <c r="F141" s="5" t="str">
        <f>IF(B141&lt;&gt;" ",'Matriz Nº1 Identificación'!E141," ")</f>
        <v xml:space="preserve"> </v>
      </c>
      <c r="G141" s="101"/>
      <c r="H141" s="101"/>
      <c r="I141" s="4" t="str">
        <f>IFERROR(IF((VLOOKUP(G141,'Tabla 2-3-4-5'!$B$10:$C$12,2,FALSE)*(VLOOKUP('Matriz Nº2 Análisis'!H141,'Tabla 2-3-4-5'!$B$10:$C$12,2,FALSE)))&lt;3,"BAJO",IF((VLOOKUP(G141,'Tabla 2-3-4-5'!$B$10:$C$12,2,FALSE)*(VLOOKUP('Matriz Nº2 Análisis'!H141,'Tabla 2-3-4-5'!$B$10:$C$12,2,FALSE)))&gt;5,"ALTO","MEDIO"))," ")</f>
        <v xml:space="preserve"> </v>
      </c>
      <c r="J141" s="9"/>
      <c r="K141" s="10"/>
      <c r="N141" s="10"/>
      <c r="O141" s="10"/>
      <c r="P141" s="10"/>
      <c r="Q141" s="10"/>
      <c r="R141" s="10"/>
      <c r="S141" s="10"/>
      <c r="T141" s="10"/>
      <c r="U141" s="10"/>
      <c r="V141" s="10"/>
      <c r="W141" s="10"/>
      <c r="X141" s="10"/>
      <c r="Y141" s="10"/>
      <c r="Z141" s="10"/>
      <c r="AA141" s="10"/>
      <c r="AB141" s="10"/>
      <c r="AC141" s="10"/>
    </row>
    <row r="142" spans="1:29" ht="83.25" customHeight="1" thickBot="1" x14ac:dyDescent="0.35">
      <c r="A142" s="136" t="str">
        <f>'Matriz Nº1 Identificación'!A142</f>
        <v>15. 7</v>
      </c>
      <c r="B142" s="4" t="str">
        <f>IF('Matriz Nº1 Identificación'!B142&lt;&gt;" ",'Matriz Nº1 Identificación'!F142," ")</f>
        <v xml:space="preserve"> </v>
      </c>
      <c r="C142" s="101"/>
      <c r="D142" s="101"/>
      <c r="E142" s="4" t="str">
        <f>IFERROR(IF((VLOOKUP(C142,'Tabla 2-3-4-5'!$B$10:$C$12,2,FALSE)*(VLOOKUP('Matriz Nº2 Análisis'!D142,'Tabla 2-3-4-5'!$B$10:$C$12,2,FALSE)))&lt;3,"BAJO",IF((VLOOKUP(C142,'Tabla 2-3-4-5'!$B$10:$C$12,2,FALSE)*(VLOOKUP('Matriz Nº2 Análisis'!D142,'Tabla 2-3-4-5'!$B$10:$C$12,2,FALSE)))&gt;5,"ALTO","MEDIO"))," ")</f>
        <v xml:space="preserve"> </v>
      </c>
      <c r="F142" s="5" t="str">
        <f>IF(B142&lt;&gt;" ",'Matriz Nº1 Identificación'!E142," ")</f>
        <v xml:space="preserve"> </v>
      </c>
      <c r="G142" s="101"/>
      <c r="H142" s="101"/>
      <c r="I142" s="4" t="str">
        <f>IFERROR(IF((VLOOKUP(G142,'Tabla 2-3-4-5'!$B$10:$C$12,2,FALSE)*(VLOOKUP('Matriz Nº2 Análisis'!H142,'Tabla 2-3-4-5'!$B$10:$C$12,2,FALSE)))&lt;3,"BAJO",IF((VLOOKUP(G142,'Tabla 2-3-4-5'!$B$10:$C$12,2,FALSE)*(VLOOKUP('Matriz Nº2 Análisis'!H142,'Tabla 2-3-4-5'!$B$10:$C$12,2,FALSE)))&gt;5,"ALTO","MEDIO"))," ")</f>
        <v xml:space="preserve"> </v>
      </c>
      <c r="J142" s="9"/>
      <c r="K142" s="10"/>
      <c r="N142" s="10"/>
      <c r="O142" s="10"/>
      <c r="P142" s="10"/>
      <c r="Q142" s="10"/>
      <c r="R142" s="10"/>
      <c r="S142" s="10"/>
      <c r="T142" s="10"/>
      <c r="U142" s="10"/>
      <c r="V142" s="10"/>
      <c r="W142" s="10"/>
      <c r="X142" s="10"/>
      <c r="Y142" s="10"/>
      <c r="Z142" s="10"/>
      <c r="AA142" s="10"/>
      <c r="AB142" s="10"/>
      <c r="AC142" s="10"/>
    </row>
    <row r="143" spans="1:29" ht="23.25" customHeight="1" thickBot="1" x14ac:dyDescent="0.35">
      <c r="A143" s="73" t="str">
        <f>'Matriz Nº1 Identificación'!A143</f>
        <v xml:space="preserve">Objetivo Estratégico: </v>
      </c>
      <c r="B143" s="409">
        <f>+'Matriz Nº1 Identificación'!B143:H143</f>
        <v>0</v>
      </c>
      <c r="C143" s="410"/>
      <c r="D143" s="410"/>
      <c r="E143" s="410"/>
      <c r="F143" s="410"/>
      <c r="G143" s="410"/>
      <c r="H143" s="410"/>
      <c r="I143" s="411"/>
      <c r="J143" s="1"/>
    </row>
    <row r="144" spans="1:29" ht="26.25" customHeight="1" x14ac:dyDescent="0.3">
      <c r="A144" s="75" t="str">
        <f>'Matriz Nº1 Identificación'!A144</f>
        <v>Objetivo táctico</v>
      </c>
      <c r="B144" s="406" t="str">
        <f>+'Matriz Nº1 Identificación'!B144:H144</f>
        <v>16. Producir material de artes gráficas e impresos comerciales que cumpan con los lineamiento de calidad y conseguir una comunicación eficaz hacia el púlbico.</v>
      </c>
      <c r="C144" s="407"/>
      <c r="D144" s="407"/>
      <c r="E144" s="407"/>
      <c r="F144" s="407"/>
      <c r="G144" s="407"/>
      <c r="H144" s="407"/>
      <c r="I144" s="408"/>
      <c r="J144" s="1"/>
    </row>
    <row r="145" spans="1:29" ht="83.25" customHeight="1" x14ac:dyDescent="0.3">
      <c r="A145" s="136" t="str">
        <f>'Matriz Nº1 Identificación'!A145</f>
        <v>16. 1</v>
      </c>
      <c r="B145" s="4" t="str">
        <f>IF('Matriz Nº1 Identificación'!B145&lt;&gt;" ",'Matriz Nº1 Identificación'!F145," ")</f>
        <v xml:space="preserve"> </v>
      </c>
      <c r="C145" s="101"/>
      <c r="D145" s="101"/>
      <c r="E145" s="4" t="str">
        <f>IFERROR(IF((VLOOKUP(C145,'Tabla 2-3-4-5'!$B$10:$C$12,2,FALSE)*(VLOOKUP('Matriz Nº2 Análisis'!D145,'Tabla 2-3-4-5'!$B$10:$C$12,2,FALSE)))&lt;3,"BAJO",IF((VLOOKUP(C145,'Tabla 2-3-4-5'!$B$10:$C$12,2,FALSE)*(VLOOKUP('Matriz Nº2 Análisis'!D145,'Tabla 2-3-4-5'!$B$10:$C$12,2,FALSE)))&gt;5,"ALTO","MEDIO"))," ")</f>
        <v xml:space="preserve"> </v>
      </c>
      <c r="F145" s="5" t="str">
        <f>IF(B145&lt;&gt;" ",'Matriz Nº1 Identificación'!E145," ")</f>
        <v xml:space="preserve"> </v>
      </c>
      <c r="G145" s="101"/>
      <c r="H145" s="101"/>
      <c r="I145" s="4" t="str">
        <f>IFERROR(IF((VLOOKUP(G145,'Tabla 2-3-4-5'!$B$10:$C$12,2,FALSE)*(VLOOKUP('Matriz Nº2 Análisis'!H145,'Tabla 2-3-4-5'!$B$10:$C$12,2,FALSE)))&lt;3,"BAJO",IF((VLOOKUP(G145,'Tabla 2-3-4-5'!$B$10:$C$12,2,FALSE)*(VLOOKUP('Matriz Nº2 Análisis'!H145,'Tabla 2-3-4-5'!$B$10:$C$12,2,FALSE)))&gt;5,"ALTO","MEDIO"))," ")</f>
        <v xml:space="preserve"> </v>
      </c>
      <c r="J145" s="9"/>
      <c r="K145" s="10"/>
      <c r="N145" s="10"/>
      <c r="O145" s="10"/>
      <c r="P145" s="10"/>
      <c r="Q145" s="10"/>
      <c r="R145" s="10"/>
      <c r="S145" s="10"/>
      <c r="T145" s="10"/>
      <c r="U145" s="10"/>
      <c r="V145" s="10"/>
      <c r="W145" s="10"/>
      <c r="X145" s="10"/>
      <c r="Y145" s="10"/>
      <c r="Z145" s="10"/>
      <c r="AA145" s="10"/>
      <c r="AB145" s="10"/>
      <c r="AC145" s="10"/>
    </row>
    <row r="146" spans="1:29" ht="83.25" customHeight="1" x14ac:dyDescent="0.3">
      <c r="A146" s="136" t="str">
        <f>'Matriz Nº1 Identificación'!A146</f>
        <v>16. 2</v>
      </c>
      <c r="B146" s="4" t="str">
        <f>IF('Matriz Nº1 Identificación'!B146&lt;&gt;" ",'Matriz Nº1 Identificación'!F146," ")</f>
        <v xml:space="preserve"> </v>
      </c>
      <c r="C146" s="101"/>
      <c r="D146" s="101"/>
      <c r="E146" s="4" t="str">
        <f>IFERROR(IF((VLOOKUP(C146,'Tabla 2-3-4-5'!$B$10:$C$12,2,FALSE)*(VLOOKUP('Matriz Nº2 Análisis'!D146,'Tabla 2-3-4-5'!$B$10:$C$12,2,FALSE)))&lt;3,"BAJO",IF((VLOOKUP(C146,'Tabla 2-3-4-5'!$B$10:$C$12,2,FALSE)*(VLOOKUP('Matriz Nº2 Análisis'!D146,'Tabla 2-3-4-5'!$B$10:$C$12,2,FALSE)))&gt;5,"ALTO","MEDIO"))," ")</f>
        <v xml:space="preserve"> </v>
      </c>
      <c r="F146" s="5" t="str">
        <f>IF(B146&lt;&gt;" ",'Matriz Nº1 Identificación'!E146," ")</f>
        <v xml:space="preserve"> </v>
      </c>
      <c r="G146" s="101"/>
      <c r="H146" s="101"/>
      <c r="I146" s="4" t="str">
        <f>IFERROR(IF((VLOOKUP(G146,'Tabla 2-3-4-5'!$B$10:$C$12,2,FALSE)*(VLOOKUP('Matriz Nº2 Análisis'!H146,'Tabla 2-3-4-5'!$B$10:$C$12,2,FALSE)))&lt;3,"BAJO",IF((VLOOKUP(G146,'Tabla 2-3-4-5'!$B$10:$C$12,2,FALSE)*(VLOOKUP('Matriz Nº2 Análisis'!H146,'Tabla 2-3-4-5'!$B$10:$C$12,2,FALSE)))&gt;5,"ALTO","MEDIO"))," ")</f>
        <v xml:space="preserve"> </v>
      </c>
      <c r="J146" s="9"/>
      <c r="K146" s="10"/>
      <c r="N146" s="10"/>
      <c r="O146" s="10"/>
      <c r="P146" s="10"/>
      <c r="Q146" s="10"/>
      <c r="R146" s="10"/>
      <c r="S146" s="10"/>
      <c r="T146" s="10"/>
      <c r="U146" s="10"/>
      <c r="V146" s="10"/>
      <c r="W146" s="10"/>
      <c r="X146" s="10"/>
      <c r="Y146" s="10"/>
      <c r="Z146" s="10"/>
      <c r="AA146" s="10"/>
      <c r="AB146" s="10"/>
      <c r="AC146" s="10"/>
    </row>
    <row r="147" spans="1:29" ht="83.25" customHeight="1" x14ac:dyDescent="0.3">
      <c r="A147" s="136" t="str">
        <f>'Matriz Nº1 Identificación'!A147</f>
        <v>16. 3</v>
      </c>
      <c r="B147" s="4" t="str">
        <f>IF('Matriz Nº1 Identificación'!B147&lt;&gt;" ",'Matriz Nº1 Identificación'!F147," ")</f>
        <v xml:space="preserve"> </v>
      </c>
      <c r="C147" s="101"/>
      <c r="D147" s="101"/>
      <c r="E147" s="4" t="str">
        <f>IFERROR(IF((VLOOKUP(C147,'Tabla 2-3-4-5'!$B$10:$C$12,2,FALSE)*(VLOOKUP('Matriz Nº2 Análisis'!D147,'Tabla 2-3-4-5'!$B$10:$C$12,2,FALSE)))&lt;3,"BAJO",IF((VLOOKUP(C147,'Tabla 2-3-4-5'!$B$10:$C$12,2,FALSE)*(VLOOKUP('Matriz Nº2 Análisis'!D147,'Tabla 2-3-4-5'!$B$10:$C$12,2,FALSE)))&gt;5,"ALTO","MEDIO"))," ")</f>
        <v xml:space="preserve"> </v>
      </c>
      <c r="F147" s="5" t="str">
        <f>IF(B147&lt;&gt;" ",'Matriz Nº1 Identificación'!E147," ")</f>
        <v xml:space="preserve"> </v>
      </c>
      <c r="G147" s="101"/>
      <c r="H147" s="101"/>
      <c r="I147" s="4" t="str">
        <f>IFERROR(IF((VLOOKUP(G147,'Tabla 2-3-4-5'!$B$10:$C$12,2,FALSE)*(VLOOKUP('Matriz Nº2 Análisis'!H147,'Tabla 2-3-4-5'!$B$10:$C$12,2,FALSE)))&lt;3,"BAJO",IF((VLOOKUP(G147,'Tabla 2-3-4-5'!$B$10:$C$12,2,FALSE)*(VLOOKUP('Matriz Nº2 Análisis'!H147,'Tabla 2-3-4-5'!$B$10:$C$12,2,FALSE)))&gt;5,"ALTO","MEDIO"))," ")</f>
        <v xml:space="preserve"> </v>
      </c>
      <c r="J147" s="9"/>
      <c r="K147" s="10"/>
      <c r="N147" s="10"/>
      <c r="O147" s="10"/>
      <c r="P147" s="10"/>
      <c r="Q147" s="10"/>
      <c r="R147" s="10"/>
      <c r="S147" s="10"/>
      <c r="T147" s="10"/>
      <c r="U147" s="10"/>
      <c r="V147" s="10"/>
      <c r="W147" s="10"/>
      <c r="X147" s="10"/>
      <c r="Y147" s="10"/>
      <c r="Z147" s="10"/>
      <c r="AA147" s="10"/>
      <c r="AB147" s="10"/>
      <c r="AC147" s="10"/>
    </row>
    <row r="148" spans="1:29" ht="83.25" customHeight="1" x14ac:dyDescent="0.3">
      <c r="A148" s="136" t="str">
        <f>'Matriz Nº1 Identificación'!A148</f>
        <v>16. 4</v>
      </c>
      <c r="B148" s="4" t="str">
        <f>IF('Matriz Nº1 Identificación'!B148&lt;&gt;" ",'Matriz Nº1 Identificación'!F148," ")</f>
        <v xml:space="preserve"> </v>
      </c>
      <c r="C148" s="101"/>
      <c r="D148" s="101"/>
      <c r="E148" s="4" t="str">
        <f>IFERROR(IF((VLOOKUP(C148,'Tabla 2-3-4-5'!$B$10:$C$12,2,FALSE)*(VLOOKUP('Matriz Nº2 Análisis'!D148,'Tabla 2-3-4-5'!$B$10:$C$12,2,FALSE)))&lt;3,"BAJO",IF((VLOOKUP(C148,'Tabla 2-3-4-5'!$B$10:$C$12,2,FALSE)*(VLOOKUP('Matriz Nº2 Análisis'!D148,'Tabla 2-3-4-5'!$B$10:$C$12,2,FALSE)))&gt;5,"ALTO","MEDIO"))," ")</f>
        <v xml:space="preserve"> </v>
      </c>
      <c r="F148" s="5" t="str">
        <f>IF(B148&lt;&gt;" ",'Matriz Nº1 Identificación'!E148," ")</f>
        <v xml:space="preserve"> </v>
      </c>
      <c r="G148" s="101"/>
      <c r="H148" s="101"/>
      <c r="I148" s="4" t="str">
        <f>IFERROR(IF((VLOOKUP(G148,'Tabla 2-3-4-5'!$B$10:$C$12,2,FALSE)*(VLOOKUP('Matriz Nº2 Análisis'!H148,'Tabla 2-3-4-5'!$B$10:$C$12,2,FALSE)))&lt;3,"BAJO",IF((VLOOKUP(G148,'Tabla 2-3-4-5'!$B$10:$C$12,2,FALSE)*(VLOOKUP('Matriz Nº2 Análisis'!H148,'Tabla 2-3-4-5'!$B$10:$C$12,2,FALSE)))&gt;5,"ALTO","MEDIO"))," ")</f>
        <v xml:space="preserve"> </v>
      </c>
      <c r="J148" s="9"/>
      <c r="K148" s="10"/>
      <c r="N148" s="10"/>
      <c r="O148" s="10"/>
      <c r="P148" s="10"/>
      <c r="Q148" s="10"/>
      <c r="R148" s="10"/>
      <c r="S148" s="10"/>
      <c r="T148" s="10"/>
      <c r="U148" s="10"/>
      <c r="V148" s="10"/>
      <c r="W148" s="10"/>
      <c r="X148" s="10"/>
      <c r="Y148" s="10"/>
      <c r="Z148" s="10"/>
      <c r="AA148" s="10"/>
      <c r="AB148" s="10"/>
      <c r="AC148" s="10"/>
    </row>
    <row r="149" spans="1:29" ht="83.25" customHeight="1" x14ac:dyDescent="0.3">
      <c r="A149" s="136" t="str">
        <f>'Matriz Nº1 Identificación'!A149</f>
        <v>16. 5</v>
      </c>
      <c r="B149" s="4" t="str">
        <f>IF('Matriz Nº1 Identificación'!B149&lt;&gt;" ",'Matriz Nº1 Identificación'!F149," ")</f>
        <v xml:space="preserve"> </v>
      </c>
      <c r="C149" s="101"/>
      <c r="D149" s="101"/>
      <c r="E149" s="4" t="str">
        <f>IFERROR(IF((VLOOKUP(C149,'Tabla 2-3-4-5'!$B$10:$C$12,2,FALSE)*(VLOOKUP('Matriz Nº2 Análisis'!D149,'Tabla 2-3-4-5'!$B$10:$C$12,2,FALSE)))&lt;3,"BAJO",IF((VLOOKUP(C149,'Tabla 2-3-4-5'!$B$10:$C$12,2,FALSE)*(VLOOKUP('Matriz Nº2 Análisis'!D149,'Tabla 2-3-4-5'!$B$10:$C$12,2,FALSE)))&gt;5,"ALTO","MEDIO"))," ")</f>
        <v xml:space="preserve"> </v>
      </c>
      <c r="F149" s="5" t="str">
        <f>IF(B149&lt;&gt;" ",'Matriz Nº1 Identificación'!E149," ")</f>
        <v xml:space="preserve"> </v>
      </c>
      <c r="G149" s="101"/>
      <c r="H149" s="101"/>
      <c r="I149" s="4" t="str">
        <f>IFERROR(IF((VLOOKUP(G149,'Tabla 2-3-4-5'!$B$10:$C$12,2,FALSE)*(VLOOKUP('Matriz Nº2 Análisis'!H149,'Tabla 2-3-4-5'!$B$10:$C$12,2,FALSE)))&lt;3,"BAJO",IF((VLOOKUP(G149,'Tabla 2-3-4-5'!$B$10:$C$12,2,FALSE)*(VLOOKUP('Matriz Nº2 Análisis'!H149,'Tabla 2-3-4-5'!$B$10:$C$12,2,FALSE)))&gt;5,"ALTO","MEDIO"))," ")</f>
        <v xml:space="preserve"> </v>
      </c>
      <c r="J149" s="9"/>
      <c r="K149" s="10"/>
      <c r="N149" s="10"/>
      <c r="O149" s="10"/>
      <c r="P149" s="10"/>
      <c r="Q149" s="10"/>
      <c r="R149" s="10"/>
      <c r="S149" s="10"/>
      <c r="T149" s="10"/>
      <c r="U149" s="10"/>
      <c r="V149" s="10"/>
      <c r="W149" s="10"/>
      <c r="X149" s="10"/>
      <c r="Y149" s="10"/>
      <c r="Z149" s="10"/>
      <c r="AA149" s="10"/>
      <c r="AB149" s="10"/>
      <c r="AC149" s="10"/>
    </row>
    <row r="150" spans="1:29" ht="83.25" customHeight="1" x14ac:dyDescent="0.3">
      <c r="A150" s="136" t="str">
        <f>'Matriz Nº1 Identificación'!A150</f>
        <v>16. 6</v>
      </c>
      <c r="B150" s="4" t="str">
        <f>IF('Matriz Nº1 Identificación'!B150&lt;&gt;" ",'Matriz Nº1 Identificación'!F150," ")</f>
        <v xml:space="preserve"> </v>
      </c>
      <c r="C150" s="101"/>
      <c r="D150" s="101"/>
      <c r="E150" s="4" t="str">
        <f>IFERROR(IF((VLOOKUP(C150,'Tabla 2-3-4-5'!$B$10:$C$12,2,FALSE)*(VLOOKUP('Matriz Nº2 Análisis'!D150,'Tabla 2-3-4-5'!$B$10:$C$12,2,FALSE)))&lt;3,"BAJO",IF((VLOOKUP(C150,'Tabla 2-3-4-5'!$B$10:$C$12,2,FALSE)*(VLOOKUP('Matriz Nº2 Análisis'!D150,'Tabla 2-3-4-5'!$B$10:$C$12,2,FALSE)))&gt;5,"ALTO","MEDIO"))," ")</f>
        <v xml:space="preserve"> </v>
      </c>
      <c r="F150" s="5" t="str">
        <f>IF(B150&lt;&gt;" ",'Matriz Nº1 Identificación'!E150," ")</f>
        <v xml:space="preserve"> </v>
      </c>
      <c r="G150" s="101"/>
      <c r="H150" s="101"/>
      <c r="I150" s="4" t="str">
        <f>IFERROR(IF((VLOOKUP(G150,'Tabla 2-3-4-5'!$B$10:$C$12,2,FALSE)*(VLOOKUP('Matriz Nº2 Análisis'!H150,'Tabla 2-3-4-5'!$B$10:$C$12,2,FALSE)))&lt;3,"BAJO",IF((VLOOKUP(G150,'Tabla 2-3-4-5'!$B$10:$C$12,2,FALSE)*(VLOOKUP('Matriz Nº2 Análisis'!H150,'Tabla 2-3-4-5'!$B$10:$C$12,2,FALSE)))&gt;5,"ALTO","MEDIO"))," ")</f>
        <v xml:space="preserve"> </v>
      </c>
      <c r="J150" s="9"/>
      <c r="K150" s="10"/>
      <c r="N150" s="10"/>
      <c r="O150" s="10"/>
      <c r="P150" s="10"/>
      <c r="Q150" s="10"/>
      <c r="R150" s="10"/>
      <c r="S150" s="10"/>
      <c r="T150" s="10"/>
      <c r="U150" s="10"/>
      <c r="V150" s="10"/>
      <c r="W150" s="10"/>
      <c r="X150" s="10"/>
      <c r="Y150" s="10"/>
      <c r="Z150" s="10"/>
      <c r="AA150" s="10"/>
      <c r="AB150" s="10"/>
      <c r="AC150" s="10"/>
    </row>
    <row r="151" spans="1:29" ht="83.25" customHeight="1" thickBot="1" x14ac:dyDescent="0.35">
      <c r="A151" s="136" t="str">
        <f>'Matriz Nº1 Identificación'!A151</f>
        <v>16. 7</v>
      </c>
      <c r="B151" s="4" t="str">
        <f>IF('Matriz Nº1 Identificación'!B151&lt;&gt;" ",'Matriz Nº1 Identificación'!F151," ")</f>
        <v xml:space="preserve"> </v>
      </c>
      <c r="C151" s="101"/>
      <c r="D151" s="101"/>
      <c r="E151" s="4" t="str">
        <f>IFERROR(IF((VLOOKUP(C151,'Tabla 2-3-4-5'!$B$10:$C$12,2,FALSE)*(VLOOKUP('Matriz Nº2 Análisis'!D151,'Tabla 2-3-4-5'!$B$10:$C$12,2,FALSE)))&lt;3,"BAJO",IF((VLOOKUP(C151,'Tabla 2-3-4-5'!$B$10:$C$12,2,FALSE)*(VLOOKUP('Matriz Nº2 Análisis'!D151,'Tabla 2-3-4-5'!$B$10:$C$12,2,FALSE)))&gt;5,"ALTO","MEDIO"))," ")</f>
        <v xml:space="preserve"> </v>
      </c>
      <c r="F151" s="5" t="str">
        <f>IF(B151&lt;&gt;" ",'Matriz Nº1 Identificación'!E151," ")</f>
        <v xml:space="preserve"> </v>
      </c>
      <c r="G151" s="101"/>
      <c r="H151" s="101"/>
      <c r="I151" s="4" t="str">
        <f>IFERROR(IF((VLOOKUP(G151,'Tabla 2-3-4-5'!$B$10:$C$12,2,FALSE)*(VLOOKUP('Matriz Nº2 Análisis'!H151,'Tabla 2-3-4-5'!$B$10:$C$12,2,FALSE)))&lt;3,"BAJO",IF((VLOOKUP(G151,'Tabla 2-3-4-5'!$B$10:$C$12,2,FALSE)*(VLOOKUP('Matriz Nº2 Análisis'!H151,'Tabla 2-3-4-5'!$B$10:$C$12,2,FALSE)))&gt;5,"ALTO","MEDIO"))," ")</f>
        <v xml:space="preserve"> </v>
      </c>
      <c r="J151" s="9"/>
      <c r="K151" s="10"/>
      <c r="N151" s="10"/>
      <c r="O151" s="10"/>
      <c r="P151" s="10"/>
      <c r="Q151" s="10"/>
      <c r="R151" s="10"/>
      <c r="S151" s="10"/>
      <c r="T151" s="10"/>
      <c r="U151" s="10"/>
      <c r="V151" s="10"/>
      <c r="W151" s="10"/>
      <c r="X151" s="10"/>
      <c r="Y151" s="10"/>
      <c r="Z151" s="10"/>
      <c r="AA151" s="10"/>
      <c r="AB151" s="10"/>
      <c r="AC151" s="10"/>
    </row>
    <row r="152" spans="1:29" ht="23.25" customHeight="1" thickBot="1" x14ac:dyDescent="0.35">
      <c r="A152" s="73" t="str">
        <f>'Matriz Nº1 Identificación'!A152</f>
        <v xml:space="preserve">Objetivo Estratégico: </v>
      </c>
      <c r="B152" s="409">
        <f>+'Matriz Nº1 Identificación'!B152:H152</f>
        <v>0</v>
      </c>
      <c r="C152" s="410"/>
      <c r="D152" s="410"/>
      <c r="E152" s="410"/>
      <c r="F152" s="410"/>
      <c r="G152" s="410"/>
      <c r="H152" s="410"/>
      <c r="I152" s="411"/>
      <c r="J152" s="1"/>
    </row>
    <row r="153" spans="1:29" ht="26.25" customHeight="1" x14ac:dyDescent="0.3">
      <c r="A153" s="75" t="str">
        <f>'Matriz Nº1 Identificación'!A153</f>
        <v>Objetivo táctico</v>
      </c>
      <c r="B153" s="406" t="str">
        <f>+'Matriz Nº1 Identificación'!B153:H153</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53" s="407"/>
      <c r="D153" s="407"/>
      <c r="E153" s="407"/>
      <c r="F153" s="407"/>
      <c r="G153" s="407"/>
      <c r="H153" s="407"/>
      <c r="I153" s="408"/>
      <c r="J153" s="1"/>
    </row>
    <row r="154" spans="1:29" ht="83.25" customHeight="1" x14ac:dyDescent="0.3">
      <c r="A154" s="136" t="str">
        <f>'Matriz Nº1 Identificación'!A154</f>
        <v>17. 1</v>
      </c>
      <c r="B154" s="4" t="str">
        <f>IF('Matriz Nº1 Identificación'!B154&lt;&gt;" ",'Matriz Nº1 Identificación'!F154," ")</f>
        <v xml:space="preserve"> </v>
      </c>
      <c r="C154" s="101"/>
      <c r="D154" s="101"/>
      <c r="E154" s="4" t="str">
        <f>IFERROR(IF((VLOOKUP(C154,'Tabla 2-3-4-5'!$B$10:$C$12,2,FALSE)*(VLOOKUP('Matriz Nº2 Análisis'!D154,'Tabla 2-3-4-5'!$B$10:$C$12,2,FALSE)))&lt;3,"BAJO",IF((VLOOKUP(C154,'Tabla 2-3-4-5'!$B$10:$C$12,2,FALSE)*(VLOOKUP('Matriz Nº2 Análisis'!D154,'Tabla 2-3-4-5'!$B$10:$C$12,2,FALSE)))&gt;5,"ALTO","MEDIO"))," ")</f>
        <v xml:space="preserve"> </v>
      </c>
      <c r="F154" s="5" t="str">
        <f>IF(B154&lt;&gt;" ",'Matriz Nº1 Identificación'!E154," ")</f>
        <v xml:space="preserve"> </v>
      </c>
      <c r="G154" s="101"/>
      <c r="H154" s="101"/>
      <c r="I154" s="4" t="str">
        <f>IFERROR(IF((VLOOKUP(G154,'Tabla 2-3-4-5'!$B$10:$C$12,2,FALSE)*(VLOOKUP('Matriz Nº2 Análisis'!H154,'Tabla 2-3-4-5'!$B$10:$C$12,2,FALSE)))&lt;3,"BAJO",IF((VLOOKUP(G154,'Tabla 2-3-4-5'!$B$10:$C$12,2,FALSE)*(VLOOKUP('Matriz Nº2 Análisis'!H154,'Tabla 2-3-4-5'!$B$10:$C$12,2,FALSE)))&gt;5,"ALTO","MEDIO"))," ")</f>
        <v xml:space="preserve"> </v>
      </c>
      <c r="J154" s="9"/>
      <c r="K154" s="10"/>
      <c r="N154" s="10"/>
      <c r="O154" s="10"/>
      <c r="P154" s="10"/>
      <c r="Q154" s="10"/>
      <c r="R154" s="10"/>
      <c r="S154" s="10"/>
      <c r="T154" s="10"/>
      <c r="U154" s="10"/>
      <c r="V154" s="10"/>
      <c r="W154" s="10"/>
      <c r="X154" s="10"/>
      <c r="Y154" s="10"/>
      <c r="Z154" s="10"/>
      <c r="AA154" s="10"/>
      <c r="AB154" s="10"/>
      <c r="AC154" s="10"/>
    </row>
    <row r="155" spans="1:29" ht="83.25" customHeight="1" x14ac:dyDescent="0.3">
      <c r="A155" s="136" t="str">
        <f>'Matriz Nº1 Identificación'!A155</f>
        <v>17. 2</v>
      </c>
      <c r="B155" s="4" t="str">
        <f>IF('Matriz Nº1 Identificación'!B155&lt;&gt;" ",'Matriz Nº1 Identificación'!F155," ")</f>
        <v xml:space="preserve"> </v>
      </c>
      <c r="C155" s="101"/>
      <c r="D155" s="101"/>
      <c r="E155" s="4" t="str">
        <f>IFERROR(IF((VLOOKUP(C155,'Tabla 2-3-4-5'!$B$10:$C$12,2,FALSE)*(VLOOKUP('Matriz Nº2 Análisis'!D155,'Tabla 2-3-4-5'!$B$10:$C$12,2,FALSE)))&lt;3,"BAJO",IF((VLOOKUP(C155,'Tabla 2-3-4-5'!$B$10:$C$12,2,FALSE)*(VLOOKUP('Matriz Nº2 Análisis'!D155,'Tabla 2-3-4-5'!$B$10:$C$12,2,FALSE)))&gt;5,"ALTO","MEDIO"))," ")</f>
        <v xml:space="preserve"> </v>
      </c>
      <c r="F155" s="5" t="str">
        <f>IF(B155&lt;&gt;" ",'Matriz Nº1 Identificación'!E155," ")</f>
        <v xml:space="preserve"> </v>
      </c>
      <c r="G155" s="101"/>
      <c r="H155" s="101"/>
      <c r="I155" s="4" t="str">
        <f>IFERROR(IF((VLOOKUP(G155,'Tabla 2-3-4-5'!$B$10:$C$12,2,FALSE)*(VLOOKUP('Matriz Nº2 Análisis'!H155,'Tabla 2-3-4-5'!$B$10:$C$12,2,FALSE)))&lt;3,"BAJO",IF((VLOOKUP(G155,'Tabla 2-3-4-5'!$B$10:$C$12,2,FALSE)*(VLOOKUP('Matriz Nº2 Análisis'!H155,'Tabla 2-3-4-5'!$B$10:$C$12,2,FALSE)))&gt;5,"ALTO","MEDIO"))," ")</f>
        <v xml:space="preserve"> </v>
      </c>
      <c r="J155" s="9"/>
      <c r="K155" s="10"/>
      <c r="N155" s="10"/>
      <c r="O155" s="10"/>
      <c r="P155" s="10"/>
      <c r="Q155" s="10"/>
      <c r="R155" s="10"/>
      <c r="S155" s="10"/>
      <c r="T155" s="10"/>
      <c r="U155" s="10"/>
      <c r="V155" s="10"/>
      <c r="W155" s="10"/>
      <c r="X155" s="10"/>
      <c r="Y155" s="10"/>
      <c r="Z155" s="10"/>
      <c r="AA155" s="10"/>
      <c r="AB155" s="10"/>
      <c r="AC155" s="10"/>
    </row>
    <row r="156" spans="1:29" ht="83.25" customHeight="1" x14ac:dyDescent="0.3">
      <c r="A156" s="136" t="str">
        <f>'Matriz Nº1 Identificación'!A156</f>
        <v>17. 3</v>
      </c>
      <c r="B156" s="4" t="str">
        <f>IF('Matriz Nº1 Identificación'!B156&lt;&gt;" ",'Matriz Nº1 Identificación'!F156," ")</f>
        <v xml:space="preserve"> </v>
      </c>
      <c r="C156" s="101"/>
      <c r="D156" s="101"/>
      <c r="E156" s="4" t="str">
        <f>IFERROR(IF((VLOOKUP(C156,'Tabla 2-3-4-5'!$B$10:$C$12,2,FALSE)*(VLOOKUP('Matriz Nº2 Análisis'!D156,'Tabla 2-3-4-5'!$B$10:$C$12,2,FALSE)))&lt;3,"BAJO",IF((VLOOKUP(C156,'Tabla 2-3-4-5'!$B$10:$C$12,2,FALSE)*(VLOOKUP('Matriz Nº2 Análisis'!D156,'Tabla 2-3-4-5'!$B$10:$C$12,2,FALSE)))&gt;5,"ALTO","MEDIO"))," ")</f>
        <v xml:space="preserve"> </v>
      </c>
      <c r="F156" s="5" t="str">
        <f>IF(B156&lt;&gt;" ",'Matriz Nº1 Identificación'!E156," ")</f>
        <v xml:space="preserve"> </v>
      </c>
      <c r="G156" s="101"/>
      <c r="H156" s="101"/>
      <c r="I156" s="4" t="str">
        <f>IFERROR(IF((VLOOKUP(G156,'Tabla 2-3-4-5'!$B$10:$C$12,2,FALSE)*(VLOOKUP('Matriz Nº2 Análisis'!H156,'Tabla 2-3-4-5'!$B$10:$C$12,2,FALSE)))&lt;3,"BAJO",IF((VLOOKUP(G156,'Tabla 2-3-4-5'!$B$10:$C$12,2,FALSE)*(VLOOKUP('Matriz Nº2 Análisis'!H156,'Tabla 2-3-4-5'!$B$10:$C$12,2,FALSE)))&gt;5,"ALTO","MEDIO"))," ")</f>
        <v xml:space="preserve"> </v>
      </c>
      <c r="J156" s="9"/>
      <c r="K156" s="10"/>
      <c r="N156" s="10"/>
      <c r="O156" s="10"/>
      <c r="P156" s="10"/>
      <c r="Q156" s="10"/>
      <c r="R156" s="10"/>
      <c r="S156" s="10"/>
      <c r="T156" s="10"/>
      <c r="U156" s="10"/>
      <c r="V156" s="10"/>
      <c r="W156" s="10"/>
      <c r="X156" s="10"/>
      <c r="Y156" s="10"/>
      <c r="Z156" s="10"/>
      <c r="AA156" s="10"/>
      <c r="AB156" s="10"/>
      <c r="AC156" s="10"/>
    </row>
    <row r="157" spans="1:29" ht="83.25" customHeight="1" x14ac:dyDescent="0.3">
      <c r="A157" s="136" t="str">
        <f>'Matriz Nº1 Identificación'!A157</f>
        <v>17. 4</v>
      </c>
      <c r="B157" s="4" t="str">
        <f>IF('Matriz Nº1 Identificación'!B157&lt;&gt;" ",'Matriz Nº1 Identificación'!F157," ")</f>
        <v xml:space="preserve"> </v>
      </c>
      <c r="C157" s="101"/>
      <c r="D157" s="101"/>
      <c r="E157" s="4" t="str">
        <f>IFERROR(IF((VLOOKUP(C157,'Tabla 2-3-4-5'!$B$10:$C$12,2,FALSE)*(VLOOKUP('Matriz Nº2 Análisis'!D157,'Tabla 2-3-4-5'!$B$10:$C$12,2,FALSE)))&lt;3,"BAJO",IF((VLOOKUP(C157,'Tabla 2-3-4-5'!$B$10:$C$12,2,FALSE)*(VLOOKUP('Matriz Nº2 Análisis'!D157,'Tabla 2-3-4-5'!$B$10:$C$12,2,FALSE)))&gt;5,"ALTO","MEDIO"))," ")</f>
        <v xml:space="preserve"> </v>
      </c>
      <c r="F157" s="5" t="str">
        <f>IF(B157&lt;&gt;" ",'Matriz Nº1 Identificación'!E157," ")</f>
        <v xml:space="preserve"> </v>
      </c>
      <c r="G157" s="101"/>
      <c r="H157" s="101"/>
      <c r="I157" s="4" t="str">
        <f>IFERROR(IF((VLOOKUP(G157,'Tabla 2-3-4-5'!$B$10:$C$12,2,FALSE)*(VLOOKUP('Matriz Nº2 Análisis'!H157,'Tabla 2-3-4-5'!$B$10:$C$12,2,FALSE)))&lt;3,"BAJO",IF((VLOOKUP(G157,'Tabla 2-3-4-5'!$B$10:$C$12,2,FALSE)*(VLOOKUP('Matriz Nº2 Análisis'!H157,'Tabla 2-3-4-5'!$B$10:$C$12,2,FALSE)))&gt;5,"ALTO","MEDIO"))," ")</f>
        <v xml:space="preserve"> </v>
      </c>
      <c r="J157" s="9"/>
      <c r="K157" s="10"/>
      <c r="N157" s="10"/>
      <c r="O157" s="10"/>
      <c r="P157" s="10"/>
      <c r="Q157" s="10"/>
      <c r="R157" s="10"/>
      <c r="S157" s="10"/>
      <c r="T157" s="10"/>
      <c r="U157" s="10"/>
      <c r="V157" s="10"/>
      <c r="W157" s="10"/>
      <c r="X157" s="10"/>
      <c r="Y157" s="10"/>
      <c r="Z157" s="10"/>
      <c r="AA157" s="10"/>
      <c r="AB157" s="10"/>
      <c r="AC157" s="10"/>
    </row>
    <row r="158" spans="1:29" ht="83.25" customHeight="1" x14ac:dyDescent="0.3">
      <c r="A158" s="136" t="str">
        <f>'Matriz Nº1 Identificación'!A158</f>
        <v>17. 5</v>
      </c>
      <c r="B158" s="4" t="str">
        <f>IF('Matriz Nº1 Identificación'!B158&lt;&gt;" ",'Matriz Nº1 Identificación'!F158," ")</f>
        <v xml:space="preserve"> </v>
      </c>
      <c r="C158" s="101"/>
      <c r="D158" s="101"/>
      <c r="E158" s="4" t="str">
        <f>IFERROR(IF((VLOOKUP(C158,'Tabla 2-3-4-5'!$B$10:$C$12,2,FALSE)*(VLOOKUP('Matriz Nº2 Análisis'!D158,'Tabla 2-3-4-5'!$B$10:$C$12,2,FALSE)))&lt;3,"BAJO",IF((VLOOKUP(C158,'Tabla 2-3-4-5'!$B$10:$C$12,2,FALSE)*(VLOOKUP('Matriz Nº2 Análisis'!D158,'Tabla 2-3-4-5'!$B$10:$C$12,2,FALSE)))&gt;5,"ALTO","MEDIO"))," ")</f>
        <v xml:space="preserve"> </v>
      </c>
      <c r="F158" s="5" t="str">
        <f>IF(B158&lt;&gt;" ",'Matriz Nº1 Identificación'!E158," ")</f>
        <v xml:space="preserve"> </v>
      </c>
      <c r="G158" s="101"/>
      <c r="H158" s="101"/>
      <c r="I158" s="4" t="str">
        <f>IFERROR(IF((VLOOKUP(G158,'Tabla 2-3-4-5'!$B$10:$C$12,2,FALSE)*(VLOOKUP('Matriz Nº2 Análisis'!H158,'Tabla 2-3-4-5'!$B$10:$C$12,2,FALSE)))&lt;3,"BAJO",IF((VLOOKUP(G158,'Tabla 2-3-4-5'!$B$10:$C$12,2,FALSE)*(VLOOKUP('Matriz Nº2 Análisis'!H158,'Tabla 2-3-4-5'!$B$10:$C$12,2,FALSE)))&gt;5,"ALTO","MEDIO"))," ")</f>
        <v xml:space="preserve"> </v>
      </c>
      <c r="J158" s="9"/>
      <c r="K158" s="10"/>
      <c r="N158" s="10"/>
      <c r="O158" s="10"/>
      <c r="P158" s="10"/>
      <c r="Q158" s="10"/>
      <c r="R158" s="10"/>
      <c r="S158" s="10"/>
      <c r="T158" s="10"/>
      <c r="U158" s="10"/>
      <c r="V158" s="10"/>
      <c r="W158" s="10"/>
      <c r="X158" s="10"/>
      <c r="Y158" s="10"/>
      <c r="Z158" s="10"/>
      <c r="AA158" s="10"/>
      <c r="AB158" s="10"/>
      <c r="AC158" s="10"/>
    </row>
    <row r="159" spans="1:29" ht="83.25" customHeight="1" x14ac:dyDescent="0.3">
      <c r="A159" s="136" t="str">
        <f>'Matriz Nº1 Identificación'!A159</f>
        <v>17. 6</v>
      </c>
      <c r="B159" s="4" t="str">
        <f>IF('Matriz Nº1 Identificación'!B159&lt;&gt;" ",'Matriz Nº1 Identificación'!F159," ")</f>
        <v xml:space="preserve"> </v>
      </c>
      <c r="C159" s="101"/>
      <c r="D159" s="101"/>
      <c r="E159" s="4" t="str">
        <f>IFERROR(IF((VLOOKUP(C159,'Tabla 2-3-4-5'!$B$10:$C$12,2,FALSE)*(VLOOKUP('Matriz Nº2 Análisis'!D159,'Tabla 2-3-4-5'!$B$10:$C$12,2,FALSE)))&lt;3,"BAJO",IF((VLOOKUP(C159,'Tabla 2-3-4-5'!$B$10:$C$12,2,FALSE)*(VLOOKUP('Matriz Nº2 Análisis'!D159,'Tabla 2-3-4-5'!$B$10:$C$12,2,FALSE)))&gt;5,"ALTO","MEDIO"))," ")</f>
        <v xml:space="preserve"> </v>
      </c>
      <c r="F159" s="5" t="str">
        <f>IF(B159&lt;&gt;" ",'Matriz Nº1 Identificación'!E159," ")</f>
        <v xml:space="preserve"> </v>
      </c>
      <c r="G159" s="101"/>
      <c r="H159" s="101"/>
      <c r="I159" s="4" t="str">
        <f>IFERROR(IF((VLOOKUP(G159,'Tabla 2-3-4-5'!$B$10:$C$12,2,FALSE)*(VLOOKUP('Matriz Nº2 Análisis'!H159,'Tabla 2-3-4-5'!$B$10:$C$12,2,FALSE)))&lt;3,"BAJO",IF((VLOOKUP(G159,'Tabla 2-3-4-5'!$B$10:$C$12,2,FALSE)*(VLOOKUP('Matriz Nº2 Análisis'!H159,'Tabla 2-3-4-5'!$B$10:$C$12,2,FALSE)))&gt;5,"ALTO","MEDIO"))," ")</f>
        <v xml:space="preserve"> </v>
      </c>
      <c r="J159" s="9"/>
      <c r="K159" s="10"/>
      <c r="N159" s="10"/>
      <c r="O159" s="10"/>
      <c r="P159" s="10"/>
      <c r="Q159" s="10"/>
      <c r="R159" s="10"/>
      <c r="S159" s="10"/>
      <c r="T159" s="10"/>
      <c r="U159" s="10"/>
      <c r="V159" s="10"/>
      <c r="W159" s="10"/>
      <c r="X159" s="10"/>
      <c r="Y159" s="10"/>
      <c r="Z159" s="10"/>
      <c r="AA159" s="10"/>
      <c r="AB159" s="10"/>
      <c r="AC159" s="10"/>
    </row>
    <row r="160" spans="1:29" ht="83.25" customHeight="1" thickBot="1" x14ac:dyDescent="0.35">
      <c r="A160" s="136" t="str">
        <f>'Matriz Nº1 Identificación'!A160</f>
        <v>17. 7</v>
      </c>
      <c r="B160" s="4" t="str">
        <f>IF('Matriz Nº1 Identificación'!B160&lt;&gt;" ",'Matriz Nº1 Identificación'!F160," ")</f>
        <v xml:space="preserve"> </v>
      </c>
      <c r="C160" s="101"/>
      <c r="D160" s="101"/>
      <c r="E160" s="4" t="str">
        <f>IFERROR(IF((VLOOKUP(C160,'Tabla 2-3-4-5'!$B$10:$C$12,2,FALSE)*(VLOOKUP('Matriz Nº2 Análisis'!D160,'Tabla 2-3-4-5'!$B$10:$C$12,2,FALSE)))&lt;3,"BAJO",IF((VLOOKUP(C160,'Tabla 2-3-4-5'!$B$10:$C$12,2,FALSE)*(VLOOKUP('Matriz Nº2 Análisis'!D160,'Tabla 2-3-4-5'!$B$10:$C$12,2,FALSE)))&gt;5,"ALTO","MEDIO"))," ")</f>
        <v xml:space="preserve"> </v>
      </c>
      <c r="F160" s="5" t="str">
        <f>IF(B160&lt;&gt;" ",'Matriz Nº1 Identificación'!E160," ")</f>
        <v xml:space="preserve"> </v>
      </c>
      <c r="G160" s="101"/>
      <c r="H160" s="101"/>
      <c r="I160" s="4" t="str">
        <f>IFERROR(IF((VLOOKUP(G160,'Tabla 2-3-4-5'!$B$10:$C$12,2,FALSE)*(VLOOKUP('Matriz Nº2 Análisis'!H160,'Tabla 2-3-4-5'!$B$10:$C$12,2,FALSE)))&lt;3,"BAJO",IF((VLOOKUP(G160,'Tabla 2-3-4-5'!$B$10:$C$12,2,FALSE)*(VLOOKUP('Matriz Nº2 Análisis'!H160,'Tabla 2-3-4-5'!$B$10:$C$12,2,FALSE)))&gt;5,"ALTO","MEDIO"))," ")</f>
        <v xml:space="preserve"> </v>
      </c>
      <c r="J160" s="9"/>
      <c r="K160" s="10"/>
      <c r="N160" s="10"/>
      <c r="O160" s="10"/>
      <c r="P160" s="10"/>
      <c r="Q160" s="10"/>
      <c r="R160" s="10"/>
      <c r="S160" s="10"/>
      <c r="T160" s="10"/>
      <c r="U160" s="10"/>
      <c r="V160" s="10"/>
      <c r="W160" s="10"/>
      <c r="X160" s="10"/>
      <c r="Y160" s="10"/>
      <c r="Z160" s="10"/>
      <c r="AA160" s="10"/>
      <c r="AB160" s="10"/>
      <c r="AC160" s="10"/>
    </row>
    <row r="161" spans="1:29" ht="23.25" customHeight="1" thickBot="1" x14ac:dyDescent="0.35">
      <c r="A161" s="73" t="str">
        <f>'Matriz Nº1 Identificación'!A161</f>
        <v xml:space="preserve">Objetivo Estratégico: </v>
      </c>
      <c r="B161" s="409" t="e">
        <f>+'Matriz Nº1 Identificación'!B161:H161</f>
        <v>#REF!</v>
      </c>
      <c r="C161" s="410"/>
      <c r="D161" s="410"/>
      <c r="E161" s="410"/>
      <c r="F161" s="410"/>
      <c r="G161" s="410"/>
      <c r="H161" s="410"/>
      <c r="I161" s="411"/>
      <c r="J161" s="1"/>
    </row>
    <row r="162" spans="1:29" ht="26.25" customHeight="1" x14ac:dyDescent="0.3">
      <c r="A162" s="75" t="str">
        <f>'Matriz Nº1 Identificación'!A162</f>
        <v>Objetivo táctico</v>
      </c>
      <c r="B162" s="406" t="e">
        <f>+'Matriz Nº1 Identificación'!B162:H162</f>
        <v>#REF!</v>
      </c>
      <c r="C162" s="407"/>
      <c r="D162" s="407"/>
      <c r="E162" s="407"/>
      <c r="F162" s="407"/>
      <c r="G162" s="407"/>
      <c r="H162" s="407"/>
      <c r="I162" s="408"/>
      <c r="J162" s="1"/>
    </row>
    <row r="163" spans="1:29" ht="83.25" customHeight="1" x14ac:dyDescent="0.3">
      <c r="A163" s="136" t="e">
        <f>'Matriz Nº1 Identificación'!A163</f>
        <v>#REF!</v>
      </c>
      <c r="B163" s="4" t="str">
        <f>IF('Matriz Nº1 Identificación'!B163&lt;&gt;" ",'Matriz Nº1 Identificación'!F163," ")</f>
        <v xml:space="preserve"> </v>
      </c>
      <c r="C163" s="101"/>
      <c r="D163" s="101"/>
      <c r="E163" s="4" t="str">
        <f>IFERROR(IF((VLOOKUP(C163,'Tabla 2-3-4-5'!$B$10:$C$12,2,FALSE)*(VLOOKUP('Matriz Nº2 Análisis'!D163,'Tabla 2-3-4-5'!$B$10:$C$12,2,FALSE)))&lt;3,"BAJO",IF((VLOOKUP(C163,'Tabla 2-3-4-5'!$B$10:$C$12,2,FALSE)*(VLOOKUP('Matriz Nº2 Análisis'!D163,'Tabla 2-3-4-5'!$B$10:$C$12,2,FALSE)))&gt;5,"ALTO","MEDIO"))," ")</f>
        <v xml:space="preserve"> </v>
      </c>
      <c r="F163" s="5" t="str">
        <f>IF(B163&lt;&gt;" ",'Matriz Nº1 Identificación'!E163," ")</f>
        <v xml:space="preserve"> </v>
      </c>
      <c r="G163" s="101"/>
      <c r="H163" s="101"/>
      <c r="I163" s="4" t="str">
        <f>IFERROR(IF((VLOOKUP(G163,'Tabla 2-3-4-5'!$B$10:$C$12,2,FALSE)*(VLOOKUP('Matriz Nº2 Análisis'!H163,'Tabla 2-3-4-5'!$B$10:$C$12,2,FALSE)))&lt;3,"BAJO",IF((VLOOKUP(G163,'Tabla 2-3-4-5'!$B$10:$C$12,2,FALSE)*(VLOOKUP('Matriz Nº2 Análisis'!H163,'Tabla 2-3-4-5'!$B$10:$C$12,2,FALSE)))&gt;5,"ALTO","MEDIO"))," ")</f>
        <v xml:space="preserve"> </v>
      </c>
      <c r="J163" s="9"/>
      <c r="K163" s="10"/>
      <c r="N163" s="10"/>
      <c r="O163" s="10"/>
      <c r="P163" s="10"/>
      <c r="Q163" s="10"/>
      <c r="R163" s="10"/>
      <c r="S163" s="10"/>
      <c r="T163" s="10"/>
      <c r="U163" s="10"/>
      <c r="V163" s="10"/>
      <c r="W163" s="10"/>
      <c r="X163" s="10"/>
      <c r="Y163" s="10"/>
      <c r="Z163" s="10"/>
      <c r="AA163" s="10"/>
      <c r="AB163" s="10"/>
      <c r="AC163" s="10"/>
    </row>
    <row r="164" spans="1:29" ht="83.25" customHeight="1" x14ac:dyDescent="0.3">
      <c r="A164" s="136" t="e">
        <f>'Matriz Nº1 Identificación'!A164</f>
        <v>#REF!</v>
      </c>
      <c r="B164" s="4" t="str">
        <f>IF('Matriz Nº1 Identificación'!B164&lt;&gt;" ",'Matriz Nº1 Identificación'!F164," ")</f>
        <v xml:space="preserve"> </v>
      </c>
      <c r="C164" s="101"/>
      <c r="D164" s="101"/>
      <c r="E164" s="4" t="str">
        <f>IFERROR(IF((VLOOKUP(C164,'Tabla 2-3-4-5'!$B$10:$C$12,2,FALSE)*(VLOOKUP('Matriz Nº2 Análisis'!D164,'Tabla 2-3-4-5'!$B$10:$C$12,2,FALSE)))&lt;3,"BAJO",IF((VLOOKUP(C164,'Tabla 2-3-4-5'!$B$10:$C$12,2,FALSE)*(VLOOKUP('Matriz Nº2 Análisis'!D164,'Tabla 2-3-4-5'!$B$10:$C$12,2,FALSE)))&gt;5,"ALTO","MEDIO"))," ")</f>
        <v xml:space="preserve"> </v>
      </c>
      <c r="F164" s="5" t="str">
        <f>IF(B164&lt;&gt;" ",'Matriz Nº1 Identificación'!E164," ")</f>
        <v xml:space="preserve"> </v>
      </c>
      <c r="G164" s="101"/>
      <c r="H164" s="101"/>
      <c r="I164" s="4" t="str">
        <f>IFERROR(IF((VLOOKUP(G164,'Tabla 2-3-4-5'!$B$10:$C$12,2,FALSE)*(VLOOKUP('Matriz Nº2 Análisis'!H164,'Tabla 2-3-4-5'!$B$10:$C$12,2,FALSE)))&lt;3,"BAJO",IF((VLOOKUP(G164,'Tabla 2-3-4-5'!$B$10:$C$12,2,FALSE)*(VLOOKUP('Matriz Nº2 Análisis'!H164,'Tabla 2-3-4-5'!$B$10:$C$12,2,FALSE)))&gt;5,"ALTO","MEDIO"))," ")</f>
        <v xml:space="preserve"> </v>
      </c>
      <c r="J164" s="9"/>
      <c r="K164" s="10"/>
      <c r="N164" s="10"/>
      <c r="O164" s="10"/>
      <c r="P164" s="10"/>
      <c r="Q164" s="10"/>
      <c r="R164" s="10"/>
      <c r="S164" s="10"/>
      <c r="T164" s="10"/>
      <c r="U164" s="10"/>
      <c r="V164" s="10"/>
      <c r="W164" s="10"/>
      <c r="X164" s="10"/>
      <c r="Y164" s="10"/>
      <c r="Z164" s="10"/>
      <c r="AA164" s="10"/>
      <c r="AB164" s="10"/>
      <c r="AC164" s="10"/>
    </row>
    <row r="165" spans="1:29" ht="83.25" customHeight="1" x14ac:dyDescent="0.3">
      <c r="A165" s="136" t="e">
        <f>'Matriz Nº1 Identificación'!A165</f>
        <v>#REF!</v>
      </c>
      <c r="B165" s="4" t="str">
        <f>IF('Matriz Nº1 Identificación'!B165&lt;&gt;" ",'Matriz Nº1 Identificación'!F165," ")</f>
        <v xml:space="preserve"> </v>
      </c>
      <c r="C165" s="101"/>
      <c r="D165" s="101"/>
      <c r="E165" s="4" t="str">
        <f>IFERROR(IF((VLOOKUP(C165,'Tabla 2-3-4-5'!$B$10:$C$12,2,FALSE)*(VLOOKUP('Matriz Nº2 Análisis'!D165,'Tabla 2-3-4-5'!$B$10:$C$12,2,FALSE)))&lt;3,"BAJO",IF((VLOOKUP(C165,'Tabla 2-3-4-5'!$B$10:$C$12,2,FALSE)*(VLOOKUP('Matriz Nº2 Análisis'!D165,'Tabla 2-3-4-5'!$B$10:$C$12,2,FALSE)))&gt;5,"ALTO","MEDIO"))," ")</f>
        <v xml:space="preserve"> </v>
      </c>
      <c r="F165" s="5" t="str">
        <f>IF(B165&lt;&gt;" ",'Matriz Nº1 Identificación'!E165," ")</f>
        <v xml:space="preserve"> </v>
      </c>
      <c r="G165" s="101"/>
      <c r="H165" s="101"/>
      <c r="I165" s="4" t="str">
        <f>IFERROR(IF((VLOOKUP(G165,'Tabla 2-3-4-5'!$B$10:$C$12,2,FALSE)*(VLOOKUP('Matriz Nº2 Análisis'!H165,'Tabla 2-3-4-5'!$B$10:$C$12,2,FALSE)))&lt;3,"BAJO",IF((VLOOKUP(G165,'Tabla 2-3-4-5'!$B$10:$C$12,2,FALSE)*(VLOOKUP('Matriz Nº2 Análisis'!H165,'Tabla 2-3-4-5'!$B$10:$C$12,2,FALSE)))&gt;5,"ALTO","MEDIO"))," ")</f>
        <v xml:space="preserve"> </v>
      </c>
      <c r="J165" s="9"/>
      <c r="K165" s="10"/>
      <c r="N165" s="10"/>
      <c r="O165" s="10"/>
      <c r="P165" s="10"/>
      <c r="Q165" s="10"/>
      <c r="R165" s="10"/>
      <c r="S165" s="10"/>
      <c r="T165" s="10"/>
      <c r="U165" s="10"/>
      <c r="V165" s="10"/>
      <c r="W165" s="10"/>
      <c r="X165" s="10"/>
      <c r="Y165" s="10"/>
      <c r="Z165" s="10"/>
      <c r="AA165" s="10"/>
      <c r="AB165" s="10"/>
      <c r="AC165" s="10"/>
    </row>
    <row r="166" spans="1:29" ht="83.25" customHeight="1" x14ac:dyDescent="0.3">
      <c r="A166" s="136" t="e">
        <f>'Matriz Nº1 Identificación'!A166</f>
        <v>#REF!</v>
      </c>
      <c r="B166" s="4" t="str">
        <f>IF('Matriz Nº1 Identificación'!B166&lt;&gt;" ",'Matriz Nº1 Identificación'!F166," ")</f>
        <v xml:space="preserve"> </v>
      </c>
      <c r="C166" s="101"/>
      <c r="D166" s="101"/>
      <c r="E166" s="4" t="str">
        <f>IFERROR(IF((VLOOKUP(C166,'Tabla 2-3-4-5'!$B$10:$C$12,2,FALSE)*(VLOOKUP('Matriz Nº2 Análisis'!D166,'Tabla 2-3-4-5'!$B$10:$C$12,2,FALSE)))&lt;3,"BAJO",IF((VLOOKUP(C166,'Tabla 2-3-4-5'!$B$10:$C$12,2,FALSE)*(VLOOKUP('Matriz Nº2 Análisis'!D166,'Tabla 2-3-4-5'!$B$10:$C$12,2,FALSE)))&gt;5,"ALTO","MEDIO"))," ")</f>
        <v xml:space="preserve"> </v>
      </c>
      <c r="F166" s="5" t="str">
        <f>IF(B166&lt;&gt;" ",'Matriz Nº1 Identificación'!E166," ")</f>
        <v xml:space="preserve"> </v>
      </c>
      <c r="G166" s="101"/>
      <c r="H166" s="101"/>
      <c r="I166" s="4" t="str">
        <f>IFERROR(IF((VLOOKUP(G166,'Tabla 2-3-4-5'!$B$10:$C$12,2,FALSE)*(VLOOKUP('Matriz Nº2 Análisis'!H166,'Tabla 2-3-4-5'!$B$10:$C$12,2,FALSE)))&lt;3,"BAJO",IF((VLOOKUP(G166,'Tabla 2-3-4-5'!$B$10:$C$12,2,FALSE)*(VLOOKUP('Matriz Nº2 Análisis'!H166,'Tabla 2-3-4-5'!$B$10:$C$12,2,FALSE)))&gt;5,"ALTO","MEDIO"))," ")</f>
        <v xml:space="preserve"> </v>
      </c>
      <c r="J166" s="9"/>
      <c r="K166" s="10"/>
      <c r="N166" s="10"/>
      <c r="O166" s="10"/>
      <c r="P166" s="10"/>
      <c r="Q166" s="10"/>
      <c r="R166" s="10"/>
      <c r="S166" s="10"/>
      <c r="T166" s="10"/>
      <c r="U166" s="10"/>
      <c r="V166" s="10"/>
      <c r="W166" s="10"/>
      <c r="X166" s="10"/>
      <c r="Y166" s="10"/>
      <c r="Z166" s="10"/>
      <c r="AA166" s="10"/>
      <c r="AB166" s="10"/>
      <c r="AC166" s="10"/>
    </row>
    <row r="167" spans="1:29" ht="83.25" customHeight="1" x14ac:dyDescent="0.3">
      <c r="A167" s="136" t="e">
        <f>'Matriz Nº1 Identificación'!A167</f>
        <v>#REF!</v>
      </c>
      <c r="B167" s="4" t="str">
        <f>IF('Matriz Nº1 Identificación'!B167&lt;&gt;" ",'Matriz Nº1 Identificación'!F167," ")</f>
        <v xml:space="preserve"> </v>
      </c>
      <c r="C167" s="101"/>
      <c r="D167" s="101"/>
      <c r="E167" s="4" t="str">
        <f>IFERROR(IF((VLOOKUP(C167,'Tabla 2-3-4-5'!$B$10:$C$12,2,FALSE)*(VLOOKUP('Matriz Nº2 Análisis'!D167,'Tabla 2-3-4-5'!$B$10:$C$12,2,FALSE)))&lt;3,"BAJO",IF((VLOOKUP(C167,'Tabla 2-3-4-5'!$B$10:$C$12,2,FALSE)*(VLOOKUP('Matriz Nº2 Análisis'!D167,'Tabla 2-3-4-5'!$B$10:$C$12,2,FALSE)))&gt;5,"ALTO","MEDIO"))," ")</f>
        <v xml:space="preserve"> </v>
      </c>
      <c r="F167" s="5" t="str">
        <f>IF(B167&lt;&gt;" ",'Matriz Nº1 Identificación'!E167," ")</f>
        <v xml:space="preserve"> </v>
      </c>
      <c r="G167" s="101"/>
      <c r="H167" s="101"/>
      <c r="I167" s="4" t="str">
        <f>IFERROR(IF((VLOOKUP(G167,'Tabla 2-3-4-5'!$B$10:$C$12,2,FALSE)*(VLOOKUP('Matriz Nº2 Análisis'!H167,'Tabla 2-3-4-5'!$B$10:$C$12,2,FALSE)))&lt;3,"BAJO",IF((VLOOKUP(G167,'Tabla 2-3-4-5'!$B$10:$C$12,2,FALSE)*(VLOOKUP('Matriz Nº2 Análisis'!H167,'Tabla 2-3-4-5'!$B$10:$C$12,2,FALSE)))&gt;5,"ALTO","MEDIO"))," ")</f>
        <v xml:space="preserve"> </v>
      </c>
      <c r="J167" s="9"/>
      <c r="K167" s="10"/>
      <c r="N167" s="10"/>
      <c r="O167" s="10"/>
      <c r="P167" s="10"/>
      <c r="Q167" s="10"/>
      <c r="R167" s="10"/>
      <c r="S167" s="10"/>
      <c r="T167" s="10"/>
      <c r="U167" s="10"/>
      <c r="V167" s="10"/>
      <c r="W167" s="10"/>
      <c r="X167" s="10"/>
      <c r="Y167" s="10"/>
      <c r="Z167" s="10"/>
      <c r="AA167" s="10"/>
      <c r="AB167" s="10"/>
      <c r="AC167" s="10"/>
    </row>
    <row r="168" spans="1:29" ht="83.25" customHeight="1" x14ac:dyDescent="0.3">
      <c r="A168" s="136" t="e">
        <f>'Matriz Nº1 Identificación'!A168</f>
        <v>#REF!</v>
      </c>
      <c r="B168" s="4" t="str">
        <f>IF('Matriz Nº1 Identificación'!B168&lt;&gt;" ",'Matriz Nº1 Identificación'!F168," ")</f>
        <v xml:space="preserve"> </v>
      </c>
      <c r="C168" s="101"/>
      <c r="D168" s="101"/>
      <c r="E168" s="4" t="str">
        <f>IFERROR(IF((VLOOKUP(C168,'Tabla 2-3-4-5'!$B$10:$C$12,2,FALSE)*(VLOOKUP('Matriz Nº2 Análisis'!D168,'Tabla 2-3-4-5'!$B$10:$C$12,2,FALSE)))&lt;3,"BAJO",IF((VLOOKUP(C168,'Tabla 2-3-4-5'!$B$10:$C$12,2,FALSE)*(VLOOKUP('Matriz Nº2 Análisis'!D168,'Tabla 2-3-4-5'!$B$10:$C$12,2,FALSE)))&gt;5,"ALTO","MEDIO"))," ")</f>
        <v xml:space="preserve"> </v>
      </c>
      <c r="F168" s="5" t="str">
        <f>IF(B168&lt;&gt;" ",'Matriz Nº1 Identificación'!E168," ")</f>
        <v xml:space="preserve"> </v>
      </c>
      <c r="G168" s="101"/>
      <c r="H168" s="101"/>
      <c r="I168" s="4" t="str">
        <f>IFERROR(IF((VLOOKUP(G168,'Tabla 2-3-4-5'!$B$10:$C$12,2,FALSE)*(VLOOKUP('Matriz Nº2 Análisis'!H168,'Tabla 2-3-4-5'!$B$10:$C$12,2,FALSE)))&lt;3,"BAJO",IF((VLOOKUP(G168,'Tabla 2-3-4-5'!$B$10:$C$12,2,FALSE)*(VLOOKUP('Matriz Nº2 Análisis'!H168,'Tabla 2-3-4-5'!$B$10:$C$12,2,FALSE)))&gt;5,"ALTO","MEDIO"))," ")</f>
        <v xml:space="preserve"> </v>
      </c>
      <c r="J168" s="9"/>
      <c r="K168" s="10"/>
      <c r="N168" s="10"/>
      <c r="O168" s="10"/>
      <c r="P168" s="10"/>
      <c r="Q168" s="10"/>
      <c r="R168" s="10"/>
      <c r="S168" s="10"/>
      <c r="T168" s="10"/>
      <c r="U168" s="10"/>
      <c r="V168" s="10"/>
      <c r="W168" s="10"/>
      <c r="X168" s="10"/>
      <c r="Y168" s="10"/>
      <c r="Z168" s="10"/>
      <c r="AA168" s="10"/>
      <c r="AB168" s="10"/>
      <c r="AC168" s="10"/>
    </row>
    <row r="169" spans="1:29" ht="83.25" customHeight="1" thickBot="1" x14ac:dyDescent="0.35">
      <c r="A169" s="136" t="e">
        <f>'Matriz Nº1 Identificación'!A169</f>
        <v>#REF!</v>
      </c>
      <c r="B169" s="4" t="str">
        <f>IF('Matriz Nº1 Identificación'!B169&lt;&gt;" ",'Matriz Nº1 Identificación'!F169," ")</f>
        <v xml:space="preserve"> </v>
      </c>
      <c r="C169" s="101"/>
      <c r="D169" s="101"/>
      <c r="E169" s="4" t="str">
        <f>IFERROR(IF((VLOOKUP(C169,'Tabla 2-3-4-5'!$B$10:$C$12,2,FALSE)*(VLOOKUP('Matriz Nº2 Análisis'!D169,'Tabla 2-3-4-5'!$B$10:$C$12,2,FALSE)))&lt;3,"BAJO",IF((VLOOKUP(C169,'Tabla 2-3-4-5'!$B$10:$C$12,2,FALSE)*(VLOOKUP('Matriz Nº2 Análisis'!D169,'Tabla 2-3-4-5'!$B$10:$C$12,2,FALSE)))&gt;5,"ALTO","MEDIO"))," ")</f>
        <v xml:space="preserve"> </v>
      </c>
      <c r="F169" s="5" t="str">
        <f>IF(B169&lt;&gt;" ",'Matriz Nº1 Identificación'!E169," ")</f>
        <v xml:space="preserve"> </v>
      </c>
      <c r="G169" s="101"/>
      <c r="H169" s="101"/>
      <c r="I169" s="4" t="str">
        <f>IFERROR(IF((VLOOKUP(G169,'Tabla 2-3-4-5'!$B$10:$C$12,2,FALSE)*(VLOOKUP('Matriz Nº2 Análisis'!H169,'Tabla 2-3-4-5'!$B$10:$C$12,2,FALSE)))&lt;3,"BAJO",IF((VLOOKUP(G169,'Tabla 2-3-4-5'!$B$10:$C$12,2,FALSE)*(VLOOKUP('Matriz Nº2 Análisis'!H169,'Tabla 2-3-4-5'!$B$10:$C$12,2,FALSE)))&gt;5,"ALTO","MEDIO"))," ")</f>
        <v xml:space="preserve"> </v>
      </c>
      <c r="J169" s="9"/>
      <c r="K169" s="10"/>
      <c r="N169" s="10"/>
      <c r="O169" s="10"/>
      <c r="P169" s="10"/>
      <c r="Q169" s="10"/>
      <c r="R169" s="10"/>
      <c r="S169" s="10"/>
      <c r="T169" s="10"/>
      <c r="U169" s="10"/>
      <c r="V169" s="10"/>
      <c r="W169" s="10"/>
      <c r="X169" s="10"/>
      <c r="Y169" s="10"/>
      <c r="Z169" s="10"/>
      <c r="AA169" s="10"/>
      <c r="AB169" s="10"/>
      <c r="AC169" s="10"/>
    </row>
    <row r="170" spans="1:29" ht="23.25" customHeight="1" thickBot="1" x14ac:dyDescent="0.35">
      <c r="A170" s="73" t="str">
        <f>'Matriz Nº1 Identificación'!A170</f>
        <v xml:space="preserve">Objetivo Estratégico: </v>
      </c>
      <c r="B170" s="409">
        <f>+'Matriz Nº1 Identificación'!B170:H170</f>
        <v>0</v>
      </c>
      <c r="C170" s="410"/>
      <c r="D170" s="410"/>
      <c r="E170" s="410"/>
      <c r="F170" s="410"/>
      <c r="G170" s="410"/>
      <c r="H170" s="410"/>
      <c r="I170" s="411"/>
      <c r="J170" s="1"/>
    </row>
    <row r="171" spans="1:29" ht="26.25" customHeight="1" x14ac:dyDescent="0.3">
      <c r="A171" s="75" t="str">
        <f>'Matriz Nº1 Identificación'!A171</f>
        <v>Objetivo táctico</v>
      </c>
      <c r="B171" s="406" t="str">
        <f>+'Matriz Nº1 Identificación'!B171:H171</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71" s="407"/>
      <c r="D171" s="407"/>
      <c r="E171" s="407"/>
      <c r="F171" s="407"/>
      <c r="G171" s="407"/>
      <c r="H171" s="407"/>
      <c r="I171" s="408"/>
      <c r="J171" s="1"/>
    </row>
    <row r="172" spans="1:29" ht="83.25" customHeight="1" x14ac:dyDescent="0.3">
      <c r="A172" s="136" t="str">
        <f>'Matriz Nº1 Identificación'!A172</f>
        <v>18. 1</v>
      </c>
      <c r="B172" s="4" t="str">
        <f>IF('Matriz Nº1 Identificación'!B172&lt;&gt;" ",'Matriz Nº1 Identificación'!F172," ")</f>
        <v xml:space="preserve"> </v>
      </c>
      <c r="C172" s="101"/>
      <c r="D172" s="101"/>
      <c r="E172" s="4" t="str">
        <f>IFERROR(IF((VLOOKUP(C172,'Tabla 2-3-4-5'!$B$10:$C$12,2,FALSE)*(VLOOKUP('Matriz Nº2 Análisis'!D172,'Tabla 2-3-4-5'!$B$10:$C$12,2,FALSE)))&lt;3,"BAJO",IF((VLOOKUP(C172,'Tabla 2-3-4-5'!$B$10:$C$12,2,FALSE)*(VLOOKUP('Matriz Nº2 Análisis'!D172,'Tabla 2-3-4-5'!$B$10:$C$12,2,FALSE)))&gt;5,"ALTO","MEDIO"))," ")</f>
        <v xml:space="preserve"> </v>
      </c>
      <c r="F172" s="5" t="str">
        <f>IF(B172&lt;&gt;" ",'Matriz Nº1 Identificación'!E172," ")</f>
        <v xml:space="preserve"> </v>
      </c>
      <c r="G172" s="101"/>
      <c r="H172" s="101"/>
      <c r="I172" s="4" t="str">
        <f>IFERROR(IF((VLOOKUP(G172,'Tabla 2-3-4-5'!$B$10:$C$12,2,FALSE)*(VLOOKUP('Matriz Nº2 Análisis'!H172,'Tabla 2-3-4-5'!$B$10:$C$12,2,FALSE)))&lt;3,"BAJO",IF((VLOOKUP(G172,'Tabla 2-3-4-5'!$B$10:$C$12,2,FALSE)*(VLOOKUP('Matriz Nº2 Análisis'!H172,'Tabla 2-3-4-5'!$B$10:$C$12,2,FALSE)))&gt;5,"ALTO","MEDIO"))," ")</f>
        <v xml:space="preserve"> </v>
      </c>
      <c r="J172" s="9"/>
      <c r="K172" s="10"/>
      <c r="N172" s="10"/>
      <c r="O172" s="10"/>
      <c r="P172" s="10"/>
      <c r="Q172" s="10"/>
      <c r="R172" s="10"/>
      <c r="S172" s="10"/>
      <c r="T172" s="10"/>
      <c r="U172" s="10"/>
      <c r="V172" s="10"/>
      <c r="W172" s="10"/>
      <c r="X172" s="10"/>
      <c r="Y172" s="10"/>
      <c r="Z172" s="10"/>
      <c r="AA172" s="10"/>
      <c r="AB172" s="10"/>
      <c r="AC172" s="10"/>
    </row>
    <row r="173" spans="1:29" ht="83.25" customHeight="1" x14ac:dyDescent="0.3">
      <c r="A173" s="136" t="str">
        <f>'Matriz Nº1 Identificación'!A173</f>
        <v>18. 2</v>
      </c>
      <c r="B173" s="4" t="str">
        <f>IF('Matriz Nº1 Identificación'!B173&lt;&gt;" ",'Matriz Nº1 Identificación'!F173," ")</f>
        <v xml:space="preserve"> </v>
      </c>
      <c r="C173" s="101"/>
      <c r="D173" s="101"/>
      <c r="E173" s="4" t="str">
        <f>IFERROR(IF((VLOOKUP(C173,'Tabla 2-3-4-5'!$B$10:$C$12,2,FALSE)*(VLOOKUP('Matriz Nº2 Análisis'!D173,'Tabla 2-3-4-5'!$B$10:$C$12,2,FALSE)))&lt;3,"BAJO",IF((VLOOKUP(C173,'Tabla 2-3-4-5'!$B$10:$C$12,2,FALSE)*(VLOOKUP('Matriz Nº2 Análisis'!D173,'Tabla 2-3-4-5'!$B$10:$C$12,2,FALSE)))&gt;5,"ALTO","MEDIO"))," ")</f>
        <v xml:space="preserve"> </v>
      </c>
      <c r="F173" s="5" t="str">
        <f>IF(B173&lt;&gt;" ",'Matriz Nº1 Identificación'!E173," ")</f>
        <v xml:space="preserve"> </v>
      </c>
      <c r="G173" s="101"/>
      <c r="H173" s="101"/>
      <c r="I173" s="4" t="str">
        <f>IFERROR(IF((VLOOKUP(G173,'Tabla 2-3-4-5'!$B$10:$C$12,2,FALSE)*(VLOOKUP('Matriz Nº2 Análisis'!H173,'Tabla 2-3-4-5'!$B$10:$C$12,2,FALSE)))&lt;3,"BAJO",IF((VLOOKUP(G173,'Tabla 2-3-4-5'!$B$10:$C$12,2,FALSE)*(VLOOKUP('Matriz Nº2 Análisis'!H173,'Tabla 2-3-4-5'!$B$10:$C$12,2,FALSE)))&gt;5,"ALTO","MEDIO"))," ")</f>
        <v xml:space="preserve"> </v>
      </c>
      <c r="J173" s="9"/>
      <c r="K173" s="10"/>
      <c r="N173" s="10"/>
      <c r="O173" s="10"/>
      <c r="P173" s="10"/>
      <c r="Q173" s="10"/>
      <c r="R173" s="10"/>
      <c r="S173" s="10"/>
      <c r="T173" s="10"/>
      <c r="U173" s="10"/>
      <c r="V173" s="10"/>
      <c r="W173" s="10"/>
      <c r="X173" s="10"/>
      <c r="Y173" s="10"/>
      <c r="Z173" s="10"/>
      <c r="AA173" s="10"/>
      <c r="AB173" s="10"/>
      <c r="AC173" s="10"/>
    </row>
    <row r="174" spans="1:29" ht="83.25" customHeight="1" x14ac:dyDescent="0.3">
      <c r="A174" s="136" t="str">
        <f>'Matriz Nº1 Identificación'!A174</f>
        <v>18. 3</v>
      </c>
      <c r="B174" s="4" t="str">
        <f>IF('Matriz Nº1 Identificación'!B174&lt;&gt;" ",'Matriz Nº1 Identificación'!F174," ")</f>
        <v xml:space="preserve"> </v>
      </c>
      <c r="C174" s="101"/>
      <c r="D174" s="101"/>
      <c r="E174" s="4" t="str">
        <f>IFERROR(IF((VLOOKUP(C174,'Tabla 2-3-4-5'!$B$10:$C$12,2,FALSE)*(VLOOKUP('Matriz Nº2 Análisis'!D174,'Tabla 2-3-4-5'!$B$10:$C$12,2,FALSE)))&lt;3,"BAJO",IF((VLOOKUP(C174,'Tabla 2-3-4-5'!$B$10:$C$12,2,FALSE)*(VLOOKUP('Matriz Nº2 Análisis'!D174,'Tabla 2-3-4-5'!$B$10:$C$12,2,FALSE)))&gt;5,"ALTO","MEDIO"))," ")</f>
        <v xml:space="preserve"> </v>
      </c>
      <c r="F174" s="5" t="str">
        <f>IF(B174&lt;&gt;" ",'Matriz Nº1 Identificación'!E174," ")</f>
        <v xml:space="preserve"> </v>
      </c>
      <c r="G174" s="101"/>
      <c r="H174" s="101"/>
      <c r="I174" s="4" t="str">
        <f>IFERROR(IF((VLOOKUP(G174,'Tabla 2-3-4-5'!$B$10:$C$12,2,FALSE)*(VLOOKUP('Matriz Nº2 Análisis'!H174,'Tabla 2-3-4-5'!$B$10:$C$12,2,FALSE)))&lt;3,"BAJO",IF((VLOOKUP(G174,'Tabla 2-3-4-5'!$B$10:$C$12,2,FALSE)*(VLOOKUP('Matriz Nº2 Análisis'!H174,'Tabla 2-3-4-5'!$B$10:$C$12,2,FALSE)))&gt;5,"ALTO","MEDIO"))," ")</f>
        <v xml:space="preserve"> </v>
      </c>
      <c r="J174" s="9"/>
      <c r="K174" s="10"/>
      <c r="N174" s="10"/>
      <c r="O174" s="10"/>
      <c r="P174" s="10"/>
      <c r="Q174" s="10"/>
      <c r="R174" s="10"/>
      <c r="S174" s="10"/>
      <c r="T174" s="10"/>
      <c r="U174" s="10"/>
      <c r="V174" s="10"/>
      <c r="W174" s="10"/>
      <c r="X174" s="10"/>
      <c r="Y174" s="10"/>
      <c r="Z174" s="10"/>
      <c r="AA174" s="10"/>
      <c r="AB174" s="10"/>
      <c r="AC174" s="10"/>
    </row>
    <row r="175" spans="1:29" ht="83.25" customHeight="1" x14ac:dyDescent="0.3">
      <c r="A175" s="136" t="str">
        <f>'Matriz Nº1 Identificación'!A175</f>
        <v>18. 4</v>
      </c>
      <c r="B175" s="4" t="str">
        <f>IF('Matriz Nº1 Identificación'!B175&lt;&gt;" ",'Matriz Nº1 Identificación'!F175," ")</f>
        <v xml:space="preserve"> </v>
      </c>
      <c r="C175" s="101"/>
      <c r="D175" s="101"/>
      <c r="E175" s="4" t="str">
        <f>IFERROR(IF((VLOOKUP(C175,'Tabla 2-3-4-5'!$B$10:$C$12,2,FALSE)*(VLOOKUP('Matriz Nº2 Análisis'!D175,'Tabla 2-3-4-5'!$B$10:$C$12,2,FALSE)))&lt;3,"BAJO",IF((VLOOKUP(C175,'Tabla 2-3-4-5'!$B$10:$C$12,2,FALSE)*(VLOOKUP('Matriz Nº2 Análisis'!D175,'Tabla 2-3-4-5'!$B$10:$C$12,2,FALSE)))&gt;5,"ALTO","MEDIO"))," ")</f>
        <v xml:space="preserve"> </v>
      </c>
      <c r="F175" s="5" t="str">
        <f>IF(B175&lt;&gt;" ",'Matriz Nº1 Identificación'!E175," ")</f>
        <v xml:space="preserve"> </v>
      </c>
      <c r="G175" s="101"/>
      <c r="H175" s="101"/>
      <c r="I175" s="4" t="str">
        <f>IFERROR(IF((VLOOKUP(G175,'Tabla 2-3-4-5'!$B$10:$C$12,2,FALSE)*(VLOOKUP('Matriz Nº2 Análisis'!H175,'Tabla 2-3-4-5'!$B$10:$C$12,2,FALSE)))&lt;3,"BAJO",IF((VLOOKUP(G175,'Tabla 2-3-4-5'!$B$10:$C$12,2,FALSE)*(VLOOKUP('Matriz Nº2 Análisis'!H175,'Tabla 2-3-4-5'!$B$10:$C$12,2,FALSE)))&gt;5,"ALTO","MEDIO"))," ")</f>
        <v xml:space="preserve"> </v>
      </c>
      <c r="J175" s="9"/>
      <c r="K175" s="10"/>
      <c r="N175" s="10"/>
      <c r="O175" s="10"/>
      <c r="P175" s="10"/>
      <c r="Q175" s="10"/>
      <c r="R175" s="10"/>
      <c r="S175" s="10"/>
      <c r="T175" s="10"/>
      <c r="U175" s="10"/>
      <c r="V175" s="10"/>
      <c r="W175" s="10"/>
      <c r="X175" s="10"/>
      <c r="Y175" s="10"/>
      <c r="Z175" s="10"/>
      <c r="AA175" s="10"/>
      <c r="AB175" s="10"/>
      <c r="AC175" s="10"/>
    </row>
    <row r="176" spans="1:29" ht="83.25" customHeight="1" x14ac:dyDescent="0.3">
      <c r="A176" s="136" t="str">
        <f>'Matriz Nº1 Identificación'!A176</f>
        <v>18. 5</v>
      </c>
      <c r="B176" s="4" t="str">
        <f>IF('Matriz Nº1 Identificación'!B176&lt;&gt;" ",'Matriz Nº1 Identificación'!F176," ")</f>
        <v xml:space="preserve"> </v>
      </c>
      <c r="C176" s="101"/>
      <c r="D176" s="101"/>
      <c r="E176" s="4" t="str">
        <f>IFERROR(IF((VLOOKUP(C176,'Tabla 2-3-4-5'!$B$10:$C$12,2,FALSE)*(VLOOKUP('Matriz Nº2 Análisis'!D176,'Tabla 2-3-4-5'!$B$10:$C$12,2,FALSE)))&lt;3,"BAJO",IF((VLOOKUP(C176,'Tabla 2-3-4-5'!$B$10:$C$12,2,FALSE)*(VLOOKUP('Matriz Nº2 Análisis'!D176,'Tabla 2-3-4-5'!$B$10:$C$12,2,FALSE)))&gt;5,"ALTO","MEDIO"))," ")</f>
        <v xml:space="preserve"> </v>
      </c>
      <c r="F176" s="5" t="str">
        <f>IF(B176&lt;&gt;" ",'Matriz Nº1 Identificación'!E176," ")</f>
        <v xml:space="preserve"> </v>
      </c>
      <c r="G176" s="101"/>
      <c r="H176" s="101"/>
      <c r="I176" s="4" t="str">
        <f>IFERROR(IF((VLOOKUP(G176,'Tabla 2-3-4-5'!$B$10:$C$12,2,FALSE)*(VLOOKUP('Matriz Nº2 Análisis'!H176,'Tabla 2-3-4-5'!$B$10:$C$12,2,FALSE)))&lt;3,"BAJO",IF((VLOOKUP(G176,'Tabla 2-3-4-5'!$B$10:$C$12,2,FALSE)*(VLOOKUP('Matriz Nº2 Análisis'!H176,'Tabla 2-3-4-5'!$B$10:$C$12,2,FALSE)))&gt;5,"ALTO","MEDIO"))," ")</f>
        <v xml:space="preserve"> </v>
      </c>
      <c r="J176" s="9"/>
      <c r="K176" s="10"/>
      <c r="N176" s="10"/>
      <c r="O176" s="10"/>
      <c r="P176" s="10"/>
      <c r="Q176" s="10"/>
      <c r="R176" s="10"/>
      <c r="S176" s="10"/>
      <c r="T176" s="10"/>
      <c r="U176" s="10"/>
      <c r="V176" s="10"/>
      <c r="W176" s="10"/>
      <c r="X176" s="10"/>
      <c r="Y176" s="10"/>
      <c r="Z176" s="10"/>
      <c r="AA176" s="10"/>
      <c r="AB176" s="10"/>
      <c r="AC176" s="10"/>
    </row>
    <row r="177" spans="1:29" ht="83.25" customHeight="1" x14ac:dyDescent="0.3">
      <c r="A177" s="136" t="str">
        <f>'Matriz Nº1 Identificación'!A177</f>
        <v>18. 6</v>
      </c>
      <c r="B177" s="4" t="str">
        <f>IF('Matriz Nº1 Identificación'!B177&lt;&gt;" ",'Matriz Nº1 Identificación'!F177," ")</f>
        <v xml:space="preserve"> </v>
      </c>
      <c r="C177" s="101"/>
      <c r="D177" s="101"/>
      <c r="E177" s="4" t="str">
        <f>IFERROR(IF((VLOOKUP(C177,'Tabla 2-3-4-5'!$B$10:$C$12,2,FALSE)*(VLOOKUP('Matriz Nº2 Análisis'!D177,'Tabla 2-3-4-5'!$B$10:$C$12,2,FALSE)))&lt;3,"BAJO",IF((VLOOKUP(C177,'Tabla 2-3-4-5'!$B$10:$C$12,2,FALSE)*(VLOOKUP('Matriz Nº2 Análisis'!D177,'Tabla 2-3-4-5'!$B$10:$C$12,2,FALSE)))&gt;5,"ALTO","MEDIO"))," ")</f>
        <v xml:space="preserve"> </v>
      </c>
      <c r="F177" s="5" t="str">
        <f>IF(B177&lt;&gt;" ",'Matriz Nº1 Identificación'!E177," ")</f>
        <v xml:space="preserve"> </v>
      </c>
      <c r="G177" s="101"/>
      <c r="H177" s="101"/>
      <c r="I177" s="4" t="str">
        <f>IFERROR(IF((VLOOKUP(G177,'Tabla 2-3-4-5'!$B$10:$C$12,2,FALSE)*(VLOOKUP('Matriz Nº2 Análisis'!H177,'Tabla 2-3-4-5'!$B$10:$C$12,2,FALSE)))&lt;3,"BAJO",IF((VLOOKUP(G177,'Tabla 2-3-4-5'!$B$10:$C$12,2,FALSE)*(VLOOKUP('Matriz Nº2 Análisis'!H177,'Tabla 2-3-4-5'!$B$10:$C$12,2,FALSE)))&gt;5,"ALTO","MEDIO"))," ")</f>
        <v xml:space="preserve"> </v>
      </c>
      <c r="J177" s="9"/>
      <c r="K177" s="10"/>
      <c r="N177" s="10"/>
      <c r="O177" s="10"/>
      <c r="P177" s="10"/>
      <c r="Q177" s="10"/>
      <c r="R177" s="10"/>
      <c r="S177" s="10"/>
      <c r="T177" s="10"/>
      <c r="U177" s="10"/>
      <c r="V177" s="10"/>
      <c r="W177" s="10"/>
      <c r="X177" s="10"/>
      <c r="Y177" s="10"/>
      <c r="Z177" s="10"/>
      <c r="AA177" s="10"/>
      <c r="AB177" s="10"/>
      <c r="AC177" s="10"/>
    </row>
    <row r="178" spans="1:29" ht="83.25" customHeight="1" thickBot="1" x14ac:dyDescent="0.35">
      <c r="A178" s="136" t="str">
        <f>'Matriz Nº1 Identificación'!A178</f>
        <v>18. 7</v>
      </c>
      <c r="B178" s="4" t="str">
        <f>IF('Matriz Nº1 Identificación'!B178&lt;&gt;" ",'Matriz Nº1 Identificación'!F178," ")</f>
        <v xml:space="preserve"> </v>
      </c>
      <c r="C178" s="101"/>
      <c r="D178" s="101"/>
      <c r="E178" s="4" t="str">
        <f>IFERROR(IF((VLOOKUP(C178,'Tabla 2-3-4-5'!$B$10:$C$12,2,FALSE)*(VLOOKUP('Matriz Nº2 Análisis'!D178,'Tabla 2-3-4-5'!$B$10:$C$12,2,FALSE)))&lt;3,"BAJO",IF((VLOOKUP(C178,'Tabla 2-3-4-5'!$B$10:$C$12,2,FALSE)*(VLOOKUP('Matriz Nº2 Análisis'!D178,'Tabla 2-3-4-5'!$B$10:$C$12,2,FALSE)))&gt;5,"ALTO","MEDIO"))," ")</f>
        <v xml:space="preserve"> </v>
      </c>
      <c r="F178" s="5" t="str">
        <f>IF(B178&lt;&gt;" ",'Matriz Nº1 Identificación'!E178," ")</f>
        <v xml:space="preserve"> </v>
      </c>
      <c r="G178" s="101"/>
      <c r="H178" s="101"/>
      <c r="I178" s="4" t="str">
        <f>IFERROR(IF((VLOOKUP(G178,'Tabla 2-3-4-5'!$B$10:$C$12,2,FALSE)*(VLOOKUP('Matriz Nº2 Análisis'!H178,'Tabla 2-3-4-5'!$B$10:$C$12,2,FALSE)))&lt;3,"BAJO",IF((VLOOKUP(G178,'Tabla 2-3-4-5'!$B$10:$C$12,2,FALSE)*(VLOOKUP('Matriz Nº2 Análisis'!H178,'Tabla 2-3-4-5'!$B$10:$C$12,2,FALSE)))&gt;5,"ALTO","MEDIO"))," ")</f>
        <v xml:space="preserve"> </v>
      </c>
      <c r="J178" s="9"/>
      <c r="K178" s="10"/>
      <c r="N178" s="10"/>
      <c r="O178" s="10"/>
      <c r="P178" s="10"/>
      <c r="Q178" s="10"/>
      <c r="R178" s="10"/>
      <c r="S178" s="10"/>
      <c r="T178" s="10"/>
      <c r="U178" s="10"/>
      <c r="V178" s="10"/>
      <c r="W178" s="10"/>
      <c r="X178" s="10"/>
      <c r="Y178" s="10"/>
      <c r="Z178" s="10"/>
      <c r="AA178" s="10"/>
      <c r="AB178" s="10"/>
      <c r="AC178" s="10"/>
    </row>
    <row r="179" spans="1:29" ht="23.25" customHeight="1" thickBot="1" x14ac:dyDescent="0.35">
      <c r="A179" s="73" t="str">
        <f>'Matriz Nº1 Identificación'!A179</f>
        <v xml:space="preserve">Objetivo Estratégico: </v>
      </c>
      <c r="B179" s="409">
        <f>+'Matriz Nº1 Identificación'!B179:H179</f>
        <v>0</v>
      </c>
      <c r="C179" s="410"/>
      <c r="D179" s="410"/>
      <c r="E179" s="410"/>
      <c r="F179" s="410"/>
      <c r="G179" s="410"/>
      <c r="H179" s="410"/>
      <c r="I179" s="411"/>
      <c r="J179" s="1"/>
    </row>
    <row r="180" spans="1:29" ht="26.25" customHeight="1" x14ac:dyDescent="0.3">
      <c r="A180" s="75" t="str">
        <f>'Matriz Nº1 Identificación'!A180</f>
        <v>Objetivo táctico</v>
      </c>
      <c r="B180" s="406" t="str">
        <f>+'Matriz Nº1 Identificación'!B180:H180</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0" s="407"/>
      <c r="D180" s="407"/>
      <c r="E180" s="407"/>
      <c r="F180" s="407"/>
      <c r="G180" s="407"/>
      <c r="H180" s="407"/>
      <c r="I180" s="408"/>
      <c r="J180" s="1"/>
    </row>
    <row r="181" spans="1:29" ht="83.25" customHeight="1" x14ac:dyDescent="0.3">
      <c r="A181" s="136" t="str">
        <f>'Matriz Nº1 Identificación'!A181</f>
        <v>19. 1</v>
      </c>
      <c r="B181" s="4" t="str">
        <f>IF('Matriz Nº1 Identificación'!B181&lt;&gt;" ",'Matriz Nº1 Identificación'!F181," ")</f>
        <v xml:space="preserve"> </v>
      </c>
      <c r="C181" s="101"/>
      <c r="D181" s="101"/>
      <c r="E181" s="4" t="str">
        <f>IFERROR(IF((VLOOKUP(C181,'Tabla 2-3-4-5'!$B$10:$C$12,2,FALSE)*(VLOOKUP('Matriz Nº2 Análisis'!D181,'Tabla 2-3-4-5'!$B$10:$C$12,2,FALSE)))&lt;3,"BAJO",IF((VLOOKUP(C181,'Tabla 2-3-4-5'!$B$10:$C$12,2,FALSE)*(VLOOKUP('Matriz Nº2 Análisis'!D181,'Tabla 2-3-4-5'!$B$10:$C$12,2,FALSE)))&gt;5,"ALTO","MEDIO"))," ")</f>
        <v xml:space="preserve"> </v>
      </c>
      <c r="F181" s="5" t="str">
        <f>IF(B181&lt;&gt;" ",'Matriz Nº1 Identificación'!E181," ")</f>
        <v xml:space="preserve"> </v>
      </c>
      <c r="G181" s="101"/>
      <c r="H181" s="101"/>
      <c r="I181" s="4" t="str">
        <f>IFERROR(IF((VLOOKUP(G181,'Tabla 2-3-4-5'!$B$10:$C$12,2,FALSE)*(VLOOKUP('Matriz Nº2 Análisis'!H181,'Tabla 2-3-4-5'!$B$10:$C$12,2,FALSE)))&lt;3,"BAJO",IF((VLOOKUP(G181,'Tabla 2-3-4-5'!$B$10:$C$12,2,FALSE)*(VLOOKUP('Matriz Nº2 Análisis'!H181,'Tabla 2-3-4-5'!$B$10:$C$12,2,FALSE)))&gt;5,"ALTO","MEDIO"))," ")</f>
        <v xml:space="preserve"> </v>
      </c>
      <c r="J181" s="9"/>
      <c r="K181" s="10"/>
      <c r="N181" s="10"/>
      <c r="O181" s="10"/>
      <c r="P181" s="10"/>
      <c r="Q181" s="10"/>
      <c r="R181" s="10"/>
      <c r="S181" s="10"/>
      <c r="T181" s="10"/>
      <c r="U181" s="10"/>
      <c r="V181" s="10"/>
      <c r="W181" s="10"/>
      <c r="X181" s="10"/>
      <c r="Y181" s="10"/>
      <c r="Z181" s="10"/>
      <c r="AA181" s="10"/>
      <c r="AB181" s="10"/>
      <c r="AC181" s="10"/>
    </row>
    <row r="182" spans="1:29" ht="83.25" customHeight="1" x14ac:dyDescent="0.3">
      <c r="A182" s="136" t="str">
        <f>'Matriz Nº1 Identificación'!A182</f>
        <v>19. 2</v>
      </c>
      <c r="B182" s="4" t="str">
        <f>IF('Matriz Nº1 Identificación'!B182&lt;&gt;" ",'Matriz Nº1 Identificación'!F182," ")</f>
        <v xml:space="preserve"> </v>
      </c>
      <c r="C182" s="101"/>
      <c r="D182" s="101"/>
      <c r="E182" s="4" t="str">
        <f>IFERROR(IF((VLOOKUP(C182,'Tabla 2-3-4-5'!$B$10:$C$12,2,FALSE)*(VLOOKUP('Matriz Nº2 Análisis'!D182,'Tabla 2-3-4-5'!$B$10:$C$12,2,FALSE)))&lt;3,"BAJO",IF((VLOOKUP(C182,'Tabla 2-3-4-5'!$B$10:$C$12,2,FALSE)*(VLOOKUP('Matriz Nº2 Análisis'!D182,'Tabla 2-3-4-5'!$B$10:$C$12,2,FALSE)))&gt;5,"ALTO","MEDIO"))," ")</f>
        <v xml:space="preserve"> </v>
      </c>
      <c r="F182" s="5" t="str">
        <f>IF(B182&lt;&gt;" ",'Matriz Nº1 Identificación'!E182," ")</f>
        <v xml:space="preserve"> </v>
      </c>
      <c r="G182" s="101"/>
      <c r="H182" s="101"/>
      <c r="I182" s="4" t="str">
        <f>IFERROR(IF((VLOOKUP(G182,'Tabla 2-3-4-5'!$B$10:$C$12,2,FALSE)*(VLOOKUP('Matriz Nº2 Análisis'!H182,'Tabla 2-3-4-5'!$B$10:$C$12,2,FALSE)))&lt;3,"BAJO",IF((VLOOKUP(G182,'Tabla 2-3-4-5'!$B$10:$C$12,2,FALSE)*(VLOOKUP('Matriz Nº2 Análisis'!H182,'Tabla 2-3-4-5'!$B$10:$C$12,2,FALSE)))&gt;5,"ALTO","MEDIO"))," ")</f>
        <v xml:space="preserve"> </v>
      </c>
      <c r="J182" s="9"/>
      <c r="K182" s="10"/>
      <c r="N182" s="10"/>
      <c r="O182" s="10"/>
      <c r="P182" s="10"/>
      <c r="Q182" s="10"/>
      <c r="R182" s="10"/>
      <c r="S182" s="10"/>
      <c r="T182" s="10"/>
      <c r="U182" s="10"/>
      <c r="V182" s="10"/>
      <c r="W182" s="10"/>
      <c r="X182" s="10"/>
      <c r="Y182" s="10"/>
      <c r="Z182" s="10"/>
      <c r="AA182" s="10"/>
      <c r="AB182" s="10"/>
      <c r="AC182" s="10"/>
    </row>
    <row r="183" spans="1:29" ht="83.25" customHeight="1" x14ac:dyDescent="0.3">
      <c r="A183" s="136" t="str">
        <f>'Matriz Nº1 Identificación'!A183</f>
        <v>19. 3</v>
      </c>
      <c r="B183" s="4" t="str">
        <f>IF('Matriz Nº1 Identificación'!B183&lt;&gt;" ",'Matriz Nº1 Identificación'!F183," ")</f>
        <v xml:space="preserve"> </v>
      </c>
      <c r="C183" s="101"/>
      <c r="D183" s="101"/>
      <c r="E183" s="4" t="str">
        <f>IFERROR(IF((VLOOKUP(C183,'Tabla 2-3-4-5'!$B$10:$C$12,2,FALSE)*(VLOOKUP('Matriz Nº2 Análisis'!D183,'Tabla 2-3-4-5'!$B$10:$C$12,2,FALSE)))&lt;3,"BAJO",IF((VLOOKUP(C183,'Tabla 2-3-4-5'!$B$10:$C$12,2,FALSE)*(VLOOKUP('Matriz Nº2 Análisis'!D183,'Tabla 2-3-4-5'!$B$10:$C$12,2,FALSE)))&gt;5,"ALTO","MEDIO"))," ")</f>
        <v xml:space="preserve"> </v>
      </c>
      <c r="F183" s="5" t="str">
        <f>IF(B183&lt;&gt;" ",'Matriz Nº1 Identificación'!E183," ")</f>
        <v xml:space="preserve"> </v>
      </c>
      <c r="G183" s="101"/>
      <c r="H183" s="101"/>
      <c r="I183" s="4" t="str">
        <f>IFERROR(IF((VLOOKUP(G183,'Tabla 2-3-4-5'!$B$10:$C$12,2,FALSE)*(VLOOKUP('Matriz Nº2 Análisis'!H183,'Tabla 2-3-4-5'!$B$10:$C$12,2,FALSE)))&lt;3,"BAJO",IF((VLOOKUP(G183,'Tabla 2-3-4-5'!$B$10:$C$12,2,FALSE)*(VLOOKUP('Matriz Nº2 Análisis'!H183,'Tabla 2-3-4-5'!$B$10:$C$12,2,FALSE)))&gt;5,"ALTO","MEDIO"))," ")</f>
        <v xml:space="preserve"> </v>
      </c>
      <c r="J183" s="9"/>
      <c r="K183" s="10"/>
      <c r="N183" s="10"/>
      <c r="O183" s="10"/>
      <c r="P183" s="10"/>
      <c r="Q183" s="10"/>
      <c r="R183" s="10"/>
      <c r="S183" s="10"/>
      <c r="T183" s="10"/>
      <c r="U183" s="10"/>
      <c r="V183" s="10"/>
      <c r="W183" s="10"/>
      <c r="X183" s="10"/>
      <c r="Y183" s="10"/>
      <c r="Z183" s="10"/>
      <c r="AA183" s="10"/>
      <c r="AB183" s="10"/>
      <c r="AC183" s="10"/>
    </row>
    <row r="184" spans="1:29" ht="83.25" customHeight="1" x14ac:dyDescent="0.3">
      <c r="A184" s="136" t="str">
        <f>'Matriz Nº1 Identificación'!A184</f>
        <v>19. 4</v>
      </c>
      <c r="B184" s="4" t="str">
        <f>IF('Matriz Nº1 Identificación'!B184&lt;&gt;" ",'Matriz Nº1 Identificación'!F184," ")</f>
        <v xml:space="preserve"> </v>
      </c>
      <c r="C184" s="101"/>
      <c r="D184" s="101"/>
      <c r="E184" s="4" t="str">
        <f>IFERROR(IF((VLOOKUP(C184,'Tabla 2-3-4-5'!$B$10:$C$12,2,FALSE)*(VLOOKUP('Matriz Nº2 Análisis'!D184,'Tabla 2-3-4-5'!$B$10:$C$12,2,FALSE)))&lt;3,"BAJO",IF((VLOOKUP(C184,'Tabla 2-3-4-5'!$B$10:$C$12,2,FALSE)*(VLOOKUP('Matriz Nº2 Análisis'!D184,'Tabla 2-3-4-5'!$B$10:$C$12,2,FALSE)))&gt;5,"ALTO","MEDIO"))," ")</f>
        <v xml:space="preserve"> </v>
      </c>
      <c r="F184" s="5" t="str">
        <f>IF(B184&lt;&gt;" ",'Matriz Nº1 Identificación'!E184," ")</f>
        <v xml:space="preserve"> </v>
      </c>
      <c r="G184" s="101"/>
      <c r="H184" s="101"/>
      <c r="I184" s="4" t="str">
        <f>IFERROR(IF((VLOOKUP(G184,'Tabla 2-3-4-5'!$B$10:$C$12,2,FALSE)*(VLOOKUP('Matriz Nº2 Análisis'!H184,'Tabla 2-3-4-5'!$B$10:$C$12,2,FALSE)))&lt;3,"BAJO",IF((VLOOKUP(G184,'Tabla 2-3-4-5'!$B$10:$C$12,2,FALSE)*(VLOOKUP('Matriz Nº2 Análisis'!H184,'Tabla 2-3-4-5'!$B$10:$C$12,2,FALSE)))&gt;5,"ALTO","MEDIO"))," ")</f>
        <v xml:space="preserve"> </v>
      </c>
      <c r="J184" s="9"/>
      <c r="K184" s="10"/>
      <c r="N184" s="10"/>
      <c r="O184" s="10"/>
      <c r="P184" s="10"/>
      <c r="Q184" s="10"/>
      <c r="R184" s="10"/>
      <c r="S184" s="10"/>
      <c r="T184" s="10"/>
      <c r="U184" s="10"/>
      <c r="V184" s="10"/>
      <c r="W184" s="10"/>
      <c r="X184" s="10"/>
      <c r="Y184" s="10"/>
      <c r="Z184" s="10"/>
      <c r="AA184" s="10"/>
      <c r="AB184" s="10"/>
      <c r="AC184" s="10"/>
    </row>
    <row r="185" spans="1:29" ht="83.25" customHeight="1" x14ac:dyDescent="0.3">
      <c r="A185" s="136" t="str">
        <f>'Matriz Nº1 Identificación'!A185</f>
        <v>19. 5</v>
      </c>
      <c r="B185" s="4" t="str">
        <f>IF('Matriz Nº1 Identificación'!B185&lt;&gt;" ",'Matriz Nº1 Identificación'!F185," ")</f>
        <v xml:space="preserve"> </v>
      </c>
      <c r="C185" s="101"/>
      <c r="D185" s="101"/>
      <c r="E185" s="4" t="str">
        <f>IFERROR(IF((VLOOKUP(C185,'Tabla 2-3-4-5'!$B$10:$C$12,2,FALSE)*(VLOOKUP('Matriz Nº2 Análisis'!D185,'Tabla 2-3-4-5'!$B$10:$C$12,2,FALSE)))&lt;3,"BAJO",IF((VLOOKUP(C185,'Tabla 2-3-4-5'!$B$10:$C$12,2,FALSE)*(VLOOKUP('Matriz Nº2 Análisis'!D185,'Tabla 2-3-4-5'!$B$10:$C$12,2,FALSE)))&gt;5,"ALTO","MEDIO"))," ")</f>
        <v xml:space="preserve"> </v>
      </c>
      <c r="F185" s="5" t="str">
        <f>IF(B185&lt;&gt;" ",'Matriz Nº1 Identificación'!E185," ")</f>
        <v xml:space="preserve"> </v>
      </c>
      <c r="G185" s="101"/>
      <c r="H185" s="101"/>
      <c r="I185" s="4" t="str">
        <f>IFERROR(IF((VLOOKUP(G185,'Tabla 2-3-4-5'!$B$10:$C$12,2,FALSE)*(VLOOKUP('Matriz Nº2 Análisis'!H185,'Tabla 2-3-4-5'!$B$10:$C$12,2,FALSE)))&lt;3,"BAJO",IF((VLOOKUP(G185,'Tabla 2-3-4-5'!$B$10:$C$12,2,FALSE)*(VLOOKUP('Matriz Nº2 Análisis'!H185,'Tabla 2-3-4-5'!$B$10:$C$12,2,FALSE)))&gt;5,"ALTO","MEDIO"))," ")</f>
        <v xml:space="preserve"> </v>
      </c>
      <c r="J185" s="9"/>
      <c r="K185" s="10"/>
      <c r="N185" s="10"/>
      <c r="O185" s="10"/>
      <c r="P185" s="10"/>
      <c r="Q185" s="10"/>
      <c r="R185" s="10"/>
      <c r="S185" s="10"/>
      <c r="T185" s="10"/>
      <c r="U185" s="10"/>
      <c r="V185" s="10"/>
      <c r="W185" s="10"/>
      <c r="X185" s="10"/>
      <c r="Y185" s="10"/>
      <c r="Z185" s="10"/>
      <c r="AA185" s="10"/>
      <c r="AB185" s="10"/>
      <c r="AC185" s="10"/>
    </row>
    <row r="186" spans="1:29" ht="83.25" customHeight="1" x14ac:dyDescent="0.3">
      <c r="A186" s="136" t="str">
        <f>'Matriz Nº1 Identificación'!A186</f>
        <v>19. 6</v>
      </c>
      <c r="B186" s="4" t="str">
        <f>IF('Matriz Nº1 Identificación'!B186&lt;&gt;" ",'Matriz Nº1 Identificación'!F186," ")</f>
        <v xml:space="preserve"> </v>
      </c>
      <c r="C186" s="101"/>
      <c r="D186" s="101"/>
      <c r="E186" s="4" t="str">
        <f>IFERROR(IF((VLOOKUP(C186,'Tabla 2-3-4-5'!$B$10:$C$12,2,FALSE)*(VLOOKUP('Matriz Nº2 Análisis'!D186,'Tabla 2-3-4-5'!$B$10:$C$12,2,FALSE)))&lt;3,"BAJO",IF((VLOOKUP(C186,'Tabla 2-3-4-5'!$B$10:$C$12,2,FALSE)*(VLOOKUP('Matriz Nº2 Análisis'!D186,'Tabla 2-3-4-5'!$B$10:$C$12,2,FALSE)))&gt;5,"ALTO","MEDIO"))," ")</f>
        <v xml:space="preserve"> </v>
      </c>
      <c r="F186" s="5" t="str">
        <f>IF(B186&lt;&gt;" ",'Matriz Nº1 Identificación'!E186," ")</f>
        <v xml:space="preserve"> </v>
      </c>
      <c r="G186" s="101"/>
      <c r="H186" s="101"/>
      <c r="I186" s="4" t="str">
        <f>IFERROR(IF((VLOOKUP(G186,'Tabla 2-3-4-5'!$B$10:$C$12,2,FALSE)*(VLOOKUP('Matriz Nº2 Análisis'!H186,'Tabla 2-3-4-5'!$B$10:$C$12,2,FALSE)))&lt;3,"BAJO",IF((VLOOKUP(G186,'Tabla 2-3-4-5'!$B$10:$C$12,2,FALSE)*(VLOOKUP('Matriz Nº2 Análisis'!H186,'Tabla 2-3-4-5'!$B$10:$C$12,2,FALSE)))&gt;5,"ALTO","MEDIO"))," ")</f>
        <v xml:space="preserve"> </v>
      </c>
      <c r="J186" s="9"/>
      <c r="K186" s="10"/>
      <c r="N186" s="10"/>
      <c r="O186" s="10"/>
      <c r="P186" s="10"/>
      <c r="Q186" s="10"/>
      <c r="R186" s="10"/>
      <c r="S186" s="10"/>
      <c r="T186" s="10"/>
      <c r="U186" s="10"/>
      <c r="V186" s="10"/>
      <c r="W186" s="10"/>
      <c r="X186" s="10"/>
      <c r="Y186" s="10"/>
      <c r="Z186" s="10"/>
      <c r="AA186" s="10"/>
      <c r="AB186" s="10"/>
      <c r="AC186" s="10"/>
    </row>
    <row r="187" spans="1:29" ht="83.25" customHeight="1" thickBot="1" x14ac:dyDescent="0.35">
      <c r="A187" s="136" t="str">
        <f>'Matriz Nº1 Identificación'!A187</f>
        <v>19. 7</v>
      </c>
      <c r="B187" s="4" t="str">
        <f>IF('Matriz Nº1 Identificación'!B187&lt;&gt;" ",'Matriz Nº1 Identificación'!F187," ")</f>
        <v xml:space="preserve"> </v>
      </c>
      <c r="C187" s="101"/>
      <c r="D187" s="101"/>
      <c r="E187" s="4" t="str">
        <f>IFERROR(IF((VLOOKUP(C187,'Tabla 2-3-4-5'!$B$10:$C$12,2,FALSE)*(VLOOKUP('Matriz Nº2 Análisis'!D187,'Tabla 2-3-4-5'!$B$10:$C$12,2,FALSE)))&lt;3,"BAJO",IF((VLOOKUP(C187,'Tabla 2-3-4-5'!$B$10:$C$12,2,FALSE)*(VLOOKUP('Matriz Nº2 Análisis'!D187,'Tabla 2-3-4-5'!$B$10:$C$12,2,FALSE)))&gt;5,"ALTO","MEDIO"))," ")</f>
        <v xml:space="preserve"> </v>
      </c>
      <c r="F187" s="5" t="str">
        <f>IF(B187&lt;&gt;" ",'Matriz Nº1 Identificación'!E187," ")</f>
        <v xml:space="preserve"> </v>
      </c>
      <c r="G187" s="101"/>
      <c r="H187" s="101"/>
      <c r="I187" s="4" t="str">
        <f>IFERROR(IF((VLOOKUP(G187,'Tabla 2-3-4-5'!$B$10:$C$12,2,FALSE)*(VLOOKUP('Matriz Nº2 Análisis'!H187,'Tabla 2-3-4-5'!$B$10:$C$12,2,FALSE)))&lt;3,"BAJO",IF((VLOOKUP(G187,'Tabla 2-3-4-5'!$B$10:$C$12,2,FALSE)*(VLOOKUP('Matriz Nº2 Análisis'!H187,'Tabla 2-3-4-5'!$B$10:$C$12,2,FALSE)))&gt;5,"ALTO","MEDIO"))," ")</f>
        <v xml:space="preserve"> </v>
      </c>
      <c r="J187" s="9"/>
      <c r="K187" s="10"/>
      <c r="N187" s="10"/>
      <c r="O187" s="10"/>
      <c r="P187" s="10"/>
      <c r="Q187" s="10"/>
      <c r="R187" s="10"/>
      <c r="S187" s="10"/>
      <c r="T187" s="10"/>
      <c r="U187" s="10"/>
      <c r="V187" s="10"/>
      <c r="W187" s="10"/>
      <c r="X187" s="10"/>
      <c r="Y187" s="10"/>
      <c r="Z187" s="10"/>
      <c r="AA187" s="10"/>
      <c r="AB187" s="10"/>
      <c r="AC187" s="10"/>
    </row>
    <row r="188" spans="1:29" ht="23.25" customHeight="1" thickBot="1" x14ac:dyDescent="0.35">
      <c r="A188" s="73" t="str">
        <f>'Matriz Nº1 Identificación'!A188</f>
        <v xml:space="preserve">Objetivo Estratégico: </v>
      </c>
      <c r="B188" s="409">
        <f>+'Matriz Nº1 Identificación'!B188:H188</f>
        <v>0</v>
      </c>
      <c r="C188" s="410"/>
      <c r="D188" s="410"/>
      <c r="E188" s="410"/>
      <c r="F188" s="410"/>
      <c r="G188" s="410"/>
      <c r="H188" s="410"/>
      <c r="I188" s="411"/>
      <c r="J188" s="1"/>
    </row>
    <row r="189" spans="1:29" ht="26.25" customHeight="1" x14ac:dyDescent="0.3">
      <c r="A189" s="75" t="str">
        <f>'Matriz Nº1 Identificación'!A189</f>
        <v>Objetivo táctico</v>
      </c>
      <c r="B189" s="406" t="str">
        <f>+'Matriz Nº1 Identificación'!B189:H189</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9" s="407"/>
      <c r="D189" s="407"/>
      <c r="E189" s="407"/>
      <c r="F189" s="407"/>
      <c r="G189" s="407"/>
      <c r="H189" s="407"/>
      <c r="I189" s="408"/>
      <c r="J189" s="1"/>
    </row>
    <row r="190" spans="1:29" ht="83.25" customHeight="1" x14ac:dyDescent="0.3">
      <c r="A190" s="136" t="str">
        <f>'Matriz Nº1 Identificación'!A190</f>
        <v>20. 1</v>
      </c>
      <c r="B190" s="4" t="str">
        <f>IF('Matriz Nº1 Identificación'!B190&lt;&gt;" ",'Matriz Nº1 Identificación'!F190," ")</f>
        <v xml:space="preserve"> </v>
      </c>
      <c r="C190" s="101"/>
      <c r="D190" s="101"/>
      <c r="E190" s="4" t="str">
        <f>IFERROR(IF((VLOOKUP(C190,'Tabla 2-3-4-5'!$B$10:$C$12,2,FALSE)*(VLOOKUP('Matriz Nº2 Análisis'!D190,'Tabla 2-3-4-5'!$B$10:$C$12,2,FALSE)))&lt;3,"BAJO",IF((VLOOKUP(C190,'Tabla 2-3-4-5'!$B$10:$C$12,2,FALSE)*(VLOOKUP('Matriz Nº2 Análisis'!D190,'Tabla 2-3-4-5'!$B$10:$C$12,2,FALSE)))&gt;5,"ALTO","MEDIO"))," ")</f>
        <v xml:space="preserve"> </v>
      </c>
      <c r="F190" s="5" t="str">
        <f>IF(B190&lt;&gt;" ",'Matriz Nº1 Identificación'!E190," ")</f>
        <v xml:space="preserve"> </v>
      </c>
      <c r="G190" s="101"/>
      <c r="H190" s="101"/>
      <c r="I190" s="4" t="str">
        <f>IFERROR(IF((VLOOKUP(G190,'Tabla 2-3-4-5'!$B$10:$C$12,2,FALSE)*(VLOOKUP('Matriz Nº2 Análisis'!H190,'Tabla 2-3-4-5'!$B$10:$C$12,2,FALSE)))&lt;3,"BAJO",IF((VLOOKUP(G190,'Tabla 2-3-4-5'!$B$10:$C$12,2,FALSE)*(VLOOKUP('Matriz Nº2 Análisis'!H190,'Tabla 2-3-4-5'!$B$10:$C$12,2,FALSE)))&gt;5,"ALTO","MEDIO"))," ")</f>
        <v xml:space="preserve"> </v>
      </c>
      <c r="J190" s="9"/>
      <c r="K190" s="10"/>
      <c r="N190" s="10"/>
      <c r="O190" s="10"/>
      <c r="P190" s="10"/>
      <c r="Q190" s="10"/>
      <c r="R190" s="10"/>
      <c r="S190" s="10"/>
      <c r="T190" s="10"/>
      <c r="U190" s="10"/>
      <c r="V190" s="10"/>
      <c r="W190" s="10"/>
      <c r="X190" s="10"/>
      <c r="Y190" s="10"/>
      <c r="Z190" s="10"/>
      <c r="AA190" s="10"/>
      <c r="AB190" s="10"/>
      <c r="AC190" s="10"/>
    </row>
    <row r="191" spans="1:29" ht="83.25" customHeight="1" x14ac:dyDescent="0.3">
      <c r="A191" s="136" t="str">
        <f>'Matriz Nº1 Identificación'!A191</f>
        <v>20. 2</v>
      </c>
      <c r="B191" s="4" t="str">
        <f>IF('Matriz Nº1 Identificación'!B191&lt;&gt;" ",'Matriz Nº1 Identificación'!F191," ")</f>
        <v xml:space="preserve"> </v>
      </c>
      <c r="C191" s="101"/>
      <c r="D191" s="101"/>
      <c r="E191" s="4" t="str">
        <f>IFERROR(IF((VLOOKUP(C191,'Tabla 2-3-4-5'!$B$10:$C$12,2,FALSE)*(VLOOKUP('Matriz Nº2 Análisis'!D191,'Tabla 2-3-4-5'!$B$10:$C$12,2,FALSE)))&lt;3,"BAJO",IF((VLOOKUP(C191,'Tabla 2-3-4-5'!$B$10:$C$12,2,FALSE)*(VLOOKUP('Matriz Nº2 Análisis'!D191,'Tabla 2-3-4-5'!$B$10:$C$12,2,FALSE)))&gt;5,"ALTO","MEDIO"))," ")</f>
        <v xml:space="preserve"> </v>
      </c>
      <c r="F191" s="5" t="str">
        <f>IF(B191&lt;&gt;" ",'Matriz Nº1 Identificación'!E191," ")</f>
        <v xml:space="preserve"> </v>
      </c>
      <c r="G191" s="101"/>
      <c r="H191" s="101"/>
      <c r="I191" s="4" t="str">
        <f>IFERROR(IF((VLOOKUP(G191,'Tabla 2-3-4-5'!$B$10:$C$12,2,FALSE)*(VLOOKUP('Matriz Nº2 Análisis'!H191,'Tabla 2-3-4-5'!$B$10:$C$12,2,FALSE)))&lt;3,"BAJO",IF((VLOOKUP(G191,'Tabla 2-3-4-5'!$B$10:$C$12,2,FALSE)*(VLOOKUP('Matriz Nº2 Análisis'!H191,'Tabla 2-3-4-5'!$B$10:$C$12,2,FALSE)))&gt;5,"ALTO","MEDIO"))," ")</f>
        <v xml:space="preserve"> </v>
      </c>
      <c r="J191" s="9"/>
      <c r="K191" s="10"/>
      <c r="N191" s="10"/>
      <c r="O191" s="10"/>
      <c r="P191" s="10"/>
      <c r="Q191" s="10"/>
      <c r="R191" s="10"/>
      <c r="S191" s="10"/>
      <c r="T191" s="10"/>
      <c r="U191" s="10"/>
      <c r="V191" s="10"/>
      <c r="W191" s="10"/>
      <c r="X191" s="10"/>
      <c r="Y191" s="10"/>
      <c r="Z191" s="10"/>
      <c r="AA191" s="10"/>
      <c r="AB191" s="10"/>
      <c r="AC191" s="10"/>
    </row>
    <row r="192" spans="1:29" ht="83.25" customHeight="1" x14ac:dyDescent="0.3">
      <c r="A192" s="136" t="str">
        <f>'Matriz Nº1 Identificación'!A192</f>
        <v>20. 3</v>
      </c>
      <c r="B192" s="4" t="str">
        <f>IF('Matriz Nº1 Identificación'!B192&lt;&gt;" ",'Matriz Nº1 Identificación'!F192," ")</f>
        <v xml:space="preserve"> </v>
      </c>
      <c r="C192" s="101"/>
      <c r="D192" s="101"/>
      <c r="E192" s="4" t="str">
        <f>IFERROR(IF((VLOOKUP(C192,'Tabla 2-3-4-5'!$B$10:$C$12,2,FALSE)*(VLOOKUP('Matriz Nº2 Análisis'!D192,'Tabla 2-3-4-5'!$B$10:$C$12,2,FALSE)))&lt;3,"BAJO",IF((VLOOKUP(C192,'Tabla 2-3-4-5'!$B$10:$C$12,2,FALSE)*(VLOOKUP('Matriz Nº2 Análisis'!D192,'Tabla 2-3-4-5'!$B$10:$C$12,2,FALSE)))&gt;5,"ALTO","MEDIO"))," ")</f>
        <v xml:space="preserve"> </v>
      </c>
      <c r="F192" s="5" t="str">
        <f>IF(B192&lt;&gt;" ",'Matriz Nº1 Identificación'!E192," ")</f>
        <v xml:space="preserve"> </v>
      </c>
      <c r="G192" s="101"/>
      <c r="H192" s="101"/>
      <c r="I192" s="4" t="str">
        <f>IFERROR(IF((VLOOKUP(G192,'Tabla 2-3-4-5'!$B$10:$C$12,2,FALSE)*(VLOOKUP('Matriz Nº2 Análisis'!H192,'Tabla 2-3-4-5'!$B$10:$C$12,2,FALSE)))&lt;3,"BAJO",IF((VLOOKUP(G192,'Tabla 2-3-4-5'!$B$10:$C$12,2,FALSE)*(VLOOKUP('Matriz Nº2 Análisis'!H192,'Tabla 2-3-4-5'!$B$10:$C$12,2,FALSE)))&gt;5,"ALTO","MEDIO"))," ")</f>
        <v xml:space="preserve"> </v>
      </c>
      <c r="J192" s="9"/>
      <c r="K192" s="10"/>
      <c r="N192" s="10"/>
      <c r="O192" s="10"/>
      <c r="P192" s="10"/>
      <c r="Q192" s="10"/>
      <c r="R192" s="10"/>
      <c r="S192" s="10"/>
      <c r="T192" s="10"/>
      <c r="U192" s="10"/>
      <c r="V192" s="10"/>
      <c r="W192" s="10"/>
      <c r="X192" s="10"/>
      <c r="Y192" s="10"/>
      <c r="Z192" s="10"/>
      <c r="AA192" s="10"/>
      <c r="AB192" s="10"/>
      <c r="AC192" s="10"/>
    </row>
    <row r="193" spans="1:29" ht="83.25" customHeight="1" x14ac:dyDescent="0.3">
      <c r="A193" s="136" t="str">
        <f>'Matriz Nº1 Identificación'!A193</f>
        <v>20. 4</v>
      </c>
      <c r="B193" s="4" t="str">
        <f>IF('Matriz Nº1 Identificación'!B193&lt;&gt;" ",'Matriz Nº1 Identificación'!F193," ")</f>
        <v xml:space="preserve"> </v>
      </c>
      <c r="C193" s="101"/>
      <c r="D193" s="101"/>
      <c r="E193" s="4" t="str">
        <f>IFERROR(IF((VLOOKUP(C193,'Tabla 2-3-4-5'!$B$10:$C$12,2,FALSE)*(VLOOKUP('Matriz Nº2 Análisis'!D193,'Tabla 2-3-4-5'!$B$10:$C$12,2,FALSE)))&lt;3,"BAJO",IF((VLOOKUP(C193,'Tabla 2-3-4-5'!$B$10:$C$12,2,FALSE)*(VLOOKUP('Matriz Nº2 Análisis'!D193,'Tabla 2-3-4-5'!$B$10:$C$12,2,FALSE)))&gt;5,"ALTO","MEDIO"))," ")</f>
        <v xml:space="preserve"> </v>
      </c>
      <c r="F193" s="5" t="str">
        <f>IF(B193&lt;&gt;" ",'Matriz Nº1 Identificación'!E193," ")</f>
        <v xml:space="preserve"> </v>
      </c>
      <c r="G193" s="101"/>
      <c r="H193" s="101"/>
      <c r="I193" s="4" t="str">
        <f>IFERROR(IF((VLOOKUP(G193,'Tabla 2-3-4-5'!$B$10:$C$12,2,FALSE)*(VLOOKUP('Matriz Nº2 Análisis'!H193,'Tabla 2-3-4-5'!$B$10:$C$12,2,FALSE)))&lt;3,"BAJO",IF((VLOOKUP(G193,'Tabla 2-3-4-5'!$B$10:$C$12,2,FALSE)*(VLOOKUP('Matriz Nº2 Análisis'!H193,'Tabla 2-3-4-5'!$B$10:$C$12,2,FALSE)))&gt;5,"ALTO","MEDIO"))," ")</f>
        <v xml:space="preserve"> </v>
      </c>
      <c r="J193" s="9"/>
      <c r="K193" s="10"/>
      <c r="N193" s="10"/>
      <c r="O193" s="10"/>
      <c r="P193" s="10"/>
      <c r="Q193" s="10"/>
      <c r="R193" s="10"/>
      <c r="S193" s="10"/>
      <c r="T193" s="10"/>
      <c r="U193" s="10"/>
      <c r="V193" s="10"/>
      <c r="W193" s="10"/>
      <c r="X193" s="10"/>
      <c r="Y193" s="10"/>
      <c r="Z193" s="10"/>
      <c r="AA193" s="10"/>
      <c r="AB193" s="10"/>
      <c r="AC193" s="10"/>
    </row>
    <row r="194" spans="1:29" ht="83.25" customHeight="1" x14ac:dyDescent="0.3">
      <c r="A194" s="136" t="str">
        <f>'Matriz Nº1 Identificación'!A194</f>
        <v>20. 5</v>
      </c>
      <c r="B194" s="4" t="str">
        <f>IF('Matriz Nº1 Identificación'!B194&lt;&gt;" ",'Matriz Nº1 Identificación'!F194," ")</f>
        <v xml:space="preserve"> </v>
      </c>
      <c r="C194" s="101"/>
      <c r="D194" s="101"/>
      <c r="E194" s="4" t="str">
        <f>IFERROR(IF((VLOOKUP(C194,'Tabla 2-3-4-5'!$B$10:$C$12,2,FALSE)*(VLOOKUP('Matriz Nº2 Análisis'!D194,'Tabla 2-3-4-5'!$B$10:$C$12,2,FALSE)))&lt;3,"BAJO",IF((VLOOKUP(C194,'Tabla 2-3-4-5'!$B$10:$C$12,2,FALSE)*(VLOOKUP('Matriz Nº2 Análisis'!D194,'Tabla 2-3-4-5'!$B$10:$C$12,2,FALSE)))&gt;5,"ALTO","MEDIO"))," ")</f>
        <v xml:space="preserve"> </v>
      </c>
      <c r="F194" s="5" t="str">
        <f>IF(B194&lt;&gt;" ",'Matriz Nº1 Identificación'!E194," ")</f>
        <v xml:space="preserve"> </v>
      </c>
      <c r="G194" s="101"/>
      <c r="H194" s="101"/>
      <c r="I194" s="4" t="str">
        <f>IFERROR(IF((VLOOKUP(G194,'Tabla 2-3-4-5'!$B$10:$C$12,2,FALSE)*(VLOOKUP('Matriz Nº2 Análisis'!H194,'Tabla 2-3-4-5'!$B$10:$C$12,2,FALSE)))&lt;3,"BAJO",IF((VLOOKUP(G194,'Tabla 2-3-4-5'!$B$10:$C$12,2,FALSE)*(VLOOKUP('Matriz Nº2 Análisis'!H194,'Tabla 2-3-4-5'!$B$10:$C$12,2,FALSE)))&gt;5,"ALTO","MEDIO"))," ")</f>
        <v xml:space="preserve"> </v>
      </c>
      <c r="J194" s="9"/>
      <c r="K194" s="10"/>
      <c r="N194" s="10"/>
      <c r="O194" s="10"/>
      <c r="P194" s="10"/>
      <c r="Q194" s="10"/>
      <c r="R194" s="10"/>
      <c r="S194" s="10"/>
      <c r="T194" s="10"/>
      <c r="U194" s="10"/>
      <c r="V194" s="10"/>
      <c r="W194" s="10"/>
      <c r="X194" s="10"/>
      <c r="Y194" s="10"/>
      <c r="Z194" s="10"/>
      <c r="AA194" s="10"/>
      <c r="AB194" s="10"/>
      <c r="AC194" s="10"/>
    </row>
    <row r="195" spans="1:29" ht="83.25" customHeight="1" x14ac:dyDescent="0.3">
      <c r="A195" s="136" t="str">
        <f>'Matriz Nº1 Identificación'!A195</f>
        <v>20. 6</v>
      </c>
      <c r="B195" s="4" t="str">
        <f>IF('Matriz Nº1 Identificación'!B195&lt;&gt;" ",'Matriz Nº1 Identificación'!F195," ")</f>
        <v xml:space="preserve"> </v>
      </c>
      <c r="C195" s="101"/>
      <c r="D195" s="101"/>
      <c r="E195" s="4" t="str">
        <f>IFERROR(IF((VLOOKUP(C195,'Tabla 2-3-4-5'!$B$10:$C$12,2,FALSE)*(VLOOKUP('Matriz Nº2 Análisis'!D195,'Tabla 2-3-4-5'!$B$10:$C$12,2,FALSE)))&lt;3,"BAJO",IF((VLOOKUP(C195,'Tabla 2-3-4-5'!$B$10:$C$12,2,FALSE)*(VLOOKUP('Matriz Nº2 Análisis'!D195,'Tabla 2-3-4-5'!$B$10:$C$12,2,FALSE)))&gt;5,"ALTO","MEDIO"))," ")</f>
        <v xml:space="preserve"> </v>
      </c>
      <c r="F195" s="5" t="str">
        <f>IF(B195&lt;&gt;" ",'Matriz Nº1 Identificación'!E195," ")</f>
        <v xml:space="preserve"> </v>
      </c>
      <c r="G195" s="101"/>
      <c r="H195" s="101"/>
      <c r="I195" s="4" t="str">
        <f>IFERROR(IF((VLOOKUP(G195,'Tabla 2-3-4-5'!$B$10:$C$12,2,FALSE)*(VLOOKUP('Matriz Nº2 Análisis'!H195,'Tabla 2-3-4-5'!$B$10:$C$12,2,FALSE)))&lt;3,"BAJO",IF((VLOOKUP(G195,'Tabla 2-3-4-5'!$B$10:$C$12,2,FALSE)*(VLOOKUP('Matriz Nº2 Análisis'!H195,'Tabla 2-3-4-5'!$B$10:$C$12,2,FALSE)))&gt;5,"ALTO","MEDIO"))," ")</f>
        <v xml:space="preserve"> </v>
      </c>
      <c r="J195" s="9"/>
      <c r="K195" s="10"/>
      <c r="N195" s="10"/>
      <c r="O195" s="10"/>
      <c r="P195" s="10"/>
      <c r="Q195" s="10"/>
      <c r="R195" s="10"/>
      <c r="S195" s="10"/>
      <c r="T195" s="10"/>
      <c r="U195" s="10"/>
      <c r="V195" s="10"/>
      <c r="W195" s="10"/>
      <c r="X195" s="10"/>
      <c r="Y195" s="10"/>
      <c r="Z195" s="10"/>
      <c r="AA195" s="10"/>
      <c r="AB195" s="10"/>
      <c r="AC195" s="10"/>
    </row>
    <row r="196" spans="1:29" ht="83.25" customHeight="1" thickBot="1" x14ac:dyDescent="0.35">
      <c r="A196" s="136" t="str">
        <f>'Matriz Nº1 Identificación'!A196</f>
        <v>20. 7</v>
      </c>
      <c r="B196" s="4" t="str">
        <f>IF('Matriz Nº1 Identificación'!B196&lt;&gt;" ",'Matriz Nº1 Identificación'!F196," ")</f>
        <v xml:space="preserve"> </v>
      </c>
      <c r="C196" s="101"/>
      <c r="D196" s="101"/>
      <c r="E196" s="4" t="str">
        <f>IFERROR(IF((VLOOKUP(C196,'Tabla 2-3-4-5'!$B$10:$C$12,2,FALSE)*(VLOOKUP('Matriz Nº2 Análisis'!D196,'Tabla 2-3-4-5'!$B$10:$C$12,2,FALSE)))&lt;3,"BAJO",IF((VLOOKUP(C196,'Tabla 2-3-4-5'!$B$10:$C$12,2,FALSE)*(VLOOKUP('Matriz Nº2 Análisis'!D196,'Tabla 2-3-4-5'!$B$10:$C$12,2,FALSE)))&gt;5,"ALTO","MEDIO"))," ")</f>
        <v xml:space="preserve"> </v>
      </c>
      <c r="F196" s="5" t="str">
        <f>IF(B196&lt;&gt;" ",'Matriz Nº1 Identificación'!E196," ")</f>
        <v xml:space="preserve"> </v>
      </c>
      <c r="G196" s="101"/>
      <c r="H196" s="101"/>
      <c r="I196" s="4" t="str">
        <f>IFERROR(IF((VLOOKUP(G196,'Tabla 2-3-4-5'!$B$10:$C$12,2,FALSE)*(VLOOKUP('Matriz Nº2 Análisis'!H196,'Tabla 2-3-4-5'!$B$10:$C$12,2,FALSE)))&lt;3,"BAJO",IF((VLOOKUP(G196,'Tabla 2-3-4-5'!$B$10:$C$12,2,FALSE)*(VLOOKUP('Matriz Nº2 Análisis'!H196,'Tabla 2-3-4-5'!$B$10:$C$12,2,FALSE)))&gt;5,"ALTO","MEDIO"))," ")</f>
        <v xml:space="preserve"> </v>
      </c>
      <c r="J196" s="9"/>
      <c r="K196" s="10"/>
      <c r="N196" s="10"/>
      <c r="O196" s="10"/>
      <c r="P196" s="10"/>
      <c r="Q196" s="10"/>
      <c r="R196" s="10"/>
      <c r="S196" s="10"/>
      <c r="T196" s="10"/>
      <c r="U196" s="10"/>
      <c r="V196" s="10"/>
      <c r="W196" s="10"/>
      <c r="X196" s="10"/>
      <c r="Y196" s="10"/>
      <c r="Z196" s="10"/>
      <c r="AA196" s="10"/>
      <c r="AB196" s="10"/>
      <c r="AC196" s="10"/>
    </row>
    <row r="197" spans="1:29" ht="23.25" customHeight="1" thickBot="1" x14ac:dyDescent="0.35">
      <c r="A197" s="73" t="str">
        <f>'Matriz Nº1 Identificación'!A197</f>
        <v xml:space="preserve">Objetivo Estratégico: </v>
      </c>
      <c r="B197" s="409">
        <f>+'Matriz Nº1 Identificación'!B197:H197</f>
        <v>0</v>
      </c>
      <c r="C197" s="410"/>
      <c r="D197" s="410"/>
      <c r="E197" s="410"/>
      <c r="F197" s="410"/>
      <c r="G197" s="410"/>
      <c r="H197" s="410"/>
      <c r="I197" s="411"/>
      <c r="J197" s="1"/>
    </row>
    <row r="198" spans="1:29" ht="26.25" customHeight="1" x14ac:dyDescent="0.3">
      <c r="A198" s="75" t="str">
        <f>'Matriz Nº1 Identificación'!A198</f>
        <v>Objetivo táctico</v>
      </c>
      <c r="B198" s="406" t="str">
        <f>+'Matriz Nº1 Identificación'!B198:H198</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98" s="407"/>
      <c r="D198" s="407"/>
      <c r="E198" s="407"/>
      <c r="F198" s="407"/>
      <c r="G198" s="407"/>
      <c r="H198" s="407"/>
      <c r="I198" s="408"/>
      <c r="J198" s="1"/>
    </row>
    <row r="199" spans="1:29" ht="83.25" customHeight="1" x14ac:dyDescent="0.3">
      <c r="A199" s="136" t="str">
        <f>'Matriz Nº1 Identificación'!A199</f>
        <v>21. 1</v>
      </c>
      <c r="B199" s="4" t="str">
        <f>IF('Matriz Nº1 Identificación'!B199&lt;&gt;" ",'Matriz Nº1 Identificación'!F199," ")</f>
        <v xml:space="preserve"> </v>
      </c>
      <c r="C199" s="101"/>
      <c r="D199" s="101"/>
      <c r="E199" s="4" t="str">
        <f>IFERROR(IF((VLOOKUP(C199,'Tabla 2-3-4-5'!$B$10:$C$12,2,FALSE)*(VLOOKUP('Matriz Nº2 Análisis'!D199,'Tabla 2-3-4-5'!$B$10:$C$12,2,FALSE)))&lt;3,"BAJO",IF((VLOOKUP(C199,'Tabla 2-3-4-5'!$B$10:$C$12,2,FALSE)*(VLOOKUP('Matriz Nº2 Análisis'!D199,'Tabla 2-3-4-5'!$B$10:$C$12,2,FALSE)))&gt;5,"ALTO","MEDIO"))," ")</f>
        <v xml:space="preserve"> </v>
      </c>
      <c r="F199" s="5" t="str">
        <f>IF(B199&lt;&gt;" ",'Matriz Nº1 Identificación'!E199," ")</f>
        <v xml:space="preserve"> </v>
      </c>
      <c r="G199" s="101"/>
      <c r="H199" s="101"/>
      <c r="I199" s="4" t="str">
        <f>IFERROR(IF((VLOOKUP(G199,'Tabla 2-3-4-5'!$B$10:$C$12,2,FALSE)*(VLOOKUP('Matriz Nº2 Análisis'!H199,'Tabla 2-3-4-5'!$B$10:$C$12,2,FALSE)))&lt;3,"BAJO",IF((VLOOKUP(G199,'Tabla 2-3-4-5'!$B$10:$C$12,2,FALSE)*(VLOOKUP('Matriz Nº2 Análisis'!H199,'Tabla 2-3-4-5'!$B$10:$C$12,2,FALSE)))&gt;5,"ALTO","MEDIO"))," ")</f>
        <v xml:space="preserve"> </v>
      </c>
      <c r="J199" s="9"/>
      <c r="K199" s="10"/>
      <c r="N199" s="10"/>
      <c r="O199" s="10"/>
      <c r="P199" s="10"/>
      <c r="Q199" s="10"/>
      <c r="R199" s="10"/>
      <c r="S199" s="10"/>
      <c r="T199" s="10"/>
      <c r="U199" s="10"/>
      <c r="V199" s="10"/>
      <c r="W199" s="10"/>
      <c r="X199" s="10"/>
      <c r="Y199" s="10"/>
      <c r="Z199" s="10"/>
      <c r="AA199" s="10"/>
      <c r="AB199" s="10"/>
      <c r="AC199" s="10"/>
    </row>
    <row r="200" spans="1:29" ht="83.25" customHeight="1" x14ac:dyDescent="0.3">
      <c r="A200" s="136" t="str">
        <f>'Matriz Nº1 Identificación'!A200</f>
        <v>21. 2</v>
      </c>
      <c r="B200" s="4" t="str">
        <f>IF('Matriz Nº1 Identificación'!B200&lt;&gt;" ",'Matriz Nº1 Identificación'!F200," ")</f>
        <v xml:space="preserve"> </v>
      </c>
      <c r="C200" s="101"/>
      <c r="D200" s="101"/>
      <c r="E200" s="4" t="str">
        <f>IFERROR(IF((VLOOKUP(C200,'Tabla 2-3-4-5'!$B$10:$C$12,2,FALSE)*(VLOOKUP('Matriz Nº2 Análisis'!D200,'Tabla 2-3-4-5'!$B$10:$C$12,2,FALSE)))&lt;3,"BAJO",IF((VLOOKUP(C200,'Tabla 2-3-4-5'!$B$10:$C$12,2,FALSE)*(VLOOKUP('Matriz Nº2 Análisis'!D200,'Tabla 2-3-4-5'!$B$10:$C$12,2,FALSE)))&gt;5,"ALTO","MEDIO"))," ")</f>
        <v xml:space="preserve"> </v>
      </c>
      <c r="F200" s="5" t="str">
        <f>IF(B200&lt;&gt;" ",'Matriz Nº1 Identificación'!E200," ")</f>
        <v xml:space="preserve"> </v>
      </c>
      <c r="G200" s="101"/>
      <c r="H200" s="101"/>
      <c r="I200" s="4" t="str">
        <f>IFERROR(IF((VLOOKUP(G200,'Tabla 2-3-4-5'!$B$10:$C$12,2,FALSE)*(VLOOKUP('Matriz Nº2 Análisis'!H200,'Tabla 2-3-4-5'!$B$10:$C$12,2,FALSE)))&lt;3,"BAJO",IF((VLOOKUP(G200,'Tabla 2-3-4-5'!$B$10:$C$12,2,FALSE)*(VLOOKUP('Matriz Nº2 Análisis'!H200,'Tabla 2-3-4-5'!$B$10:$C$12,2,FALSE)))&gt;5,"ALTO","MEDIO"))," ")</f>
        <v xml:space="preserve"> </v>
      </c>
      <c r="J200" s="9"/>
      <c r="K200" s="10"/>
      <c r="N200" s="10"/>
      <c r="O200" s="10"/>
      <c r="P200" s="10"/>
      <c r="Q200" s="10"/>
      <c r="R200" s="10"/>
      <c r="S200" s="10"/>
      <c r="T200" s="10"/>
      <c r="U200" s="10"/>
      <c r="V200" s="10"/>
      <c r="W200" s="10"/>
      <c r="X200" s="10"/>
      <c r="Y200" s="10"/>
      <c r="Z200" s="10"/>
      <c r="AA200" s="10"/>
      <c r="AB200" s="10"/>
      <c r="AC200" s="10"/>
    </row>
    <row r="201" spans="1:29" ht="83.25" customHeight="1" x14ac:dyDescent="0.3">
      <c r="A201" s="136" t="str">
        <f>'Matriz Nº1 Identificación'!A201</f>
        <v>21. 3</v>
      </c>
      <c r="B201" s="4" t="str">
        <f>IF('Matriz Nº1 Identificación'!B201&lt;&gt;" ",'Matriz Nº1 Identificación'!F201," ")</f>
        <v xml:space="preserve"> </v>
      </c>
      <c r="C201" s="101"/>
      <c r="D201" s="101"/>
      <c r="E201" s="4" t="str">
        <f>IFERROR(IF((VLOOKUP(C201,'Tabla 2-3-4-5'!$B$10:$C$12,2,FALSE)*(VLOOKUP('Matriz Nº2 Análisis'!D201,'Tabla 2-3-4-5'!$B$10:$C$12,2,FALSE)))&lt;3,"BAJO",IF((VLOOKUP(C201,'Tabla 2-3-4-5'!$B$10:$C$12,2,FALSE)*(VLOOKUP('Matriz Nº2 Análisis'!D201,'Tabla 2-3-4-5'!$B$10:$C$12,2,FALSE)))&gt;5,"ALTO","MEDIO"))," ")</f>
        <v xml:space="preserve"> </v>
      </c>
      <c r="F201" s="5" t="str">
        <f>IF(B201&lt;&gt;" ",'Matriz Nº1 Identificación'!E201," ")</f>
        <v xml:space="preserve"> </v>
      </c>
      <c r="G201" s="101"/>
      <c r="H201" s="101"/>
      <c r="I201" s="4" t="str">
        <f>IFERROR(IF((VLOOKUP(G201,'Tabla 2-3-4-5'!$B$10:$C$12,2,FALSE)*(VLOOKUP('Matriz Nº2 Análisis'!H201,'Tabla 2-3-4-5'!$B$10:$C$12,2,FALSE)))&lt;3,"BAJO",IF((VLOOKUP(G201,'Tabla 2-3-4-5'!$B$10:$C$12,2,FALSE)*(VLOOKUP('Matriz Nº2 Análisis'!H201,'Tabla 2-3-4-5'!$B$10:$C$12,2,FALSE)))&gt;5,"ALTO","MEDIO"))," ")</f>
        <v xml:space="preserve"> </v>
      </c>
      <c r="J201" s="9"/>
      <c r="K201" s="10"/>
      <c r="N201" s="10"/>
      <c r="O201" s="10"/>
      <c r="P201" s="10"/>
      <c r="Q201" s="10"/>
      <c r="R201" s="10"/>
      <c r="S201" s="10"/>
      <c r="T201" s="10"/>
      <c r="U201" s="10"/>
      <c r="V201" s="10"/>
      <c r="W201" s="10"/>
      <c r="X201" s="10"/>
      <c r="Y201" s="10"/>
      <c r="Z201" s="10"/>
      <c r="AA201" s="10"/>
      <c r="AB201" s="10"/>
      <c r="AC201" s="10"/>
    </row>
    <row r="202" spans="1:29" ht="83.25" customHeight="1" x14ac:dyDescent="0.3">
      <c r="A202" s="136" t="str">
        <f>'Matriz Nº1 Identificación'!A202</f>
        <v>21. 4</v>
      </c>
      <c r="B202" s="4" t="str">
        <f>IF('Matriz Nº1 Identificación'!B202&lt;&gt;" ",'Matriz Nº1 Identificación'!F202," ")</f>
        <v xml:space="preserve"> </v>
      </c>
      <c r="C202" s="101"/>
      <c r="D202" s="101"/>
      <c r="E202" s="4" t="str">
        <f>IFERROR(IF((VLOOKUP(C202,'Tabla 2-3-4-5'!$B$10:$C$12,2,FALSE)*(VLOOKUP('Matriz Nº2 Análisis'!D202,'Tabla 2-3-4-5'!$B$10:$C$12,2,FALSE)))&lt;3,"BAJO",IF((VLOOKUP(C202,'Tabla 2-3-4-5'!$B$10:$C$12,2,FALSE)*(VLOOKUP('Matriz Nº2 Análisis'!D202,'Tabla 2-3-4-5'!$B$10:$C$12,2,FALSE)))&gt;5,"ALTO","MEDIO"))," ")</f>
        <v xml:space="preserve"> </v>
      </c>
      <c r="F202" s="5" t="str">
        <f>IF(B202&lt;&gt;" ",'Matriz Nº1 Identificación'!E202," ")</f>
        <v xml:space="preserve"> </v>
      </c>
      <c r="G202" s="101"/>
      <c r="H202" s="101"/>
      <c r="I202" s="4" t="str">
        <f>IFERROR(IF((VLOOKUP(G202,'Tabla 2-3-4-5'!$B$10:$C$12,2,FALSE)*(VLOOKUP('Matriz Nº2 Análisis'!H202,'Tabla 2-3-4-5'!$B$10:$C$12,2,FALSE)))&lt;3,"BAJO",IF((VLOOKUP(G202,'Tabla 2-3-4-5'!$B$10:$C$12,2,FALSE)*(VLOOKUP('Matriz Nº2 Análisis'!H202,'Tabla 2-3-4-5'!$B$10:$C$12,2,FALSE)))&gt;5,"ALTO","MEDIO"))," ")</f>
        <v xml:space="preserve"> </v>
      </c>
      <c r="J202" s="9"/>
      <c r="K202" s="10"/>
      <c r="N202" s="10"/>
      <c r="O202" s="10"/>
      <c r="P202" s="10"/>
      <c r="Q202" s="10"/>
      <c r="R202" s="10"/>
      <c r="S202" s="10"/>
      <c r="T202" s="10"/>
      <c r="U202" s="10"/>
      <c r="V202" s="10"/>
      <c r="W202" s="10"/>
      <c r="X202" s="10"/>
      <c r="Y202" s="10"/>
      <c r="Z202" s="10"/>
      <c r="AA202" s="10"/>
      <c r="AB202" s="10"/>
      <c r="AC202" s="10"/>
    </row>
    <row r="203" spans="1:29" ht="83.25" customHeight="1" x14ac:dyDescent="0.3">
      <c r="A203" s="136" t="str">
        <f>'Matriz Nº1 Identificación'!A203</f>
        <v>21. 5</v>
      </c>
      <c r="B203" s="4" t="str">
        <f>IF('Matriz Nº1 Identificación'!B203&lt;&gt;" ",'Matriz Nº1 Identificación'!F203," ")</f>
        <v xml:space="preserve"> </v>
      </c>
      <c r="C203" s="101"/>
      <c r="D203" s="101"/>
      <c r="E203" s="4" t="str">
        <f>IFERROR(IF((VLOOKUP(C203,'Tabla 2-3-4-5'!$B$10:$C$12,2,FALSE)*(VLOOKUP('Matriz Nº2 Análisis'!D203,'Tabla 2-3-4-5'!$B$10:$C$12,2,FALSE)))&lt;3,"BAJO",IF((VLOOKUP(C203,'Tabla 2-3-4-5'!$B$10:$C$12,2,FALSE)*(VLOOKUP('Matriz Nº2 Análisis'!D203,'Tabla 2-3-4-5'!$B$10:$C$12,2,FALSE)))&gt;5,"ALTO","MEDIO"))," ")</f>
        <v xml:space="preserve"> </v>
      </c>
      <c r="F203" s="5" t="str">
        <f>IF(B203&lt;&gt;" ",'Matriz Nº1 Identificación'!E203," ")</f>
        <v xml:space="preserve"> </v>
      </c>
      <c r="G203" s="101"/>
      <c r="H203" s="101"/>
      <c r="I203" s="4" t="str">
        <f>IFERROR(IF((VLOOKUP(G203,'Tabla 2-3-4-5'!$B$10:$C$12,2,FALSE)*(VLOOKUP('Matriz Nº2 Análisis'!H203,'Tabla 2-3-4-5'!$B$10:$C$12,2,FALSE)))&lt;3,"BAJO",IF((VLOOKUP(G203,'Tabla 2-3-4-5'!$B$10:$C$12,2,FALSE)*(VLOOKUP('Matriz Nº2 Análisis'!H203,'Tabla 2-3-4-5'!$B$10:$C$12,2,FALSE)))&gt;5,"ALTO","MEDIO"))," ")</f>
        <v xml:space="preserve"> </v>
      </c>
      <c r="J203" s="9"/>
      <c r="K203" s="10"/>
      <c r="N203" s="10"/>
      <c r="O203" s="10"/>
      <c r="P203" s="10"/>
      <c r="Q203" s="10"/>
      <c r="R203" s="10"/>
      <c r="S203" s="10"/>
      <c r="T203" s="10"/>
      <c r="U203" s="10"/>
      <c r="V203" s="10"/>
      <c r="W203" s="10"/>
      <c r="X203" s="10"/>
      <c r="Y203" s="10"/>
      <c r="Z203" s="10"/>
      <c r="AA203" s="10"/>
      <c r="AB203" s="10"/>
      <c r="AC203" s="10"/>
    </row>
    <row r="204" spans="1:29" ht="83.25" customHeight="1" x14ac:dyDescent="0.3">
      <c r="A204" s="136" t="str">
        <f>'Matriz Nº1 Identificación'!A204</f>
        <v>21. 6</v>
      </c>
      <c r="B204" s="4" t="str">
        <f>IF('Matriz Nº1 Identificación'!B204&lt;&gt;" ",'Matriz Nº1 Identificación'!F204," ")</f>
        <v xml:space="preserve"> </v>
      </c>
      <c r="C204" s="101"/>
      <c r="D204" s="101"/>
      <c r="E204" s="4" t="str">
        <f>IFERROR(IF((VLOOKUP(C204,'Tabla 2-3-4-5'!$B$10:$C$12,2,FALSE)*(VLOOKUP('Matriz Nº2 Análisis'!D204,'Tabla 2-3-4-5'!$B$10:$C$12,2,FALSE)))&lt;3,"BAJO",IF((VLOOKUP(C204,'Tabla 2-3-4-5'!$B$10:$C$12,2,FALSE)*(VLOOKUP('Matriz Nº2 Análisis'!D204,'Tabla 2-3-4-5'!$B$10:$C$12,2,FALSE)))&gt;5,"ALTO","MEDIO"))," ")</f>
        <v xml:space="preserve"> </v>
      </c>
      <c r="F204" s="5" t="str">
        <f>IF(B204&lt;&gt;" ",'Matriz Nº1 Identificación'!E204," ")</f>
        <v xml:space="preserve"> </v>
      </c>
      <c r="G204" s="101"/>
      <c r="H204" s="101"/>
      <c r="I204" s="4" t="str">
        <f>IFERROR(IF((VLOOKUP(G204,'Tabla 2-3-4-5'!$B$10:$C$12,2,FALSE)*(VLOOKUP('Matriz Nº2 Análisis'!H204,'Tabla 2-3-4-5'!$B$10:$C$12,2,FALSE)))&lt;3,"BAJO",IF((VLOOKUP(G204,'Tabla 2-3-4-5'!$B$10:$C$12,2,FALSE)*(VLOOKUP('Matriz Nº2 Análisis'!H204,'Tabla 2-3-4-5'!$B$10:$C$12,2,FALSE)))&gt;5,"ALTO","MEDIO"))," ")</f>
        <v xml:space="preserve"> </v>
      </c>
      <c r="J204" s="9"/>
      <c r="K204" s="10"/>
      <c r="N204" s="10"/>
      <c r="O204" s="10"/>
      <c r="P204" s="10"/>
      <c r="Q204" s="10"/>
      <c r="R204" s="10"/>
      <c r="S204" s="10"/>
      <c r="T204" s="10"/>
      <c r="U204" s="10"/>
      <c r="V204" s="10"/>
      <c r="W204" s="10"/>
      <c r="X204" s="10"/>
      <c r="Y204" s="10"/>
      <c r="Z204" s="10"/>
      <c r="AA204" s="10"/>
      <c r="AB204" s="10"/>
      <c r="AC204" s="10"/>
    </row>
    <row r="205" spans="1:29" ht="83.25" customHeight="1" thickBot="1" x14ac:dyDescent="0.35">
      <c r="A205" s="136" t="str">
        <f>'Matriz Nº1 Identificación'!A205</f>
        <v>21. 7</v>
      </c>
      <c r="B205" s="4" t="str">
        <f>IF('Matriz Nº1 Identificación'!B205&lt;&gt;" ",'Matriz Nº1 Identificación'!F205," ")</f>
        <v xml:space="preserve"> </v>
      </c>
      <c r="C205" s="101"/>
      <c r="D205" s="101"/>
      <c r="E205" s="4" t="str">
        <f>IFERROR(IF((VLOOKUP(C205,'Tabla 2-3-4-5'!$B$10:$C$12,2,FALSE)*(VLOOKUP('Matriz Nº2 Análisis'!D205,'Tabla 2-3-4-5'!$B$10:$C$12,2,FALSE)))&lt;3,"BAJO",IF((VLOOKUP(C205,'Tabla 2-3-4-5'!$B$10:$C$12,2,FALSE)*(VLOOKUP('Matriz Nº2 Análisis'!D205,'Tabla 2-3-4-5'!$B$10:$C$12,2,FALSE)))&gt;5,"ALTO","MEDIO"))," ")</f>
        <v xml:space="preserve"> </v>
      </c>
      <c r="F205" s="5" t="str">
        <f>IF(B205&lt;&gt;" ",'Matriz Nº1 Identificación'!E205," ")</f>
        <v xml:space="preserve"> </v>
      </c>
      <c r="G205" s="101"/>
      <c r="H205" s="101"/>
      <c r="I205" s="4" t="str">
        <f>IFERROR(IF((VLOOKUP(G205,'Tabla 2-3-4-5'!$B$10:$C$12,2,FALSE)*(VLOOKUP('Matriz Nº2 Análisis'!H205,'Tabla 2-3-4-5'!$B$10:$C$12,2,FALSE)))&lt;3,"BAJO",IF((VLOOKUP(G205,'Tabla 2-3-4-5'!$B$10:$C$12,2,FALSE)*(VLOOKUP('Matriz Nº2 Análisis'!H205,'Tabla 2-3-4-5'!$B$10:$C$12,2,FALSE)))&gt;5,"ALTO","MEDIO"))," ")</f>
        <v xml:space="preserve"> </v>
      </c>
      <c r="J205" s="9"/>
      <c r="K205" s="10"/>
      <c r="N205" s="10"/>
      <c r="O205" s="10"/>
      <c r="P205" s="10"/>
      <c r="Q205" s="10"/>
      <c r="R205" s="10"/>
      <c r="S205" s="10"/>
      <c r="T205" s="10"/>
      <c r="U205" s="10"/>
      <c r="V205" s="10"/>
      <c r="W205" s="10"/>
      <c r="X205" s="10"/>
      <c r="Y205" s="10"/>
      <c r="Z205" s="10"/>
      <c r="AA205" s="10"/>
      <c r="AB205" s="10"/>
      <c r="AC205" s="10"/>
    </row>
    <row r="206" spans="1:29" ht="23.25" customHeight="1" thickBot="1" x14ac:dyDescent="0.35">
      <c r="A206" s="73" t="str">
        <f>'Matriz Nº1 Identificación'!A206</f>
        <v xml:space="preserve">Objetivo Estratégico: </v>
      </c>
      <c r="B206" s="409">
        <f>+'Matriz Nº1 Identificación'!B206:H206</f>
        <v>0</v>
      </c>
      <c r="C206" s="410"/>
      <c r="D206" s="410"/>
      <c r="E206" s="410"/>
      <c r="F206" s="410"/>
      <c r="G206" s="410"/>
      <c r="H206" s="410"/>
      <c r="I206" s="411"/>
      <c r="J206" s="1"/>
    </row>
    <row r="207" spans="1:29" ht="26.25" customHeight="1" x14ac:dyDescent="0.3">
      <c r="A207" s="75" t="str">
        <f>'Matriz Nº1 Identificación'!A207</f>
        <v>Objetivo táctico</v>
      </c>
      <c r="B207" s="406" t="str">
        <f>+'Matriz Nº1 Identificación'!B207:H207</f>
        <v>22.  Lograr una mayor eficiencia operativa y estratégica del área contable y presupuesto, con el fin de brindar una información financiera oportuna, eficiente y eficaz.</v>
      </c>
      <c r="C207" s="407"/>
      <c r="D207" s="407"/>
      <c r="E207" s="407"/>
      <c r="F207" s="407"/>
      <c r="G207" s="407"/>
      <c r="H207" s="407"/>
      <c r="I207" s="408"/>
      <c r="J207" s="1"/>
    </row>
    <row r="208" spans="1:29" ht="83.25" customHeight="1" x14ac:dyDescent="0.3">
      <c r="A208" s="136" t="str">
        <f>'Matriz Nº1 Identificación'!A208</f>
        <v>22. 1</v>
      </c>
      <c r="B208" s="4" t="str">
        <f>IF('Matriz Nº1 Identificación'!B208&lt;&gt;" ",'Matriz Nº1 Identificación'!F208," ")</f>
        <v xml:space="preserve"> </v>
      </c>
      <c r="C208" s="101"/>
      <c r="D208" s="101"/>
      <c r="E208" s="4" t="str">
        <f>IFERROR(IF((VLOOKUP(C208,'Tabla 2-3-4-5'!$B$10:$C$12,2,FALSE)*(VLOOKUP('Matriz Nº2 Análisis'!D208,'Tabla 2-3-4-5'!$B$10:$C$12,2,FALSE)))&lt;3,"BAJO",IF((VLOOKUP(C208,'Tabla 2-3-4-5'!$B$10:$C$12,2,FALSE)*(VLOOKUP('Matriz Nº2 Análisis'!D208,'Tabla 2-3-4-5'!$B$10:$C$12,2,FALSE)))&gt;5,"ALTO","MEDIO"))," ")</f>
        <v xml:space="preserve"> </v>
      </c>
      <c r="F208" s="5" t="str">
        <f>IF(B208&lt;&gt;" ",'Matriz Nº1 Identificación'!E208," ")</f>
        <v xml:space="preserve"> </v>
      </c>
      <c r="G208" s="101"/>
      <c r="H208" s="101"/>
      <c r="I208" s="4" t="str">
        <f>IFERROR(IF((VLOOKUP(G208,'Tabla 2-3-4-5'!$B$10:$C$12,2,FALSE)*(VLOOKUP('Matriz Nº2 Análisis'!H208,'Tabla 2-3-4-5'!$B$10:$C$12,2,FALSE)))&lt;3,"BAJO",IF((VLOOKUP(G208,'Tabla 2-3-4-5'!$B$10:$C$12,2,FALSE)*(VLOOKUP('Matriz Nº2 Análisis'!H208,'Tabla 2-3-4-5'!$B$10:$C$12,2,FALSE)))&gt;5,"ALTO","MEDIO"))," ")</f>
        <v xml:space="preserve"> </v>
      </c>
      <c r="J208" s="9"/>
      <c r="K208" s="10"/>
      <c r="N208" s="10"/>
      <c r="O208" s="10"/>
      <c r="P208" s="10"/>
      <c r="Q208" s="10"/>
      <c r="R208" s="10"/>
      <c r="S208" s="10"/>
      <c r="T208" s="10"/>
      <c r="U208" s="10"/>
      <c r="V208" s="10"/>
      <c r="W208" s="10"/>
      <c r="X208" s="10"/>
      <c r="Y208" s="10"/>
      <c r="Z208" s="10"/>
      <c r="AA208" s="10"/>
      <c r="AB208" s="10"/>
      <c r="AC208" s="10"/>
    </row>
    <row r="209" spans="1:29" ht="83.25" customHeight="1" x14ac:dyDescent="0.3">
      <c r="A209" s="136" t="str">
        <f>'Matriz Nº1 Identificación'!A209</f>
        <v>22. 2</v>
      </c>
      <c r="B209" s="4" t="str">
        <f>IF('Matriz Nº1 Identificación'!B209&lt;&gt;" ",'Matriz Nº1 Identificación'!F209," ")</f>
        <v xml:space="preserve"> </v>
      </c>
      <c r="C209" s="101"/>
      <c r="D209" s="101"/>
      <c r="E209" s="4" t="str">
        <f>IFERROR(IF((VLOOKUP(C209,'Tabla 2-3-4-5'!$B$10:$C$12,2,FALSE)*(VLOOKUP('Matriz Nº2 Análisis'!D209,'Tabla 2-3-4-5'!$B$10:$C$12,2,FALSE)))&lt;3,"BAJO",IF((VLOOKUP(C209,'Tabla 2-3-4-5'!$B$10:$C$12,2,FALSE)*(VLOOKUP('Matriz Nº2 Análisis'!D209,'Tabla 2-3-4-5'!$B$10:$C$12,2,FALSE)))&gt;5,"ALTO","MEDIO"))," ")</f>
        <v xml:space="preserve"> </v>
      </c>
      <c r="F209" s="5" t="str">
        <f>IF(B209&lt;&gt;" ",'Matriz Nº1 Identificación'!E209," ")</f>
        <v xml:space="preserve"> </v>
      </c>
      <c r="G209" s="101"/>
      <c r="H209" s="101"/>
      <c r="I209" s="4" t="str">
        <f>IFERROR(IF((VLOOKUP(G209,'Tabla 2-3-4-5'!$B$10:$C$12,2,FALSE)*(VLOOKUP('Matriz Nº2 Análisis'!H209,'Tabla 2-3-4-5'!$B$10:$C$12,2,FALSE)))&lt;3,"BAJO",IF((VLOOKUP(G209,'Tabla 2-3-4-5'!$B$10:$C$12,2,FALSE)*(VLOOKUP('Matriz Nº2 Análisis'!H209,'Tabla 2-3-4-5'!$B$10:$C$12,2,FALSE)))&gt;5,"ALTO","MEDIO"))," ")</f>
        <v xml:space="preserve"> </v>
      </c>
      <c r="J209" s="9"/>
      <c r="K209" s="10"/>
      <c r="N209" s="10"/>
      <c r="O209" s="10"/>
      <c r="P209" s="10"/>
      <c r="Q209" s="10"/>
      <c r="R209" s="10"/>
      <c r="S209" s="10"/>
      <c r="T209" s="10"/>
      <c r="U209" s="10"/>
      <c r="V209" s="10"/>
      <c r="W209" s="10"/>
      <c r="X209" s="10"/>
      <c r="Y209" s="10"/>
      <c r="Z209" s="10"/>
      <c r="AA209" s="10"/>
      <c r="AB209" s="10"/>
      <c r="AC209" s="10"/>
    </row>
    <row r="210" spans="1:29" ht="83.25" customHeight="1" x14ac:dyDescent="0.3">
      <c r="A210" s="136" t="str">
        <f>'Matriz Nº1 Identificación'!A210</f>
        <v>22. 3</v>
      </c>
      <c r="B210" s="4" t="str">
        <f>IF('Matriz Nº1 Identificación'!B210&lt;&gt;" ",'Matriz Nº1 Identificación'!F210," ")</f>
        <v xml:space="preserve"> </v>
      </c>
      <c r="C210" s="101"/>
      <c r="D210" s="101"/>
      <c r="E210" s="4" t="str">
        <f>IFERROR(IF((VLOOKUP(C210,'Tabla 2-3-4-5'!$B$10:$C$12,2,FALSE)*(VLOOKUP('Matriz Nº2 Análisis'!D210,'Tabla 2-3-4-5'!$B$10:$C$12,2,FALSE)))&lt;3,"BAJO",IF((VLOOKUP(C210,'Tabla 2-3-4-5'!$B$10:$C$12,2,FALSE)*(VLOOKUP('Matriz Nº2 Análisis'!D210,'Tabla 2-3-4-5'!$B$10:$C$12,2,FALSE)))&gt;5,"ALTO","MEDIO"))," ")</f>
        <v xml:space="preserve"> </v>
      </c>
      <c r="F210" s="5" t="str">
        <f>IF(B210&lt;&gt;" ",'Matriz Nº1 Identificación'!E210," ")</f>
        <v xml:space="preserve"> </v>
      </c>
      <c r="G210" s="101"/>
      <c r="H210" s="101"/>
      <c r="I210" s="4" t="str">
        <f>IFERROR(IF((VLOOKUP(G210,'Tabla 2-3-4-5'!$B$10:$C$12,2,FALSE)*(VLOOKUP('Matriz Nº2 Análisis'!H210,'Tabla 2-3-4-5'!$B$10:$C$12,2,FALSE)))&lt;3,"BAJO",IF((VLOOKUP(G210,'Tabla 2-3-4-5'!$B$10:$C$12,2,FALSE)*(VLOOKUP('Matriz Nº2 Análisis'!H210,'Tabla 2-3-4-5'!$B$10:$C$12,2,FALSE)))&gt;5,"ALTO","MEDIO"))," ")</f>
        <v xml:space="preserve"> </v>
      </c>
      <c r="J210" s="9"/>
      <c r="K210" s="10"/>
      <c r="N210" s="10"/>
      <c r="O210" s="10"/>
      <c r="P210" s="10"/>
      <c r="Q210" s="10"/>
      <c r="R210" s="10"/>
      <c r="S210" s="10"/>
      <c r="T210" s="10"/>
      <c r="U210" s="10"/>
      <c r="V210" s="10"/>
      <c r="W210" s="10"/>
      <c r="X210" s="10"/>
      <c r="Y210" s="10"/>
      <c r="Z210" s="10"/>
      <c r="AA210" s="10"/>
      <c r="AB210" s="10"/>
      <c r="AC210" s="10"/>
    </row>
    <row r="211" spans="1:29" ht="83.25" customHeight="1" x14ac:dyDescent="0.3">
      <c r="A211" s="136" t="str">
        <f>'Matriz Nº1 Identificación'!A211</f>
        <v>22. 4</v>
      </c>
      <c r="B211" s="4" t="str">
        <f>IF('Matriz Nº1 Identificación'!B211&lt;&gt;" ",'Matriz Nº1 Identificación'!F211," ")</f>
        <v xml:space="preserve"> </v>
      </c>
      <c r="C211" s="101"/>
      <c r="D211" s="101"/>
      <c r="E211" s="4" t="str">
        <f>IFERROR(IF((VLOOKUP(C211,'Tabla 2-3-4-5'!$B$10:$C$12,2,FALSE)*(VLOOKUP('Matriz Nº2 Análisis'!D211,'Tabla 2-3-4-5'!$B$10:$C$12,2,FALSE)))&lt;3,"BAJO",IF((VLOOKUP(C211,'Tabla 2-3-4-5'!$B$10:$C$12,2,FALSE)*(VLOOKUP('Matriz Nº2 Análisis'!D211,'Tabla 2-3-4-5'!$B$10:$C$12,2,FALSE)))&gt;5,"ALTO","MEDIO"))," ")</f>
        <v xml:space="preserve"> </v>
      </c>
      <c r="F211" s="5" t="str">
        <f>IF(B211&lt;&gt;" ",'Matriz Nº1 Identificación'!E211," ")</f>
        <v xml:space="preserve"> </v>
      </c>
      <c r="G211" s="101"/>
      <c r="H211" s="101"/>
      <c r="I211" s="4" t="str">
        <f>IFERROR(IF((VLOOKUP(G211,'Tabla 2-3-4-5'!$B$10:$C$12,2,FALSE)*(VLOOKUP('Matriz Nº2 Análisis'!H211,'Tabla 2-3-4-5'!$B$10:$C$12,2,FALSE)))&lt;3,"BAJO",IF((VLOOKUP(G211,'Tabla 2-3-4-5'!$B$10:$C$12,2,FALSE)*(VLOOKUP('Matriz Nº2 Análisis'!H211,'Tabla 2-3-4-5'!$B$10:$C$12,2,FALSE)))&gt;5,"ALTO","MEDIO"))," ")</f>
        <v xml:space="preserve"> </v>
      </c>
      <c r="J211" s="9"/>
      <c r="K211" s="10"/>
      <c r="N211" s="10"/>
      <c r="O211" s="10"/>
      <c r="P211" s="10"/>
      <c r="Q211" s="10"/>
      <c r="R211" s="10"/>
      <c r="S211" s="10"/>
      <c r="T211" s="10"/>
      <c r="U211" s="10"/>
      <c r="V211" s="10"/>
      <c r="W211" s="10"/>
      <c r="X211" s="10"/>
      <c r="Y211" s="10"/>
      <c r="Z211" s="10"/>
      <c r="AA211" s="10"/>
      <c r="AB211" s="10"/>
      <c r="AC211" s="10"/>
    </row>
    <row r="212" spans="1:29" ht="83.25" customHeight="1" x14ac:dyDescent="0.3">
      <c r="A212" s="136" t="str">
        <f>'Matriz Nº1 Identificación'!A212</f>
        <v>22. 5</v>
      </c>
      <c r="B212" s="4" t="str">
        <f>IF('Matriz Nº1 Identificación'!B212&lt;&gt;" ",'Matriz Nº1 Identificación'!F212," ")</f>
        <v xml:space="preserve"> </v>
      </c>
      <c r="C212" s="101"/>
      <c r="D212" s="101"/>
      <c r="E212" s="4" t="str">
        <f>IFERROR(IF((VLOOKUP(C212,'Tabla 2-3-4-5'!$B$10:$C$12,2,FALSE)*(VLOOKUP('Matriz Nº2 Análisis'!D212,'Tabla 2-3-4-5'!$B$10:$C$12,2,FALSE)))&lt;3,"BAJO",IF((VLOOKUP(C212,'Tabla 2-3-4-5'!$B$10:$C$12,2,FALSE)*(VLOOKUP('Matriz Nº2 Análisis'!D212,'Tabla 2-3-4-5'!$B$10:$C$12,2,FALSE)))&gt;5,"ALTO","MEDIO"))," ")</f>
        <v xml:space="preserve"> </v>
      </c>
      <c r="F212" s="5" t="str">
        <f>IF(B212&lt;&gt;" ",'Matriz Nº1 Identificación'!E212," ")</f>
        <v xml:space="preserve"> </v>
      </c>
      <c r="G212" s="101"/>
      <c r="H212" s="101"/>
      <c r="I212" s="4" t="str">
        <f>IFERROR(IF((VLOOKUP(G212,'Tabla 2-3-4-5'!$B$10:$C$12,2,FALSE)*(VLOOKUP('Matriz Nº2 Análisis'!H212,'Tabla 2-3-4-5'!$B$10:$C$12,2,FALSE)))&lt;3,"BAJO",IF((VLOOKUP(G212,'Tabla 2-3-4-5'!$B$10:$C$12,2,FALSE)*(VLOOKUP('Matriz Nº2 Análisis'!H212,'Tabla 2-3-4-5'!$B$10:$C$12,2,FALSE)))&gt;5,"ALTO","MEDIO"))," ")</f>
        <v xml:space="preserve"> </v>
      </c>
      <c r="J212" s="9"/>
      <c r="K212" s="10"/>
      <c r="N212" s="10"/>
      <c r="O212" s="10"/>
      <c r="P212" s="10"/>
      <c r="Q212" s="10"/>
      <c r="R212" s="10"/>
      <c r="S212" s="10"/>
      <c r="T212" s="10"/>
      <c r="U212" s="10"/>
      <c r="V212" s="10"/>
      <c r="W212" s="10"/>
      <c r="X212" s="10"/>
      <c r="Y212" s="10"/>
      <c r="Z212" s="10"/>
      <c r="AA212" s="10"/>
      <c r="AB212" s="10"/>
      <c r="AC212" s="10"/>
    </row>
    <row r="213" spans="1:29" ht="83.25" customHeight="1" x14ac:dyDescent="0.3">
      <c r="A213" s="136" t="str">
        <f>'Matriz Nº1 Identificación'!A213</f>
        <v>22. 6</v>
      </c>
      <c r="B213" s="4" t="str">
        <f>IF('Matriz Nº1 Identificación'!B213&lt;&gt;" ",'Matriz Nº1 Identificación'!F213," ")</f>
        <v xml:space="preserve"> </v>
      </c>
      <c r="C213" s="101"/>
      <c r="D213" s="101"/>
      <c r="E213" s="4" t="str">
        <f>IFERROR(IF((VLOOKUP(C213,'Tabla 2-3-4-5'!$B$10:$C$12,2,FALSE)*(VLOOKUP('Matriz Nº2 Análisis'!D213,'Tabla 2-3-4-5'!$B$10:$C$12,2,FALSE)))&lt;3,"BAJO",IF((VLOOKUP(C213,'Tabla 2-3-4-5'!$B$10:$C$12,2,FALSE)*(VLOOKUP('Matriz Nº2 Análisis'!D213,'Tabla 2-3-4-5'!$B$10:$C$12,2,FALSE)))&gt;5,"ALTO","MEDIO"))," ")</f>
        <v xml:space="preserve"> </v>
      </c>
      <c r="F213" s="5" t="str">
        <f>IF(B213&lt;&gt;" ",'Matriz Nº1 Identificación'!E213," ")</f>
        <v xml:space="preserve"> </v>
      </c>
      <c r="G213" s="101"/>
      <c r="H213" s="101"/>
      <c r="I213" s="4" t="str">
        <f>IFERROR(IF((VLOOKUP(G213,'Tabla 2-3-4-5'!$B$10:$C$12,2,FALSE)*(VLOOKUP('Matriz Nº2 Análisis'!H213,'Tabla 2-3-4-5'!$B$10:$C$12,2,FALSE)))&lt;3,"BAJO",IF((VLOOKUP(G213,'Tabla 2-3-4-5'!$B$10:$C$12,2,FALSE)*(VLOOKUP('Matriz Nº2 Análisis'!H213,'Tabla 2-3-4-5'!$B$10:$C$12,2,FALSE)))&gt;5,"ALTO","MEDIO"))," ")</f>
        <v xml:space="preserve"> </v>
      </c>
      <c r="J213" s="9"/>
      <c r="K213" s="10"/>
      <c r="N213" s="10"/>
      <c r="O213" s="10"/>
      <c r="P213" s="10"/>
      <c r="Q213" s="10"/>
      <c r="R213" s="10"/>
      <c r="S213" s="10"/>
      <c r="T213" s="10"/>
      <c r="U213" s="10"/>
      <c r="V213" s="10"/>
      <c r="W213" s="10"/>
      <c r="X213" s="10"/>
      <c r="Y213" s="10"/>
      <c r="Z213" s="10"/>
      <c r="AA213" s="10"/>
      <c r="AB213" s="10"/>
      <c r="AC213" s="10"/>
    </row>
    <row r="214" spans="1:29" ht="83.25" customHeight="1" thickBot="1" x14ac:dyDescent="0.35">
      <c r="A214" s="136" t="str">
        <f>'Matriz Nº1 Identificación'!A214</f>
        <v>22. 7</v>
      </c>
      <c r="B214" s="4" t="str">
        <f>IF('Matriz Nº1 Identificación'!B214&lt;&gt;" ",'Matriz Nº1 Identificación'!F214," ")</f>
        <v xml:space="preserve"> </v>
      </c>
      <c r="C214" s="101"/>
      <c r="D214" s="101"/>
      <c r="E214" s="4" t="str">
        <f>IFERROR(IF((VLOOKUP(C214,'Tabla 2-3-4-5'!$B$10:$C$12,2,FALSE)*(VLOOKUP('Matriz Nº2 Análisis'!D214,'Tabla 2-3-4-5'!$B$10:$C$12,2,FALSE)))&lt;3,"BAJO",IF((VLOOKUP(C214,'Tabla 2-3-4-5'!$B$10:$C$12,2,FALSE)*(VLOOKUP('Matriz Nº2 Análisis'!D214,'Tabla 2-3-4-5'!$B$10:$C$12,2,FALSE)))&gt;5,"ALTO","MEDIO"))," ")</f>
        <v xml:space="preserve"> </v>
      </c>
      <c r="F214" s="5" t="str">
        <f>IF(B214&lt;&gt;" ",'Matriz Nº1 Identificación'!E214," ")</f>
        <v xml:space="preserve"> </v>
      </c>
      <c r="G214" s="101"/>
      <c r="H214" s="101"/>
      <c r="I214" s="4" t="str">
        <f>IFERROR(IF((VLOOKUP(G214,'Tabla 2-3-4-5'!$B$10:$C$12,2,FALSE)*(VLOOKUP('Matriz Nº2 Análisis'!H214,'Tabla 2-3-4-5'!$B$10:$C$12,2,FALSE)))&lt;3,"BAJO",IF((VLOOKUP(G214,'Tabla 2-3-4-5'!$B$10:$C$12,2,FALSE)*(VLOOKUP('Matriz Nº2 Análisis'!H214,'Tabla 2-3-4-5'!$B$10:$C$12,2,FALSE)))&gt;5,"ALTO","MEDIO"))," ")</f>
        <v xml:space="preserve"> </v>
      </c>
      <c r="J214" s="9"/>
      <c r="K214" s="10"/>
      <c r="N214" s="10"/>
      <c r="O214" s="10"/>
      <c r="P214" s="10"/>
      <c r="Q214" s="10"/>
      <c r="R214" s="10"/>
      <c r="S214" s="10"/>
      <c r="T214" s="10"/>
      <c r="U214" s="10"/>
      <c r="V214" s="10"/>
      <c r="W214" s="10"/>
      <c r="X214" s="10"/>
      <c r="Y214" s="10"/>
      <c r="Z214" s="10"/>
      <c r="AA214" s="10"/>
      <c r="AB214" s="10"/>
      <c r="AC214" s="10"/>
    </row>
    <row r="215" spans="1:29" ht="23.25" customHeight="1" thickBot="1" x14ac:dyDescent="0.35">
      <c r="A215" s="73" t="str">
        <f>'Matriz Nº1 Identificación'!A215</f>
        <v xml:space="preserve">Objetivo Estratégico: </v>
      </c>
      <c r="B215" s="409">
        <f>+'Matriz Nº1 Identificación'!B215:H215</f>
        <v>0</v>
      </c>
      <c r="C215" s="410"/>
      <c r="D215" s="410"/>
      <c r="E215" s="410"/>
      <c r="F215" s="410"/>
      <c r="G215" s="410"/>
      <c r="H215" s="410"/>
      <c r="I215" s="411"/>
      <c r="J215" s="1"/>
    </row>
    <row r="216" spans="1:29" ht="26.25" customHeight="1" x14ac:dyDescent="0.3">
      <c r="A216" s="75" t="str">
        <f>'Matriz Nº1 Identificación'!A216</f>
        <v>Objetivo táctico</v>
      </c>
      <c r="B216" s="406" t="str">
        <f>+'Matriz Nº1 Identificación'!B216:H216</f>
        <v>23. Impulsar la demanda de los productos y servicios de la Imprenta Nacional, así como la imagen institucional.</v>
      </c>
      <c r="C216" s="407"/>
      <c r="D216" s="407"/>
      <c r="E216" s="407"/>
      <c r="F216" s="407"/>
      <c r="G216" s="407"/>
      <c r="H216" s="407"/>
      <c r="I216" s="408"/>
      <c r="J216" s="1"/>
    </row>
    <row r="217" spans="1:29" ht="83.25" customHeight="1" x14ac:dyDescent="0.3">
      <c r="A217" s="136" t="str">
        <f>'Matriz Nº1 Identificación'!A217</f>
        <v>23. 1</v>
      </c>
      <c r="B217" s="4" t="str">
        <f>IF('Matriz Nº1 Identificación'!B217&lt;&gt;" ",'Matriz Nº1 Identificación'!F217," ")</f>
        <v xml:space="preserve"> </v>
      </c>
      <c r="C217" s="101"/>
      <c r="D217" s="101"/>
      <c r="E217" s="4" t="str">
        <f>IFERROR(IF((VLOOKUP(C217,'Tabla 2-3-4-5'!$B$10:$C$12,2,FALSE)*(VLOOKUP('Matriz Nº2 Análisis'!D217,'Tabla 2-3-4-5'!$B$10:$C$12,2,FALSE)))&lt;3,"BAJO",IF((VLOOKUP(C217,'Tabla 2-3-4-5'!$B$10:$C$12,2,FALSE)*(VLOOKUP('Matriz Nº2 Análisis'!D217,'Tabla 2-3-4-5'!$B$10:$C$12,2,FALSE)))&gt;5,"ALTO","MEDIO"))," ")</f>
        <v xml:space="preserve"> </v>
      </c>
      <c r="F217" s="5" t="str">
        <f>IF(B217&lt;&gt;" ",'Matriz Nº1 Identificación'!E217," ")</f>
        <v xml:space="preserve"> </v>
      </c>
      <c r="G217" s="101"/>
      <c r="H217" s="101"/>
      <c r="I217" s="4" t="str">
        <f>IFERROR(IF((VLOOKUP(G217,'Tabla 2-3-4-5'!$B$10:$C$12,2,FALSE)*(VLOOKUP('Matriz Nº2 Análisis'!H217,'Tabla 2-3-4-5'!$B$10:$C$12,2,FALSE)))&lt;3,"BAJO",IF((VLOOKUP(G217,'Tabla 2-3-4-5'!$B$10:$C$12,2,FALSE)*(VLOOKUP('Matriz Nº2 Análisis'!H217,'Tabla 2-3-4-5'!$B$10:$C$12,2,FALSE)))&gt;5,"ALTO","MEDIO"))," ")</f>
        <v xml:space="preserve"> </v>
      </c>
      <c r="J217" s="9"/>
      <c r="K217" s="10"/>
      <c r="N217" s="10"/>
      <c r="O217" s="10"/>
      <c r="P217" s="10"/>
      <c r="Q217" s="10"/>
      <c r="R217" s="10"/>
      <c r="S217" s="10"/>
      <c r="T217" s="10"/>
      <c r="U217" s="10"/>
      <c r="V217" s="10"/>
      <c r="W217" s="10"/>
      <c r="X217" s="10"/>
      <c r="Y217" s="10"/>
      <c r="Z217" s="10"/>
      <c r="AA217" s="10"/>
      <c r="AB217" s="10"/>
      <c r="AC217" s="10"/>
    </row>
    <row r="218" spans="1:29" ht="83.25" customHeight="1" x14ac:dyDescent="0.3">
      <c r="A218" s="136" t="str">
        <f>'Matriz Nº1 Identificación'!A218</f>
        <v>23. 2</v>
      </c>
      <c r="B218" s="4" t="str">
        <f>IF('Matriz Nº1 Identificación'!B218&lt;&gt;" ",'Matriz Nº1 Identificación'!F218," ")</f>
        <v xml:space="preserve"> </v>
      </c>
      <c r="C218" s="101"/>
      <c r="D218" s="101"/>
      <c r="E218" s="4" t="str">
        <f>IFERROR(IF((VLOOKUP(C218,'Tabla 2-3-4-5'!$B$10:$C$12,2,FALSE)*(VLOOKUP('Matriz Nº2 Análisis'!D218,'Tabla 2-3-4-5'!$B$10:$C$12,2,FALSE)))&lt;3,"BAJO",IF((VLOOKUP(C218,'Tabla 2-3-4-5'!$B$10:$C$12,2,FALSE)*(VLOOKUP('Matriz Nº2 Análisis'!D218,'Tabla 2-3-4-5'!$B$10:$C$12,2,FALSE)))&gt;5,"ALTO","MEDIO"))," ")</f>
        <v xml:space="preserve"> </v>
      </c>
      <c r="F218" s="5" t="str">
        <f>IF(B218&lt;&gt;" ",'Matriz Nº1 Identificación'!E218," ")</f>
        <v xml:space="preserve"> </v>
      </c>
      <c r="G218" s="101"/>
      <c r="H218" s="101"/>
      <c r="I218" s="4" t="str">
        <f>IFERROR(IF((VLOOKUP(G218,'Tabla 2-3-4-5'!$B$10:$C$12,2,FALSE)*(VLOOKUP('Matriz Nº2 Análisis'!H218,'Tabla 2-3-4-5'!$B$10:$C$12,2,FALSE)))&lt;3,"BAJO",IF((VLOOKUP(G218,'Tabla 2-3-4-5'!$B$10:$C$12,2,FALSE)*(VLOOKUP('Matriz Nº2 Análisis'!H218,'Tabla 2-3-4-5'!$B$10:$C$12,2,FALSE)))&gt;5,"ALTO","MEDIO"))," ")</f>
        <v xml:space="preserve"> </v>
      </c>
      <c r="J218" s="9"/>
      <c r="K218" s="10"/>
      <c r="N218" s="10"/>
      <c r="O218" s="10"/>
      <c r="P218" s="10"/>
      <c r="Q218" s="10"/>
      <c r="R218" s="10"/>
      <c r="S218" s="10"/>
      <c r="T218" s="10"/>
      <c r="U218" s="10"/>
      <c r="V218" s="10"/>
      <c r="W218" s="10"/>
      <c r="X218" s="10"/>
      <c r="Y218" s="10"/>
      <c r="Z218" s="10"/>
      <c r="AA218" s="10"/>
      <c r="AB218" s="10"/>
      <c r="AC218" s="10"/>
    </row>
    <row r="219" spans="1:29" ht="83.25" customHeight="1" x14ac:dyDescent="0.3">
      <c r="A219" s="136" t="str">
        <f>'Matriz Nº1 Identificación'!A219</f>
        <v>23. 3</v>
      </c>
      <c r="B219" s="4" t="str">
        <f>IF('Matriz Nº1 Identificación'!B219&lt;&gt;" ",'Matriz Nº1 Identificación'!F219," ")</f>
        <v xml:space="preserve"> </v>
      </c>
      <c r="C219" s="101"/>
      <c r="D219" s="101"/>
      <c r="E219" s="4" t="str">
        <f>IFERROR(IF((VLOOKUP(C219,'Tabla 2-3-4-5'!$B$10:$C$12,2,FALSE)*(VLOOKUP('Matriz Nº2 Análisis'!D219,'Tabla 2-3-4-5'!$B$10:$C$12,2,FALSE)))&lt;3,"BAJO",IF((VLOOKUP(C219,'Tabla 2-3-4-5'!$B$10:$C$12,2,FALSE)*(VLOOKUP('Matriz Nº2 Análisis'!D219,'Tabla 2-3-4-5'!$B$10:$C$12,2,FALSE)))&gt;5,"ALTO","MEDIO"))," ")</f>
        <v xml:space="preserve"> </v>
      </c>
      <c r="F219" s="5" t="str">
        <f>IF(B219&lt;&gt;" ",'Matriz Nº1 Identificación'!E219," ")</f>
        <v xml:space="preserve"> </v>
      </c>
      <c r="G219" s="101"/>
      <c r="H219" s="101"/>
      <c r="I219" s="4" t="str">
        <f>IFERROR(IF((VLOOKUP(G219,'Tabla 2-3-4-5'!$B$10:$C$12,2,FALSE)*(VLOOKUP('Matriz Nº2 Análisis'!H219,'Tabla 2-3-4-5'!$B$10:$C$12,2,FALSE)))&lt;3,"BAJO",IF((VLOOKUP(G219,'Tabla 2-3-4-5'!$B$10:$C$12,2,FALSE)*(VLOOKUP('Matriz Nº2 Análisis'!H219,'Tabla 2-3-4-5'!$B$10:$C$12,2,FALSE)))&gt;5,"ALTO","MEDIO"))," ")</f>
        <v xml:space="preserve"> </v>
      </c>
      <c r="J219" s="9"/>
      <c r="K219" s="10"/>
      <c r="N219" s="10"/>
      <c r="O219" s="10"/>
      <c r="P219" s="10"/>
      <c r="Q219" s="10"/>
      <c r="R219" s="10"/>
      <c r="S219" s="10"/>
      <c r="T219" s="10"/>
      <c r="U219" s="10"/>
      <c r="V219" s="10"/>
      <c r="W219" s="10"/>
      <c r="X219" s="10"/>
      <c r="Y219" s="10"/>
      <c r="Z219" s="10"/>
      <c r="AA219" s="10"/>
      <c r="AB219" s="10"/>
      <c r="AC219" s="10"/>
    </row>
    <row r="220" spans="1:29" ht="83.25" customHeight="1" x14ac:dyDescent="0.3">
      <c r="A220" s="136" t="str">
        <f>'Matriz Nº1 Identificación'!A220</f>
        <v>23. 4</v>
      </c>
      <c r="B220" s="4" t="str">
        <f>IF('Matriz Nº1 Identificación'!B220&lt;&gt;" ",'Matriz Nº1 Identificación'!F220," ")</f>
        <v xml:space="preserve"> </v>
      </c>
      <c r="C220" s="101"/>
      <c r="D220" s="101"/>
      <c r="E220" s="4" t="str">
        <f>IFERROR(IF((VLOOKUP(C220,'Tabla 2-3-4-5'!$B$10:$C$12,2,FALSE)*(VLOOKUP('Matriz Nº2 Análisis'!D220,'Tabla 2-3-4-5'!$B$10:$C$12,2,FALSE)))&lt;3,"BAJO",IF((VLOOKUP(C220,'Tabla 2-3-4-5'!$B$10:$C$12,2,FALSE)*(VLOOKUP('Matriz Nº2 Análisis'!D220,'Tabla 2-3-4-5'!$B$10:$C$12,2,FALSE)))&gt;5,"ALTO","MEDIO"))," ")</f>
        <v xml:space="preserve"> </v>
      </c>
      <c r="F220" s="5" t="str">
        <f>IF(B220&lt;&gt;" ",'Matriz Nº1 Identificación'!E220," ")</f>
        <v xml:space="preserve"> </v>
      </c>
      <c r="G220" s="101"/>
      <c r="H220" s="101"/>
      <c r="I220" s="4" t="str">
        <f>IFERROR(IF((VLOOKUP(G220,'Tabla 2-3-4-5'!$B$10:$C$12,2,FALSE)*(VLOOKUP('Matriz Nº2 Análisis'!H220,'Tabla 2-3-4-5'!$B$10:$C$12,2,FALSE)))&lt;3,"BAJO",IF((VLOOKUP(G220,'Tabla 2-3-4-5'!$B$10:$C$12,2,FALSE)*(VLOOKUP('Matriz Nº2 Análisis'!H220,'Tabla 2-3-4-5'!$B$10:$C$12,2,FALSE)))&gt;5,"ALTO","MEDIO"))," ")</f>
        <v xml:space="preserve"> </v>
      </c>
      <c r="J220" s="9"/>
      <c r="K220" s="10"/>
      <c r="N220" s="10"/>
      <c r="O220" s="10"/>
      <c r="P220" s="10"/>
      <c r="Q220" s="10"/>
      <c r="R220" s="10"/>
      <c r="S220" s="10"/>
      <c r="T220" s="10"/>
      <c r="U220" s="10"/>
      <c r="V220" s="10"/>
      <c r="W220" s="10"/>
      <c r="X220" s="10"/>
      <c r="Y220" s="10"/>
      <c r="Z220" s="10"/>
      <c r="AA220" s="10"/>
      <c r="AB220" s="10"/>
      <c r="AC220" s="10"/>
    </row>
    <row r="221" spans="1:29" ht="83.25" customHeight="1" x14ac:dyDescent="0.3">
      <c r="A221" s="136" t="str">
        <f>'Matriz Nº1 Identificación'!A221</f>
        <v>23. 5</v>
      </c>
      <c r="B221" s="4" t="str">
        <f>IF('Matriz Nº1 Identificación'!B221&lt;&gt;" ",'Matriz Nº1 Identificación'!F221," ")</f>
        <v xml:space="preserve"> </v>
      </c>
      <c r="C221" s="101"/>
      <c r="D221" s="101"/>
      <c r="E221" s="4" t="str">
        <f>IFERROR(IF((VLOOKUP(C221,'Tabla 2-3-4-5'!$B$10:$C$12,2,FALSE)*(VLOOKUP('Matriz Nº2 Análisis'!D221,'Tabla 2-3-4-5'!$B$10:$C$12,2,FALSE)))&lt;3,"BAJO",IF((VLOOKUP(C221,'Tabla 2-3-4-5'!$B$10:$C$12,2,FALSE)*(VLOOKUP('Matriz Nº2 Análisis'!D221,'Tabla 2-3-4-5'!$B$10:$C$12,2,FALSE)))&gt;5,"ALTO","MEDIO"))," ")</f>
        <v xml:space="preserve"> </v>
      </c>
      <c r="F221" s="5" t="str">
        <f>IF(B221&lt;&gt;" ",'Matriz Nº1 Identificación'!E221," ")</f>
        <v xml:space="preserve"> </v>
      </c>
      <c r="G221" s="101"/>
      <c r="H221" s="101"/>
      <c r="I221" s="4" t="str">
        <f>IFERROR(IF((VLOOKUP(G221,'Tabla 2-3-4-5'!$B$10:$C$12,2,FALSE)*(VLOOKUP('Matriz Nº2 Análisis'!H221,'Tabla 2-3-4-5'!$B$10:$C$12,2,FALSE)))&lt;3,"BAJO",IF((VLOOKUP(G221,'Tabla 2-3-4-5'!$B$10:$C$12,2,FALSE)*(VLOOKUP('Matriz Nº2 Análisis'!H221,'Tabla 2-3-4-5'!$B$10:$C$12,2,FALSE)))&gt;5,"ALTO","MEDIO"))," ")</f>
        <v xml:space="preserve"> </v>
      </c>
      <c r="J221" s="9"/>
      <c r="K221" s="10"/>
      <c r="N221" s="10"/>
      <c r="O221" s="10"/>
      <c r="P221" s="10"/>
      <c r="Q221" s="10"/>
      <c r="R221" s="10"/>
      <c r="S221" s="10"/>
      <c r="T221" s="10"/>
      <c r="U221" s="10"/>
      <c r="V221" s="10"/>
      <c r="W221" s="10"/>
      <c r="X221" s="10"/>
      <c r="Y221" s="10"/>
      <c r="Z221" s="10"/>
      <c r="AA221" s="10"/>
      <c r="AB221" s="10"/>
      <c r="AC221" s="10"/>
    </row>
    <row r="222" spans="1:29" ht="83.25" customHeight="1" x14ac:dyDescent="0.3">
      <c r="A222" s="136" t="str">
        <f>'Matriz Nº1 Identificación'!A222</f>
        <v>23. 6</v>
      </c>
      <c r="B222" s="4" t="str">
        <f>IF('Matriz Nº1 Identificación'!B222&lt;&gt;" ",'Matriz Nº1 Identificación'!F222," ")</f>
        <v xml:space="preserve"> </v>
      </c>
      <c r="C222" s="101"/>
      <c r="D222" s="101"/>
      <c r="E222" s="4" t="str">
        <f>IFERROR(IF((VLOOKUP(C222,'Tabla 2-3-4-5'!$B$10:$C$12,2,FALSE)*(VLOOKUP('Matriz Nº2 Análisis'!D222,'Tabla 2-3-4-5'!$B$10:$C$12,2,FALSE)))&lt;3,"BAJO",IF((VLOOKUP(C222,'Tabla 2-3-4-5'!$B$10:$C$12,2,FALSE)*(VLOOKUP('Matriz Nº2 Análisis'!D222,'Tabla 2-3-4-5'!$B$10:$C$12,2,FALSE)))&gt;5,"ALTO","MEDIO"))," ")</f>
        <v xml:space="preserve"> </v>
      </c>
      <c r="F222" s="5" t="str">
        <f>IF(B222&lt;&gt;" ",'Matriz Nº1 Identificación'!E222," ")</f>
        <v xml:space="preserve"> </v>
      </c>
      <c r="G222" s="101"/>
      <c r="H222" s="101"/>
      <c r="I222" s="4" t="str">
        <f>IFERROR(IF((VLOOKUP(G222,'Tabla 2-3-4-5'!$B$10:$C$12,2,FALSE)*(VLOOKUP('Matriz Nº2 Análisis'!H222,'Tabla 2-3-4-5'!$B$10:$C$12,2,FALSE)))&lt;3,"BAJO",IF((VLOOKUP(G222,'Tabla 2-3-4-5'!$B$10:$C$12,2,FALSE)*(VLOOKUP('Matriz Nº2 Análisis'!H222,'Tabla 2-3-4-5'!$B$10:$C$12,2,FALSE)))&gt;5,"ALTO","MEDIO"))," ")</f>
        <v xml:space="preserve"> </v>
      </c>
      <c r="J222" s="9"/>
      <c r="K222" s="10"/>
      <c r="N222" s="10"/>
      <c r="O222" s="10"/>
      <c r="P222" s="10"/>
      <c r="Q222" s="10"/>
      <c r="R222" s="10"/>
      <c r="S222" s="10"/>
      <c r="T222" s="10"/>
      <c r="U222" s="10"/>
      <c r="V222" s="10"/>
      <c r="W222" s="10"/>
      <c r="X222" s="10"/>
      <c r="Y222" s="10"/>
      <c r="Z222" s="10"/>
      <c r="AA222" s="10"/>
      <c r="AB222" s="10"/>
      <c r="AC222" s="10"/>
    </row>
    <row r="223" spans="1:29" ht="83.25" customHeight="1" thickBot="1" x14ac:dyDescent="0.35">
      <c r="A223" s="136" t="str">
        <f>'Matriz Nº1 Identificación'!A223</f>
        <v>23. 7</v>
      </c>
      <c r="B223" s="4" t="str">
        <f>IF('Matriz Nº1 Identificación'!B223&lt;&gt;" ",'Matriz Nº1 Identificación'!F223," ")</f>
        <v xml:space="preserve"> </v>
      </c>
      <c r="C223" s="101"/>
      <c r="D223" s="101"/>
      <c r="E223" s="4" t="str">
        <f>IFERROR(IF((VLOOKUP(C223,'Tabla 2-3-4-5'!$B$10:$C$12,2,FALSE)*(VLOOKUP('Matriz Nº2 Análisis'!D223,'Tabla 2-3-4-5'!$B$10:$C$12,2,FALSE)))&lt;3,"BAJO",IF((VLOOKUP(C223,'Tabla 2-3-4-5'!$B$10:$C$12,2,FALSE)*(VLOOKUP('Matriz Nº2 Análisis'!D223,'Tabla 2-3-4-5'!$B$10:$C$12,2,FALSE)))&gt;5,"ALTO","MEDIO"))," ")</f>
        <v xml:space="preserve"> </v>
      </c>
      <c r="F223" s="5" t="str">
        <f>IF(B223&lt;&gt;" ",'Matriz Nº1 Identificación'!E223," ")</f>
        <v xml:space="preserve"> </v>
      </c>
      <c r="G223" s="101"/>
      <c r="H223" s="101"/>
      <c r="I223" s="4" t="str">
        <f>IFERROR(IF((VLOOKUP(G223,'Tabla 2-3-4-5'!$B$10:$C$12,2,FALSE)*(VLOOKUP('Matriz Nº2 Análisis'!H223,'Tabla 2-3-4-5'!$B$10:$C$12,2,FALSE)))&lt;3,"BAJO",IF((VLOOKUP(G223,'Tabla 2-3-4-5'!$B$10:$C$12,2,FALSE)*(VLOOKUP('Matriz Nº2 Análisis'!H223,'Tabla 2-3-4-5'!$B$10:$C$12,2,FALSE)))&gt;5,"ALTO","MEDIO"))," ")</f>
        <v xml:space="preserve"> </v>
      </c>
      <c r="J223" s="9"/>
      <c r="K223" s="10"/>
      <c r="N223" s="10"/>
      <c r="O223" s="10"/>
      <c r="P223" s="10"/>
      <c r="Q223" s="10"/>
      <c r="R223" s="10"/>
      <c r="S223" s="10"/>
      <c r="T223" s="10"/>
      <c r="U223" s="10"/>
      <c r="V223" s="10"/>
      <c r="W223" s="10"/>
      <c r="X223" s="10"/>
      <c r="Y223" s="10"/>
      <c r="Z223" s="10"/>
      <c r="AA223" s="10"/>
      <c r="AB223" s="10"/>
      <c r="AC223" s="10"/>
    </row>
    <row r="224" spans="1:29" ht="23.25" customHeight="1" thickBot="1" x14ac:dyDescent="0.35">
      <c r="A224" s="73" t="str">
        <f>'Matriz Nº1 Identificación'!A224</f>
        <v xml:space="preserve">Objetivo Estratégico: </v>
      </c>
      <c r="B224" s="409">
        <f>+'Matriz Nº1 Identificación'!B224:H224</f>
        <v>0</v>
      </c>
      <c r="C224" s="410"/>
      <c r="D224" s="410"/>
      <c r="E224" s="410"/>
      <c r="F224" s="410"/>
      <c r="G224" s="410"/>
      <c r="H224" s="410"/>
      <c r="I224" s="411"/>
      <c r="J224" s="1"/>
    </row>
    <row r="225" spans="1:29" ht="26.25" customHeight="1" x14ac:dyDescent="0.3">
      <c r="A225" s="75" t="str">
        <f>'Matriz Nº1 Identificación'!A225</f>
        <v>Objetivo táctico</v>
      </c>
      <c r="B225" s="406" t="str">
        <f>+'Matriz Nº1 Identificación'!B225:H225</f>
        <v>24. Generar condiciones materiales para el cumplimiento de la misión de la Imprenta Nacional</v>
      </c>
      <c r="C225" s="407"/>
      <c r="D225" s="407"/>
      <c r="E225" s="407"/>
      <c r="F225" s="407"/>
      <c r="G225" s="407"/>
      <c r="H225" s="407"/>
      <c r="I225" s="408"/>
      <c r="J225" s="1"/>
    </row>
    <row r="226" spans="1:29" ht="83.25" customHeight="1" x14ac:dyDescent="0.3">
      <c r="A226" s="136" t="str">
        <f>'Matriz Nº1 Identificación'!A226</f>
        <v>24. 1</v>
      </c>
      <c r="B226" s="4" t="str">
        <f>IF('Matriz Nº1 Identificación'!B226&lt;&gt;" ",'Matriz Nº1 Identificación'!F226," ")</f>
        <v xml:space="preserve"> </v>
      </c>
      <c r="C226" s="101"/>
      <c r="D226" s="101"/>
      <c r="E226" s="4" t="str">
        <f>IFERROR(IF((VLOOKUP(C226,'Tabla 2-3-4-5'!$B$10:$C$12,2,FALSE)*(VLOOKUP('Matriz Nº2 Análisis'!D226,'Tabla 2-3-4-5'!$B$10:$C$12,2,FALSE)))&lt;3,"BAJO",IF((VLOOKUP(C226,'Tabla 2-3-4-5'!$B$10:$C$12,2,FALSE)*(VLOOKUP('Matriz Nº2 Análisis'!D226,'Tabla 2-3-4-5'!$B$10:$C$12,2,FALSE)))&gt;5,"ALTO","MEDIO"))," ")</f>
        <v xml:space="preserve"> </v>
      </c>
      <c r="F226" s="5" t="str">
        <f>IF(B226&lt;&gt;" ",'Matriz Nº1 Identificación'!E226," ")</f>
        <v xml:space="preserve"> </v>
      </c>
      <c r="G226" s="101"/>
      <c r="H226" s="101"/>
      <c r="I226" s="4" t="str">
        <f>IFERROR(IF((VLOOKUP(G226,'Tabla 2-3-4-5'!$B$10:$C$12,2,FALSE)*(VLOOKUP('Matriz Nº2 Análisis'!H226,'Tabla 2-3-4-5'!$B$10:$C$12,2,FALSE)))&lt;3,"BAJO",IF((VLOOKUP(G226,'Tabla 2-3-4-5'!$B$10:$C$12,2,FALSE)*(VLOOKUP('Matriz Nº2 Análisis'!H226,'Tabla 2-3-4-5'!$B$10:$C$12,2,FALSE)))&gt;5,"ALTO","MEDIO"))," ")</f>
        <v xml:space="preserve"> </v>
      </c>
      <c r="J226" s="9"/>
      <c r="K226" s="10"/>
      <c r="N226" s="10"/>
      <c r="O226" s="10"/>
      <c r="P226" s="10"/>
      <c r="Q226" s="10"/>
      <c r="R226" s="10"/>
      <c r="S226" s="10"/>
      <c r="T226" s="10"/>
      <c r="U226" s="10"/>
      <c r="V226" s="10"/>
      <c r="W226" s="10"/>
      <c r="X226" s="10"/>
      <c r="Y226" s="10"/>
      <c r="Z226" s="10"/>
      <c r="AA226" s="10"/>
      <c r="AB226" s="10"/>
      <c r="AC226" s="10"/>
    </row>
    <row r="227" spans="1:29" ht="83.25" customHeight="1" x14ac:dyDescent="0.3">
      <c r="A227" s="136" t="str">
        <f>'Matriz Nº1 Identificación'!A227</f>
        <v>24. 2</v>
      </c>
      <c r="B227" s="4" t="str">
        <f>IF('Matriz Nº1 Identificación'!B227&lt;&gt;" ",'Matriz Nº1 Identificación'!F227," ")</f>
        <v xml:space="preserve"> </v>
      </c>
      <c r="C227" s="101"/>
      <c r="D227" s="101"/>
      <c r="E227" s="4" t="str">
        <f>IFERROR(IF((VLOOKUP(C227,'Tabla 2-3-4-5'!$B$10:$C$12,2,FALSE)*(VLOOKUP('Matriz Nº2 Análisis'!D227,'Tabla 2-3-4-5'!$B$10:$C$12,2,FALSE)))&lt;3,"BAJO",IF((VLOOKUP(C227,'Tabla 2-3-4-5'!$B$10:$C$12,2,FALSE)*(VLOOKUP('Matriz Nº2 Análisis'!D227,'Tabla 2-3-4-5'!$B$10:$C$12,2,FALSE)))&gt;5,"ALTO","MEDIO"))," ")</f>
        <v xml:space="preserve"> </v>
      </c>
      <c r="F227" s="5" t="str">
        <f>IF(B227&lt;&gt;" ",'Matriz Nº1 Identificación'!E227," ")</f>
        <v xml:space="preserve"> </v>
      </c>
      <c r="G227" s="101"/>
      <c r="H227" s="101"/>
      <c r="I227" s="4" t="str">
        <f>IFERROR(IF((VLOOKUP(G227,'Tabla 2-3-4-5'!$B$10:$C$12,2,FALSE)*(VLOOKUP('Matriz Nº2 Análisis'!H227,'Tabla 2-3-4-5'!$B$10:$C$12,2,FALSE)))&lt;3,"BAJO",IF((VLOOKUP(G227,'Tabla 2-3-4-5'!$B$10:$C$12,2,FALSE)*(VLOOKUP('Matriz Nº2 Análisis'!H227,'Tabla 2-3-4-5'!$B$10:$C$12,2,FALSE)))&gt;5,"ALTO","MEDIO"))," ")</f>
        <v xml:space="preserve"> </v>
      </c>
      <c r="J227" s="9"/>
      <c r="K227" s="10"/>
      <c r="N227" s="10"/>
      <c r="O227" s="10"/>
      <c r="P227" s="10"/>
      <c r="Q227" s="10"/>
      <c r="R227" s="10"/>
      <c r="S227" s="10"/>
      <c r="T227" s="10"/>
      <c r="U227" s="10"/>
      <c r="V227" s="10"/>
      <c r="W227" s="10"/>
      <c r="X227" s="10"/>
      <c r="Y227" s="10"/>
      <c r="Z227" s="10"/>
      <c r="AA227" s="10"/>
      <c r="AB227" s="10"/>
      <c r="AC227" s="10"/>
    </row>
    <row r="228" spans="1:29" ht="83.25" customHeight="1" x14ac:dyDescent="0.3">
      <c r="A228" s="136" t="str">
        <f>'Matriz Nº1 Identificación'!A228</f>
        <v>24. 3</v>
      </c>
      <c r="B228" s="4" t="str">
        <f>IF('Matriz Nº1 Identificación'!B228&lt;&gt;" ",'Matriz Nº1 Identificación'!F228," ")</f>
        <v xml:space="preserve"> </v>
      </c>
      <c r="C228" s="101"/>
      <c r="D228" s="101"/>
      <c r="E228" s="4" t="str">
        <f>IFERROR(IF((VLOOKUP(C228,'Tabla 2-3-4-5'!$B$10:$C$12,2,FALSE)*(VLOOKUP('Matriz Nº2 Análisis'!D228,'Tabla 2-3-4-5'!$B$10:$C$12,2,FALSE)))&lt;3,"BAJO",IF((VLOOKUP(C228,'Tabla 2-3-4-5'!$B$10:$C$12,2,FALSE)*(VLOOKUP('Matriz Nº2 Análisis'!D228,'Tabla 2-3-4-5'!$B$10:$C$12,2,FALSE)))&gt;5,"ALTO","MEDIO"))," ")</f>
        <v xml:space="preserve"> </v>
      </c>
      <c r="F228" s="5" t="str">
        <f>IF(B228&lt;&gt;" ",'Matriz Nº1 Identificación'!E228," ")</f>
        <v xml:space="preserve"> </v>
      </c>
      <c r="G228" s="101"/>
      <c r="H228" s="101"/>
      <c r="I228" s="4" t="str">
        <f>IFERROR(IF((VLOOKUP(G228,'Tabla 2-3-4-5'!$B$10:$C$12,2,FALSE)*(VLOOKUP('Matriz Nº2 Análisis'!H228,'Tabla 2-3-4-5'!$B$10:$C$12,2,FALSE)))&lt;3,"BAJO",IF((VLOOKUP(G228,'Tabla 2-3-4-5'!$B$10:$C$12,2,FALSE)*(VLOOKUP('Matriz Nº2 Análisis'!H228,'Tabla 2-3-4-5'!$B$10:$C$12,2,FALSE)))&gt;5,"ALTO","MEDIO"))," ")</f>
        <v xml:space="preserve"> </v>
      </c>
      <c r="J228" s="9"/>
      <c r="K228" s="10"/>
      <c r="N228" s="10"/>
      <c r="O228" s="10"/>
      <c r="P228" s="10"/>
      <c r="Q228" s="10"/>
      <c r="R228" s="10"/>
      <c r="S228" s="10"/>
      <c r="T228" s="10"/>
      <c r="U228" s="10"/>
      <c r="V228" s="10"/>
      <c r="W228" s="10"/>
      <c r="X228" s="10"/>
      <c r="Y228" s="10"/>
      <c r="Z228" s="10"/>
      <c r="AA228" s="10"/>
      <c r="AB228" s="10"/>
      <c r="AC228" s="10"/>
    </row>
    <row r="229" spans="1:29" ht="83.25" customHeight="1" x14ac:dyDescent="0.3">
      <c r="A229" s="136" t="str">
        <f>'Matriz Nº1 Identificación'!A229</f>
        <v>24. 4</v>
      </c>
      <c r="B229" s="4" t="str">
        <f>IF('Matriz Nº1 Identificación'!B229&lt;&gt;" ",'Matriz Nº1 Identificación'!F229," ")</f>
        <v xml:space="preserve"> </v>
      </c>
      <c r="C229" s="101"/>
      <c r="D229" s="101"/>
      <c r="E229" s="4" t="str">
        <f>IFERROR(IF((VLOOKUP(C229,'Tabla 2-3-4-5'!$B$10:$C$12,2,FALSE)*(VLOOKUP('Matriz Nº2 Análisis'!D229,'Tabla 2-3-4-5'!$B$10:$C$12,2,FALSE)))&lt;3,"BAJO",IF((VLOOKUP(C229,'Tabla 2-3-4-5'!$B$10:$C$12,2,FALSE)*(VLOOKUP('Matriz Nº2 Análisis'!D229,'Tabla 2-3-4-5'!$B$10:$C$12,2,FALSE)))&gt;5,"ALTO","MEDIO"))," ")</f>
        <v xml:space="preserve"> </v>
      </c>
      <c r="F229" s="5" t="str">
        <f>IF(B229&lt;&gt;" ",'Matriz Nº1 Identificación'!E229," ")</f>
        <v xml:space="preserve"> </v>
      </c>
      <c r="G229" s="101"/>
      <c r="H229" s="101"/>
      <c r="I229" s="4" t="str">
        <f>IFERROR(IF((VLOOKUP(G229,'Tabla 2-3-4-5'!$B$10:$C$12,2,FALSE)*(VLOOKUP('Matriz Nº2 Análisis'!H229,'Tabla 2-3-4-5'!$B$10:$C$12,2,FALSE)))&lt;3,"BAJO",IF((VLOOKUP(G229,'Tabla 2-3-4-5'!$B$10:$C$12,2,FALSE)*(VLOOKUP('Matriz Nº2 Análisis'!H229,'Tabla 2-3-4-5'!$B$10:$C$12,2,FALSE)))&gt;5,"ALTO","MEDIO"))," ")</f>
        <v xml:space="preserve"> </v>
      </c>
      <c r="J229" s="9"/>
      <c r="K229" s="10"/>
      <c r="N229" s="10"/>
      <c r="O229" s="10"/>
      <c r="P229" s="10"/>
      <c r="Q229" s="10"/>
      <c r="R229" s="10"/>
      <c r="S229" s="10"/>
      <c r="T229" s="10"/>
      <c r="U229" s="10"/>
      <c r="V229" s="10"/>
      <c r="W229" s="10"/>
      <c r="X229" s="10"/>
      <c r="Y229" s="10"/>
      <c r="Z229" s="10"/>
      <c r="AA229" s="10"/>
      <c r="AB229" s="10"/>
      <c r="AC229" s="10"/>
    </row>
    <row r="230" spans="1:29" ht="83.25" customHeight="1" x14ac:dyDescent="0.3">
      <c r="A230" s="136" t="str">
        <f>'Matriz Nº1 Identificación'!A230</f>
        <v>24. 5</v>
      </c>
      <c r="B230" s="4" t="str">
        <f>IF('Matriz Nº1 Identificación'!B230&lt;&gt;" ",'Matriz Nº1 Identificación'!F230," ")</f>
        <v xml:space="preserve"> </v>
      </c>
      <c r="C230" s="101"/>
      <c r="D230" s="101"/>
      <c r="E230" s="4" t="str">
        <f>IFERROR(IF((VLOOKUP(C230,'Tabla 2-3-4-5'!$B$10:$C$12,2,FALSE)*(VLOOKUP('Matriz Nº2 Análisis'!D230,'Tabla 2-3-4-5'!$B$10:$C$12,2,FALSE)))&lt;3,"BAJO",IF((VLOOKUP(C230,'Tabla 2-3-4-5'!$B$10:$C$12,2,FALSE)*(VLOOKUP('Matriz Nº2 Análisis'!D230,'Tabla 2-3-4-5'!$B$10:$C$12,2,FALSE)))&gt;5,"ALTO","MEDIO"))," ")</f>
        <v xml:space="preserve"> </v>
      </c>
      <c r="F230" s="5" t="str">
        <f>IF(B230&lt;&gt;" ",'Matriz Nº1 Identificación'!E230," ")</f>
        <v xml:space="preserve"> </v>
      </c>
      <c r="G230" s="101"/>
      <c r="H230" s="101"/>
      <c r="I230" s="4" t="str">
        <f>IFERROR(IF((VLOOKUP(G230,'Tabla 2-3-4-5'!$B$10:$C$12,2,FALSE)*(VLOOKUP('Matriz Nº2 Análisis'!H230,'Tabla 2-3-4-5'!$B$10:$C$12,2,FALSE)))&lt;3,"BAJO",IF((VLOOKUP(G230,'Tabla 2-3-4-5'!$B$10:$C$12,2,FALSE)*(VLOOKUP('Matriz Nº2 Análisis'!H230,'Tabla 2-3-4-5'!$B$10:$C$12,2,FALSE)))&gt;5,"ALTO","MEDIO"))," ")</f>
        <v xml:space="preserve"> </v>
      </c>
      <c r="J230" s="9"/>
      <c r="K230" s="10"/>
      <c r="N230" s="10"/>
      <c r="O230" s="10"/>
      <c r="P230" s="10"/>
      <c r="Q230" s="10"/>
      <c r="R230" s="10"/>
      <c r="S230" s="10"/>
      <c r="T230" s="10"/>
      <c r="U230" s="10"/>
      <c r="V230" s="10"/>
      <c r="W230" s="10"/>
      <c r="X230" s="10"/>
      <c r="Y230" s="10"/>
      <c r="Z230" s="10"/>
      <c r="AA230" s="10"/>
      <c r="AB230" s="10"/>
      <c r="AC230" s="10"/>
    </row>
    <row r="231" spans="1:29" ht="83.25" customHeight="1" x14ac:dyDescent="0.3">
      <c r="A231" s="136" t="str">
        <f>'Matriz Nº1 Identificación'!A231</f>
        <v>24. 6</v>
      </c>
      <c r="B231" s="4" t="str">
        <f>IF('Matriz Nº1 Identificación'!B231&lt;&gt;" ",'Matriz Nº1 Identificación'!F231," ")</f>
        <v xml:space="preserve"> </v>
      </c>
      <c r="C231" s="101"/>
      <c r="D231" s="101"/>
      <c r="E231" s="4" t="str">
        <f>IFERROR(IF((VLOOKUP(C231,'Tabla 2-3-4-5'!$B$10:$C$12,2,FALSE)*(VLOOKUP('Matriz Nº2 Análisis'!D231,'Tabla 2-3-4-5'!$B$10:$C$12,2,FALSE)))&lt;3,"BAJO",IF((VLOOKUP(C231,'Tabla 2-3-4-5'!$B$10:$C$12,2,FALSE)*(VLOOKUP('Matriz Nº2 Análisis'!D231,'Tabla 2-3-4-5'!$B$10:$C$12,2,FALSE)))&gt;5,"ALTO","MEDIO"))," ")</f>
        <v xml:space="preserve"> </v>
      </c>
      <c r="F231" s="5" t="str">
        <f>IF(B231&lt;&gt;" ",'Matriz Nº1 Identificación'!E231," ")</f>
        <v xml:space="preserve"> </v>
      </c>
      <c r="G231" s="101"/>
      <c r="H231" s="101"/>
      <c r="I231" s="4" t="str">
        <f>IFERROR(IF((VLOOKUP(G231,'Tabla 2-3-4-5'!$B$10:$C$12,2,FALSE)*(VLOOKUP('Matriz Nº2 Análisis'!H231,'Tabla 2-3-4-5'!$B$10:$C$12,2,FALSE)))&lt;3,"BAJO",IF((VLOOKUP(G231,'Tabla 2-3-4-5'!$B$10:$C$12,2,FALSE)*(VLOOKUP('Matriz Nº2 Análisis'!H231,'Tabla 2-3-4-5'!$B$10:$C$12,2,FALSE)))&gt;5,"ALTO","MEDIO"))," ")</f>
        <v xml:space="preserve"> </v>
      </c>
      <c r="J231" s="9"/>
      <c r="K231" s="10"/>
      <c r="N231" s="10"/>
      <c r="O231" s="10"/>
      <c r="P231" s="10"/>
      <c r="Q231" s="10"/>
      <c r="R231" s="10"/>
      <c r="S231" s="10"/>
      <c r="T231" s="10"/>
      <c r="U231" s="10"/>
      <c r="V231" s="10"/>
      <c r="W231" s="10"/>
      <c r="X231" s="10"/>
      <c r="Y231" s="10"/>
      <c r="Z231" s="10"/>
      <c r="AA231" s="10"/>
      <c r="AB231" s="10"/>
      <c r="AC231" s="10"/>
    </row>
    <row r="232" spans="1:29" ht="83.25" customHeight="1" thickBot="1" x14ac:dyDescent="0.35">
      <c r="A232" s="136" t="str">
        <f>'Matriz Nº1 Identificación'!A232</f>
        <v>24. 7</v>
      </c>
      <c r="B232" s="4" t="str">
        <f>IF('Matriz Nº1 Identificación'!B232&lt;&gt;" ",'Matriz Nº1 Identificación'!F232," ")</f>
        <v xml:space="preserve"> </v>
      </c>
      <c r="C232" s="101"/>
      <c r="D232" s="101"/>
      <c r="E232" s="4" t="str">
        <f>IFERROR(IF((VLOOKUP(C232,'Tabla 2-3-4-5'!$B$10:$C$12,2,FALSE)*(VLOOKUP('Matriz Nº2 Análisis'!D232,'Tabla 2-3-4-5'!$B$10:$C$12,2,FALSE)))&lt;3,"BAJO",IF((VLOOKUP(C232,'Tabla 2-3-4-5'!$B$10:$C$12,2,FALSE)*(VLOOKUP('Matriz Nº2 Análisis'!D232,'Tabla 2-3-4-5'!$B$10:$C$12,2,FALSE)))&gt;5,"ALTO","MEDIO"))," ")</f>
        <v xml:space="preserve"> </v>
      </c>
      <c r="F232" s="5" t="str">
        <f>IF(B232&lt;&gt;" ",'Matriz Nº1 Identificación'!E232," ")</f>
        <v xml:space="preserve"> </v>
      </c>
      <c r="G232" s="101"/>
      <c r="H232" s="101"/>
      <c r="I232" s="4" t="str">
        <f>IFERROR(IF((VLOOKUP(G232,'Tabla 2-3-4-5'!$B$10:$C$12,2,FALSE)*(VLOOKUP('Matriz Nº2 Análisis'!H232,'Tabla 2-3-4-5'!$B$10:$C$12,2,FALSE)))&lt;3,"BAJO",IF((VLOOKUP(G232,'Tabla 2-3-4-5'!$B$10:$C$12,2,FALSE)*(VLOOKUP('Matriz Nº2 Análisis'!H232,'Tabla 2-3-4-5'!$B$10:$C$12,2,FALSE)))&gt;5,"ALTO","MEDIO"))," ")</f>
        <v xml:space="preserve"> </v>
      </c>
      <c r="J232" s="9"/>
      <c r="K232" s="10"/>
      <c r="N232" s="10"/>
      <c r="O232" s="10"/>
      <c r="P232" s="10"/>
      <c r="Q232" s="10"/>
      <c r="R232" s="10"/>
      <c r="S232" s="10"/>
      <c r="T232" s="10"/>
      <c r="U232" s="10"/>
      <c r="V232" s="10"/>
      <c r="W232" s="10"/>
      <c r="X232" s="10"/>
      <c r="Y232" s="10"/>
      <c r="Z232" s="10"/>
      <c r="AA232" s="10"/>
      <c r="AB232" s="10"/>
      <c r="AC232" s="10"/>
    </row>
    <row r="233" spans="1:29" ht="23.25" customHeight="1" thickBot="1" x14ac:dyDescent="0.35">
      <c r="A233" s="73" t="str">
        <f>'Matriz Nº1 Identificación'!A233</f>
        <v xml:space="preserve">Objetivo Estratégico: </v>
      </c>
      <c r="B233" s="409">
        <f>+'Matriz Nº1 Identificación'!B233:H233</f>
        <v>0</v>
      </c>
      <c r="C233" s="410"/>
      <c r="D233" s="410"/>
      <c r="E233" s="410"/>
      <c r="F233" s="410"/>
      <c r="G233" s="410"/>
      <c r="H233" s="410"/>
      <c r="I233" s="411"/>
      <c r="J233" s="1"/>
    </row>
    <row r="234" spans="1:29" ht="26.25" customHeight="1" x14ac:dyDescent="0.3">
      <c r="A234" s="75" t="str">
        <f>'Matriz Nº1 Identificación'!A234</f>
        <v>Objetivo táctico</v>
      </c>
      <c r="B234" s="406" t="str">
        <f>+'Matriz Nº1 Identificación'!B234:H234</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34" s="407"/>
      <c r="D234" s="407"/>
      <c r="E234" s="407"/>
      <c r="F234" s="407"/>
      <c r="G234" s="407"/>
      <c r="H234" s="407"/>
      <c r="I234" s="408"/>
      <c r="J234" s="1"/>
    </row>
    <row r="235" spans="1:29" ht="83.25" customHeight="1" x14ac:dyDescent="0.3">
      <c r="A235" s="136" t="str">
        <f>'Matriz Nº1 Identificación'!A235</f>
        <v>25. 1</v>
      </c>
      <c r="B235" s="4" t="str">
        <f>IF('Matriz Nº1 Identificación'!B235&lt;&gt;" ",'Matriz Nº1 Identificación'!F235," ")</f>
        <v xml:space="preserve"> </v>
      </c>
      <c r="C235" s="101"/>
      <c r="D235" s="101"/>
      <c r="E235" s="4" t="str">
        <f>IFERROR(IF((VLOOKUP(C235,'Tabla 2-3-4-5'!$B$10:$C$12,2,FALSE)*(VLOOKUP('Matriz Nº2 Análisis'!D235,'Tabla 2-3-4-5'!$B$10:$C$12,2,FALSE)))&lt;3,"BAJO",IF((VLOOKUP(C235,'Tabla 2-3-4-5'!$B$10:$C$12,2,FALSE)*(VLOOKUP('Matriz Nº2 Análisis'!D235,'Tabla 2-3-4-5'!$B$10:$C$12,2,FALSE)))&gt;5,"ALTO","MEDIO"))," ")</f>
        <v xml:space="preserve"> </v>
      </c>
      <c r="F235" s="5" t="str">
        <f>IF(B235&lt;&gt;" ",'Matriz Nº1 Identificación'!E235," ")</f>
        <v xml:space="preserve"> </v>
      </c>
      <c r="G235" s="101"/>
      <c r="H235" s="101"/>
      <c r="I235" s="4" t="str">
        <f>IFERROR(IF((VLOOKUP(G235,'Tabla 2-3-4-5'!$B$10:$C$12,2,FALSE)*(VLOOKUP('Matriz Nº2 Análisis'!H235,'Tabla 2-3-4-5'!$B$10:$C$12,2,FALSE)))&lt;3,"BAJO",IF((VLOOKUP(G235,'Tabla 2-3-4-5'!$B$10:$C$12,2,FALSE)*(VLOOKUP('Matriz Nº2 Análisis'!H235,'Tabla 2-3-4-5'!$B$10:$C$12,2,FALSE)))&gt;5,"ALTO","MEDIO"))," ")</f>
        <v xml:space="preserve"> </v>
      </c>
      <c r="J235" s="9"/>
      <c r="K235" s="10"/>
      <c r="N235" s="10"/>
      <c r="O235" s="10"/>
      <c r="P235" s="10"/>
      <c r="Q235" s="10"/>
      <c r="R235" s="10"/>
      <c r="S235" s="10"/>
      <c r="T235" s="10"/>
      <c r="U235" s="10"/>
      <c r="V235" s="10"/>
      <c r="W235" s="10"/>
      <c r="X235" s="10"/>
      <c r="Y235" s="10"/>
      <c r="Z235" s="10"/>
      <c r="AA235" s="10"/>
      <c r="AB235" s="10"/>
      <c r="AC235" s="10"/>
    </row>
    <row r="236" spans="1:29" ht="83.25" customHeight="1" x14ac:dyDescent="0.3">
      <c r="A236" s="136" t="str">
        <f>'Matriz Nº1 Identificación'!A236</f>
        <v>25. 2</v>
      </c>
      <c r="B236" s="4" t="str">
        <f>IF('Matriz Nº1 Identificación'!B236&lt;&gt;" ",'Matriz Nº1 Identificación'!F236," ")</f>
        <v xml:space="preserve"> </v>
      </c>
      <c r="C236" s="101"/>
      <c r="D236" s="101"/>
      <c r="E236" s="4" t="str">
        <f>IFERROR(IF((VLOOKUP(C236,'Tabla 2-3-4-5'!$B$10:$C$12,2,FALSE)*(VLOOKUP('Matriz Nº2 Análisis'!D236,'Tabla 2-3-4-5'!$B$10:$C$12,2,FALSE)))&lt;3,"BAJO",IF((VLOOKUP(C236,'Tabla 2-3-4-5'!$B$10:$C$12,2,FALSE)*(VLOOKUP('Matriz Nº2 Análisis'!D236,'Tabla 2-3-4-5'!$B$10:$C$12,2,FALSE)))&gt;5,"ALTO","MEDIO"))," ")</f>
        <v xml:space="preserve"> </v>
      </c>
      <c r="F236" s="5" t="str">
        <f>IF(B236&lt;&gt;" ",'Matriz Nº1 Identificación'!E236," ")</f>
        <v xml:space="preserve"> </v>
      </c>
      <c r="G236" s="101"/>
      <c r="H236" s="101"/>
      <c r="I236" s="4" t="str">
        <f>IFERROR(IF((VLOOKUP(G236,'Tabla 2-3-4-5'!$B$10:$C$12,2,FALSE)*(VLOOKUP('Matriz Nº2 Análisis'!H236,'Tabla 2-3-4-5'!$B$10:$C$12,2,FALSE)))&lt;3,"BAJO",IF((VLOOKUP(G236,'Tabla 2-3-4-5'!$B$10:$C$12,2,FALSE)*(VLOOKUP('Matriz Nº2 Análisis'!H236,'Tabla 2-3-4-5'!$B$10:$C$12,2,FALSE)))&gt;5,"ALTO","MEDIO"))," ")</f>
        <v xml:space="preserve"> </v>
      </c>
      <c r="J236" s="9"/>
      <c r="K236" s="10"/>
      <c r="N236" s="10"/>
      <c r="O236" s="10"/>
      <c r="P236" s="10"/>
      <c r="Q236" s="10"/>
      <c r="R236" s="10"/>
      <c r="S236" s="10"/>
      <c r="T236" s="10"/>
      <c r="U236" s="10"/>
      <c r="V236" s="10"/>
      <c r="W236" s="10"/>
      <c r="X236" s="10"/>
      <c r="Y236" s="10"/>
      <c r="Z236" s="10"/>
      <c r="AA236" s="10"/>
      <c r="AB236" s="10"/>
      <c r="AC236" s="10"/>
    </row>
    <row r="237" spans="1:29" ht="83.25" customHeight="1" x14ac:dyDescent="0.3">
      <c r="A237" s="136" t="str">
        <f>'Matriz Nº1 Identificación'!A237</f>
        <v>25. 3</v>
      </c>
      <c r="B237" s="4" t="str">
        <f>IF('Matriz Nº1 Identificación'!B237&lt;&gt;" ",'Matriz Nº1 Identificación'!F237," ")</f>
        <v xml:space="preserve"> </v>
      </c>
      <c r="C237" s="101"/>
      <c r="D237" s="101"/>
      <c r="E237" s="4" t="str">
        <f>IFERROR(IF((VLOOKUP(C237,'Tabla 2-3-4-5'!$B$10:$C$12,2,FALSE)*(VLOOKUP('Matriz Nº2 Análisis'!D237,'Tabla 2-3-4-5'!$B$10:$C$12,2,FALSE)))&lt;3,"BAJO",IF((VLOOKUP(C237,'Tabla 2-3-4-5'!$B$10:$C$12,2,FALSE)*(VLOOKUP('Matriz Nº2 Análisis'!D237,'Tabla 2-3-4-5'!$B$10:$C$12,2,FALSE)))&gt;5,"ALTO","MEDIO"))," ")</f>
        <v xml:space="preserve"> </v>
      </c>
      <c r="F237" s="5" t="str">
        <f>IF(B237&lt;&gt;" ",'Matriz Nº1 Identificación'!E237," ")</f>
        <v xml:space="preserve"> </v>
      </c>
      <c r="G237" s="101"/>
      <c r="H237" s="101"/>
      <c r="I237" s="4" t="str">
        <f>IFERROR(IF((VLOOKUP(G237,'Tabla 2-3-4-5'!$B$10:$C$12,2,FALSE)*(VLOOKUP('Matriz Nº2 Análisis'!H237,'Tabla 2-3-4-5'!$B$10:$C$12,2,FALSE)))&lt;3,"BAJO",IF((VLOOKUP(G237,'Tabla 2-3-4-5'!$B$10:$C$12,2,FALSE)*(VLOOKUP('Matriz Nº2 Análisis'!H237,'Tabla 2-3-4-5'!$B$10:$C$12,2,FALSE)))&gt;5,"ALTO","MEDIO"))," ")</f>
        <v xml:space="preserve"> </v>
      </c>
      <c r="J237" s="9"/>
      <c r="K237" s="10"/>
      <c r="N237" s="10"/>
      <c r="O237" s="10"/>
      <c r="P237" s="10"/>
      <c r="Q237" s="10"/>
      <c r="R237" s="10"/>
      <c r="S237" s="10"/>
      <c r="T237" s="10"/>
      <c r="U237" s="10"/>
      <c r="V237" s="10"/>
      <c r="W237" s="10"/>
      <c r="X237" s="10"/>
      <c r="Y237" s="10"/>
      <c r="Z237" s="10"/>
      <c r="AA237" s="10"/>
      <c r="AB237" s="10"/>
      <c r="AC237" s="10"/>
    </row>
    <row r="238" spans="1:29" ht="83.25" customHeight="1" x14ac:dyDescent="0.3">
      <c r="A238" s="136" t="str">
        <f>'Matriz Nº1 Identificación'!A238</f>
        <v>25. 4</v>
      </c>
      <c r="B238" s="4" t="str">
        <f>IF('Matriz Nº1 Identificación'!B238&lt;&gt;" ",'Matriz Nº1 Identificación'!F238," ")</f>
        <v xml:space="preserve"> </v>
      </c>
      <c r="C238" s="101"/>
      <c r="D238" s="101"/>
      <c r="E238" s="4" t="str">
        <f>IFERROR(IF((VLOOKUP(C238,'Tabla 2-3-4-5'!$B$10:$C$12,2,FALSE)*(VLOOKUP('Matriz Nº2 Análisis'!D238,'Tabla 2-3-4-5'!$B$10:$C$12,2,FALSE)))&lt;3,"BAJO",IF((VLOOKUP(C238,'Tabla 2-3-4-5'!$B$10:$C$12,2,FALSE)*(VLOOKUP('Matriz Nº2 Análisis'!D238,'Tabla 2-3-4-5'!$B$10:$C$12,2,FALSE)))&gt;5,"ALTO","MEDIO"))," ")</f>
        <v xml:space="preserve"> </v>
      </c>
      <c r="F238" s="5" t="str">
        <f>IF(B238&lt;&gt;" ",'Matriz Nº1 Identificación'!E238," ")</f>
        <v xml:space="preserve"> </v>
      </c>
      <c r="G238" s="101"/>
      <c r="H238" s="101"/>
      <c r="I238" s="4" t="str">
        <f>IFERROR(IF((VLOOKUP(G238,'Tabla 2-3-4-5'!$B$10:$C$12,2,FALSE)*(VLOOKUP('Matriz Nº2 Análisis'!H238,'Tabla 2-3-4-5'!$B$10:$C$12,2,FALSE)))&lt;3,"BAJO",IF((VLOOKUP(G238,'Tabla 2-3-4-5'!$B$10:$C$12,2,FALSE)*(VLOOKUP('Matriz Nº2 Análisis'!H238,'Tabla 2-3-4-5'!$B$10:$C$12,2,FALSE)))&gt;5,"ALTO","MEDIO"))," ")</f>
        <v xml:space="preserve"> </v>
      </c>
      <c r="J238" s="9"/>
      <c r="K238" s="10"/>
      <c r="N238" s="10"/>
      <c r="O238" s="10"/>
      <c r="P238" s="10"/>
      <c r="Q238" s="10"/>
      <c r="R238" s="10"/>
      <c r="S238" s="10"/>
      <c r="T238" s="10"/>
      <c r="U238" s="10"/>
      <c r="V238" s="10"/>
      <c r="W238" s="10"/>
      <c r="X238" s="10"/>
      <c r="Y238" s="10"/>
      <c r="Z238" s="10"/>
      <c r="AA238" s="10"/>
      <c r="AB238" s="10"/>
      <c r="AC238" s="10"/>
    </row>
    <row r="239" spans="1:29" ht="83.25" customHeight="1" x14ac:dyDescent="0.3">
      <c r="A239" s="136" t="str">
        <f>'Matriz Nº1 Identificación'!A239</f>
        <v>25. 5</v>
      </c>
      <c r="B239" s="4" t="str">
        <f>IF('Matriz Nº1 Identificación'!B239&lt;&gt;" ",'Matriz Nº1 Identificación'!F239," ")</f>
        <v xml:space="preserve"> </v>
      </c>
      <c r="C239" s="101"/>
      <c r="D239" s="101"/>
      <c r="E239" s="4" t="str">
        <f>IFERROR(IF((VLOOKUP(C239,'Tabla 2-3-4-5'!$B$10:$C$12,2,FALSE)*(VLOOKUP('Matriz Nº2 Análisis'!D239,'Tabla 2-3-4-5'!$B$10:$C$12,2,FALSE)))&lt;3,"BAJO",IF((VLOOKUP(C239,'Tabla 2-3-4-5'!$B$10:$C$12,2,FALSE)*(VLOOKUP('Matriz Nº2 Análisis'!D239,'Tabla 2-3-4-5'!$B$10:$C$12,2,FALSE)))&gt;5,"ALTO","MEDIO"))," ")</f>
        <v xml:space="preserve"> </v>
      </c>
      <c r="F239" s="5" t="str">
        <f>IF(B239&lt;&gt;" ",'Matriz Nº1 Identificación'!E239," ")</f>
        <v xml:space="preserve"> </v>
      </c>
      <c r="G239" s="101"/>
      <c r="H239" s="101"/>
      <c r="I239" s="4" t="str">
        <f>IFERROR(IF((VLOOKUP(G239,'Tabla 2-3-4-5'!$B$10:$C$12,2,FALSE)*(VLOOKUP('Matriz Nº2 Análisis'!H239,'Tabla 2-3-4-5'!$B$10:$C$12,2,FALSE)))&lt;3,"BAJO",IF((VLOOKUP(G239,'Tabla 2-3-4-5'!$B$10:$C$12,2,FALSE)*(VLOOKUP('Matriz Nº2 Análisis'!H239,'Tabla 2-3-4-5'!$B$10:$C$12,2,FALSE)))&gt;5,"ALTO","MEDIO"))," ")</f>
        <v xml:space="preserve"> </v>
      </c>
      <c r="J239" s="9"/>
      <c r="K239" s="10"/>
      <c r="N239" s="10"/>
      <c r="O239" s="10"/>
      <c r="P239" s="10"/>
      <c r="Q239" s="10"/>
      <c r="R239" s="10"/>
      <c r="S239" s="10"/>
      <c r="T239" s="10"/>
      <c r="U239" s="10"/>
      <c r="V239" s="10"/>
      <c r="W239" s="10"/>
      <c r="X239" s="10"/>
      <c r="Y239" s="10"/>
      <c r="Z239" s="10"/>
      <c r="AA239" s="10"/>
      <c r="AB239" s="10"/>
      <c r="AC239" s="10"/>
    </row>
    <row r="240" spans="1:29" ht="83.25" customHeight="1" x14ac:dyDescent="0.3">
      <c r="A240" s="136" t="str">
        <f>'Matriz Nº1 Identificación'!A240</f>
        <v>25. 6</v>
      </c>
      <c r="B240" s="4" t="str">
        <f>IF('Matriz Nº1 Identificación'!B240&lt;&gt;" ",'Matriz Nº1 Identificación'!F240," ")</f>
        <v xml:space="preserve"> </v>
      </c>
      <c r="C240" s="101"/>
      <c r="D240" s="101"/>
      <c r="E240" s="4" t="str">
        <f>IFERROR(IF((VLOOKUP(C240,'Tabla 2-3-4-5'!$B$10:$C$12,2,FALSE)*(VLOOKUP('Matriz Nº2 Análisis'!D240,'Tabla 2-3-4-5'!$B$10:$C$12,2,FALSE)))&lt;3,"BAJO",IF((VLOOKUP(C240,'Tabla 2-3-4-5'!$B$10:$C$12,2,FALSE)*(VLOOKUP('Matriz Nº2 Análisis'!D240,'Tabla 2-3-4-5'!$B$10:$C$12,2,FALSE)))&gt;5,"ALTO","MEDIO"))," ")</f>
        <v xml:space="preserve"> </v>
      </c>
      <c r="F240" s="5" t="str">
        <f>IF(B240&lt;&gt;" ",'Matriz Nº1 Identificación'!E240," ")</f>
        <v xml:space="preserve"> </v>
      </c>
      <c r="G240" s="101"/>
      <c r="H240" s="101"/>
      <c r="I240" s="4" t="str">
        <f>IFERROR(IF((VLOOKUP(G240,'Tabla 2-3-4-5'!$B$10:$C$12,2,FALSE)*(VLOOKUP('Matriz Nº2 Análisis'!H240,'Tabla 2-3-4-5'!$B$10:$C$12,2,FALSE)))&lt;3,"BAJO",IF((VLOOKUP(G240,'Tabla 2-3-4-5'!$B$10:$C$12,2,FALSE)*(VLOOKUP('Matriz Nº2 Análisis'!H240,'Tabla 2-3-4-5'!$B$10:$C$12,2,FALSE)))&gt;5,"ALTO","MEDIO"))," ")</f>
        <v xml:space="preserve"> </v>
      </c>
      <c r="J240" s="9"/>
      <c r="K240" s="10"/>
      <c r="N240" s="10"/>
      <c r="O240" s="10"/>
      <c r="P240" s="10"/>
      <c r="Q240" s="10"/>
      <c r="R240" s="10"/>
      <c r="S240" s="10"/>
      <c r="T240" s="10"/>
      <c r="U240" s="10"/>
      <c r="V240" s="10"/>
      <c r="W240" s="10"/>
      <c r="X240" s="10"/>
      <c r="Y240" s="10"/>
      <c r="Z240" s="10"/>
      <c r="AA240" s="10"/>
      <c r="AB240" s="10"/>
      <c r="AC240" s="10"/>
    </row>
    <row r="241" spans="1:29" ht="83.25" customHeight="1" thickBot="1" x14ac:dyDescent="0.35">
      <c r="A241" s="136" t="str">
        <f>'Matriz Nº1 Identificación'!A241</f>
        <v>25. 7</v>
      </c>
      <c r="B241" s="4" t="str">
        <f>IF('Matriz Nº1 Identificación'!B241&lt;&gt;" ",'Matriz Nº1 Identificación'!F241," ")</f>
        <v xml:space="preserve"> </v>
      </c>
      <c r="C241" s="101"/>
      <c r="D241" s="101"/>
      <c r="E241" s="4" t="str">
        <f>IFERROR(IF((VLOOKUP(C241,'Tabla 2-3-4-5'!$B$10:$C$12,2,FALSE)*(VLOOKUP('Matriz Nº2 Análisis'!D241,'Tabla 2-3-4-5'!$B$10:$C$12,2,FALSE)))&lt;3,"BAJO",IF((VLOOKUP(C241,'Tabla 2-3-4-5'!$B$10:$C$12,2,FALSE)*(VLOOKUP('Matriz Nº2 Análisis'!D241,'Tabla 2-3-4-5'!$B$10:$C$12,2,FALSE)))&gt;5,"ALTO","MEDIO"))," ")</f>
        <v xml:space="preserve"> </v>
      </c>
      <c r="F241" s="5" t="str">
        <f>IF(B241&lt;&gt;" ",'Matriz Nº1 Identificación'!E241," ")</f>
        <v xml:space="preserve"> </v>
      </c>
      <c r="G241" s="101"/>
      <c r="H241" s="101"/>
      <c r="I241" s="4" t="str">
        <f>IFERROR(IF((VLOOKUP(G241,'Tabla 2-3-4-5'!$B$10:$C$12,2,FALSE)*(VLOOKUP('Matriz Nº2 Análisis'!H241,'Tabla 2-3-4-5'!$B$10:$C$12,2,FALSE)))&lt;3,"BAJO",IF((VLOOKUP(G241,'Tabla 2-3-4-5'!$B$10:$C$12,2,FALSE)*(VLOOKUP('Matriz Nº2 Análisis'!H241,'Tabla 2-3-4-5'!$B$10:$C$12,2,FALSE)))&gt;5,"ALTO","MEDIO"))," ")</f>
        <v xml:space="preserve"> </v>
      </c>
      <c r="J241" s="9"/>
      <c r="K241" s="10"/>
      <c r="N241" s="10"/>
      <c r="O241" s="10"/>
      <c r="P241" s="10"/>
      <c r="Q241" s="10"/>
      <c r="R241" s="10"/>
      <c r="S241" s="10"/>
      <c r="T241" s="10"/>
      <c r="U241" s="10"/>
      <c r="V241" s="10"/>
      <c r="W241" s="10"/>
      <c r="X241" s="10"/>
      <c r="Y241" s="10"/>
      <c r="Z241" s="10"/>
      <c r="AA241" s="10"/>
      <c r="AB241" s="10"/>
      <c r="AC241" s="10"/>
    </row>
    <row r="242" spans="1:29" ht="23.25" customHeight="1" thickBot="1" x14ac:dyDescent="0.35">
      <c r="A242" s="73" t="str">
        <f>'Matriz Nº1 Identificación'!A242</f>
        <v xml:space="preserve">Objetivo Estratégico: </v>
      </c>
      <c r="B242" s="409">
        <f>+'Matriz Nº1 Identificación'!B242:H242</f>
        <v>0</v>
      </c>
      <c r="C242" s="410"/>
      <c r="D242" s="410"/>
      <c r="E242" s="410"/>
      <c r="F242" s="410"/>
      <c r="G242" s="410"/>
      <c r="H242" s="410"/>
      <c r="I242" s="411"/>
      <c r="J242" s="1"/>
    </row>
    <row r="243" spans="1:29" ht="26.25" customHeight="1" x14ac:dyDescent="0.3">
      <c r="A243" s="75" t="str">
        <f>'Matriz Nº1 Identificación'!A243</f>
        <v>Objetivo táctico</v>
      </c>
      <c r="B243" s="406" t="str">
        <f>+'Matriz Nº1 Identificación'!B243:H243</f>
        <v>26. Diseñar y poner en operación la planificación estratégica mediante la elaboración, seguimiento y evaluación de la planificación operativa institucional.</v>
      </c>
      <c r="C243" s="407"/>
      <c r="D243" s="407"/>
      <c r="E243" s="407"/>
      <c r="F243" s="407"/>
      <c r="G243" s="407"/>
      <c r="H243" s="407"/>
      <c r="I243" s="408"/>
      <c r="J243" s="1"/>
    </row>
    <row r="244" spans="1:29" ht="83.25" customHeight="1" x14ac:dyDescent="0.3">
      <c r="A244" s="136" t="str">
        <f>'Matriz Nº1 Identificación'!A244</f>
        <v>26. 1</v>
      </c>
      <c r="B244" s="4" t="str">
        <f>IF('Matriz Nº1 Identificación'!B244&lt;&gt;" ",'Matriz Nº1 Identificación'!F244," ")</f>
        <v xml:space="preserve"> </v>
      </c>
      <c r="C244" s="101"/>
      <c r="D244" s="101"/>
      <c r="E244" s="4" t="str">
        <f>IFERROR(IF((VLOOKUP(C244,'Tabla 2-3-4-5'!$B$10:$C$12,2,FALSE)*(VLOOKUP('Matriz Nº2 Análisis'!D244,'Tabla 2-3-4-5'!$B$10:$C$12,2,FALSE)))&lt;3,"BAJO",IF((VLOOKUP(C244,'Tabla 2-3-4-5'!$B$10:$C$12,2,FALSE)*(VLOOKUP('Matriz Nº2 Análisis'!D244,'Tabla 2-3-4-5'!$B$10:$C$12,2,FALSE)))&gt;5,"ALTO","MEDIO"))," ")</f>
        <v xml:space="preserve"> </v>
      </c>
      <c r="F244" s="5" t="str">
        <f>IF(B244&lt;&gt;" ",'Matriz Nº1 Identificación'!E244," ")</f>
        <v xml:space="preserve"> </v>
      </c>
      <c r="G244" s="101"/>
      <c r="H244" s="101"/>
      <c r="I244" s="4" t="str">
        <f>IFERROR(IF((VLOOKUP(G244,'Tabla 2-3-4-5'!$B$10:$C$12,2,FALSE)*(VLOOKUP('Matriz Nº2 Análisis'!H244,'Tabla 2-3-4-5'!$B$10:$C$12,2,FALSE)))&lt;3,"BAJO",IF((VLOOKUP(G244,'Tabla 2-3-4-5'!$B$10:$C$12,2,FALSE)*(VLOOKUP('Matriz Nº2 Análisis'!H244,'Tabla 2-3-4-5'!$B$10:$C$12,2,FALSE)))&gt;5,"ALTO","MEDIO"))," ")</f>
        <v xml:space="preserve"> </v>
      </c>
      <c r="J244" s="9"/>
      <c r="K244" s="10"/>
      <c r="N244" s="10"/>
      <c r="O244" s="10"/>
      <c r="P244" s="10"/>
      <c r="Q244" s="10"/>
      <c r="R244" s="10"/>
      <c r="S244" s="10"/>
      <c r="T244" s="10"/>
      <c r="U244" s="10"/>
      <c r="V244" s="10"/>
      <c r="W244" s="10"/>
      <c r="X244" s="10"/>
      <c r="Y244" s="10"/>
      <c r="Z244" s="10"/>
      <c r="AA244" s="10"/>
      <c r="AB244" s="10"/>
      <c r="AC244" s="10"/>
    </row>
    <row r="245" spans="1:29" ht="83.25" customHeight="1" x14ac:dyDescent="0.3">
      <c r="A245" s="136" t="str">
        <f>'Matriz Nº1 Identificación'!A245</f>
        <v>26. 2</v>
      </c>
      <c r="B245" s="4" t="str">
        <f>IF('Matriz Nº1 Identificación'!B245&lt;&gt;" ",'Matriz Nº1 Identificación'!F245," ")</f>
        <v xml:space="preserve"> </v>
      </c>
      <c r="C245" s="101"/>
      <c r="D245" s="101"/>
      <c r="E245" s="4" t="str">
        <f>IFERROR(IF((VLOOKUP(C245,'Tabla 2-3-4-5'!$B$10:$C$12,2,FALSE)*(VLOOKUP('Matriz Nº2 Análisis'!D245,'Tabla 2-3-4-5'!$B$10:$C$12,2,FALSE)))&lt;3,"BAJO",IF((VLOOKUP(C245,'Tabla 2-3-4-5'!$B$10:$C$12,2,FALSE)*(VLOOKUP('Matriz Nº2 Análisis'!D245,'Tabla 2-3-4-5'!$B$10:$C$12,2,FALSE)))&gt;5,"ALTO","MEDIO"))," ")</f>
        <v xml:space="preserve"> </v>
      </c>
      <c r="F245" s="5" t="str">
        <f>IF(B245&lt;&gt;" ",'Matriz Nº1 Identificación'!E245," ")</f>
        <v xml:space="preserve"> </v>
      </c>
      <c r="G245" s="101"/>
      <c r="H245" s="101"/>
      <c r="I245" s="4" t="str">
        <f>IFERROR(IF((VLOOKUP(G245,'Tabla 2-3-4-5'!$B$10:$C$12,2,FALSE)*(VLOOKUP('Matriz Nº2 Análisis'!H245,'Tabla 2-3-4-5'!$B$10:$C$12,2,FALSE)))&lt;3,"BAJO",IF((VLOOKUP(G245,'Tabla 2-3-4-5'!$B$10:$C$12,2,FALSE)*(VLOOKUP('Matriz Nº2 Análisis'!H245,'Tabla 2-3-4-5'!$B$10:$C$12,2,FALSE)))&gt;5,"ALTO","MEDIO"))," ")</f>
        <v xml:space="preserve"> </v>
      </c>
      <c r="J245" s="9"/>
      <c r="K245" s="10"/>
      <c r="N245" s="10"/>
      <c r="O245" s="10"/>
      <c r="P245" s="10"/>
      <c r="Q245" s="10"/>
      <c r="R245" s="10"/>
      <c r="S245" s="10"/>
      <c r="T245" s="10"/>
      <c r="U245" s="10"/>
      <c r="V245" s="10"/>
      <c r="W245" s="10"/>
      <c r="X245" s="10"/>
      <c r="Y245" s="10"/>
      <c r="Z245" s="10"/>
      <c r="AA245" s="10"/>
      <c r="AB245" s="10"/>
      <c r="AC245" s="10"/>
    </row>
    <row r="246" spans="1:29" ht="83.25" customHeight="1" x14ac:dyDescent="0.3">
      <c r="A246" s="136" t="str">
        <f>'Matriz Nº1 Identificación'!A246</f>
        <v>26. 3</v>
      </c>
      <c r="B246" s="4" t="str">
        <f>IF('Matriz Nº1 Identificación'!B246&lt;&gt;" ",'Matriz Nº1 Identificación'!F246," ")</f>
        <v xml:space="preserve"> </v>
      </c>
      <c r="C246" s="101"/>
      <c r="D246" s="101"/>
      <c r="E246" s="4" t="str">
        <f>IFERROR(IF((VLOOKUP(C246,'Tabla 2-3-4-5'!$B$10:$C$12,2,FALSE)*(VLOOKUP('Matriz Nº2 Análisis'!D246,'Tabla 2-3-4-5'!$B$10:$C$12,2,FALSE)))&lt;3,"BAJO",IF((VLOOKUP(C246,'Tabla 2-3-4-5'!$B$10:$C$12,2,FALSE)*(VLOOKUP('Matriz Nº2 Análisis'!D246,'Tabla 2-3-4-5'!$B$10:$C$12,2,FALSE)))&gt;5,"ALTO","MEDIO"))," ")</f>
        <v xml:space="preserve"> </v>
      </c>
      <c r="F246" s="5" t="str">
        <f>IF(B246&lt;&gt;" ",'Matriz Nº1 Identificación'!E246," ")</f>
        <v xml:space="preserve"> </v>
      </c>
      <c r="G246" s="101"/>
      <c r="H246" s="101"/>
      <c r="I246" s="4" t="str">
        <f>IFERROR(IF((VLOOKUP(G246,'Tabla 2-3-4-5'!$B$10:$C$12,2,FALSE)*(VLOOKUP('Matriz Nº2 Análisis'!H246,'Tabla 2-3-4-5'!$B$10:$C$12,2,FALSE)))&lt;3,"BAJO",IF((VLOOKUP(G246,'Tabla 2-3-4-5'!$B$10:$C$12,2,FALSE)*(VLOOKUP('Matriz Nº2 Análisis'!H246,'Tabla 2-3-4-5'!$B$10:$C$12,2,FALSE)))&gt;5,"ALTO","MEDIO"))," ")</f>
        <v xml:space="preserve"> </v>
      </c>
      <c r="J246" s="9"/>
      <c r="K246" s="10"/>
      <c r="N246" s="10"/>
      <c r="O246" s="10"/>
      <c r="P246" s="10"/>
      <c r="Q246" s="10"/>
      <c r="R246" s="10"/>
      <c r="S246" s="10"/>
      <c r="T246" s="10"/>
      <c r="U246" s="10"/>
      <c r="V246" s="10"/>
      <c r="W246" s="10"/>
      <c r="X246" s="10"/>
      <c r="Y246" s="10"/>
      <c r="Z246" s="10"/>
      <c r="AA246" s="10"/>
      <c r="AB246" s="10"/>
      <c r="AC246" s="10"/>
    </row>
    <row r="247" spans="1:29" ht="83.25" customHeight="1" x14ac:dyDescent="0.3">
      <c r="A247" s="136" t="str">
        <f>'Matriz Nº1 Identificación'!A247</f>
        <v>26. 4</v>
      </c>
      <c r="B247" s="4" t="str">
        <f>IF('Matriz Nº1 Identificación'!B247&lt;&gt;" ",'Matriz Nº1 Identificación'!F247," ")</f>
        <v xml:space="preserve"> </v>
      </c>
      <c r="C247" s="101"/>
      <c r="D247" s="101"/>
      <c r="E247" s="4" t="str">
        <f>IFERROR(IF((VLOOKUP(C247,'Tabla 2-3-4-5'!$B$10:$C$12,2,FALSE)*(VLOOKUP('Matriz Nº2 Análisis'!D247,'Tabla 2-3-4-5'!$B$10:$C$12,2,FALSE)))&lt;3,"BAJO",IF((VLOOKUP(C247,'Tabla 2-3-4-5'!$B$10:$C$12,2,FALSE)*(VLOOKUP('Matriz Nº2 Análisis'!D247,'Tabla 2-3-4-5'!$B$10:$C$12,2,FALSE)))&gt;5,"ALTO","MEDIO"))," ")</f>
        <v xml:space="preserve"> </v>
      </c>
      <c r="F247" s="5" t="str">
        <f>IF(B247&lt;&gt;" ",'Matriz Nº1 Identificación'!E247," ")</f>
        <v xml:space="preserve"> </v>
      </c>
      <c r="G247" s="101"/>
      <c r="H247" s="101"/>
      <c r="I247" s="4" t="str">
        <f>IFERROR(IF((VLOOKUP(G247,'Tabla 2-3-4-5'!$B$10:$C$12,2,FALSE)*(VLOOKUP('Matriz Nº2 Análisis'!H247,'Tabla 2-3-4-5'!$B$10:$C$12,2,FALSE)))&lt;3,"BAJO",IF((VLOOKUP(G247,'Tabla 2-3-4-5'!$B$10:$C$12,2,FALSE)*(VLOOKUP('Matriz Nº2 Análisis'!H247,'Tabla 2-3-4-5'!$B$10:$C$12,2,FALSE)))&gt;5,"ALTO","MEDIO"))," ")</f>
        <v xml:space="preserve"> </v>
      </c>
      <c r="J247" s="9"/>
      <c r="K247" s="10"/>
      <c r="N247" s="10"/>
      <c r="O247" s="10"/>
      <c r="P247" s="10"/>
      <c r="Q247" s="10"/>
      <c r="R247" s="10"/>
      <c r="S247" s="10"/>
      <c r="T247" s="10"/>
      <c r="U247" s="10"/>
      <c r="V247" s="10"/>
      <c r="W247" s="10"/>
      <c r="X247" s="10"/>
      <c r="Y247" s="10"/>
      <c r="Z247" s="10"/>
      <c r="AA247" s="10"/>
      <c r="AB247" s="10"/>
      <c r="AC247" s="10"/>
    </row>
    <row r="248" spans="1:29" ht="83.25" customHeight="1" x14ac:dyDescent="0.3">
      <c r="A248" s="136" t="str">
        <f>'Matriz Nº1 Identificación'!A248</f>
        <v>26. 5</v>
      </c>
      <c r="B248" s="4" t="str">
        <f>IF('Matriz Nº1 Identificación'!B248&lt;&gt;" ",'Matriz Nº1 Identificación'!F248," ")</f>
        <v xml:space="preserve"> </v>
      </c>
      <c r="C248" s="101"/>
      <c r="D248" s="101"/>
      <c r="E248" s="4" t="str">
        <f>IFERROR(IF((VLOOKUP(C248,'Tabla 2-3-4-5'!$B$10:$C$12,2,FALSE)*(VLOOKUP('Matriz Nº2 Análisis'!D248,'Tabla 2-3-4-5'!$B$10:$C$12,2,FALSE)))&lt;3,"BAJO",IF((VLOOKUP(C248,'Tabla 2-3-4-5'!$B$10:$C$12,2,FALSE)*(VLOOKUP('Matriz Nº2 Análisis'!D248,'Tabla 2-3-4-5'!$B$10:$C$12,2,FALSE)))&gt;5,"ALTO","MEDIO"))," ")</f>
        <v xml:space="preserve"> </v>
      </c>
      <c r="F248" s="5" t="str">
        <f>IF(B248&lt;&gt;" ",'Matriz Nº1 Identificación'!E248," ")</f>
        <v xml:space="preserve"> </v>
      </c>
      <c r="G248" s="101"/>
      <c r="H248" s="101"/>
      <c r="I248" s="4" t="str">
        <f>IFERROR(IF((VLOOKUP(G248,'Tabla 2-3-4-5'!$B$10:$C$12,2,FALSE)*(VLOOKUP('Matriz Nº2 Análisis'!H248,'Tabla 2-3-4-5'!$B$10:$C$12,2,FALSE)))&lt;3,"BAJO",IF((VLOOKUP(G248,'Tabla 2-3-4-5'!$B$10:$C$12,2,FALSE)*(VLOOKUP('Matriz Nº2 Análisis'!H248,'Tabla 2-3-4-5'!$B$10:$C$12,2,FALSE)))&gt;5,"ALTO","MEDIO"))," ")</f>
        <v xml:space="preserve"> </v>
      </c>
      <c r="J248" s="9"/>
      <c r="K248" s="10"/>
      <c r="N248" s="10"/>
      <c r="O248" s="10"/>
      <c r="P248" s="10"/>
      <c r="Q248" s="10"/>
      <c r="R248" s="10"/>
      <c r="S248" s="10"/>
      <c r="T248" s="10"/>
      <c r="U248" s="10"/>
      <c r="V248" s="10"/>
      <c r="W248" s="10"/>
      <c r="X248" s="10"/>
      <c r="Y248" s="10"/>
      <c r="Z248" s="10"/>
      <c r="AA248" s="10"/>
      <c r="AB248" s="10"/>
      <c r="AC248" s="10"/>
    </row>
    <row r="249" spans="1:29" ht="83.25" customHeight="1" x14ac:dyDescent="0.3">
      <c r="A249" s="136" t="str">
        <f>'Matriz Nº1 Identificación'!A249</f>
        <v>26. 6</v>
      </c>
      <c r="B249" s="4" t="str">
        <f>IF('Matriz Nº1 Identificación'!B249&lt;&gt;" ",'Matriz Nº1 Identificación'!F249," ")</f>
        <v xml:space="preserve"> </v>
      </c>
      <c r="C249" s="101"/>
      <c r="D249" s="101"/>
      <c r="E249" s="4" t="str">
        <f>IFERROR(IF((VLOOKUP(C249,'Tabla 2-3-4-5'!$B$10:$C$12,2,FALSE)*(VLOOKUP('Matriz Nº2 Análisis'!D249,'Tabla 2-3-4-5'!$B$10:$C$12,2,FALSE)))&lt;3,"BAJO",IF((VLOOKUP(C249,'Tabla 2-3-4-5'!$B$10:$C$12,2,FALSE)*(VLOOKUP('Matriz Nº2 Análisis'!D249,'Tabla 2-3-4-5'!$B$10:$C$12,2,FALSE)))&gt;5,"ALTO","MEDIO"))," ")</f>
        <v xml:space="preserve"> </v>
      </c>
      <c r="F249" s="5" t="str">
        <f>IF(B249&lt;&gt;" ",'Matriz Nº1 Identificación'!E249," ")</f>
        <v xml:space="preserve"> </v>
      </c>
      <c r="G249" s="101"/>
      <c r="H249" s="101"/>
      <c r="I249" s="4" t="str">
        <f>IFERROR(IF((VLOOKUP(G249,'Tabla 2-3-4-5'!$B$10:$C$12,2,FALSE)*(VLOOKUP('Matriz Nº2 Análisis'!H249,'Tabla 2-3-4-5'!$B$10:$C$12,2,FALSE)))&lt;3,"BAJO",IF((VLOOKUP(G249,'Tabla 2-3-4-5'!$B$10:$C$12,2,FALSE)*(VLOOKUP('Matriz Nº2 Análisis'!H249,'Tabla 2-3-4-5'!$B$10:$C$12,2,FALSE)))&gt;5,"ALTO","MEDIO"))," ")</f>
        <v xml:space="preserve"> </v>
      </c>
      <c r="J249" s="9"/>
      <c r="K249" s="10"/>
      <c r="N249" s="10"/>
      <c r="O249" s="10"/>
      <c r="P249" s="10"/>
      <c r="Q249" s="10"/>
      <c r="R249" s="10"/>
      <c r="S249" s="10"/>
      <c r="T249" s="10"/>
      <c r="U249" s="10"/>
      <c r="V249" s="10"/>
      <c r="W249" s="10"/>
      <c r="X249" s="10"/>
      <c r="Y249" s="10"/>
      <c r="Z249" s="10"/>
      <c r="AA249" s="10"/>
      <c r="AB249" s="10"/>
      <c r="AC249" s="10"/>
    </row>
    <row r="250" spans="1:29" ht="83.25" customHeight="1" thickBot="1" x14ac:dyDescent="0.35">
      <c r="A250" s="136" t="str">
        <f>'Matriz Nº1 Identificación'!A250</f>
        <v>26. 7</v>
      </c>
      <c r="B250" s="4" t="str">
        <f>IF('Matriz Nº1 Identificación'!B250&lt;&gt;" ",'Matriz Nº1 Identificación'!F250," ")</f>
        <v xml:space="preserve"> </v>
      </c>
      <c r="C250" s="101"/>
      <c r="D250" s="101"/>
      <c r="E250" s="4" t="str">
        <f>IFERROR(IF((VLOOKUP(C250,'Tabla 2-3-4-5'!$B$10:$C$12,2,FALSE)*(VLOOKUP('Matriz Nº2 Análisis'!D250,'Tabla 2-3-4-5'!$B$10:$C$12,2,FALSE)))&lt;3,"BAJO",IF((VLOOKUP(C250,'Tabla 2-3-4-5'!$B$10:$C$12,2,FALSE)*(VLOOKUP('Matriz Nº2 Análisis'!D250,'Tabla 2-3-4-5'!$B$10:$C$12,2,FALSE)))&gt;5,"ALTO","MEDIO"))," ")</f>
        <v xml:space="preserve"> </v>
      </c>
      <c r="F250" s="5" t="str">
        <f>IF(B250&lt;&gt;" ",'Matriz Nº1 Identificación'!E250," ")</f>
        <v xml:space="preserve"> </v>
      </c>
      <c r="G250" s="101"/>
      <c r="H250" s="101"/>
      <c r="I250" s="4" t="str">
        <f>IFERROR(IF((VLOOKUP(G250,'Tabla 2-3-4-5'!$B$10:$C$12,2,FALSE)*(VLOOKUP('Matriz Nº2 Análisis'!H250,'Tabla 2-3-4-5'!$B$10:$C$12,2,FALSE)))&lt;3,"BAJO",IF((VLOOKUP(G250,'Tabla 2-3-4-5'!$B$10:$C$12,2,FALSE)*(VLOOKUP('Matriz Nº2 Análisis'!H250,'Tabla 2-3-4-5'!$B$10:$C$12,2,FALSE)))&gt;5,"ALTO","MEDIO"))," ")</f>
        <v xml:space="preserve"> </v>
      </c>
      <c r="J250" s="9"/>
      <c r="K250" s="10"/>
      <c r="N250" s="10"/>
      <c r="O250" s="10"/>
      <c r="P250" s="10"/>
      <c r="Q250" s="10"/>
      <c r="R250" s="10"/>
      <c r="S250" s="10"/>
      <c r="T250" s="10"/>
      <c r="U250" s="10"/>
      <c r="V250" s="10"/>
      <c r="W250" s="10"/>
      <c r="X250" s="10"/>
      <c r="Y250" s="10"/>
      <c r="Z250" s="10"/>
      <c r="AA250" s="10"/>
      <c r="AB250" s="10"/>
      <c r="AC250" s="10"/>
    </row>
    <row r="251" spans="1:29" ht="23.25" customHeight="1" thickBot="1" x14ac:dyDescent="0.35">
      <c r="A251" s="73" t="str">
        <f>'Matriz Nº1 Identificación'!A251</f>
        <v xml:space="preserve">Objetivo Estratégico: </v>
      </c>
      <c r="B251" s="409">
        <f>+'Matriz Nº1 Identificación'!B251:H251</f>
        <v>0</v>
      </c>
      <c r="C251" s="410"/>
      <c r="D251" s="410"/>
      <c r="E251" s="410"/>
      <c r="F251" s="410"/>
      <c r="G251" s="410"/>
      <c r="H251" s="410"/>
      <c r="I251" s="411"/>
      <c r="J251" s="1"/>
    </row>
    <row r="252" spans="1:29" ht="26.25" customHeight="1" x14ac:dyDescent="0.3">
      <c r="A252" s="75" t="str">
        <f>'Matriz Nº1 Identificación'!A252</f>
        <v>Objetivo táctico</v>
      </c>
      <c r="B252" s="406" t="str">
        <f>+'Matriz Nº1 Identificación'!B252:H252</f>
        <v>27. Adquirir el servicio de cobertura de seguro y la protección necesarias para atender los casos de accidentes y riesgos del trabajo de todos los funcionarios de la Imprenta Naciona</v>
      </c>
      <c r="C252" s="407"/>
      <c r="D252" s="407"/>
      <c r="E252" s="407"/>
      <c r="F252" s="407"/>
      <c r="G252" s="407"/>
      <c r="H252" s="407"/>
      <c r="I252" s="408"/>
      <c r="J252" s="1"/>
    </row>
    <row r="253" spans="1:29" ht="83.25" customHeight="1" x14ac:dyDescent="0.3">
      <c r="A253" s="136" t="str">
        <f>'Matriz Nº1 Identificación'!A253</f>
        <v>27. 1</v>
      </c>
      <c r="B253" s="4" t="str">
        <f>IF('Matriz Nº1 Identificación'!B253&lt;&gt;" ",'Matriz Nº1 Identificación'!F253," ")</f>
        <v xml:space="preserve"> </v>
      </c>
      <c r="C253" s="101"/>
      <c r="D253" s="101"/>
      <c r="E253" s="4" t="str">
        <f>IFERROR(IF((VLOOKUP(C253,'Tabla 2-3-4-5'!$B$10:$C$12,2,FALSE)*(VLOOKUP('Matriz Nº2 Análisis'!D253,'Tabla 2-3-4-5'!$B$10:$C$12,2,FALSE)))&lt;3,"BAJO",IF((VLOOKUP(C253,'Tabla 2-3-4-5'!$B$10:$C$12,2,FALSE)*(VLOOKUP('Matriz Nº2 Análisis'!D253,'Tabla 2-3-4-5'!$B$10:$C$12,2,FALSE)))&gt;5,"ALTO","MEDIO"))," ")</f>
        <v xml:space="preserve"> </v>
      </c>
      <c r="F253" s="5" t="str">
        <f>IF(B253&lt;&gt;" ",'Matriz Nº1 Identificación'!E253," ")</f>
        <v xml:space="preserve"> </v>
      </c>
      <c r="G253" s="101"/>
      <c r="H253" s="101"/>
      <c r="I253" s="4" t="str">
        <f>IFERROR(IF((VLOOKUP(G253,'Tabla 2-3-4-5'!$B$10:$C$12,2,FALSE)*(VLOOKUP('Matriz Nº2 Análisis'!H253,'Tabla 2-3-4-5'!$B$10:$C$12,2,FALSE)))&lt;3,"BAJO",IF((VLOOKUP(G253,'Tabla 2-3-4-5'!$B$10:$C$12,2,FALSE)*(VLOOKUP('Matriz Nº2 Análisis'!H253,'Tabla 2-3-4-5'!$B$10:$C$12,2,FALSE)))&gt;5,"ALTO","MEDIO"))," ")</f>
        <v xml:space="preserve"> </v>
      </c>
      <c r="J253" s="9"/>
      <c r="K253" s="10"/>
      <c r="N253" s="10"/>
      <c r="O253" s="10"/>
      <c r="P253" s="10"/>
      <c r="Q253" s="10"/>
      <c r="R253" s="10"/>
      <c r="S253" s="10"/>
      <c r="T253" s="10"/>
      <c r="U253" s="10"/>
      <c r="V253" s="10"/>
      <c r="W253" s="10"/>
      <c r="X253" s="10"/>
      <c r="Y253" s="10"/>
      <c r="Z253" s="10"/>
      <c r="AA253" s="10"/>
      <c r="AB253" s="10"/>
      <c r="AC253" s="10"/>
    </row>
    <row r="254" spans="1:29" ht="83.25" customHeight="1" x14ac:dyDescent="0.3">
      <c r="A254" s="136" t="str">
        <f>'Matriz Nº1 Identificación'!A254</f>
        <v>27. 2</v>
      </c>
      <c r="B254" s="4" t="str">
        <f>IF('Matriz Nº1 Identificación'!B254&lt;&gt;" ",'Matriz Nº1 Identificación'!F254," ")</f>
        <v xml:space="preserve"> </v>
      </c>
      <c r="C254" s="101"/>
      <c r="D254" s="101"/>
      <c r="E254" s="4" t="str">
        <f>IFERROR(IF((VLOOKUP(C254,'Tabla 2-3-4-5'!$B$10:$C$12,2,FALSE)*(VLOOKUP('Matriz Nº2 Análisis'!D254,'Tabla 2-3-4-5'!$B$10:$C$12,2,FALSE)))&lt;3,"BAJO",IF((VLOOKUP(C254,'Tabla 2-3-4-5'!$B$10:$C$12,2,FALSE)*(VLOOKUP('Matriz Nº2 Análisis'!D254,'Tabla 2-3-4-5'!$B$10:$C$12,2,FALSE)))&gt;5,"ALTO","MEDIO"))," ")</f>
        <v xml:space="preserve"> </v>
      </c>
      <c r="F254" s="5" t="str">
        <f>IF(B254&lt;&gt;" ",'Matriz Nº1 Identificación'!E254," ")</f>
        <v xml:space="preserve"> </v>
      </c>
      <c r="G254" s="101"/>
      <c r="H254" s="101"/>
      <c r="I254" s="4" t="str">
        <f>IFERROR(IF((VLOOKUP(G254,'Tabla 2-3-4-5'!$B$10:$C$12,2,FALSE)*(VLOOKUP('Matriz Nº2 Análisis'!H254,'Tabla 2-3-4-5'!$B$10:$C$12,2,FALSE)))&lt;3,"BAJO",IF((VLOOKUP(G254,'Tabla 2-3-4-5'!$B$10:$C$12,2,FALSE)*(VLOOKUP('Matriz Nº2 Análisis'!H254,'Tabla 2-3-4-5'!$B$10:$C$12,2,FALSE)))&gt;5,"ALTO","MEDIO"))," ")</f>
        <v xml:space="preserve"> </v>
      </c>
      <c r="J254" s="9"/>
      <c r="K254" s="10"/>
      <c r="N254" s="10"/>
      <c r="O254" s="10"/>
      <c r="P254" s="10"/>
      <c r="Q254" s="10"/>
      <c r="R254" s="10"/>
      <c r="S254" s="10"/>
      <c r="T254" s="10"/>
      <c r="U254" s="10"/>
      <c r="V254" s="10"/>
      <c r="W254" s="10"/>
      <c r="X254" s="10"/>
      <c r="Y254" s="10"/>
      <c r="Z254" s="10"/>
      <c r="AA254" s="10"/>
      <c r="AB254" s="10"/>
      <c r="AC254" s="10"/>
    </row>
    <row r="255" spans="1:29" ht="83.25" customHeight="1" x14ac:dyDescent="0.3">
      <c r="A255" s="136" t="str">
        <f>'Matriz Nº1 Identificación'!A255</f>
        <v>27. 3</v>
      </c>
      <c r="B255" s="4" t="str">
        <f>IF('Matriz Nº1 Identificación'!B255&lt;&gt;" ",'Matriz Nº1 Identificación'!F255," ")</f>
        <v xml:space="preserve"> </v>
      </c>
      <c r="C255" s="101"/>
      <c r="D255" s="101"/>
      <c r="E255" s="4" t="str">
        <f>IFERROR(IF((VLOOKUP(C255,'Tabla 2-3-4-5'!$B$10:$C$12,2,FALSE)*(VLOOKUP('Matriz Nº2 Análisis'!D255,'Tabla 2-3-4-5'!$B$10:$C$12,2,FALSE)))&lt;3,"BAJO",IF((VLOOKUP(C255,'Tabla 2-3-4-5'!$B$10:$C$12,2,FALSE)*(VLOOKUP('Matriz Nº2 Análisis'!D255,'Tabla 2-3-4-5'!$B$10:$C$12,2,FALSE)))&gt;5,"ALTO","MEDIO"))," ")</f>
        <v xml:space="preserve"> </v>
      </c>
      <c r="F255" s="5" t="str">
        <f>IF(B255&lt;&gt;" ",'Matriz Nº1 Identificación'!E255," ")</f>
        <v xml:space="preserve"> </v>
      </c>
      <c r="G255" s="101"/>
      <c r="H255" s="101"/>
      <c r="I255" s="4" t="str">
        <f>IFERROR(IF((VLOOKUP(G255,'Tabla 2-3-4-5'!$B$10:$C$12,2,FALSE)*(VLOOKUP('Matriz Nº2 Análisis'!H255,'Tabla 2-3-4-5'!$B$10:$C$12,2,FALSE)))&lt;3,"BAJO",IF((VLOOKUP(G255,'Tabla 2-3-4-5'!$B$10:$C$12,2,FALSE)*(VLOOKUP('Matriz Nº2 Análisis'!H255,'Tabla 2-3-4-5'!$B$10:$C$12,2,FALSE)))&gt;5,"ALTO","MEDIO"))," ")</f>
        <v xml:space="preserve"> </v>
      </c>
      <c r="J255" s="9"/>
      <c r="K255" s="10"/>
      <c r="N255" s="10"/>
      <c r="O255" s="10"/>
      <c r="P255" s="10"/>
      <c r="Q255" s="10"/>
      <c r="R255" s="10"/>
      <c r="S255" s="10"/>
      <c r="T255" s="10"/>
      <c r="U255" s="10"/>
      <c r="V255" s="10"/>
      <c r="W255" s="10"/>
      <c r="X255" s="10"/>
      <c r="Y255" s="10"/>
      <c r="Z255" s="10"/>
      <c r="AA255" s="10"/>
      <c r="AB255" s="10"/>
      <c r="AC255" s="10"/>
    </row>
    <row r="256" spans="1:29" ht="83.25" customHeight="1" x14ac:dyDescent="0.3">
      <c r="A256" s="136" t="str">
        <f>'Matriz Nº1 Identificación'!A256</f>
        <v>27. 4</v>
      </c>
      <c r="B256" s="4" t="str">
        <f>IF('Matriz Nº1 Identificación'!B256&lt;&gt;" ",'Matriz Nº1 Identificación'!F256," ")</f>
        <v xml:space="preserve"> </v>
      </c>
      <c r="C256" s="101"/>
      <c r="D256" s="101"/>
      <c r="E256" s="4" t="str">
        <f>IFERROR(IF((VLOOKUP(C256,'Tabla 2-3-4-5'!$B$10:$C$12,2,FALSE)*(VLOOKUP('Matriz Nº2 Análisis'!D256,'Tabla 2-3-4-5'!$B$10:$C$12,2,FALSE)))&lt;3,"BAJO",IF((VLOOKUP(C256,'Tabla 2-3-4-5'!$B$10:$C$12,2,FALSE)*(VLOOKUP('Matriz Nº2 Análisis'!D256,'Tabla 2-3-4-5'!$B$10:$C$12,2,FALSE)))&gt;5,"ALTO","MEDIO"))," ")</f>
        <v xml:space="preserve"> </v>
      </c>
      <c r="F256" s="5" t="str">
        <f>IF(B256&lt;&gt;" ",'Matriz Nº1 Identificación'!E256," ")</f>
        <v xml:space="preserve"> </v>
      </c>
      <c r="G256" s="101"/>
      <c r="H256" s="101"/>
      <c r="I256" s="4" t="str">
        <f>IFERROR(IF((VLOOKUP(G256,'Tabla 2-3-4-5'!$B$10:$C$12,2,FALSE)*(VLOOKUP('Matriz Nº2 Análisis'!H256,'Tabla 2-3-4-5'!$B$10:$C$12,2,FALSE)))&lt;3,"BAJO",IF((VLOOKUP(G256,'Tabla 2-3-4-5'!$B$10:$C$12,2,FALSE)*(VLOOKUP('Matriz Nº2 Análisis'!H256,'Tabla 2-3-4-5'!$B$10:$C$12,2,FALSE)))&gt;5,"ALTO","MEDIO"))," ")</f>
        <v xml:space="preserve"> </v>
      </c>
      <c r="J256" s="9"/>
      <c r="K256" s="10"/>
      <c r="N256" s="10"/>
      <c r="O256" s="10"/>
      <c r="P256" s="10"/>
      <c r="Q256" s="10"/>
      <c r="R256" s="10"/>
      <c r="S256" s="10"/>
      <c r="T256" s="10"/>
      <c r="U256" s="10"/>
      <c r="V256" s="10"/>
      <c r="W256" s="10"/>
      <c r="X256" s="10"/>
      <c r="Y256" s="10"/>
      <c r="Z256" s="10"/>
      <c r="AA256" s="10"/>
      <c r="AB256" s="10"/>
      <c r="AC256" s="10"/>
    </row>
    <row r="257" spans="1:29" ht="83.25" customHeight="1" x14ac:dyDescent="0.3">
      <c r="A257" s="136" t="str">
        <f>'Matriz Nº1 Identificación'!A257</f>
        <v>27. 5</v>
      </c>
      <c r="B257" s="4" t="str">
        <f>IF('Matriz Nº1 Identificación'!B257&lt;&gt;" ",'Matriz Nº1 Identificación'!F257," ")</f>
        <v xml:space="preserve"> </v>
      </c>
      <c r="C257" s="101"/>
      <c r="D257" s="101"/>
      <c r="E257" s="4" t="str">
        <f>IFERROR(IF((VLOOKUP(C257,'Tabla 2-3-4-5'!$B$10:$C$12,2,FALSE)*(VLOOKUP('Matriz Nº2 Análisis'!D257,'Tabla 2-3-4-5'!$B$10:$C$12,2,FALSE)))&lt;3,"BAJO",IF((VLOOKUP(C257,'Tabla 2-3-4-5'!$B$10:$C$12,2,FALSE)*(VLOOKUP('Matriz Nº2 Análisis'!D257,'Tabla 2-3-4-5'!$B$10:$C$12,2,FALSE)))&gt;5,"ALTO","MEDIO"))," ")</f>
        <v xml:space="preserve"> </v>
      </c>
      <c r="F257" s="5" t="str">
        <f>IF(B257&lt;&gt;" ",'Matriz Nº1 Identificación'!E257," ")</f>
        <v xml:space="preserve"> </v>
      </c>
      <c r="G257" s="101"/>
      <c r="H257" s="101"/>
      <c r="I257" s="4" t="str">
        <f>IFERROR(IF((VLOOKUP(G257,'Tabla 2-3-4-5'!$B$10:$C$12,2,FALSE)*(VLOOKUP('Matriz Nº2 Análisis'!H257,'Tabla 2-3-4-5'!$B$10:$C$12,2,FALSE)))&lt;3,"BAJO",IF((VLOOKUP(G257,'Tabla 2-3-4-5'!$B$10:$C$12,2,FALSE)*(VLOOKUP('Matriz Nº2 Análisis'!H257,'Tabla 2-3-4-5'!$B$10:$C$12,2,FALSE)))&gt;5,"ALTO","MEDIO"))," ")</f>
        <v xml:space="preserve"> </v>
      </c>
      <c r="J257" s="9"/>
      <c r="K257" s="10"/>
      <c r="N257" s="10"/>
      <c r="O257" s="10"/>
      <c r="P257" s="10"/>
      <c r="Q257" s="10"/>
      <c r="R257" s="10"/>
      <c r="S257" s="10"/>
      <c r="T257" s="10"/>
      <c r="U257" s="10"/>
      <c r="V257" s="10"/>
      <c r="W257" s="10"/>
      <c r="X257" s="10"/>
      <c r="Y257" s="10"/>
      <c r="Z257" s="10"/>
      <c r="AA257" s="10"/>
      <c r="AB257" s="10"/>
      <c r="AC257" s="10"/>
    </row>
    <row r="258" spans="1:29" ht="83.25" customHeight="1" x14ac:dyDescent="0.3">
      <c r="A258" s="136" t="str">
        <f>'Matriz Nº1 Identificación'!A258</f>
        <v>27. 6</v>
      </c>
      <c r="B258" s="4" t="str">
        <f>IF('Matriz Nº1 Identificación'!B258&lt;&gt;" ",'Matriz Nº1 Identificación'!F258," ")</f>
        <v xml:space="preserve"> </v>
      </c>
      <c r="C258" s="101"/>
      <c r="D258" s="101"/>
      <c r="E258" s="4" t="str">
        <f>IFERROR(IF((VLOOKUP(C258,'Tabla 2-3-4-5'!$B$10:$C$12,2,FALSE)*(VLOOKUP('Matriz Nº2 Análisis'!D258,'Tabla 2-3-4-5'!$B$10:$C$12,2,FALSE)))&lt;3,"BAJO",IF((VLOOKUP(C258,'Tabla 2-3-4-5'!$B$10:$C$12,2,FALSE)*(VLOOKUP('Matriz Nº2 Análisis'!D258,'Tabla 2-3-4-5'!$B$10:$C$12,2,FALSE)))&gt;5,"ALTO","MEDIO"))," ")</f>
        <v xml:space="preserve"> </v>
      </c>
      <c r="F258" s="5" t="str">
        <f>IF(B258&lt;&gt;" ",'Matriz Nº1 Identificación'!E258," ")</f>
        <v xml:space="preserve"> </v>
      </c>
      <c r="G258" s="101"/>
      <c r="H258" s="101"/>
      <c r="I258" s="4" t="str">
        <f>IFERROR(IF((VLOOKUP(G258,'Tabla 2-3-4-5'!$B$10:$C$12,2,FALSE)*(VLOOKUP('Matriz Nº2 Análisis'!H258,'Tabla 2-3-4-5'!$B$10:$C$12,2,FALSE)))&lt;3,"BAJO",IF((VLOOKUP(G258,'Tabla 2-3-4-5'!$B$10:$C$12,2,FALSE)*(VLOOKUP('Matriz Nº2 Análisis'!H258,'Tabla 2-3-4-5'!$B$10:$C$12,2,FALSE)))&gt;5,"ALTO","MEDIO"))," ")</f>
        <v xml:space="preserve"> </v>
      </c>
      <c r="J258" s="9"/>
      <c r="K258" s="10"/>
      <c r="N258" s="10"/>
      <c r="O258" s="10"/>
      <c r="P258" s="10"/>
      <c r="Q258" s="10"/>
      <c r="R258" s="10"/>
      <c r="S258" s="10"/>
      <c r="T258" s="10"/>
      <c r="U258" s="10"/>
      <c r="V258" s="10"/>
      <c r="W258" s="10"/>
      <c r="X258" s="10"/>
      <c r="Y258" s="10"/>
      <c r="Z258" s="10"/>
      <c r="AA258" s="10"/>
      <c r="AB258" s="10"/>
      <c r="AC258" s="10"/>
    </row>
    <row r="259" spans="1:29" ht="83.25" customHeight="1" thickBot="1" x14ac:dyDescent="0.35">
      <c r="A259" s="136" t="str">
        <f>'Matriz Nº1 Identificación'!A259</f>
        <v>27. 7</v>
      </c>
      <c r="B259" s="4" t="str">
        <f>IF('Matriz Nº1 Identificación'!B259&lt;&gt;" ",'Matriz Nº1 Identificación'!F259," ")</f>
        <v xml:space="preserve"> </v>
      </c>
      <c r="C259" s="101"/>
      <c r="D259" s="101"/>
      <c r="E259" s="4" t="str">
        <f>IFERROR(IF((VLOOKUP(C259,'Tabla 2-3-4-5'!$B$10:$C$12,2,FALSE)*(VLOOKUP('Matriz Nº2 Análisis'!D259,'Tabla 2-3-4-5'!$B$10:$C$12,2,FALSE)))&lt;3,"BAJO",IF((VLOOKUP(C259,'Tabla 2-3-4-5'!$B$10:$C$12,2,FALSE)*(VLOOKUP('Matriz Nº2 Análisis'!D259,'Tabla 2-3-4-5'!$B$10:$C$12,2,FALSE)))&gt;5,"ALTO","MEDIO"))," ")</f>
        <v xml:space="preserve"> </v>
      </c>
      <c r="F259" s="5" t="str">
        <f>IF(B259&lt;&gt;" ",'Matriz Nº1 Identificación'!E259," ")</f>
        <v xml:space="preserve"> </v>
      </c>
      <c r="G259" s="101"/>
      <c r="H259" s="101"/>
      <c r="I259" s="4" t="str">
        <f>IFERROR(IF((VLOOKUP(G259,'Tabla 2-3-4-5'!$B$10:$C$12,2,FALSE)*(VLOOKUP('Matriz Nº2 Análisis'!H259,'Tabla 2-3-4-5'!$B$10:$C$12,2,FALSE)))&lt;3,"BAJO",IF((VLOOKUP(G259,'Tabla 2-3-4-5'!$B$10:$C$12,2,FALSE)*(VLOOKUP('Matriz Nº2 Análisis'!H259,'Tabla 2-3-4-5'!$B$10:$C$12,2,FALSE)))&gt;5,"ALTO","MEDIO"))," ")</f>
        <v xml:space="preserve"> </v>
      </c>
      <c r="J259" s="9"/>
      <c r="K259" s="10"/>
      <c r="N259" s="10"/>
      <c r="O259" s="10"/>
      <c r="P259" s="10"/>
      <c r="Q259" s="10"/>
      <c r="R259" s="10"/>
      <c r="S259" s="10"/>
      <c r="T259" s="10"/>
      <c r="U259" s="10"/>
      <c r="V259" s="10"/>
      <c r="W259" s="10"/>
      <c r="X259" s="10"/>
      <c r="Y259" s="10"/>
      <c r="Z259" s="10"/>
      <c r="AA259" s="10"/>
      <c r="AB259" s="10"/>
      <c r="AC259" s="10"/>
    </row>
    <row r="260" spans="1:29" ht="23.25" customHeight="1" thickBot="1" x14ac:dyDescent="0.35">
      <c r="A260" s="73" t="str">
        <f>'Matriz Nº1 Identificación'!A260</f>
        <v xml:space="preserve">Objetivo Estratégico: </v>
      </c>
      <c r="B260" s="409">
        <f>+'Matriz Nº1 Identificación'!B260:H260</f>
        <v>0</v>
      </c>
      <c r="C260" s="410"/>
      <c r="D260" s="410"/>
      <c r="E260" s="410"/>
      <c r="F260" s="410"/>
      <c r="G260" s="410"/>
      <c r="H260" s="410"/>
      <c r="I260" s="411"/>
      <c r="J260" s="1"/>
    </row>
    <row r="261" spans="1:29" ht="26.25" customHeight="1" x14ac:dyDescent="0.3">
      <c r="A261" s="75" t="str">
        <f>'Matriz Nº1 Identificación'!A261</f>
        <v>Objetivo táctico</v>
      </c>
      <c r="B261" s="406" t="str">
        <f>+'Matriz Nº1 Identificación'!B261:H261</f>
        <v>28. Brindar el mantenimiento optimo a los equipos de control de marcas de los funcionarios de la Institución.</v>
      </c>
      <c r="C261" s="407"/>
      <c r="D261" s="407"/>
      <c r="E261" s="407"/>
      <c r="F261" s="407"/>
      <c r="G261" s="407"/>
      <c r="H261" s="407"/>
      <c r="I261" s="408"/>
      <c r="J261" s="1"/>
    </row>
    <row r="262" spans="1:29" ht="83.25" customHeight="1" x14ac:dyDescent="0.3">
      <c r="A262" s="136" t="str">
        <f>'Matriz Nº1 Identificación'!A262</f>
        <v>28. 1</v>
      </c>
      <c r="B262" s="4" t="str">
        <f>IF('Matriz Nº1 Identificación'!B262&lt;&gt;" ",'Matriz Nº1 Identificación'!F262," ")</f>
        <v xml:space="preserve"> </v>
      </c>
      <c r="C262" s="101"/>
      <c r="D262" s="101"/>
      <c r="E262" s="4" t="str">
        <f>IFERROR(IF((VLOOKUP(C262,'Tabla 2-3-4-5'!$B$10:$C$12,2,FALSE)*(VLOOKUP('Matriz Nº2 Análisis'!D262,'Tabla 2-3-4-5'!$B$10:$C$12,2,FALSE)))&lt;3,"BAJO",IF((VLOOKUP(C262,'Tabla 2-3-4-5'!$B$10:$C$12,2,FALSE)*(VLOOKUP('Matriz Nº2 Análisis'!D262,'Tabla 2-3-4-5'!$B$10:$C$12,2,FALSE)))&gt;5,"ALTO","MEDIO"))," ")</f>
        <v xml:space="preserve"> </v>
      </c>
      <c r="F262" s="5" t="str">
        <f>IF(B262&lt;&gt;" ",'Matriz Nº1 Identificación'!E262," ")</f>
        <v xml:space="preserve"> </v>
      </c>
      <c r="G262" s="101"/>
      <c r="H262" s="101"/>
      <c r="I262" s="4" t="str">
        <f>IFERROR(IF((VLOOKUP(G262,'Tabla 2-3-4-5'!$B$10:$C$12,2,FALSE)*(VLOOKUP('Matriz Nº2 Análisis'!H262,'Tabla 2-3-4-5'!$B$10:$C$12,2,FALSE)))&lt;3,"BAJO",IF((VLOOKUP(G262,'Tabla 2-3-4-5'!$B$10:$C$12,2,FALSE)*(VLOOKUP('Matriz Nº2 Análisis'!H262,'Tabla 2-3-4-5'!$B$10:$C$12,2,FALSE)))&gt;5,"ALTO","MEDIO"))," ")</f>
        <v xml:space="preserve"> </v>
      </c>
      <c r="J262" s="9"/>
      <c r="K262" s="10"/>
      <c r="N262" s="10"/>
      <c r="O262" s="10"/>
      <c r="P262" s="10"/>
      <c r="Q262" s="10"/>
      <c r="R262" s="10"/>
      <c r="S262" s="10"/>
      <c r="T262" s="10"/>
      <c r="U262" s="10"/>
      <c r="V262" s="10"/>
      <c r="W262" s="10"/>
      <c r="X262" s="10"/>
      <c r="Y262" s="10"/>
      <c r="Z262" s="10"/>
      <c r="AA262" s="10"/>
      <c r="AB262" s="10"/>
      <c r="AC262" s="10"/>
    </row>
    <row r="263" spans="1:29" ht="83.25" customHeight="1" x14ac:dyDescent="0.3">
      <c r="A263" s="136" t="str">
        <f>'Matriz Nº1 Identificación'!A263</f>
        <v>28. 2</v>
      </c>
      <c r="B263" s="4" t="str">
        <f>IF('Matriz Nº1 Identificación'!B263&lt;&gt;" ",'Matriz Nº1 Identificación'!F263," ")</f>
        <v xml:space="preserve"> </v>
      </c>
      <c r="C263" s="101"/>
      <c r="D263" s="101"/>
      <c r="E263" s="4" t="str">
        <f>IFERROR(IF((VLOOKUP(C263,'Tabla 2-3-4-5'!$B$10:$C$12,2,FALSE)*(VLOOKUP('Matriz Nº2 Análisis'!D263,'Tabla 2-3-4-5'!$B$10:$C$12,2,FALSE)))&lt;3,"BAJO",IF((VLOOKUP(C263,'Tabla 2-3-4-5'!$B$10:$C$12,2,FALSE)*(VLOOKUP('Matriz Nº2 Análisis'!D263,'Tabla 2-3-4-5'!$B$10:$C$12,2,FALSE)))&gt;5,"ALTO","MEDIO"))," ")</f>
        <v xml:space="preserve"> </v>
      </c>
      <c r="F263" s="5" t="str">
        <f>IF(B263&lt;&gt;" ",'Matriz Nº1 Identificación'!E263," ")</f>
        <v xml:space="preserve"> </v>
      </c>
      <c r="G263" s="101"/>
      <c r="H263" s="101"/>
      <c r="I263" s="4" t="str">
        <f>IFERROR(IF((VLOOKUP(G263,'Tabla 2-3-4-5'!$B$10:$C$12,2,FALSE)*(VLOOKUP('Matriz Nº2 Análisis'!H263,'Tabla 2-3-4-5'!$B$10:$C$12,2,FALSE)))&lt;3,"BAJO",IF((VLOOKUP(G263,'Tabla 2-3-4-5'!$B$10:$C$12,2,FALSE)*(VLOOKUP('Matriz Nº2 Análisis'!H263,'Tabla 2-3-4-5'!$B$10:$C$12,2,FALSE)))&gt;5,"ALTO","MEDIO"))," ")</f>
        <v xml:space="preserve"> </v>
      </c>
      <c r="J263" s="9"/>
      <c r="K263" s="10"/>
      <c r="N263" s="10"/>
      <c r="O263" s="10"/>
      <c r="P263" s="10"/>
      <c r="Q263" s="10"/>
      <c r="R263" s="10"/>
      <c r="S263" s="10"/>
      <c r="T263" s="10"/>
      <c r="U263" s="10"/>
      <c r="V263" s="10"/>
      <c r="W263" s="10"/>
      <c r="X263" s="10"/>
      <c r="Y263" s="10"/>
      <c r="Z263" s="10"/>
      <c r="AA263" s="10"/>
      <c r="AB263" s="10"/>
      <c r="AC263" s="10"/>
    </row>
    <row r="264" spans="1:29" ht="83.25" customHeight="1" x14ac:dyDescent="0.3">
      <c r="A264" s="136" t="str">
        <f>'Matriz Nº1 Identificación'!A264</f>
        <v>28. 3</v>
      </c>
      <c r="B264" s="4" t="str">
        <f>IF('Matriz Nº1 Identificación'!B264&lt;&gt;" ",'Matriz Nº1 Identificación'!F264," ")</f>
        <v xml:space="preserve"> </v>
      </c>
      <c r="C264" s="101"/>
      <c r="D264" s="101"/>
      <c r="E264" s="4" t="str">
        <f>IFERROR(IF((VLOOKUP(C264,'Tabla 2-3-4-5'!$B$10:$C$12,2,FALSE)*(VLOOKUP('Matriz Nº2 Análisis'!D264,'Tabla 2-3-4-5'!$B$10:$C$12,2,FALSE)))&lt;3,"BAJO",IF((VLOOKUP(C264,'Tabla 2-3-4-5'!$B$10:$C$12,2,FALSE)*(VLOOKUP('Matriz Nº2 Análisis'!D264,'Tabla 2-3-4-5'!$B$10:$C$12,2,FALSE)))&gt;5,"ALTO","MEDIO"))," ")</f>
        <v xml:space="preserve"> </v>
      </c>
      <c r="F264" s="5" t="str">
        <f>IF(B264&lt;&gt;" ",'Matriz Nº1 Identificación'!E264," ")</f>
        <v xml:space="preserve"> </v>
      </c>
      <c r="G264" s="101"/>
      <c r="H264" s="101"/>
      <c r="I264" s="4" t="str">
        <f>IFERROR(IF((VLOOKUP(G264,'Tabla 2-3-4-5'!$B$10:$C$12,2,FALSE)*(VLOOKUP('Matriz Nº2 Análisis'!H264,'Tabla 2-3-4-5'!$B$10:$C$12,2,FALSE)))&lt;3,"BAJO",IF((VLOOKUP(G264,'Tabla 2-3-4-5'!$B$10:$C$12,2,FALSE)*(VLOOKUP('Matriz Nº2 Análisis'!H264,'Tabla 2-3-4-5'!$B$10:$C$12,2,FALSE)))&gt;5,"ALTO","MEDIO"))," ")</f>
        <v xml:space="preserve"> </v>
      </c>
      <c r="J264" s="9"/>
      <c r="K264" s="10"/>
      <c r="N264" s="10"/>
      <c r="O264" s="10"/>
      <c r="P264" s="10"/>
      <c r="Q264" s="10"/>
      <c r="R264" s="10"/>
      <c r="S264" s="10"/>
      <c r="T264" s="10"/>
      <c r="U264" s="10"/>
      <c r="V264" s="10"/>
      <c r="W264" s="10"/>
      <c r="X264" s="10"/>
      <c r="Y264" s="10"/>
      <c r="Z264" s="10"/>
      <c r="AA264" s="10"/>
      <c r="AB264" s="10"/>
      <c r="AC264" s="10"/>
    </row>
    <row r="265" spans="1:29" ht="83.25" customHeight="1" x14ac:dyDescent="0.3">
      <c r="A265" s="136" t="str">
        <f>'Matriz Nº1 Identificación'!A265</f>
        <v>28. 4</v>
      </c>
      <c r="B265" s="4" t="str">
        <f>IF('Matriz Nº1 Identificación'!B265&lt;&gt;" ",'Matriz Nº1 Identificación'!F265," ")</f>
        <v xml:space="preserve"> </v>
      </c>
      <c r="C265" s="101"/>
      <c r="D265" s="101"/>
      <c r="E265" s="4" t="str">
        <f>IFERROR(IF((VLOOKUP(C265,'Tabla 2-3-4-5'!$B$10:$C$12,2,FALSE)*(VLOOKUP('Matriz Nº2 Análisis'!D265,'Tabla 2-3-4-5'!$B$10:$C$12,2,FALSE)))&lt;3,"BAJO",IF((VLOOKUP(C265,'Tabla 2-3-4-5'!$B$10:$C$12,2,FALSE)*(VLOOKUP('Matriz Nº2 Análisis'!D265,'Tabla 2-3-4-5'!$B$10:$C$12,2,FALSE)))&gt;5,"ALTO","MEDIO"))," ")</f>
        <v xml:space="preserve"> </v>
      </c>
      <c r="F265" s="5" t="str">
        <f>IF(B265&lt;&gt;" ",'Matriz Nº1 Identificación'!E265," ")</f>
        <v xml:space="preserve"> </v>
      </c>
      <c r="G265" s="101"/>
      <c r="H265" s="101"/>
      <c r="I265" s="4" t="str">
        <f>IFERROR(IF((VLOOKUP(G265,'Tabla 2-3-4-5'!$B$10:$C$12,2,FALSE)*(VLOOKUP('Matriz Nº2 Análisis'!H265,'Tabla 2-3-4-5'!$B$10:$C$12,2,FALSE)))&lt;3,"BAJO",IF((VLOOKUP(G265,'Tabla 2-3-4-5'!$B$10:$C$12,2,FALSE)*(VLOOKUP('Matriz Nº2 Análisis'!H265,'Tabla 2-3-4-5'!$B$10:$C$12,2,FALSE)))&gt;5,"ALTO","MEDIO"))," ")</f>
        <v xml:space="preserve"> </v>
      </c>
      <c r="J265" s="9"/>
      <c r="K265" s="10"/>
      <c r="N265" s="10"/>
      <c r="O265" s="10"/>
      <c r="P265" s="10"/>
      <c r="Q265" s="10"/>
      <c r="R265" s="10"/>
      <c r="S265" s="10"/>
      <c r="T265" s="10"/>
      <c r="U265" s="10"/>
      <c r="V265" s="10"/>
      <c r="W265" s="10"/>
      <c r="X265" s="10"/>
      <c r="Y265" s="10"/>
      <c r="Z265" s="10"/>
      <c r="AA265" s="10"/>
      <c r="AB265" s="10"/>
      <c r="AC265" s="10"/>
    </row>
    <row r="266" spans="1:29" ht="83.25" customHeight="1" x14ac:dyDescent="0.3">
      <c r="A266" s="136" t="str">
        <f>'Matriz Nº1 Identificación'!A266</f>
        <v>28. 5</v>
      </c>
      <c r="B266" s="4" t="str">
        <f>IF('Matriz Nº1 Identificación'!B266&lt;&gt;" ",'Matriz Nº1 Identificación'!F266," ")</f>
        <v xml:space="preserve"> </v>
      </c>
      <c r="C266" s="101"/>
      <c r="D266" s="101"/>
      <c r="E266" s="4" t="str">
        <f>IFERROR(IF((VLOOKUP(C266,'Tabla 2-3-4-5'!$B$10:$C$12,2,FALSE)*(VLOOKUP('Matriz Nº2 Análisis'!D266,'Tabla 2-3-4-5'!$B$10:$C$12,2,FALSE)))&lt;3,"BAJO",IF((VLOOKUP(C266,'Tabla 2-3-4-5'!$B$10:$C$12,2,FALSE)*(VLOOKUP('Matriz Nº2 Análisis'!D266,'Tabla 2-3-4-5'!$B$10:$C$12,2,FALSE)))&gt;5,"ALTO","MEDIO"))," ")</f>
        <v xml:space="preserve"> </v>
      </c>
      <c r="F266" s="5" t="str">
        <f>IF(B266&lt;&gt;" ",'Matriz Nº1 Identificación'!E266," ")</f>
        <v xml:space="preserve"> </v>
      </c>
      <c r="G266" s="101"/>
      <c r="H266" s="101"/>
      <c r="I266" s="4" t="str">
        <f>IFERROR(IF((VLOOKUP(G266,'Tabla 2-3-4-5'!$B$10:$C$12,2,FALSE)*(VLOOKUP('Matriz Nº2 Análisis'!H266,'Tabla 2-3-4-5'!$B$10:$C$12,2,FALSE)))&lt;3,"BAJO",IF((VLOOKUP(G266,'Tabla 2-3-4-5'!$B$10:$C$12,2,FALSE)*(VLOOKUP('Matriz Nº2 Análisis'!H266,'Tabla 2-3-4-5'!$B$10:$C$12,2,FALSE)))&gt;5,"ALTO","MEDIO"))," ")</f>
        <v xml:space="preserve"> </v>
      </c>
      <c r="J266" s="9"/>
      <c r="K266" s="10"/>
      <c r="N266" s="10"/>
      <c r="O266" s="10"/>
      <c r="P266" s="10"/>
      <c r="Q266" s="10"/>
      <c r="R266" s="10"/>
      <c r="S266" s="10"/>
      <c r="T266" s="10"/>
      <c r="U266" s="10"/>
      <c r="V266" s="10"/>
      <c r="W266" s="10"/>
      <c r="X266" s="10"/>
      <c r="Y266" s="10"/>
      <c r="Z266" s="10"/>
      <c r="AA266" s="10"/>
      <c r="AB266" s="10"/>
      <c r="AC266" s="10"/>
    </row>
    <row r="267" spans="1:29" ht="83.25" customHeight="1" x14ac:dyDescent="0.3">
      <c r="A267" s="136" t="str">
        <f>'Matriz Nº1 Identificación'!A267</f>
        <v>28. 6</v>
      </c>
      <c r="B267" s="4" t="str">
        <f>IF('Matriz Nº1 Identificación'!B267&lt;&gt;" ",'Matriz Nº1 Identificación'!F267," ")</f>
        <v xml:space="preserve"> </v>
      </c>
      <c r="C267" s="101"/>
      <c r="D267" s="101"/>
      <c r="E267" s="4" t="str">
        <f>IFERROR(IF((VLOOKUP(C267,'Tabla 2-3-4-5'!$B$10:$C$12,2,FALSE)*(VLOOKUP('Matriz Nº2 Análisis'!D267,'Tabla 2-3-4-5'!$B$10:$C$12,2,FALSE)))&lt;3,"BAJO",IF((VLOOKUP(C267,'Tabla 2-3-4-5'!$B$10:$C$12,2,FALSE)*(VLOOKUP('Matriz Nº2 Análisis'!D267,'Tabla 2-3-4-5'!$B$10:$C$12,2,FALSE)))&gt;5,"ALTO","MEDIO"))," ")</f>
        <v xml:space="preserve"> </v>
      </c>
      <c r="F267" s="5" t="str">
        <f>IF(B267&lt;&gt;" ",'Matriz Nº1 Identificación'!E267," ")</f>
        <v xml:space="preserve"> </v>
      </c>
      <c r="G267" s="101"/>
      <c r="H267" s="101"/>
      <c r="I267" s="4" t="str">
        <f>IFERROR(IF((VLOOKUP(G267,'Tabla 2-3-4-5'!$B$10:$C$12,2,FALSE)*(VLOOKUP('Matriz Nº2 Análisis'!H267,'Tabla 2-3-4-5'!$B$10:$C$12,2,FALSE)))&lt;3,"BAJO",IF((VLOOKUP(G267,'Tabla 2-3-4-5'!$B$10:$C$12,2,FALSE)*(VLOOKUP('Matriz Nº2 Análisis'!H267,'Tabla 2-3-4-5'!$B$10:$C$12,2,FALSE)))&gt;5,"ALTO","MEDIO"))," ")</f>
        <v xml:space="preserve"> </v>
      </c>
      <c r="J267" s="9"/>
      <c r="K267" s="10"/>
      <c r="N267" s="10"/>
      <c r="O267" s="10"/>
      <c r="P267" s="10"/>
      <c r="Q267" s="10"/>
      <c r="R267" s="10"/>
      <c r="S267" s="10"/>
      <c r="T267" s="10"/>
      <c r="U267" s="10"/>
      <c r="V267" s="10"/>
      <c r="W267" s="10"/>
      <c r="X267" s="10"/>
      <c r="Y267" s="10"/>
      <c r="Z267" s="10"/>
      <c r="AA267" s="10"/>
      <c r="AB267" s="10"/>
      <c r="AC267" s="10"/>
    </row>
    <row r="268" spans="1:29" ht="83.25" customHeight="1" thickBot="1" x14ac:dyDescent="0.35">
      <c r="A268" s="136" t="str">
        <f>'Matriz Nº1 Identificación'!A268</f>
        <v>28. 7</v>
      </c>
      <c r="B268" s="4" t="str">
        <f>IF('Matriz Nº1 Identificación'!B268&lt;&gt;" ",'Matriz Nº1 Identificación'!F268," ")</f>
        <v xml:space="preserve"> </v>
      </c>
      <c r="C268" s="101"/>
      <c r="D268" s="101"/>
      <c r="E268" s="4" t="str">
        <f>IFERROR(IF((VLOOKUP(C268,'Tabla 2-3-4-5'!$B$10:$C$12,2,FALSE)*(VLOOKUP('Matriz Nº2 Análisis'!D268,'Tabla 2-3-4-5'!$B$10:$C$12,2,FALSE)))&lt;3,"BAJO",IF((VLOOKUP(C268,'Tabla 2-3-4-5'!$B$10:$C$12,2,FALSE)*(VLOOKUP('Matriz Nº2 Análisis'!D268,'Tabla 2-3-4-5'!$B$10:$C$12,2,FALSE)))&gt;5,"ALTO","MEDIO"))," ")</f>
        <v xml:space="preserve"> </v>
      </c>
      <c r="F268" s="5" t="str">
        <f>IF(B268&lt;&gt;" ",'Matriz Nº1 Identificación'!E268," ")</f>
        <v xml:space="preserve"> </v>
      </c>
      <c r="G268" s="101"/>
      <c r="H268" s="101"/>
      <c r="I268" s="4" t="str">
        <f>IFERROR(IF((VLOOKUP(G268,'Tabla 2-3-4-5'!$B$10:$C$12,2,FALSE)*(VLOOKUP('Matriz Nº2 Análisis'!H268,'Tabla 2-3-4-5'!$B$10:$C$12,2,FALSE)))&lt;3,"BAJO",IF((VLOOKUP(G268,'Tabla 2-3-4-5'!$B$10:$C$12,2,FALSE)*(VLOOKUP('Matriz Nº2 Análisis'!H268,'Tabla 2-3-4-5'!$B$10:$C$12,2,FALSE)))&gt;5,"ALTO","MEDIO"))," ")</f>
        <v xml:space="preserve"> </v>
      </c>
      <c r="J268" s="9"/>
      <c r="K268" s="10"/>
      <c r="N268" s="10"/>
      <c r="O268" s="10"/>
      <c r="P268" s="10"/>
      <c r="Q268" s="10"/>
      <c r="R268" s="10"/>
      <c r="S268" s="10"/>
      <c r="T268" s="10"/>
      <c r="U268" s="10"/>
      <c r="V268" s="10"/>
      <c r="W268" s="10"/>
      <c r="X268" s="10"/>
      <c r="Y268" s="10"/>
      <c r="Z268" s="10"/>
      <c r="AA268" s="10"/>
      <c r="AB268" s="10"/>
      <c r="AC268" s="10"/>
    </row>
    <row r="269" spans="1:29" ht="23.25" customHeight="1" thickBot="1" x14ac:dyDescent="0.35">
      <c r="A269" s="73" t="str">
        <f>'Matriz Nº1 Identificación'!A269</f>
        <v xml:space="preserve">Objetivo Estratégico: </v>
      </c>
      <c r="B269" s="409">
        <f>+'Matriz Nº1 Identificación'!B269:H269</f>
        <v>0</v>
      </c>
      <c r="C269" s="410"/>
      <c r="D269" s="410"/>
      <c r="E269" s="410"/>
      <c r="F269" s="410"/>
      <c r="G269" s="410"/>
      <c r="H269" s="410"/>
      <c r="I269" s="411"/>
      <c r="J269" s="1"/>
    </row>
    <row r="270" spans="1:29" ht="26.25" customHeight="1" x14ac:dyDescent="0.3">
      <c r="A270" s="75" t="str">
        <f>'Matriz Nº1 Identificación'!A270</f>
        <v>Objetivo táctico</v>
      </c>
      <c r="B270" s="406" t="str">
        <f>+'Matriz Nº1 Identificación'!B270:H270</f>
        <v>29. Promover y proteger la salud de los trabajadores, así como controlar los accidentes y las enfermedades ocupacionales</v>
      </c>
      <c r="C270" s="407"/>
      <c r="D270" s="407"/>
      <c r="E270" s="407"/>
      <c r="F270" s="407"/>
      <c r="G270" s="407"/>
      <c r="H270" s="407"/>
      <c r="I270" s="408"/>
      <c r="J270" s="1"/>
    </row>
    <row r="271" spans="1:29" ht="83.25" customHeight="1" x14ac:dyDescent="0.3">
      <c r="A271" s="136" t="str">
        <f>'Matriz Nº1 Identificación'!A271</f>
        <v>29. 1</v>
      </c>
      <c r="B271" s="4" t="str">
        <f>IF('Matriz Nº1 Identificación'!B271&lt;&gt;" ",'Matriz Nº1 Identificación'!F271," ")</f>
        <v xml:space="preserve"> </v>
      </c>
      <c r="C271" s="101"/>
      <c r="D271" s="101"/>
      <c r="E271" s="4" t="str">
        <f>IFERROR(IF((VLOOKUP(C271,'Tabla 2-3-4-5'!$B$10:$C$12,2,FALSE)*(VLOOKUP('Matriz Nº2 Análisis'!D271,'Tabla 2-3-4-5'!$B$10:$C$12,2,FALSE)))&lt;3,"BAJO",IF((VLOOKUP(C271,'Tabla 2-3-4-5'!$B$10:$C$12,2,FALSE)*(VLOOKUP('Matriz Nº2 Análisis'!D271,'Tabla 2-3-4-5'!$B$10:$C$12,2,FALSE)))&gt;5,"ALTO","MEDIO"))," ")</f>
        <v xml:space="preserve"> </v>
      </c>
      <c r="F271" s="5" t="str">
        <f>IF(B271&lt;&gt;" ",'Matriz Nº1 Identificación'!E271," ")</f>
        <v xml:space="preserve"> </v>
      </c>
      <c r="G271" s="101"/>
      <c r="H271" s="101"/>
      <c r="I271" s="4" t="str">
        <f>IFERROR(IF((VLOOKUP(G271,'Tabla 2-3-4-5'!$B$10:$C$12,2,FALSE)*(VLOOKUP('Matriz Nº2 Análisis'!H271,'Tabla 2-3-4-5'!$B$10:$C$12,2,FALSE)))&lt;3,"BAJO",IF((VLOOKUP(G271,'Tabla 2-3-4-5'!$B$10:$C$12,2,FALSE)*(VLOOKUP('Matriz Nº2 Análisis'!H271,'Tabla 2-3-4-5'!$B$10:$C$12,2,FALSE)))&gt;5,"ALTO","MEDIO"))," ")</f>
        <v xml:space="preserve"> </v>
      </c>
      <c r="J271" s="9"/>
      <c r="K271" s="10"/>
      <c r="N271" s="10"/>
      <c r="O271" s="10"/>
      <c r="P271" s="10"/>
      <c r="Q271" s="10"/>
      <c r="R271" s="10"/>
      <c r="S271" s="10"/>
      <c r="T271" s="10"/>
      <c r="U271" s="10"/>
      <c r="V271" s="10"/>
      <c r="W271" s="10"/>
      <c r="X271" s="10"/>
      <c r="Y271" s="10"/>
      <c r="Z271" s="10"/>
      <c r="AA271" s="10"/>
      <c r="AB271" s="10"/>
      <c r="AC271" s="10"/>
    </row>
    <row r="272" spans="1:29" ht="83.25" customHeight="1" x14ac:dyDescent="0.3">
      <c r="A272" s="136" t="str">
        <f>'Matriz Nº1 Identificación'!A272</f>
        <v>29. 2</v>
      </c>
      <c r="B272" s="4" t="str">
        <f>IF('Matriz Nº1 Identificación'!B272&lt;&gt;" ",'Matriz Nº1 Identificación'!F272," ")</f>
        <v xml:space="preserve"> </v>
      </c>
      <c r="C272" s="101"/>
      <c r="D272" s="101"/>
      <c r="E272" s="4" t="str">
        <f>IFERROR(IF((VLOOKUP(C272,'Tabla 2-3-4-5'!$B$10:$C$12,2,FALSE)*(VLOOKUP('Matriz Nº2 Análisis'!D272,'Tabla 2-3-4-5'!$B$10:$C$12,2,FALSE)))&lt;3,"BAJO",IF((VLOOKUP(C272,'Tabla 2-3-4-5'!$B$10:$C$12,2,FALSE)*(VLOOKUP('Matriz Nº2 Análisis'!D272,'Tabla 2-3-4-5'!$B$10:$C$12,2,FALSE)))&gt;5,"ALTO","MEDIO"))," ")</f>
        <v xml:space="preserve"> </v>
      </c>
      <c r="F272" s="5" t="str">
        <f>IF(B272&lt;&gt;" ",'Matriz Nº1 Identificación'!E272," ")</f>
        <v xml:space="preserve"> </v>
      </c>
      <c r="G272" s="101"/>
      <c r="H272" s="101"/>
      <c r="I272" s="4" t="str">
        <f>IFERROR(IF((VLOOKUP(G272,'Tabla 2-3-4-5'!$B$10:$C$12,2,FALSE)*(VLOOKUP('Matriz Nº2 Análisis'!H272,'Tabla 2-3-4-5'!$B$10:$C$12,2,FALSE)))&lt;3,"BAJO",IF((VLOOKUP(G272,'Tabla 2-3-4-5'!$B$10:$C$12,2,FALSE)*(VLOOKUP('Matriz Nº2 Análisis'!H272,'Tabla 2-3-4-5'!$B$10:$C$12,2,FALSE)))&gt;5,"ALTO","MEDIO"))," ")</f>
        <v xml:space="preserve"> </v>
      </c>
      <c r="J272" s="9"/>
      <c r="K272" s="10"/>
      <c r="N272" s="10"/>
      <c r="O272" s="10"/>
      <c r="P272" s="10"/>
      <c r="Q272" s="10"/>
      <c r="R272" s="10"/>
      <c r="S272" s="10"/>
      <c r="T272" s="10"/>
      <c r="U272" s="10"/>
      <c r="V272" s="10"/>
      <c r="W272" s="10"/>
      <c r="X272" s="10"/>
      <c r="Y272" s="10"/>
      <c r="Z272" s="10"/>
      <c r="AA272" s="10"/>
      <c r="AB272" s="10"/>
      <c r="AC272" s="10"/>
    </row>
    <row r="273" spans="1:29" ht="83.25" customHeight="1" x14ac:dyDescent="0.3">
      <c r="A273" s="136" t="str">
        <f>'Matriz Nº1 Identificación'!A273</f>
        <v>29. 3</v>
      </c>
      <c r="B273" s="4" t="str">
        <f>IF('Matriz Nº1 Identificación'!B273&lt;&gt;" ",'Matriz Nº1 Identificación'!F273," ")</f>
        <v xml:space="preserve"> </v>
      </c>
      <c r="C273" s="101"/>
      <c r="D273" s="101"/>
      <c r="E273" s="4" t="str">
        <f>IFERROR(IF((VLOOKUP(C273,'Tabla 2-3-4-5'!$B$10:$C$12,2,FALSE)*(VLOOKUP('Matriz Nº2 Análisis'!D273,'Tabla 2-3-4-5'!$B$10:$C$12,2,FALSE)))&lt;3,"BAJO",IF((VLOOKUP(C273,'Tabla 2-3-4-5'!$B$10:$C$12,2,FALSE)*(VLOOKUP('Matriz Nº2 Análisis'!D273,'Tabla 2-3-4-5'!$B$10:$C$12,2,FALSE)))&gt;5,"ALTO","MEDIO"))," ")</f>
        <v xml:space="preserve"> </v>
      </c>
      <c r="F273" s="5" t="str">
        <f>IF(B273&lt;&gt;" ",'Matriz Nº1 Identificación'!E273," ")</f>
        <v xml:space="preserve"> </v>
      </c>
      <c r="G273" s="101"/>
      <c r="H273" s="101"/>
      <c r="I273" s="4" t="str">
        <f>IFERROR(IF((VLOOKUP(G273,'Tabla 2-3-4-5'!$B$10:$C$12,2,FALSE)*(VLOOKUP('Matriz Nº2 Análisis'!H273,'Tabla 2-3-4-5'!$B$10:$C$12,2,FALSE)))&lt;3,"BAJO",IF((VLOOKUP(G273,'Tabla 2-3-4-5'!$B$10:$C$12,2,FALSE)*(VLOOKUP('Matriz Nº2 Análisis'!H273,'Tabla 2-3-4-5'!$B$10:$C$12,2,FALSE)))&gt;5,"ALTO","MEDIO"))," ")</f>
        <v xml:space="preserve"> </v>
      </c>
      <c r="J273" s="9"/>
      <c r="K273" s="10"/>
      <c r="N273" s="10"/>
      <c r="O273" s="10"/>
      <c r="P273" s="10"/>
      <c r="Q273" s="10"/>
      <c r="R273" s="10"/>
      <c r="S273" s="10"/>
      <c r="T273" s="10"/>
      <c r="U273" s="10"/>
      <c r="V273" s="10"/>
      <c r="W273" s="10"/>
      <c r="X273" s="10"/>
      <c r="Y273" s="10"/>
      <c r="Z273" s="10"/>
      <c r="AA273" s="10"/>
      <c r="AB273" s="10"/>
      <c r="AC273" s="10"/>
    </row>
    <row r="274" spans="1:29" ht="83.25" customHeight="1" x14ac:dyDescent="0.3">
      <c r="A274" s="136" t="str">
        <f>'Matriz Nº1 Identificación'!A274</f>
        <v>29. 4</v>
      </c>
      <c r="B274" s="4" t="str">
        <f>IF('Matriz Nº1 Identificación'!B274&lt;&gt;" ",'Matriz Nº1 Identificación'!F274," ")</f>
        <v xml:space="preserve"> </v>
      </c>
      <c r="C274" s="101"/>
      <c r="D274" s="101"/>
      <c r="E274" s="4" t="str">
        <f>IFERROR(IF((VLOOKUP(C274,'Tabla 2-3-4-5'!$B$10:$C$12,2,FALSE)*(VLOOKUP('Matriz Nº2 Análisis'!D274,'Tabla 2-3-4-5'!$B$10:$C$12,2,FALSE)))&lt;3,"BAJO",IF((VLOOKUP(C274,'Tabla 2-3-4-5'!$B$10:$C$12,2,FALSE)*(VLOOKUP('Matriz Nº2 Análisis'!D274,'Tabla 2-3-4-5'!$B$10:$C$12,2,FALSE)))&gt;5,"ALTO","MEDIO"))," ")</f>
        <v xml:space="preserve"> </v>
      </c>
      <c r="F274" s="5" t="str">
        <f>IF(B274&lt;&gt;" ",'Matriz Nº1 Identificación'!E274," ")</f>
        <v xml:space="preserve"> </v>
      </c>
      <c r="G274" s="101"/>
      <c r="H274" s="101"/>
      <c r="I274" s="4" t="str">
        <f>IFERROR(IF((VLOOKUP(G274,'Tabla 2-3-4-5'!$B$10:$C$12,2,FALSE)*(VLOOKUP('Matriz Nº2 Análisis'!H274,'Tabla 2-3-4-5'!$B$10:$C$12,2,FALSE)))&lt;3,"BAJO",IF((VLOOKUP(G274,'Tabla 2-3-4-5'!$B$10:$C$12,2,FALSE)*(VLOOKUP('Matriz Nº2 Análisis'!H274,'Tabla 2-3-4-5'!$B$10:$C$12,2,FALSE)))&gt;5,"ALTO","MEDIO"))," ")</f>
        <v xml:space="preserve"> </v>
      </c>
      <c r="J274" s="9"/>
      <c r="K274" s="10"/>
      <c r="N274" s="10"/>
      <c r="O274" s="10"/>
      <c r="P274" s="10"/>
      <c r="Q274" s="10"/>
      <c r="R274" s="10"/>
      <c r="S274" s="10"/>
      <c r="T274" s="10"/>
      <c r="U274" s="10"/>
      <c r="V274" s="10"/>
      <c r="W274" s="10"/>
      <c r="X274" s="10"/>
      <c r="Y274" s="10"/>
      <c r="Z274" s="10"/>
      <c r="AA274" s="10"/>
      <c r="AB274" s="10"/>
      <c r="AC274" s="10"/>
    </row>
    <row r="275" spans="1:29" ht="83.25" customHeight="1" x14ac:dyDescent="0.3">
      <c r="A275" s="136" t="str">
        <f>'Matriz Nº1 Identificación'!A275</f>
        <v>29. 5</v>
      </c>
      <c r="B275" s="4" t="str">
        <f>IF('Matriz Nº1 Identificación'!B275&lt;&gt;" ",'Matriz Nº1 Identificación'!F275," ")</f>
        <v xml:space="preserve"> </v>
      </c>
      <c r="C275" s="101"/>
      <c r="D275" s="101"/>
      <c r="E275" s="4" t="str">
        <f>IFERROR(IF((VLOOKUP(C275,'Tabla 2-3-4-5'!$B$10:$C$12,2,FALSE)*(VLOOKUP('Matriz Nº2 Análisis'!D275,'Tabla 2-3-4-5'!$B$10:$C$12,2,FALSE)))&lt;3,"BAJO",IF((VLOOKUP(C275,'Tabla 2-3-4-5'!$B$10:$C$12,2,FALSE)*(VLOOKUP('Matriz Nº2 Análisis'!D275,'Tabla 2-3-4-5'!$B$10:$C$12,2,FALSE)))&gt;5,"ALTO","MEDIO"))," ")</f>
        <v xml:space="preserve"> </v>
      </c>
      <c r="F275" s="5" t="str">
        <f>IF(B275&lt;&gt;" ",'Matriz Nº1 Identificación'!E275," ")</f>
        <v xml:space="preserve"> </v>
      </c>
      <c r="G275" s="101"/>
      <c r="H275" s="101"/>
      <c r="I275" s="4" t="str">
        <f>IFERROR(IF((VLOOKUP(G275,'Tabla 2-3-4-5'!$B$10:$C$12,2,FALSE)*(VLOOKUP('Matriz Nº2 Análisis'!H275,'Tabla 2-3-4-5'!$B$10:$C$12,2,FALSE)))&lt;3,"BAJO",IF((VLOOKUP(G275,'Tabla 2-3-4-5'!$B$10:$C$12,2,FALSE)*(VLOOKUP('Matriz Nº2 Análisis'!H275,'Tabla 2-3-4-5'!$B$10:$C$12,2,FALSE)))&gt;5,"ALTO","MEDIO"))," ")</f>
        <v xml:space="preserve"> </v>
      </c>
      <c r="J275" s="9"/>
      <c r="K275" s="10"/>
      <c r="N275" s="10"/>
      <c r="O275" s="10"/>
      <c r="P275" s="10"/>
      <c r="Q275" s="10"/>
      <c r="R275" s="10"/>
      <c r="S275" s="10"/>
      <c r="T275" s="10"/>
      <c r="U275" s="10"/>
      <c r="V275" s="10"/>
      <c r="W275" s="10"/>
      <c r="X275" s="10"/>
      <c r="Y275" s="10"/>
      <c r="Z275" s="10"/>
      <c r="AA275" s="10"/>
      <c r="AB275" s="10"/>
      <c r="AC275" s="10"/>
    </row>
    <row r="276" spans="1:29" ht="83.25" customHeight="1" x14ac:dyDescent="0.3">
      <c r="A276" s="136" t="str">
        <f>'Matriz Nº1 Identificación'!A276</f>
        <v>29. 6</v>
      </c>
      <c r="B276" s="4" t="str">
        <f>IF('Matriz Nº1 Identificación'!B276&lt;&gt;" ",'Matriz Nº1 Identificación'!F276," ")</f>
        <v xml:space="preserve"> </v>
      </c>
      <c r="C276" s="101"/>
      <c r="D276" s="101"/>
      <c r="E276" s="4" t="str">
        <f>IFERROR(IF((VLOOKUP(C276,'Tabla 2-3-4-5'!$B$10:$C$12,2,FALSE)*(VLOOKUP('Matriz Nº2 Análisis'!D276,'Tabla 2-3-4-5'!$B$10:$C$12,2,FALSE)))&lt;3,"BAJO",IF((VLOOKUP(C276,'Tabla 2-3-4-5'!$B$10:$C$12,2,FALSE)*(VLOOKUP('Matriz Nº2 Análisis'!D276,'Tabla 2-3-4-5'!$B$10:$C$12,2,FALSE)))&gt;5,"ALTO","MEDIO"))," ")</f>
        <v xml:space="preserve"> </v>
      </c>
      <c r="F276" s="5" t="str">
        <f>IF(B276&lt;&gt;" ",'Matriz Nº1 Identificación'!E276," ")</f>
        <v xml:space="preserve"> </v>
      </c>
      <c r="G276" s="101"/>
      <c r="H276" s="101"/>
      <c r="I276" s="4" t="str">
        <f>IFERROR(IF((VLOOKUP(G276,'Tabla 2-3-4-5'!$B$10:$C$12,2,FALSE)*(VLOOKUP('Matriz Nº2 Análisis'!H276,'Tabla 2-3-4-5'!$B$10:$C$12,2,FALSE)))&lt;3,"BAJO",IF((VLOOKUP(G276,'Tabla 2-3-4-5'!$B$10:$C$12,2,FALSE)*(VLOOKUP('Matriz Nº2 Análisis'!H276,'Tabla 2-3-4-5'!$B$10:$C$12,2,FALSE)))&gt;5,"ALTO","MEDIO"))," ")</f>
        <v xml:space="preserve"> </v>
      </c>
      <c r="J276" s="9"/>
      <c r="K276" s="10"/>
      <c r="N276" s="10"/>
      <c r="O276" s="10"/>
      <c r="P276" s="10"/>
      <c r="Q276" s="10"/>
      <c r="R276" s="10"/>
      <c r="S276" s="10"/>
      <c r="T276" s="10"/>
      <c r="U276" s="10"/>
      <c r="V276" s="10"/>
      <c r="W276" s="10"/>
      <c r="X276" s="10"/>
      <c r="Y276" s="10"/>
      <c r="Z276" s="10"/>
      <c r="AA276" s="10"/>
      <c r="AB276" s="10"/>
      <c r="AC276" s="10"/>
    </row>
    <row r="277" spans="1:29" ht="83.25" customHeight="1" thickBot="1" x14ac:dyDescent="0.35">
      <c r="A277" s="136" t="str">
        <f>'Matriz Nº1 Identificación'!A277</f>
        <v>29. 7</v>
      </c>
      <c r="B277" s="4" t="str">
        <f>IF('Matriz Nº1 Identificación'!B277&lt;&gt;" ",'Matriz Nº1 Identificación'!F277," ")</f>
        <v xml:space="preserve"> </v>
      </c>
      <c r="C277" s="101"/>
      <c r="D277" s="101"/>
      <c r="E277" s="4" t="str">
        <f>IFERROR(IF((VLOOKUP(C277,'Tabla 2-3-4-5'!$B$10:$C$12,2,FALSE)*(VLOOKUP('Matriz Nº2 Análisis'!D277,'Tabla 2-3-4-5'!$B$10:$C$12,2,FALSE)))&lt;3,"BAJO",IF((VLOOKUP(C277,'Tabla 2-3-4-5'!$B$10:$C$12,2,FALSE)*(VLOOKUP('Matriz Nº2 Análisis'!D277,'Tabla 2-3-4-5'!$B$10:$C$12,2,FALSE)))&gt;5,"ALTO","MEDIO"))," ")</f>
        <v xml:space="preserve"> </v>
      </c>
      <c r="F277" s="5" t="str">
        <f>IF(B277&lt;&gt;" ",'Matriz Nº1 Identificación'!E277," ")</f>
        <v xml:space="preserve"> </v>
      </c>
      <c r="G277" s="101"/>
      <c r="H277" s="101"/>
      <c r="I277" s="4" t="str">
        <f>IFERROR(IF((VLOOKUP(G277,'Tabla 2-3-4-5'!$B$10:$C$12,2,FALSE)*(VLOOKUP('Matriz Nº2 Análisis'!H277,'Tabla 2-3-4-5'!$B$10:$C$12,2,FALSE)))&lt;3,"BAJO",IF((VLOOKUP(G277,'Tabla 2-3-4-5'!$B$10:$C$12,2,FALSE)*(VLOOKUP('Matriz Nº2 Análisis'!H277,'Tabla 2-3-4-5'!$B$10:$C$12,2,FALSE)))&gt;5,"ALTO","MEDIO"))," ")</f>
        <v xml:space="preserve"> </v>
      </c>
      <c r="J277" s="9"/>
      <c r="K277" s="10"/>
      <c r="N277" s="10"/>
      <c r="O277" s="10"/>
      <c r="P277" s="10"/>
      <c r="Q277" s="10"/>
      <c r="R277" s="10"/>
      <c r="S277" s="10"/>
      <c r="T277" s="10"/>
      <c r="U277" s="10"/>
      <c r="V277" s="10"/>
      <c r="W277" s="10"/>
      <c r="X277" s="10"/>
      <c r="Y277" s="10"/>
      <c r="Z277" s="10"/>
      <c r="AA277" s="10"/>
      <c r="AB277" s="10"/>
      <c r="AC277" s="10"/>
    </row>
    <row r="278" spans="1:29" ht="23.25" customHeight="1" thickBot="1" x14ac:dyDescent="0.35">
      <c r="A278" s="73" t="str">
        <f>'Matriz Nº1 Identificación'!A278</f>
        <v xml:space="preserve">Objetivo Estratégico: </v>
      </c>
      <c r="B278" s="409">
        <f>+'Matriz Nº1 Identificación'!B278:H278</f>
        <v>0</v>
      </c>
      <c r="C278" s="410"/>
      <c r="D278" s="410"/>
      <c r="E278" s="410"/>
      <c r="F278" s="410"/>
      <c r="G278" s="410"/>
      <c r="H278" s="410"/>
      <c r="I278" s="411"/>
      <c r="J278" s="1"/>
    </row>
    <row r="279" spans="1:29" ht="26.25" customHeight="1" x14ac:dyDescent="0.3">
      <c r="A279" s="75" t="str">
        <f>'Matriz Nº1 Identificación'!A279</f>
        <v>Objetivo táctico</v>
      </c>
      <c r="B279" s="406" t="str">
        <f>+'Matriz Nº1 Identificación'!B279:H279</f>
        <v xml:space="preserve">30. </v>
      </c>
      <c r="C279" s="407"/>
      <c r="D279" s="407"/>
      <c r="E279" s="407"/>
      <c r="F279" s="407"/>
      <c r="G279" s="407"/>
      <c r="H279" s="407"/>
      <c r="I279" s="408"/>
      <c r="J279" s="1"/>
    </row>
    <row r="280" spans="1:29" ht="83.25" customHeight="1" x14ac:dyDescent="0.3">
      <c r="A280" s="136" t="str">
        <f>'Matriz Nº1 Identificación'!A280</f>
        <v>30. 1</v>
      </c>
      <c r="B280" s="4" t="str">
        <f>IF('Matriz Nº1 Identificación'!B280&lt;&gt;" ",'Matriz Nº1 Identificación'!F280," ")</f>
        <v xml:space="preserve"> </v>
      </c>
      <c r="C280" s="101"/>
      <c r="D280" s="101"/>
      <c r="E280" s="4" t="str">
        <f>IFERROR(IF((VLOOKUP(C280,'Tabla 2-3-4-5'!$B$10:$C$12,2,FALSE)*(VLOOKUP('Matriz Nº2 Análisis'!D280,'Tabla 2-3-4-5'!$B$10:$C$12,2,FALSE)))&lt;3,"BAJO",IF((VLOOKUP(C280,'Tabla 2-3-4-5'!$B$10:$C$12,2,FALSE)*(VLOOKUP('Matriz Nº2 Análisis'!D280,'Tabla 2-3-4-5'!$B$10:$C$12,2,FALSE)))&gt;5,"ALTO","MEDIO"))," ")</f>
        <v xml:space="preserve"> </v>
      </c>
      <c r="F280" s="5" t="str">
        <f>IF(B280&lt;&gt;" ",'Matriz Nº1 Identificación'!E280," ")</f>
        <v xml:space="preserve"> </v>
      </c>
      <c r="G280" s="101"/>
      <c r="H280" s="101"/>
      <c r="I280" s="4" t="str">
        <f>IFERROR(IF((VLOOKUP(G280,'Tabla 2-3-4-5'!$B$10:$C$12,2,FALSE)*(VLOOKUP('Matriz Nº2 Análisis'!H280,'Tabla 2-3-4-5'!$B$10:$C$12,2,FALSE)))&lt;3,"BAJO",IF((VLOOKUP(G280,'Tabla 2-3-4-5'!$B$10:$C$12,2,FALSE)*(VLOOKUP('Matriz Nº2 Análisis'!H280,'Tabla 2-3-4-5'!$B$10:$C$12,2,FALSE)))&gt;5,"ALTO","MEDIO"))," ")</f>
        <v xml:space="preserve"> </v>
      </c>
      <c r="J280" s="9"/>
      <c r="K280" s="10"/>
      <c r="N280" s="10"/>
      <c r="O280" s="10"/>
      <c r="P280" s="10"/>
      <c r="Q280" s="10"/>
      <c r="R280" s="10"/>
      <c r="S280" s="10"/>
      <c r="T280" s="10"/>
      <c r="U280" s="10"/>
      <c r="V280" s="10"/>
      <c r="W280" s="10"/>
      <c r="X280" s="10"/>
      <c r="Y280" s="10"/>
      <c r="Z280" s="10"/>
      <c r="AA280" s="10"/>
      <c r="AB280" s="10"/>
      <c r="AC280" s="10"/>
    </row>
    <row r="281" spans="1:29" ht="83.25" customHeight="1" x14ac:dyDescent="0.3">
      <c r="A281" s="136" t="str">
        <f>'Matriz Nº1 Identificación'!A281</f>
        <v>30. 2</v>
      </c>
      <c r="B281" s="4" t="str">
        <f>IF('Matriz Nº1 Identificación'!B281&lt;&gt;" ",'Matriz Nº1 Identificación'!F281," ")</f>
        <v xml:space="preserve"> </v>
      </c>
      <c r="C281" s="101"/>
      <c r="D281" s="101"/>
      <c r="E281" s="4" t="str">
        <f>IFERROR(IF((VLOOKUP(C281,'Tabla 2-3-4-5'!$B$10:$C$12,2,FALSE)*(VLOOKUP('Matriz Nº2 Análisis'!D281,'Tabla 2-3-4-5'!$B$10:$C$12,2,FALSE)))&lt;3,"BAJO",IF((VLOOKUP(C281,'Tabla 2-3-4-5'!$B$10:$C$12,2,FALSE)*(VLOOKUP('Matriz Nº2 Análisis'!D281,'Tabla 2-3-4-5'!$B$10:$C$12,2,FALSE)))&gt;5,"ALTO","MEDIO"))," ")</f>
        <v xml:space="preserve"> </v>
      </c>
      <c r="F281" s="5" t="str">
        <f>IF(B281&lt;&gt;" ",'Matriz Nº1 Identificación'!E281," ")</f>
        <v xml:space="preserve"> </v>
      </c>
      <c r="G281" s="101"/>
      <c r="H281" s="101"/>
      <c r="I281" s="4" t="str">
        <f>IFERROR(IF((VLOOKUP(G281,'Tabla 2-3-4-5'!$B$10:$C$12,2,FALSE)*(VLOOKUP('Matriz Nº2 Análisis'!H281,'Tabla 2-3-4-5'!$B$10:$C$12,2,FALSE)))&lt;3,"BAJO",IF((VLOOKUP(G281,'Tabla 2-3-4-5'!$B$10:$C$12,2,FALSE)*(VLOOKUP('Matriz Nº2 Análisis'!H281,'Tabla 2-3-4-5'!$B$10:$C$12,2,FALSE)))&gt;5,"ALTO","MEDIO"))," ")</f>
        <v xml:space="preserve"> </v>
      </c>
      <c r="J281" s="9"/>
      <c r="K281" s="10"/>
      <c r="N281" s="10"/>
      <c r="O281" s="10"/>
      <c r="P281" s="10"/>
      <c r="Q281" s="10"/>
      <c r="R281" s="10"/>
      <c r="S281" s="10"/>
      <c r="T281" s="10"/>
      <c r="U281" s="10"/>
      <c r="V281" s="10"/>
      <c r="W281" s="10"/>
      <c r="X281" s="10"/>
      <c r="Y281" s="10"/>
      <c r="Z281" s="10"/>
      <c r="AA281" s="10"/>
      <c r="AB281" s="10"/>
      <c r="AC281" s="10"/>
    </row>
    <row r="282" spans="1:29" ht="83.25" customHeight="1" x14ac:dyDescent="0.3">
      <c r="A282" s="136" t="str">
        <f>'Matriz Nº1 Identificación'!A282</f>
        <v>30. 3</v>
      </c>
      <c r="B282" s="4" t="str">
        <f>IF('Matriz Nº1 Identificación'!B282&lt;&gt;" ",'Matriz Nº1 Identificación'!F282," ")</f>
        <v xml:space="preserve"> </v>
      </c>
      <c r="C282" s="101"/>
      <c r="D282" s="101"/>
      <c r="E282" s="4" t="str">
        <f>IFERROR(IF((VLOOKUP(C282,'Tabla 2-3-4-5'!$B$10:$C$12,2,FALSE)*(VLOOKUP('Matriz Nº2 Análisis'!D282,'Tabla 2-3-4-5'!$B$10:$C$12,2,FALSE)))&lt;3,"BAJO",IF((VLOOKUP(C282,'Tabla 2-3-4-5'!$B$10:$C$12,2,FALSE)*(VLOOKUP('Matriz Nº2 Análisis'!D282,'Tabla 2-3-4-5'!$B$10:$C$12,2,FALSE)))&gt;5,"ALTO","MEDIO"))," ")</f>
        <v xml:space="preserve"> </v>
      </c>
      <c r="F282" s="5" t="str">
        <f>IF(B282&lt;&gt;" ",'Matriz Nº1 Identificación'!E282," ")</f>
        <v xml:space="preserve"> </v>
      </c>
      <c r="G282" s="101"/>
      <c r="H282" s="101"/>
      <c r="I282" s="4" t="str">
        <f>IFERROR(IF((VLOOKUP(G282,'Tabla 2-3-4-5'!$B$10:$C$12,2,FALSE)*(VLOOKUP('Matriz Nº2 Análisis'!H282,'Tabla 2-3-4-5'!$B$10:$C$12,2,FALSE)))&lt;3,"BAJO",IF((VLOOKUP(G282,'Tabla 2-3-4-5'!$B$10:$C$12,2,FALSE)*(VLOOKUP('Matriz Nº2 Análisis'!H282,'Tabla 2-3-4-5'!$B$10:$C$12,2,FALSE)))&gt;5,"ALTO","MEDIO"))," ")</f>
        <v xml:space="preserve"> </v>
      </c>
      <c r="J282" s="9"/>
      <c r="K282" s="10"/>
      <c r="N282" s="10"/>
      <c r="O282" s="10"/>
      <c r="P282" s="10"/>
      <c r="Q282" s="10"/>
      <c r="R282" s="10"/>
      <c r="S282" s="10"/>
      <c r="T282" s="10"/>
      <c r="U282" s="10"/>
      <c r="V282" s="10"/>
      <c r="W282" s="10"/>
      <c r="X282" s="10"/>
      <c r="Y282" s="10"/>
      <c r="Z282" s="10"/>
      <c r="AA282" s="10"/>
      <c r="AB282" s="10"/>
      <c r="AC282" s="10"/>
    </row>
    <row r="283" spans="1:29" ht="83.25" customHeight="1" x14ac:dyDescent="0.3">
      <c r="A283" s="136" t="str">
        <f>'Matriz Nº1 Identificación'!A283</f>
        <v>30. 4</v>
      </c>
      <c r="B283" s="4" t="str">
        <f>IF('Matriz Nº1 Identificación'!B283&lt;&gt;" ",'Matriz Nº1 Identificación'!F283," ")</f>
        <v xml:space="preserve"> </v>
      </c>
      <c r="C283" s="101"/>
      <c r="D283" s="101"/>
      <c r="E283" s="4" t="str">
        <f>IFERROR(IF((VLOOKUP(C283,'Tabla 2-3-4-5'!$B$10:$C$12,2,FALSE)*(VLOOKUP('Matriz Nº2 Análisis'!D283,'Tabla 2-3-4-5'!$B$10:$C$12,2,FALSE)))&lt;3,"BAJO",IF((VLOOKUP(C283,'Tabla 2-3-4-5'!$B$10:$C$12,2,FALSE)*(VLOOKUP('Matriz Nº2 Análisis'!D283,'Tabla 2-3-4-5'!$B$10:$C$12,2,FALSE)))&gt;5,"ALTO","MEDIO"))," ")</f>
        <v xml:space="preserve"> </v>
      </c>
      <c r="F283" s="5" t="str">
        <f>IF(B283&lt;&gt;" ",'Matriz Nº1 Identificación'!E283," ")</f>
        <v xml:space="preserve"> </v>
      </c>
      <c r="G283" s="101"/>
      <c r="H283" s="101"/>
      <c r="I283" s="4" t="str">
        <f>IFERROR(IF((VLOOKUP(G283,'Tabla 2-3-4-5'!$B$10:$C$12,2,FALSE)*(VLOOKUP('Matriz Nº2 Análisis'!H283,'Tabla 2-3-4-5'!$B$10:$C$12,2,FALSE)))&lt;3,"BAJO",IF((VLOOKUP(G283,'Tabla 2-3-4-5'!$B$10:$C$12,2,FALSE)*(VLOOKUP('Matriz Nº2 Análisis'!H283,'Tabla 2-3-4-5'!$B$10:$C$12,2,FALSE)))&gt;5,"ALTO","MEDIO"))," ")</f>
        <v xml:space="preserve"> </v>
      </c>
      <c r="J283" s="9"/>
      <c r="K283" s="10"/>
      <c r="N283" s="10"/>
      <c r="O283" s="10"/>
      <c r="P283" s="10"/>
      <c r="Q283" s="10"/>
      <c r="R283" s="10"/>
      <c r="S283" s="10"/>
      <c r="T283" s="10"/>
      <c r="U283" s="10"/>
      <c r="V283" s="10"/>
      <c r="W283" s="10"/>
      <c r="X283" s="10"/>
      <c r="Y283" s="10"/>
      <c r="Z283" s="10"/>
      <c r="AA283" s="10"/>
      <c r="AB283" s="10"/>
      <c r="AC283" s="10"/>
    </row>
    <row r="284" spans="1:29" ht="83.25" customHeight="1" x14ac:dyDescent="0.3">
      <c r="A284" s="136" t="str">
        <f>'Matriz Nº1 Identificación'!A284</f>
        <v>30. 5</v>
      </c>
      <c r="B284" s="4" t="str">
        <f>IF('Matriz Nº1 Identificación'!B284&lt;&gt;" ",'Matriz Nº1 Identificación'!F284," ")</f>
        <v xml:space="preserve"> </v>
      </c>
      <c r="C284" s="101"/>
      <c r="D284" s="101"/>
      <c r="E284" s="4" t="str">
        <f>IFERROR(IF((VLOOKUP(C284,'Tabla 2-3-4-5'!$B$10:$C$12,2,FALSE)*(VLOOKUP('Matriz Nº2 Análisis'!D284,'Tabla 2-3-4-5'!$B$10:$C$12,2,FALSE)))&lt;3,"BAJO",IF((VLOOKUP(C284,'Tabla 2-3-4-5'!$B$10:$C$12,2,FALSE)*(VLOOKUP('Matriz Nº2 Análisis'!D284,'Tabla 2-3-4-5'!$B$10:$C$12,2,FALSE)))&gt;5,"ALTO","MEDIO"))," ")</f>
        <v xml:space="preserve"> </v>
      </c>
      <c r="F284" s="5" t="str">
        <f>IF(B284&lt;&gt;" ",'Matriz Nº1 Identificación'!E284," ")</f>
        <v xml:space="preserve"> </v>
      </c>
      <c r="G284" s="101"/>
      <c r="H284" s="101"/>
      <c r="I284" s="4" t="str">
        <f>IFERROR(IF((VLOOKUP(G284,'Tabla 2-3-4-5'!$B$10:$C$12,2,FALSE)*(VLOOKUP('Matriz Nº2 Análisis'!H284,'Tabla 2-3-4-5'!$B$10:$C$12,2,FALSE)))&lt;3,"BAJO",IF((VLOOKUP(G284,'Tabla 2-3-4-5'!$B$10:$C$12,2,FALSE)*(VLOOKUP('Matriz Nº2 Análisis'!H284,'Tabla 2-3-4-5'!$B$10:$C$12,2,FALSE)))&gt;5,"ALTO","MEDIO"))," ")</f>
        <v xml:space="preserve"> </v>
      </c>
      <c r="J284" s="9"/>
      <c r="K284" s="10"/>
      <c r="N284" s="10"/>
      <c r="O284" s="10"/>
      <c r="P284" s="10"/>
      <c r="Q284" s="10"/>
      <c r="R284" s="10"/>
      <c r="S284" s="10"/>
      <c r="T284" s="10"/>
      <c r="U284" s="10"/>
      <c r="V284" s="10"/>
      <c r="W284" s="10"/>
      <c r="X284" s="10"/>
      <c r="Y284" s="10"/>
      <c r="Z284" s="10"/>
      <c r="AA284" s="10"/>
      <c r="AB284" s="10"/>
      <c r="AC284" s="10"/>
    </row>
    <row r="285" spans="1:29" ht="83.25" customHeight="1" x14ac:dyDescent="0.3">
      <c r="A285" s="136" t="str">
        <f>'Matriz Nº1 Identificación'!A285</f>
        <v>30. 6</v>
      </c>
      <c r="B285" s="4" t="str">
        <f>IF('Matriz Nº1 Identificación'!B285&lt;&gt;" ",'Matriz Nº1 Identificación'!F285," ")</f>
        <v xml:space="preserve"> </v>
      </c>
      <c r="C285" s="101"/>
      <c r="D285" s="101"/>
      <c r="E285" s="4" t="str">
        <f>IFERROR(IF((VLOOKUP(C285,'Tabla 2-3-4-5'!$B$10:$C$12,2,FALSE)*(VLOOKUP('Matriz Nº2 Análisis'!D285,'Tabla 2-3-4-5'!$B$10:$C$12,2,FALSE)))&lt;3,"BAJO",IF((VLOOKUP(C285,'Tabla 2-3-4-5'!$B$10:$C$12,2,FALSE)*(VLOOKUP('Matriz Nº2 Análisis'!D285,'Tabla 2-3-4-5'!$B$10:$C$12,2,FALSE)))&gt;5,"ALTO","MEDIO"))," ")</f>
        <v xml:space="preserve"> </v>
      </c>
      <c r="F285" s="5" t="str">
        <f>IF(B285&lt;&gt;" ",'Matriz Nº1 Identificación'!E285," ")</f>
        <v xml:space="preserve"> </v>
      </c>
      <c r="G285" s="101"/>
      <c r="H285" s="101"/>
      <c r="I285" s="4" t="str">
        <f>IFERROR(IF((VLOOKUP(G285,'Tabla 2-3-4-5'!$B$10:$C$12,2,FALSE)*(VLOOKUP('Matriz Nº2 Análisis'!H285,'Tabla 2-3-4-5'!$B$10:$C$12,2,FALSE)))&lt;3,"BAJO",IF((VLOOKUP(G285,'Tabla 2-3-4-5'!$B$10:$C$12,2,FALSE)*(VLOOKUP('Matriz Nº2 Análisis'!H285,'Tabla 2-3-4-5'!$B$10:$C$12,2,FALSE)))&gt;5,"ALTO","MEDIO"))," ")</f>
        <v xml:space="preserve"> </v>
      </c>
      <c r="J285" s="9"/>
      <c r="K285" s="10"/>
      <c r="N285" s="10"/>
      <c r="O285" s="10"/>
      <c r="P285" s="10"/>
      <c r="Q285" s="10"/>
      <c r="R285" s="10"/>
      <c r="S285" s="10"/>
      <c r="T285" s="10"/>
      <c r="U285" s="10"/>
      <c r="V285" s="10"/>
      <c r="W285" s="10"/>
      <c r="X285" s="10"/>
      <c r="Y285" s="10"/>
      <c r="Z285" s="10"/>
      <c r="AA285" s="10"/>
      <c r="AB285" s="10"/>
      <c r="AC285" s="10"/>
    </row>
    <row r="286" spans="1:29" ht="83.25" customHeight="1" thickBot="1" x14ac:dyDescent="0.35">
      <c r="A286" s="136" t="str">
        <f>'Matriz Nº1 Identificación'!A286</f>
        <v>30. 7</v>
      </c>
      <c r="B286" s="4" t="str">
        <f>IF('Matriz Nº1 Identificación'!B286&lt;&gt;" ",'Matriz Nº1 Identificación'!F286," ")</f>
        <v xml:space="preserve"> </v>
      </c>
      <c r="C286" s="101"/>
      <c r="D286" s="101"/>
      <c r="E286" s="4" t="str">
        <f>IFERROR(IF((VLOOKUP(C286,'Tabla 2-3-4-5'!$B$10:$C$12,2,FALSE)*(VLOOKUP('Matriz Nº2 Análisis'!D286,'Tabla 2-3-4-5'!$B$10:$C$12,2,FALSE)))&lt;3,"BAJO",IF((VLOOKUP(C286,'Tabla 2-3-4-5'!$B$10:$C$12,2,FALSE)*(VLOOKUP('Matriz Nº2 Análisis'!D286,'Tabla 2-3-4-5'!$B$10:$C$12,2,FALSE)))&gt;5,"ALTO","MEDIO"))," ")</f>
        <v xml:space="preserve"> </v>
      </c>
      <c r="F286" s="5" t="str">
        <f>IF(B286&lt;&gt;" ",'Matriz Nº1 Identificación'!E286," ")</f>
        <v xml:space="preserve"> </v>
      </c>
      <c r="G286" s="101"/>
      <c r="H286" s="101"/>
      <c r="I286" s="4" t="str">
        <f>IFERROR(IF((VLOOKUP(G286,'Tabla 2-3-4-5'!$B$10:$C$12,2,FALSE)*(VLOOKUP('Matriz Nº2 Análisis'!H286,'Tabla 2-3-4-5'!$B$10:$C$12,2,FALSE)))&lt;3,"BAJO",IF((VLOOKUP(G286,'Tabla 2-3-4-5'!$B$10:$C$12,2,FALSE)*(VLOOKUP('Matriz Nº2 Análisis'!H286,'Tabla 2-3-4-5'!$B$10:$C$12,2,FALSE)))&gt;5,"ALTO","MEDIO"))," ")</f>
        <v xml:space="preserve"> </v>
      </c>
      <c r="J286" s="9"/>
      <c r="K286" s="10"/>
      <c r="N286" s="10"/>
      <c r="O286" s="10"/>
      <c r="P286" s="10"/>
      <c r="Q286" s="10"/>
      <c r="R286" s="10"/>
      <c r="S286" s="10"/>
      <c r="T286" s="10"/>
      <c r="U286" s="10"/>
      <c r="V286" s="10"/>
      <c r="W286" s="10"/>
      <c r="X286" s="10"/>
      <c r="Y286" s="10"/>
      <c r="Z286" s="10"/>
      <c r="AA286" s="10"/>
      <c r="AB286" s="10"/>
      <c r="AC286" s="10"/>
    </row>
    <row r="287" spans="1:29" ht="23.25" customHeight="1" thickBot="1" x14ac:dyDescent="0.35">
      <c r="A287" s="73" t="str">
        <f>'Matriz Nº1 Identificación'!A287</f>
        <v xml:space="preserve">Objetivo Estratégico: </v>
      </c>
      <c r="B287" s="409">
        <f>+'Matriz Nº1 Identificación'!B287:H287</f>
        <v>0</v>
      </c>
      <c r="C287" s="410"/>
      <c r="D287" s="410"/>
      <c r="E287" s="410"/>
      <c r="F287" s="410"/>
      <c r="G287" s="410"/>
      <c r="H287" s="410"/>
      <c r="I287" s="411"/>
      <c r="J287" s="1"/>
    </row>
    <row r="288" spans="1:29" ht="26.25" customHeight="1" x14ac:dyDescent="0.3">
      <c r="A288" s="75" t="str">
        <f>'Matriz Nº1 Identificación'!A288</f>
        <v>Objetivo táctico</v>
      </c>
      <c r="B288" s="406" t="str">
        <f>+'Matriz Nº1 Identificación'!B288:H288</f>
        <v xml:space="preserve">31. </v>
      </c>
      <c r="C288" s="407"/>
      <c r="D288" s="407"/>
      <c r="E288" s="407"/>
      <c r="F288" s="407"/>
      <c r="G288" s="407"/>
      <c r="H288" s="407"/>
      <c r="I288" s="408"/>
      <c r="J288" s="1"/>
    </row>
    <row r="289" spans="1:29" ht="83.25" customHeight="1" x14ac:dyDescent="0.3">
      <c r="A289" s="136" t="str">
        <f>'Matriz Nº1 Identificación'!A289</f>
        <v>31. 1</v>
      </c>
      <c r="B289" s="4" t="str">
        <f>IF('Matriz Nº1 Identificación'!B289&lt;&gt;" ",'Matriz Nº1 Identificación'!F289," ")</f>
        <v xml:space="preserve"> </v>
      </c>
      <c r="C289" s="101"/>
      <c r="D289" s="101"/>
      <c r="E289" s="4" t="str">
        <f>IFERROR(IF((VLOOKUP(C289,'Tabla 2-3-4-5'!$B$10:$C$12,2,FALSE)*(VLOOKUP('Matriz Nº2 Análisis'!D289,'Tabla 2-3-4-5'!$B$10:$C$12,2,FALSE)))&lt;3,"BAJO",IF((VLOOKUP(C289,'Tabla 2-3-4-5'!$B$10:$C$12,2,FALSE)*(VLOOKUP('Matriz Nº2 Análisis'!D289,'Tabla 2-3-4-5'!$B$10:$C$12,2,FALSE)))&gt;5,"ALTO","MEDIO"))," ")</f>
        <v xml:space="preserve"> </v>
      </c>
      <c r="F289" s="5" t="str">
        <f>IF(B289&lt;&gt;" ",'Matriz Nº1 Identificación'!E289," ")</f>
        <v xml:space="preserve"> </v>
      </c>
      <c r="G289" s="101"/>
      <c r="H289" s="101"/>
      <c r="I289" s="4" t="str">
        <f>IFERROR(IF((VLOOKUP(G289,'Tabla 2-3-4-5'!$B$10:$C$12,2,FALSE)*(VLOOKUP('Matriz Nº2 Análisis'!H289,'Tabla 2-3-4-5'!$B$10:$C$12,2,FALSE)))&lt;3,"BAJO",IF((VLOOKUP(G289,'Tabla 2-3-4-5'!$B$10:$C$12,2,FALSE)*(VLOOKUP('Matriz Nº2 Análisis'!H289,'Tabla 2-3-4-5'!$B$10:$C$12,2,FALSE)))&gt;5,"ALTO","MEDIO"))," ")</f>
        <v xml:space="preserve"> </v>
      </c>
      <c r="J289" s="9"/>
      <c r="K289" s="10"/>
      <c r="N289" s="10"/>
      <c r="O289" s="10"/>
      <c r="P289" s="10"/>
      <c r="Q289" s="10"/>
      <c r="R289" s="10"/>
      <c r="S289" s="10"/>
      <c r="T289" s="10"/>
      <c r="U289" s="10"/>
      <c r="V289" s="10"/>
      <c r="W289" s="10"/>
      <c r="X289" s="10"/>
      <c r="Y289" s="10"/>
      <c r="Z289" s="10"/>
      <c r="AA289" s="10"/>
      <c r="AB289" s="10"/>
      <c r="AC289" s="10"/>
    </row>
    <row r="290" spans="1:29" ht="83.25" customHeight="1" x14ac:dyDescent="0.3">
      <c r="A290" s="136" t="str">
        <f>'Matriz Nº1 Identificación'!A290</f>
        <v>31. 2</v>
      </c>
      <c r="B290" s="4" t="str">
        <f>IF('Matriz Nº1 Identificación'!B290&lt;&gt;" ",'Matriz Nº1 Identificación'!F290," ")</f>
        <v xml:space="preserve"> </v>
      </c>
      <c r="C290" s="101"/>
      <c r="D290" s="101"/>
      <c r="E290" s="4" t="str">
        <f>IFERROR(IF((VLOOKUP(C290,'Tabla 2-3-4-5'!$B$10:$C$12,2,FALSE)*(VLOOKUP('Matriz Nº2 Análisis'!D290,'Tabla 2-3-4-5'!$B$10:$C$12,2,FALSE)))&lt;3,"BAJO",IF((VLOOKUP(C290,'Tabla 2-3-4-5'!$B$10:$C$12,2,FALSE)*(VLOOKUP('Matriz Nº2 Análisis'!D290,'Tabla 2-3-4-5'!$B$10:$C$12,2,FALSE)))&gt;5,"ALTO","MEDIO"))," ")</f>
        <v xml:space="preserve"> </v>
      </c>
      <c r="F290" s="5" t="str">
        <f>IF(B290&lt;&gt;" ",'Matriz Nº1 Identificación'!E290," ")</f>
        <v xml:space="preserve"> </v>
      </c>
      <c r="G290" s="101"/>
      <c r="H290" s="101"/>
      <c r="I290" s="4" t="str">
        <f>IFERROR(IF((VLOOKUP(G290,'Tabla 2-3-4-5'!$B$10:$C$12,2,FALSE)*(VLOOKUP('Matriz Nº2 Análisis'!H290,'Tabla 2-3-4-5'!$B$10:$C$12,2,FALSE)))&lt;3,"BAJO",IF((VLOOKUP(G290,'Tabla 2-3-4-5'!$B$10:$C$12,2,FALSE)*(VLOOKUP('Matriz Nº2 Análisis'!H290,'Tabla 2-3-4-5'!$B$10:$C$12,2,FALSE)))&gt;5,"ALTO","MEDIO"))," ")</f>
        <v xml:space="preserve"> </v>
      </c>
      <c r="J290" s="9"/>
      <c r="K290" s="10"/>
      <c r="N290" s="10"/>
      <c r="O290" s="10"/>
      <c r="P290" s="10"/>
      <c r="Q290" s="10"/>
      <c r="R290" s="10"/>
      <c r="S290" s="10"/>
      <c r="T290" s="10"/>
      <c r="U290" s="10"/>
      <c r="V290" s="10"/>
      <c r="W290" s="10"/>
      <c r="X290" s="10"/>
      <c r="Y290" s="10"/>
      <c r="Z290" s="10"/>
      <c r="AA290" s="10"/>
      <c r="AB290" s="10"/>
      <c r="AC290" s="10"/>
    </row>
    <row r="291" spans="1:29" ht="83.25" customHeight="1" x14ac:dyDescent="0.3">
      <c r="A291" s="136" t="str">
        <f>'Matriz Nº1 Identificación'!A291</f>
        <v>31. 3</v>
      </c>
      <c r="B291" s="4" t="str">
        <f>IF('Matriz Nº1 Identificación'!B291&lt;&gt;" ",'Matriz Nº1 Identificación'!F291," ")</f>
        <v xml:space="preserve"> </v>
      </c>
      <c r="C291" s="101"/>
      <c r="D291" s="101"/>
      <c r="E291" s="4" t="str">
        <f>IFERROR(IF((VLOOKUP(C291,'Tabla 2-3-4-5'!$B$10:$C$12,2,FALSE)*(VLOOKUP('Matriz Nº2 Análisis'!D291,'Tabla 2-3-4-5'!$B$10:$C$12,2,FALSE)))&lt;3,"BAJO",IF((VLOOKUP(C291,'Tabla 2-3-4-5'!$B$10:$C$12,2,FALSE)*(VLOOKUP('Matriz Nº2 Análisis'!D291,'Tabla 2-3-4-5'!$B$10:$C$12,2,FALSE)))&gt;5,"ALTO","MEDIO"))," ")</f>
        <v xml:space="preserve"> </v>
      </c>
      <c r="F291" s="5" t="str">
        <f>IF(B291&lt;&gt;" ",'Matriz Nº1 Identificación'!E291," ")</f>
        <v xml:space="preserve"> </v>
      </c>
      <c r="G291" s="101"/>
      <c r="H291" s="101"/>
      <c r="I291" s="4" t="str">
        <f>IFERROR(IF((VLOOKUP(G291,'Tabla 2-3-4-5'!$B$10:$C$12,2,FALSE)*(VLOOKUP('Matriz Nº2 Análisis'!H291,'Tabla 2-3-4-5'!$B$10:$C$12,2,FALSE)))&lt;3,"BAJO",IF((VLOOKUP(G291,'Tabla 2-3-4-5'!$B$10:$C$12,2,FALSE)*(VLOOKUP('Matriz Nº2 Análisis'!H291,'Tabla 2-3-4-5'!$B$10:$C$12,2,FALSE)))&gt;5,"ALTO","MEDIO"))," ")</f>
        <v xml:space="preserve"> </v>
      </c>
      <c r="J291" s="9"/>
      <c r="K291" s="10"/>
      <c r="N291" s="10"/>
      <c r="O291" s="10"/>
      <c r="P291" s="10"/>
      <c r="Q291" s="10"/>
      <c r="R291" s="10"/>
      <c r="S291" s="10"/>
      <c r="T291" s="10"/>
      <c r="U291" s="10"/>
      <c r="V291" s="10"/>
      <c r="W291" s="10"/>
      <c r="X291" s="10"/>
      <c r="Y291" s="10"/>
      <c r="Z291" s="10"/>
      <c r="AA291" s="10"/>
      <c r="AB291" s="10"/>
      <c r="AC291" s="10"/>
    </row>
    <row r="292" spans="1:29" ht="83.25" customHeight="1" x14ac:dyDescent="0.3">
      <c r="A292" s="136" t="str">
        <f>'Matriz Nº1 Identificación'!A292</f>
        <v>31. 4</v>
      </c>
      <c r="B292" s="4" t="str">
        <f>IF('Matriz Nº1 Identificación'!B292&lt;&gt;" ",'Matriz Nº1 Identificación'!F292," ")</f>
        <v xml:space="preserve"> </v>
      </c>
      <c r="C292" s="101"/>
      <c r="D292" s="101"/>
      <c r="E292" s="4" t="str">
        <f>IFERROR(IF((VLOOKUP(C292,'Tabla 2-3-4-5'!$B$10:$C$12,2,FALSE)*(VLOOKUP('Matriz Nº2 Análisis'!D292,'Tabla 2-3-4-5'!$B$10:$C$12,2,FALSE)))&lt;3,"BAJO",IF((VLOOKUP(C292,'Tabla 2-3-4-5'!$B$10:$C$12,2,FALSE)*(VLOOKUP('Matriz Nº2 Análisis'!D292,'Tabla 2-3-4-5'!$B$10:$C$12,2,FALSE)))&gt;5,"ALTO","MEDIO"))," ")</f>
        <v xml:space="preserve"> </v>
      </c>
      <c r="F292" s="5" t="str">
        <f>IF(B292&lt;&gt;" ",'Matriz Nº1 Identificación'!E292," ")</f>
        <v xml:space="preserve"> </v>
      </c>
      <c r="G292" s="101"/>
      <c r="H292" s="101"/>
      <c r="I292" s="4" t="str">
        <f>IFERROR(IF((VLOOKUP(G292,'Tabla 2-3-4-5'!$B$10:$C$12,2,FALSE)*(VLOOKUP('Matriz Nº2 Análisis'!H292,'Tabla 2-3-4-5'!$B$10:$C$12,2,FALSE)))&lt;3,"BAJO",IF((VLOOKUP(G292,'Tabla 2-3-4-5'!$B$10:$C$12,2,FALSE)*(VLOOKUP('Matriz Nº2 Análisis'!H292,'Tabla 2-3-4-5'!$B$10:$C$12,2,FALSE)))&gt;5,"ALTO","MEDIO"))," ")</f>
        <v xml:space="preserve"> </v>
      </c>
      <c r="J292" s="9"/>
      <c r="K292" s="10"/>
      <c r="N292" s="10"/>
      <c r="O292" s="10"/>
      <c r="P292" s="10"/>
      <c r="Q292" s="10"/>
      <c r="R292" s="10"/>
      <c r="S292" s="10"/>
      <c r="T292" s="10"/>
      <c r="U292" s="10"/>
      <c r="V292" s="10"/>
      <c r="W292" s="10"/>
      <c r="X292" s="10"/>
      <c r="Y292" s="10"/>
      <c r="Z292" s="10"/>
      <c r="AA292" s="10"/>
      <c r="AB292" s="10"/>
      <c r="AC292" s="10"/>
    </row>
    <row r="293" spans="1:29" ht="83.25" customHeight="1" x14ac:dyDescent="0.3">
      <c r="A293" s="136" t="str">
        <f>'Matriz Nº1 Identificación'!A293</f>
        <v>31. 5</v>
      </c>
      <c r="B293" s="4" t="str">
        <f>IF('Matriz Nº1 Identificación'!B293&lt;&gt;" ",'Matriz Nº1 Identificación'!F293," ")</f>
        <v xml:space="preserve"> </v>
      </c>
      <c r="C293" s="101"/>
      <c r="D293" s="101"/>
      <c r="E293" s="4" t="str">
        <f>IFERROR(IF((VLOOKUP(C293,'Tabla 2-3-4-5'!$B$10:$C$12,2,FALSE)*(VLOOKUP('Matriz Nº2 Análisis'!D293,'Tabla 2-3-4-5'!$B$10:$C$12,2,FALSE)))&lt;3,"BAJO",IF((VLOOKUP(C293,'Tabla 2-3-4-5'!$B$10:$C$12,2,FALSE)*(VLOOKUP('Matriz Nº2 Análisis'!D293,'Tabla 2-3-4-5'!$B$10:$C$12,2,FALSE)))&gt;5,"ALTO","MEDIO"))," ")</f>
        <v xml:space="preserve"> </v>
      </c>
      <c r="F293" s="5" t="str">
        <f>IF(B293&lt;&gt;" ",'Matriz Nº1 Identificación'!E293," ")</f>
        <v xml:space="preserve"> </v>
      </c>
      <c r="G293" s="101"/>
      <c r="H293" s="101"/>
      <c r="I293" s="4" t="str">
        <f>IFERROR(IF((VLOOKUP(G293,'Tabla 2-3-4-5'!$B$10:$C$12,2,FALSE)*(VLOOKUP('Matriz Nº2 Análisis'!H293,'Tabla 2-3-4-5'!$B$10:$C$12,2,FALSE)))&lt;3,"BAJO",IF((VLOOKUP(G293,'Tabla 2-3-4-5'!$B$10:$C$12,2,FALSE)*(VLOOKUP('Matriz Nº2 Análisis'!H293,'Tabla 2-3-4-5'!$B$10:$C$12,2,FALSE)))&gt;5,"ALTO","MEDIO"))," ")</f>
        <v xml:space="preserve"> </v>
      </c>
      <c r="J293" s="9"/>
      <c r="K293" s="10"/>
      <c r="N293" s="10"/>
      <c r="O293" s="10"/>
      <c r="P293" s="10"/>
      <c r="Q293" s="10"/>
      <c r="R293" s="10"/>
      <c r="S293" s="10"/>
      <c r="T293" s="10"/>
      <c r="U293" s="10"/>
      <c r="V293" s="10"/>
      <c r="W293" s="10"/>
      <c r="X293" s="10"/>
      <c r="Y293" s="10"/>
      <c r="Z293" s="10"/>
      <c r="AA293" s="10"/>
      <c r="AB293" s="10"/>
      <c r="AC293" s="10"/>
    </row>
    <row r="294" spans="1:29" ht="83.25" customHeight="1" x14ac:dyDescent="0.3">
      <c r="A294" s="136" t="str">
        <f>'Matriz Nº1 Identificación'!A294</f>
        <v>31. 6</v>
      </c>
      <c r="B294" s="4" t="str">
        <f>IF('Matriz Nº1 Identificación'!B294&lt;&gt;" ",'Matriz Nº1 Identificación'!F294," ")</f>
        <v xml:space="preserve"> </v>
      </c>
      <c r="C294" s="101"/>
      <c r="D294" s="101"/>
      <c r="E294" s="4" t="str">
        <f>IFERROR(IF((VLOOKUP(C294,'Tabla 2-3-4-5'!$B$10:$C$12,2,FALSE)*(VLOOKUP('Matriz Nº2 Análisis'!D294,'Tabla 2-3-4-5'!$B$10:$C$12,2,FALSE)))&lt;3,"BAJO",IF((VLOOKUP(C294,'Tabla 2-3-4-5'!$B$10:$C$12,2,FALSE)*(VLOOKUP('Matriz Nº2 Análisis'!D294,'Tabla 2-3-4-5'!$B$10:$C$12,2,FALSE)))&gt;5,"ALTO","MEDIO"))," ")</f>
        <v xml:space="preserve"> </v>
      </c>
      <c r="F294" s="5" t="str">
        <f>IF(B294&lt;&gt;" ",'Matriz Nº1 Identificación'!E294," ")</f>
        <v xml:space="preserve"> </v>
      </c>
      <c r="G294" s="101"/>
      <c r="H294" s="101"/>
      <c r="I294" s="4" t="str">
        <f>IFERROR(IF((VLOOKUP(G294,'Tabla 2-3-4-5'!$B$10:$C$12,2,FALSE)*(VLOOKUP('Matriz Nº2 Análisis'!H294,'Tabla 2-3-4-5'!$B$10:$C$12,2,FALSE)))&lt;3,"BAJO",IF((VLOOKUP(G294,'Tabla 2-3-4-5'!$B$10:$C$12,2,FALSE)*(VLOOKUP('Matriz Nº2 Análisis'!H294,'Tabla 2-3-4-5'!$B$10:$C$12,2,FALSE)))&gt;5,"ALTO","MEDIO"))," ")</f>
        <v xml:space="preserve"> </v>
      </c>
      <c r="J294" s="9"/>
      <c r="K294" s="10"/>
      <c r="N294" s="10"/>
      <c r="O294" s="10"/>
      <c r="P294" s="10"/>
      <c r="Q294" s="10"/>
      <c r="R294" s="10"/>
      <c r="S294" s="10"/>
      <c r="T294" s="10"/>
      <c r="U294" s="10"/>
      <c r="V294" s="10"/>
      <c r="W294" s="10"/>
      <c r="X294" s="10"/>
      <c r="Y294" s="10"/>
      <c r="Z294" s="10"/>
      <c r="AA294" s="10"/>
      <c r="AB294" s="10"/>
      <c r="AC294" s="10"/>
    </row>
    <row r="295" spans="1:29" ht="83.25" customHeight="1" thickBot="1" x14ac:dyDescent="0.35">
      <c r="A295" s="136" t="str">
        <f>'Matriz Nº1 Identificación'!A295</f>
        <v>31. 7</v>
      </c>
      <c r="B295" s="4" t="str">
        <f>IF('Matriz Nº1 Identificación'!B295&lt;&gt;" ",'Matriz Nº1 Identificación'!F295," ")</f>
        <v xml:space="preserve"> </v>
      </c>
      <c r="C295" s="101"/>
      <c r="D295" s="101"/>
      <c r="E295" s="4" t="str">
        <f>IFERROR(IF((VLOOKUP(C295,'Tabla 2-3-4-5'!$B$10:$C$12,2,FALSE)*(VLOOKUP('Matriz Nº2 Análisis'!D295,'Tabla 2-3-4-5'!$B$10:$C$12,2,FALSE)))&lt;3,"BAJO",IF((VLOOKUP(C295,'Tabla 2-3-4-5'!$B$10:$C$12,2,FALSE)*(VLOOKUP('Matriz Nº2 Análisis'!D295,'Tabla 2-3-4-5'!$B$10:$C$12,2,FALSE)))&gt;5,"ALTO","MEDIO"))," ")</f>
        <v xml:space="preserve"> </v>
      </c>
      <c r="F295" s="5" t="str">
        <f>IF(B295&lt;&gt;" ",'Matriz Nº1 Identificación'!E295," ")</f>
        <v xml:space="preserve"> </v>
      </c>
      <c r="G295" s="101"/>
      <c r="H295" s="101"/>
      <c r="I295" s="4" t="str">
        <f>IFERROR(IF((VLOOKUP(G295,'Tabla 2-3-4-5'!$B$10:$C$12,2,FALSE)*(VLOOKUP('Matriz Nº2 Análisis'!H295,'Tabla 2-3-4-5'!$B$10:$C$12,2,FALSE)))&lt;3,"BAJO",IF((VLOOKUP(G295,'Tabla 2-3-4-5'!$B$10:$C$12,2,FALSE)*(VLOOKUP('Matriz Nº2 Análisis'!H295,'Tabla 2-3-4-5'!$B$10:$C$12,2,FALSE)))&gt;5,"ALTO","MEDIO"))," ")</f>
        <v xml:space="preserve"> </v>
      </c>
      <c r="J295" s="9"/>
      <c r="K295" s="10"/>
      <c r="N295" s="10"/>
      <c r="O295" s="10"/>
      <c r="P295" s="10"/>
      <c r="Q295" s="10"/>
      <c r="R295" s="10"/>
      <c r="S295" s="10"/>
      <c r="T295" s="10"/>
      <c r="U295" s="10"/>
      <c r="V295" s="10"/>
      <c r="W295" s="10"/>
      <c r="X295" s="10"/>
      <c r="Y295" s="10"/>
      <c r="Z295" s="10"/>
      <c r="AA295" s="10"/>
      <c r="AB295" s="10"/>
      <c r="AC295" s="10"/>
    </row>
    <row r="296" spans="1:29" ht="23.25" customHeight="1" thickBot="1" x14ac:dyDescent="0.35">
      <c r="A296" s="73" t="str">
        <f>'Matriz Nº1 Identificación'!A296</f>
        <v xml:space="preserve">Objetivo Estratégico: </v>
      </c>
      <c r="B296" s="409">
        <f>+'Matriz Nº1 Identificación'!B296:H296</f>
        <v>0</v>
      </c>
      <c r="C296" s="410"/>
      <c r="D296" s="410"/>
      <c r="E296" s="410"/>
      <c r="F296" s="410"/>
      <c r="G296" s="410"/>
      <c r="H296" s="410"/>
      <c r="I296" s="411"/>
      <c r="J296" s="1"/>
    </row>
    <row r="297" spans="1:29" ht="26.25" customHeight="1" x14ac:dyDescent="0.3">
      <c r="A297" s="75" t="str">
        <f>'Matriz Nº1 Identificación'!A297</f>
        <v>Objetivo táctico</v>
      </c>
      <c r="B297" s="406" t="str">
        <f>+'Matriz Nº1 Identificación'!B297:H297</f>
        <v xml:space="preserve">32. </v>
      </c>
      <c r="C297" s="407"/>
      <c r="D297" s="407"/>
      <c r="E297" s="407"/>
      <c r="F297" s="407"/>
      <c r="G297" s="407"/>
      <c r="H297" s="407"/>
      <c r="I297" s="408"/>
      <c r="J297" s="1"/>
    </row>
    <row r="298" spans="1:29" ht="83.25" customHeight="1" x14ac:dyDescent="0.3">
      <c r="A298" s="136" t="str">
        <f>'Matriz Nº1 Identificación'!A298</f>
        <v>32. 1</v>
      </c>
      <c r="B298" s="4" t="str">
        <f>IF('Matriz Nº1 Identificación'!B298&lt;&gt;" ",'Matriz Nº1 Identificación'!F298," ")</f>
        <v xml:space="preserve"> </v>
      </c>
      <c r="C298" s="101"/>
      <c r="D298" s="101"/>
      <c r="E298" s="4" t="str">
        <f>IFERROR(IF((VLOOKUP(C298,'Tabla 2-3-4-5'!$B$10:$C$12,2,FALSE)*(VLOOKUP('Matriz Nº2 Análisis'!D298,'Tabla 2-3-4-5'!$B$10:$C$12,2,FALSE)))&lt;3,"BAJO",IF((VLOOKUP(C298,'Tabla 2-3-4-5'!$B$10:$C$12,2,FALSE)*(VLOOKUP('Matriz Nº2 Análisis'!D298,'Tabla 2-3-4-5'!$B$10:$C$12,2,FALSE)))&gt;5,"ALTO","MEDIO"))," ")</f>
        <v xml:space="preserve"> </v>
      </c>
      <c r="F298" s="5" t="str">
        <f>IF(B298&lt;&gt;" ",'Matriz Nº1 Identificación'!E298," ")</f>
        <v xml:space="preserve"> </v>
      </c>
      <c r="G298" s="101"/>
      <c r="H298" s="101"/>
      <c r="I298" s="4" t="str">
        <f>IFERROR(IF((VLOOKUP(G298,'Tabla 2-3-4-5'!$B$10:$C$12,2,FALSE)*(VLOOKUP('Matriz Nº2 Análisis'!H298,'Tabla 2-3-4-5'!$B$10:$C$12,2,FALSE)))&lt;3,"BAJO",IF((VLOOKUP(G298,'Tabla 2-3-4-5'!$B$10:$C$12,2,FALSE)*(VLOOKUP('Matriz Nº2 Análisis'!H298,'Tabla 2-3-4-5'!$B$10:$C$12,2,FALSE)))&gt;5,"ALTO","MEDIO"))," ")</f>
        <v xml:space="preserve"> </v>
      </c>
      <c r="J298" s="9"/>
      <c r="K298" s="10"/>
      <c r="N298" s="10"/>
      <c r="O298" s="10"/>
      <c r="P298" s="10"/>
      <c r="Q298" s="10"/>
      <c r="R298" s="10"/>
      <c r="S298" s="10"/>
      <c r="T298" s="10"/>
      <c r="U298" s="10"/>
      <c r="V298" s="10"/>
      <c r="W298" s="10"/>
      <c r="X298" s="10"/>
      <c r="Y298" s="10"/>
      <c r="Z298" s="10"/>
      <c r="AA298" s="10"/>
      <c r="AB298" s="10"/>
      <c r="AC298" s="10"/>
    </row>
    <row r="299" spans="1:29" ht="83.25" customHeight="1" x14ac:dyDescent="0.3">
      <c r="A299" s="136" t="str">
        <f>'Matriz Nº1 Identificación'!A299</f>
        <v>32. 2</v>
      </c>
      <c r="B299" s="4" t="str">
        <f>IF('Matriz Nº1 Identificación'!B299&lt;&gt;" ",'Matriz Nº1 Identificación'!F299," ")</f>
        <v xml:space="preserve"> </v>
      </c>
      <c r="C299" s="101"/>
      <c r="D299" s="101"/>
      <c r="E299" s="4" t="str">
        <f>IFERROR(IF((VLOOKUP(C299,'Tabla 2-3-4-5'!$B$10:$C$12,2,FALSE)*(VLOOKUP('Matriz Nº2 Análisis'!D299,'Tabla 2-3-4-5'!$B$10:$C$12,2,FALSE)))&lt;3,"BAJO",IF((VLOOKUP(C299,'Tabla 2-3-4-5'!$B$10:$C$12,2,FALSE)*(VLOOKUP('Matriz Nº2 Análisis'!D299,'Tabla 2-3-4-5'!$B$10:$C$12,2,FALSE)))&gt;5,"ALTO","MEDIO"))," ")</f>
        <v xml:space="preserve"> </v>
      </c>
      <c r="F299" s="5" t="str">
        <f>IF(B299&lt;&gt;" ",'Matriz Nº1 Identificación'!E299," ")</f>
        <v xml:space="preserve"> </v>
      </c>
      <c r="G299" s="101"/>
      <c r="H299" s="101"/>
      <c r="I299" s="4" t="str">
        <f>IFERROR(IF((VLOOKUP(G299,'Tabla 2-3-4-5'!$B$10:$C$12,2,FALSE)*(VLOOKUP('Matriz Nº2 Análisis'!H299,'Tabla 2-3-4-5'!$B$10:$C$12,2,FALSE)))&lt;3,"BAJO",IF((VLOOKUP(G299,'Tabla 2-3-4-5'!$B$10:$C$12,2,FALSE)*(VLOOKUP('Matriz Nº2 Análisis'!H299,'Tabla 2-3-4-5'!$B$10:$C$12,2,FALSE)))&gt;5,"ALTO","MEDIO"))," ")</f>
        <v xml:space="preserve"> </v>
      </c>
      <c r="J299" s="9"/>
      <c r="K299" s="10"/>
      <c r="N299" s="10"/>
      <c r="O299" s="10"/>
      <c r="P299" s="10"/>
      <c r="Q299" s="10"/>
      <c r="R299" s="10"/>
      <c r="S299" s="10"/>
      <c r="T299" s="10"/>
      <c r="U299" s="10"/>
      <c r="V299" s="10"/>
      <c r="W299" s="10"/>
      <c r="X299" s="10"/>
      <c r="Y299" s="10"/>
      <c r="Z299" s="10"/>
      <c r="AA299" s="10"/>
      <c r="AB299" s="10"/>
      <c r="AC299" s="10"/>
    </row>
    <row r="300" spans="1:29" ht="83.25" customHeight="1" x14ac:dyDescent="0.3">
      <c r="A300" s="136" t="str">
        <f>'Matriz Nº1 Identificación'!A300</f>
        <v>32. 3</v>
      </c>
      <c r="B300" s="4" t="str">
        <f>IF('Matriz Nº1 Identificación'!B300&lt;&gt;" ",'Matriz Nº1 Identificación'!F300," ")</f>
        <v xml:space="preserve"> </v>
      </c>
      <c r="C300" s="101"/>
      <c r="D300" s="101"/>
      <c r="E300" s="4" t="str">
        <f>IFERROR(IF((VLOOKUP(C300,'Tabla 2-3-4-5'!$B$10:$C$12,2,FALSE)*(VLOOKUP('Matriz Nº2 Análisis'!D300,'Tabla 2-3-4-5'!$B$10:$C$12,2,FALSE)))&lt;3,"BAJO",IF((VLOOKUP(C300,'Tabla 2-3-4-5'!$B$10:$C$12,2,FALSE)*(VLOOKUP('Matriz Nº2 Análisis'!D300,'Tabla 2-3-4-5'!$B$10:$C$12,2,FALSE)))&gt;5,"ALTO","MEDIO"))," ")</f>
        <v xml:space="preserve"> </v>
      </c>
      <c r="F300" s="5" t="str">
        <f>IF(B300&lt;&gt;" ",'Matriz Nº1 Identificación'!E300," ")</f>
        <v xml:space="preserve"> </v>
      </c>
      <c r="G300" s="101"/>
      <c r="H300" s="101"/>
      <c r="I300" s="4" t="str">
        <f>IFERROR(IF((VLOOKUP(G300,'Tabla 2-3-4-5'!$B$10:$C$12,2,FALSE)*(VLOOKUP('Matriz Nº2 Análisis'!H300,'Tabla 2-3-4-5'!$B$10:$C$12,2,FALSE)))&lt;3,"BAJO",IF((VLOOKUP(G300,'Tabla 2-3-4-5'!$B$10:$C$12,2,FALSE)*(VLOOKUP('Matriz Nº2 Análisis'!H300,'Tabla 2-3-4-5'!$B$10:$C$12,2,FALSE)))&gt;5,"ALTO","MEDIO"))," ")</f>
        <v xml:space="preserve"> </v>
      </c>
      <c r="J300" s="9"/>
      <c r="K300" s="10"/>
      <c r="N300" s="10"/>
      <c r="O300" s="10"/>
      <c r="P300" s="10"/>
      <c r="Q300" s="10"/>
      <c r="R300" s="10"/>
      <c r="S300" s="10"/>
      <c r="T300" s="10"/>
      <c r="U300" s="10"/>
      <c r="V300" s="10"/>
      <c r="W300" s="10"/>
      <c r="X300" s="10"/>
      <c r="Y300" s="10"/>
      <c r="Z300" s="10"/>
      <c r="AA300" s="10"/>
      <c r="AB300" s="10"/>
      <c r="AC300" s="10"/>
    </row>
    <row r="301" spans="1:29" ht="83.25" customHeight="1" x14ac:dyDescent="0.3">
      <c r="A301" s="136" t="str">
        <f>'Matriz Nº1 Identificación'!A301</f>
        <v>32. 4</v>
      </c>
      <c r="B301" s="4" t="str">
        <f>IF('Matriz Nº1 Identificación'!B301&lt;&gt;" ",'Matriz Nº1 Identificación'!F301," ")</f>
        <v xml:space="preserve"> </v>
      </c>
      <c r="C301" s="101"/>
      <c r="D301" s="101"/>
      <c r="E301" s="4" t="str">
        <f>IFERROR(IF((VLOOKUP(C301,'Tabla 2-3-4-5'!$B$10:$C$12,2,FALSE)*(VLOOKUP('Matriz Nº2 Análisis'!D301,'Tabla 2-3-4-5'!$B$10:$C$12,2,FALSE)))&lt;3,"BAJO",IF((VLOOKUP(C301,'Tabla 2-3-4-5'!$B$10:$C$12,2,FALSE)*(VLOOKUP('Matriz Nº2 Análisis'!D301,'Tabla 2-3-4-5'!$B$10:$C$12,2,FALSE)))&gt;5,"ALTO","MEDIO"))," ")</f>
        <v xml:space="preserve"> </v>
      </c>
      <c r="F301" s="5" t="str">
        <f>IF(B301&lt;&gt;" ",'Matriz Nº1 Identificación'!E301," ")</f>
        <v xml:space="preserve"> </v>
      </c>
      <c r="G301" s="101"/>
      <c r="H301" s="101"/>
      <c r="I301" s="4" t="str">
        <f>IFERROR(IF((VLOOKUP(G301,'Tabla 2-3-4-5'!$B$10:$C$12,2,FALSE)*(VLOOKUP('Matriz Nº2 Análisis'!H301,'Tabla 2-3-4-5'!$B$10:$C$12,2,FALSE)))&lt;3,"BAJO",IF((VLOOKUP(G301,'Tabla 2-3-4-5'!$B$10:$C$12,2,FALSE)*(VLOOKUP('Matriz Nº2 Análisis'!H301,'Tabla 2-3-4-5'!$B$10:$C$12,2,FALSE)))&gt;5,"ALTO","MEDIO"))," ")</f>
        <v xml:space="preserve"> </v>
      </c>
      <c r="J301" s="9"/>
      <c r="K301" s="10"/>
      <c r="N301" s="10"/>
      <c r="O301" s="10"/>
      <c r="P301" s="10"/>
      <c r="Q301" s="10"/>
      <c r="R301" s="10"/>
      <c r="S301" s="10"/>
      <c r="T301" s="10"/>
      <c r="U301" s="10"/>
      <c r="V301" s="10"/>
      <c r="W301" s="10"/>
      <c r="X301" s="10"/>
      <c r="Y301" s="10"/>
      <c r="Z301" s="10"/>
      <c r="AA301" s="10"/>
      <c r="AB301" s="10"/>
      <c r="AC301" s="10"/>
    </row>
    <row r="302" spans="1:29" ht="83.25" customHeight="1" x14ac:dyDescent="0.3">
      <c r="A302" s="136" t="str">
        <f>'Matriz Nº1 Identificación'!A302</f>
        <v>32. 5</v>
      </c>
      <c r="B302" s="4" t="str">
        <f>IF('Matriz Nº1 Identificación'!B302&lt;&gt;" ",'Matriz Nº1 Identificación'!F302," ")</f>
        <v xml:space="preserve"> </v>
      </c>
      <c r="C302" s="101"/>
      <c r="D302" s="101"/>
      <c r="E302" s="4" t="str">
        <f>IFERROR(IF((VLOOKUP(C302,'Tabla 2-3-4-5'!$B$10:$C$12,2,FALSE)*(VLOOKUP('Matriz Nº2 Análisis'!D302,'Tabla 2-3-4-5'!$B$10:$C$12,2,FALSE)))&lt;3,"BAJO",IF((VLOOKUP(C302,'Tabla 2-3-4-5'!$B$10:$C$12,2,FALSE)*(VLOOKUP('Matriz Nº2 Análisis'!D302,'Tabla 2-3-4-5'!$B$10:$C$12,2,FALSE)))&gt;5,"ALTO","MEDIO"))," ")</f>
        <v xml:space="preserve"> </v>
      </c>
      <c r="F302" s="5" t="str">
        <f>IF(B302&lt;&gt;" ",'Matriz Nº1 Identificación'!E302," ")</f>
        <v xml:space="preserve"> </v>
      </c>
      <c r="G302" s="101"/>
      <c r="H302" s="101"/>
      <c r="I302" s="4" t="str">
        <f>IFERROR(IF((VLOOKUP(G302,'Tabla 2-3-4-5'!$B$10:$C$12,2,FALSE)*(VLOOKUP('Matriz Nº2 Análisis'!H302,'Tabla 2-3-4-5'!$B$10:$C$12,2,FALSE)))&lt;3,"BAJO",IF((VLOOKUP(G302,'Tabla 2-3-4-5'!$B$10:$C$12,2,FALSE)*(VLOOKUP('Matriz Nº2 Análisis'!H302,'Tabla 2-3-4-5'!$B$10:$C$12,2,FALSE)))&gt;5,"ALTO","MEDIO"))," ")</f>
        <v xml:space="preserve"> </v>
      </c>
      <c r="J302" s="9"/>
      <c r="K302" s="10"/>
      <c r="N302" s="10"/>
      <c r="O302" s="10"/>
      <c r="P302" s="10"/>
      <c r="Q302" s="10"/>
      <c r="R302" s="10"/>
      <c r="S302" s="10"/>
      <c r="T302" s="10"/>
      <c r="U302" s="10"/>
      <c r="V302" s="10"/>
      <c r="W302" s="10"/>
      <c r="X302" s="10"/>
      <c r="Y302" s="10"/>
      <c r="Z302" s="10"/>
      <c r="AA302" s="10"/>
      <c r="AB302" s="10"/>
      <c r="AC302" s="10"/>
    </row>
    <row r="303" spans="1:29" ht="83.25" customHeight="1" x14ac:dyDescent="0.3">
      <c r="A303" s="136" t="str">
        <f>'Matriz Nº1 Identificación'!A303</f>
        <v>32. 6</v>
      </c>
      <c r="B303" s="4" t="str">
        <f>IF('Matriz Nº1 Identificación'!B303&lt;&gt;" ",'Matriz Nº1 Identificación'!F303," ")</f>
        <v xml:space="preserve"> </v>
      </c>
      <c r="C303" s="101"/>
      <c r="D303" s="101"/>
      <c r="E303" s="4" t="str">
        <f>IFERROR(IF((VLOOKUP(C303,'Tabla 2-3-4-5'!$B$10:$C$12,2,FALSE)*(VLOOKUP('Matriz Nº2 Análisis'!D303,'Tabla 2-3-4-5'!$B$10:$C$12,2,FALSE)))&lt;3,"BAJO",IF((VLOOKUP(C303,'Tabla 2-3-4-5'!$B$10:$C$12,2,FALSE)*(VLOOKUP('Matriz Nº2 Análisis'!D303,'Tabla 2-3-4-5'!$B$10:$C$12,2,FALSE)))&gt;5,"ALTO","MEDIO"))," ")</f>
        <v xml:space="preserve"> </v>
      </c>
      <c r="F303" s="5" t="str">
        <f>IF(B303&lt;&gt;" ",'Matriz Nº1 Identificación'!E303," ")</f>
        <v xml:space="preserve"> </v>
      </c>
      <c r="G303" s="101"/>
      <c r="H303" s="101"/>
      <c r="I303" s="4" t="str">
        <f>IFERROR(IF((VLOOKUP(G303,'Tabla 2-3-4-5'!$B$10:$C$12,2,FALSE)*(VLOOKUP('Matriz Nº2 Análisis'!H303,'Tabla 2-3-4-5'!$B$10:$C$12,2,FALSE)))&lt;3,"BAJO",IF((VLOOKUP(G303,'Tabla 2-3-4-5'!$B$10:$C$12,2,FALSE)*(VLOOKUP('Matriz Nº2 Análisis'!H303,'Tabla 2-3-4-5'!$B$10:$C$12,2,FALSE)))&gt;5,"ALTO","MEDIO"))," ")</f>
        <v xml:space="preserve"> </v>
      </c>
      <c r="J303" s="9"/>
      <c r="K303" s="10"/>
      <c r="N303" s="10"/>
      <c r="O303" s="10"/>
      <c r="P303" s="10"/>
      <c r="Q303" s="10"/>
      <c r="R303" s="10"/>
      <c r="S303" s="10"/>
      <c r="T303" s="10"/>
      <c r="U303" s="10"/>
      <c r="V303" s="10"/>
      <c r="W303" s="10"/>
      <c r="X303" s="10"/>
      <c r="Y303" s="10"/>
      <c r="Z303" s="10"/>
      <c r="AA303" s="10"/>
      <c r="AB303" s="10"/>
      <c r="AC303" s="10"/>
    </row>
    <row r="304" spans="1:29" ht="83.25" customHeight="1" thickBot="1" x14ac:dyDescent="0.35">
      <c r="A304" s="136" t="str">
        <f>'Matriz Nº1 Identificación'!A304</f>
        <v>32. 7</v>
      </c>
      <c r="B304" s="4" t="str">
        <f>IF('Matriz Nº1 Identificación'!B304&lt;&gt;" ",'Matriz Nº1 Identificación'!F304," ")</f>
        <v xml:space="preserve"> </v>
      </c>
      <c r="C304" s="101"/>
      <c r="D304" s="101"/>
      <c r="E304" s="4" t="str">
        <f>IFERROR(IF((VLOOKUP(C304,'Tabla 2-3-4-5'!$B$10:$C$12,2,FALSE)*(VLOOKUP('Matriz Nº2 Análisis'!D304,'Tabla 2-3-4-5'!$B$10:$C$12,2,FALSE)))&lt;3,"BAJO",IF((VLOOKUP(C304,'Tabla 2-3-4-5'!$B$10:$C$12,2,FALSE)*(VLOOKUP('Matriz Nº2 Análisis'!D304,'Tabla 2-3-4-5'!$B$10:$C$12,2,FALSE)))&gt;5,"ALTO","MEDIO"))," ")</f>
        <v xml:space="preserve"> </v>
      </c>
      <c r="F304" s="5" t="str">
        <f>IF(B304&lt;&gt;" ",'Matriz Nº1 Identificación'!E304," ")</f>
        <v xml:space="preserve"> </v>
      </c>
      <c r="G304" s="101"/>
      <c r="H304" s="101"/>
      <c r="I304" s="4" t="str">
        <f>IFERROR(IF((VLOOKUP(G304,'Tabla 2-3-4-5'!$B$10:$C$12,2,FALSE)*(VLOOKUP('Matriz Nº2 Análisis'!H304,'Tabla 2-3-4-5'!$B$10:$C$12,2,FALSE)))&lt;3,"BAJO",IF((VLOOKUP(G304,'Tabla 2-3-4-5'!$B$10:$C$12,2,FALSE)*(VLOOKUP('Matriz Nº2 Análisis'!H304,'Tabla 2-3-4-5'!$B$10:$C$12,2,FALSE)))&gt;5,"ALTO","MEDIO"))," ")</f>
        <v xml:space="preserve"> </v>
      </c>
      <c r="J304" s="9"/>
      <c r="K304" s="10"/>
      <c r="N304" s="10"/>
      <c r="O304" s="10"/>
      <c r="P304" s="10"/>
      <c r="Q304" s="10"/>
      <c r="R304" s="10"/>
      <c r="S304" s="10"/>
      <c r="T304" s="10"/>
      <c r="U304" s="10"/>
      <c r="V304" s="10"/>
      <c r="W304" s="10"/>
      <c r="X304" s="10"/>
      <c r="Y304" s="10"/>
      <c r="Z304" s="10"/>
      <c r="AA304" s="10"/>
      <c r="AB304" s="10"/>
      <c r="AC304" s="10"/>
    </row>
    <row r="305" spans="1:29" ht="23.25" customHeight="1" thickBot="1" x14ac:dyDescent="0.35">
      <c r="A305" s="73" t="str">
        <f>'Matriz Nº1 Identificación'!A305</f>
        <v xml:space="preserve">Objetivo Estratégico: </v>
      </c>
      <c r="B305" s="409">
        <f>+'Matriz Nº1 Identificación'!B305:H305</f>
        <v>0</v>
      </c>
      <c r="C305" s="410"/>
      <c r="D305" s="410"/>
      <c r="E305" s="410"/>
      <c r="F305" s="410"/>
      <c r="G305" s="410"/>
      <c r="H305" s="410"/>
      <c r="I305" s="411"/>
      <c r="J305" s="1"/>
    </row>
    <row r="306" spans="1:29" ht="26.25" customHeight="1" x14ac:dyDescent="0.3">
      <c r="A306" s="75" t="str">
        <f>'Matriz Nº1 Identificación'!A306</f>
        <v>Objetivo táctico</v>
      </c>
      <c r="B306" s="406" t="str">
        <f>+'Matriz Nº1 Identificación'!B306:H306</f>
        <v xml:space="preserve">33. </v>
      </c>
      <c r="C306" s="407"/>
      <c r="D306" s="407"/>
      <c r="E306" s="407"/>
      <c r="F306" s="407"/>
      <c r="G306" s="407"/>
      <c r="H306" s="407"/>
      <c r="I306" s="408"/>
      <c r="J306" s="1"/>
    </row>
    <row r="307" spans="1:29" ht="83.25" customHeight="1" x14ac:dyDescent="0.3">
      <c r="A307" s="136" t="str">
        <f>'Matriz Nº1 Identificación'!A307</f>
        <v>33. 1</v>
      </c>
      <c r="B307" s="4" t="str">
        <f>IF('Matriz Nº1 Identificación'!B307&lt;&gt;" ",'Matriz Nº1 Identificación'!F307," ")</f>
        <v xml:space="preserve"> </v>
      </c>
      <c r="C307" s="101"/>
      <c r="D307" s="101"/>
      <c r="E307" s="4" t="str">
        <f>IFERROR(IF((VLOOKUP(C307,'Tabla 2-3-4-5'!$B$10:$C$12,2,FALSE)*(VLOOKUP('Matriz Nº2 Análisis'!D307,'Tabla 2-3-4-5'!$B$10:$C$12,2,FALSE)))&lt;3,"BAJO",IF((VLOOKUP(C307,'Tabla 2-3-4-5'!$B$10:$C$12,2,FALSE)*(VLOOKUP('Matriz Nº2 Análisis'!D307,'Tabla 2-3-4-5'!$B$10:$C$12,2,FALSE)))&gt;5,"ALTO","MEDIO"))," ")</f>
        <v xml:space="preserve"> </v>
      </c>
      <c r="F307" s="5" t="str">
        <f>IF(B307&lt;&gt;" ",'Matriz Nº1 Identificación'!E307," ")</f>
        <v xml:space="preserve"> </v>
      </c>
      <c r="G307" s="101"/>
      <c r="H307" s="101"/>
      <c r="I307" s="4" t="str">
        <f>IFERROR(IF((VLOOKUP(G307,'Tabla 2-3-4-5'!$B$10:$C$12,2,FALSE)*(VLOOKUP('Matriz Nº2 Análisis'!H307,'Tabla 2-3-4-5'!$B$10:$C$12,2,FALSE)))&lt;3,"BAJO",IF((VLOOKUP(G307,'Tabla 2-3-4-5'!$B$10:$C$12,2,FALSE)*(VLOOKUP('Matriz Nº2 Análisis'!H307,'Tabla 2-3-4-5'!$B$10:$C$12,2,FALSE)))&gt;5,"ALTO","MEDIO"))," ")</f>
        <v xml:space="preserve"> </v>
      </c>
      <c r="J307" s="9"/>
      <c r="K307" s="10"/>
      <c r="N307" s="10"/>
      <c r="O307" s="10"/>
      <c r="P307" s="10"/>
      <c r="Q307" s="10"/>
      <c r="R307" s="10"/>
      <c r="S307" s="10"/>
      <c r="T307" s="10"/>
      <c r="U307" s="10"/>
      <c r="V307" s="10"/>
      <c r="W307" s="10"/>
      <c r="X307" s="10"/>
      <c r="Y307" s="10"/>
      <c r="Z307" s="10"/>
      <c r="AA307" s="10"/>
      <c r="AB307" s="10"/>
      <c r="AC307" s="10"/>
    </row>
    <row r="308" spans="1:29" ht="83.25" customHeight="1" x14ac:dyDescent="0.3">
      <c r="A308" s="136" t="str">
        <f>'Matriz Nº1 Identificación'!A308</f>
        <v>33. 2</v>
      </c>
      <c r="B308" s="4" t="str">
        <f>IF('Matriz Nº1 Identificación'!B308&lt;&gt;" ",'Matriz Nº1 Identificación'!F308," ")</f>
        <v xml:space="preserve"> </v>
      </c>
      <c r="C308" s="101"/>
      <c r="D308" s="101"/>
      <c r="E308" s="4" t="str">
        <f>IFERROR(IF((VLOOKUP(C308,'Tabla 2-3-4-5'!$B$10:$C$12,2,FALSE)*(VLOOKUP('Matriz Nº2 Análisis'!D308,'Tabla 2-3-4-5'!$B$10:$C$12,2,FALSE)))&lt;3,"BAJO",IF((VLOOKUP(C308,'Tabla 2-3-4-5'!$B$10:$C$12,2,FALSE)*(VLOOKUP('Matriz Nº2 Análisis'!D308,'Tabla 2-3-4-5'!$B$10:$C$12,2,FALSE)))&gt;5,"ALTO","MEDIO"))," ")</f>
        <v xml:space="preserve"> </v>
      </c>
      <c r="F308" s="5" t="str">
        <f>IF(B308&lt;&gt;" ",'Matriz Nº1 Identificación'!E308," ")</f>
        <v xml:space="preserve"> </v>
      </c>
      <c r="G308" s="101"/>
      <c r="H308" s="101"/>
      <c r="I308" s="4" t="str">
        <f>IFERROR(IF((VLOOKUP(G308,'Tabla 2-3-4-5'!$B$10:$C$12,2,FALSE)*(VLOOKUP('Matriz Nº2 Análisis'!H308,'Tabla 2-3-4-5'!$B$10:$C$12,2,FALSE)))&lt;3,"BAJO",IF((VLOOKUP(G308,'Tabla 2-3-4-5'!$B$10:$C$12,2,FALSE)*(VLOOKUP('Matriz Nº2 Análisis'!H308,'Tabla 2-3-4-5'!$B$10:$C$12,2,FALSE)))&gt;5,"ALTO","MEDIO"))," ")</f>
        <v xml:space="preserve"> </v>
      </c>
      <c r="J308" s="9"/>
      <c r="K308" s="10"/>
      <c r="N308" s="10"/>
      <c r="O308" s="10"/>
      <c r="P308" s="10"/>
      <c r="Q308" s="10"/>
      <c r="R308" s="10"/>
      <c r="S308" s="10"/>
      <c r="T308" s="10"/>
      <c r="U308" s="10"/>
      <c r="V308" s="10"/>
      <c r="W308" s="10"/>
      <c r="X308" s="10"/>
      <c r="Y308" s="10"/>
      <c r="Z308" s="10"/>
      <c r="AA308" s="10"/>
      <c r="AB308" s="10"/>
      <c r="AC308" s="10"/>
    </row>
    <row r="309" spans="1:29" ht="83.25" customHeight="1" x14ac:dyDescent="0.3">
      <c r="A309" s="136" t="str">
        <f>'Matriz Nº1 Identificación'!A309</f>
        <v>33. 3</v>
      </c>
      <c r="B309" s="4" t="str">
        <f>IF('Matriz Nº1 Identificación'!B309&lt;&gt;" ",'Matriz Nº1 Identificación'!F309," ")</f>
        <v xml:space="preserve"> </v>
      </c>
      <c r="C309" s="101"/>
      <c r="D309" s="101"/>
      <c r="E309" s="4" t="str">
        <f>IFERROR(IF((VLOOKUP(C309,'Tabla 2-3-4-5'!$B$10:$C$12,2,FALSE)*(VLOOKUP('Matriz Nº2 Análisis'!D309,'Tabla 2-3-4-5'!$B$10:$C$12,2,FALSE)))&lt;3,"BAJO",IF((VLOOKUP(C309,'Tabla 2-3-4-5'!$B$10:$C$12,2,FALSE)*(VLOOKUP('Matriz Nº2 Análisis'!D309,'Tabla 2-3-4-5'!$B$10:$C$12,2,FALSE)))&gt;5,"ALTO","MEDIO"))," ")</f>
        <v xml:space="preserve"> </v>
      </c>
      <c r="F309" s="5" t="str">
        <f>IF(B309&lt;&gt;" ",'Matriz Nº1 Identificación'!E309," ")</f>
        <v xml:space="preserve"> </v>
      </c>
      <c r="G309" s="101"/>
      <c r="H309" s="101"/>
      <c r="I309" s="4" t="str">
        <f>IFERROR(IF((VLOOKUP(G309,'Tabla 2-3-4-5'!$B$10:$C$12,2,FALSE)*(VLOOKUP('Matriz Nº2 Análisis'!H309,'Tabla 2-3-4-5'!$B$10:$C$12,2,FALSE)))&lt;3,"BAJO",IF((VLOOKUP(G309,'Tabla 2-3-4-5'!$B$10:$C$12,2,FALSE)*(VLOOKUP('Matriz Nº2 Análisis'!H309,'Tabla 2-3-4-5'!$B$10:$C$12,2,FALSE)))&gt;5,"ALTO","MEDIO"))," ")</f>
        <v xml:space="preserve"> </v>
      </c>
      <c r="J309" s="9"/>
      <c r="K309" s="10"/>
      <c r="N309" s="10"/>
      <c r="O309" s="10"/>
      <c r="P309" s="10"/>
      <c r="Q309" s="10"/>
      <c r="R309" s="10"/>
      <c r="S309" s="10"/>
      <c r="T309" s="10"/>
      <c r="U309" s="10"/>
      <c r="V309" s="10"/>
      <c r="W309" s="10"/>
      <c r="X309" s="10"/>
      <c r="Y309" s="10"/>
      <c r="Z309" s="10"/>
      <c r="AA309" s="10"/>
      <c r="AB309" s="10"/>
      <c r="AC309" s="10"/>
    </row>
    <row r="310" spans="1:29" ht="83.25" customHeight="1" x14ac:dyDescent="0.3">
      <c r="A310" s="136" t="str">
        <f>'Matriz Nº1 Identificación'!A310</f>
        <v>33. 4</v>
      </c>
      <c r="B310" s="4" t="str">
        <f>IF('Matriz Nº1 Identificación'!B310&lt;&gt;" ",'Matriz Nº1 Identificación'!F310," ")</f>
        <v xml:space="preserve"> </v>
      </c>
      <c r="C310" s="101"/>
      <c r="D310" s="101"/>
      <c r="E310" s="4" t="str">
        <f>IFERROR(IF((VLOOKUP(C310,'Tabla 2-3-4-5'!$B$10:$C$12,2,FALSE)*(VLOOKUP('Matriz Nº2 Análisis'!D310,'Tabla 2-3-4-5'!$B$10:$C$12,2,FALSE)))&lt;3,"BAJO",IF((VLOOKUP(C310,'Tabla 2-3-4-5'!$B$10:$C$12,2,FALSE)*(VLOOKUP('Matriz Nº2 Análisis'!D310,'Tabla 2-3-4-5'!$B$10:$C$12,2,FALSE)))&gt;5,"ALTO","MEDIO"))," ")</f>
        <v xml:space="preserve"> </v>
      </c>
      <c r="F310" s="5" t="str">
        <f>IF(B310&lt;&gt;" ",'Matriz Nº1 Identificación'!E310," ")</f>
        <v xml:space="preserve"> </v>
      </c>
      <c r="G310" s="101"/>
      <c r="H310" s="101"/>
      <c r="I310" s="4" t="str">
        <f>IFERROR(IF((VLOOKUP(G310,'Tabla 2-3-4-5'!$B$10:$C$12,2,FALSE)*(VLOOKUP('Matriz Nº2 Análisis'!H310,'Tabla 2-3-4-5'!$B$10:$C$12,2,FALSE)))&lt;3,"BAJO",IF((VLOOKUP(G310,'Tabla 2-3-4-5'!$B$10:$C$12,2,FALSE)*(VLOOKUP('Matriz Nº2 Análisis'!H310,'Tabla 2-3-4-5'!$B$10:$C$12,2,FALSE)))&gt;5,"ALTO","MEDIO"))," ")</f>
        <v xml:space="preserve"> </v>
      </c>
      <c r="J310" s="9"/>
      <c r="K310" s="10"/>
      <c r="N310" s="10"/>
      <c r="O310" s="10"/>
      <c r="P310" s="10"/>
      <c r="Q310" s="10"/>
      <c r="R310" s="10"/>
      <c r="S310" s="10"/>
      <c r="T310" s="10"/>
      <c r="U310" s="10"/>
      <c r="V310" s="10"/>
      <c r="W310" s="10"/>
      <c r="X310" s="10"/>
      <c r="Y310" s="10"/>
      <c r="Z310" s="10"/>
      <c r="AA310" s="10"/>
      <c r="AB310" s="10"/>
      <c r="AC310" s="10"/>
    </row>
    <row r="311" spans="1:29" ht="83.25" customHeight="1" x14ac:dyDescent="0.3">
      <c r="A311" s="136" t="str">
        <f>'Matriz Nº1 Identificación'!A311</f>
        <v>33. 5</v>
      </c>
      <c r="B311" s="4" t="str">
        <f>IF('Matriz Nº1 Identificación'!B311&lt;&gt;" ",'Matriz Nº1 Identificación'!F311," ")</f>
        <v xml:space="preserve"> </v>
      </c>
      <c r="C311" s="101"/>
      <c r="D311" s="101"/>
      <c r="E311" s="4" t="str">
        <f>IFERROR(IF((VLOOKUP(C311,'Tabla 2-3-4-5'!$B$10:$C$12,2,FALSE)*(VLOOKUP('Matriz Nº2 Análisis'!D311,'Tabla 2-3-4-5'!$B$10:$C$12,2,FALSE)))&lt;3,"BAJO",IF((VLOOKUP(C311,'Tabla 2-3-4-5'!$B$10:$C$12,2,FALSE)*(VLOOKUP('Matriz Nº2 Análisis'!D311,'Tabla 2-3-4-5'!$B$10:$C$12,2,FALSE)))&gt;5,"ALTO","MEDIO"))," ")</f>
        <v xml:space="preserve"> </v>
      </c>
      <c r="F311" s="5" t="str">
        <f>IF(B311&lt;&gt;" ",'Matriz Nº1 Identificación'!E311," ")</f>
        <v xml:space="preserve"> </v>
      </c>
      <c r="G311" s="101"/>
      <c r="H311" s="101"/>
      <c r="I311" s="4" t="str">
        <f>IFERROR(IF((VLOOKUP(G311,'Tabla 2-3-4-5'!$B$10:$C$12,2,FALSE)*(VLOOKUP('Matriz Nº2 Análisis'!H311,'Tabla 2-3-4-5'!$B$10:$C$12,2,FALSE)))&lt;3,"BAJO",IF((VLOOKUP(G311,'Tabla 2-3-4-5'!$B$10:$C$12,2,FALSE)*(VLOOKUP('Matriz Nº2 Análisis'!H311,'Tabla 2-3-4-5'!$B$10:$C$12,2,FALSE)))&gt;5,"ALTO","MEDIO"))," ")</f>
        <v xml:space="preserve"> </v>
      </c>
      <c r="J311" s="9"/>
      <c r="K311" s="10"/>
      <c r="N311" s="10"/>
      <c r="O311" s="10"/>
      <c r="P311" s="10"/>
      <c r="Q311" s="10"/>
      <c r="R311" s="10"/>
      <c r="S311" s="10"/>
      <c r="T311" s="10"/>
      <c r="U311" s="10"/>
      <c r="V311" s="10"/>
      <c r="W311" s="10"/>
      <c r="X311" s="10"/>
      <c r="Y311" s="10"/>
      <c r="Z311" s="10"/>
      <c r="AA311" s="10"/>
      <c r="AB311" s="10"/>
      <c r="AC311" s="10"/>
    </row>
    <row r="312" spans="1:29" ht="83.25" customHeight="1" x14ac:dyDescent="0.3">
      <c r="A312" s="136" t="str">
        <f>'Matriz Nº1 Identificación'!A312</f>
        <v>33. 6</v>
      </c>
      <c r="B312" s="4" t="str">
        <f>IF('Matriz Nº1 Identificación'!B312&lt;&gt;" ",'Matriz Nº1 Identificación'!F312," ")</f>
        <v xml:space="preserve"> </v>
      </c>
      <c r="C312" s="101"/>
      <c r="D312" s="101"/>
      <c r="E312" s="4" t="str">
        <f>IFERROR(IF((VLOOKUP(C312,'Tabla 2-3-4-5'!$B$10:$C$12,2,FALSE)*(VLOOKUP('Matriz Nº2 Análisis'!D312,'Tabla 2-3-4-5'!$B$10:$C$12,2,FALSE)))&lt;3,"BAJO",IF((VLOOKUP(C312,'Tabla 2-3-4-5'!$B$10:$C$12,2,FALSE)*(VLOOKUP('Matriz Nº2 Análisis'!D312,'Tabla 2-3-4-5'!$B$10:$C$12,2,FALSE)))&gt;5,"ALTO","MEDIO"))," ")</f>
        <v xml:space="preserve"> </v>
      </c>
      <c r="F312" s="5" t="str">
        <f>IF(B312&lt;&gt;" ",'Matriz Nº1 Identificación'!E312," ")</f>
        <v xml:space="preserve"> </v>
      </c>
      <c r="G312" s="101"/>
      <c r="H312" s="101"/>
      <c r="I312" s="4" t="str">
        <f>IFERROR(IF((VLOOKUP(G312,'Tabla 2-3-4-5'!$B$10:$C$12,2,FALSE)*(VLOOKUP('Matriz Nº2 Análisis'!H312,'Tabla 2-3-4-5'!$B$10:$C$12,2,FALSE)))&lt;3,"BAJO",IF((VLOOKUP(G312,'Tabla 2-3-4-5'!$B$10:$C$12,2,FALSE)*(VLOOKUP('Matriz Nº2 Análisis'!H312,'Tabla 2-3-4-5'!$B$10:$C$12,2,FALSE)))&gt;5,"ALTO","MEDIO"))," ")</f>
        <v xml:space="preserve"> </v>
      </c>
      <c r="J312" s="9"/>
      <c r="K312" s="10"/>
      <c r="N312" s="10"/>
      <c r="O312" s="10"/>
      <c r="P312" s="10"/>
      <c r="Q312" s="10"/>
      <c r="R312" s="10"/>
      <c r="S312" s="10"/>
      <c r="T312" s="10"/>
      <c r="U312" s="10"/>
      <c r="V312" s="10"/>
      <c r="W312" s="10"/>
      <c r="X312" s="10"/>
      <c r="Y312" s="10"/>
      <c r="Z312" s="10"/>
      <c r="AA312" s="10"/>
      <c r="AB312" s="10"/>
      <c r="AC312" s="10"/>
    </row>
    <row r="313" spans="1:29" ht="83.25" customHeight="1" thickBot="1" x14ac:dyDescent="0.35">
      <c r="A313" s="136" t="str">
        <f>'Matriz Nº1 Identificación'!A313</f>
        <v>33. 7</v>
      </c>
      <c r="B313" s="4" t="str">
        <f>IF('Matriz Nº1 Identificación'!B313&lt;&gt;" ",'Matriz Nº1 Identificación'!F313," ")</f>
        <v xml:space="preserve"> </v>
      </c>
      <c r="C313" s="101"/>
      <c r="D313" s="101"/>
      <c r="E313" s="4" t="str">
        <f>IFERROR(IF((VLOOKUP(C313,'Tabla 2-3-4-5'!$B$10:$C$12,2,FALSE)*(VLOOKUP('Matriz Nº2 Análisis'!D313,'Tabla 2-3-4-5'!$B$10:$C$12,2,FALSE)))&lt;3,"BAJO",IF((VLOOKUP(C313,'Tabla 2-3-4-5'!$B$10:$C$12,2,FALSE)*(VLOOKUP('Matriz Nº2 Análisis'!D313,'Tabla 2-3-4-5'!$B$10:$C$12,2,FALSE)))&gt;5,"ALTO","MEDIO"))," ")</f>
        <v xml:space="preserve"> </v>
      </c>
      <c r="F313" s="5" t="str">
        <f>IF(B313&lt;&gt;" ",'Matriz Nº1 Identificación'!E313," ")</f>
        <v xml:space="preserve"> </v>
      </c>
      <c r="G313" s="101"/>
      <c r="H313" s="101"/>
      <c r="I313" s="4" t="str">
        <f>IFERROR(IF((VLOOKUP(G313,'Tabla 2-3-4-5'!$B$10:$C$12,2,FALSE)*(VLOOKUP('Matriz Nº2 Análisis'!H313,'Tabla 2-3-4-5'!$B$10:$C$12,2,FALSE)))&lt;3,"BAJO",IF((VLOOKUP(G313,'Tabla 2-3-4-5'!$B$10:$C$12,2,FALSE)*(VLOOKUP('Matriz Nº2 Análisis'!H313,'Tabla 2-3-4-5'!$B$10:$C$12,2,FALSE)))&gt;5,"ALTO","MEDIO"))," ")</f>
        <v xml:space="preserve"> </v>
      </c>
      <c r="J313" s="9"/>
      <c r="K313" s="10"/>
      <c r="N313" s="10"/>
      <c r="O313" s="10"/>
      <c r="P313" s="10"/>
      <c r="Q313" s="10"/>
      <c r="R313" s="10"/>
      <c r="S313" s="10"/>
      <c r="T313" s="10"/>
      <c r="U313" s="10"/>
      <c r="V313" s="10"/>
      <c r="W313" s="10"/>
      <c r="X313" s="10"/>
      <c r="Y313" s="10"/>
      <c r="Z313" s="10"/>
      <c r="AA313" s="10"/>
      <c r="AB313" s="10"/>
      <c r="AC313" s="10"/>
    </row>
    <row r="314" spans="1:29" ht="23.25" customHeight="1" thickBot="1" x14ac:dyDescent="0.35">
      <c r="A314" s="73" t="str">
        <f>'Matriz Nº1 Identificación'!A314</f>
        <v xml:space="preserve">Objetivo Estratégico: </v>
      </c>
      <c r="B314" s="409">
        <f>+'Matriz Nº1 Identificación'!B314:H314</f>
        <v>0</v>
      </c>
      <c r="C314" s="410"/>
      <c r="D314" s="410"/>
      <c r="E314" s="410"/>
      <c r="F314" s="410"/>
      <c r="G314" s="410"/>
      <c r="H314" s="410"/>
      <c r="I314" s="411"/>
      <c r="J314" s="1"/>
    </row>
    <row r="315" spans="1:29" ht="26.25" customHeight="1" x14ac:dyDescent="0.3">
      <c r="A315" s="75" t="str">
        <f>'Matriz Nº1 Identificación'!A315</f>
        <v>Objetivo táctico</v>
      </c>
      <c r="B315" s="406" t="str">
        <f>+'Matriz Nº1 Identificación'!B315:H315</f>
        <v xml:space="preserve">34. </v>
      </c>
      <c r="C315" s="407"/>
      <c r="D315" s="407"/>
      <c r="E315" s="407"/>
      <c r="F315" s="407"/>
      <c r="G315" s="407"/>
      <c r="H315" s="407"/>
      <c r="I315" s="408"/>
      <c r="J315" s="1"/>
    </row>
    <row r="316" spans="1:29" ht="83.25" customHeight="1" x14ac:dyDescent="0.3">
      <c r="A316" s="136" t="str">
        <f>'Matriz Nº1 Identificación'!A316</f>
        <v>34. 1</v>
      </c>
      <c r="B316" s="4" t="str">
        <f>IF('Matriz Nº1 Identificación'!B316&lt;&gt;" ",'Matriz Nº1 Identificación'!F316," ")</f>
        <v xml:space="preserve"> </v>
      </c>
      <c r="C316" s="101"/>
      <c r="D316" s="101"/>
      <c r="E316" s="4" t="str">
        <f>IFERROR(IF((VLOOKUP(C316,'Tabla 2-3-4-5'!$B$10:$C$12,2,FALSE)*(VLOOKUP('Matriz Nº2 Análisis'!D316,'Tabla 2-3-4-5'!$B$10:$C$12,2,FALSE)))&lt;3,"BAJO",IF((VLOOKUP(C316,'Tabla 2-3-4-5'!$B$10:$C$12,2,FALSE)*(VLOOKUP('Matriz Nº2 Análisis'!D316,'Tabla 2-3-4-5'!$B$10:$C$12,2,FALSE)))&gt;5,"ALTO","MEDIO"))," ")</f>
        <v xml:space="preserve"> </v>
      </c>
      <c r="F316" s="5" t="str">
        <f>IF(B316&lt;&gt;" ",'Matriz Nº1 Identificación'!E316," ")</f>
        <v xml:space="preserve"> </v>
      </c>
      <c r="G316" s="101"/>
      <c r="H316" s="101"/>
      <c r="I316" s="4" t="str">
        <f>IFERROR(IF((VLOOKUP(G316,'Tabla 2-3-4-5'!$B$10:$C$12,2,FALSE)*(VLOOKUP('Matriz Nº2 Análisis'!H316,'Tabla 2-3-4-5'!$B$10:$C$12,2,FALSE)))&lt;3,"BAJO",IF((VLOOKUP(G316,'Tabla 2-3-4-5'!$B$10:$C$12,2,FALSE)*(VLOOKUP('Matriz Nº2 Análisis'!H316,'Tabla 2-3-4-5'!$B$10:$C$12,2,FALSE)))&gt;5,"ALTO","MEDIO"))," ")</f>
        <v xml:space="preserve"> </v>
      </c>
      <c r="J316" s="9"/>
      <c r="K316" s="10"/>
      <c r="N316" s="10"/>
      <c r="O316" s="10"/>
      <c r="P316" s="10"/>
      <c r="Q316" s="10"/>
      <c r="R316" s="10"/>
      <c r="S316" s="10"/>
      <c r="T316" s="10"/>
      <c r="U316" s="10"/>
      <c r="V316" s="10"/>
      <c r="W316" s="10"/>
      <c r="X316" s="10"/>
      <c r="Y316" s="10"/>
      <c r="Z316" s="10"/>
      <c r="AA316" s="10"/>
      <c r="AB316" s="10"/>
      <c r="AC316" s="10"/>
    </row>
    <row r="317" spans="1:29" ht="83.25" customHeight="1" x14ac:dyDescent="0.3">
      <c r="A317" s="136" t="str">
        <f>'Matriz Nº1 Identificación'!A317</f>
        <v>34. 2</v>
      </c>
      <c r="B317" s="4" t="str">
        <f>IF('Matriz Nº1 Identificación'!B317&lt;&gt;" ",'Matriz Nº1 Identificación'!F317," ")</f>
        <v xml:space="preserve"> </v>
      </c>
      <c r="C317" s="101"/>
      <c r="D317" s="101"/>
      <c r="E317" s="4" t="str">
        <f>IFERROR(IF((VLOOKUP(C317,'Tabla 2-3-4-5'!$B$10:$C$12,2,FALSE)*(VLOOKUP('Matriz Nº2 Análisis'!D317,'Tabla 2-3-4-5'!$B$10:$C$12,2,FALSE)))&lt;3,"BAJO",IF((VLOOKUP(C317,'Tabla 2-3-4-5'!$B$10:$C$12,2,FALSE)*(VLOOKUP('Matriz Nº2 Análisis'!D317,'Tabla 2-3-4-5'!$B$10:$C$12,2,FALSE)))&gt;5,"ALTO","MEDIO"))," ")</f>
        <v xml:space="preserve"> </v>
      </c>
      <c r="F317" s="5" t="str">
        <f>IF(B317&lt;&gt;" ",'Matriz Nº1 Identificación'!E317," ")</f>
        <v xml:space="preserve"> </v>
      </c>
      <c r="G317" s="101"/>
      <c r="H317" s="101"/>
      <c r="I317" s="4" t="str">
        <f>IFERROR(IF((VLOOKUP(G317,'Tabla 2-3-4-5'!$B$10:$C$12,2,FALSE)*(VLOOKUP('Matriz Nº2 Análisis'!H317,'Tabla 2-3-4-5'!$B$10:$C$12,2,FALSE)))&lt;3,"BAJO",IF((VLOOKUP(G317,'Tabla 2-3-4-5'!$B$10:$C$12,2,FALSE)*(VLOOKUP('Matriz Nº2 Análisis'!H317,'Tabla 2-3-4-5'!$B$10:$C$12,2,FALSE)))&gt;5,"ALTO","MEDIO"))," ")</f>
        <v xml:space="preserve"> </v>
      </c>
      <c r="J317" s="9"/>
      <c r="K317" s="10"/>
      <c r="N317" s="10"/>
      <c r="O317" s="10"/>
      <c r="P317" s="10"/>
      <c r="Q317" s="10"/>
      <c r="R317" s="10"/>
      <c r="S317" s="10"/>
      <c r="T317" s="10"/>
      <c r="U317" s="10"/>
      <c r="V317" s="10"/>
      <c r="W317" s="10"/>
      <c r="X317" s="10"/>
      <c r="Y317" s="10"/>
      <c r="Z317" s="10"/>
      <c r="AA317" s="10"/>
      <c r="AB317" s="10"/>
      <c r="AC317" s="10"/>
    </row>
    <row r="318" spans="1:29" ht="83.25" customHeight="1" x14ac:dyDescent="0.3">
      <c r="A318" s="136" t="str">
        <f>'Matriz Nº1 Identificación'!A318</f>
        <v>34. 3</v>
      </c>
      <c r="B318" s="4" t="str">
        <f>IF('Matriz Nº1 Identificación'!B318&lt;&gt;" ",'Matriz Nº1 Identificación'!F318," ")</f>
        <v xml:space="preserve"> </v>
      </c>
      <c r="C318" s="101"/>
      <c r="D318" s="101"/>
      <c r="E318" s="4" t="str">
        <f>IFERROR(IF((VLOOKUP(C318,'Tabla 2-3-4-5'!$B$10:$C$12,2,FALSE)*(VLOOKUP('Matriz Nº2 Análisis'!D318,'Tabla 2-3-4-5'!$B$10:$C$12,2,FALSE)))&lt;3,"BAJO",IF((VLOOKUP(C318,'Tabla 2-3-4-5'!$B$10:$C$12,2,FALSE)*(VLOOKUP('Matriz Nº2 Análisis'!D318,'Tabla 2-3-4-5'!$B$10:$C$12,2,FALSE)))&gt;5,"ALTO","MEDIO"))," ")</f>
        <v xml:space="preserve"> </v>
      </c>
      <c r="F318" s="5" t="str">
        <f>IF(B318&lt;&gt;" ",'Matriz Nº1 Identificación'!E318," ")</f>
        <v xml:space="preserve"> </v>
      </c>
      <c r="G318" s="101"/>
      <c r="H318" s="101"/>
      <c r="I318" s="4" t="str">
        <f>IFERROR(IF((VLOOKUP(G318,'Tabla 2-3-4-5'!$B$10:$C$12,2,FALSE)*(VLOOKUP('Matriz Nº2 Análisis'!H318,'Tabla 2-3-4-5'!$B$10:$C$12,2,FALSE)))&lt;3,"BAJO",IF((VLOOKUP(G318,'Tabla 2-3-4-5'!$B$10:$C$12,2,FALSE)*(VLOOKUP('Matriz Nº2 Análisis'!H318,'Tabla 2-3-4-5'!$B$10:$C$12,2,FALSE)))&gt;5,"ALTO","MEDIO"))," ")</f>
        <v xml:space="preserve"> </v>
      </c>
      <c r="J318" s="9"/>
      <c r="K318" s="10"/>
      <c r="N318" s="10"/>
      <c r="O318" s="10"/>
      <c r="P318" s="10"/>
      <c r="Q318" s="10"/>
      <c r="R318" s="10"/>
      <c r="S318" s="10"/>
      <c r="T318" s="10"/>
      <c r="U318" s="10"/>
      <c r="V318" s="10"/>
      <c r="W318" s="10"/>
      <c r="X318" s="10"/>
      <c r="Y318" s="10"/>
      <c r="Z318" s="10"/>
      <c r="AA318" s="10"/>
      <c r="AB318" s="10"/>
      <c r="AC318" s="10"/>
    </row>
    <row r="319" spans="1:29" ht="83.25" customHeight="1" x14ac:dyDescent="0.3">
      <c r="A319" s="136" t="str">
        <f>'Matriz Nº1 Identificación'!A319</f>
        <v>34. 4</v>
      </c>
      <c r="B319" s="4" t="str">
        <f>IF('Matriz Nº1 Identificación'!B319&lt;&gt;" ",'Matriz Nº1 Identificación'!F319," ")</f>
        <v xml:space="preserve"> </v>
      </c>
      <c r="C319" s="101"/>
      <c r="D319" s="101"/>
      <c r="E319" s="4" t="str">
        <f>IFERROR(IF((VLOOKUP(C319,'Tabla 2-3-4-5'!$B$10:$C$12,2,FALSE)*(VLOOKUP('Matriz Nº2 Análisis'!D319,'Tabla 2-3-4-5'!$B$10:$C$12,2,FALSE)))&lt;3,"BAJO",IF((VLOOKUP(C319,'Tabla 2-3-4-5'!$B$10:$C$12,2,FALSE)*(VLOOKUP('Matriz Nº2 Análisis'!D319,'Tabla 2-3-4-5'!$B$10:$C$12,2,FALSE)))&gt;5,"ALTO","MEDIO"))," ")</f>
        <v xml:space="preserve"> </v>
      </c>
      <c r="F319" s="5" t="str">
        <f>IF(B319&lt;&gt;" ",'Matriz Nº1 Identificación'!E319," ")</f>
        <v xml:space="preserve"> </v>
      </c>
      <c r="G319" s="101"/>
      <c r="H319" s="101"/>
      <c r="I319" s="4" t="str">
        <f>IFERROR(IF((VLOOKUP(G319,'Tabla 2-3-4-5'!$B$10:$C$12,2,FALSE)*(VLOOKUP('Matriz Nº2 Análisis'!H319,'Tabla 2-3-4-5'!$B$10:$C$12,2,FALSE)))&lt;3,"BAJO",IF((VLOOKUP(G319,'Tabla 2-3-4-5'!$B$10:$C$12,2,FALSE)*(VLOOKUP('Matriz Nº2 Análisis'!H319,'Tabla 2-3-4-5'!$B$10:$C$12,2,FALSE)))&gt;5,"ALTO","MEDIO"))," ")</f>
        <v xml:space="preserve"> </v>
      </c>
      <c r="J319" s="9"/>
      <c r="K319" s="10"/>
      <c r="N319" s="10"/>
      <c r="O319" s="10"/>
      <c r="P319" s="10"/>
      <c r="Q319" s="10"/>
      <c r="R319" s="10"/>
      <c r="S319" s="10"/>
      <c r="T319" s="10"/>
      <c r="U319" s="10"/>
      <c r="V319" s="10"/>
      <c r="W319" s="10"/>
      <c r="X319" s="10"/>
      <c r="Y319" s="10"/>
      <c r="Z319" s="10"/>
      <c r="AA319" s="10"/>
      <c r="AB319" s="10"/>
      <c r="AC319" s="10"/>
    </row>
    <row r="320" spans="1:29" ht="83.25" customHeight="1" x14ac:dyDescent="0.3">
      <c r="A320" s="136" t="str">
        <f>'Matriz Nº1 Identificación'!A320</f>
        <v>34. 5</v>
      </c>
      <c r="B320" s="4" t="str">
        <f>IF('Matriz Nº1 Identificación'!B320&lt;&gt;" ",'Matriz Nº1 Identificación'!F320," ")</f>
        <v xml:space="preserve"> </v>
      </c>
      <c r="C320" s="101"/>
      <c r="D320" s="101"/>
      <c r="E320" s="4" t="str">
        <f>IFERROR(IF((VLOOKUP(C320,'Tabla 2-3-4-5'!$B$10:$C$12,2,FALSE)*(VLOOKUP('Matriz Nº2 Análisis'!D320,'Tabla 2-3-4-5'!$B$10:$C$12,2,FALSE)))&lt;3,"BAJO",IF((VLOOKUP(C320,'Tabla 2-3-4-5'!$B$10:$C$12,2,FALSE)*(VLOOKUP('Matriz Nº2 Análisis'!D320,'Tabla 2-3-4-5'!$B$10:$C$12,2,FALSE)))&gt;5,"ALTO","MEDIO"))," ")</f>
        <v xml:space="preserve"> </v>
      </c>
      <c r="F320" s="5" t="str">
        <f>IF(B320&lt;&gt;" ",'Matriz Nº1 Identificación'!E320," ")</f>
        <v xml:space="preserve"> </v>
      </c>
      <c r="G320" s="101"/>
      <c r="H320" s="101"/>
      <c r="I320" s="4" t="str">
        <f>IFERROR(IF((VLOOKUP(G320,'Tabla 2-3-4-5'!$B$10:$C$12,2,FALSE)*(VLOOKUP('Matriz Nº2 Análisis'!H320,'Tabla 2-3-4-5'!$B$10:$C$12,2,FALSE)))&lt;3,"BAJO",IF((VLOOKUP(G320,'Tabla 2-3-4-5'!$B$10:$C$12,2,FALSE)*(VLOOKUP('Matriz Nº2 Análisis'!H320,'Tabla 2-3-4-5'!$B$10:$C$12,2,FALSE)))&gt;5,"ALTO","MEDIO"))," ")</f>
        <v xml:space="preserve"> </v>
      </c>
      <c r="J320" s="9"/>
      <c r="K320" s="10"/>
      <c r="N320" s="10"/>
      <c r="O320" s="10"/>
      <c r="P320" s="10"/>
      <c r="Q320" s="10"/>
      <c r="R320" s="10"/>
      <c r="S320" s="10"/>
      <c r="T320" s="10"/>
      <c r="U320" s="10"/>
      <c r="V320" s="10"/>
      <c r="W320" s="10"/>
      <c r="X320" s="10"/>
      <c r="Y320" s="10"/>
      <c r="Z320" s="10"/>
      <c r="AA320" s="10"/>
      <c r="AB320" s="10"/>
      <c r="AC320" s="10"/>
    </row>
    <row r="321" spans="1:29" ht="83.25" customHeight="1" x14ac:dyDescent="0.3">
      <c r="A321" s="136" t="str">
        <f>'Matriz Nº1 Identificación'!A321</f>
        <v>34. 6</v>
      </c>
      <c r="B321" s="4" t="str">
        <f>IF('Matriz Nº1 Identificación'!B321&lt;&gt;" ",'Matriz Nº1 Identificación'!F321," ")</f>
        <v xml:space="preserve"> </v>
      </c>
      <c r="C321" s="101"/>
      <c r="D321" s="101"/>
      <c r="E321" s="4" t="str">
        <f>IFERROR(IF((VLOOKUP(C321,'Tabla 2-3-4-5'!$B$10:$C$12,2,FALSE)*(VLOOKUP('Matriz Nº2 Análisis'!D321,'Tabla 2-3-4-5'!$B$10:$C$12,2,FALSE)))&lt;3,"BAJO",IF((VLOOKUP(C321,'Tabla 2-3-4-5'!$B$10:$C$12,2,FALSE)*(VLOOKUP('Matriz Nº2 Análisis'!D321,'Tabla 2-3-4-5'!$B$10:$C$12,2,FALSE)))&gt;5,"ALTO","MEDIO"))," ")</f>
        <v xml:space="preserve"> </v>
      </c>
      <c r="F321" s="5" t="str">
        <f>IF(B321&lt;&gt;" ",'Matriz Nº1 Identificación'!E321," ")</f>
        <v xml:space="preserve"> </v>
      </c>
      <c r="G321" s="101"/>
      <c r="H321" s="101"/>
      <c r="I321" s="4" t="str">
        <f>IFERROR(IF((VLOOKUP(G321,'Tabla 2-3-4-5'!$B$10:$C$12,2,FALSE)*(VLOOKUP('Matriz Nº2 Análisis'!H321,'Tabla 2-3-4-5'!$B$10:$C$12,2,FALSE)))&lt;3,"BAJO",IF((VLOOKUP(G321,'Tabla 2-3-4-5'!$B$10:$C$12,2,FALSE)*(VLOOKUP('Matriz Nº2 Análisis'!H321,'Tabla 2-3-4-5'!$B$10:$C$12,2,FALSE)))&gt;5,"ALTO","MEDIO"))," ")</f>
        <v xml:space="preserve"> </v>
      </c>
      <c r="J321" s="9"/>
      <c r="K321" s="10"/>
      <c r="N321" s="10"/>
      <c r="O321" s="10"/>
      <c r="P321" s="10"/>
      <c r="Q321" s="10"/>
      <c r="R321" s="10"/>
      <c r="S321" s="10"/>
      <c r="T321" s="10"/>
      <c r="U321" s="10"/>
      <c r="V321" s="10"/>
      <c r="W321" s="10"/>
      <c r="X321" s="10"/>
      <c r="Y321" s="10"/>
      <c r="Z321" s="10"/>
      <c r="AA321" s="10"/>
      <c r="AB321" s="10"/>
      <c r="AC321" s="10"/>
    </row>
    <row r="322" spans="1:29" ht="83.25" customHeight="1" thickBot="1" x14ac:dyDescent="0.35">
      <c r="A322" s="136" t="str">
        <f>'Matriz Nº1 Identificación'!A322</f>
        <v>34. 7</v>
      </c>
      <c r="B322" s="4" t="str">
        <f>IF('Matriz Nº1 Identificación'!B322&lt;&gt;" ",'Matriz Nº1 Identificación'!F322," ")</f>
        <v xml:space="preserve"> </v>
      </c>
      <c r="C322" s="101"/>
      <c r="D322" s="101"/>
      <c r="E322" s="4" t="str">
        <f>IFERROR(IF((VLOOKUP(C322,'Tabla 2-3-4-5'!$B$10:$C$12,2,FALSE)*(VLOOKUP('Matriz Nº2 Análisis'!D322,'Tabla 2-3-4-5'!$B$10:$C$12,2,FALSE)))&lt;3,"BAJO",IF((VLOOKUP(C322,'Tabla 2-3-4-5'!$B$10:$C$12,2,FALSE)*(VLOOKUP('Matriz Nº2 Análisis'!D322,'Tabla 2-3-4-5'!$B$10:$C$12,2,FALSE)))&gt;5,"ALTO","MEDIO"))," ")</f>
        <v xml:space="preserve"> </v>
      </c>
      <c r="F322" s="5" t="str">
        <f>IF(B322&lt;&gt;" ",'Matriz Nº1 Identificación'!E322," ")</f>
        <v xml:space="preserve"> </v>
      </c>
      <c r="G322" s="101"/>
      <c r="H322" s="101"/>
      <c r="I322" s="4" t="str">
        <f>IFERROR(IF((VLOOKUP(G322,'Tabla 2-3-4-5'!$B$10:$C$12,2,FALSE)*(VLOOKUP('Matriz Nº2 Análisis'!H322,'Tabla 2-3-4-5'!$B$10:$C$12,2,FALSE)))&lt;3,"BAJO",IF((VLOOKUP(G322,'Tabla 2-3-4-5'!$B$10:$C$12,2,FALSE)*(VLOOKUP('Matriz Nº2 Análisis'!H322,'Tabla 2-3-4-5'!$B$10:$C$12,2,FALSE)))&gt;5,"ALTO","MEDIO"))," ")</f>
        <v xml:space="preserve"> </v>
      </c>
      <c r="J322" s="9"/>
      <c r="K322" s="10"/>
      <c r="N322" s="10"/>
      <c r="O322" s="10"/>
      <c r="P322" s="10"/>
      <c r="Q322" s="10"/>
      <c r="R322" s="10"/>
      <c r="S322" s="10"/>
      <c r="T322" s="10"/>
      <c r="U322" s="10"/>
      <c r="V322" s="10"/>
      <c r="W322" s="10"/>
      <c r="X322" s="10"/>
      <c r="Y322" s="10"/>
      <c r="Z322" s="10"/>
      <c r="AA322" s="10"/>
      <c r="AB322" s="10"/>
      <c r="AC322" s="10"/>
    </row>
    <row r="323" spans="1:29" ht="23.25" customHeight="1" thickBot="1" x14ac:dyDescent="0.35">
      <c r="A323" s="73" t="str">
        <f>'Matriz Nº1 Identificación'!A323</f>
        <v xml:space="preserve">Objetivo Estratégico: </v>
      </c>
      <c r="B323" s="409">
        <f>+'Matriz Nº1 Identificación'!B323:H323</f>
        <v>0</v>
      </c>
      <c r="C323" s="410"/>
      <c r="D323" s="410"/>
      <c r="E323" s="410"/>
      <c r="F323" s="410"/>
      <c r="G323" s="410"/>
      <c r="H323" s="410"/>
      <c r="I323" s="411"/>
      <c r="J323" s="1"/>
    </row>
    <row r="324" spans="1:29" ht="26.25" customHeight="1" x14ac:dyDescent="0.3">
      <c r="A324" s="75" t="str">
        <f>'Matriz Nº1 Identificación'!A324</f>
        <v>Objetivo táctico</v>
      </c>
      <c r="B324" s="406" t="str">
        <f>+'Matriz Nº1 Identificación'!B324:H324</f>
        <v xml:space="preserve">35. </v>
      </c>
      <c r="C324" s="407"/>
      <c r="D324" s="407"/>
      <c r="E324" s="407"/>
      <c r="F324" s="407"/>
      <c r="G324" s="407"/>
      <c r="H324" s="407"/>
      <c r="I324" s="408"/>
      <c r="J324" s="1"/>
    </row>
    <row r="325" spans="1:29" ht="83.25" customHeight="1" x14ac:dyDescent="0.3">
      <c r="A325" s="136" t="str">
        <f>'Matriz Nº1 Identificación'!A325</f>
        <v>35. 1</v>
      </c>
      <c r="B325" s="4" t="str">
        <f>IF('Matriz Nº1 Identificación'!B325&lt;&gt;" ",'Matriz Nº1 Identificación'!F325," ")</f>
        <v xml:space="preserve"> </v>
      </c>
      <c r="C325" s="101"/>
      <c r="D325" s="101"/>
      <c r="E325" s="4" t="str">
        <f>IFERROR(IF((VLOOKUP(C325,'Tabla 2-3-4-5'!$B$10:$C$12,2,FALSE)*(VLOOKUP('Matriz Nº2 Análisis'!D325,'Tabla 2-3-4-5'!$B$10:$C$12,2,FALSE)))&lt;3,"BAJO",IF((VLOOKUP(C325,'Tabla 2-3-4-5'!$B$10:$C$12,2,FALSE)*(VLOOKUP('Matriz Nº2 Análisis'!D325,'Tabla 2-3-4-5'!$B$10:$C$12,2,FALSE)))&gt;5,"ALTO","MEDIO"))," ")</f>
        <v xml:space="preserve"> </v>
      </c>
      <c r="F325" s="5" t="str">
        <f>IF(B325&lt;&gt;" ",'Matriz Nº1 Identificación'!E325," ")</f>
        <v xml:space="preserve"> </v>
      </c>
      <c r="G325" s="101"/>
      <c r="H325" s="101"/>
      <c r="I325" s="4" t="str">
        <f>IFERROR(IF((VLOOKUP(G325,'Tabla 2-3-4-5'!$B$10:$C$12,2,FALSE)*(VLOOKUP('Matriz Nº2 Análisis'!H325,'Tabla 2-3-4-5'!$B$10:$C$12,2,FALSE)))&lt;3,"BAJO",IF((VLOOKUP(G325,'Tabla 2-3-4-5'!$B$10:$C$12,2,FALSE)*(VLOOKUP('Matriz Nº2 Análisis'!H325,'Tabla 2-3-4-5'!$B$10:$C$12,2,FALSE)))&gt;5,"ALTO","MEDIO"))," ")</f>
        <v xml:space="preserve"> </v>
      </c>
      <c r="J325" s="9"/>
      <c r="K325" s="10"/>
      <c r="N325" s="10"/>
      <c r="O325" s="10"/>
      <c r="P325" s="10"/>
      <c r="Q325" s="10"/>
      <c r="R325" s="10"/>
      <c r="S325" s="10"/>
      <c r="T325" s="10"/>
      <c r="U325" s="10"/>
      <c r="V325" s="10"/>
      <c r="W325" s="10"/>
      <c r="X325" s="10"/>
      <c r="Y325" s="10"/>
      <c r="Z325" s="10"/>
      <c r="AA325" s="10"/>
      <c r="AB325" s="10"/>
      <c r="AC325" s="10"/>
    </row>
    <row r="326" spans="1:29" ht="83.25" customHeight="1" x14ac:dyDescent="0.3">
      <c r="A326" s="136" t="str">
        <f>'Matriz Nº1 Identificación'!A326</f>
        <v>35. 2</v>
      </c>
      <c r="B326" s="4" t="str">
        <f>IF('Matriz Nº1 Identificación'!B326&lt;&gt;" ",'Matriz Nº1 Identificación'!F326," ")</f>
        <v xml:space="preserve"> </v>
      </c>
      <c r="C326" s="101"/>
      <c r="D326" s="101"/>
      <c r="E326" s="4" t="str">
        <f>IFERROR(IF((VLOOKUP(C326,'Tabla 2-3-4-5'!$B$10:$C$12,2,FALSE)*(VLOOKUP('Matriz Nº2 Análisis'!D326,'Tabla 2-3-4-5'!$B$10:$C$12,2,FALSE)))&lt;3,"BAJO",IF((VLOOKUP(C326,'Tabla 2-3-4-5'!$B$10:$C$12,2,FALSE)*(VLOOKUP('Matriz Nº2 Análisis'!D326,'Tabla 2-3-4-5'!$B$10:$C$12,2,FALSE)))&gt;5,"ALTO","MEDIO"))," ")</f>
        <v xml:space="preserve"> </v>
      </c>
      <c r="F326" s="5" t="str">
        <f>IF(B326&lt;&gt;" ",'Matriz Nº1 Identificación'!E326," ")</f>
        <v xml:space="preserve"> </v>
      </c>
      <c r="G326" s="101"/>
      <c r="H326" s="101"/>
      <c r="I326" s="4" t="str">
        <f>IFERROR(IF((VLOOKUP(G326,'Tabla 2-3-4-5'!$B$10:$C$12,2,FALSE)*(VLOOKUP('Matriz Nº2 Análisis'!H326,'Tabla 2-3-4-5'!$B$10:$C$12,2,FALSE)))&lt;3,"BAJO",IF((VLOOKUP(G326,'Tabla 2-3-4-5'!$B$10:$C$12,2,FALSE)*(VLOOKUP('Matriz Nº2 Análisis'!H326,'Tabla 2-3-4-5'!$B$10:$C$12,2,FALSE)))&gt;5,"ALTO","MEDIO"))," ")</f>
        <v xml:space="preserve"> </v>
      </c>
      <c r="J326" s="9"/>
      <c r="K326" s="10"/>
      <c r="N326" s="10"/>
      <c r="O326" s="10"/>
      <c r="P326" s="10"/>
      <c r="Q326" s="10"/>
      <c r="R326" s="10"/>
      <c r="S326" s="10"/>
      <c r="T326" s="10"/>
      <c r="U326" s="10"/>
      <c r="V326" s="10"/>
      <c r="W326" s="10"/>
      <c r="X326" s="10"/>
      <c r="Y326" s="10"/>
      <c r="Z326" s="10"/>
      <c r="AA326" s="10"/>
      <c r="AB326" s="10"/>
      <c r="AC326" s="10"/>
    </row>
    <row r="327" spans="1:29" ht="83.25" customHeight="1" x14ac:dyDescent="0.3">
      <c r="A327" s="136" t="str">
        <f>'Matriz Nº1 Identificación'!A327</f>
        <v>35. 3</v>
      </c>
      <c r="B327" s="4" t="str">
        <f>IF('Matriz Nº1 Identificación'!B327&lt;&gt;" ",'Matriz Nº1 Identificación'!F327," ")</f>
        <v xml:space="preserve"> </v>
      </c>
      <c r="C327" s="101"/>
      <c r="D327" s="101"/>
      <c r="E327" s="4" t="str">
        <f>IFERROR(IF((VLOOKUP(C327,'Tabla 2-3-4-5'!$B$10:$C$12,2,FALSE)*(VLOOKUP('Matriz Nº2 Análisis'!D327,'Tabla 2-3-4-5'!$B$10:$C$12,2,FALSE)))&lt;3,"BAJO",IF((VLOOKUP(C327,'Tabla 2-3-4-5'!$B$10:$C$12,2,FALSE)*(VLOOKUP('Matriz Nº2 Análisis'!D327,'Tabla 2-3-4-5'!$B$10:$C$12,2,FALSE)))&gt;5,"ALTO","MEDIO"))," ")</f>
        <v xml:space="preserve"> </v>
      </c>
      <c r="F327" s="5" t="str">
        <f>IF(B327&lt;&gt;" ",'Matriz Nº1 Identificación'!E327," ")</f>
        <v xml:space="preserve"> </v>
      </c>
      <c r="G327" s="101"/>
      <c r="H327" s="101"/>
      <c r="I327" s="4" t="str">
        <f>IFERROR(IF((VLOOKUP(G327,'Tabla 2-3-4-5'!$B$10:$C$12,2,FALSE)*(VLOOKUP('Matriz Nº2 Análisis'!H327,'Tabla 2-3-4-5'!$B$10:$C$12,2,FALSE)))&lt;3,"BAJO",IF((VLOOKUP(G327,'Tabla 2-3-4-5'!$B$10:$C$12,2,FALSE)*(VLOOKUP('Matriz Nº2 Análisis'!H327,'Tabla 2-3-4-5'!$B$10:$C$12,2,FALSE)))&gt;5,"ALTO","MEDIO"))," ")</f>
        <v xml:space="preserve"> </v>
      </c>
      <c r="J327" s="9"/>
      <c r="K327" s="10"/>
      <c r="N327" s="10"/>
      <c r="O327" s="10"/>
      <c r="P327" s="10"/>
      <c r="Q327" s="10"/>
      <c r="R327" s="10"/>
      <c r="S327" s="10"/>
      <c r="T327" s="10"/>
      <c r="U327" s="10"/>
      <c r="V327" s="10"/>
      <c r="W327" s="10"/>
      <c r="X327" s="10"/>
      <c r="Y327" s="10"/>
      <c r="Z327" s="10"/>
      <c r="AA327" s="10"/>
      <c r="AB327" s="10"/>
      <c r="AC327" s="10"/>
    </row>
    <row r="328" spans="1:29" ht="83.25" customHeight="1" x14ac:dyDescent="0.3">
      <c r="A328" s="136" t="str">
        <f>'Matriz Nº1 Identificación'!A328</f>
        <v>35. 4</v>
      </c>
      <c r="B328" s="4" t="str">
        <f>IF('Matriz Nº1 Identificación'!B328&lt;&gt;" ",'Matriz Nº1 Identificación'!F328," ")</f>
        <v xml:space="preserve"> </v>
      </c>
      <c r="C328" s="101"/>
      <c r="D328" s="101"/>
      <c r="E328" s="4" t="str">
        <f>IFERROR(IF((VLOOKUP(C328,'Tabla 2-3-4-5'!$B$10:$C$12,2,FALSE)*(VLOOKUP('Matriz Nº2 Análisis'!D328,'Tabla 2-3-4-5'!$B$10:$C$12,2,FALSE)))&lt;3,"BAJO",IF((VLOOKUP(C328,'Tabla 2-3-4-5'!$B$10:$C$12,2,FALSE)*(VLOOKUP('Matriz Nº2 Análisis'!D328,'Tabla 2-3-4-5'!$B$10:$C$12,2,FALSE)))&gt;5,"ALTO","MEDIO"))," ")</f>
        <v xml:space="preserve"> </v>
      </c>
      <c r="F328" s="5" t="str">
        <f>IF(B328&lt;&gt;" ",'Matriz Nº1 Identificación'!E328," ")</f>
        <v xml:space="preserve"> </v>
      </c>
      <c r="G328" s="101"/>
      <c r="H328" s="101"/>
      <c r="I328" s="4" t="str">
        <f>IFERROR(IF((VLOOKUP(G328,'Tabla 2-3-4-5'!$B$10:$C$12,2,FALSE)*(VLOOKUP('Matriz Nº2 Análisis'!H328,'Tabla 2-3-4-5'!$B$10:$C$12,2,FALSE)))&lt;3,"BAJO",IF((VLOOKUP(G328,'Tabla 2-3-4-5'!$B$10:$C$12,2,FALSE)*(VLOOKUP('Matriz Nº2 Análisis'!H328,'Tabla 2-3-4-5'!$B$10:$C$12,2,FALSE)))&gt;5,"ALTO","MEDIO"))," ")</f>
        <v xml:space="preserve"> </v>
      </c>
      <c r="J328" s="9"/>
      <c r="K328" s="10"/>
      <c r="N328" s="10"/>
      <c r="O328" s="10"/>
      <c r="P328" s="10"/>
      <c r="Q328" s="10"/>
      <c r="R328" s="10"/>
      <c r="S328" s="10"/>
      <c r="T328" s="10"/>
      <c r="U328" s="10"/>
      <c r="V328" s="10"/>
      <c r="W328" s="10"/>
      <c r="X328" s="10"/>
      <c r="Y328" s="10"/>
      <c r="Z328" s="10"/>
      <c r="AA328" s="10"/>
      <c r="AB328" s="10"/>
      <c r="AC328" s="10"/>
    </row>
    <row r="329" spans="1:29" ht="83.25" customHeight="1" x14ac:dyDescent="0.3">
      <c r="A329" s="136" t="str">
        <f>'Matriz Nº1 Identificación'!A329</f>
        <v>35. 5</v>
      </c>
      <c r="B329" s="4" t="str">
        <f>IF('Matriz Nº1 Identificación'!B329&lt;&gt;" ",'Matriz Nº1 Identificación'!F329," ")</f>
        <v xml:space="preserve"> </v>
      </c>
      <c r="C329" s="101"/>
      <c r="D329" s="101"/>
      <c r="E329" s="4" t="str">
        <f>IFERROR(IF((VLOOKUP(C329,'Tabla 2-3-4-5'!$B$10:$C$12,2,FALSE)*(VLOOKUP('Matriz Nº2 Análisis'!D329,'Tabla 2-3-4-5'!$B$10:$C$12,2,FALSE)))&lt;3,"BAJO",IF((VLOOKUP(C329,'Tabla 2-3-4-5'!$B$10:$C$12,2,FALSE)*(VLOOKUP('Matriz Nº2 Análisis'!D329,'Tabla 2-3-4-5'!$B$10:$C$12,2,FALSE)))&gt;5,"ALTO","MEDIO"))," ")</f>
        <v xml:space="preserve"> </v>
      </c>
      <c r="F329" s="5" t="str">
        <f>IF(B329&lt;&gt;" ",'Matriz Nº1 Identificación'!E329," ")</f>
        <v xml:space="preserve"> </v>
      </c>
      <c r="G329" s="101"/>
      <c r="H329" s="101"/>
      <c r="I329" s="4" t="str">
        <f>IFERROR(IF((VLOOKUP(G329,'Tabla 2-3-4-5'!$B$10:$C$12,2,FALSE)*(VLOOKUP('Matriz Nº2 Análisis'!H329,'Tabla 2-3-4-5'!$B$10:$C$12,2,FALSE)))&lt;3,"BAJO",IF((VLOOKUP(G329,'Tabla 2-3-4-5'!$B$10:$C$12,2,FALSE)*(VLOOKUP('Matriz Nº2 Análisis'!H329,'Tabla 2-3-4-5'!$B$10:$C$12,2,FALSE)))&gt;5,"ALTO","MEDIO"))," ")</f>
        <v xml:space="preserve"> </v>
      </c>
      <c r="J329" s="9"/>
      <c r="K329" s="10"/>
      <c r="N329" s="10"/>
      <c r="O329" s="10"/>
      <c r="P329" s="10"/>
      <c r="Q329" s="10"/>
      <c r="R329" s="10"/>
      <c r="S329" s="10"/>
      <c r="T329" s="10"/>
      <c r="U329" s="10"/>
      <c r="V329" s="10"/>
      <c r="W329" s="10"/>
      <c r="X329" s="10"/>
      <c r="Y329" s="10"/>
      <c r="Z329" s="10"/>
      <c r="AA329" s="10"/>
      <c r="AB329" s="10"/>
      <c r="AC329" s="10"/>
    </row>
    <row r="330" spans="1:29" ht="83.25" customHeight="1" x14ac:dyDescent="0.3">
      <c r="A330" s="136" t="str">
        <f>'Matriz Nº1 Identificación'!A330</f>
        <v>35. 6</v>
      </c>
      <c r="B330" s="4" t="str">
        <f>IF('Matriz Nº1 Identificación'!B330&lt;&gt;" ",'Matriz Nº1 Identificación'!F330," ")</f>
        <v xml:space="preserve"> </v>
      </c>
      <c r="C330" s="101"/>
      <c r="D330" s="101"/>
      <c r="E330" s="4" t="str">
        <f>IFERROR(IF((VLOOKUP(C330,'Tabla 2-3-4-5'!$B$10:$C$12,2,FALSE)*(VLOOKUP('Matriz Nº2 Análisis'!D330,'Tabla 2-3-4-5'!$B$10:$C$12,2,FALSE)))&lt;3,"BAJO",IF((VLOOKUP(C330,'Tabla 2-3-4-5'!$B$10:$C$12,2,FALSE)*(VLOOKUP('Matriz Nº2 Análisis'!D330,'Tabla 2-3-4-5'!$B$10:$C$12,2,FALSE)))&gt;5,"ALTO","MEDIO"))," ")</f>
        <v xml:space="preserve"> </v>
      </c>
      <c r="F330" s="5" t="str">
        <f>IF(B330&lt;&gt;" ",'Matriz Nº1 Identificación'!E330," ")</f>
        <v xml:space="preserve"> </v>
      </c>
      <c r="G330" s="101"/>
      <c r="H330" s="101"/>
      <c r="I330" s="4" t="str">
        <f>IFERROR(IF((VLOOKUP(G330,'Tabla 2-3-4-5'!$B$10:$C$12,2,FALSE)*(VLOOKUP('Matriz Nº2 Análisis'!H330,'Tabla 2-3-4-5'!$B$10:$C$12,2,FALSE)))&lt;3,"BAJO",IF((VLOOKUP(G330,'Tabla 2-3-4-5'!$B$10:$C$12,2,FALSE)*(VLOOKUP('Matriz Nº2 Análisis'!H330,'Tabla 2-3-4-5'!$B$10:$C$12,2,FALSE)))&gt;5,"ALTO","MEDIO"))," ")</f>
        <v xml:space="preserve"> </v>
      </c>
      <c r="J330" s="9"/>
      <c r="K330" s="10"/>
      <c r="N330" s="10"/>
      <c r="O330" s="10"/>
      <c r="P330" s="10"/>
      <c r="Q330" s="10"/>
      <c r="R330" s="10"/>
      <c r="S330" s="10"/>
      <c r="T330" s="10"/>
      <c r="U330" s="10"/>
      <c r="V330" s="10"/>
      <c r="W330" s="10"/>
      <c r="X330" s="10"/>
      <c r="Y330" s="10"/>
      <c r="Z330" s="10"/>
      <c r="AA330" s="10"/>
      <c r="AB330" s="10"/>
      <c r="AC330" s="10"/>
    </row>
    <row r="331" spans="1:29" ht="83.25" customHeight="1" thickBot="1" x14ac:dyDescent="0.35">
      <c r="A331" s="136" t="str">
        <f>'Matriz Nº1 Identificación'!A331</f>
        <v>35. 7</v>
      </c>
      <c r="B331" s="4" t="str">
        <f>IF('Matriz Nº1 Identificación'!B331&lt;&gt;" ",'Matriz Nº1 Identificación'!F331," ")</f>
        <v xml:space="preserve"> </v>
      </c>
      <c r="C331" s="101"/>
      <c r="D331" s="101"/>
      <c r="E331" s="4" t="str">
        <f>IFERROR(IF((VLOOKUP(C331,'Tabla 2-3-4-5'!$B$10:$C$12,2,FALSE)*(VLOOKUP('Matriz Nº2 Análisis'!D331,'Tabla 2-3-4-5'!$B$10:$C$12,2,FALSE)))&lt;3,"BAJO",IF((VLOOKUP(C331,'Tabla 2-3-4-5'!$B$10:$C$12,2,FALSE)*(VLOOKUP('Matriz Nº2 Análisis'!D331,'Tabla 2-3-4-5'!$B$10:$C$12,2,FALSE)))&gt;5,"ALTO","MEDIO"))," ")</f>
        <v xml:space="preserve"> </v>
      </c>
      <c r="F331" s="5" t="str">
        <f>IF(B331&lt;&gt;" ",'Matriz Nº1 Identificación'!E331," ")</f>
        <v xml:space="preserve"> </v>
      </c>
      <c r="G331" s="101"/>
      <c r="H331" s="101"/>
      <c r="I331" s="4" t="str">
        <f>IFERROR(IF((VLOOKUP(G331,'Tabla 2-3-4-5'!$B$10:$C$12,2,FALSE)*(VLOOKUP('Matriz Nº2 Análisis'!H331,'Tabla 2-3-4-5'!$B$10:$C$12,2,FALSE)))&lt;3,"BAJO",IF((VLOOKUP(G331,'Tabla 2-3-4-5'!$B$10:$C$12,2,FALSE)*(VLOOKUP('Matriz Nº2 Análisis'!H331,'Tabla 2-3-4-5'!$B$10:$C$12,2,FALSE)))&gt;5,"ALTO","MEDIO"))," ")</f>
        <v xml:space="preserve"> </v>
      </c>
      <c r="J331" s="9"/>
      <c r="K331" s="10"/>
      <c r="N331" s="10"/>
      <c r="O331" s="10"/>
      <c r="P331" s="10"/>
      <c r="Q331" s="10"/>
      <c r="R331" s="10"/>
      <c r="S331" s="10"/>
      <c r="T331" s="10"/>
      <c r="U331" s="10"/>
      <c r="V331" s="10"/>
      <c r="W331" s="10"/>
      <c r="X331" s="10"/>
      <c r="Y331" s="10"/>
      <c r="Z331" s="10"/>
      <c r="AA331" s="10"/>
      <c r="AB331" s="10"/>
      <c r="AC331" s="10"/>
    </row>
    <row r="332" spans="1:29" ht="23.25" customHeight="1" thickBot="1" x14ac:dyDescent="0.35">
      <c r="A332" s="73" t="str">
        <f>'Matriz Nº1 Identificación'!A332</f>
        <v xml:space="preserve">Objetivo Estratégico: </v>
      </c>
      <c r="B332" s="409">
        <f>+'Matriz Nº1 Identificación'!B332:H332</f>
        <v>0</v>
      </c>
      <c r="C332" s="410"/>
      <c r="D332" s="410"/>
      <c r="E332" s="410"/>
      <c r="F332" s="410"/>
      <c r="G332" s="410"/>
      <c r="H332" s="410"/>
      <c r="I332" s="411"/>
      <c r="J332" s="1"/>
    </row>
    <row r="333" spans="1:29" ht="26.25" customHeight="1" x14ac:dyDescent="0.3">
      <c r="A333" s="75" t="str">
        <f>'Matriz Nº1 Identificación'!A333</f>
        <v>Objetivo táctico</v>
      </c>
      <c r="B333" s="406" t="str">
        <f>+'Matriz Nº1 Identificación'!B333:H333</f>
        <v xml:space="preserve">36. </v>
      </c>
      <c r="C333" s="407"/>
      <c r="D333" s="407"/>
      <c r="E333" s="407"/>
      <c r="F333" s="407"/>
      <c r="G333" s="407"/>
      <c r="H333" s="407"/>
      <c r="I333" s="408"/>
      <c r="J333" s="1"/>
    </row>
    <row r="334" spans="1:29" ht="83.25" customHeight="1" x14ac:dyDescent="0.3">
      <c r="A334" s="136" t="str">
        <f>'Matriz Nº1 Identificación'!A334</f>
        <v>36. 1</v>
      </c>
      <c r="B334" s="4" t="str">
        <f>IF('Matriz Nº1 Identificación'!B334&lt;&gt;" ",'Matriz Nº1 Identificación'!F334," ")</f>
        <v xml:space="preserve"> </v>
      </c>
      <c r="C334" s="101"/>
      <c r="D334" s="101"/>
      <c r="E334" s="4" t="str">
        <f>IFERROR(IF((VLOOKUP(C334,'Tabla 2-3-4-5'!$B$10:$C$12,2,FALSE)*(VLOOKUP('Matriz Nº2 Análisis'!D334,'Tabla 2-3-4-5'!$B$10:$C$12,2,FALSE)))&lt;3,"BAJO",IF((VLOOKUP(C334,'Tabla 2-3-4-5'!$B$10:$C$12,2,FALSE)*(VLOOKUP('Matriz Nº2 Análisis'!D334,'Tabla 2-3-4-5'!$B$10:$C$12,2,FALSE)))&gt;5,"ALTO","MEDIO"))," ")</f>
        <v xml:space="preserve"> </v>
      </c>
      <c r="F334" s="5" t="str">
        <f>IF(B334&lt;&gt;" ",'Matriz Nº1 Identificación'!E334," ")</f>
        <v xml:space="preserve"> </v>
      </c>
      <c r="G334" s="101"/>
      <c r="H334" s="101"/>
      <c r="I334" s="4" t="str">
        <f>IFERROR(IF((VLOOKUP(G334,'Tabla 2-3-4-5'!$B$10:$C$12,2,FALSE)*(VLOOKUP('Matriz Nº2 Análisis'!H334,'Tabla 2-3-4-5'!$B$10:$C$12,2,FALSE)))&lt;3,"BAJO",IF((VLOOKUP(G334,'Tabla 2-3-4-5'!$B$10:$C$12,2,FALSE)*(VLOOKUP('Matriz Nº2 Análisis'!H334,'Tabla 2-3-4-5'!$B$10:$C$12,2,FALSE)))&gt;5,"ALTO","MEDIO"))," ")</f>
        <v xml:space="preserve"> </v>
      </c>
      <c r="J334" s="9"/>
      <c r="K334" s="10"/>
      <c r="N334" s="10"/>
      <c r="O334" s="10"/>
      <c r="P334" s="10"/>
      <c r="Q334" s="10"/>
      <c r="R334" s="10"/>
      <c r="S334" s="10"/>
      <c r="T334" s="10"/>
      <c r="U334" s="10"/>
      <c r="V334" s="10"/>
      <c r="W334" s="10"/>
      <c r="X334" s="10"/>
      <c r="Y334" s="10"/>
      <c r="Z334" s="10"/>
      <c r="AA334" s="10"/>
      <c r="AB334" s="10"/>
      <c r="AC334" s="10"/>
    </row>
    <row r="335" spans="1:29" ht="83.25" customHeight="1" x14ac:dyDescent="0.3">
      <c r="A335" s="136" t="str">
        <f>'Matriz Nº1 Identificación'!A335</f>
        <v>36. 2</v>
      </c>
      <c r="B335" s="4" t="str">
        <f>IF('Matriz Nº1 Identificación'!B335&lt;&gt;" ",'Matriz Nº1 Identificación'!F335," ")</f>
        <v xml:space="preserve"> </v>
      </c>
      <c r="C335" s="101"/>
      <c r="D335" s="101"/>
      <c r="E335" s="4" t="str">
        <f>IFERROR(IF((VLOOKUP(C335,'Tabla 2-3-4-5'!$B$10:$C$12,2,FALSE)*(VLOOKUP('Matriz Nº2 Análisis'!D335,'Tabla 2-3-4-5'!$B$10:$C$12,2,FALSE)))&lt;3,"BAJO",IF((VLOOKUP(C335,'Tabla 2-3-4-5'!$B$10:$C$12,2,FALSE)*(VLOOKUP('Matriz Nº2 Análisis'!D335,'Tabla 2-3-4-5'!$B$10:$C$12,2,FALSE)))&gt;5,"ALTO","MEDIO"))," ")</f>
        <v xml:space="preserve"> </v>
      </c>
      <c r="F335" s="5" t="str">
        <f>IF(B335&lt;&gt;" ",'Matriz Nº1 Identificación'!E335," ")</f>
        <v xml:space="preserve"> </v>
      </c>
      <c r="G335" s="101"/>
      <c r="H335" s="101"/>
      <c r="I335" s="4" t="str">
        <f>IFERROR(IF((VLOOKUP(G335,'Tabla 2-3-4-5'!$B$10:$C$12,2,FALSE)*(VLOOKUP('Matriz Nº2 Análisis'!H335,'Tabla 2-3-4-5'!$B$10:$C$12,2,FALSE)))&lt;3,"BAJO",IF((VLOOKUP(G335,'Tabla 2-3-4-5'!$B$10:$C$12,2,FALSE)*(VLOOKUP('Matriz Nº2 Análisis'!H335,'Tabla 2-3-4-5'!$B$10:$C$12,2,FALSE)))&gt;5,"ALTO","MEDIO"))," ")</f>
        <v xml:space="preserve"> </v>
      </c>
      <c r="J335" s="9"/>
      <c r="K335" s="10"/>
      <c r="N335" s="10"/>
      <c r="O335" s="10"/>
      <c r="P335" s="10"/>
      <c r="Q335" s="10"/>
      <c r="R335" s="10"/>
      <c r="S335" s="10"/>
      <c r="T335" s="10"/>
      <c r="U335" s="10"/>
      <c r="V335" s="10"/>
      <c r="W335" s="10"/>
      <c r="X335" s="10"/>
      <c r="Y335" s="10"/>
      <c r="Z335" s="10"/>
      <c r="AA335" s="10"/>
      <c r="AB335" s="10"/>
      <c r="AC335" s="10"/>
    </row>
    <row r="336" spans="1:29" ht="83.25" customHeight="1" x14ac:dyDescent="0.3">
      <c r="A336" s="136" t="str">
        <f>'Matriz Nº1 Identificación'!A336</f>
        <v>36. 3</v>
      </c>
      <c r="B336" s="4" t="str">
        <f>IF('Matriz Nº1 Identificación'!B336&lt;&gt;" ",'Matriz Nº1 Identificación'!F336," ")</f>
        <v xml:space="preserve"> </v>
      </c>
      <c r="C336" s="101"/>
      <c r="D336" s="101"/>
      <c r="E336" s="4" t="str">
        <f>IFERROR(IF((VLOOKUP(C336,'Tabla 2-3-4-5'!$B$10:$C$12,2,FALSE)*(VLOOKUP('Matriz Nº2 Análisis'!D336,'Tabla 2-3-4-5'!$B$10:$C$12,2,FALSE)))&lt;3,"BAJO",IF((VLOOKUP(C336,'Tabla 2-3-4-5'!$B$10:$C$12,2,FALSE)*(VLOOKUP('Matriz Nº2 Análisis'!D336,'Tabla 2-3-4-5'!$B$10:$C$12,2,FALSE)))&gt;5,"ALTO","MEDIO"))," ")</f>
        <v xml:space="preserve"> </v>
      </c>
      <c r="F336" s="5" t="str">
        <f>IF(B336&lt;&gt;" ",'Matriz Nº1 Identificación'!E336," ")</f>
        <v xml:space="preserve"> </v>
      </c>
      <c r="G336" s="101"/>
      <c r="H336" s="101"/>
      <c r="I336" s="4" t="str">
        <f>IFERROR(IF((VLOOKUP(G336,'Tabla 2-3-4-5'!$B$10:$C$12,2,FALSE)*(VLOOKUP('Matriz Nº2 Análisis'!H336,'Tabla 2-3-4-5'!$B$10:$C$12,2,FALSE)))&lt;3,"BAJO",IF((VLOOKUP(G336,'Tabla 2-3-4-5'!$B$10:$C$12,2,FALSE)*(VLOOKUP('Matriz Nº2 Análisis'!H336,'Tabla 2-3-4-5'!$B$10:$C$12,2,FALSE)))&gt;5,"ALTO","MEDIO"))," ")</f>
        <v xml:space="preserve"> </v>
      </c>
      <c r="J336" s="9"/>
      <c r="K336" s="10"/>
      <c r="N336" s="10"/>
      <c r="O336" s="10"/>
      <c r="P336" s="10"/>
      <c r="Q336" s="10"/>
      <c r="R336" s="10"/>
      <c r="S336" s="10"/>
      <c r="T336" s="10"/>
      <c r="U336" s="10"/>
      <c r="V336" s="10"/>
      <c r="W336" s="10"/>
      <c r="X336" s="10"/>
      <c r="Y336" s="10"/>
      <c r="Z336" s="10"/>
      <c r="AA336" s="10"/>
      <c r="AB336" s="10"/>
      <c r="AC336" s="10"/>
    </row>
    <row r="337" spans="1:29" ht="83.25" customHeight="1" x14ac:dyDescent="0.3">
      <c r="A337" s="136" t="str">
        <f>'Matriz Nº1 Identificación'!A337</f>
        <v>36. 4</v>
      </c>
      <c r="B337" s="4" t="str">
        <f>IF('Matriz Nº1 Identificación'!B337&lt;&gt;" ",'Matriz Nº1 Identificación'!F337," ")</f>
        <v xml:space="preserve"> </v>
      </c>
      <c r="C337" s="101"/>
      <c r="D337" s="101"/>
      <c r="E337" s="4" t="str">
        <f>IFERROR(IF((VLOOKUP(C337,'Tabla 2-3-4-5'!$B$10:$C$12,2,FALSE)*(VLOOKUP('Matriz Nº2 Análisis'!D337,'Tabla 2-3-4-5'!$B$10:$C$12,2,FALSE)))&lt;3,"BAJO",IF((VLOOKUP(C337,'Tabla 2-3-4-5'!$B$10:$C$12,2,FALSE)*(VLOOKUP('Matriz Nº2 Análisis'!D337,'Tabla 2-3-4-5'!$B$10:$C$12,2,FALSE)))&gt;5,"ALTO","MEDIO"))," ")</f>
        <v xml:space="preserve"> </v>
      </c>
      <c r="F337" s="5" t="str">
        <f>IF(B337&lt;&gt;" ",'Matriz Nº1 Identificación'!E337," ")</f>
        <v xml:space="preserve"> </v>
      </c>
      <c r="G337" s="101"/>
      <c r="H337" s="101"/>
      <c r="I337" s="4" t="str">
        <f>IFERROR(IF((VLOOKUP(G337,'Tabla 2-3-4-5'!$B$10:$C$12,2,FALSE)*(VLOOKUP('Matriz Nº2 Análisis'!H337,'Tabla 2-3-4-5'!$B$10:$C$12,2,FALSE)))&lt;3,"BAJO",IF((VLOOKUP(G337,'Tabla 2-3-4-5'!$B$10:$C$12,2,FALSE)*(VLOOKUP('Matriz Nº2 Análisis'!H337,'Tabla 2-3-4-5'!$B$10:$C$12,2,FALSE)))&gt;5,"ALTO","MEDIO"))," ")</f>
        <v xml:space="preserve"> </v>
      </c>
      <c r="J337" s="9"/>
      <c r="K337" s="10"/>
      <c r="N337" s="10"/>
      <c r="O337" s="10"/>
      <c r="P337" s="10"/>
      <c r="Q337" s="10"/>
      <c r="R337" s="10"/>
      <c r="S337" s="10"/>
      <c r="T337" s="10"/>
      <c r="U337" s="10"/>
      <c r="V337" s="10"/>
      <c r="W337" s="10"/>
      <c r="X337" s="10"/>
      <c r="Y337" s="10"/>
      <c r="Z337" s="10"/>
      <c r="AA337" s="10"/>
      <c r="AB337" s="10"/>
      <c r="AC337" s="10"/>
    </row>
    <row r="338" spans="1:29" ht="83.25" customHeight="1" x14ac:dyDescent="0.3">
      <c r="A338" s="136" t="str">
        <f>'Matriz Nº1 Identificación'!A338</f>
        <v>36. 5</v>
      </c>
      <c r="B338" s="4" t="str">
        <f>IF('Matriz Nº1 Identificación'!B338&lt;&gt;" ",'Matriz Nº1 Identificación'!F338," ")</f>
        <v xml:space="preserve"> </v>
      </c>
      <c r="C338" s="101"/>
      <c r="D338" s="101"/>
      <c r="E338" s="4" t="str">
        <f>IFERROR(IF((VLOOKUP(C338,'Tabla 2-3-4-5'!$B$10:$C$12,2,FALSE)*(VLOOKUP('Matriz Nº2 Análisis'!D338,'Tabla 2-3-4-5'!$B$10:$C$12,2,FALSE)))&lt;3,"BAJO",IF((VLOOKUP(C338,'Tabla 2-3-4-5'!$B$10:$C$12,2,FALSE)*(VLOOKUP('Matriz Nº2 Análisis'!D338,'Tabla 2-3-4-5'!$B$10:$C$12,2,FALSE)))&gt;5,"ALTO","MEDIO"))," ")</f>
        <v xml:space="preserve"> </v>
      </c>
      <c r="F338" s="5" t="str">
        <f>IF(B338&lt;&gt;" ",'Matriz Nº1 Identificación'!E338," ")</f>
        <v xml:space="preserve"> </v>
      </c>
      <c r="G338" s="101"/>
      <c r="H338" s="101"/>
      <c r="I338" s="4" t="str">
        <f>IFERROR(IF((VLOOKUP(G338,'Tabla 2-3-4-5'!$B$10:$C$12,2,FALSE)*(VLOOKUP('Matriz Nº2 Análisis'!H338,'Tabla 2-3-4-5'!$B$10:$C$12,2,FALSE)))&lt;3,"BAJO",IF((VLOOKUP(G338,'Tabla 2-3-4-5'!$B$10:$C$12,2,FALSE)*(VLOOKUP('Matriz Nº2 Análisis'!H338,'Tabla 2-3-4-5'!$B$10:$C$12,2,FALSE)))&gt;5,"ALTO","MEDIO"))," ")</f>
        <v xml:space="preserve"> </v>
      </c>
      <c r="J338" s="9"/>
      <c r="K338" s="10"/>
      <c r="N338" s="10"/>
      <c r="O338" s="10"/>
      <c r="P338" s="10"/>
      <c r="Q338" s="10"/>
      <c r="R338" s="10"/>
      <c r="S338" s="10"/>
      <c r="T338" s="10"/>
      <c r="U338" s="10"/>
      <c r="V338" s="10"/>
      <c r="W338" s="10"/>
      <c r="X338" s="10"/>
      <c r="Y338" s="10"/>
      <c r="Z338" s="10"/>
      <c r="AA338" s="10"/>
      <c r="AB338" s="10"/>
      <c r="AC338" s="10"/>
    </row>
    <row r="339" spans="1:29" ht="83.25" customHeight="1" x14ac:dyDescent="0.3">
      <c r="A339" s="136" t="str">
        <f>'Matriz Nº1 Identificación'!A339</f>
        <v>36. 6</v>
      </c>
      <c r="B339" s="4" t="str">
        <f>IF('Matriz Nº1 Identificación'!B339&lt;&gt;" ",'Matriz Nº1 Identificación'!F339," ")</f>
        <v xml:space="preserve"> </v>
      </c>
      <c r="C339" s="101"/>
      <c r="D339" s="101"/>
      <c r="E339" s="4" t="str">
        <f>IFERROR(IF((VLOOKUP(C339,'Tabla 2-3-4-5'!$B$10:$C$12,2,FALSE)*(VLOOKUP('Matriz Nº2 Análisis'!D339,'Tabla 2-3-4-5'!$B$10:$C$12,2,FALSE)))&lt;3,"BAJO",IF((VLOOKUP(C339,'Tabla 2-3-4-5'!$B$10:$C$12,2,FALSE)*(VLOOKUP('Matriz Nº2 Análisis'!D339,'Tabla 2-3-4-5'!$B$10:$C$12,2,FALSE)))&gt;5,"ALTO","MEDIO"))," ")</f>
        <v xml:space="preserve"> </v>
      </c>
      <c r="F339" s="5" t="str">
        <f>IF(B339&lt;&gt;" ",'Matriz Nº1 Identificación'!E339," ")</f>
        <v xml:space="preserve"> </v>
      </c>
      <c r="G339" s="101"/>
      <c r="H339" s="101"/>
      <c r="I339" s="4" t="str">
        <f>IFERROR(IF((VLOOKUP(G339,'Tabla 2-3-4-5'!$B$10:$C$12,2,FALSE)*(VLOOKUP('Matriz Nº2 Análisis'!H339,'Tabla 2-3-4-5'!$B$10:$C$12,2,FALSE)))&lt;3,"BAJO",IF((VLOOKUP(G339,'Tabla 2-3-4-5'!$B$10:$C$12,2,FALSE)*(VLOOKUP('Matriz Nº2 Análisis'!H339,'Tabla 2-3-4-5'!$B$10:$C$12,2,FALSE)))&gt;5,"ALTO","MEDIO"))," ")</f>
        <v xml:space="preserve"> </v>
      </c>
      <c r="J339" s="9"/>
      <c r="K339" s="10"/>
      <c r="N339" s="10"/>
      <c r="O339" s="10"/>
      <c r="P339" s="10"/>
      <c r="Q339" s="10"/>
      <c r="R339" s="10"/>
      <c r="S339" s="10"/>
      <c r="T339" s="10"/>
      <c r="U339" s="10"/>
      <c r="V339" s="10"/>
      <c r="W339" s="10"/>
      <c r="X339" s="10"/>
      <c r="Y339" s="10"/>
      <c r="Z339" s="10"/>
      <c r="AA339" s="10"/>
      <c r="AB339" s="10"/>
      <c r="AC339" s="10"/>
    </row>
    <row r="340" spans="1:29" ht="83.25" customHeight="1" thickBot="1" x14ac:dyDescent="0.35">
      <c r="A340" s="136" t="str">
        <f>'Matriz Nº1 Identificación'!A340</f>
        <v>36. 7</v>
      </c>
      <c r="B340" s="4" t="str">
        <f>IF('Matriz Nº1 Identificación'!B340&lt;&gt;" ",'Matriz Nº1 Identificación'!F340," ")</f>
        <v xml:space="preserve"> </v>
      </c>
      <c r="C340" s="101"/>
      <c r="D340" s="101"/>
      <c r="E340" s="4" t="str">
        <f>IFERROR(IF((VLOOKUP(C340,'Tabla 2-3-4-5'!$B$10:$C$12,2,FALSE)*(VLOOKUP('Matriz Nº2 Análisis'!D340,'Tabla 2-3-4-5'!$B$10:$C$12,2,FALSE)))&lt;3,"BAJO",IF((VLOOKUP(C340,'Tabla 2-3-4-5'!$B$10:$C$12,2,FALSE)*(VLOOKUP('Matriz Nº2 Análisis'!D340,'Tabla 2-3-4-5'!$B$10:$C$12,2,FALSE)))&gt;5,"ALTO","MEDIO"))," ")</f>
        <v xml:space="preserve"> </v>
      </c>
      <c r="F340" s="5" t="str">
        <f>IF(B340&lt;&gt;" ",'Matriz Nº1 Identificación'!E340," ")</f>
        <v xml:space="preserve"> </v>
      </c>
      <c r="G340" s="101"/>
      <c r="H340" s="101"/>
      <c r="I340" s="4" t="str">
        <f>IFERROR(IF((VLOOKUP(G340,'Tabla 2-3-4-5'!$B$10:$C$12,2,FALSE)*(VLOOKUP('Matriz Nº2 Análisis'!H340,'Tabla 2-3-4-5'!$B$10:$C$12,2,FALSE)))&lt;3,"BAJO",IF((VLOOKUP(G340,'Tabla 2-3-4-5'!$B$10:$C$12,2,FALSE)*(VLOOKUP('Matriz Nº2 Análisis'!H340,'Tabla 2-3-4-5'!$B$10:$C$12,2,FALSE)))&gt;5,"ALTO","MEDIO"))," ")</f>
        <v xml:space="preserve"> </v>
      </c>
      <c r="J340" s="9"/>
      <c r="K340" s="10"/>
      <c r="N340" s="10"/>
      <c r="O340" s="10"/>
      <c r="P340" s="10"/>
      <c r="Q340" s="10"/>
      <c r="R340" s="10"/>
      <c r="S340" s="10"/>
      <c r="T340" s="10"/>
      <c r="U340" s="10"/>
      <c r="V340" s="10"/>
      <c r="W340" s="10"/>
      <c r="X340" s="10"/>
      <c r="Y340" s="10"/>
      <c r="Z340" s="10"/>
      <c r="AA340" s="10"/>
      <c r="AB340" s="10"/>
      <c r="AC340" s="10"/>
    </row>
    <row r="341" spans="1:29" ht="23.25" customHeight="1" thickBot="1" x14ac:dyDescent="0.35">
      <c r="A341" s="73" t="str">
        <f>'Matriz Nº1 Identificación'!A341</f>
        <v xml:space="preserve">Objetivo Estratégico: </v>
      </c>
      <c r="B341" s="409">
        <f>+'Matriz Nº1 Identificación'!B341:H341</f>
        <v>0</v>
      </c>
      <c r="C341" s="410"/>
      <c r="D341" s="410"/>
      <c r="E341" s="410"/>
      <c r="F341" s="410"/>
      <c r="G341" s="410"/>
      <c r="H341" s="410"/>
      <c r="I341" s="411"/>
      <c r="J341" s="1"/>
    </row>
    <row r="342" spans="1:29" ht="26.25" customHeight="1" x14ac:dyDescent="0.3">
      <c r="A342" s="75" t="str">
        <f>'Matriz Nº1 Identificación'!A342</f>
        <v>Objetivo táctico</v>
      </c>
      <c r="B342" s="406" t="str">
        <f>+'Matriz Nº1 Identificación'!B342:H342</f>
        <v xml:space="preserve">37. </v>
      </c>
      <c r="C342" s="407"/>
      <c r="D342" s="407"/>
      <c r="E342" s="407"/>
      <c r="F342" s="407"/>
      <c r="G342" s="407"/>
      <c r="H342" s="407"/>
      <c r="I342" s="408"/>
      <c r="J342" s="1"/>
    </row>
    <row r="343" spans="1:29" ht="83.25" customHeight="1" x14ac:dyDescent="0.3">
      <c r="A343" s="136" t="str">
        <f>'Matriz Nº1 Identificación'!A343</f>
        <v>37. 1</v>
      </c>
      <c r="B343" s="4" t="str">
        <f>IF('Matriz Nº1 Identificación'!B343&lt;&gt;" ",'Matriz Nº1 Identificación'!F343," ")</f>
        <v xml:space="preserve"> </v>
      </c>
      <c r="C343" s="101"/>
      <c r="D343" s="101"/>
      <c r="E343" s="4" t="str">
        <f>IFERROR(IF((VLOOKUP(C343,'Tabla 2-3-4-5'!$B$10:$C$12,2,FALSE)*(VLOOKUP('Matriz Nº2 Análisis'!D343,'Tabla 2-3-4-5'!$B$10:$C$12,2,FALSE)))&lt;3,"BAJO",IF((VLOOKUP(C343,'Tabla 2-3-4-5'!$B$10:$C$12,2,FALSE)*(VLOOKUP('Matriz Nº2 Análisis'!D343,'Tabla 2-3-4-5'!$B$10:$C$12,2,FALSE)))&gt;5,"ALTO","MEDIO"))," ")</f>
        <v xml:space="preserve"> </v>
      </c>
      <c r="F343" s="5" t="str">
        <f>IF(B343&lt;&gt;" ",'Matriz Nº1 Identificación'!E343," ")</f>
        <v xml:space="preserve"> </v>
      </c>
      <c r="G343" s="101"/>
      <c r="H343" s="101"/>
      <c r="I343" s="4" t="str">
        <f>IFERROR(IF((VLOOKUP(G343,'Tabla 2-3-4-5'!$B$10:$C$12,2,FALSE)*(VLOOKUP('Matriz Nº2 Análisis'!H343,'Tabla 2-3-4-5'!$B$10:$C$12,2,FALSE)))&lt;3,"BAJO",IF((VLOOKUP(G343,'Tabla 2-3-4-5'!$B$10:$C$12,2,FALSE)*(VLOOKUP('Matriz Nº2 Análisis'!H343,'Tabla 2-3-4-5'!$B$10:$C$12,2,FALSE)))&gt;5,"ALTO","MEDIO"))," ")</f>
        <v xml:space="preserve"> </v>
      </c>
      <c r="J343" s="9"/>
      <c r="K343" s="10"/>
      <c r="N343" s="10"/>
      <c r="O343" s="10"/>
      <c r="P343" s="10"/>
      <c r="Q343" s="10"/>
      <c r="R343" s="10"/>
      <c r="S343" s="10"/>
      <c r="T343" s="10"/>
      <c r="U343" s="10"/>
      <c r="V343" s="10"/>
      <c r="W343" s="10"/>
      <c r="X343" s="10"/>
      <c r="Y343" s="10"/>
      <c r="Z343" s="10"/>
      <c r="AA343" s="10"/>
      <c r="AB343" s="10"/>
      <c r="AC343" s="10"/>
    </row>
    <row r="344" spans="1:29" ht="83.25" customHeight="1" x14ac:dyDescent="0.3">
      <c r="A344" s="136" t="str">
        <f>'Matriz Nº1 Identificación'!A344</f>
        <v>37. 2</v>
      </c>
      <c r="B344" s="4" t="str">
        <f>IF('Matriz Nº1 Identificación'!B344&lt;&gt;" ",'Matriz Nº1 Identificación'!F344," ")</f>
        <v xml:space="preserve"> </v>
      </c>
      <c r="C344" s="101"/>
      <c r="D344" s="101"/>
      <c r="E344" s="4" t="str">
        <f>IFERROR(IF((VLOOKUP(C344,'Tabla 2-3-4-5'!$B$10:$C$12,2,FALSE)*(VLOOKUP('Matriz Nº2 Análisis'!D344,'Tabla 2-3-4-5'!$B$10:$C$12,2,FALSE)))&lt;3,"BAJO",IF((VLOOKUP(C344,'Tabla 2-3-4-5'!$B$10:$C$12,2,FALSE)*(VLOOKUP('Matriz Nº2 Análisis'!D344,'Tabla 2-3-4-5'!$B$10:$C$12,2,FALSE)))&gt;5,"ALTO","MEDIO"))," ")</f>
        <v xml:space="preserve"> </v>
      </c>
      <c r="F344" s="5" t="str">
        <f>IF(B344&lt;&gt;" ",'Matriz Nº1 Identificación'!E344," ")</f>
        <v xml:space="preserve"> </v>
      </c>
      <c r="G344" s="101"/>
      <c r="H344" s="101"/>
      <c r="I344" s="4" t="str">
        <f>IFERROR(IF((VLOOKUP(G344,'Tabla 2-3-4-5'!$B$10:$C$12,2,FALSE)*(VLOOKUP('Matriz Nº2 Análisis'!H344,'Tabla 2-3-4-5'!$B$10:$C$12,2,FALSE)))&lt;3,"BAJO",IF((VLOOKUP(G344,'Tabla 2-3-4-5'!$B$10:$C$12,2,FALSE)*(VLOOKUP('Matriz Nº2 Análisis'!H344,'Tabla 2-3-4-5'!$B$10:$C$12,2,FALSE)))&gt;5,"ALTO","MEDIO"))," ")</f>
        <v xml:space="preserve"> </v>
      </c>
      <c r="J344" s="9"/>
      <c r="K344" s="10"/>
      <c r="N344" s="10"/>
      <c r="O344" s="10"/>
      <c r="P344" s="10"/>
      <c r="Q344" s="10"/>
      <c r="R344" s="10"/>
      <c r="S344" s="10"/>
      <c r="T344" s="10"/>
      <c r="U344" s="10"/>
      <c r="V344" s="10"/>
      <c r="W344" s="10"/>
      <c r="X344" s="10"/>
      <c r="Y344" s="10"/>
      <c r="Z344" s="10"/>
      <c r="AA344" s="10"/>
      <c r="AB344" s="10"/>
      <c r="AC344" s="10"/>
    </row>
    <row r="345" spans="1:29" ht="83.25" customHeight="1" x14ac:dyDescent="0.3">
      <c r="A345" s="136" t="str">
        <f>'Matriz Nº1 Identificación'!A345</f>
        <v>37. 3</v>
      </c>
      <c r="B345" s="4" t="str">
        <f>IF('Matriz Nº1 Identificación'!B345&lt;&gt;" ",'Matriz Nº1 Identificación'!F345," ")</f>
        <v xml:space="preserve"> </v>
      </c>
      <c r="C345" s="101"/>
      <c r="D345" s="101"/>
      <c r="E345" s="4" t="str">
        <f>IFERROR(IF((VLOOKUP(C345,'Tabla 2-3-4-5'!$B$10:$C$12,2,FALSE)*(VLOOKUP('Matriz Nº2 Análisis'!D345,'Tabla 2-3-4-5'!$B$10:$C$12,2,FALSE)))&lt;3,"BAJO",IF((VLOOKUP(C345,'Tabla 2-3-4-5'!$B$10:$C$12,2,FALSE)*(VLOOKUP('Matriz Nº2 Análisis'!D345,'Tabla 2-3-4-5'!$B$10:$C$12,2,FALSE)))&gt;5,"ALTO","MEDIO"))," ")</f>
        <v xml:space="preserve"> </v>
      </c>
      <c r="F345" s="5" t="str">
        <f>IF(B345&lt;&gt;" ",'Matriz Nº1 Identificación'!E345," ")</f>
        <v xml:space="preserve"> </v>
      </c>
      <c r="G345" s="101"/>
      <c r="H345" s="101"/>
      <c r="I345" s="4" t="str">
        <f>IFERROR(IF((VLOOKUP(G345,'Tabla 2-3-4-5'!$B$10:$C$12,2,FALSE)*(VLOOKUP('Matriz Nº2 Análisis'!H345,'Tabla 2-3-4-5'!$B$10:$C$12,2,FALSE)))&lt;3,"BAJO",IF((VLOOKUP(G345,'Tabla 2-3-4-5'!$B$10:$C$12,2,FALSE)*(VLOOKUP('Matriz Nº2 Análisis'!H345,'Tabla 2-3-4-5'!$B$10:$C$12,2,FALSE)))&gt;5,"ALTO","MEDIO"))," ")</f>
        <v xml:space="preserve"> </v>
      </c>
      <c r="J345" s="9"/>
      <c r="K345" s="10"/>
      <c r="N345" s="10"/>
      <c r="O345" s="10"/>
      <c r="P345" s="10"/>
      <c r="Q345" s="10"/>
      <c r="R345" s="10"/>
      <c r="S345" s="10"/>
      <c r="T345" s="10"/>
      <c r="U345" s="10"/>
      <c r="V345" s="10"/>
      <c r="W345" s="10"/>
      <c r="X345" s="10"/>
      <c r="Y345" s="10"/>
      <c r="Z345" s="10"/>
      <c r="AA345" s="10"/>
      <c r="AB345" s="10"/>
      <c r="AC345" s="10"/>
    </row>
    <row r="346" spans="1:29" ht="83.25" customHeight="1" x14ac:dyDescent="0.3">
      <c r="A346" s="136" t="str">
        <f>'Matriz Nº1 Identificación'!A346</f>
        <v>37. 4</v>
      </c>
      <c r="B346" s="4" t="str">
        <f>IF('Matriz Nº1 Identificación'!B346&lt;&gt;" ",'Matriz Nº1 Identificación'!F346," ")</f>
        <v xml:space="preserve"> </v>
      </c>
      <c r="C346" s="101"/>
      <c r="D346" s="101"/>
      <c r="E346" s="4" t="str">
        <f>IFERROR(IF((VLOOKUP(C346,'Tabla 2-3-4-5'!$B$10:$C$12,2,FALSE)*(VLOOKUP('Matriz Nº2 Análisis'!D346,'Tabla 2-3-4-5'!$B$10:$C$12,2,FALSE)))&lt;3,"BAJO",IF((VLOOKUP(C346,'Tabla 2-3-4-5'!$B$10:$C$12,2,FALSE)*(VLOOKUP('Matriz Nº2 Análisis'!D346,'Tabla 2-3-4-5'!$B$10:$C$12,2,FALSE)))&gt;5,"ALTO","MEDIO"))," ")</f>
        <v xml:space="preserve"> </v>
      </c>
      <c r="F346" s="5" t="str">
        <f>IF(B346&lt;&gt;" ",'Matriz Nº1 Identificación'!E346," ")</f>
        <v xml:space="preserve"> </v>
      </c>
      <c r="G346" s="101"/>
      <c r="H346" s="101"/>
      <c r="I346" s="4" t="str">
        <f>IFERROR(IF((VLOOKUP(G346,'Tabla 2-3-4-5'!$B$10:$C$12,2,FALSE)*(VLOOKUP('Matriz Nº2 Análisis'!H346,'Tabla 2-3-4-5'!$B$10:$C$12,2,FALSE)))&lt;3,"BAJO",IF((VLOOKUP(G346,'Tabla 2-3-4-5'!$B$10:$C$12,2,FALSE)*(VLOOKUP('Matriz Nº2 Análisis'!H346,'Tabla 2-3-4-5'!$B$10:$C$12,2,FALSE)))&gt;5,"ALTO","MEDIO"))," ")</f>
        <v xml:space="preserve"> </v>
      </c>
      <c r="J346" s="9"/>
      <c r="K346" s="10"/>
      <c r="N346" s="10"/>
      <c r="O346" s="10"/>
      <c r="P346" s="10"/>
      <c r="Q346" s="10"/>
      <c r="R346" s="10"/>
      <c r="S346" s="10"/>
      <c r="T346" s="10"/>
      <c r="U346" s="10"/>
      <c r="V346" s="10"/>
      <c r="W346" s="10"/>
      <c r="X346" s="10"/>
      <c r="Y346" s="10"/>
      <c r="Z346" s="10"/>
      <c r="AA346" s="10"/>
      <c r="AB346" s="10"/>
      <c r="AC346" s="10"/>
    </row>
    <row r="347" spans="1:29" ht="83.25" customHeight="1" x14ac:dyDescent="0.3">
      <c r="A347" s="136" t="str">
        <f>'Matriz Nº1 Identificación'!A347</f>
        <v>37. 5</v>
      </c>
      <c r="B347" s="4" t="str">
        <f>IF('Matriz Nº1 Identificación'!B347&lt;&gt;" ",'Matriz Nº1 Identificación'!F347," ")</f>
        <v xml:space="preserve"> </v>
      </c>
      <c r="C347" s="101"/>
      <c r="D347" s="101"/>
      <c r="E347" s="4" t="str">
        <f>IFERROR(IF((VLOOKUP(C347,'Tabla 2-3-4-5'!$B$10:$C$12,2,FALSE)*(VLOOKUP('Matriz Nº2 Análisis'!D347,'Tabla 2-3-4-5'!$B$10:$C$12,2,FALSE)))&lt;3,"BAJO",IF((VLOOKUP(C347,'Tabla 2-3-4-5'!$B$10:$C$12,2,FALSE)*(VLOOKUP('Matriz Nº2 Análisis'!D347,'Tabla 2-3-4-5'!$B$10:$C$12,2,FALSE)))&gt;5,"ALTO","MEDIO"))," ")</f>
        <v xml:space="preserve"> </v>
      </c>
      <c r="F347" s="5" t="str">
        <f>IF(B347&lt;&gt;" ",'Matriz Nº1 Identificación'!E347," ")</f>
        <v xml:space="preserve"> </v>
      </c>
      <c r="G347" s="101"/>
      <c r="H347" s="101"/>
      <c r="I347" s="4" t="str">
        <f>IFERROR(IF((VLOOKUP(G347,'Tabla 2-3-4-5'!$B$10:$C$12,2,FALSE)*(VLOOKUP('Matriz Nº2 Análisis'!H347,'Tabla 2-3-4-5'!$B$10:$C$12,2,FALSE)))&lt;3,"BAJO",IF((VLOOKUP(G347,'Tabla 2-3-4-5'!$B$10:$C$12,2,FALSE)*(VLOOKUP('Matriz Nº2 Análisis'!H347,'Tabla 2-3-4-5'!$B$10:$C$12,2,FALSE)))&gt;5,"ALTO","MEDIO"))," ")</f>
        <v xml:space="preserve"> </v>
      </c>
      <c r="J347" s="9"/>
      <c r="K347" s="10"/>
      <c r="N347" s="10"/>
      <c r="O347" s="10"/>
      <c r="P347" s="10"/>
      <c r="Q347" s="10"/>
      <c r="R347" s="10"/>
      <c r="S347" s="10"/>
      <c r="T347" s="10"/>
      <c r="U347" s="10"/>
      <c r="V347" s="10"/>
      <c r="W347" s="10"/>
      <c r="X347" s="10"/>
      <c r="Y347" s="10"/>
      <c r="Z347" s="10"/>
      <c r="AA347" s="10"/>
      <c r="AB347" s="10"/>
      <c r="AC347" s="10"/>
    </row>
    <row r="348" spans="1:29" ht="83.25" customHeight="1" x14ac:dyDescent="0.3">
      <c r="A348" s="136" t="str">
        <f>'Matriz Nº1 Identificación'!A348</f>
        <v>37. 6</v>
      </c>
      <c r="B348" s="4" t="str">
        <f>IF('Matriz Nº1 Identificación'!B348&lt;&gt;" ",'Matriz Nº1 Identificación'!F348," ")</f>
        <v xml:space="preserve"> </v>
      </c>
      <c r="C348" s="101"/>
      <c r="D348" s="101"/>
      <c r="E348" s="4" t="str">
        <f>IFERROR(IF((VLOOKUP(C348,'Tabla 2-3-4-5'!$B$10:$C$12,2,FALSE)*(VLOOKUP('Matriz Nº2 Análisis'!D348,'Tabla 2-3-4-5'!$B$10:$C$12,2,FALSE)))&lt;3,"BAJO",IF((VLOOKUP(C348,'Tabla 2-3-4-5'!$B$10:$C$12,2,FALSE)*(VLOOKUP('Matriz Nº2 Análisis'!D348,'Tabla 2-3-4-5'!$B$10:$C$12,2,FALSE)))&gt;5,"ALTO","MEDIO"))," ")</f>
        <v xml:space="preserve"> </v>
      </c>
      <c r="F348" s="5" t="str">
        <f>IF(B348&lt;&gt;" ",'Matriz Nº1 Identificación'!E348," ")</f>
        <v xml:space="preserve"> </v>
      </c>
      <c r="G348" s="101"/>
      <c r="H348" s="101"/>
      <c r="I348" s="4" t="str">
        <f>IFERROR(IF((VLOOKUP(G348,'Tabla 2-3-4-5'!$B$10:$C$12,2,FALSE)*(VLOOKUP('Matriz Nº2 Análisis'!H348,'Tabla 2-3-4-5'!$B$10:$C$12,2,FALSE)))&lt;3,"BAJO",IF((VLOOKUP(G348,'Tabla 2-3-4-5'!$B$10:$C$12,2,FALSE)*(VLOOKUP('Matriz Nº2 Análisis'!H348,'Tabla 2-3-4-5'!$B$10:$C$12,2,FALSE)))&gt;5,"ALTO","MEDIO"))," ")</f>
        <v xml:space="preserve"> </v>
      </c>
      <c r="J348" s="9"/>
      <c r="K348" s="10"/>
      <c r="N348" s="10"/>
      <c r="O348" s="10"/>
      <c r="P348" s="10"/>
      <c r="Q348" s="10"/>
      <c r="R348" s="10"/>
      <c r="S348" s="10"/>
      <c r="T348" s="10"/>
      <c r="U348" s="10"/>
      <c r="V348" s="10"/>
      <c r="W348" s="10"/>
      <c r="X348" s="10"/>
      <c r="Y348" s="10"/>
      <c r="Z348" s="10"/>
      <c r="AA348" s="10"/>
      <c r="AB348" s="10"/>
      <c r="AC348" s="10"/>
    </row>
    <row r="349" spans="1:29" ht="83.25" customHeight="1" thickBot="1" x14ac:dyDescent="0.35">
      <c r="A349" s="136" t="str">
        <f>'Matriz Nº1 Identificación'!A349</f>
        <v>37. 7</v>
      </c>
      <c r="B349" s="4" t="str">
        <f>IF('Matriz Nº1 Identificación'!B349&lt;&gt;" ",'Matriz Nº1 Identificación'!F349," ")</f>
        <v xml:space="preserve"> </v>
      </c>
      <c r="C349" s="101"/>
      <c r="D349" s="101"/>
      <c r="E349" s="4" t="str">
        <f>IFERROR(IF((VLOOKUP(C349,'Tabla 2-3-4-5'!$B$10:$C$12,2,FALSE)*(VLOOKUP('Matriz Nº2 Análisis'!D349,'Tabla 2-3-4-5'!$B$10:$C$12,2,FALSE)))&lt;3,"BAJO",IF((VLOOKUP(C349,'Tabla 2-3-4-5'!$B$10:$C$12,2,FALSE)*(VLOOKUP('Matriz Nº2 Análisis'!D349,'Tabla 2-3-4-5'!$B$10:$C$12,2,FALSE)))&gt;5,"ALTO","MEDIO"))," ")</f>
        <v xml:space="preserve"> </v>
      </c>
      <c r="F349" s="5" t="str">
        <f>IF(B349&lt;&gt;" ",'Matriz Nº1 Identificación'!E349," ")</f>
        <v xml:space="preserve"> </v>
      </c>
      <c r="G349" s="101"/>
      <c r="H349" s="101"/>
      <c r="I349" s="4" t="str">
        <f>IFERROR(IF((VLOOKUP(G349,'Tabla 2-3-4-5'!$B$10:$C$12,2,FALSE)*(VLOOKUP('Matriz Nº2 Análisis'!H349,'Tabla 2-3-4-5'!$B$10:$C$12,2,FALSE)))&lt;3,"BAJO",IF((VLOOKUP(G349,'Tabla 2-3-4-5'!$B$10:$C$12,2,FALSE)*(VLOOKUP('Matriz Nº2 Análisis'!H349,'Tabla 2-3-4-5'!$B$10:$C$12,2,FALSE)))&gt;5,"ALTO","MEDIO"))," ")</f>
        <v xml:space="preserve"> </v>
      </c>
      <c r="J349" s="9"/>
      <c r="K349" s="10"/>
      <c r="N349" s="10"/>
      <c r="O349" s="10"/>
      <c r="P349" s="10"/>
      <c r="Q349" s="10"/>
      <c r="R349" s="10"/>
      <c r="S349" s="10"/>
      <c r="T349" s="10"/>
      <c r="U349" s="10"/>
      <c r="V349" s="10"/>
      <c r="W349" s="10"/>
      <c r="X349" s="10"/>
      <c r="Y349" s="10"/>
      <c r="Z349" s="10"/>
      <c r="AA349" s="10"/>
      <c r="AB349" s="10"/>
      <c r="AC349" s="10"/>
    </row>
    <row r="350" spans="1:29" ht="23.25" customHeight="1" thickBot="1" x14ac:dyDescent="0.35">
      <c r="A350" s="73" t="str">
        <f>'Matriz Nº1 Identificación'!A350</f>
        <v xml:space="preserve">Objetivo Estratégico: </v>
      </c>
      <c r="B350" s="409">
        <f>+'Matriz Nº1 Identificación'!B350:H350</f>
        <v>0</v>
      </c>
      <c r="C350" s="410"/>
      <c r="D350" s="410"/>
      <c r="E350" s="410"/>
      <c r="F350" s="410"/>
      <c r="G350" s="410"/>
      <c r="H350" s="410"/>
      <c r="I350" s="411"/>
      <c r="J350" s="1"/>
    </row>
    <row r="351" spans="1:29" ht="26.25" customHeight="1" x14ac:dyDescent="0.3">
      <c r="A351" s="75" t="str">
        <f>'Matriz Nº1 Identificación'!A351</f>
        <v>Objetivo táctico</v>
      </c>
      <c r="B351" s="406" t="str">
        <f>+'Matriz Nº1 Identificación'!B351:H351</f>
        <v xml:space="preserve">38. </v>
      </c>
      <c r="C351" s="407"/>
      <c r="D351" s="407"/>
      <c r="E351" s="407"/>
      <c r="F351" s="407"/>
      <c r="G351" s="407"/>
      <c r="H351" s="407"/>
      <c r="I351" s="408"/>
      <c r="J351" s="1"/>
    </row>
    <row r="352" spans="1:29" ht="83.25" customHeight="1" x14ac:dyDescent="0.3">
      <c r="A352" s="136" t="str">
        <f>'Matriz Nº1 Identificación'!A352</f>
        <v>38. 1</v>
      </c>
      <c r="B352" s="4" t="str">
        <f>IF('Matriz Nº1 Identificación'!B352&lt;&gt;" ",'Matriz Nº1 Identificación'!F352," ")</f>
        <v xml:space="preserve"> </v>
      </c>
      <c r="C352" s="101"/>
      <c r="D352" s="101"/>
      <c r="E352" s="4" t="str">
        <f>IFERROR(IF((VLOOKUP(C352,'Tabla 2-3-4-5'!$B$10:$C$12,2,FALSE)*(VLOOKUP('Matriz Nº2 Análisis'!D352,'Tabla 2-3-4-5'!$B$10:$C$12,2,FALSE)))&lt;3,"BAJO",IF((VLOOKUP(C352,'Tabla 2-3-4-5'!$B$10:$C$12,2,FALSE)*(VLOOKUP('Matriz Nº2 Análisis'!D352,'Tabla 2-3-4-5'!$B$10:$C$12,2,FALSE)))&gt;5,"ALTO","MEDIO"))," ")</f>
        <v xml:space="preserve"> </v>
      </c>
      <c r="F352" s="5" t="str">
        <f>IF(B352&lt;&gt;" ",'Matriz Nº1 Identificación'!E352," ")</f>
        <v xml:space="preserve"> </v>
      </c>
      <c r="G352" s="101"/>
      <c r="H352" s="101"/>
      <c r="I352" s="4" t="str">
        <f>IFERROR(IF((VLOOKUP(G352,'Tabla 2-3-4-5'!$B$10:$C$12,2,FALSE)*(VLOOKUP('Matriz Nº2 Análisis'!H352,'Tabla 2-3-4-5'!$B$10:$C$12,2,FALSE)))&lt;3,"BAJO",IF((VLOOKUP(G352,'Tabla 2-3-4-5'!$B$10:$C$12,2,FALSE)*(VLOOKUP('Matriz Nº2 Análisis'!H352,'Tabla 2-3-4-5'!$B$10:$C$12,2,FALSE)))&gt;5,"ALTO","MEDIO"))," ")</f>
        <v xml:space="preserve"> </v>
      </c>
      <c r="J352" s="9"/>
      <c r="K352" s="10"/>
      <c r="N352" s="10"/>
      <c r="O352" s="10"/>
      <c r="P352" s="10"/>
      <c r="Q352" s="10"/>
      <c r="R352" s="10"/>
      <c r="S352" s="10"/>
      <c r="T352" s="10"/>
      <c r="U352" s="10"/>
      <c r="V352" s="10"/>
      <c r="W352" s="10"/>
      <c r="X352" s="10"/>
      <c r="Y352" s="10"/>
      <c r="Z352" s="10"/>
      <c r="AA352" s="10"/>
      <c r="AB352" s="10"/>
      <c r="AC352" s="10"/>
    </row>
    <row r="353" spans="1:29" ht="83.25" customHeight="1" x14ac:dyDescent="0.3">
      <c r="A353" s="136" t="str">
        <f>'Matriz Nº1 Identificación'!A353</f>
        <v>38. 2</v>
      </c>
      <c r="B353" s="4" t="str">
        <f>IF('Matriz Nº1 Identificación'!B353&lt;&gt;" ",'Matriz Nº1 Identificación'!F353," ")</f>
        <v xml:space="preserve"> </v>
      </c>
      <c r="C353" s="101"/>
      <c r="D353" s="101"/>
      <c r="E353" s="4" t="str">
        <f>IFERROR(IF((VLOOKUP(C353,'Tabla 2-3-4-5'!$B$10:$C$12,2,FALSE)*(VLOOKUP('Matriz Nº2 Análisis'!D353,'Tabla 2-3-4-5'!$B$10:$C$12,2,FALSE)))&lt;3,"BAJO",IF((VLOOKUP(C353,'Tabla 2-3-4-5'!$B$10:$C$12,2,FALSE)*(VLOOKUP('Matriz Nº2 Análisis'!D353,'Tabla 2-3-4-5'!$B$10:$C$12,2,FALSE)))&gt;5,"ALTO","MEDIO"))," ")</f>
        <v xml:space="preserve"> </v>
      </c>
      <c r="F353" s="5" t="str">
        <f>IF(B353&lt;&gt;" ",'Matriz Nº1 Identificación'!E353," ")</f>
        <v xml:space="preserve"> </v>
      </c>
      <c r="G353" s="101"/>
      <c r="H353" s="101"/>
      <c r="I353" s="4" t="str">
        <f>IFERROR(IF((VLOOKUP(G353,'Tabla 2-3-4-5'!$B$10:$C$12,2,FALSE)*(VLOOKUP('Matriz Nº2 Análisis'!H353,'Tabla 2-3-4-5'!$B$10:$C$12,2,FALSE)))&lt;3,"BAJO",IF((VLOOKUP(G353,'Tabla 2-3-4-5'!$B$10:$C$12,2,FALSE)*(VLOOKUP('Matriz Nº2 Análisis'!H353,'Tabla 2-3-4-5'!$B$10:$C$12,2,FALSE)))&gt;5,"ALTO","MEDIO"))," ")</f>
        <v xml:space="preserve"> </v>
      </c>
      <c r="J353" s="9"/>
      <c r="K353" s="10"/>
      <c r="N353" s="10"/>
      <c r="O353" s="10"/>
      <c r="P353" s="10"/>
      <c r="Q353" s="10"/>
      <c r="R353" s="10"/>
      <c r="S353" s="10"/>
      <c r="T353" s="10"/>
      <c r="U353" s="10"/>
      <c r="V353" s="10"/>
      <c r="W353" s="10"/>
      <c r="X353" s="10"/>
      <c r="Y353" s="10"/>
      <c r="Z353" s="10"/>
      <c r="AA353" s="10"/>
      <c r="AB353" s="10"/>
      <c r="AC353" s="10"/>
    </row>
    <row r="354" spans="1:29" ht="83.25" customHeight="1" x14ac:dyDescent="0.3">
      <c r="A354" s="136" t="str">
        <f>'Matriz Nº1 Identificación'!A354</f>
        <v>38. 3</v>
      </c>
      <c r="B354" s="4" t="str">
        <f>IF('Matriz Nº1 Identificación'!B354&lt;&gt;" ",'Matriz Nº1 Identificación'!F354," ")</f>
        <v xml:space="preserve"> </v>
      </c>
      <c r="C354" s="101"/>
      <c r="D354" s="101"/>
      <c r="E354" s="4" t="str">
        <f>IFERROR(IF((VLOOKUP(C354,'Tabla 2-3-4-5'!$B$10:$C$12,2,FALSE)*(VLOOKUP('Matriz Nº2 Análisis'!D354,'Tabla 2-3-4-5'!$B$10:$C$12,2,FALSE)))&lt;3,"BAJO",IF((VLOOKUP(C354,'Tabla 2-3-4-5'!$B$10:$C$12,2,FALSE)*(VLOOKUP('Matriz Nº2 Análisis'!D354,'Tabla 2-3-4-5'!$B$10:$C$12,2,FALSE)))&gt;5,"ALTO","MEDIO"))," ")</f>
        <v xml:space="preserve"> </v>
      </c>
      <c r="F354" s="5" t="str">
        <f>IF(B354&lt;&gt;" ",'Matriz Nº1 Identificación'!E354," ")</f>
        <v xml:space="preserve"> </v>
      </c>
      <c r="G354" s="101"/>
      <c r="H354" s="101"/>
      <c r="I354" s="4" t="str">
        <f>IFERROR(IF((VLOOKUP(G354,'Tabla 2-3-4-5'!$B$10:$C$12,2,FALSE)*(VLOOKUP('Matriz Nº2 Análisis'!H354,'Tabla 2-3-4-5'!$B$10:$C$12,2,FALSE)))&lt;3,"BAJO",IF((VLOOKUP(G354,'Tabla 2-3-4-5'!$B$10:$C$12,2,FALSE)*(VLOOKUP('Matriz Nº2 Análisis'!H354,'Tabla 2-3-4-5'!$B$10:$C$12,2,FALSE)))&gt;5,"ALTO","MEDIO"))," ")</f>
        <v xml:space="preserve"> </v>
      </c>
      <c r="J354" s="9"/>
      <c r="K354" s="10"/>
      <c r="N354" s="10"/>
      <c r="O354" s="10"/>
      <c r="P354" s="10"/>
      <c r="Q354" s="10"/>
      <c r="R354" s="10"/>
      <c r="S354" s="10"/>
      <c r="T354" s="10"/>
      <c r="U354" s="10"/>
      <c r="V354" s="10"/>
      <c r="W354" s="10"/>
      <c r="X354" s="10"/>
      <c r="Y354" s="10"/>
      <c r="Z354" s="10"/>
      <c r="AA354" s="10"/>
      <c r="AB354" s="10"/>
      <c r="AC354" s="10"/>
    </row>
    <row r="355" spans="1:29" ht="83.25" customHeight="1" x14ac:dyDescent="0.3">
      <c r="A355" s="136" t="str">
        <f>'Matriz Nº1 Identificación'!A355</f>
        <v>38. 4</v>
      </c>
      <c r="B355" s="4" t="str">
        <f>IF('Matriz Nº1 Identificación'!B355&lt;&gt;" ",'Matriz Nº1 Identificación'!F355," ")</f>
        <v xml:space="preserve"> </v>
      </c>
      <c r="C355" s="101"/>
      <c r="D355" s="101"/>
      <c r="E355" s="4" t="str">
        <f>IFERROR(IF((VLOOKUP(C355,'Tabla 2-3-4-5'!$B$10:$C$12,2,FALSE)*(VLOOKUP('Matriz Nº2 Análisis'!D355,'Tabla 2-3-4-5'!$B$10:$C$12,2,FALSE)))&lt;3,"BAJO",IF((VLOOKUP(C355,'Tabla 2-3-4-5'!$B$10:$C$12,2,FALSE)*(VLOOKUP('Matriz Nº2 Análisis'!D355,'Tabla 2-3-4-5'!$B$10:$C$12,2,FALSE)))&gt;5,"ALTO","MEDIO"))," ")</f>
        <v xml:space="preserve"> </v>
      </c>
      <c r="F355" s="5" t="str">
        <f>IF(B355&lt;&gt;" ",'Matriz Nº1 Identificación'!E355," ")</f>
        <v xml:space="preserve"> </v>
      </c>
      <c r="G355" s="101"/>
      <c r="H355" s="101"/>
      <c r="I355" s="4" t="str">
        <f>IFERROR(IF((VLOOKUP(G355,'Tabla 2-3-4-5'!$B$10:$C$12,2,FALSE)*(VLOOKUP('Matriz Nº2 Análisis'!H355,'Tabla 2-3-4-5'!$B$10:$C$12,2,FALSE)))&lt;3,"BAJO",IF((VLOOKUP(G355,'Tabla 2-3-4-5'!$B$10:$C$12,2,FALSE)*(VLOOKUP('Matriz Nº2 Análisis'!H355,'Tabla 2-3-4-5'!$B$10:$C$12,2,FALSE)))&gt;5,"ALTO","MEDIO"))," ")</f>
        <v xml:space="preserve"> </v>
      </c>
      <c r="J355" s="9"/>
      <c r="K355" s="10"/>
      <c r="N355" s="10"/>
      <c r="O355" s="10"/>
      <c r="P355" s="10"/>
      <c r="Q355" s="10"/>
      <c r="R355" s="10"/>
      <c r="S355" s="10"/>
      <c r="T355" s="10"/>
      <c r="U355" s="10"/>
      <c r="V355" s="10"/>
      <c r="W355" s="10"/>
      <c r="X355" s="10"/>
      <c r="Y355" s="10"/>
      <c r="Z355" s="10"/>
      <c r="AA355" s="10"/>
      <c r="AB355" s="10"/>
      <c r="AC355" s="10"/>
    </row>
    <row r="356" spans="1:29" ht="83.25" customHeight="1" x14ac:dyDescent="0.3">
      <c r="A356" s="136" t="str">
        <f>'Matriz Nº1 Identificación'!A356</f>
        <v>38. 5</v>
      </c>
      <c r="B356" s="4" t="str">
        <f>IF('Matriz Nº1 Identificación'!B356&lt;&gt;" ",'Matriz Nº1 Identificación'!F356," ")</f>
        <v xml:space="preserve"> </v>
      </c>
      <c r="C356" s="101"/>
      <c r="D356" s="101"/>
      <c r="E356" s="4" t="str">
        <f>IFERROR(IF((VLOOKUP(C356,'Tabla 2-3-4-5'!$B$10:$C$12,2,FALSE)*(VLOOKUP('Matriz Nº2 Análisis'!D356,'Tabla 2-3-4-5'!$B$10:$C$12,2,FALSE)))&lt;3,"BAJO",IF((VLOOKUP(C356,'Tabla 2-3-4-5'!$B$10:$C$12,2,FALSE)*(VLOOKUP('Matriz Nº2 Análisis'!D356,'Tabla 2-3-4-5'!$B$10:$C$12,2,FALSE)))&gt;5,"ALTO","MEDIO"))," ")</f>
        <v xml:space="preserve"> </v>
      </c>
      <c r="F356" s="5" t="str">
        <f>IF(B356&lt;&gt;" ",'Matriz Nº1 Identificación'!E356," ")</f>
        <v xml:space="preserve"> </v>
      </c>
      <c r="G356" s="101"/>
      <c r="H356" s="101"/>
      <c r="I356" s="4" t="str">
        <f>IFERROR(IF((VLOOKUP(G356,'Tabla 2-3-4-5'!$B$10:$C$12,2,FALSE)*(VLOOKUP('Matriz Nº2 Análisis'!H356,'Tabla 2-3-4-5'!$B$10:$C$12,2,FALSE)))&lt;3,"BAJO",IF((VLOOKUP(G356,'Tabla 2-3-4-5'!$B$10:$C$12,2,FALSE)*(VLOOKUP('Matriz Nº2 Análisis'!H356,'Tabla 2-3-4-5'!$B$10:$C$12,2,FALSE)))&gt;5,"ALTO","MEDIO"))," ")</f>
        <v xml:space="preserve"> </v>
      </c>
      <c r="J356" s="9"/>
      <c r="K356" s="10"/>
      <c r="N356" s="10"/>
      <c r="O356" s="10"/>
      <c r="P356" s="10"/>
      <c r="Q356" s="10"/>
      <c r="R356" s="10"/>
      <c r="S356" s="10"/>
      <c r="T356" s="10"/>
      <c r="U356" s="10"/>
      <c r="V356" s="10"/>
      <c r="W356" s="10"/>
      <c r="X356" s="10"/>
      <c r="Y356" s="10"/>
      <c r="Z356" s="10"/>
      <c r="AA356" s="10"/>
      <c r="AB356" s="10"/>
      <c r="AC356" s="10"/>
    </row>
    <row r="357" spans="1:29" ht="83.25" customHeight="1" x14ac:dyDescent="0.3">
      <c r="A357" s="136" t="str">
        <f>'Matriz Nº1 Identificación'!A357</f>
        <v>38. 6</v>
      </c>
      <c r="B357" s="4" t="str">
        <f>IF('Matriz Nº1 Identificación'!B357&lt;&gt;" ",'Matriz Nº1 Identificación'!F357," ")</f>
        <v xml:space="preserve"> </v>
      </c>
      <c r="C357" s="101"/>
      <c r="D357" s="101"/>
      <c r="E357" s="4" t="str">
        <f>IFERROR(IF((VLOOKUP(C357,'Tabla 2-3-4-5'!$B$10:$C$12,2,FALSE)*(VLOOKUP('Matriz Nº2 Análisis'!D357,'Tabla 2-3-4-5'!$B$10:$C$12,2,FALSE)))&lt;3,"BAJO",IF((VLOOKUP(C357,'Tabla 2-3-4-5'!$B$10:$C$12,2,FALSE)*(VLOOKUP('Matriz Nº2 Análisis'!D357,'Tabla 2-3-4-5'!$B$10:$C$12,2,FALSE)))&gt;5,"ALTO","MEDIO"))," ")</f>
        <v xml:space="preserve"> </v>
      </c>
      <c r="F357" s="5" t="str">
        <f>IF(B357&lt;&gt;" ",'Matriz Nº1 Identificación'!E357," ")</f>
        <v xml:space="preserve"> </v>
      </c>
      <c r="G357" s="101"/>
      <c r="H357" s="101"/>
      <c r="I357" s="4" t="str">
        <f>IFERROR(IF((VLOOKUP(G357,'Tabla 2-3-4-5'!$B$10:$C$12,2,FALSE)*(VLOOKUP('Matriz Nº2 Análisis'!H357,'Tabla 2-3-4-5'!$B$10:$C$12,2,FALSE)))&lt;3,"BAJO",IF((VLOOKUP(G357,'Tabla 2-3-4-5'!$B$10:$C$12,2,FALSE)*(VLOOKUP('Matriz Nº2 Análisis'!H357,'Tabla 2-3-4-5'!$B$10:$C$12,2,FALSE)))&gt;5,"ALTO","MEDIO"))," ")</f>
        <v xml:space="preserve"> </v>
      </c>
      <c r="J357" s="9"/>
      <c r="K357" s="10"/>
      <c r="N357" s="10"/>
      <c r="O357" s="10"/>
      <c r="P357" s="10"/>
      <c r="Q357" s="10"/>
      <c r="R357" s="10"/>
      <c r="S357" s="10"/>
      <c r="T357" s="10"/>
      <c r="U357" s="10"/>
      <c r="V357" s="10"/>
      <c r="W357" s="10"/>
      <c r="X357" s="10"/>
      <c r="Y357" s="10"/>
      <c r="Z357" s="10"/>
      <c r="AA357" s="10"/>
      <c r="AB357" s="10"/>
      <c r="AC357" s="10"/>
    </row>
    <row r="358" spans="1:29" ht="83.25" customHeight="1" thickBot="1" x14ac:dyDescent="0.35">
      <c r="A358" s="136" t="str">
        <f>'Matriz Nº1 Identificación'!A358</f>
        <v>38. 7</v>
      </c>
      <c r="B358" s="4" t="str">
        <f>IF('Matriz Nº1 Identificación'!B358&lt;&gt;" ",'Matriz Nº1 Identificación'!F358," ")</f>
        <v xml:space="preserve"> </v>
      </c>
      <c r="C358" s="101"/>
      <c r="D358" s="101"/>
      <c r="E358" s="4" t="str">
        <f>IFERROR(IF((VLOOKUP(C358,'Tabla 2-3-4-5'!$B$10:$C$12,2,FALSE)*(VLOOKUP('Matriz Nº2 Análisis'!D358,'Tabla 2-3-4-5'!$B$10:$C$12,2,FALSE)))&lt;3,"BAJO",IF((VLOOKUP(C358,'Tabla 2-3-4-5'!$B$10:$C$12,2,FALSE)*(VLOOKUP('Matriz Nº2 Análisis'!D358,'Tabla 2-3-4-5'!$B$10:$C$12,2,FALSE)))&gt;5,"ALTO","MEDIO"))," ")</f>
        <v xml:space="preserve"> </v>
      </c>
      <c r="F358" s="5" t="str">
        <f>IF(B358&lt;&gt;" ",'Matriz Nº1 Identificación'!E358," ")</f>
        <v xml:space="preserve"> </v>
      </c>
      <c r="G358" s="101"/>
      <c r="H358" s="101"/>
      <c r="I358" s="4" t="str">
        <f>IFERROR(IF((VLOOKUP(G358,'Tabla 2-3-4-5'!$B$10:$C$12,2,FALSE)*(VLOOKUP('Matriz Nº2 Análisis'!H358,'Tabla 2-3-4-5'!$B$10:$C$12,2,FALSE)))&lt;3,"BAJO",IF((VLOOKUP(G358,'Tabla 2-3-4-5'!$B$10:$C$12,2,FALSE)*(VLOOKUP('Matriz Nº2 Análisis'!H358,'Tabla 2-3-4-5'!$B$10:$C$12,2,FALSE)))&gt;5,"ALTO","MEDIO"))," ")</f>
        <v xml:space="preserve"> </v>
      </c>
      <c r="J358" s="9"/>
      <c r="K358" s="10"/>
      <c r="N358" s="10"/>
      <c r="O358" s="10"/>
      <c r="P358" s="10"/>
      <c r="Q358" s="10"/>
      <c r="R358" s="10"/>
      <c r="S358" s="10"/>
      <c r="T358" s="10"/>
      <c r="U358" s="10"/>
      <c r="V358" s="10"/>
      <c r="W358" s="10"/>
      <c r="X358" s="10"/>
      <c r="Y358" s="10"/>
      <c r="Z358" s="10"/>
      <c r="AA358" s="10"/>
      <c r="AB358" s="10"/>
      <c r="AC358" s="10"/>
    </row>
    <row r="359" spans="1:29" ht="23.25" customHeight="1" thickBot="1" x14ac:dyDescent="0.35">
      <c r="A359" s="73" t="str">
        <f>'Matriz Nº1 Identificación'!A359</f>
        <v xml:space="preserve">Objetivo Estratégico: </v>
      </c>
      <c r="B359" s="409">
        <f>+'Matriz Nº1 Identificación'!B359:H359</f>
        <v>0</v>
      </c>
      <c r="C359" s="410"/>
      <c r="D359" s="410"/>
      <c r="E359" s="410"/>
      <c r="F359" s="410"/>
      <c r="G359" s="410"/>
      <c r="H359" s="410"/>
      <c r="I359" s="411"/>
      <c r="J359" s="1"/>
    </row>
    <row r="360" spans="1:29" ht="26.25" customHeight="1" x14ac:dyDescent="0.3">
      <c r="A360" s="75" t="str">
        <f>'Matriz Nº1 Identificación'!A360</f>
        <v>Objetivo táctico</v>
      </c>
      <c r="B360" s="406" t="str">
        <f>+'Matriz Nº1 Identificación'!B360:H360</f>
        <v xml:space="preserve">39. </v>
      </c>
      <c r="C360" s="407"/>
      <c r="D360" s="407"/>
      <c r="E360" s="407"/>
      <c r="F360" s="407"/>
      <c r="G360" s="407"/>
      <c r="H360" s="407"/>
      <c r="I360" s="408"/>
      <c r="J360" s="1"/>
    </row>
    <row r="361" spans="1:29" ht="83.25" customHeight="1" x14ac:dyDescent="0.3">
      <c r="A361" s="136" t="str">
        <f>'Matriz Nº1 Identificación'!A361</f>
        <v>39. 1</v>
      </c>
      <c r="B361" s="4" t="str">
        <f>IF('Matriz Nº1 Identificación'!B361&lt;&gt;" ",'Matriz Nº1 Identificación'!F361," ")</f>
        <v xml:space="preserve"> </v>
      </c>
      <c r="C361" s="101"/>
      <c r="D361" s="101"/>
      <c r="E361" s="4" t="str">
        <f>IFERROR(IF((VLOOKUP(C361,'Tabla 2-3-4-5'!$B$10:$C$12,2,FALSE)*(VLOOKUP('Matriz Nº2 Análisis'!D361,'Tabla 2-3-4-5'!$B$10:$C$12,2,FALSE)))&lt;3,"BAJO",IF((VLOOKUP(C361,'Tabla 2-3-4-5'!$B$10:$C$12,2,FALSE)*(VLOOKUP('Matriz Nº2 Análisis'!D361,'Tabla 2-3-4-5'!$B$10:$C$12,2,FALSE)))&gt;5,"ALTO","MEDIO"))," ")</f>
        <v xml:space="preserve"> </v>
      </c>
      <c r="F361" s="5" t="str">
        <f>IF(B361&lt;&gt;" ",'Matriz Nº1 Identificación'!E361," ")</f>
        <v xml:space="preserve"> </v>
      </c>
      <c r="G361" s="101"/>
      <c r="H361" s="101"/>
      <c r="I361" s="4" t="str">
        <f>IFERROR(IF((VLOOKUP(G361,'Tabla 2-3-4-5'!$B$10:$C$12,2,FALSE)*(VLOOKUP('Matriz Nº2 Análisis'!H361,'Tabla 2-3-4-5'!$B$10:$C$12,2,FALSE)))&lt;3,"BAJO",IF((VLOOKUP(G361,'Tabla 2-3-4-5'!$B$10:$C$12,2,FALSE)*(VLOOKUP('Matriz Nº2 Análisis'!H361,'Tabla 2-3-4-5'!$B$10:$C$12,2,FALSE)))&gt;5,"ALTO","MEDIO"))," ")</f>
        <v xml:space="preserve"> </v>
      </c>
      <c r="J361" s="9"/>
      <c r="K361" s="10"/>
      <c r="N361" s="10"/>
      <c r="O361" s="10"/>
      <c r="P361" s="10"/>
      <c r="Q361" s="10"/>
      <c r="R361" s="10"/>
      <c r="S361" s="10"/>
      <c r="T361" s="10"/>
      <c r="U361" s="10"/>
      <c r="V361" s="10"/>
      <c r="W361" s="10"/>
      <c r="X361" s="10"/>
      <c r="Y361" s="10"/>
      <c r="Z361" s="10"/>
      <c r="AA361" s="10"/>
      <c r="AB361" s="10"/>
      <c r="AC361" s="10"/>
    </row>
    <row r="362" spans="1:29" ht="83.25" customHeight="1" x14ac:dyDescent="0.3">
      <c r="A362" s="136" t="str">
        <f>'Matriz Nº1 Identificación'!A362</f>
        <v>39. 2</v>
      </c>
      <c r="B362" s="4" t="str">
        <f>IF('Matriz Nº1 Identificación'!B362&lt;&gt;" ",'Matriz Nº1 Identificación'!F362," ")</f>
        <v xml:space="preserve"> </v>
      </c>
      <c r="C362" s="101"/>
      <c r="D362" s="101"/>
      <c r="E362" s="4" t="str">
        <f>IFERROR(IF((VLOOKUP(C362,'Tabla 2-3-4-5'!$B$10:$C$12,2,FALSE)*(VLOOKUP('Matriz Nº2 Análisis'!D362,'Tabla 2-3-4-5'!$B$10:$C$12,2,FALSE)))&lt;3,"BAJO",IF((VLOOKUP(C362,'Tabla 2-3-4-5'!$B$10:$C$12,2,FALSE)*(VLOOKUP('Matriz Nº2 Análisis'!D362,'Tabla 2-3-4-5'!$B$10:$C$12,2,FALSE)))&gt;5,"ALTO","MEDIO"))," ")</f>
        <v xml:space="preserve"> </v>
      </c>
      <c r="F362" s="5" t="str">
        <f>IF(B362&lt;&gt;" ",'Matriz Nº1 Identificación'!E362," ")</f>
        <v xml:space="preserve"> </v>
      </c>
      <c r="G362" s="101"/>
      <c r="H362" s="101"/>
      <c r="I362" s="4" t="str">
        <f>IFERROR(IF((VLOOKUP(G362,'Tabla 2-3-4-5'!$B$10:$C$12,2,FALSE)*(VLOOKUP('Matriz Nº2 Análisis'!H362,'Tabla 2-3-4-5'!$B$10:$C$12,2,FALSE)))&lt;3,"BAJO",IF((VLOOKUP(G362,'Tabla 2-3-4-5'!$B$10:$C$12,2,FALSE)*(VLOOKUP('Matriz Nº2 Análisis'!H362,'Tabla 2-3-4-5'!$B$10:$C$12,2,FALSE)))&gt;5,"ALTO","MEDIO"))," ")</f>
        <v xml:space="preserve"> </v>
      </c>
      <c r="J362" s="9"/>
      <c r="K362" s="10"/>
      <c r="N362" s="10"/>
      <c r="O362" s="10"/>
      <c r="P362" s="10"/>
      <c r="Q362" s="10"/>
      <c r="R362" s="10"/>
      <c r="S362" s="10"/>
      <c r="T362" s="10"/>
      <c r="U362" s="10"/>
      <c r="V362" s="10"/>
      <c r="W362" s="10"/>
      <c r="X362" s="10"/>
      <c r="Y362" s="10"/>
      <c r="Z362" s="10"/>
      <c r="AA362" s="10"/>
      <c r="AB362" s="10"/>
      <c r="AC362" s="10"/>
    </row>
    <row r="363" spans="1:29" ht="83.25" customHeight="1" x14ac:dyDescent="0.3">
      <c r="A363" s="136" t="str">
        <f>'Matriz Nº1 Identificación'!A363</f>
        <v>39. 3</v>
      </c>
      <c r="B363" s="4" t="str">
        <f>IF('Matriz Nº1 Identificación'!B363&lt;&gt;" ",'Matriz Nº1 Identificación'!F363," ")</f>
        <v xml:space="preserve"> </v>
      </c>
      <c r="C363" s="101"/>
      <c r="D363" s="101"/>
      <c r="E363" s="4" t="str">
        <f>IFERROR(IF((VLOOKUP(C363,'Tabla 2-3-4-5'!$B$10:$C$12,2,FALSE)*(VLOOKUP('Matriz Nº2 Análisis'!D363,'Tabla 2-3-4-5'!$B$10:$C$12,2,FALSE)))&lt;3,"BAJO",IF((VLOOKUP(C363,'Tabla 2-3-4-5'!$B$10:$C$12,2,FALSE)*(VLOOKUP('Matriz Nº2 Análisis'!D363,'Tabla 2-3-4-5'!$B$10:$C$12,2,FALSE)))&gt;5,"ALTO","MEDIO"))," ")</f>
        <v xml:space="preserve"> </v>
      </c>
      <c r="F363" s="5" t="str">
        <f>IF(B363&lt;&gt;" ",'Matriz Nº1 Identificación'!E363," ")</f>
        <v xml:space="preserve"> </v>
      </c>
      <c r="G363" s="101"/>
      <c r="H363" s="101"/>
      <c r="I363" s="4" t="str">
        <f>IFERROR(IF((VLOOKUP(G363,'Tabla 2-3-4-5'!$B$10:$C$12,2,FALSE)*(VLOOKUP('Matriz Nº2 Análisis'!H363,'Tabla 2-3-4-5'!$B$10:$C$12,2,FALSE)))&lt;3,"BAJO",IF((VLOOKUP(G363,'Tabla 2-3-4-5'!$B$10:$C$12,2,FALSE)*(VLOOKUP('Matriz Nº2 Análisis'!H363,'Tabla 2-3-4-5'!$B$10:$C$12,2,FALSE)))&gt;5,"ALTO","MEDIO"))," ")</f>
        <v xml:space="preserve"> </v>
      </c>
      <c r="J363" s="9"/>
      <c r="K363" s="10"/>
      <c r="N363" s="10"/>
      <c r="O363" s="10"/>
      <c r="P363" s="10"/>
      <c r="Q363" s="10"/>
      <c r="R363" s="10"/>
      <c r="S363" s="10"/>
      <c r="T363" s="10"/>
      <c r="U363" s="10"/>
      <c r="V363" s="10"/>
      <c r="W363" s="10"/>
      <c r="X363" s="10"/>
      <c r="Y363" s="10"/>
      <c r="Z363" s="10"/>
      <c r="AA363" s="10"/>
      <c r="AB363" s="10"/>
      <c r="AC363" s="10"/>
    </row>
    <row r="364" spans="1:29" ht="83.25" customHeight="1" x14ac:dyDescent="0.3">
      <c r="A364" s="136" t="str">
        <f>'Matriz Nº1 Identificación'!A364</f>
        <v>39. 4</v>
      </c>
      <c r="B364" s="4" t="str">
        <f>IF('Matriz Nº1 Identificación'!B364&lt;&gt;" ",'Matriz Nº1 Identificación'!F364," ")</f>
        <v xml:space="preserve"> </v>
      </c>
      <c r="C364" s="101"/>
      <c r="D364" s="101"/>
      <c r="E364" s="4" t="str">
        <f>IFERROR(IF((VLOOKUP(C364,'Tabla 2-3-4-5'!$B$10:$C$12,2,FALSE)*(VLOOKUP('Matriz Nº2 Análisis'!D364,'Tabla 2-3-4-5'!$B$10:$C$12,2,FALSE)))&lt;3,"BAJO",IF((VLOOKUP(C364,'Tabla 2-3-4-5'!$B$10:$C$12,2,FALSE)*(VLOOKUP('Matriz Nº2 Análisis'!D364,'Tabla 2-3-4-5'!$B$10:$C$12,2,FALSE)))&gt;5,"ALTO","MEDIO"))," ")</f>
        <v xml:space="preserve"> </v>
      </c>
      <c r="F364" s="5" t="str">
        <f>IF(B364&lt;&gt;" ",'Matriz Nº1 Identificación'!E364," ")</f>
        <v xml:space="preserve"> </v>
      </c>
      <c r="G364" s="101"/>
      <c r="H364" s="101"/>
      <c r="I364" s="4" t="str">
        <f>IFERROR(IF((VLOOKUP(G364,'Tabla 2-3-4-5'!$B$10:$C$12,2,FALSE)*(VLOOKUP('Matriz Nº2 Análisis'!H364,'Tabla 2-3-4-5'!$B$10:$C$12,2,FALSE)))&lt;3,"BAJO",IF((VLOOKUP(G364,'Tabla 2-3-4-5'!$B$10:$C$12,2,FALSE)*(VLOOKUP('Matriz Nº2 Análisis'!H364,'Tabla 2-3-4-5'!$B$10:$C$12,2,FALSE)))&gt;5,"ALTO","MEDIO"))," ")</f>
        <v xml:space="preserve"> </v>
      </c>
      <c r="J364" s="9"/>
      <c r="K364" s="10"/>
      <c r="N364" s="10"/>
      <c r="O364" s="10"/>
      <c r="P364" s="10"/>
      <c r="Q364" s="10"/>
      <c r="R364" s="10"/>
      <c r="S364" s="10"/>
      <c r="T364" s="10"/>
      <c r="U364" s="10"/>
      <c r="V364" s="10"/>
      <c r="W364" s="10"/>
      <c r="X364" s="10"/>
      <c r="Y364" s="10"/>
      <c r="Z364" s="10"/>
      <c r="AA364" s="10"/>
      <c r="AB364" s="10"/>
      <c r="AC364" s="10"/>
    </row>
    <row r="365" spans="1:29" ht="83.25" customHeight="1" x14ac:dyDescent="0.3">
      <c r="A365" s="136" t="str">
        <f>'Matriz Nº1 Identificación'!A365</f>
        <v>39. 5</v>
      </c>
      <c r="B365" s="4" t="str">
        <f>IF('Matriz Nº1 Identificación'!B365&lt;&gt;" ",'Matriz Nº1 Identificación'!F365," ")</f>
        <v xml:space="preserve"> </v>
      </c>
      <c r="C365" s="101"/>
      <c r="D365" s="101"/>
      <c r="E365" s="4" t="str">
        <f>IFERROR(IF((VLOOKUP(C365,'Tabla 2-3-4-5'!$B$10:$C$12,2,FALSE)*(VLOOKUP('Matriz Nº2 Análisis'!D365,'Tabla 2-3-4-5'!$B$10:$C$12,2,FALSE)))&lt;3,"BAJO",IF((VLOOKUP(C365,'Tabla 2-3-4-5'!$B$10:$C$12,2,FALSE)*(VLOOKUP('Matriz Nº2 Análisis'!D365,'Tabla 2-3-4-5'!$B$10:$C$12,2,FALSE)))&gt;5,"ALTO","MEDIO"))," ")</f>
        <v xml:space="preserve"> </v>
      </c>
      <c r="F365" s="5" t="str">
        <f>IF(B365&lt;&gt;" ",'Matriz Nº1 Identificación'!E365," ")</f>
        <v xml:space="preserve"> </v>
      </c>
      <c r="G365" s="101"/>
      <c r="H365" s="101"/>
      <c r="I365" s="4" t="str">
        <f>IFERROR(IF((VLOOKUP(G365,'Tabla 2-3-4-5'!$B$10:$C$12,2,FALSE)*(VLOOKUP('Matriz Nº2 Análisis'!H365,'Tabla 2-3-4-5'!$B$10:$C$12,2,FALSE)))&lt;3,"BAJO",IF((VLOOKUP(G365,'Tabla 2-3-4-5'!$B$10:$C$12,2,FALSE)*(VLOOKUP('Matriz Nº2 Análisis'!H365,'Tabla 2-3-4-5'!$B$10:$C$12,2,FALSE)))&gt;5,"ALTO","MEDIO"))," ")</f>
        <v xml:space="preserve"> </v>
      </c>
      <c r="J365" s="9"/>
      <c r="K365" s="10"/>
      <c r="N365" s="10"/>
      <c r="O365" s="10"/>
      <c r="P365" s="10"/>
      <c r="Q365" s="10"/>
      <c r="R365" s="10"/>
      <c r="S365" s="10"/>
      <c r="T365" s="10"/>
      <c r="U365" s="10"/>
      <c r="V365" s="10"/>
      <c r="W365" s="10"/>
      <c r="X365" s="10"/>
      <c r="Y365" s="10"/>
      <c r="Z365" s="10"/>
      <c r="AA365" s="10"/>
      <c r="AB365" s="10"/>
      <c r="AC365" s="10"/>
    </row>
    <row r="366" spans="1:29" ht="83.25" customHeight="1" x14ac:dyDescent="0.3">
      <c r="A366" s="136" t="str">
        <f>'Matriz Nº1 Identificación'!A366</f>
        <v>39. 6</v>
      </c>
      <c r="B366" s="4" t="str">
        <f>IF('Matriz Nº1 Identificación'!B366&lt;&gt;" ",'Matriz Nº1 Identificación'!F366," ")</f>
        <v xml:space="preserve"> </v>
      </c>
      <c r="C366" s="101"/>
      <c r="D366" s="101"/>
      <c r="E366" s="4" t="str">
        <f>IFERROR(IF((VLOOKUP(C366,'Tabla 2-3-4-5'!$B$10:$C$12,2,FALSE)*(VLOOKUP('Matriz Nº2 Análisis'!D366,'Tabla 2-3-4-5'!$B$10:$C$12,2,FALSE)))&lt;3,"BAJO",IF((VLOOKUP(C366,'Tabla 2-3-4-5'!$B$10:$C$12,2,FALSE)*(VLOOKUP('Matriz Nº2 Análisis'!D366,'Tabla 2-3-4-5'!$B$10:$C$12,2,FALSE)))&gt;5,"ALTO","MEDIO"))," ")</f>
        <v xml:space="preserve"> </v>
      </c>
      <c r="F366" s="5" t="str">
        <f>IF(B366&lt;&gt;" ",'Matriz Nº1 Identificación'!E366," ")</f>
        <v xml:space="preserve"> </v>
      </c>
      <c r="G366" s="101"/>
      <c r="H366" s="101"/>
      <c r="I366" s="4" t="str">
        <f>IFERROR(IF((VLOOKUP(G366,'Tabla 2-3-4-5'!$B$10:$C$12,2,FALSE)*(VLOOKUP('Matriz Nº2 Análisis'!H366,'Tabla 2-3-4-5'!$B$10:$C$12,2,FALSE)))&lt;3,"BAJO",IF((VLOOKUP(G366,'Tabla 2-3-4-5'!$B$10:$C$12,2,FALSE)*(VLOOKUP('Matriz Nº2 Análisis'!H366,'Tabla 2-3-4-5'!$B$10:$C$12,2,FALSE)))&gt;5,"ALTO","MEDIO"))," ")</f>
        <v xml:space="preserve"> </v>
      </c>
      <c r="J366" s="9"/>
      <c r="K366" s="10"/>
      <c r="N366" s="10"/>
      <c r="O366" s="10"/>
      <c r="P366" s="10"/>
      <c r="Q366" s="10"/>
      <c r="R366" s="10"/>
      <c r="S366" s="10"/>
      <c r="T366" s="10"/>
      <c r="U366" s="10"/>
      <c r="V366" s="10"/>
      <c r="W366" s="10"/>
      <c r="X366" s="10"/>
      <c r="Y366" s="10"/>
      <c r="Z366" s="10"/>
      <c r="AA366" s="10"/>
      <c r="AB366" s="10"/>
      <c r="AC366" s="10"/>
    </row>
    <row r="367" spans="1:29" ht="83.25" customHeight="1" thickBot="1" x14ac:dyDescent="0.35">
      <c r="A367" s="136" t="str">
        <f>'Matriz Nº1 Identificación'!A367</f>
        <v>39. 7</v>
      </c>
      <c r="B367" s="4" t="str">
        <f>IF('Matriz Nº1 Identificación'!B367&lt;&gt;" ",'Matriz Nº1 Identificación'!F367," ")</f>
        <v xml:space="preserve"> </v>
      </c>
      <c r="C367" s="101"/>
      <c r="D367" s="101"/>
      <c r="E367" s="4" t="str">
        <f>IFERROR(IF((VLOOKUP(C367,'Tabla 2-3-4-5'!$B$10:$C$12,2,FALSE)*(VLOOKUP('Matriz Nº2 Análisis'!D367,'Tabla 2-3-4-5'!$B$10:$C$12,2,FALSE)))&lt;3,"BAJO",IF((VLOOKUP(C367,'Tabla 2-3-4-5'!$B$10:$C$12,2,FALSE)*(VLOOKUP('Matriz Nº2 Análisis'!D367,'Tabla 2-3-4-5'!$B$10:$C$12,2,FALSE)))&gt;5,"ALTO","MEDIO"))," ")</f>
        <v xml:space="preserve"> </v>
      </c>
      <c r="F367" s="5" t="str">
        <f>IF(B367&lt;&gt;" ",'Matriz Nº1 Identificación'!E367," ")</f>
        <v xml:space="preserve"> </v>
      </c>
      <c r="G367" s="101"/>
      <c r="H367" s="101"/>
      <c r="I367" s="4" t="str">
        <f>IFERROR(IF((VLOOKUP(G367,'Tabla 2-3-4-5'!$B$10:$C$12,2,FALSE)*(VLOOKUP('Matriz Nº2 Análisis'!H367,'Tabla 2-3-4-5'!$B$10:$C$12,2,FALSE)))&lt;3,"BAJO",IF((VLOOKUP(G367,'Tabla 2-3-4-5'!$B$10:$C$12,2,FALSE)*(VLOOKUP('Matriz Nº2 Análisis'!H367,'Tabla 2-3-4-5'!$B$10:$C$12,2,FALSE)))&gt;5,"ALTO","MEDIO"))," ")</f>
        <v xml:space="preserve"> </v>
      </c>
      <c r="J367" s="9"/>
      <c r="K367" s="10"/>
      <c r="N367" s="10"/>
      <c r="O367" s="10"/>
      <c r="P367" s="10"/>
      <c r="Q367" s="10"/>
      <c r="R367" s="10"/>
      <c r="S367" s="10"/>
      <c r="T367" s="10"/>
      <c r="U367" s="10"/>
      <c r="V367" s="10"/>
      <c r="W367" s="10"/>
      <c r="X367" s="10"/>
      <c r="Y367" s="10"/>
      <c r="Z367" s="10"/>
      <c r="AA367" s="10"/>
      <c r="AB367" s="10"/>
      <c r="AC367" s="10"/>
    </row>
    <row r="368" spans="1:29" ht="23.25" customHeight="1" thickBot="1" x14ac:dyDescent="0.35">
      <c r="A368" s="73" t="str">
        <f>'Matriz Nº1 Identificación'!A368</f>
        <v xml:space="preserve">Objetivo Estratégico: </v>
      </c>
      <c r="B368" s="409">
        <f>+'Matriz Nº1 Identificación'!B368:H368</f>
        <v>0</v>
      </c>
      <c r="C368" s="410"/>
      <c r="D368" s="410"/>
      <c r="E368" s="410"/>
      <c r="F368" s="410"/>
      <c r="G368" s="410"/>
      <c r="H368" s="410"/>
      <c r="I368" s="411"/>
      <c r="J368" s="1"/>
    </row>
    <row r="369" spans="1:29" ht="26.25" customHeight="1" x14ac:dyDescent="0.3">
      <c r="A369" s="75" t="str">
        <f>'Matriz Nº1 Identificación'!A369</f>
        <v>Objetivo táctico</v>
      </c>
      <c r="B369" s="406" t="str">
        <f>+'Matriz Nº1 Identificación'!B369:H369</f>
        <v xml:space="preserve">40. </v>
      </c>
      <c r="C369" s="407"/>
      <c r="D369" s="407"/>
      <c r="E369" s="407"/>
      <c r="F369" s="407"/>
      <c r="G369" s="407"/>
      <c r="H369" s="407"/>
      <c r="I369" s="408"/>
      <c r="J369" s="1"/>
    </row>
    <row r="370" spans="1:29" ht="83.25" customHeight="1" x14ac:dyDescent="0.3">
      <c r="A370" s="136" t="str">
        <f>'Matriz Nº1 Identificación'!A370</f>
        <v>40. 1</v>
      </c>
      <c r="B370" s="4" t="str">
        <f>IF('Matriz Nº1 Identificación'!B370&lt;&gt;" ",'Matriz Nº1 Identificación'!F370," ")</f>
        <v xml:space="preserve"> </v>
      </c>
      <c r="C370" s="101"/>
      <c r="D370" s="101"/>
      <c r="E370" s="4" t="str">
        <f>IFERROR(IF((VLOOKUP(C370,'Tabla 2-3-4-5'!$B$10:$C$12,2,FALSE)*(VLOOKUP('Matriz Nº2 Análisis'!D370,'Tabla 2-3-4-5'!$B$10:$C$12,2,FALSE)))&lt;3,"BAJO",IF((VLOOKUP(C370,'Tabla 2-3-4-5'!$B$10:$C$12,2,FALSE)*(VLOOKUP('Matriz Nº2 Análisis'!D370,'Tabla 2-3-4-5'!$B$10:$C$12,2,FALSE)))&gt;5,"ALTO","MEDIO"))," ")</f>
        <v xml:space="preserve"> </v>
      </c>
      <c r="F370" s="5" t="str">
        <f>IF(B370&lt;&gt;" ",'Matriz Nº1 Identificación'!E370," ")</f>
        <v xml:space="preserve"> </v>
      </c>
      <c r="G370" s="101"/>
      <c r="H370" s="101"/>
      <c r="I370" s="4" t="str">
        <f>IFERROR(IF((VLOOKUP(G370,'Tabla 2-3-4-5'!$B$10:$C$12,2,FALSE)*(VLOOKUP('Matriz Nº2 Análisis'!H370,'Tabla 2-3-4-5'!$B$10:$C$12,2,FALSE)))&lt;3,"BAJO",IF((VLOOKUP(G370,'Tabla 2-3-4-5'!$B$10:$C$12,2,FALSE)*(VLOOKUP('Matriz Nº2 Análisis'!H370,'Tabla 2-3-4-5'!$B$10:$C$12,2,FALSE)))&gt;5,"ALTO","MEDIO"))," ")</f>
        <v xml:space="preserve"> </v>
      </c>
      <c r="J370" s="9"/>
      <c r="K370" s="10"/>
      <c r="N370" s="10"/>
      <c r="O370" s="10"/>
      <c r="P370" s="10"/>
      <c r="Q370" s="10"/>
      <c r="R370" s="10"/>
      <c r="S370" s="10"/>
      <c r="T370" s="10"/>
      <c r="U370" s="10"/>
      <c r="V370" s="10"/>
      <c r="W370" s="10"/>
      <c r="X370" s="10"/>
      <c r="Y370" s="10"/>
      <c r="Z370" s="10"/>
      <c r="AA370" s="10"/>
      <c r="AB370" s="10"/>
      <c r="AC370" s="10"/>
    </row>
    <row r="371" spans="1:29" ht="83.25" customHeight="1" x14ac:dyDescent="0.3">
      <c r="A371" s="136" t="str">
        <f>'Matriz Nº1 Identificación'!A371</f>
        <v>40. 2</v>
      </c>
      <c r="B371" s="4" t="str">
        <f>IF('Matriz Nº1 Identificación'!B371&lt;&gt;" ",'Matriz Nº1 Identificación'!F371," ")</f>
        <v xml:space="preserve"> </v>
      </c>
      <c r="C371" s="101"/>
      <c r="D371" s="101"/>
      <c r="E371" s="4" t="str">
        <f>IFERROR(IF((VLOOKUP(C371,'Tabla 2-3-4-5'!$B$10:$C$12,2,FALSE)*(VLOOKUP('Matriz Nº2 Análisis'!D371,'Tabla 2-3-4-5'!$B$10:$C$12,2,FALSE)))&lt;3,"BAJO",IF((VLOOKUP(C371,'Tabla 2-3-4-5'!$B$10:$C$12,2,FALSE)*(VLOOKUP('Matriz Nº2 Análisis'!D371,'Tabla 2-3-4-5'!$B$10:$C$12,2,FALSE)))&gt;5,"ALTO","MEDIO"))," ")</f>
        <v xml:space="preserve"> </v>
      </c>
      <c r="F371" s="5" t="str">
        <f>IF(B371&lt;&gt;" ",'Matriz Nº1 Identificación'!E371," ")</f>
        <v xml:space="preserve"> </v>
      </c>
      <c r="G371" s="101"/>
      <c r="H371" s="101"/>
      <c r="I371" s="4" t="str">
        <f>IFERROR(IF((VLOOKUP(G371,'Tabla 2-3-4-5'!$B$10:$C$12,2,FALSE)*(VLOOKUP('Matriz Nº2 Análisis'!H371,'Tabla 2-3-4-5'!$B$10:$C$12,2,FALSE)))&lt;3,"BAJO",IF((VLOOKUP(G371,'Tabla 2-3-4-5'!$B$10:$C$12,2,FALSE)*(VLOOKUP('Matriz Nº2 Análisis'!H371,'Tabla 2-3-4-5'!$B$10:$C$12,2,FALSE)))&gt;5,"ALTO","MEDIO"))," ")</f>
        <v xml:space="preserve"> </v>
      </c>
      <c r="J371" s="9"/>
      <c r="K371" s="10"/>
      <c r="N371" s="10"/>
      <c r="O371" s="10"/>
      <c r="P371" s="10"/>
      <c r="Q371" s="10"/>
      <c r="R371" s="10"/>
      <c r="S371" s="10"/>
      <c r="T371" s="10"/>
      <c r="U371" s="10"/>
      <c r="V371" s="10"/>
      <c r="W371" s="10"/>
      <c r="X371" s="10"/>
      <c r="Y371" s="10"/>
      <c r="Z371" s="10"/>
      <c r="AA371" s="10"/>
      <c r="AB371" s="10"/>
      <c r="AC371" s="10"/>
    </row>
    <row r="372" spans="1:29" ht="83.25" customHeight="1" x14ac:dyDescent="0.3">
      <c r="A372" s="136" t="str">
        <f>'Matriz Nº1 Identificación'!A372</f>
        <v>40. 3</v>
      </c>
      <c r="B372" s="4" t="str">
        <f>IF('Matriz Nº1 Identificación'!B372&lt;&gt;" ",'Matriz Nº1 Identificación'!F372," ")</f>
        <v xml:space="preserve"> </v>
      </c>
      <c r="C372" s="101"/>
      <c r="D372" s="101"/>
      <c r="E372" s="4" t="str">
        <f>IFERROR(IF((VLOOKUP(C372,'Tabla 2-3-4-5'!$B$10:$C$12,2,FALSE)*(VLOOKUP('Matriz Nº2 Análisis'!D372,'Tabla 2-3-4-5'!$B$10:$C$12,2,FALSE)))&lt;3,"BAJO",IF((VLOOKUP(C372,'Tabla 2-3-4-5'!$B$10:$C$12,2,FALSE)*(VLOOKUP('Matriz Nº2 Análisis'!D372,'Tabla 2-3-4-5'!$B$10:$C$12,2,FALSE)))&gt;5,"ALTO","MEDIO"))," ")</f>
        <v xml:space="preserve"> </v>
      </c>
      <c r="F372" s="5" t="str">
        <f>IF(B372&lt;&gt;" ",'Matriz Nº1 Identificación'!E372," ")</f>
        <v xml:space="preserve"> </v>
      </c>
      <c r="G372" s="101"/>
      <c r="H372" s="101"/>
      <c r="I372" s="4" t="str">
        <f>IFERROR(IF((VLOOKUP(G372,'Tabla 2-3-4-5'!$B$10:$C$12,2,FALSE)*(VLOOKUP('Matriz Nº2 Análisis'!H372,'Tabla 2-3-4-5'!$B$10:$C$12,2,FALSE)))&lt;3,"BAJO",IF((VLOOKUP(G372,'Tabla 2-3-4-5'!$B$10:$C$12,2,FALSE)*(VLOOKUP('Matriz Nº2 Análisis'!H372,'Tabla 2-3-4-5'!$B$10:$C$12,2,FALSE)))&gt;5,"ALTO","MEDIO"))," ")</f>
        <v xml:space="preserve"> </v>
      </c>
      <c r="J372" s="9"/>
      <c r="K372" s="10"/>
      <c r="N372" s="10"/>
      <c r="O372" s="10"/>
      <c r="P372" s="10"/>
      <c r="Q372" s="10"/>
      <c r="R372" s="10"/>
      <c r="S372" s="10"/>
      <c r="T372" s="10"/>
      <c r="U372" s="10"/>
      <c r="V372" s="10"/>
      <c r="W372" s="10"/>
      <c r="X372" s="10"/>
      <c r="Y372" s="10"/>
      <c r="Z372" s="10"/>
      <c r="AA372" s="10"/>
      <c r="AB372" s="10"/>
      <c r="AC372" s="10"/>
    </row>
    <row r="373" spans="1:29" ht="83.25" customHeight="1" x14ac:dyDescent="0.3">
      <c r="A373" s="136" t="str">
        <f>'Matriz Nº1 Identificación'!A373</f>
        <v>40. 4</v>
      </c>
      <c r="B373" s="4" t="str">
        <f>IF('Matriz Nº1 Identificación'!B373&lt;&gt;" ",'Matriz Nº1 Identificación'!F373," ")</f>
        <v xml:space="preserve"> </v>
      </c>
      <c r="C373" s="101"/>
      <c r="D373" s="101"/>
      <c r="E373" s="4" t="str">
        <f>IFERROR(IF((VLOOKUP(C373,'Tabla 2-3-4-5'!$B$10:$C$12,2,FALSE)*(VLOOKUP('Matriz Nº2 Análisis'!D373,'Tabla 2-3-4-5'!$B$10:$C$12,2,FALSE)))&lt;3,"BAJO",IF((VLOOKUP(C373,'Tabla 2-3-4-5'!$B$10:$C$12,2,FALSE)*(VLOOKUP('Matriz Nº2 Análisis'!D373,'Tabla 2-3-4-5'!$B$10:$C$12,2,FALSE)))&gt;5,"ALTO","MEDIO"))," ")</f>
        <v xml:space="preserve"> </v>
      </c>
      <c r="F373" s="5" t="str">
        <f>IF(B373&lt;&gt;" ",'Matriz Nº1 Identificación'!E373," ")</f>
        <v xml:space="preserve"> </v>
      </c>
      <c r="G373" s="101"/>
      <c r="H373" s="101"/>
      <c r="I373" s="4" t="str">
        <f>IFERROR(IF((VLOOKUP(G373,'Tabla 2-3-4-5'!$B$10:$C$12,2,FALSE)*(VLOOKUP('Matriz Nº2 Análisis'!H373,'Tabla 2-3-4-5'!$B$10:$C$12,2,FALSE)))&lt;3,"BAJO",IF((VLOOKUP(G373,'Tabla 2-3-4-5'!$B$10:$C$12,2,FALSE)*(VLOOKUP('Matriz Nº2 Análisis'!H373,'Tabla 2-3-4-5'!$B$10:$C$12,2,FALSE)))&gt;5,"ALTO","MEDIO"))," ")</f>
        <v xml:space="preserve"> </v>
      </c>
      <c r="J373" s="9"/>
      <c r="K373" s="10"/>
      <c r="N373" s="10"/>
      <c r="O373" s="10"/>
      <c r="P373" s="10"/>
      <c r="Q373" s="10"/>
      <c r="R373" s="10"/>
      <c r="S373" s="10"/>
      <c r="T373" s="10"/>
      <c r="U373" s="10"/>
      <c r="V373" s="10"/>
      <c r="W373" s="10"/>
      <c r="X373" s="10"/>
      <c r="Y373" s="10"/>
      <c r="Z373" s="10"/>
      <c r="AA373" s="10"/>
      <c r="AB373" s="10"/>
      <c r="AC373" s="10"/>
    </row>
    <row r="374" spans="1:29" ht="83.25" customHeight="1" x14ac:dyDescent="0.3">
      <c r="A374" s="136" t="str">
        <f>'Matriz Nº1 Identificación'!A374</f>
        <v>40. 5</v>
      </c>
      <c r="B374" s="4" t="str">
        <f>IF('Matriz Nº1 Identificación'!B374&lt;&gt;" ",'Matriz Nº1 Identificación'!F374," ")</f>
        <v xml:space="preserve"> </v>
      </c>
      <c r="C374" s="101"/>
      <c r="D374" s="101"/>
      <c r="E374" s="4" t="str">
        <f>IFERROR(IF((VLOOKUP(C374,'Tabla 2-3-4-5'!$B$10:$C$12,2,FALSE)*(VLOOKUP('Matriz Nº2 Análisis'!D374,'Tabla 2-3-4-5'!$B$10:$C$12,2,FALSE)))&lt;3,"BAJO",IF((VLOOKUP(C374,'Tabla 2-3-4-5'!$B$10:$C$12,2,FALSE)*(VLOOKUP('Matriz Nº2 Análisis'!D374,'Tabla 2-3-4-5'!$B$10:$C$12,2,FALSE)))&gt;5,"ALTO","MEDIO"))," ")</f>
        <v xml:space="preserve"> </v>
      </c>
      <c r="F374" s="5" t="str">
        <f>IF(B374&lt;&gt;" ",'Matriz Nº1 Identificación'!E374," ")</f>
        <v xml:space="preserve"> </v>
      </c>
      <c r="G374" s="101"/>
      <c r="H374" s="101"/>
      <c r="I374" s="4" t="str">
        <f>IFERROR(IF((VLOOKUP(G374,'Tabla 2-3-4-5'!$B$10:$C$12,2,FALSE)*(VLOOKUP('Matriz Nº2 Análisis'!H374,'Tabla 2-3-4-5'!$B$10:$C$12,2,FALSE)))&lt;3,"BAJO",IF((VLOOKUP(G374,'Tabla 2-3-4-5'!$B$10:$C$12,2,FALSE)*(VLOOKUP('Matriz Nº2 Análisis'!H374,'Tabla 2-3-4-5'!$B$10:$C$12,2,FALSE)))&gt;5,"ALTO","MEDIO"))," ")</f>
        <v xml:space="preserve"> </v>
      </c>
      <c r="J374" s="9"/>
      <c r="K374" s="10"/>
      <c r="N374" s="10"/>
      <c r="O374" s="10"/>
      <c r="P374" s="10"/>
      <c r="Q374" s="10"/>
      <c r="R374" s="10"/>
      <c r="S374" s="10"/>
      <c r="T374" s="10"/>
      <c r="U374" s="10"/>
      <c r="V374" s="10"/>
      <c r="W374" s="10"/>
      <c r="X374" s="10"/>
      <c r="Y374" s="10"/>
      <c r="Z374" s="10"/>
      <c r="AA374" s="10"/>
      <c r="AB374" s="10"/>
      <c r="AC374" s="10"/>
    </row>
    <row r="375" spans="1:29" ht="83.25" customHeight="1" x14ac:dyDescent="0.3">
      <c r="A375" s="136" t="str">
        <f>'Matriz Nº1 Identificación'!A375</f>
        <v>40. 6</v>
      </c>
      <c r="B375" s="4" t="str">
        <f>IF('Matriz Nº1 Identificación'!B375&lt;&gt;" ",'Matriz Nº1 Identificación'!F375," ")</f>
        <v xml:space="preserve"> </v>
      </c>
      <c r="C375" s="101"/>
      <c r="D375" s="101"/>
      <c r="E375" s="4" t="str">
        <f>IFERROR(IF((VLOOKUP(C375,'Tabla 2-3-4-5'!$B$10:$C$12,2,FALSE)*(VLOOKUP('Matriz Nº2 Análisis'!D375,'Tabla 2-3-4-5'!$B$10:$C$12,2,FALSE)))&lt;3,"BAJO",IF((VLOOKUP(C375,'Tabla 2-3-4-5'!$B$10:$C$12,2,FALSE)*(VLOOKUP('Matriz Nº2 Análisis'!D375,'Tabla 2-3-4-5'!$B$10:$C$12,2,FALSE)))&gt;5,"ALTO","MEDIO"))," ")</f>
        <v xml:space="preserve"> </v>
      </c>
      <c r="F375" s="5" t="str">
        <f>IF(B375&lt;&gt;" ",'Matriz Nº1 Identificación'!E375," ")</f>
        <v xml:space="preserve"> </v>
      </c>
      <c r="G375" s="101"/>
      <c r="H375" s="101"/>
      <c r="I375" s="4" t="str">
        <f>IFERROR(IF((VLOOKUP(G375,'Tabla 2-3-4-5'!$B$10:$C$12,2,FALSE)*(VLOOKUP('Matriz Nº2 Análisis'!H375,'Tabla 2-3-4-5'!$B$10:$C$12,2,FALSE)))&lt;3,"BAJO",IF((VLOOKUP(G375,'Tabla 2-3-4-5'!$B$10:$C$12,2,FALSE)*(VLOOKUP('Matriz Nº2 Análisis'!H375,'Tabla 2-3-4-5'!$B$10:$C$12,2,FALSE)))&gt;5,"ALTO","MEDIO"))," ")</f>
        <v xml:space="preserve"> </v>
      </c>
      <c r="J375" s="9"/>
      <c r="K375" s="10"/>
      <c r="N375" s="10"/>
      <c r="O375" s="10"/>
      <c r="P375" s="10"/>
      <c r="Q375" s="10"/>
      <c r="R375" s="10"/>
      <c r="S375" s="10"/>
      <c r="T375" s="10"/>
      <c r="U375" s="10"/>
      <c r="V375" s="10"/>
      <c r="W375" s="10"/>
      <c r="X375" s="10"/>
      <c r="Y375" s="10"/>
      <c r="Z375" s="10"/>
      <c r="AA375" s="10"/>
      <c r="AB375" s="10"/>
      <c r="AC375" s="10"/>
    </row>
    <row r="376" spans="1:29" ht="83.25" customHeight="1" thickBot="1" x14ac:dyDescent="0.35">
      <c r="A376" s="136" t="str">
        <f>'Matriz Nº1 Identificación'!A376</f>
        <v>40. 7</v>
      </c>
      <c r="B376" s="4" t="str">
        <f>IF('Matriz Nº1 Identificación'!B376&lt;&gt;" ",'Matriz Nº1 Identificación'!F376," ")</f>
        <v xml:space="preserve"> </v>
      </c>
      <c r="C376" s="101"/>
      <c r="D376" s="101"/>
      <c r="E376" s="4" t="str">
        <f>IFERROR(IF((VLOOKUP(C376,'Tabla 2-3-4-5'!$B$10:$C$12,2,FALSE)*(VLOOKUP('Matriz Nº2 Análisis'!D376,'Tabla 2-3-4-5'!$B$10:$C$12,2,FALSE)))&lt;3,"BAJO",IF((VLOOKUP(C376,'Tabla 2-3-4-5'!$B$10:$C$12,2,FALSE)*(VLOOKUP('Matriz Nº2 Análisis'!D376,'Tabla 2-3-4-5'!$B$10:$C$12,2,FALSE)))&gt;5,"ALTO","MEDIO"))," ")</f>
        <v xml:space="preserve"> </v>
      </c>
      <c r="F376" s="5" t="str">
        <f>IF(B376&lt;&gt;" ",'Matriz Nº1 Identificación'!E376," ")</f>
        <v xml:space="preserve"> </v>
      </c>
      <c r="G376" s="101"/>
      <c r="H376" s="101"/>
      <c r="I376" s="4" t="str">
        <f>IFERROR(IF((VLOOKUP(G376,'Tabla 2-3-4-5'!$B$10:$C$12,2,FALSE)*(VLOOKUP('Matriz Nº2 Análisis'!H376,'Tabla 2-3-4-5'!$B$10:$C$12,2,FALSE)))&lt;3,"BAJO",IF((VLOOKUP(G376,'Tabla 2-3-4-5'!$B$10:$C$12,2,FALSE)*(VLOOKUP('Matriz Nº2 Análisis'!H376,'Tabla 2-3-4-5'!$B$10:$C$12,2,FALSE)))&gt;5,"ALTO","MEDIO"))," ")</f>
        <v xml:space="preserve"> </v>
      </c>
      <c r="J376" s="9"/>
      <c r="K376" s="10"/>
      <c r="N376" s="10"/>
      <c r="O376" s="10"/>
      <c r="P376" s="10"/>
      <c r="Q376" s="10"/>
      <c r="R376" s="10"/>
      <c r="S376" s="10"/>
      <c r="T376" s="10"/>
      <c r="U376" s="10"/>
      <c r="V376" s="10"/>
      <c r="W376" s="10"/>
      <c r="X376" s="10"/>
      <c r="Y376" s="10"/>
      <c r="Z376" s="10"/>
      <c r="AA376" s="10"/>
      <c r="AB376" s="10"/>
      <c r="AC376" s="10"/>
    </row>
    <row r="377" spans="1:29" ht="23.25" customHeight="1" thickBot="1" x14ac:dyDescent="0.35">
      <c r="A377" s="73" t="str">
        <f>'Matriz Nº1 Identificación'!A377</f>
        <v xml:space="preserve">Objetivo Estratégico: </v>
      </c>
      <c r="B377" s="409">
        <f>+'Matriz Nº1 Identificación'!B377:H377</f>
        <v>0</v>
      </c>
      <c r="C377" s="410"/>
      <c r="D377" s="410"/>
      <c r="E377" s="410"/>
      <c r="F377" s="410"/>
      <c r="G377" s="410"/>
      <c r="H377" s="410"/>
      <c r="I377" s="411"/>
      <c r="J377" s="1"/>
    </row>
    <row r="378" spans="1:29" ht="26.25" customHeight="1" x14ac:dyDescent="0.3">
      <c r="A378" s="75" t="str">
        <f>'Matriz Nº1 Identificación'!A378</f>
        <v>Objetivo táctico</v>
      </c>
      <c r="B378" s="406" t="str">
        <f>+'Matriz Nº1 Identificación'!B378:H378</f>
        <v xml:space="preserve">41. </v>
      </c>
      <c r="C378" s="407"/>
      <c r="D378" s="407"/>
      <c r="E378" s="407"/>
      <c r="F378" s="407"/>
      <c r="G378" s="407"/>
      <c r="H378" s="407"/>
      <c r="I378" s="408"/>
      <c r="J378" s="1"/>
    </row>
    <row r="379" spans="1:29" ht="83.25" customHeight="1" x14ac:dyDescent="0.3">
      <c r="A379" s="136" t="str">
        <f>'Matriz Nº1 Identificación'!A379</f>
        <v>41. 1</v>
      </c>
      <c r="B379" s="4" t="str">
        <f>IF('Matriz Nº1 Identificación'!B379&lt;&gt;" ",'Matriz Nº1 Identificación'!F379," ")</f>
        <v xml:space="preserve"> </v>
      </c>
      <c r="C379" s="101"/>
      <c r="D379" s="101"/>
      <c r="E379" s="4" t="str">
        <f>IFERROR(IF((VLOOKUP(C379,'Tabla 2-3-4-5'!$B$10:$C$12,2,FALSE)*(VLOOKUP('Matriz Nº2 Análisis'!D379,'Tabla 2-3-4-5'!$B$10:$C$12,2,FALSE)))&lt;3,"BAJO",IF((VLOOKUP(C379,'Tabla 2-3-4-5'!$B$10:$C$12,2,FALSE)*(VLOOKUP('Matriz Nº2 Análisis'!D379,'Tabla 2-3-4-5'!$B$10:$C$12,2,FALSE)))&gt;5,"ALTO","MEDIO"))," ")</f>
        <v xml:space="preserve"> </v>
      </c>
      <c r="F379" s="5" t="str">
        <f>IF(B379&lt;&gt;" ",'Matriz Nº1 Identificación'!E379," ")</f>
        <v xml:space="preserve"> </v>
      </c>
      <c r="G379" s="101"/>
      <c r="H379" s="101"/>
      <c r="I379" s="4" t="str">
        <f>IFERROR(IF((VLOOKUP(G379,'Tabla 2-3-4-5'!$B$10:$C$12,2,FALSE)*(VLOOKUP('Matriz Nº2 Análisis'!H379,'Tabla 2-3-4-5'!$B$10:$C$12,2,FALSE)))&lt;3,"BAJO",IF((VLOOKUP(G379,'Tabla 2-3-4-5'!$B$10:$C$12,2,FALSE)*(VLOOKUP('Matriz Nº2 Análisis'!H379,'Tabla 2-3-4-5'!$B$10:$C$12,2,FALSE)))&gt;5,"ALTO","MEDIO"))," ")</f>
        <v xml:space="preserve"> </v>
      </c>
      <c r="J379" s="9"/>
      <c r="K379" s="10"/>
      <c r="N379" s="10"/>
      <c r="O379" s="10"/>
      <c r="P379" s="10"/>
      <c r="Q379" s="10"/>
      <c r="R379" s="10"/>
      <c r="S379" s="10"/>
      <c r="T379" s="10"/>
      <c r="U379" s="10"/>
      <c r="V379" s="10"/>
      <c r="W379" s="10"/>
      <c r="X379" s="10"/>
      <c r="Y379" s="10"/>
      <c r="Z379" s="10"/>
      <c r="AA379" s="10"/>
      <c r="AB379" s="10"/>
      <c r="AC379" s="10"/>
    </row>
    <row r="380" spans="1:29" ht="83.25" customHeight="1" x14ac:dyDescent="0.3">
      <c r="A380" s="136" t="str">
        <f>'Matriz Nº1 Identificación'!A380</f>
        <v>41. 2</v>
      </c>
      <c r="B380" s="4" t="str">
        <f>IF('Matriz Nº1 Identificación'!B380&lt;&gt;" ",'Matriz Nº1 Identificación'!F380," ")</f>
        <v xml:space="preserve"> </v>
      </c>
      <c r="C380" s="101"/>
      <c r="D380" s="101"/>
      <c r="E380" s="4" t="str">
        <f>IFERROR(IF((VLOOKUP(C380,'Tabla 2-3-4-5'!$B$10:$C$12,2,FALSE)*(VLOOKUP('Matriz Nº2 Análisis'!D380,'Tabla 2-3-4-5'!$B$10:$C$12,2,FALSE)))&lt;3,"BAJO",IF((VLOOKUP(C380,'Tabla 2-3-4-5'!$B$10:$C$12,2,FALSE)*(VLOOKUP('Matriz Nº2 Análisis'!D380,'Tabla 2-3-4-5'!$B$10:$C$12,2,FALSE)))&gt;5,"ALTO","MEDIO"))," ")</f>
        <v xml:space="preserve"> </v>
      </c>
      <c r="F380" s="5" t="str">
        <f>IF(B380&lt;&gt;" ",'Matriz Nº1 Identificación'!E380," ")</f>
        <v xml:space="preserve"> </v>
      </c>
      <c r="G380" s="101"/>
      <c r="H380" s="101"/>
      <c r="I380" s="4" t="str">
        <f>IFERROR(IF((VLOOKUP(G380,'Tabla 2-3-4-5'!$B$10:$C$12,2,FALSE)*(VLOOKUP('Matriz Nº2 Análisis'!H380,'Tabla 2-3-4-5'!$B$10:$C$12,2,FALSE)))&lt;3,"BAJO",IF((VLOOKUP(G380,'Tabla 2-3-4-5'!$B$10:$C$12,2,FALSE)*(VLOOKUP('Matriz Nº2 Análisis'!H380,'Tabla 2-3-4-5'!$B$10:$C$12,2,FALSE)))&gt;5,"ALTO","MEDIO"))," ")</f>
        <v xml:space="preserve"> </v>
      </c>
      <c r="J380" s="9"/>
      <c r="K380" s="10"/>
      <c r="N380" s="10"/>
      <c r="O380" s="10"/>
      <c r="P380" s="10"/>
      <c r="Q380" s="10"/>
      <c r="R380" s="10"/>
      <c r="S380" s="10"/>
      <c r="T380" s="10"/>
      <c r="U380" s="10"/>
      <c r="V380" s="10"/>
      <c r="W380" s="10"/>
      <c r="X380" s="10"/>
      <c r="Y380" s="10"/>
      <c r="Z380" s="10"/>
      <c r="AA380" s="10"/>
      <c r="AB380" s="10"/>
      <c r="AC380" s="10"/>
    </row>
    <row r="381" spans="1:29" ht="83.25" customHeight="1" x14ac:dyDescent="0.3">
      <c r="A381" s="136" t="str">
        <f>'Matriz Nº1 Identificación'!A381</f>
        <v>41. 3</v>
      </c>
      <c r="B381" s="4" t="str">
        <f>IF('Matriz Nº1 Identificación'!B381&lt;&gt;" ",'Matriz Nº1 Identificación'!F381," ")</f>
        <v xml:space="preserve"> </v>
      </c>
      <c r="C381" s="101"/>
      <c r="D381" s="101"/>
      <c r="E381" s="4" t="str">
        <f>IFERROR(IF((VLOOKUP(C381,'Tabla 2-3-4-5'!$B$10:$C$12,2,FALSE)*(VLOOKUP('Matriz Nº2 Análisis'!D381,'Tabla 2-3-4-5'!$B$10:$C$12,2,FALSE)))&lt;3,"BAJO",IF((VLOOKUP(C381,'Tabla 2-3-4-5'!$B$10:$C$12,2,FALSE)*(VLOOKUP('Matriz Nº2 Análisis'!D381,'Tabla 2-3-4-5'!$B$10:$C$12,2,FALSE)))&gt;5,"ALTO","MEDIO"))," ")</f>
        <v xml:space="preserve"> </v>
      </c>
      <c r="F381" s="5" t="str">
        <f>IF(B381&lt;&gt;" ",'Matriz Nº1 Identificación'!E381," ")</f>
        <v xml:space="preserve"> </v>
      </c>
      <c r="G381" s="101"/>
      <c r="H381" s="101"/>
      <c r="I381" s="4" t="str">
        <f>IFERROR(IF((VLOOKUP(G381,'Tabla 2-3-4-5'!$B$10:$C$12,2,FALSE)*(VLOOKUP('Matriz Nº2 Análisis'!H381,'Tabla 2-3-4-5'!$B$10:$C$12,2,FALSE)))&lt;3,"BAJO",IF((VLOOKUP(G381,'Tabla 2-3-4-5'!$B$10:$C$12,2,FALSE)*(VLOOKUP('Matriz Nº2 Análisis'!H381,'Tabla 2-3-4-5'!$B$10:$C$12,2,FALSE)))&gt;5,"ALTO","MEDIO"))," ")</f>
        <v xml:space="preserve"> </v>
      </c>
      <c r="J381" s="9"/>
      <c r="K381" s="10"/>
      <c r="N381" s="10"/>
      <c r="O381" s="10"/>
      <c r="P381" s="10"/>
      <c r="Q381" s="10"/>
      <c r="R381" s="10"/>
      <c r="S381" s="10"/>
      <c r="T381" s="10"/>
      <c r="U381" s="10"/>
      <c r="V381" s="10"/>
      <c r="W381" s="10"/>
      <c r="X381" s="10"/>
      <c r="Y381" s="10"/>
      <c r="Z381" s="10"/>
      <c r="AA381" s="10"/>
      <c r="AB381" s="10"/>
      <c r="AC381" s="10"/>
    </row>
    <row r="382" spans="1:29" ht="83.25" customHeight="1" x14ac:dyDescent="0.3">
      <c r="A382" s="136" t="str">
        <f>'Matriz Nº1 Identificación'!A382</f>
        <v>41. 4</v>
      </c>
      <c r="B382" s="4" t="str">
        <f>IF('Matriz Nº1 Identificación'!B382&lt;&gt;" ",'Matriz Nº1 Identificación'!F382," ")</f>
        <v xml:space="preserve"> </v>
      </c>
      <c r="C382" s="101"/>
      <c r="D382" s="101"/>
      <c r="E382" s="4" t="str">
        <f>IFERROR(IF((VLOOKUP(C382,'Tabla 2-3-4-5'!$B$10:$C$12,2,FALSE)*(VLOOKUP('Matriz Nº2 Análisis'!D382,'Tabla 2-3-4-5'!$B$10:$C$12,2,FALSE)))&lt;3,"BAJO",IF((VLOOKUP(C382,'Tabla 2-3-4-5'!$B$10:$C$12,2,FALSE)*(VLOOKUP('Matriz Nº2 Análisis'!D382,'Tabla 2-3-4-5'!$B$10:$C$12,2,FALSE)))&gt;5,"ALTO","MEDIO"))," ")</f>
        <v xml:space="preserve"> </v>
      </c>
      <c r="F382" s="5" t="str">
        <f>IF(B382&lt;&gt;" ",'Matriz Nº1 Identificación'!E382," ")</f>
        <v xml:space="preserve"> </v>
      </c>
      <c r="G382" s="101"/>
      <c r="H382" s="101"/>
      <c r="I382" s="4" t="str">
        <f>IFERROR(IF((VLOOKUP(G382,'Tabla 2-3-4-5'!$B$10:$C$12,2,FALSE)*(VLOOKUP('Matriz Nº2 Análisis'!H382,'Tabla 2-3-4-5'!$B$10:$C$12,2,FALSE)))&lt;3,"BAJO",IF((VLOOKUP(G382,'Tabla 2-3-4-5'!$B$10:$C$12,2,FALSE)*(VLOOKUP('Matriz Nº2 Análisis'!H382,'Tabla 2-3-4-5'!$B$10:$C$12,2,FALSE)))&gt;5,"ALTO","MEDIO"))," ")</f>
        <v xml:space="preserve"> </v>
      </c>
      <c r="J382" s="9"/>
      <c r="K382" s="10"/>
      <c r="N382" s="10"/>
      <c r="O382" s="10"/>
      <c r="P382" s="10"/>
      <c r="Q382" s="10"/>
      <c r="R382" s="10"/>
      <c r="S382" s="10"/>
      <c r="T382" s="10"/>
      <c r="U382" s="10"/>
      <c r="V382" s="10"/>
      <c r="W382" s="10"/>
      <c r="X382" s="10"/>
      <c r="Y382" s="10"/>
      <c r="Z382" s="10"/>
      <c r="AA382" s="10"/>
      <c r="AB382" s="10"/>
      <c r="AC382" s="10"/>
    </row>
    <row r="383" spans="1:29" ht="83.25" customHeight="1" x14ac:dyDescent="0.3">
      <c r="A383" s="136" t="str">
        <f>'Matriz Nº1 Identificación'!A383</f>
        <v>41. 5</v>
      </c>
      <c r="B383" s="4" t="str">
        <f>IF('Matriz Nº1 Identificación'!B383&lt;&gt;" ",'Matriz Nº1 Identificación'!F383," ")</f>
        <v xml:space="preserve"> </v>
      </c>
      <c r="C383" s="101"/>
      <c r="D383" s="101"/>
      <c r="E383" s="4" t="str">
        <f>IFERROR(IF((VLOOKUP(C383,'Tabla 2-3-4-5'!$B$10:$C$12,2,FALSE)*(VLOOKUP('Matriz Nº2 Análisis'!D383,'Tabla 2-3-4-5'!$B$10:$C$12,2,FALSE)))&lt;3,"BAJO",IF((VLOOKUP(C383,'Tabla 2-3-4-5'!$B$10:$C$12,2,FALSE)*(VLOOKUP('Matriz Nº2 Análisis'!D383,'Tabla 2-3-4-5'!$B$10:$C$12,2,FALSE)))&gt;5,"ALTO","MEDIO"))," ")</f>
        <v xml:space="preserve"> </v>
      </c>
      <c r="F383" s="5" t="str">
        <f>IF(B383&lt;&gt;" ",'Matriz Nº1 Identificación'!E383," ")</f>
        <v xml:space="preserve"> </v>
      </c>
      <c r="G383" s="101"/>
      <c r="H383" s="101"/>
      <c r="I383" s="4" t="str">
        <f>IFERROR(IF((VLOOKUP(G383,'Tabla 2-3-4-5'!$B$10:$C$12,2,FALSE)*(VLOOKUP('Matriz Nº2 Análisis'!H383,'Tabla 2-3-4-5'!$B$10:$C$12,2,FALSE)))&lt;3,"BAJO",IF((VLOOKUP(G383,'Tabla 2-3-4-5'!$B$10:$C$12,2,FALSE)*(VLOOKUP('Matriz Nº2 Análisis'!H383,'Tabla 2-3-4-5'!$B$10:$C$12,2,FALSE)))&gt;5,"ALTO","MEDIO"))," ")</f>
        <v xml:space="preserve"> </v>
      </c>
      <c r="J383" s="9"/>
      <c r="K383" s="10"/>
      <c r="N383" s="10"/>
      <c r="O383" s="10"/>
      <c r="P383" s="10"/>
      <c r="Q383" s="10"/>
      <c r="R383" s="10"/>
      <c r="S383" s="10"/>
      <c r="T383" s="10"/>
      <c r="U383" s="10"/>
      <c r="V383" s="10"/>
      <c r="W383" s="10"/>
      <c r="X383" s="10"/>
      <c r="Y383" s="10"/>
      <c r="Z383" s="10"/>
      <c r="AA383" s="10"/>
      <c r="AB383" s="10"/>
      <c r="AC383" s="10"/>
    </row>
    <row r="384" spans="1:29" ht="83.25" customHeight="1" x14ac:dyDescent="0.3">
      <c r="A384" s="136" t="str">
        <f>'Matriz Nº1 Identificación'!A384</f>
        <v>41. 6</v>
      </c>
      <c r="B384" s="4" t="str">
        <f>IF('Matriz Nº1 Identificación'!B384&lt;&gt;" ",'Matriz Nº1 Identificación'!F384," ")</f>
        <v xml:space="preserve"> </v>
      </c>
      <c r="C384" s="101"/>
      <c r="D384" s="101"/>
      <c r="E384" s="4" t="str">
        <f>IFERROR(IF((VLOOKUP(C384,'Tabla 2-3-4-5'!$B$10:$C$12,2,FALSE)*(VLOOKUP('Matriz Nº2 Análisis'!D384,'Tabla 2-3-4-5'!$B$10:$C$12,2,FALSE)))&lt;3,"BAJO",IF((VLOOKUP(C384,'Tabla 2-3-4-5'!$B$10:$C$12,2,FALSE)*(VLOOKUP('Matriz Nº2 Análisis'!D384,'Tabla 2-3-4-5'!$B$10:$C$12,2,FALSE)))&gt;5,"ALTO","MEDIO"))," ")</f>
        <v xml:space="preserve"> </v>
      </c>
      <c r="F384" s="5" t="str">
        <f>IF(B384&lt;&gt;" ",'Matriz Nº1 Identificación'!E384," ")</f>
        <v xml:space="preserve"> </v>
      </c>
      <c r="G384" s="101"/>
      <c r="H384" s="101"/>
      <c r="I384" s="4" t="str">
        <f>IFERROR(IF((VLOOKUP(G384,'Tabla 2-3-4-5'!$B$10:$C$12,2,FALSE)*(VLOOKUP('Matriz Nº2 Análisis'!H384,'Tabla 2-3-4-5'!$B$10:$C$12,2,FALSE)))&lt;3,"BAJO",IF((VLOOKUP(G384,'Tabla 2-3-4-5'!$B$10:$C$12,2,FALSE)*(VLOOKUP('Matriz Nº2 Análisis'!H384,'Tabla 2-3-4-5'!$B$10:$C$12,2,FALSE)))&gt;5,"ALTO","MEDIO"))," ")</f>
        <v xml:space="preserve"> </v>
      </c>
      <c r="J384" s="9"/>
      <c r="K384" s="10"/>
      <c r="N384" s="10"/>
      <c r="O384" s="10"/>
      <c r="P384" s="10"/>
      <c r="Q384" s="10"/>
      <c r="R384" s="10"/>
      <c r="S384" s="10"/>
      <c r="T384" s="10"/>
      <c r="U384" s="10"/>
      <c r="V384" s="10"/>
      <c r="W384" s="10"/>
      <c r="X384" s="10"/>
      <c r="Y384" s="10"/>
      <c r="Z384" s="10"/>
      <c r="AA384" s="10"/>
      <c r="AB384" s="10"/>
      <c r="AC384" s="10"/>
    </row>
    <row r="385" spans="1:29" ht="83.25" customHeight="1" thickBot="1" x14ac:dyDescent="0.35">
      <c r="A385" s="136" t="str">
        <f>'Matriz Nº1 Identificación'!A385</f>
        <v>41. 7</v>
      </c>
      <c r="B385" s="4" t="str">
        <f>IF('Matriz Nº1 Identificación'!B385&lt;&gt;" ",'Matriz Nº1 Identificación'!F385," ")</f>
        <v xml:space="preserve"> </v>
      </c>
      <c r="C385" s="101"/>
      <c r="D385" s="101"/>
      <c r="E385" s="4" t="str">
        <f>IFERROR(IF((VLOOKUP(C385,'Tabla 2-3-4-5'!$B$10:$C$12,2,FALSE)*(VLOOKUP('Matriz Nº2 Análisis'!D385,'Tabla 2-3-4-5'!$B$10:$C$12,2,FALSE)))&lt;3,"BAJO",IF((VLOOKUP(C385,'Tabla 2-3-4-5'!$B$10:$C$12,2,FALSE)*(VLOOKUP('Matriz Nº2 Análisis'!D385,'Tabla 2-3-4-5'!$B$10:$C$12,2,FALSE)))&gt;5,"ALTO","MEDIO"))," ")</f>
        <v xml:space="preserve"> </v>
      </c>
      <c r="F385" s="5" t="str">
        <f>IF(B385&lt;&gt;" ",'Matriz Nº1 Identificación'!E385," ")</f>
        <v xml:space="preserve"> </v>
      </c>
      <c r="G385" s="101"/>
      <c r="H385" s="101"/>
      <c r="I385" s="4" t="str">
        <f>IFERROR(IF((VLOOKUP(G385,'Tabla 2-3-4-5'!$B$10:$C$12,2,FALSE)*(VLOOKUP('Matriz Nº2 Análisis'!H385,'Tabla 2-3-4-5'!$B$10:$C$12,2,FALSE)))&lt;3,"BAJO",IF((VLOOKUP(G385,'Tabla 2-3-4-5'!$B$10:$C$12,2,FALSE)*(VLOOKUP('Matriz Nº2 Análisis'!H385,'Tabla 2-3-4-5'!$B$10:$C$12,2,FALSE)))&gt;5,"ALTO","MEDIO"))," ")</f>
        <v xml:space="preserve"> </v>
      </c>
      <c r="J385" s="9"/>
      <c r="K385" s="10"/>
      <c r="N385" s="10"/>
      <c r="O385" s="10"/>
      <c r="P385" s="10"/>
      <c r="Q385" s="10"/>
      <c r="R385" s="10"/>
      <c r="S385" s="10"/>
      <c r="T385" s="10"/>
      <c r="U385" s="10"/>
      <c r="V385" s="10"/>
      <c r="W385" s="10"/>
      <c r="X385" s="10"/>
      <c r="Y385" s="10"/>
      <c r="Z385" s="10"/>
      <c r="AA385" s="10"/>
      <c r="AB385" s="10"/>
      <c r="AC385" s="10"/>
    </row>
    <row r="386" spans="1:29" ht="23.25" customHeight="1" thickBot="1" x14ac:dyDescent="0.35">
      <c r="A386" s="73" t="str">
        <f>'Matriz Nº1 Identificación'!A386</f>
        <v xml:space="preserve">Objetivo Estratégico: </v>
      </c>
      <c r="B386" s="409">
        <f>+'Matriz Nº1 Identificación'!B386:H386</f>
        <v>0</v>
      </c>
      <c r="C386" s="410"/>
      <c r="D386" s="410"/>
      <c r="E386" s="410"/>
      <c r="F386" s="410"/>
      <c r="G386" s="410"/>
      <c r="H386" s="410"/>
      <c r="I386" s="411"/>
      <c r="J386" s="1"/>
    </row>
    <row r="387" spans="1:29" ht="26.25" customHeight="1" x14ac:dyDescent="0.3">
      <c r="A387" s="75" t="str">
        <f>'Matriz Nº1 Identificación'!A387</f>
        <v>Objetivo táctico</v>
      </c>
      <c r="B387" s="406" t="str">
        <f>+'Matriz Nº1 Identificación'!B387:H387</f>
        <v xml:space="preserve">42. </v>
      </c>
      <c r="C387" s="407"/>
      <c r="D387" s="407"/>
      <c r="E387" s="407"/>
      <c r="F387" s="407"/>
      <c r="G387" s="407"/>
      <c r="H387" s="407"/>
      <c r="I387" s="408"/>
      <c r="J387" s="1"/>
    </row>
    <row r="388" spans="1:29" ht="83.25" customHeight="1" x14ac:dyDescent="0.3">
      <c r="A388" s="136" t="str">
        <f>'Matriz Nº1 Identificación'!A388</f>
        <v>42. 1</v>
      </c>
      <c r="B388" s="4" t="str">
        <f>IF('Matriz Nº1 Identificación'!B388&lt;&gt;" ",'Matriz Nº1 Identificación'!F388," ")</f>
        <v xml:space="preserve"> </v>
      </c>
      <c r="C388" s="101"/>
      <c r="D388" s="101"/>
      <c r="E388" s="4" t="str">
        <f>IFERROR(IF((VLOOKUP(C388,'Tabla 2-3-4-5'!$B$10:$C$12,2,FALSE)*(VLOOKUP('Matriz Nº2 Análisis'!D388,'Tabla 2-3-4-5'!$B$10:$C$12,2,FALSE)))&lt;3,"BAJO",IF((VLOOKUP(C388,'Tabla 2-3-4-5'!$B$10:$C$12,2,FALSE)*(VLOOKUP('Matriz Nº2 Análisis'!D388,'Tabla 2-3-4-5'!$B$10:$C$12,2,FALSE)))&gt;5,"ALTO","MEDIO"))," ")</f>
        <v xml:space="preserve"> </v>
      </c>
      <c r="F388" s="5" t="str">
        <f>IF(B388&lt;&gt;" ",'Matriz Nº1 Identificación'!E388," ")</f>
        <v xml:space="preserve"> </v>
      </c>
      <c r="G388" s="101"/>
      <c r="H388" s="101"/>
      <c r="I388" s="4" t="str">
        <f>IFERROR(IF((VLOOKUP(G388,'Tabla 2-3-4-5'!$B$10:$C$12,2,FALSE)*(VLOOKUP('Matriz Nº2 Análisis'!H388,'Tabla 2-3-4-5'!$B$10:$C$12,2,FALSE)))&lt;3,"BAJO",IF((VLOOKUP(G388,'Tabla 2-3-4-5'!$B$10:$C$12,2,FALSE)*(VLOOKUP('Matriz Nº2 Análisis'!H388,'Tabla 2-3-4-5'!$B$10:$C$12,2,FALSE)))&gt;5,"ALTO","MEDIO"))," ")</f>
        <v xml:space="preserve"> </v>
      </c>
      <c r="J388" s="9"/>
      <c r="K388" s="10"/>
      <c r="N388" s="10"/>
      <c r="O388" s="10"/>
      <c r="P388" s="10"/>
      <c r="Q388" s="10"/>
      <c r="R388" s="10"/>
      <c r="S388" s="10"/>
      <c r="T388" s="10"/>
      <c r="U388" s="10"/>
      <c r="V388" s="10"/>
      <c r="W388" s="10"/>
      <c r="X388" s="10"/>
      <c r="Y388" s="10"/>
      <c r="Z388" s="10"/>
      <c r="AA388" s="10"/>
      <c r="AB388" s="10"/>
      <c r="AC388" s="10"/>
    </row>
    <row r="389" spans="1:29" ht="83.25" customHeight="1" x14ac:dyDescent="0.3">
      <c r="A389" s="136" t="str">
        <f>'Matriz Nº1 Identificación'!A389</f>
        <v>42. 2</v>
      </c>
      <c r="B389" s="4" t="str">
        <f>IF('Matriz Nº1 Identificación'!B389&lt;&gt;" ",'Matriz Nº1 Identificación'!F389," ")</f>
        <v xml:space="preserve"> </v>
      </c>
      <c r="C389" s="101"/>
      <c r="D389" s="101"/>
      <c r="E389" s="4" t="str">
        <f>IFERROR(IF((VLOOKUP(C389,'Tabla 2-3-4-5'!$B$10:$C$12,2,FALSE)*(VLOOKUP('Matriz Nº2 Análisis'!D389,'Tabla 2-3-4-5'!$B$10:$C$12,2,FALSE)))&lt;3,"BAJO",IF((VLOOKUP(C389,'Tabla 2-3-4-5'!$B$10:$C$12,2,FALSE)*(VLOOKUP('Matriz Nº2 Análisis'!D389,'Tabla 2-3-4-5'!$B$10:$C$12,2,FALSE)))&gt;5,"ALTO","MEDIO"))," ")</f>
        <v xml:space="preserve"> </v>
      </c>
      <c r="F389" s="5" t="str">
        <f>IF(B389&lt;&gt;" ",'Matriz Nº1 Identificación'!E389," ")</f>
        <v xml:space="preserve"> </v>
      </c>
      <c r="G389" s="101"/>
      <c r="H389" s="101"/>
      <c r="I389" s="4" t="str">
        <f>IFERROR(IF((VLOOKUP(G389,'Tabla 2-3-4-5'!$B$10:$C$12,2,FALSE)*(VLOOKUP('Matriz Nº2 Análisis'!H389,'Tabla 2-3-4-5'!$B$10:$C$12,2,FALSE)))&lt;3,"BAJO",IF((VLOOKUP(G389,'Tabla 2-3-4-5'!$B$10:$C$12,2,FALSE)*(VLOOKUP('Matriz Nº2 Análisis'!H389,'Tabla 2-3-4-5'!$B$10:$C$12,2,FALSE)))&gt;5,"ALTO","MEDIO"))," ")</f>
        <v xml:space="preserve"> </v>
      </c>
      <c r="J389" s="9"/>
      <c r="K389" s="10"/>
      <c r="N389" s="10"/>
      <c r="O389" s="10"/>
      <c r="P389" s="10"/>
      <c r="Q389" s="10"/>
      <c r="R389" s="10"/>
      <c r="S389" s="10"/>
      <c r="T389" s="10"/>
      <c r="U389" s="10"/>
      <c r="V389" s="10"/>
      <c r="W389" s="10"/>
      <c r="X389" s="10"/>
      <c r="Y389" s="10"/>
      <c r="Z389" s="10"/>
      <c r="AA389" s="10"/>
      <c r="AB389" s="10"/>
      <c r="AC389" s="10"/>
    </row>
    <row r="390" spans="1:29" ht="83.25" customHeight="1" x14ac:dyDescent="0.3">
      <c r="A390" s="136" t="str">
        <f>'Matriz Nº1 Identificación'!A390</f>
        <v>42. 3</v>
      </c>
      <c r="B390" s="4" t="str">
        <f>IF('Matriz Nº1 Identificación'!B390&lt;&gt;" ",'Matriz Nº1 Identificación'!F390," ")</f>
        <v xml:space="preserve"> </v>
      </c>
      <c r="C390" s="101"/>
      <c r="D390" s="101"/>
      <c r="E390" s="4" t="str">
        <f>IFERROR(IF((VLOOKUP(C390,'Tabla 2-3-4-5'!$B$10:$C$12,2,FALSE)*(VLOOKUP('Matriz Nº2 Análisis'!D390,'Tabla 2-3-4-5'!$B$10:$C$12,2,FALSE)))&lt;3,"BAJO",IF((VLOOKUP(C390,'Tabla 2-3-4-5'!$B$10:$C$12,2,FALSE)*(VLOOKUP('Matriz Nº2 Análisis'!D390,'Tabla 2-3-4-5'!$B$10:$C$12,2,FALSE)))&gt;5,"ALTO","MEDIO"))," ")</f>
        <v xml:space="preserve"> </v>
      </c>
      <c r="F390" s="5" t="str">
        <f>IF(B390&lt;&gt;" ",'Matriz Nº1 Identificación'!E390," ")</f>
        <v xml:space="preserve"> </v>
      </c>
      <c r="G390" s="101"/>
      <c r="H390" s="101"/>
      <c r="I390" s="4" t="str">
        <f>IFERROR(IF((VLOOKUP(G390,'Tabla 2-3-4-5'!$B$10:$C$12,2,FALSE)*(VLOOKUP('Matriz Nº2 Análisis'!H390,'Tabla 2-3-4-5'!$B$10:$C$12,2,FALSE)))&lt;3,"BAJO",IF((VLOOKUP(G390,'Tabla 2-3-4-5'!$B$10:$C$12,2,FALSE)*(VLOOKUP('Matriz Nº2 Análisis'!H390,'Tabla 2-3-4-5'!$B$10:$C$12,2,FALSE)))&gt;5,"ALTO","MEDIO"))," ")</f>
        <v xml:space="preserve"> </v>
      </c>
      <c r="J390" s="9"/>
      <c r="K390" s="10"/>
      <c r="N390" s="10"/>
      <c r="O390" s="10"/>
      <c r="P390" s="10"/>
      <c r="Q390" s="10"/>
      <c r="R390" s="10"/>
      <c r="S390" s="10"/>
      <c r="T390" s="10"/>
      <c r="U390" s="10"/>
      <c r="V390" s="10"/>
      <c r="W390" s="10"/>
      <c r="X390" s="10"/>
      <c r="Y390" s="10"/>
      <c r="Z390" s="10"/>
      <c r="AA390" s="10"/>
      <c r="AB390" s="10"/>
      <c r="AC390" s="10"/>
    </row>
    <row r="391" spans="1:29" ht="83.25" customHeight="1" x14ac:dyDescent="0.3">
      <c r="A391" s="136" t="str">
        <f>'Matriz Nº1 Identificación'!A391</f>
        <v>42. 4</v>
      </c>
      <c r="B391" s="4" t="str">
        <f>IF('Matriz Nº1 Identificación'!B391&lt;&gt;" ",'Matriz Nº1 Identificación'!F391," ")</f>
        <v xml:space="preserve"> </v>
      </c>
      <c r="C391" s="101"/>
      <c r="D391" s="101"/>
      <c r="E391" s="4" t="str">
        <f>IFERROR(IF((VLOOKUP(C391,'Tabla 2-3-4-5'!$B$10:$C$12,2,FALSE)*(VLOOKUP('Matriz Nº2 Análisis'!D391,'Tabla 2-3-4-5'!$B$10:$C$12,2,FALSE)))&lt;3,"BAJO",IF((VLOOKUP(C391,'Tabla 2-3-4-5'!$B$10:$C$12,2,FALSE)*(VLOOKUP('Matriz Nº2 Análisis'!D391,'Tabla 2-3-4-5'!$B$10:$C$12,2,FALSE)))&gt;5,"ALTO","MEDIO"))," ")</f>
        <v xml:space="preserve"> </v>
      </c>
      <c r="F391" s="5" t="str">
        <f>IF(B391&lt;&gt;" ",'Matriz Nº1 Identificación'!E391," ")</f>
        <v xml:space="preserve"> </v>
      </c>
      <c r="G391" s="101"/>
      <c r="H391" s="101"/>
      <c r="I391" s="4" t="str">
        <f>IFERROR(IF((VLOOKUP(G391,'Tabla 2-3-4-5'!$B$10:$C$12,2,FALSE)*(VLOOKUP('Matriz Nº2 Análisis'!H391,'Tabla 2-3-4-5'!$B$10:$C$12,2,FALSE)))&lt;3,"BAJO",IF((VLOOKUP(G391,'Tabla 2-3-4-5'!$B$10:$C$12,2,FALSE)*(VLOOKUP('Matriz Nº2 Análisis'!H391,'Tabla 2-3-4-5'!$B$10:$C$12,2,FALSE)))&gt;5,"ALTO","MEDIO"))," ")</f>
        <v xml:space="preserve"> </v>
      </c>
      <c r="J391" s="9"/>
      <c r="K391" s="10"/>
      <c r="N391" s="10"/>
      <c r="O391" s="10"/>
      <c r="P391" s="10"/>
      <c r="Q391" s="10"/>
      <c r="R391" s="10"/>
      <c r="S391" s="10"/>
      <c r="T391" s="10"/>
      <c r="U391" s="10"/>
      <c r="V391" s="10"/>
      <c r="W391" s="10"/>
      <c r="X391" s="10"/>
      <c r="Y391" s="10"/>
      <c r="Z391" s="10"/>
      <c r="AA391" s="10"/>
      <c r="AB391" s="10"/>
      <c r="AC391" s="10"/>
    </row>
    <row r="392" spans="1:29" ht="83.25" customHeight="1" x14ac:dyDescent="0.3">
      <c r="A392" s="136" t="str">
        <f>'Matriz Nº1 Identificación'!A392</f>
        <v>42. 5</v>
      </c>
      <c r="B392" s="4" t="str">
        <f>IF('Matriz Nº1 Identificación'!B392&lt;&gt;" ",'Matriz Nº1 Identificación'!F392," ")</f>
        <v xml:space="preserve"> </v>
      </c>
      <c r="C392" s="101"/>
      <c r="D392" s="101"/>
      <c r="E392" s="4" t="str">
        <f>IFERROR(IF((VLOOKUP(C392,'Tabla 2-3-4-5'!$B$10:$C$12,2,FALSE)*(VLOOKUP('Matriz Nº2 Análisis'!D392,'Tabla 2-3-4-5'!$B$10:$C$12,2,FALSE)))&lt;3,"BAJO",IF((VLOOKUP(C392,'Tabla 2-3-4-5'!$B$10:$C$12,2,FALSE)*(VLOOKUP('Matriz Nº2 Análisis'!D392,'Tabla 2-3-4-5'!$B$10:$C$12,2,FALSE)))&gt;5,"ALTO","MEDIO"))," ")</f>
        <v xml:space="preserve"> </v>
      </c>
      <c r="F392" s="5" t="str">
        <f>IF(B392&lt;&gt;" ",'Matriz Nº1 Identificación'!E392," ")</f>
        <v xml:space="preserve"> </v>
      </c>
      <c r="G392" s="101"/>
      <c r="H392" s="101"/>
      <c r="I392" s="4" t="str">
        <f>IFERROR(IF((VLOOKUP(G392,'Tabla 2-3-4-5'!$B$10:$C$12,2,FALSE)*(VLOOKUP('Matriz Nº2 Análisis'!H392,'Tabla 2-3-4-5'!$B$10:$C$12,2,FALSE)))&lt;3,"BAJO",IF((VLOOKUP(G392,'Tabla 2-3-4-5'!$B$10:$C$12,2,FALSE)*(VLOOKUP('Matriz Nº2 Análisis'!H392,'Tabla 2-3-4-5'!$B$10:$C$12,2,FALSE)))&gt;5,"ALTO","MEDIO"))," ")</f>
        <v xml:space="preserve"> </v>
      </c>
      <c r="J392" s="9"/>
      <c r="K392" s="10"/>
      <c r="N392" s="10"/>
      <c r="O392" s="10"/>
      <c r="P392" s="10"/>
      <c r="Q392" s="10"/>
      <c r="R392" s="10"/>
      <c r="S392" s="10"/>
      <c r="T392" s="10"/>
      <c r="U392" s="10"/>
      <c r="V392" s="10"/>
      <c r="W392" s="10"/>
      <c r="X392" s="10"/>
      <c r="Y392" s="10"/>
      <c r="Z392" s="10"/>
      <c r="AA392" s="10"/>
      <c r="AB392" s="10"/>
      <c r="AC392" s="10"/>
    </row>
    <row r="393" spans="1:29" ht="83.25" customHeight="1" x14ac:dyDescent="0.3">
      <c r="A393" s="136" t="str">
        <f>'Matriz Nº1 Identificación'!A393</f>
        <v>42. 6</v>
      </c>
      <c r="B393" s="4" t="str">
        <f>IF('Matriz Nº1 Identificación'!B393&lt;&gt;" ",'Matriz Nº1 Identificación'!F393," ")</f>
        <v xml:space="preserve"> </v>
      </c>
      <c r="C393" s="101"/>
      <c r="D393" s="101"/>
      <c r="E393" s="4" t="str">
        <f>IFERROR(IF((VLOOKUP(C393,'Tabla 2-3-4-5'!$B$10:$C$12,2,FALSE)*(VLOOKUP('Matriz Nº2 Análisis'!D393,'Tabla 2-3-4-5'!$B$10:$C$12,2,FALSE)))&lt;3,"BAJO",IF((VLOOKUP(C393,'Tabla 2-3-4-5'!$B$10:$C$12,2,FALSE)*(VLOOKUP('Matriz Nº2 Análisis'!D393,'Tabla 2-3-4-5'!$B$10:$C$12,2,FALSE)))&gt;5,"ALTO","MEDIO"))," ")</f>
        <v xml:space="preserve"> </v>
      </c>
      <c r="F393" s="5" t="str">
        <f>IF(B393&lt;&gt;" ",'Matriz Nº1 Identificación'!E393," ")</f>
        <v xml:space="preserve"> </v>
      </c>
      <c r="G393" s="101"/>
      <c r="H393" s="101"/>
      <c r="I393" s="4" t="str">
        <f>IFERROR(IF((VLOOKUP(G393,'Tabla 2-3-4-5'!$B$10:$C$12,2,FALSE)*(VLOOKUP('Matriz Nº2 Análisis'!H393,'Tabla 2-3-4-5'!$B$10:$C$12,2,FALSE)))&lt;3,"BAJO",IF((VLOOKUP(G393,'Tabla 2-3-4-5'!$B$10:$C$12,2,FALSE)*(VLOOKUP('Matriz Nº2 Análisis'!H393,'Tabla 2-3-4-5'!$B$10:$C$12,2,FALSE)))&gt;5,"ALTO","MEDIO"))," ")</f>
        <v xml:space="preserve"> </v>
      </c>
      <c r="J393" s="9"/>
      <c r="K393" s="10"/>
      <c r="N393" s="10"/>
      <c r="O393" s="10"/>
      <c r="P393" s="10"/>
      <c r="Q393" s="10"/>
      <c r="R393" s="10"/>
      <c r="S393" s="10"/>
      <c r="T393" s="10"/>
      <c r="U393" s="10"/>
      <c r="V393" s="10"/>
      <c r="W393" s="10"/>
      <c r="X393" s="10"/>
      <c r="Y393" s="10"/>
      <c r="Z393" s="10"/>
      <c r="AA393" s="10"/>
      <c r="AB393" s="10"/>
      <c r="AC393" s="10"/>
    </row>
    <row r="394" spans="1:29" ht="83.25" customHeight="1" thickBot="1" x14ac:dyDescent="0.35">
      <c r="A394" s="136" t="str">
        <f>'Matriz Nº1 Identificación'!A394</f>
        <v>42. 7</v>
      </c>
      <c r="B394" s="4" t="str">
        <f>IF('Matriz Nº1 Identificación'!B394&lt;&gt;" ",'Matriz Nº1 Identificación'!F394," ")</f>
        <v xml:space="preserve"> </v>
      </c>
      <c r="C394" s="101"/>
      <c r="D394" s="101"/>
      <c r="E394" s="4" t="str">
        <f>IFERROR(IF((VLOOKUP(C394,'Tabla 2-3-4-5'!$B$10:$C$12,2,FALSE)*(VLOOKUP('Matriz Nº2 Análisis'!D394,'Tabla 2-3-4-5'!$B$10:$C$12,2,FALSE)))&lt;3,"BAJO",IF((VLOOKUP(C394,'Tabla 2-3-4-5'!$B$10:$C$12,2,FALSE)*(VLOOKUP('Matriz Nº2 Análisis'!D394,'Tabla 2-3-4-5'!$B$10:$C$12,2,FALSE)))&gt;5,"ALTO","MEDIO"))," ")</f>
        <v xml:space="preserve"> </v>
      </c>
      <c r="F394" s="5" t="str">
        <f>IF(B394&lt;&gt;" ",'Matriz Nº1 Identificación'!E394," ")</f>
        <v xml:space="preserve"> </v>
      </c>
      <c r="G394" s="101"/>
      <c r="H394" s="101"/>
      <c r="I394" s="4" t="str">
        <f>IFERROR(IF((VLOOKUP(G394,'Tabla 2-3-4-5'!$B$10:$C$12,2,FALSE)*(VLOOKUP('Matriz Nº2 Análisis'!H394,'Tabla 2-3-4-5'!$B$10:$C$12,2,FALSE)))&lt;3,"BAJO",IF((VLOOKUP(G394,'Tabla 2-3-4-5'!$B$10:$C$12,2,FALSE)*(VLOOKUP('Matriz Nº2 Análisis'!H394,'Tabla 2-3-4-5'!$B$10:$C$12,2,FALSE)))&gt;5,"ALTO","MEDIO"))," ")</f>
        <v xml:space="preserve"> </v>
      </c>
      <c r="J394" s="9"/>
      <c r="K394" s="10"/>
      <c r="N394" s="10"/>
      <c r="O394" s="10"/>
      <c r="P394" s="10"/>
      <c r="Q394" s="10"/>
      <c r="R394" s="10"/>
      <c r="S394" s="10"/>
      <c r="T394" s="10"/>
      <c r="U394" s="10"/>
      <c r="V394" s="10"/>
      <c r="W394" s="10"/>
      <c r="X394" s="10"/>
      <c r="Y394" s="10"/>
      <c r="Z394" s="10"/>
      <c r="AA394" s="10"/>
      <c r="AB394" s="10"/>
      <c r="AC394" s="10"/>
    </row>
    <row r="395" spans="1:29" ht="23.25" customHeight="1" thickBot="1" x14ac:dyDescent="0.35">
      <c r="A395" s="73" t="str">
        <f>'Matriz Nº1 Identificación'!A395</f>
        <v xml:space="preserve">Objetivo Estratégico: </v>
      </c>
      <c r="B395" s="409">
        <f>+'Matriz Nº1 Identificación'!B395:H395</f>
        <v>0</v>
      </c>
      <c r="C395" s="410"/>
      <c r="D395" s="410"/>
      <c r="E395" s="410"/>
      <c r="F395" s="410"/>
      <c r="G395" s="410"/>
      <c r="H395" s="410"/>
      <c r="I395" s="411"/>
      <c r="J395" s="1"/>
    </row>
    <row r="396" spans="1:29" ht="26.25" customHeight="1" x14ac:dyDescent="0.3">
      <c r="A396" s="75" t="str">
        <f>'Matriz Nº1 Identificación'!A396</f>
        <v>Objetivo táctico</v>
      </c>
      <c r="B396" s="406" t="str">
        <f>+'Matriz Nº1 Identificación'!B396:H396</f>
        <v xml:space="preserve">43. </v>
      </c>
      <c r="C396" s="407"/>
      <c r="D396" s="407"/>
      <c r="E396" s="407"/>
      <c r="F396" s="407"/>
      <c r="G396" s="407"/>
      <c r="H396" s="407"/>
      <c r="I396" s="408"/>
      <c r="J396" s="1"/>
    </row>
    <row r="397" spans="1:29" ht="83.25" customHeight="1" x14ac:dyDescent="0.3">
      <c r="A397" s="136" t="str">
        <f>'Matriz Nº1 Identificación'!A397</f>
        <v>43. 1</v>
      </c>
      <c r="B397" s="4" t="str">
        <f>IF('Matriz Nº1 Identificación'!B397&lt;&gt;" ",'Matriz Nº1 Identificación'!F397," ")</f>
        <v xml:space="preserve"> </v>
      </c>
      <c r="C397" s="101"/>
      <c r="D397" s="101"/>
      <c r="E397" s="4" t="str">
        <f>IFERROR(IF((VLOOKUP(C397,'Tabla 2-3-4-5'!$B$10:$C$12,2,FALSE)*(VLOOKUP('Matriz Nº2 Análisis'!D397,'Tabla 2-3-4-5'!$B$10:$C$12,2,FALSE)))&lt;3,"BAJO",IF((VLOOKUP(C397,'Tabla 2-3-4-5'!$B$10:$C$12,2,FALSE)*(VLOOKUP('Matriz Nº2 Análisis'!D397,'Tabla 2-3-4-5'!$B$10:$C$12,2,FALSE)))&gt;5,"ALTO","MEDIO"))," ")</f>
        <v xml:space="preserve"> </v>
      </c>
      <c r="F397" s="5" t="str">
        <f>IF(B397&lt;&gt;" ",'Matriz Nº1 Identificación'!E397," ")</f>
        <v xml:space="preserve"> </v>
      </c>
      <c r="G397" s="101"/>
      <c r="H397" s="101"/>
      <c r="I397" s="4" t="str">
        <f>IFERROR(IF((VLOOKUP(G397,'Tabla 2-3-4-5'!$B$10:$C$12,2,FALSE)*(VLOOKUP('Matriz Nº2 Análisis'!H397,'Tabla 2-3-4-5'!$B$10:$C$12,2,FALSE)))&lt;3,"BAJO",IF((VLOOKUP(G397,'Tabla 2-3-4-5'!$B$10:$C$12,2,FALSE)*(VLOOKUP('Matriz Nº2 Análisis'!H397,'Tabla 2-3-4-5'!$B$10:$C$12,2,FALSE)))&gt;5,"ALTO","MEDIO"))," ")</f>
        <v xml:space="preserve"> </v>
      </c>
      <c r="J397" s="9"/>
      <c r="K397" s="10"/>
      <c r="N397" s="10"/>
      <c r="O397" s="10"/>
      <c r="P397" s="10"/>
      <c r="Q397" s="10"/>
      <c r="R397" s="10"/>
      <c r="S397" s="10"/>
      <c r="T397" s="10"/>
      <c r="U397" s="10"/>
      <c r="V397" s="10"/>
      <c r="W397" s="10"/>
      <c r="X397" s="10"/>
      <c r="Y397" s="10"/>
      <c r="Z397" s="10"/>
      <c r="AA397" s="10"/>
      <c r="AB397" s="10"/>
      <c r="AC397" s="10"/>
    </row>
    <row r="398" spans="1:29" ht="83.25" customHeight="1" x14ac:dyDescent="0.3">
      <c r="A398" s="136" t="str">
        <f>'Matriz Nº1 Identificación'!A398</f>
        <v>43. 2</v>
      </c>
      <c r="B398" s="4" t="str">
        <f>IF('Matriz Nº1 Identificación'!B398&lt;&gt;" ",'Matriz Nº1 Identificación'!F398," ")</f>
        <v xml:space="preserve"> </v>
      </c>
      <c r="C398" s="101"/>
      <c r="D398" s="101"/>
      <c r="E398" s="4" t="str">
        <f>IFERROR(IF((VLOOKUP(C398,'Tabla 2-3-4-5'!$B$10:$C$12,2,FALSE)*(VLOOKUP('Matriz Nº2 Análisis'!D398,'Tabla 2-3-4-5'!$B$10:$C$12,2,FALSE)))&lt;3,"BAJO",IF((VLOOKUP(C398,'Tabla 2-3-4-5'!$B$10:$C$12,2,FALSE)*(VLOOKUP('Matriz Nº2 Análisis'!D398,'Tabla 2-3-4-5'!$B$10:$C$12,2,FALSE)))&gt;5,"ALTO","MEDIO"))," ")</f>
        <v xml:space="preserve"> </v>
      </c>
      <c r="F398" s="5" t="str">
        <f>IF(B398&lt;&gt;" ",'Matriz Nº1 Identificación'!E398," ")</f>
        <v xml:space="preserve"> </v>
      </c>
      <c r="G398" s="101"/>
      <c r="H398" s="101"/>
      <c r="I398" s="4" t="str">
        <f>IFERROR(IF((VLOOKUP(G398,'Tabla 2-3-4-5'!$B$10:$C$12,2,FALSE)*(VLOOKUP('Matriz Nº2 Análisis'!H398,'Tabla 2-3-4-5'!$B$10:$C$12,2,FALSE)))&lt;3,"BAJO",IF((VLOOKUP(G398,'Tabla 2-3-4-5'!$B$10:$C$12,2,FALSE)*(VLOOKUP('Matriz Nº2 Análisis'!H398,'Tabla 2-3-4-5'!$B$10:$C$12,2,FALSE)))&gt;5,"ALTO","MEDIO"))," ")</f>
        <v xml:space="preserve"> </v>
      </c>
      <c r="J398" s="9"/>
      <c r="K398" s="10"/>
      <c r="N398" s="10"/>
      <c r="O398" s="10"/>
      <c r="P398" s="10"/>
      <c r="Q398" s="10"/>
      <c r="R398" s="10"/>
      <c r="S398" s="10"/>
      <c r="T398" s="10"/>
      <c r="U398" s="10"/>
      <c r="V398" s="10"/>
      <c r="W398" s="10"/>
      <c r="X398" s="10"/>
      <c r="Y398" s="10"/>
      <c r="Z398" s="10"/>
      <c r="AA398" s="10"/>
      <c r="AB398" s="10"/>
      <c r="AC398" s="10"/>
    </row>
    <row r="399" spans="1:29" ht="83.25" customHeight="1" x14ac:dyDescent="0.3">
      <c r="A399" s="136" t="str">
        <f>'Matriz Nº1 Identificación'!A399</f>
        <v>43. 3</v>
      </c>
      <c r="B399" s="4" t="str">
        <f>IF('Matriz Nº1 Identificación'!B399&lt;&gt;" ",'Matriz Nº1 Identificación'!F399," ")</f>
        <v xml:space="preserve"> </v>
      </c>
      <c r="C399" s="101"/>
      <c r="D399" s="101"/>
      <c r="E399" s="4" t="str">
        <f>IFERROR(IF((VLOOKUP(C399,'Tabla 2-3-4-5'!$B$10:$C$12,2,FALSE)*(VLOOKUP('Matriz Nº2 Análisis'!D399,'Tabla 2-3-4-5'!$B$10:$C$12,2,FALSE)))&lt;3,"BAJO",IF((VLOOKUP(C399,'Tabla 2-3-4-5'!$B$10:$C$12,2,FALSE)*(VLOOKUP('Matriz Nº2 Análisis'!D399,'Tabla 2-3-4-5'!$B$10:$C$12,2,FALSE)))&gt;5,"ALTO","MEDIO"))," ")</f>
        <v xml:space="preserve"> </v>
      </c>
      <c r="F399" s="5" t="str">
        <f>IF(B399&lt;&gt;" ",'Matriz Nº1 Identificación'!E399," ")</f>
        <v xml:space="preserve"> </v>
      </c>
      <c r="G399" s="101"/>
      <c r="H399" s="101"/>
      <c r="I399" s="4" t="str">
        <f>IFERROR(IF((VLOOKUP(G399,'Tabla 2-3-4-5'!$B$10:$C$12,2,FALSE)*(VLOOKUP('Matriz Nº2 Análisis'!H399,'Tabla 2-3-4-5'!$B$10:$C$12,2,FALSE)))&lt;3,"BAJO",IF((VLOOKUP(G399,'Tabla 2-3-4-5'!$B$10:$C$12,2,FALSE)*(VLOOKUP('Matriz Nº2 Análisis'!H399,'Tabla 2-3-4-5'!$B$10:$C$12,2,FALSE)))&gt;5,"ALTO","MEDIO"))," ")</f>
        <v xml:space="preserve"> </v>
      </c>
      <c r="J399" s="9"/>
      <c r="K399" s="10"/>
      <c r="N399" s="10"/>
      <c r="O399" s="10"/>
      <c r="P399" s="10"/>
      <c r="Q399" s="10"/>
      <c r="R399" s="10"/>
      <c r="S399" s="10"/>
      <c r="T399" s="10"/>
      <c r="U399" s="10"/>
      <c r="V399" s="10"/>
      <c r="W399" s="10"/>
      <c r="X399" s="10"/>
      <c r="Y399" s="10"/>
      <c r="Z399" s="10"/>
      <c r="AA399" s="10"/>
      <c r="AB399" s="10"/>
      <c r="AC399" s="10"/>
    </row>
    <row r="400" spans="1:29" ht="83.25" customHeight="1" x14ac:dyDescent="0.3">
      <c r="A400" s="136" t="str">
        <f>'Matriz Nº1 Identificación'!A400</f>
        <v>43. 4</v>
      </c>
      <c r="B400" s="4" t="str">
        <f>IF('Matriz Nº1 Identificación'!B400&lt;&gt;" ",'Matriz Nº1 Identificación'!F400," ")</f>
        <v xml:space="preserve"> </v>
      </c>
      <c r="C400" s="101"/>
      <c r="D400" s="101"/>
      <c r="E400" s="4" t="str">
        <f>IFERROR(IF((VLOOKUP(C400,'Tabla 2-3-4-5'!$B$10:$C$12,2,FALSE)*(VLOOKUP('Matriz Nº2 Análisis'!D400,'Tabla 2-3-4-5'!$B$10:$C$12,2,FALSE)))&lt;3,"BAJO",IF((VLOOKUP(C400,'Tabla 2-3-4-5'!$B$10:$C$12,2,FALSE)*(VLOOKUP('Matriz Nº2 Análisis'!D400,'Tabla 2-3-4-5'!$B$10:$C$12,2,FALSE)))&gt;5,"ALTO","MEDIO"))," ")</f>
        <v xml:space="preserve"> </v>
      </c>
      <c r="F400" s="5" t="str">
        <f>IF(B400&lt;&gt;" ",'Matriz Nº1 Identificación'!E400," ")</f>
        <v xml:space="preserve"> </v>
      </c>
      <c r="G400" s="101"/>
      <c r="H400" s="101"/>
      <c r="I400" s="4" t="str">
        <f>IFERROR(IF((VLOOKUP(G400,'Tabla 2-3-4-5'!$B$10:$C$12,2,FALSE)*(VLOOKUP('Matriz Nº2 Análisis'!H400,'Tabla 2-3-4-5'!$B$10:$C$12,2,FALSE)))&lt;3,"BAJO",IF((VLOOKUP(G400,'Tabla 2-3-4-5'!$B$10:$C$12,2,FALSE)*(VLOOKUP('Matriz Nº2 Análisis'!H400,'Tabla 2-3-4-5'!$B$10:$C$12,2,FALSE)))&gt;5,"ALTO","MEDIO"))," ")</f>
        <v xml:space="preserve"> </v>
      </c>
      <c r="J400" s="9"/>
      <c r="K400" s="10"/>
      <c r="N400" s="10"/>
      <c r="O400" s="10"/>
      <c r="P400" s="10"/>
      <c r="Q400" s="10"/>
      <c r="R400" s="10"/>
      <c r="S400" s="10"/>
      <c r="T400" s="10"/>
      <c r="U400" s="10"/>
      <c r="V400" s="10"/>
      <c r="W400" s="10"/>
      <c r="X400" s="10"/>
      <c r="Y400" s="10"/>
      <c r="Z400" s="10"/>
      <c r="AA400" s="10"/>
      <c r="AB400" s="10"/>
      <c r="AC400" s="10"/>
    </row>
    <row r="401" spans="1:29" ht="83.25" customHeight="1" x14ac:dyDescent="0.3">
      <c r="A401" s="136" t="str">
        <f>'Matriz Nº1 Identificación'!A401</f>
        <v>43. 5</v>
      </c>
      <c r="B401" s="4" t="str">
        <f>IF('Matriz Nº1 Identificación'!B401&lt;&gt;" ",'Matriz Nº1 Identificación'!F401," ")</f>
        <v xml:space="preserve"> </v>
      </c>
      <c r="C401" s="101"/>
      <c r="D401" s="101"/>
      <c r="E401" s="4" t="str">
        <f>IFERROR(IF((VLOOKUP(C401,'Tabla 2-3-4-5'!$B$10:$C$12,2,FALSE)*(VLOOKUP('Matriz Nº2 Análisis'!D401,'Tabla 2-3-4-5'!$B$10:$C$12,2,FALSE)))&lt;3,"BAJO",IF((VLOOKUP(C401,'Tabla 2-3-4-5'!$B$10:$C$12,2,FALSE)*(VLOOKUP('Matriz Nº2 Análisis'!D401,'Tabla 2-3-4-5'!$B$10:$C$12,2,FALSE)))&gt;5,"ALTO","MEDIO"))," ")</f>
        <v xml:space="preserve"> </v>
      </c>
      <c r="F401" s="5" t="str">
        <f>IF(B401&lt;&gt;" ",'Matriz Nº1 Identificación'!E401," ")</f>
        <v xml:space="preserve"> </v>
      </c>
      <c r="G401" s="101"/>
      <c r="H401" s="101"/>
      <c r="I401" s="4" t="str">
        <f>IFERROR(IF((VLOOKUP(G401,'Tabla 2-3-4-5'!$B$10:$C$12,2,FALSE)*(VLOOKUP('Matriz Nº2 Análisis'!H401,'Tabla 2-3-4-5'!$B$10:$C$12,2,FALSE)))&lt;3,"BAJO",IF((VLOOKUP(G401,'Tabla 2-3-4-5'!$B$10:$C$12,2,FALSE)*(VLOOKUP('Matriz Nº2 Análisis'!H401,'Tabla 2-3-4-5'!$B$10:$C$12,2,FALSE)))&gt;5,"ALTO","MEDIO"))," ")</f>
        <v xml:space="preserve"> </v>
      </c>
      <c r="J401" s="9"/>
      <c r="K401" s="10"/>
      <c r="N401" s="10"/>
      <c r="O401" s="10"/>
      <c r="P401" s="10"/>
      <c r="Q401" s="10"/>
      <c r="R401" s="10"/>
      <c r="S401" s="10"/>
      <c r="T401" s="10"/>
      <c r="U401" s="10"/>
      <c r="V401" s="10"/>
      <c r="W401" s="10"/>
      <c r="X401" s="10"/>
      <c r="Y401" s="10"/>
      <c r="Z401" s="10"/>
      <c r="AA401" s="10"/>
      <c r="AB401" s="10"/>
      <c r="AC401" s="10"/>
    </row>
    <row r="402" spans="1:29" ht="83.25" customHeight="1" x14ac:dyDescent="0.3">
      <c r="A402" s="136" t="str">
        <f>'Matriz Nº1 Identificación'!A402</f>
        <v>43. 6</v>
      </c>
      <c r="B402" s="4" t="str">
        <f>IF('Matriz Nº1 Identificación'!B402&lt;&gt;" ",'Matriz Nº1 Identificación'!F402," ")</f>
        <v xml:space="preserve"> </v>
      </c>
      <c r="C402" s="101"/>
      <c r="D402" s="101"/>
      <c r="E402" s="4" t="str">
        <f>IFERROR(IF((VLOOKUP(C402,'Tabla 2-3-4-5'!$B$10:$C$12,2,FALSE)*(VLOOKUP('Matriz Nº2 Análisis'!D402,'Tabla 2-3-4-5'!$B$10:$C$12,2,FALSE)))&lt;3,"BAJO",IF((VLOOKUP(C402,'Tabla 2-3-4-5'!$B$10:$C$12,2,FALSE)*(VLOOKUP('Matriz Nº2 Análisis'!D402,'Tabla 2-3-4-5'!$B$10:$C$12,2,FALSE)))&gt;5,"ALTO","MEDIO"))," ")</f>
        <v xml:space="preserve"> </v>
      </c>
      <c r="F402" s="5" t="str">
        <f>IF(B402&lt;&gt;" ",'Matriz Nº1 Identificación'!E402," ")</f>
        <v xml:space="preserve"> </v>
      </c>
      <c r="G402" s="101"/>
      <c r="H402" s="101"/>
      <c r="I402" s="4" t="str">
        <f>IFERROR(IF((VLOOKUP(G402,'Tabla 2-3-4-5'!$B$10:$C$12,2,FALSE)*(VLOOKUP('Matriz Nº2 Análisis'!H402,'Tabla 2-3-4-5'!$B$10:$C$12,2,FALSE)))&lt;3,"BAJO",IF((VLOOKUP(G402,'Tabla 2-3-4-5'!$B$10:$C$12,2,FALSE)*(VLOOKUP('Matriz Nº2 Análisis'!H402,'Tabla 2-3-4-5'!$B$10:$C$12,2,FALSE)))&gt;5,"ALTO","MEDIO"))," ")</f>
        <v xml:space="preserve"> </v>
      </c>
      <c r="J402" s="9"/>
      <c r="K402" s="10"/>
      <c r="N402" s="10"/>
      <c r="O402" s="10"/>
      <c r="P402" s="10"/>
      <c r="Q402" s="10"/>
      <c r="R402" s="10"/>
      <c r="S402" s="10"/>
      <c r="T402" s="10"/>
      <c r="U402" s="10"/>
      <c r="V402" s="10"/>
      <c r="W402" s="10"/>
      <c r="X402" s="10"/>
      <c r="Y402" s="10"/>
      <c r="Z402" s="10"/>
      <c r="AA402" s="10"/>
      <c r="AB402" s="10"/>
      <c r="AC402" s="10"/>
    </row>
    <row r="403" spans="1:29" ht="83.25" customHeight="1" thickBot="1" x14ac:dyDescent="0.35">
      <c r="A403" s="136" t="str">
        <f>'Matriz Nº1 Identificación'!A403</f>
        <v>43. 7</v>
      </c>
      <c r="B403" s="4" t="str">
        <f>IF('Matriz Nº1 Identificación'!B403&lt;&gt;" ",'Matriz Nº1 Identificación'!F403," ")</f>
        <v xml:space="preserve"> </v>
      </c>
      <c r="C403" s="101"/>
      <c r="D403" s="101"/>
      <c r="E403" s="4" t="str">
        <f>IFERROR(IF((VLOOKUP(C403,'Tabla 2-3-4-5'!$B$10:$C$12,2,FALSE)*(VLOOKUP('Matriz Nº2 Análisis'!D403,'Tabla 2-3-4-5'!$B$10:$C$12,2,FALSE)))&lt;3,"BAJO",IF((VLOOKUP(C403,'Tabla 2-3-4-5'!$B$10:$C$12,2,FALSE)*(VLOOKUP('Matriz Nº2 Análisis'!D403,'Tabla 2-3-4-5'!$B$10:$C$12,2,FALSE)))&gt;5,"ALTO","MEDIO"))," ")</f>
        <v xml:space="preserve"> </v>
      </c>
      <c r="F403" s="5" t="str">
        <f>IF(B403&lt;&gt;" ",'Matriz Nº1 Identificación'!E403," ")</f>
        <v xml:space="preserve"> </v>
      </c>
      <c r="G403" s="101"/>
      <c r="H403" s="101"/>
      <c r="I403" s="4" t="str">
        <f>IFERROR(IF((VLOOKUP(G403,'Tabla 2-3-4-5'!$B$10:$C$12,2,FALSE)*(VLOOKUP('Matriz Nº2 Análisis'!H403,'Tabla 2-3-4-5'!$B$10:$C$12,2,FALSE)))&lt;3,"BAJO",IF((VLOOKUP(G403,'Tabla 2-3-4-5'!$B$10:$C$12,2,FALSE)*(VLOOKUP('Matriz Nº2 Análisis'!H403,'Tabla 2-3-4-5'!$B$10:$C$12,2,FALSE)))&gt;5,"ALTO","MEDIO"))," ")</f>
        <v xml:space="preserve"> </v>
      </c>
      <c r="J403" s="9"/>
      <c r="K403" s="10"/>
      <c r="N403" s="10"/>
      <c r="O403" s="10"/>
      <c r="P403" s="10"/>
      <c r="Q403" s="10"/>
      <c r="R403" s="10"/>
      <c r="S403" s="10"/>
      <c r="T403" s="10"/>
      <c r="U403" s="10"/>
      <c r="V403" s="10"/>
      <c r="W403" s="10"/>
      <c r="X403" s="10"/>
      <c r="Y403" s="10"/>
      <c r="Z403" s="10"/>
      <c r="AA403" s="10"/>
      <c r="AB403" s="10"/>
      <c r="AC403" s="10"/>
    </row>
    <row r="404" spans="1:29" ht="23.25" customHeight="1" thickBot="1" x14ac:dyDescent="0.35">
      <c r="A404" s="73" t="str">
        <f>'Matriz Nº1 Identificación'!A404</f>
        <v xml:space="preserve">Objetivo Estratégico: </v>
      </c>
      <c r="B404" s="409">
        <f>+'Matriz Nº1 Identificación'!B404:H404</f>
        <v>0</v>
      </c>
      <c r="C404" s="410"/>
      <c r="D404" s="410"/>
      <c r="E404" s="410"/>
      <c r="F404" s="410"/>
      <c r="G404" s="410"/>
      <c r="H404" s="410"/>
      <c r="I404" s="411"/>
      <c r="J404" s="1"/>
    </row>
    <row r="405" spans="1:29" ht="26.25" customHeight="1" x14ac:dyDescent="0.3">
      <c r="A405" s="75" t="str">
        <f>'Matriz Nº1 Identificación'!A405</f>
        <v>Objetivo táctico</v>
      </c>
      <c r="B405" s="406" t="str">
        <f>+'Matriz Nº1 Identificación'!B405:H405</f>
        <v xml:space="preserve">44. </v>
      </c>
      <c r="C405" s="407"/>
      <c r="D405" s="407"/>
      <c r="E405" s="407"/>
      <c r="F405" s="407"/>
      <c r="G405" s="407"/>
      <c r="H405" s="407"/>
      <c r="I405" s="408"/>
      <c r="J405" s="1"/>
    </row>
    <row r="406" spans="1:29" ht="83.25" customHeight="1" x14ac:dyDescent="0.3">
      <c r="A406" s="136" t="str">
        <f>'Matriz Nº1 Identificación'!A406</f>
        <v>44. 1</v>
      </c>
      <c r="B406" s="4" t="str">
        <f>IF('Matriz Nº1 Identificación'!B406&lt;&gt;" ",'Matriz Nº1 Identificación'!F406," ")</f>
        <v xml:space="preserve"> </v>
      </c>
      <c r="C406" s="101"/>
      <c r="D406" s="101"/>
      <c r="E406" s="4" t="str">
        <f>IFERROR(IF((VLOOKUP(C406,'Tabla 2-3-4-5'!$B$10:$C$12,2,FALSE)*(VLOOKUP('Matriz Nº2 Análisis'!D406,'Tabla 2-3-4-5'!$B$10:$C$12,2,FALSE)))&lt;3,"BAJO",IF((VLOOKUP(C406,'Tabla 2-3-4-5'!$B$10:$C$12,2,FALSE)*(VLOOKUP('Matriz Nº2 Análisis'!D406,'Tabla 2-3-4-5'!$B$10:$C$12,2,FALSE)))&gt;5,"ALTO","MEDIO"))," ")</f>
        <v xml:space="preserve"> </v>
      </c>
      <c r="F406" s="5" t="str">
        <f>IF(B406&lt;&gt;" ",'Matriz Nº1 Identificación'!E406," ")</f>
        <v xml:space="preserve"> </v>
      </c>
      <c r="G406" s="101"/>
      <c r="H406" s="101"/>
      <c r="I406" s="4" t="str">
        <f>IFERROR(IF((VLOOKUP(G406,'Tabla 2-3-4-5'!$B$10:$C$12,2,FALSE)*(VLOOKUP('Matriz Nº2 Análisis'!H406,'Tabla 2-3-4-5'!$B$10:$C$12,2,FALSE)))&lt;3,"BAJO",IF((VLOOKUP(G406,'Tabla 2-3-4-5'!$B$10:$C$12,2,FALSE)*(VLOOKUP('Matriz Nº2 Análisis'!H406,'Tabla 2-3-4-5'!$B$10:$C$12,2,FALSE)))&gt;5,"ALTO","MEDIO"))," ")</f>
        <v xml:space="preserve"> </v>
      </c>
      <c r="J406" s="9"/>
      <c r="K406" s="10"/>
      <c r="N406" s="10"/>
      <c r="O406" s="10"/>
      <c r="P406" s="10"/>
      <c r="Q406" s="10"/>
      <c r="R406" s="10"/>
      <c r="S406" s="10"/>
      <c r="T406" s="10"/>
      <c r="U406" s="10"/>
      <c r="V406" s="10"/>
      <c r="W406" s="10"/>
      <c r="X406" s="10"/>
      <c r="Y406" s="10"/>
      <c r="Z406" s="10"/>
      <c r="AA406" s="10"/>
      <c r="AB406" s="10"/>
      <c r="AC406" s="10"/>
    </row>
    <row r="407" spans="1:29" ht="83.25" customHeight="1" x14ac:dyDescent="0.3">
      <c r="A407" s="136" t="str">
        <f>'Matriz Nº1 Identificación'!A407</f>
        <v>44. 2</v>
      </c>
      <c r="B407" s="4" t="str">
        <f>IF('Matriz Nº1 Identificación'!B407&lt;&gt;" ",'Matriz Nº1 Identificación'!F407," ")</f>
        <v xml:space="preserve"> </v>
      </c>
      <c r="C407" s="101"/>
      <c r="D407" s="101"/>
      <c r="E407" s="4" t="str">
        <f>IFERROR(IF((VLOOKUP(C407,'Tabla 2-3-4-5'!$B$10:$C$12,2,FALSE)*(VLOOKUP('Matriz Nº2 Análisis'!D407,'Tabla 2-3-4-5'!$B$10:$C$12,2,FALSE)))&lt;3,"BAJO",IF((VLOOKUP(C407,'Tabla 2-3-4-5'!$B$10:$C$12,2,FALSE)*(VLOOKUP('Matriz Nº2 Análisis'!D407,'Tabla 2-3-4-5'!$B$10:$C$12,2,FALSE)))&gt;5,"ALTO","MEDIO"))," ")</f>
        <v xml:space="preserve"> </v>
      </c>
      <c r="F407" s="5" t="str">
        <f>IF(B407&lt;&gt;" ",'Matriz Nº1 Identificación'!E407," ")</f>
        <v xml:space="preserve"> </v>
      </c>
      <c r="G407" s="101"/>
      <c r="H407" s="101"/>
      <c r="I407" s="4" t="str">
        <f>IFERROR(IF((VLOOKUP(G407,'Tabla 2-3-4-5'!$B$10:$C$12,2,FALSE)*(VLOOKUP('Matriz Nº2 Análisis'!H407,'Tabla 2-3-4-5'!$B$10:$C$12,2,FALSE)))&lt;3,"BAJO",IF((VLOOKUP(G407,'Tabla 2-3-4-5'!$B$10:$C$12,2,FALSE)*(VLOOKUP('Matriz Nº2 Análisis'!H407,'Tabla 2-3-4-5'!$B$10:$C$12,2,FALSE)))&gt;5,"ALTO","MEDIO"))," ")</f>
        <v xml:space="preserve"> </v>
      </c>
      <c r="J407" s="9"/>
      <c r="K407" s="10"/>
      <c r="N407" s="10"/>
      <c r="O407" s="10"/>
      <c r="P407" s="10"/>
      <c r="Q407" s="10"/>
      <c r="R407" s="10"/>
      <c r="S407" s="10"/>
      <c r="T407" s="10"/>
      <c r="U407" s="10"/>
      <c r="V407" s="10"/>
      <c r="W407" s="10"/>
      <c r="X407" s="10"/>
      <c r="Y407" s="10"/>
      <c r="Z407" s="10"/>
      <c r="AA407" s="10"/>
      <c r="AB407" s="10"/>
      <c r="AC407" s="10"/>
    </row>
    <row r="408" spans="1:29" ht="83.25" customHeight="1" x14ac:dyDescent="0.3">
      <c r="A408" s="136" t="str">
        <f>'Matriz Nº1 Identificación'!A408</f>
        <v>44. 3</v>
      </c>
      <c r="B408" s="4" t="str">
        <f>IF('Matriz Nº1 Identificación'!B408&lt;&gt;" ",'Matriz Nº1 Identificación'!F408," ")</f>
        <v xml:space="preserve"> </v>
      </c>
      <c r="C408" s="101"/>
      <c r="D408" s="101"/>
      <c r="E408" s="4" t="str">
        <f>IFERROR(IF((VLOOKUP(C408,'Tabla 2-3-4-5'!$B$10:$C$12,2,FALSE)*(VLOOKUP('Matriz Nº2 Análisis'!D408,'Tabla 2-3-4-5'!$B$10:$C$12,2,FALSE)))&lt;3,"BAJO",IF((VLOOKUP(C408,'Tabla 2-3-4-5'!$B$10:$C$12,2,FALSE)*(VLOOKUP('Matriz Nº2 Análisis'!D408,'Tabla 2-3-4-5'!$B$10:$C$12,2,FALSE)))&gt;5,"ALTO","MEDIO"))," ")</f>
        <v xml:space="preserve"> </v>
      </c>
      <c r="F408" s="5" t="str">
        <f>IF(B408&lt;&gt;" ",'Matriz Nº1 Identificación'!E408," ")</f>
        <v xml:space="preserve"> </v>
      </c>
      <c r="G408" s="101"/>
      <c r="H408" s="101"/>
      <c r="I408" s="4" t="str">
        <f>IFERROR(IF((VLOOKUP(G408,'Tabla 2-3-4-5'!$B$10:$C$12,2,FALSE)*(VLOOKUP('Matriz Nº2 Análisis'!H408,'Tabla 2-3-4-5'!$B$10:$C$12,2,FALSE)))&lt;3,"BAJO",IF((VLOOKUP(G408,'Tabla 2-3-4-5'!$B$10:$C$12,2,FALSE)*(VLOOKUP('Matriz Nº2 Análisis'!H408,'Tabla 2-3-4-5'!$B$10:$C$12,2,FALSE)))&gt;5,"ALTO","MEDIO"))," ")</f>
        <v xml:space="preserve"> </v>
      </c>
      <c r="J408" s="9"/>
      <c r="K408" s="10"/>
      <c r="N408" s="10"/>
      <c r="O408" s="10"/>
      <c r="P408" s="10"/>
      <c r="Q408" s="10"/>
      <c r="R408" s="10"/>
      <c r="S408" s="10"/>
      <c r="T408" s="10"/>
      <c r="U408" s="10"/>
      <c r="V408" s="10"/>
      <c r="W408" s="10"/>
      <c r="X408" s="10"/>
      <c r="Y408" s="10"/>
      <c r="Z408" s="10"/>
      <c r="AA408" s="10"/>
      <c r="AB408" s="10"/>
      <c r="AC408" s="10"/>
    </row>
    <row r="409" spans="1:29" ht="83.25" customHeight="1" x14ac:dyDescent="0.3">
      <c r="A409" s="136" t="str">
        <f>'Matriz Nº1 Identificación'!A409</f>
        <v>44. 4</v>
      </c>
      <c r="B409" s="4" t="str">
        <f>IF('Matriz Nº1 Identificación'!B409&lt;&gt;" ",'Matriz Nº1 Identificación'!F409," ")</f>
        <v xml:space="preserve"> </v>
      </c>
      <c r="C409" s="101"/>
      <c r="D409" s="101"/>
      <c r="E409" s="4" t="str">
        <f>IFERROR(IF((VLOOKUP(C409,'Tabla 2-3-4-5'!$B$10:$C$12,2,FALSE)*(VLOOKUP('Matriz Nº2 Análisis'!D409,'Tabla 2-3-4-5'!$B$10:$C$12,2,FALSE)))&lt;3,"BAJO",IF((VLOOKUP(C409,'Tabla 2-3-4-5'!$B$10:$C$12,2,FALSE)*(VLOOKUP('Matriz Nº2 Análisis'!D409,'Tabla 2-3-4-5'!$B$10:$C$12,2,FALSE)))&gt;5,"ALTO","MEDIO"))," ")</f>
        <v xml:space="preserve"> </v>
      </c>
      <c r="F409" s="5" t="str">
        <f>IF(B409&lt;&gt;" ",'Matriz Nº1 Identificación'!E409," ")</f>
        <v xml:space="preserve"> </v>
      </c>
      <c r="G409" s="101"/>
      <c r="H409" s="101"/>
      <c r="I409" s="4" t="str">
        <f>IFERROR(IF((VLOOKUP(G409,'Tabla 2-3-4-5'!$B$10:$C$12,2,FALSE)*(VLOOKUP('Matriz Nº2 Análisis'!H409,'Tabla 2-3-4-5'!$B$10:$C$12,2,FALSE)))&lt;3,"BAJO",IF((VLOOKUP(G409,'Tabla 2-3-4-5'!$B$10:$C$12,2,FALSE)*(VLOOKUP('Matriz Nº2 Análisis'!H409,'Tabla 2-3-4-5'!$B$10:$C$12,2,FALSE)))&gt;5,"ALTO","MEDIO"))," ")</f>
        <v xml:space="preserve"> </v>
      </c>
      <c r="J409" s="9"/>
      <c r="K409" s="10"/>
      <c r="N409" s="10"/>
      <c r="O409" s="10"/>
      <c r="P409" s="10"/>
      <c r="Q409" s="10"/>
      <c r="R409" s="10"/>
      <c r="S409" s="10"/>
      <c r="T409" s="10"/>
      <c r="U409" s="10"/>
      <c r="V409" s="10"/>
      <c r="W409" s="10"/>
      <c r="X409" s="10"/>
      <c r="Y409" s="10"/>
      <c r="Z409" s="10"/>
      <c r="AA409" s="10"/>
      <c r="AB409" s="10"/>
      <c r="AC409" s="10"/>
    </row>
    <row r="410" spans="1:29" ht="83.25" customHeight="1" x14ac:dyDescent="0.3">
      <c r="A410" s="136" t="str">
        <f>'Matriz Nº1 Identificación'!A410</f>
        <v>44. 5</v>
      </c>
      <c r="B410" s="4" t="str">
        <f>IF('Matriz Nº1 Identificación'!B410&lt;&gt;" ",'Matriz Nº1 Identificación'!F410," ")</f>
        <v xml:space="preserve"> </v>
      </c>
      <c r="C410" s="101"/>
      <c r="D410" s="101"/>
      <c r="E410" s="4" t="str">
        <f>IFERROR(IF((VLOOKUP(C410,'Tabla 2-3-4-5'!$B$10:$C$12,2,FALSE)*(VLOOKUP('Matriz Nº2 Análisis'!D410,'Tabla 2-3-4-5'!$B$10:$C$12,2,FALSE)))&lt;3,"BAJO",IF((VLOOKUP(C410,'Tabla 2-3-4-5'!$B$10:$C$12,2,FALSE)*(VLOOKUP('Matriz Nº2 Análisis'!D410,'Tabla 2-3-4-5'!$B$10:$C$12,2,FALSE)))&gt;5,"ALTO","MEDIO"))," ")</f>
        <v xml:space="preserve"> </v>
      </c>
      <c r="F410" s="5" t="str">
        <f>IF(B410&lt;&gt;" ",'Matriz Nº1 Identificación'!E410," ")</f>
        <v xml:space="preserve"> </v>
      </c>
      <c r="G410" s="101"/>
      <c r="H410" s="101"/>
      <c r="I410" s="4" t="str">
        <f>IFERROR(IF((VLOOKUP(G410,'Tabla 2-3-4-5'!$B$10:$C$12,2,FALSE)*(VLOOKUP('Matriz Nº2 Análisis'!H410,'Tabla 2-3-4-5'!$B$10:$C$12,2,FALSE)))&lt;3,"BAJO",IF((VLOOKUP(G410,'Tabla 2-3-4-5'!$B$10:$C$12,2,FALSE)*(VLOOKUP('Matriz Nº2 Análisis'!H410,'Tabla 2-3-4-5'!$B$10:$C$12,2,FALSE)))&gt;5,"ALTO","MEDIO"))," ")</f>
        <v xml:space="preserve"> </v>
      </c>
      <c r="J410" s="9"/>
      <c r="K410" s="10"/>
      <c r="N410" s="10"/>
      <c r="O410" s="10"/>
      <c r="P410" s="10"/>
      <c r="Q410" s="10"/>
      <c r="R410" s="10"/>
      <c r="S410" s="10"/>
      <c r="T410" s="10"/>
      <c r="U410" s="10"/>
      <c r="V410" s="10"/>
      <c r="W410" s="10"/>
      <c r="X410" s="10"/>
      <c r="Y410" s="10"/>
      <c r="Z410" s="10"/>
      <c r="AA410" s="10"/>
      <c r="AB410" s="10"/>
      <c r="AC410" s="10"/>
    </row>
    <row r="411" spans="1:29" ht="83.25" customHeight="1" x14ac:dyDescent="0.3">
      <c r="A411" s="136" t="str">
        <f>'Matriz Nº1 Identificación'!A411</f>
        <v>44. 6</v>
      </c>
      <c r="B411" s="4" t="str">
        <f>IF('Matriz Nº1 Identificación'!B411&lt;&gt;" ",'Matriz Nº1 Identificación'!F411," ")</f>
        <v xml:space="preserve"> </v>
      </c>
      <c r="C411" s="101"/>
      <c r="D411" s="101"/>
      <c r="E411" s="4" t="str">
        <f>IFERROR(IF((VLOOKUP(C411,'Tabla 2-3-4-5'!$B$10:$C$12,2,FALSE)*(VLOOKUP('Matriz Nº2 Análisis'!D411,'Tabla 2-3-4-5'!$B$10:$C$12,2,FALSE)))&lt;3,"BAJO",IF((VLOOKUP(C411,'Tabla 2-3-4-5'!$B$10:$C$12,2,FALSE)*(VLOOKUP('Matriz Nº2 Análisis'!D411,'Tabla 2-3-4-5'!$B$10:$C$12,2,FALSE)))&gt;5,"ALTO","MEDIO"))," ")</f>
        <v xml:space="preserve"> </v>
      </c>
      <c r="F411" s="5" t="str">
        <f>IF(B411&lt;&gt;" ",'Matriz Nº1 Identificación'!E411," ")</f>
        <v xml:space="preserve"> </v>
      </c>
      <c r="G411" s="101"/>
      <c r="H411" s="101"/>
      <c r="I411" s="4" t="str">
        <f>IFERROR(IF((VLOOKUP(G411,'Tabla 2-3-4-5'!$B$10:$C$12,2,FALSE)*(VLOOKUP('Matriz Nº2 Análisis'!H411,'Tabla 2-3-4-5'!$B$10:$C$12,2,FALSE)))&lt;3,"BAJO",IF((VLOOKUP(G411,'Tabla 2-3-4-5'!$B$10:$C$12,2,FALSE)*(VLOOKUP('Matriz Nº2 Análisis'!H411,'Tabla 2-3-4-5'!$B$10:$C$12,2,FALSE)))&gt;5,"ALTO","MEDIO"))," ")</f>
        <v xml:space="preserve"> </v>
      </c>
      <c r="J411" s="9"/>
      <c r="K411" s="10"/>
      <c r="N411" s="10"/>
      <c r="O411" s="10"/>
      <c r="P411" s="10"/>
      <c r="Q411" s="10"/>
      <c r="R411" s="10"/>
      <c r="S411" s="10"/>
      <c r="T411" s="10"/>
      <c r="U411" s="10"/>
      <c r="V411" s="10"/>
      <c r="W411" s="10"/>
      <c r="X411" s="10"/>
      <c r="Y411" s="10"/>
      <c r="Z411" s="10"/>
      <c r="AA411" s="10"/>
      <c r="AB411" s="10"/>
      <c r="AC411" s="10"/>
    </row>
    <row r="412" spans="1:29" ht="83.25" customHeight="1" thickBot="1" x14ac:dyDescent="0.35">
      <c r="A412" s="136" t="str">
        <f>'Matriz Nº1 Identificación'!A412</f>
        <v>44. 7</v>
      </c>
      <c r="B412" s="4" t="str">
        <f>IF('Matriz Nº1 Identificación'!B412&lt;&gt;" ",'Matriz Nº1 Identificación'!F412," ")</f>
        <v xml:space="preserve"> </v>
      </c>
      <c r="C412" s="101"/>
      <c r="D412" s="101"/>
      <c r="E412" s="4" t="str">
        <f>IFERROR(IF((VLOOKUP(C412,'Tabla 2-3-4-5'!$B$10:$C$12,2,FALSE)*(VLOOKUP('Matriz Nº2 Análisis'!D412,'Tabla 2-3-4-5'!$B$10:$C$12,2,FALSE)))&lt;3,"BAJO",IF((VLOOKUP(C412,'Tabla 2-3-4-5'!$B$10:$C$12,2,FALSE)*(VLOOKUP('Matriz Nº2 Análisis'!D412,'Tabla 2-3-4-5'!$B$10:$C$12,2,FALSE)))&gt;5,"ALTO","MEDIO"))," ")</f>
        <v xml:space="preserve"> </v>
      </c>
      <c r="F412" s="5" t="str">
        <f>IF(B412&lt;&gt;" ",'Matriz Nº1 Identificación'!E412," ")</f>
        <v xml:space="preserve"> </v>
      </c>
      <c r="G412" s="101"/>
      <c r="H412" s="101"/>
      <c r="I412" s="4" t="str">
        <f>IFERROR(IF((VLOOKUP(G412,'Tabla 2-3-4-5'!$B$10:$C$12,2,FALSE)*(VLOOKUP('Matriz Nº2 Análisis'!H412,'Tabla 2-3-4-5'!$B$10:$C$12,2,FALSE)))&lt;3,"BAJO",IF((VLOOKUP(G412,'Tabla 2-3-4-5'!$B$10:$C$12,2,FALSE)*(VLOOKUP('Matriz Nº2 Análisis'!H412,'Tabla 2-3-4-5'!$B$10:$C$12,2,FALSE)))&gt;5,"ALTO","MEDIO"))," ")</f>
        <v xml:space="preserve"> </v>
      </c>
      <c r="J412" s="9"/>
      <c r="K412" s="10"/>
      <c r="N412" s="10"/>
      <c r="O412" s="10"/>
      <c r="P412" s="10"/>
      <c r="Q412" s="10"/>
      <c r="R412" s="10"/>
      <c r="S412" s="10"/>
      <c r="T412" s="10"/>
      <c r="U412" s="10"/>
      <c r="V412" s="10"/>
      <c r="W412" s="10"/>
      <c r="X412" s="10"/>
      <c r="Y412" s="10"/>
      <c r="Z412" s="10"/>
      <c r="AA412" s="10"/>
      <c r="AB412" s="10"/>
      <c r="AC412" s="10"/>
    </row>
    <row r="413" spans="1:29" ht="23.25" customHeight="1" thickBot="1" x14ac:dyDescent="0.35">
      <c r="A413" s="73" t="str">
        <f>'Matriz Nº1 Identificación'!A413</f>
        <v xml:space="preserve">Objetivo Estratégico: </v>
      </c>
      <c r="B413" s="409">
        <f>+'Matriz Nº1 Identificación'!B413:H413</f>
        <v>0</v>
      </c>
      <c r="C413" s="410"/>
      <c r="D413" s="410"/>
      <c r="E413" s="410"/>
      <c r="F413" s="410"/>
      <c r="G413" s="410"/>
      <c r="H413" s="410"/>
      <c r="I413" s="411"/>
      <c r="J413" s="1"/>
    </row>
    <row r="414" spans="1:29" ht="26.25" customHeight="1" x14ac:dyDescent="0.3">
      <c r="A414" s="75" t="str">
        <f>'Matriz Nº1 Identificación'!A414</f>
        <v>Objetivo táctico</v>
      </c>
      <c r="B414" s="406" t="str">
        <f>+'Matriz Nº1 Identificación'!B414:H414</f>
        <v xml:space="preserve">45. </v>
      </c>
      <c r="C414" s="407"/>
      <c r="D414" s="407"/>
      <c r="E414" s="407"/>
      <c r="F414" s="407"/>
      <c r="G414" s="407"/>
      <c r="H414" s="407"/>
      <c r="I414" s="408"/>
      <c r="J414" s="1"/>
    </row>
    <row r="415" spans="1:29" ht="83.25" customHeight="1" x14ac:dyDescent="0.3">
      <c r="A415" s="136" t="str">
        <f>'Matriz Nº1 Identificación'!A415</f>
        <v>45. 1</v>
      </c>
      <c r="B415" s="4" t="str">
        <f>IF('Matriz Nº1 Identificación'!B415&lt;&gt;" ",'Matriz Nº1 Identificación'!F415," ")</f>
        <v xml:space="preserve"> </v>
      </c>
      <c r="C415" s="101"/>
      <c r="D415" s="101"/>
      <c r="E415" s="4" t="str">
        <f>IFERROR(IF((VLOOKUP(C415,'Tabla 2-3-4-5'!$B$10:$C$12,2,FALSE)*(VLOOKUP('Matriz Nº2 Análisis'!D415,'Tabla 2-3-4-5'!$B$10:$C$12,2,FALSE)))&lt;3,"BAJO",IF((VLOOKUP(C415,'Tabla 2-3-4-5'!$B$10:$C$12,2,FALSE)*(VLOOKUP('Matriz Nº2 Análisis'!D415,'Tabla 2-3-4-5'!$B$10:$C$12,2,FALSE)))&gt;5,"ALTO","MEDIO"))," ")</f>
        <v xml:space="preserve"> </v>
      </c>
      <c r="F415" s="5" t="str">
        <f>IF(B415&lt;&gt;" ",'Matriz Nº1 Identificación'!E415," ")</f>
        <v xml:space="preserve"> </v>
      </c>
      <c r="G415" s="101"/>
      <c r="H415" s="101"/>
      <c r="I415" s="4" t="str">
        <f>IFERROR(IF((VLOOKUP(G415,'Tabla 2-3-4-5'!$B$10:$C$12,2,FALSE)*(VLOOKUP('Matriz Nº2 Análisis'!H415,'Tabla 2-3-4-5'!$B$10:$C$12,2,FALSE)))&lt;3,"BAJO",IF((VLOOKUP(G415,'Tabla 2-3-4-5'!$B$10:$C$12,2,FALSE)*(VLOOKUP('Matriz Nº2 Análisis'!H415,'Tabla 2-3-4-5'!$B$10:$C$12,2,FALSE)))&gt;5,"ALTO","MEDIO"))," ")</f>
        <v xml:space="preserve"> </v>
      </c>
      <c r="J415" s="9"/>
      <c r="K415" s="10"/>
      <c r="N415" s="10"/>
      <c r="O415" s="10"/>
      <c r="P415" s="10"/>
      <c r="Q415" s="10"/>
      <c r="R415" s="10"/>
      <c r="S415" s="10"/>
      <c r="T415" s="10"/>
      <c r="U415" s="10"/>
      <c r="V415" s="10"/>
      <c r="W415" s="10"/>
      <c r="X415" s="10"/>
      <c r="Y415" s="10"/>
      <c r="Z415" s="10"/>
      <c r="AA415" s="10"/>
      <c r="AB415" s="10"/>
      <c r="AC415" s="10"/>
    </row>
    <row r="416" spans="1:29" ht="83.25" customHeight="1" x14ac:dyDescent="0.3">
      <c r="A416" s="136" t="str">
        <f>'Matriz Nº1 Identificación'!A416</f>
        <v>45. 2</v>
      </c>
      <c r="B416" s="4" t="str">
        <f>IF('Matriz Nº1 Identificación'!B416&lt;&gt;" ",'Matriz Nº1 Identificación'!F416," ")</f>
        <v xml:space="preserve"> </v>
      </c>
      <c r="C416" s="101"/>
      <c r="D416" s="101"/>
      <c r="E416" s="4" t="str">
        <f>IFERROR(IF((VLOOKUP(C416,'Tabla 2-3-4-5'!$B$10:$C$12,2,FALSE)*(VLOOKUP('Matriz Nº2 Análisis'!D416,'Tabla 2-3-4-5'!$B$10:$C$12,2,FALSE)))&lt;3,"BAJO",IF((VLOOKUP(C416,'Tabla 2-3-4-5'!$B$10:$C$12,2,FALSE)*(VLOOKUP('Matriz Nº2 Análisis'!D416,'Tabla 2-3-4-5'!$B$10:$C$12,2,FALSE)))&gt;5,"ALTO","MEDIO"))," ")</f>
        <v xml:space="preserve"> </v>
      </c>
      <c r="F416" s="5" t="str">
        <f>IF(B416&lt;&gt;" ",'Matriz Nº1 Identificación'!E416," ")</f>
        <v xml:space="preserve"> </v>
      </c>
      <c r="G416" s="101"/>
      <c r="H416" s="101"/>
      <c r="I416" s="4" t="str">
        <f>IFERROR(IF((VLOOKUP(G416,'Tabla 2-3-4-5'!$B$10:$C$12,2,FALSE)*(VLOOKUP('Matriz Nº2 Análisis'!H416,'Tabla 2-3-4-5'!$B$10:$C$12,2,FALSE)))&lt;3,"BAJO",IF((VLOOKUP(G416,'Tabla 2-3-4-5'!$B$10:$C$12,2,FALSE)*(VLOOKUP('Matriz Nº2 Análisis'!H416,'Tabla 2-3-4-5'!$B$10:$C$12,2,FALSE)))&gt;5,"ALTO","MEDIO"))," ")</f>
        <v xml:space="preserve"> </v>
      </c>
      <c r="J416" s="9"/>
      <c r="K416" s="10"/>
      <c r="N416" s="10"/>
      <c r="O416" s="10"/>
      <c r="P416" s="10"/>
      <c r="Q416" s="10"/>
      <c r="R416" s="10"/>
      <c r="S416" s="10"/>
      <c r="T416" s="10"/>
      <c r="U416" s="10"/>
      <c r="V416" s="10"/>
      <c r="W416" s="10"/>
      <c r="X416" s="10"/>
      <c r="Y416" s="10"/>
      <c r="Z416" s="10"/>
      <c r="AA416" s="10"/>
      <c r="AB416" s="10"/>
      <c r="AC416" s="10"/>
    </row>
    <row r="417" spans="1:29" ht="83.25" customHeight="1" x14ac:dyDescent="0.3">
      <c r="A417" s="136" t="str">
        <f>'Matriz Nº1 Identificación'!A417</f>
        <v>45. 3</v>
      </c>
      <c r="B417" s="4" t="str">
        <f>IF('Matriz Nº1 Identificación'!B417&lt;&gt;" ",'Matriz Nº1 Identificación'!F417," ")</f>
        <v xml:space="preserve"> </v>
      </c>
      <c r="C417" s="101"/>
      <c r="D417" s="101"/>
      <c r="E417" s="4" t="str">
        <f>IFERROR(IF((VLOOKUP(C417,'Tabla 2-3-4-5'!$B$10:$C$12,2,FALSE)*(VLOOKUP('Matriz Nº2 Análisis'!D417,'Tabla 2-3-4-5'!$B$10:$C$12,2,FALSE)))&lt;3,"BAJO",IF((VLOOKUP(C417,'Tabla 2-3-4-5'!$B$10:$C$12,2,FALSE)*(VLOOKUP('Matriz Nº2 Análisis'!D417,'Tabla 2-3-4-5'!$B$10:$C$12,2,FALSE)))&gt;5,"ALTO","MEDIO"))," ")</f>
        <v xml:space="preserve"> </v>
      </c>
      <c r="F417" s="5" t="str">
        <f>IF(B417&lt;&gt;" ",'Matriz Nº1 Identificación'!E417," ")</f>
        <v xml:space="preserve"> </v>
      </c>
      <c r="G417" s="101"/>
      <c r="H417" s="101"/>
      <c r="I417" s="4" t="str">
        <f>IFERROR(IF((VLOOKUP(G417,'Tabla 2-3-4-5'!$B$10:$C$12,2,FALSE)*(VLOOKUP('Matriz Nº2 Análisis'!H417,'Tabla 2-3-4-5'!$B$10:$C$12,2,FALSE)))&lt;3,"BAJO",IF((VLOOKUP(G417,'Tabla 2-3-4-5'!$B$10:$C$12,2,FALSE)*(VLOOKUP('Matriz Nº2 Análisis'!H417,'Tabla 2-3-4-5'!$B$10:$C$12,2,FALSE)))&gt;5,"ALTO","MEDIO"))," ")</f>
        <v xml:space="preserve"> </v>
      </c>
      <c r="J417" s="9"/>
      <c r="K417" s="10"/>
      <c r="N417" s="10"/>
      <c r="O417" s="10"/>
      <c r="P417" s="10"/>
      <c r="Q417" s="10"/>
      <c r="R417" s="10"/>
      <c r="S417" s="10"/>
      <c r="T417" s="10"/>
      <c r="U417" s="10"/>
      <c r="V417" s="10"/>
      <c r="W417" s="10"/>
      <c r="X417" s="10"/>
      <c r="Y417" s="10"/>
      <c r="Z417" s="10"/>
      <c r="AA417" s="10"/>
      <c r="AB417" s="10"/>
      <c r="AC417" s="10"/>
    </row>
    <row r="418" spans="1:29" ht="83.25" customHeight="1" x14ac:dyDescent="0.3">
      <c r="A418" s="136" t="str">
        <f>'Matriz Nº1 Identificación'!A418</f>
        <v>45. 4</v>
      </c>
      <c r="B418" s="4" t="str">
        <f>IF('Matriz Nº1 Identificación'!B418&lt;&gt;" ",'Matriz Nº1 Identificación'!F418," ")</f>
        <v xml:space="preserve"> </v>
      </c>
      <c r="C418" s="101"/>
      <c r="D418" s="101"/>
      <c r="E418" s="4" t="str">
        <f>IFERROR(IF((VLOOKUP(C418,'Tabla 2-3-4-5'!$B$10:$C$12,2,FALSE)*(VLOOKUP('Matriz Nº2 Análisis'!D418,'Tabla 2-3-4-5'!$B$10:$C$12,2,FALSE)))&lt;3,"BAJO",IF((VLOOKUP(C418,'Tabla 2-3-4-5'!$B$10:$C$12,2,FALSE)*(VLOOKUP('Matriz Nº2 Análisis'!D418,'Tabla 2-3-4-5'!$B$10:$C$12,2,FALSE)))&gt;5,"ALTO","MEDIO"))," ")</f>
        <v xml:space="preserve"> </v>
      </c>
      <c r="F418" s="5" t="str">
        <f>IF(B418&lt;&gt;" ",'Matriz Nº1 Identificación'!E418," ")</f>
        <v xml:space="preserve"> </v>
      </c>
      <c r="G418" s="101"/>
      <c r="H418" s="101"/>
      <c r="I418" s="4" t="str">
        <f>IFERROR(IF((VLOOKUP(G418,'Tabla 2-3-4-5'!$B$10:$C$12,2,FALSE)*(VLOOKUP('Matriz Nº2 Análisis'!H418,'Tabla 2-3-4-5'!$B$10:$C$12,2,FALSE)))&lt;3,"BAJO",IF((VLOOKUP(G418,'Tabla 2-3-4-5'!$B$10:$C$12,2,FALSE)*(VLOOKUP('Matriz Nº2 Análisis'!H418,'Tabla 2-3-4-5'!$B$10:$C$12,2,FALSE)))&gt;5,"ALTO","MEDIO"))," ")</f>
        <v xml:space="preserve"> </v>
      </c>
      <c r="J418" s="9"/>
      <c r="K418" s="10"/>
      <c r="N418" s="10"/>
      <c r="O418" s="10"/>
      <c r="P418" s="10"/>
      <c r="Q418" s="10"/>
      <c r="R418" s="10"/>
      <c r="S418" s="10"/>
      <c r="T418" s="10"/>
      <c r="U418" s="10"/>
      <c r="V418" s="10"/>
      <c r="W418" s="10"/>
      <c r="X418" s="10"/>
      <c r="Y418" s="10"/>
      <c r="Z418" s="10"/>
      <c r="AA418" s="10"/>
      <c r="AB418" s="10"/>
      <c r="AC418" s="10"/>
    </row>
    <row r="419" spans="1:29" ht="83.25" customHeight="1" x14ac:dyDescent="0.3">
      <c r="A419" s="136" t="str">
        <f>'Matriz Nº1 Identificación'!A419</f>
        <v>45. 5</v>
      </c>
      <c r="B419" s="4" t="str">
        <f>IF('Matriz Nº1 Identificación'!B419&lt;&gt;" ",'Matriz Nº1 Identificación'!F419," ")</f>
        <v xml:space="preserve"> </v>
      </c>
      <c r="C419" s="101"/>
      <c r="D419" s="101"/>
      <c r="E419" s="4" t="str">
        <f>IFERROR(IF((VLOOKUP(C419,'Tabla 2-3-4-5'!$B$10:$C$12,2,FALSE)*(VLOOKUP('Matriz Nº2 Análisis'!D419,'Tabla 2-3-4-5'!$B$10:$C$12,2,FALSE)))&lt;3,"BAJO",IF((VLOOKUP(C419,'Tabla 2-3-4-5'!$B$10:$C$12,2,FALSE)*(VLOOKUP('Matriz Nº2 Análisis'!D419,'Tabla 2-3-4-5'!$B$10:$C$12,2,FALSE)))&gt;5,"ALTO","MEDIO"))," ")</f>
        <v xml:space="preserve"> </v>
      </c>
      <c r="F419" s="5" t="str">
        <f>IF(B419&lt;&gt;" ",'Matriz Nº1 Identificación'!E419," ")</f>
        <v xml:space="preserve"> </v>
      </c>
      <c r="G419" s="101"/>
      <c r="H419" s="101"/>
      <c r="I419" s="4" t="str">
        <f>IFERROR(IF((VLOOKUP(G419,'Tabla 2-3-4-5'!$B$10:$C$12,2,FALSE)*(VLOOKUP('Matriz Nº2 Análisis'!H419,'Tabla 2-3-4-5'!$B$10:$C$12,2,FALSE)))&lt;3,"BAJO",IF((VLOOKUP(G419,'Tabla 2-3-4-5'!$B$10:$C$12,2,FALSE)*(VLOOKUP('Matriz Nº2 Análisis'!H419,'Tabla 2-3-4-5'!$B$10:$C$12,2,FALSE)))&gt;5,"ALTO","MEDIO"))," ")</f>
        <v xml:space="preserve"> </v>
      </c>
      <c r="J419" s="9"/>
      <c r="K419" s="10"/>
      <c r="N419" s="10"/>
      <c r="O419" s="10"/>
      <c r="P419" s="10"/>
      <c r="Q419" s="10"/>
      <c r="R419" s="10"/>
      <c r="S419" s="10"/>
      <c r="T419" s="10"/>
      <c r="U419" s="10"/>
      <c r="V419" s="10"/>
      <c r="W419" s="10"/>
      <c r="X419" s="10"/>
      <c r="Y419" s="10"/>
      <c r="Z419" s="10"/>
      <c r="AA419" s="10"/>
      <c r="AB419" s="10"/>
      <c r="AC419" s="10"/>
    </row>
    <row r="420" spans="1:29" ht="83.25" customHeight="1" x14ac:dyDescent="0.3">
      <c r="A420" s="136" t="str">
        <f>'Matriz Nº1 Identificación'!A420</f>
        <v>45. 6</v>
      </c>
      <c r="B420" s="4" t="str">
        <f>IF('Matriz Nº1 Identificación'!B420&lt;&gt;" ",'Matriz Nº1 Identificación'!F420," ")</f>
        <v xml:space="preserve"> </v>
      </c>
      <c r="C420" s="101"/>
      <c r="D420" s="101"/>
      <c r="E420" s="4" t="str">
        <f>IFERROR(IF((VLOOKUP(C420,'Tabla 2-3-4-5'!$B$10:$C$12,2,FALSE)*(VLOOKUP('Matriz Nº2 Análisis'!D420,'Tabla 2-3-4-5'!$B$10:$C$12,2,FALSE)))&lt;3,"BAJO",IF((VLOOKUP(C420,'Tabla 2-3-4-5'!$B$10:$C$12,2,FALSE)*(VLOOKUP('Matriz Nº2 Análisis'!D420,'Tabla 2-3-4-5'!$B$10:$C$12,2,FALSE)))&gt;5,"ALTO","MEDIO"))," ")</f>
        <v xml:space="preserve"> </v>
      </c>
      <c r="F420" s="5" t="str">
        <f>IF(B420&lt;&gt;" ",'Matriz Nº1 Identificación'!E420," ")</f>
        <v xml:space="preserve"> </v>
      </c>
      <c r="G420" s="101"/>
      <c r="H420" s="101"/>
      <c r="I420" s="4" t="str">
        <f>IFERROR(IF((VLOOKUP(G420,'Tabla 2-3-4-5'!$B$10:$C$12,2,FALSE)*(VLOOKUP('Matriz Nº2 Análisis'!H420,'Tabla 2-3-4-5'!$B$10:$C$12,2,FALSE)))&lt;3,"BAJO",IF((VLOOKUP(G420,'Tabla 2-3-4-5'!$B$10:$C$12,2,FALSE)*(VLOOKUP('Matriz Nº2 Análisis'!H420,'Tabla 2-3-4-5'!$B$10:$C$12,2,FALSE)))&gt;5,"ALTO","MEDIO"))," ")</f>
        <v xml:space="preserve"> </v>
      </c>
      <c r="J420" s="9"/>
      <c r="K420" s="10"/>
      <c r="N420" s="10"/>
      <c r="O420" s="10"/>
      <c r="P420" s="10"/>
      <c r="Q420" s="10"/>
      <c r="R420" s="10"/>
      <c r="S420" s="10"/>
      <c r="T420" s="10"/>
      <c r="U420" s="10"/>
      <c r="V420" s="10"/>
      <c r="W420" s="10"/>
      <c r="X420" s="10"/>
      <c r="Y420" s="10"/>
      <c r="Z420" s="10"/>
      <c r="AA420" s="10"/>
      <c r="AB420" s="10"/>
      <c r="AC420" s="10"/>
    </row>
    <row r="421" spans="1:29" ht="83.25" customHeight="1" thickBot="1" x14ac:dyDescent="0.35">
      <c r="A421" s="136" t="str">
        <f>'Matriz Nº1 Identificación'!A421</f>
        <v>45. 7</v>
      </c>
      <c r="B421" s="4" t="str">
        <f>IF('Matriz Nº1 Identificación'!B421&lt;&gt;" ",'Matriz Nº1 Identificación'!F421," ")</f>
        <v xml:space="preserve"> </v>
      </c>
      <c r="C421" s="101"/>
      <c r="D421" s="101"/>
      <c r="E421" s="4" t="str">
        <f>IFERROR(IF((VLOOKUP(C421,'Tabla 2-3-4-5'!$B$10:$C$12,2,FALSE)*(VLOOKUP('Matriz Nº2 Análisis'!D421,'Tabla 2-3-4-5'!$B$10:$C$12,2,FALSE)))&lt;3,"BAJO",IF((VLOOKUP(C421,'Tabla 2-3-4-5'!$B$10:$C$12,2,FALSE)*(VLOOKUP('Matriz Nº2 Análisis'!D421,'Tabla 2-3-4-5'!$B$10:$C$12,2,FALSE)))&gt;5,"ALTO","MEDIO"))," ")</f>
        <v xml:space="preserve"> </v>
      </c>
      <c r="F421" s="5" t="str">
        <f>IF(B421&lt;&gt;" ",'Matriz Nº1 Identificación'!E421," ")</f>
        <v xml:space="preserve"> </v>
      </c>
      <c r="G421" s="101"/>
      <c r="H421" s="101"/>
      <c r="I421" s="4" t="str">
        <f>IFERROR(IF((VLOOKUP(G421,'Tabla 2-3-4-5'!$B$10:$C$12,2,FALSE)*(VLOOKUP('Matriz Nº2 Análisis'!H421,'Tabla 2-3-4-5'!$B$10:$C$12,2,FALSE)))&lt;3,"BAJO",IF((VLOOKUP(G421,'Tabla 2-3-4-5'!$B$10:$C$12,2,FALSE)*(VLOOKUP('Matriz Nº2 Análisis'!H421,'Tabla 2-3-4-5'!$B$10:$C$12,2,FALSE)))&gt;5,"ALTO","MEDIO"))," ")</f>
        <v xml:space="preserve"> </v>
      </c>
      <c r="J421" s="9"/>
      <c r="K421" s="10"/>
      <c r="N421" s="10"/>
      <c r="O421" s="10"/>
      <c r="P421" s="10"/>
      <c r="Q421" s="10"/>
      <c r="R421" s="10"/>
      <c r="S421" s="10"/>
      <c r="T421" s="10"/>
      <c r="U421" s="10"/>
      <c r="V421" s="10"/>
      <c r="W421" s="10"/>
      <c r="X421" s="10"/>
      <c r="Y421" s="10"/>
      <c r="Z421" s="10"/>
      <c r="AA421" s="10"/>
      <c r="AB421" s="10"/>
      <c r="AC421" s="10"/>
    </row>
    <row r="422" spans="1:29" ht="23.25" customHeight="1" thickBot="1" x14ac:dyDescent="0.35">
      <c r="A422" s="73" t="str">
        <f>'Matriz Nº1 Identificación'!A422</f>
        <v xml:space="preserve">Objetivo Estratégico: </v>
      </c>
      <c r="B422" s="409">
        <f>+'Matriz Nº1 Identificación'!B422:H422</f>
        <v>0</v>
      </c>
      <c r="C422" s="410"/>
      <c r="D422" s="410"/>
      <c r="E422" s="410"/>
      <c r="F422" s="410"/>
      <c r="G422" s="410"/>
      <c r="H422" s="410"/>
      <c r="I422" s="411"/>
      <c r="J422" s="1"/>
    </row>
    <row r="423" spans="1:29" ht="26.25" customHeight="1" x14ac:dyDescent="0.3">
      <c r="A423" s="75" t="str">
        <f>'Matriz Nº1 Identificación'!A423</f>
        <v>Objetivo táctico</v>
      </c>
      <c r="B423" s="406" t="str">
        <f>+'Matriz Nº1 Identificación'!B423:H423</f>
        <v xml:space="preserve">46. </v>
      </c>
      <c r="C423" s="407"/>
      <c r="D423" s="407"/>
      <c r="E423" s="407"/>
      <c r="F423" s="407"/>
      <c r="G423" s="407"/>
      <c r="H423" s="407"/>
      <c r="I423" s="408"/>
      <c r="J423" s="1"/>
    </row>
    <row r="424" spans="1:29" ht="83.25" customHeight="1" x14ac:dyDescent="0.3">
      <c r="A424" s="136" t="str">
        <f>'Matriz Nº1 Identificación'!A424</f>
        <v>46. 1</v>
      </c>
      <c r="B424" s="4" t="str">
        <f>IF('Matriz Nº1 Identificación'!B424&lt;&gt;" ",'Matriz Nº1 Identificación'!F424," ")</f>
        <v xml:space="preserve"> </v>
      </c>
      <c r="C424" s="101"/>
      <c r="D424" s="101"/>
      <c r="E424" s="4" t="str">
        <f>IFERROR(IF((VLOOKUP(C424,'Tabla 2-3-4-5'!$B$10:$C$12,2,FALSE)*(VLOOKUP('Matriz Nº2 Análisis'!D424,'Tabla 2-3-4-5'!$B$10:$C$12,2,FALSE)))&lt;3,"BAJO",IF((VLOOKUP(C424,'Tabla 2-3-4-5'!$B$10:$C$12,2,FALSE)*(VLOOKUP('Matriz Nº2 Análisis'!D424,'Tabla 2-3-4-5'!$B$10:$C$12,2,FALSE)))&gt;5,"ALTO","MEDIO"))," ")</f>
        <v xml:space="preserve"> </v>
      </c>
      <c r="F424" s="5" t="str">
        <f>IF(B424&lt;&gt;" ",'Matriz Nº1 Identificación'!E424," ")</f>
        <v xml:space="preserve"> </v>
      </c>
      <c r="G424" s="101"/>
      <c r="H424" s="101"/>
      <c r="I424" s="4" t="str">
        <f>IFERROR(IF((VLOOKUP(G424,'Tabla 2-3-4-5'!$B$10:$C$12,2,FALSE)*(VLOOKUP('Matriz Nº2 Análisis'!H424,'Tabla 2-3-4-5'!$B$10:$C$12,2,FALSE)))&lt;3,"BAJO",IF((VLOOKUP(G424,'Tabla 2-3-4-5'!$B$10:$C$12,2,FALSE)*(VLOOKUP('Matriz Nº2 Análisis'!H424,'Tabla 2-3-4-5'!$B$10:$C$12,2,FALSE)))&gt;5,"ALTO","MEDIO"))," ")</f>
        <v xml:space="preserve"> </v>
      </c>
      <c r="J424" s="9"/>
      <c r="K424" s="10"/>
      <c r="N424" s="10"/>
      <c r="O424" s="10"/>
      <c r="P424" s="10"/>
      <c r="Q424" s="10"/>
      <c r="R424" s="10"/>
      <c r="S424" s="10"/>
      <c r="T424" s="10"/>
      <c r="U424" s="10"/>
      <c r="V424" s="10"/>
      <c r="W424" s="10"/>
      <c r="X424" s="10"/>
      <c r="Y424" s="10"/>
      <c r="Z424" s="10"/>
      <c r="AA424" s="10"/>
      <c r="AB424" s="10"/>
      <c r="AC424" s="10"/>
    </row>
    <row r="425" spans="1:29" ht="83.25" customHeight="1" x14ac:dyDescent="0.3">
      <c r="A425" s="136" t="str">
        <f>'Matriz Nº1 Identificación'!A425</f>
        <v>46. 2</v>
      </c>
      <c r="B425" s="4" t="str">
        <f>IF('Matriz Nº1 Identificación'!B425&lt;&gt;" ",'Matriz Nº1 Identificación'!F425," ")</f>
        <v xml:space="preserve"> </v>
      </c>
      <c r="C425" s="101"/>
      <c r="D425" s="101"/>
      <c r="E425" s="4" t="str">
        <f>IFERROR(IF((VLOOKUP(C425,'Tabla 2-3-4-5'!$B$10:$C$12,2,FALSE)*(VLOOKUP('Matriz Nº2 Análisis'!D425,'Tabla 2-3-4-5'!$B$10:$C$12,2,FALSE)))&lt;3,"BAJO",IF((VLOOKUP(C425,'Tabla 2-3-4-5'!$B$10:$C$12,2,FALSE)*(VLOOKUP('Matriz Nº2 Análisis'!D425,'Tabla 2-3-4-5'!$B$10:$C$12,2,FALSE)))&gt;5,"ALTO","MEDIO"))," ")</f>
        <v xml:space="preserve"> </v>
      </c>
      <c r="F425" s="5" t="str">
        <f>IF(B425&lt;&gt;" ",'Matriz Nº1 Identificación'!E425," ")</f>
        <v xml:space="preserve"> </v>
      </c>
      <c r="G425" s="101"/>
      <c r="H425" s="101"/>
      <c r="I425" s="4" t="str">
        <f>IFERROR(IF((VLOOKUP(G425,'Tabla 2-3-4-5'!$B$10:$C$12,2,FALSE)*(VLOOKUP('Matriz Nº2 Análisis'!H425,'Tabla 2-3-4-5'!$B$10:$C$12,2,FALSE)))&lt;3,"BAJO",IF((VLOOKUP(G425,'Tabla 2-3-4-5'!$B$10:$C$12,2,FALSE)*(VLOOKUP('Matriz Nº2 Análisis'!H425,'Tabla 2-3-4-5'!$B$10:$C$12,2,FALSE)))&gt;5,"ALTO","MEDIO"))," ")</f>
        <v xml:space="preserve"> </v>
      </c>
      <c r="J425" s="9"/>
      <c r="K425" s="10"/>
      <c r="N425" s="10"/>
      <c r="O425" s="10"/>
      <c r="P425" s="10"/>
      <c r="Q425" s="10"/>
      <c r="R425" s="10"/>
      <c r="S425" s="10"/>
      <c r="T425" s="10"/>
      <c r="U425" s="10"/>
      <c r="V425" s="10"/>
      <c r="W425" s="10"/>
      <c r="X425" s="10"/>
      <c r="Y425" s="10"/>
      <c r="Z425" s="10"/>
      <c r="AA425" s="10"/>
      <c r="AB425" s="10"/>
      <c r="AC425" s="10"/>
    </row>
    <row r="426" spans="1:29" ht="83.25" customHeight="1" x14ac:dyDescent="0.3">
      <c r="A426" s="136" t="str">
        <f>'Matriz Nº1 Identificación'!A426</f>
        <v>46. 3</v>
      </c>
      <c r="B426" s="4" t="str">
        <f>IF('Matriz Nº1 Identificación'!B426&lt;&gt;" ",'Matriz Nº1 Identificación'!F426," ")</f>
        <v xml:space="preserve"> </v>
      </c>
      <c r="C426" s="101"/>
      <c r="D426" s="101"/>
      <c r="E426" s="4" t="str">
        <f>IFERROR(IF((VLOOKUP(C426,'Tabla 2-3-4-5'!$B$10:$C$12,2,FALSE)*(VLOOKUP('Matriz Nº2 Análisis'!D426,'Tabla 2-3-4-5'!$B$10:$C$12,2,FALSE)))&lt;3,"BAJO",IF((VLOOKUP(C426,'Tabla 2-3-4-5'!$B$10:$C$12,2,FALSE)*(VLOOKUP('Matriz Nº2 Análisis'!D426,'Tabla 2-3-4-5'!$B$10:$C$12,2,FALSE)))&gt;5,"ALTO","MEDIO"))," ")</f>
        <v xml:space="preserve"> </v>
      </c>
      <c r="F426" s="5" t="str">
        <f>IF(B426&lt;&gt;" ",'Matriz Nº1 Identificación'!E426," ")</f>
        <v xml:space="preserve"> </v>
      </c>
      <c r="G426" s="101"/>
      <c r="H426" s="101"/>
      <c r="I426" s="4" t="str">
        <f>IFERROR(IF((VLOOKUP(G426,'Tabla 2-3-4-5'!$B$10:$C$12,2,FALSE)*(VLOOKUP('Matriz Nº2 Análisis'!H426,'Tabla 2-3-4-5'!$B$10:$C$12,2,FALSE)))&lt;3,"BAJO",IF((VLOOKUP(G426,'Tabla 2-3-4-5'!$B$10:$C$12,2,FALSE)*(VLOOKUP('Matriz Nº2 Análisis'!H426,'Tabla 2-3-4-5'!$B$10:$C$12,2,FALSE)))&gt;5,"ALTO","MEDIO"))," ")</f>
        <v xml:space="preserve"> </v>
      </c>
      <c r="J426" s="9"/>
      <c r="K426" s="10"/>
      <c r="N426" s="10"/>
      <c r="O426" s="10"/>
      <c r="P426" s="10"/>
      <c r="Q426" s="10"/>
      <c r="R426" s="10"/>
      <c r="S426" s="10"/>
      <c r="T426" s="10"/>
      <c r="U426" s="10"/>
      <c r="V426" s="10"/>
      <c r="W426" s="10"/>
      <c r="X426" s="10"/>
      <c r="Y426" s="10"/>
      <c r="Z426" s="10"/>
      <c r="AA426" s="10"/>
      <c r="AB426" s="10"/>
      <c r="AC426" s="10"/>
    </row>
    <row r="427" spans="1:29" ht="83.25" customHeight="1" x14ac:dyDescent="0.3">
      <c r="A427" s="136" t="str">
        <f>'Matriz Nº1 Identificación'!A427</f>
        <v>46. 4</v>
      </c>
      <c r="B427" s="4" t="str">
        <f>IF('Matriz Nº1 Identificación'!B427&lt;&gt;" ",'Matriz Nº1 Identificación'!F427," ")</f>
        <v xml:space="preserve"> </v>
      </c>
      <c r="C427" s="101"/>
      <c r="D427" s="101"/>
      <c r="E427" s="4" t="str">
        <f>IFERROR(IF((VLOOKUP(C427,'Tabla 2-3-4-5'!$B$10:$C$12,2,FALSE)*(VLOOKUP('Matriz Nº2 Análisis'!D427,'Tabla 2-3-4-5'!$B$10:$C$12,2,FALSE)))&lt;3,"BAJO",IF((VLOOKUP(C427,'Tabla 2-3-4-5'!$B$10:$C$12,2,FALSE)*(VLOOKUP('Matriz Nº2 Análisis'!D427,'Tabla 2-3-4-5'!$B$10:$C$12,2,FALSE)))&gt;5,"ALTO","MEDIO"))," ")</f>
        <v xml:space="preserve"> </v>
      </c>
      <c r="F427" s="5" t="str">
        <f>IF(B427&lt;&gt;" ",'Matriz Nº1 Identificación'!E427," ")</f>
        <v xml:space="preserve"> </v>
      </c>
      <c r="G427" s="101"/>
      <c r="H427" s="101"/>
      <c r="I427" s="4" t="str">
        <f>IFERROR(IF((VLOOKUP(G427,'Tabla 2-3-4-5'!$B$10:$C$12,2,FALSE)*(VLOOKUP('Matriz Nº2 Análisis'!H427,'Tabla 2-3-4-5'!$B$10:$C$12,2,FALSE)))&lt;3,"BAJO",IF((VLOOKUP(G427,'Tabla 2-3-4-5'!$B$10:$C$12,2,FALSE)*(VLOOKUP('Matriz Nº2 Análisis'!H427,'Tabla 2-3-4-5'!$B$10:$C$12,2,FALSE)))&gt;5,"ALTO","MEDIO"))," ")</f>
        <v xml:space="preserve"> </v>
      </c>
      <c r="J427" s="9"/>
      <c r="K427" s="10"/>
      <c r="N427" s="10"/>
      <c r="O427" s="10"/>
      <c r="P427" s="10"/>
      <c r="Q427" s="10"/>
      <c r="R427" s="10"/>
      <c r="S427" s="10"/>
      <c r="T427" s="10"/>
      <c r="U427" s="10"/>
      <c r="V427" s="10"/>
      <c r="W427" s="10"/>
      <c r="X427" s="10"/>
      <c r="Y427" s="10"/>
      <c r="Z427" s="10"/>
      <c r="AA427" s="10"/>
      <c r="AB427" s="10"/>
      <c r="AC427" s="10"/>
    </row>
    <row r="428" spans="1:29" ht="83.25" customHeight="1" x14ac:dyDescent="0.3">
      <c r="A428" s="136" t="str">
        <f>'Matriz Nº1 Identificación'!A428</f>
        <v>46. 5</v>
      </c>
      <c r="B428" s="4" t="str">
        <f>IF('Matriz Nº1 Identificación'!B428&lt;&gt;" ",'Matriz Nº1 Identificación'!F428," ")</f>
        <v xml:space="preserve"> </v>
      </c>
      <c r="C428" s="101"/>
      <c r="D428" s="101"/>
      <c r="E428" s="4" t="str">
        <f>IFERROR(IF((VLOOKUP(C428,'Tabla 2-3-4-5'!$B$10:$C$12,2,FALSE)*(VLOOKUP('Matriz Nº2 Análisis'!D428,'Tabla 2-3-4-5'!$B$10:$C$12,2,FALSE)))&lt;3,"BAJO",IF((VLOOKUP(C428,'Tabla 2-3-4-5'!$B$10:$C$12,2,FALSE)*(VLOOKUP('Matriz Nº2 Análisis'!D428,'Tabla 2-3-4-5'!$B$10:$C$12,2,FALSE)))&gt;5,"ALTO","MEDIO"))," ")</f>
        <v xml:space="preserve"> </v>
      </c>
      <c r="F428" s="5" t="str">
        <f>IF(B428&lt;&gt;" ",'Matriz Nº1 Identificación'!E428," ")</f>
        <v xml:space="preserve"> </v>
      </c>
      <c r="G428" s="101"/>
      <c r="H428" s="101"/>
      <c r="I428" s="4" t="str">
        <f>IFERROR(IF((VLOOKUP(G428,'Tabla 2-3-4-5'!$B$10:$C$12,2,FALSE)*(VLOOKUP('Matriz Nº2 Análisis'!H428,'Tabla 2-3-4-5'!$B$10:$C$12,2,FALSE)))&lt;3,"BAJO",IF((VLOOKUP(G428,'Tabla 2-3-4-5'!$B$10:$C$12,2,FALSE)*(VLOOKUP('Matriz Nº2 Análisis'!H428,'Tabla 2-3-4-5'!$B$10:$C$12,2,FALSE)))&gt;5,"ALTO","MEDIO"))," ")</f>
        <v xml:space="preserve"> </v>
      </c>
      <c r="J428" s="9"/>
      <c r="K428" s="10"/>
      <c r="N428" s="10"/>
      <c r="O428" s="10"/>
      <c r="P428" s="10"/>
      <c r="Q428" s="10"/>
      <c r="R428" s="10"/>
      <c r="S428" s="10"/>
      <c r="T428" s="10"/>
      <c r="U428" s="10"/>
      <c r="V428" s="10"/>
      <c r="W428" s="10"/>
      <c r="X428" s="10"/>
      <c r="Y428" s="10"/>
      <c r="Z428" s="10"/>
      <c r="AA428" s="10"/>
      <c r="AB428" s="10"/>
      <c r="AC428" s="10"/>
    </row>
    <row r="429" spans="1:29" ht="83.25" customHeight="1" x14ac:dyDescent="0.3">
      <c r="A429" s="136" t="str">
        <f>'Matriz Nº1 Identificación'!A429</f>
        <v>46. 6</v>
      </c>
      <c r="B429" s="4" t="str">
        <f>IF('Matriz Nº1 Identificación'!B429&lt;&gt;" ",'Matriz Nº1 Identificación'!F429," ")</f>
        <v xml:space="preserve"> </v>
      </c>
      <c r="C429" s="101"/>
      <c r="D429" s="101"/>
      <c r="E429" s="4" t="str">
        <f>IFERROR(IF((VLOOKUP(C429,'Tabla 2-3-4-5'!$B$10:$C$12,2,FALSE)*(VLOOKUP('Matriz Nº2 Análisis'!D429,'Tabla 2-3-4-5'!$B$10:$C$12,2,FALSE)))&lt;3,"BAJO",IF((VLOOKUP(C429,'Tabla 2-3-4-5'!$B$10:$C$12,2,FALSE)*(VLOOKUP('Matriz Nº2 Análisis'!D429,'Tabla 2-3-4-5'!$B$10:$C$12,2,FALSE)))&gt;5,"ALTO","MEDIO"))," ")</f>
        <v xml:space="preserve"> </v>
      </c>
      <c r="F429" s="5" t="str">
        <f>IF(B429&lt;&gt;" ",'Matriz Nº1 Identificación'!E429," ")</f>
        <v xml:space="preserve"> </v>
      </c>
      <c r="G429" s="101"/>
      <c r="H429" s="101"/>
      <c r="I429" s="4" t="str">
        <f>IFERROR(IF((VLOOKUP(G429,'Tabla 2-3-4-5'!$B$10:$C$12,2,FALSE)*(VLOOKUP('Matriz Nº2 Análisis'!H429,'Tabla 2-3-4-5'!$B$10:$C$12,2,FALSE)))&lt;3,"BAJO",IF((VLOOKUP(G429,'Tabla 2-3-4-5'!$B$10:$C$12,2,FALSE)*(VLOOKUP('Matriz Nº2 Análisis'!H429,'Tabla 2-3-4-5'!$B$10:$C$12,2,FALSE)))&gt;5,"ALTO","MEDIO"))," ")</f>
        <v xml:space="preserve"> </v>
      </c>
      <c r="J429" s="9"/>
      <c r="K429" s="10"/>
      <c r="N429" s="10"/>
      <c r="O429" s="10"/>
      <c r="P429" s="10"/>
      <c r="Q429" s="10"/>
      <c r="R429" s="10"/>
      <c r="S429" s="10"/>
      <c r="T429" s="10"/>
      <c r="U429" s="10"/>
      <c r="V429" s="10"/>
      <c r="W429" s="10"/>
      <c r="X429" s="10"/>
      <c r="Y429" s="10"/>
      <c r="Z429" s="10"/>
      <c r="AA429" s="10"/>
      <c r="AB429" s="10"/>
      <c r="AC429" s="10"/>
    </row>
    <row r="430" spans="1:29" ht="83.25" customHeight="1" thickBot="1" x14ac:dyDescent="0.35">
      <c r="A430" s="136" t="str">
        <f>'Matriz Nº1 Identificación'!A430</f>
        <v>46. 7</v>
      </c>
      <c r="B430" s="4" t="str">
        <f>IF('Matriz Nº1 Identificación'!B430&lt;&gt;" ",'Matriz Nº1 Identificación'!F430," ")</f>
        <v xml:space="preserve"> </v>
      </c>
      <c r="C430" s="101"/>
      <c r="D430" s="101"/>
      <c r="E430" s="4" t="str">
        <f>IFERROR(IF((VLOOKUP(C430,'Tabla 2-3-4-5'!$B$10:$C$12,2,FALSE)*(VLOOKUP('Matriz Nº2 Análisis'!D430,'Tabla 2-3-4-5'!$B$10:$C$12,2,FALSE)))&lt;3,"BAJO",IF((VLOOKUP(C430,'Tabla 2-3-4-5'!$B$10:$C$12,2,FALSE)*(VLOOKUP('Matriz Nº2 Análisis'!D430,'Tabla 2-3-4-5'!$B$10:$C$12,2,FALSE)))&gt;5,"ALTO","MEDIO"))," ")</f>
        <v xml:space="preserve"> </v>
      </c>
      <c r="F430" s="5" t="str">
        <f>IF(B430&lt;&gt;" ",'Matriz Nº1 Identificación'!E430," ")</f>
        <v xml:space="preserve"> </v>
      </c>
      <c r="G430" s="101"/>
      <c r="H430" s="101"/>
      <c r="I430" s="4" t="str">
        <f>IFERROR(IF((VLOOKUP(G430,'Tabla 2-3-4-5'!$B$10:$C$12,2,FALSE)*(VLOOKUP('Matriz Nº2 Análisis'!H430,'Tabla 2-3-4-5'!$B$10:$C$12,2,FALSE)))&lt;3,"BAJO",IF((VLOOKUP(G430,'Tabla 2-3-4-5'!$B$10:$C$12,2,FALSE)*(VLOOKUP('Matriz Nº2 Análisis'!H430,'Tabla 2-3-4-5'!$B$10:$C$12,2,FALSE)))&gt;5,"ALTO","MEDIO"))," ")</f>
        <v xml:space="preserve"> </v>
      </c>
      <c r="J430" s="9"/>
      <c r="K430" s="10"/>
      <c r="N430" s="10"/>
      <c r="O430" s="10"/>
      <c r="P430" s="10"/>
      <c r="Q430" s="10"/>
      <c r="R430" s="10"/>
      <c r="S430" s="10"/>
      <c r="T430" s="10"/>
      <c r="U430" s="10"/>
      <c r="V430" s="10"/>
      <c r="W430" s="10"/>
      <c r="X430" s="10"/>
      <c r="Y430" s="10"/>
      <c r="Z430" s="10"/>
      <c r="AA430" s="10"/>
      <c r="AB430" s="10"/>
      <c r="AC430" s="10"/>
    </row>
    <row r="431" spans="1:29" ht="23.25" customHeight="1" thickBot="1" x14ac:dyDescent="0.35">
      <c r="A431" s="73" t="str">
        <f>'Matriz Nº1 Identificación'!A431</f>
        <v xml:space="preserve">Objetivo Estratégico: </v>
      </c>
      <c r="B431" s="409">
        <f>+'Matriz Nº1 Identificación'!B431:H431</f>
        <v>0</v>
      </c>
      <c r="C431" s="410"/>
      <c r="D431" s="410"/>
      <c r="E431" s="410"/>
      <c r="F431" s="410"/>
      <c r="G431" s="410"/>
      <c r="H431" s="410"/>
      <c r="I431" s="411"/>
      <c r="J431" s="1"/>
    </row>
    <row r="432" spans="1:29" ht="26.25" customHeight="1" x14ac:dyDescent="0.3">
      <c r="A432" s="75" t="str">
        <f>'Matriz Nº1 Identificación'!A432</f>
        <v>Objetivo táctico</v>
      </c>
      <c r="B432" s="406" t="str">
        <f>+'Matriz Nº1 Identificación'!B432:H432</f>
        <v xml:space="preserve">47. </v>
      </c>
      <c r="C432" s="407"/>
      <c r="D432" s="407"/>
      <c r="E432" s="407"/>
      <c r="F432" s="407"/>
      <c r="G432" s="407"/>
      <c r="H432" s="407"/>
      <c r="I432" s="408"/>
      <c r="J432" s="1"/>
    </row>
    <row r="433" spans="1:29" ht="83.25" customHeight="1" x14ac:dyDescent="0.3">
      <c r="A433" s="136" t="str">
        <f>'Matriz Nº1 Identificación'!A433</f>
        <v>47. 1</v>
      </c>
      <c r="B433" s="4" t="str">
        <f>IF('Matriz Nº1 Identificación'!B433&lt;&gt;" ",'Matriz Nº1 Identificación'!F433," ")</f>
        <v xml:space="preserve"> </v>
      </c>
      <c r="C433" s="101"/>
      <c r="D433" s="101"/>
      <c r="E433" s="4" t="str">
        <f>IFERROR(IF((VLOOKUP(C433,'Tabla 2-3-4-5'!$B$10:$C$12,2,FALSE)*(VLOOKUP('Matriz Nº2 Análisis'!D433,'Tabla 2-3-4-5'!$B$10:$C$12,2,FALSE)))&lt;3,"BAJO",IF((VLOOKUP(C433,'Tabla 2-3-4-5'!$B$10:$C$12,2,FALSE)*(VLOOKUP('Matriz Nº2 Análisis'!D433,'Tabla 2-3-4-5'!$B$10:$C$12,2,FALSE)))&gt;5,"ALTO","MEDIO"))," ")</f>
        <v xml:space="preserve"> </v>
      </c>
      <c r="F433" s="5" t="str">
        <f>IF(B433&lt;&gt;" ",'Matriz Nº1 Identificación'!E433," ")</f>
        <v xml:space="preserve"> </v>
      </c>
      <c r="G433" s="101"/>
      <c r="H433" s="101"/>
      <c r="I433" s="4" t="str">
        <f>IFERROR(IF((VLOOKUP(G433,'Tabla 2-3-4-5'!$B$10:$C$12,2,FALSE)*(VLOOKUP('Matriz Nº2 Análisis'!H433,'Tabla 2-3-4-5'!$B$10:$C$12,2,FALSE)))&lt;3,"BAJO",IF((VLOOKUP(G433,'Tabla 2-3-4-5'!$B$10:$C$12,2,FALSE)*(VLOOKUP('Matriz Nº2 Análisis'!H433,'Tabla 2-3-4-5'!$B$10:$C$12,2,FALSE)))&gt;5,"ALTO","MEDIO"))," ")</f>
        <v xml:space="preserve"> </v>
      </c>
      <c r="J433" s="9"/>
      <c r="K433" s="10"/>
      <c r="N433" s="10"/>
      <c r="O433" s="10"/>
      <c r="P433" s="10"/>
      <c r="Q433" s="10"/>
      <c r="R433" s="10"/>
      <c r="S433" s="10"/>
      <c r="T433" s="10"/>
      <c r="U433" s="10"/>
      <c r="V433" s="10"/>
      <c r="W433" s="10"/>
      <c r="X433" s="10"/>
      <c r="Y433" s="10"/>
      <c r="Z433" s="10"/>
      <c r="AA433" s="10"/>
      <c r="AB433" s="10"/>
      <c r="AC433" s="10"/>
    </row>
    <row r="434" spans="1:29" ht="83.25" customHeight="1" x14ac:dyDescent="0.3">
      <c r="A434" s="136" t="str">
        <f>'Matriz Nº1 Identificación'!A434</f>
        <v>47. 2</v>
      </c>
      <c r="B434" s="4" t="str">
        <f>IF('Matriz Nº1 Identificación'!B434&lt;&gt;" ",'Matriz Nº1 Identificación'!F434," ")</f>
        <v xml:space="preserve"> </v>
      </c>
      <c r="C434" s="101"/>
      <c r="D434" s="101"/>
      <c r="E434" s="4" t="str">
        <f>IFERROR(IF((VLOOKUP(C434,'Tabla 2-3-4-5'!$B$10:$C$12,2,FALSE)*(VLOOKUP('Matriz Nº2 Análisis'!D434,'Tabla 2-3-4-5'!$B$10:$C$12,2,FALSE)))&lt;3,"BAJO",IF((VLOOKUP(C434,'Tabla 2-3-4-5'!$B$10:$C$12,2,FALSE)*(VLOOKUP('Matriz Nº2 Análisis'!D434,'Tabla 2-3-4-5'!$B$10:$C$12,2,FALSE)))&gt;5,"ALTO","MEDIO"))," ")</f>
        <v xml:space="preserve"> </v>
      </c>
      <c r="F434" s="5" t="str">
        <f>IF(B434&lt;&gt;" ",'Matriz Nº1 Identificación'!E434," ")</f>
        <v xml:space="preserve"> </v>
      </c>
      <c r="G434" s="101"/>
      <c r="H434" s="101"/>
      <c r="I434" s="4" t="str">
        <f>IFERROR(IF((VLOOKUP(G434,'Tabla 2-3-4-5'!$B$10:$C$12,2,FALSE)*(VLOOKUP('Matriz Nº2 Análisis'!H434,'Tabla 2-3-4-5'!$B$10:$C$12,2,FALSE)))&lt;3,"BAJO",IF((VLOOKUP(G434,'Tabla 2-3-4-5'!$B$10:$C$12,2,FALSE)*(VLOOKUP('Matriz Nº2 Análisis'!H434,'Tabla 2-3-4-5'!$B$10:$C$12,2,FALSE)))&gt;5,"ALTO","MEDIO"))," ")</f>
        <v xml:space="preserve"> </v>
      </c>
      <c r="J434" s="9"/>
      <c r="K434" s="10"/>
      <c r="N434" s="10"/>
      <c r="O434" s="10"/>
      <c r="P434" s="10"/>
      <c r="Q434" s="10"/>
      <c r="R434" s="10"/>
      <c r="S434" s="10"/>
      <c r="T434" s="10"/>
      <c r="U434" s="10"/>
      <c r="V434" s="10"/>
      <c r="W434" s="10"/>
      <c r="X434" s="10"/>
      <c r="Y434" s="10"/>
      <c r="Z434" s="10"/>
      <c r="AA434" s="10"/>
      <c r="AB434" s="10"/>
      <c r="AC434" s="10"/>
    </row>
    <row r="435" spans="1:29" ht="83.25" customHeight="1" x14ac:dyDescent="0.3">
      <c r="A435" s="136" t="str">
        <f>'Matriz Nº1 Identificación'!A435</f>
        <v>47. 3</v>
      </c>
      <c r="B435" s="4" t="str">
        <f>IF('Matriz Nº1 Identificación'!B435&lt;&gt;" ",'Matriz Nº1 Identificación'!F435," ")</f>
        <v xml:space="preserve"> </v>
      </c>
      <c r="C435" s="101"/>
      <c r="D435" s="101"/>
      <c r="E435" s="4" t="str">
        <f>IFERROR(IF((VLOOKUP(C435,'Tabla 2-3-4-5'!$B$10:$C$12,2,FALSE)*(VLOOKUP('Matriz Nº2 Análisis'!D435,'Tabla 2-3-4-5'!$B$10:$C$12,2,FALSE)))&lt;3,"BAJO",IF((VLOOKUP(C435,'Tabla 2-3-4-5'!$B$10:$C$12,2,FALSE)*(VLOOKUP('Matriz Nº2 Análisis'!D435,'Tabla 2-3-4-5'!$B$10:$C$12,2,FALSE)))&gt;5,"ALTO","MEDIO"))," ")</f>
        <v xml:space="preserve"> </v>
      </c>
      <c r="F435" s="5" t="str">
        <f>IF(B435&lt;&gt;" ",'Matriz Nº1 Identificación'!E435," ")</f>
        <v xml:space="preserve"> </v>
      </c>
      <c r="G435" s="101"/>
      <c r="H435" s="101"/>
      <c r="I435" s="4" t="str">
        <f>IFERROR(IF((VLOOKUP(G435,'Tabla 2-3-4-5'!$B$10:$C$12,2,FALSE)*(VLOOKUP('Matriz Nº2 Análisis'!H435,'Tabla 2-3-4-5'!$B$10:$C$12,2,FALSE)))&lt;3,"BAJO",IF((VLOOKUP(G435,'Tabla 2-3-4-5'!$B$10:$C$12,2,FALSE)*(VLOOKUP('Matriz Nº2 Análisis'!H435,'Tabla 2-3-4-5'!$B$10:$C$12,2,FALSE)))&gt;5,"ALTO","MEDIO"))," ")</f>
        <v xml:space="preserve"> </v>
      </c>
      <c r="J435" s="9"/>
      <c r="K435" s="10"/>
      <c r="N435" s="10"/>
      <c r="O435" s="10"/>
      <c r="P435" s="10"/>
      <c r="Q435" s="10"/>
      <c r="R435" s="10"/>
      <c r="S435" s="10"/>
      <c r="T435" s="10"/>
      <c r="U435" s="10"/>
      <c r="V435" s="10"/>
      <c r="W435" s="10"/>
      <c r="X435" s="10"/>
      <c r="Y435" s="10"/>
      <c r="Z435" s="10"/>
      <c r="AA435" s="10"/>
      <c r="AB435" s="10"/>
      <c r="AC435" s="10"/>
    </row>
    <row r="436" spans="1:29" ht="83.25" customHeight="1" x14ac:dyDescent="0.3">
      <c r="A436" s="136" t="str">
        <f>'Matriz Nº1 Identificación'!A436</f>
        <v>47. 4</v>
      </c>
      <c r="B436" s="4" t="str">
        <f>IF('Matriz Nº1 Identificación'!B436&lt;&gt;" ",'Matriz Nº1 Identificación'!F436," ")</f>
        <v xml:space="preserve"> </v>
      </c>
      <c r="C436" s="101"/>
      <c r="D436" s="101"/>
      <c r="E436" s="4" t="str">
        <f>IFERROR(IF((VLOOKUP(C436,'Tabla 2-3-4-5'!$B$10:$C$12,2,FALSE)*(VLOOKUP('Matriz Nº2 Análisis'!D436,'Tabla 2-3-4-5'!$B$10:$C$12,2,FALSE)))&lt;3,"BAJO",IF((VLOOKUP(C436,'Tabla 2-3-4-5'!$B$10:$C$12,2,FALSE)*(VLOOKUP('Matriz Nº2 Análisis'!D436,'Tabla 2-3-4-5'!$B$10:$C$12,2,FALSE)))&gt;5,"ALTO","MEDIO"))," ")</f>
        <v xml:space="preserve"> </v>
      </c>
      <c r="F436" s="5" t="str">
        <f>IF(B436&lt;&gt;" ",'Matriz Nº1 Identificación'!E436," ")</f>
        <v xml:space="preserve"> </v>
      </c>
      <c r="G436" s="101"/>
      <c r="H436" s="101"/>
      <c r="I436" s="4" t="str">
        <f>IFERROR(IF((VLOOKUP(G436,'Tabla 2-3-4-5'!$B$10:$C$12,2,FALSE)*(VLOOKUP('Matriz Nº2 Análisis'!H436,'Tabla 2-3-4-5'!$B$10:$C$12,2,FALSE)))&lt;3,"BAJO",IF((VLOOKUP(G436,'Tabla 2-3-4-5'!$B$10:$C$12,2,FALSE)*(VLOOKUP('Matriz Nº2 Análisis'!H436,'Tabla 2-3-4-5'!$B$10:$C$12,2,FALSE)))&gt;5,"ALTO","MEDIO"))," ")</f>
        <v xml:space="preserve"> </v>
      </c>
      <c r="J436" s="9"/>
      <c r="K436" s="10"/>
      <c r="N436" s="10"/>
      <c r="O436" s="10"/>
      <c r="P436" s="10"/>
      <c r="Q436" s="10"/>
      <c r="R436" s="10"/>
      <c r="S436" s="10"/>
      <c r="T436" s="10"/>
      <c r="U436" s="10"/>
      <c r="V436" s="10"/>
      <c r="W436" s="10"/>
      <c r="X436" s="10"/>
      <c r="Y436" s="10"/>
      <c r="Z436" s="10"/>
      <c r="AA436" s="10"/>
      <c r="AB436" s="10"/>
      <c r="AC436" s="10"/>
    </row>
    <row r="437" spans="1:29" ht="83.25" customHeight="1" x14ac:dyDescent="0.3">
      <c r="A437" s="136" t="str">
        <f>'Matriz Nº1 Identificación'!A437</f>
        <v>47. 5</v>
      </c>
      <c r="B437" s="4" t="str">
        <f>IF('Matriz Nº1 Identificación'!B437&lt;&gt;" ",'Matriz Nº1 Identificación'!F437," ")</f>
        <v xml:space="preserve"> </v>
      </c>
      <c r="C437" s="101"/>
      <c r="D437" s="101"/>
      <c r="E437" s="4" t="str">
        <f>IFERROR(IF((VLOOKUP(C437,'Tabla 2-3-4-5'!$B$10:$C$12,2,FALSE)*(VLOOKUP('Matriz Nº2 Análisis'!D437,'Tabla 2-3-4-5'!$B$10:$C$12,2,FALSE)))&lt;3,"BAJO",IF((VLOOKUP(C437,'Tabla 2-3-4-5'!$B$10:$C$12,2,FALSE)*(VLOOKUP('Matriz Nº2 Análisis'!D437,'Tabla 2-3-4-5'!$B$10:$C$12,2,FALSE)))&gt;5,"ALTO","MEDIO"))," ")</f>
        <v xml:space="preserve"> </v>
      </c>
      <c r="F437" s="5" t="str">
        <f>IF(B437&lt;&gt;" ",'Matriz Nº1 Identificación'!E437," ")</f>
        <v xml:space="preserve"> </v>
      </c>
      <c r="G437" s="101"/>
      <c r="H437" s="101"/>
      <c r="I437" s="4" t="str">
        <f>IFERROR(IF((VLOOKUP(G437,'Tabla 2-3-4-5'!$B$10:$C$12,2,FALSE)*(VLOOKUP('Matriz Nº2 Análisis'!H437,'Tabla 2-3-4-5'!$B$10:$C$12,2,FALSE)))&lt;3,"BAJO",IF((VLOOKUP(G437,'Tabla 2-3-4-5'!$B$10:$C$12,2,FALSE)*(VLOOKUP('Matriz Nº2 Análisis'!H437,'Tabla 2-3-4-5'!$B$10:$C$12,2,FALSE)))&gt;5,"ALTO","MEDIO"))," ")</f>
        <v xml:space="preserve"> </v>
      </c>
      <c r="J437" s="9"/>
      <c r="K437" s="10"/>
      <c r="N437" s="10"/>
      <c r="O437" s="10"/>
      <c r="P437" s="10"/>
      <c r="Q437" s="10"/>
      <c r="R437" s="10"/>
      <c r="S437" s="10"/>
      <c r="T437" s="10"/>
      <c r="U437" s="10"/>
      <c r="V437" s="10"/>
      <c r="W437" s="10"/>
      <c r="X437" s="10"/>
      <c r="Y437" s="10"/>
      <c r="Z437" s="10"/>
      <c r="AA437" s="10"/>
      <c r="AB437" s="10"/>
      <c r="AC437" s="10"/>
    </row>
    <row r="438" spans="1:29" ht="83.25" customHeight="1" x14ac:dyDescent="0.3">
      <c r="A438" s="136" t="str">
        <f>'Matriz Nº1 Identificación'!A438</f>
        <v>47. 6</v>
      </c>
      <c r="B438" s="4" t="str">
        <f>IF('Matriz Nº1 Identificación'!B438&lt;&gt;" ",'Matriz Nº1 Identificación'!F438," ")</f>
        <v xml:space="preserve"> </v>
      </c>
      <c r="C438" s="101"/>
      <c r="D438" s="101"/>
      <c r="E438" s="4" t="str">
        <f>IFERROR(IF((VLOOKUP(C438,'Tabla 2-3-4-5'!$B$10:$C$12,2,FALSE)*(VLOOKUP('Matriz Nº2 Análisis'!D438,'Tabla 2-3-4-5'!$B$10:$C$12,2,FALSE)))&lt;3,"BAJO",IF((VLOOKUP(C438,'Tabla 2-3-4-5'!$B$10:$C$12,2,FALSE)*(VLOOKUP('Matriz Nº2 Análisis'!D438,'Tabla 2-3-4-5'!$B$10:$C$12,2,FALSE)))&gt;5,"ALTO","MEDIO"))," ")</f>
        <v xml:space="preserve"> </v>
      </c>
      <c r="F438" s="5" t="str">
        <f>IF(B438&lt;&gt;" ",'Matriz Nº1 Identificación'!E438," ")</f>
        <v xml:space="preserve"> </v>
      </c>
      <c r="G438" s="101"/>
      <c r="H438" s="101"/>
      <c r="I438" s="4" t="str">
        <f>IFERROR(IF((VLOOKUP(G438,'Tabla 2-3-4-5'!$B$10:$C$12,2,FALSE)*(VLOOKUP('Matriz Nº2 Análisis'!H438,'Tabla 2-3-4-5'!$B$10:$C$12,2,FALSE)))&lt;3,"BAJO",IF((VLOOKUP(G438,'Tabla 2-3-4-5'!$B$10:$C$12,2,FALSE)*(VLOOKUP('Matriz Nº2 Análisis'!H438,'Tabla 2-3-4-5'!$B$10:$C$12,2,FALSE)))&gt;5,"ALTO","MEDIO"))," ")</f>
        <v xml:space="preserve"> </v>
      </c>
      <c r="J438" s="9"/>
      <c r="K438" s="10"/>
      <c r="N438" s="10"/>
      <c r="O438" s="10"/>
      <c r="P438" s="10"/>
      <c r="Q438" s="10"/>
      <c r="R438" s="10"/>
      <c r="S438" s="10"/>
      <c r="T438" s="10"/>
      <c r="U438" s="10"/>
      <c r="V438" s="10"/>
      <c r="W438" s="10"/>
      <c r="X438" s="10"/>
      <c r="Y438" s="10"/>
      <c r="Z438" s="10"/>
      <c r="AA438" s="10"/>
      <c r="AB438" s="10"/>
      <c r="AC438" s="10"/>
    </row>
    <row r="439" spans="1:29" ht="83.25" customHeight="1" thickBot="1" x14ac:dyDescent="0.35">
      <c r="A439" s="136" t="str">
        <f>'Matriz Nº1 Identificación'!A439</f>
        <v>47. 7</v>
      </c>
      <c r="B439" s="4" t="str">
        <f>IF('Matriz Nº1 Identificación'!B439&lt;&gt;" ",'Matriz Nº1 Identificación'!F439," ")</f>
        <v xml:space="preserve"> </v>
      </c>
      <c r="C439" s="101"/>
      <c r="D439" s="101"/>
      <c r="E439" s="4" t="str">
        <f>IFERROR(IF((VLOOKUP(C439,'Tabla 2-3-4-5'!$B$10:$C$12,2,FALSE)*(VLOOKUP('Matriz Nº2 Análisis'!D439,'Tabla 2-3-4-5'!$B$10:$C$12,2,FALSE)))&lt;3,"BAJO",IF((VLOOKUP(C439,'Tabla 2-3-4-5'!$B$10:$C$12,2,FALSE)*(VLOOKUP('Matriz Nº2 Análisis'!D439,'Tabla 2-3-4-5'!$B$10:$C$12,2,FALSE)))&gt;5,"ALTO","MEDIO"))," ")</f>
        <v xml:space="preserve"> </v>
      </c>
      <c r="F439" s="5" t="str">
        <f>IF(B439&lt;&gt;" ",'Matriz Nº1 Identificación'!E439," ")</f>
        <v xml:space="preserve"> </v>
      </c>
      <c r="G439" s="101"/>
      <c r="H439" s="101"/>
      <c r="I439" s="4" t="str">
        <f>IFERROR(IF((VLOOKUP(G439,'Tabla 2-3-4-5'!$B$10:$C$12,2,FALSE)*(VLOOKUP('Matriz Nº2 Análisis'!H439,'Tabla 2-3-4-5'!$B$10:$C$12,2,FALSE)))&lt;3,"BAJO",IF((VLOOKUP(G439,'Tabla 2-3-4-5'!$B$10:$C$12,2,FALSE)*(VLOOKUP('Matriz Nº2 Análisis'!H439,'Tabla 2-3-4-5'!$B$10:$C$12,2,FALSE)))&gt;5,"ALTO","MEDIO"))," ")</f>
        <v xml:space="preserve"> </v>
      </c>
      <c r="J439" s="9"/>
      <c r="K439" s="10"/>
      <c r="N439" s="10"/>
      <c r="O439" s="10"/>
      <c r="P439" s="10"/>
      <c r="Q439" s="10"/>
      <c r="R439" s="10"/>
      <c r="S439" s="10"/>
      <c r="T439" s="10"/>
      <c r="U439" s="10"/>
      <c r="V439" s="10"/>
      <c r="W439" s="10"/>
      <c r="X439" s="10"/>
      <c r="Y439" s="10"/>
      <c r="Z439" s="10"/>
      <c r="AA439" s="10"/>
      <c r="AB439" s="10"/>
      <c r="AC439" s="10"/>
    </row>
    <row r="440" spans="1:29" ht="23.25" customHeight="1" thickBot="1" x14ac:dyDescent="0.35">
      <c r="A440" s="73" t="str">
        <f>'Matriz Nº1 Identificación'!A440</f>
        <v xml:space="preserve">Objetivo Estratégico: </v>
      </c>
      <c r="B440" s="409">
        <f>+'Matriz Nº1 Identificación'!B440:H440</f>
        <v>0</v>
      </c>
      <c r="C440" s="410"/>
      <c r="D440" s="410"/>
      <c r="E440" s="410"/>
      <c r="F440" s="410"/>
      <c r="G440" s="410"/>
      <c r="H440" s="410"/>
      <c r="I440" s="411"/>
      <c r="J440" s="1"/>
    </row>
    <row r="441" spans="1:29" ht="26.25" customHeight="1" x14ac:dyDescent="0.3">
      <c r="A441" s="75" t="str">
        <f>'Matriz Nº1 Identificación'!A441</f>
        <v>Objetivo táctico</v>
      </c>
      <c r="B441" s="406" t="str">
        <f>+'Matriz Nº1 Identificación'!B441:H441</f>
        <v xml:space="preserve">48. </v>
      </c>
      <c r="C441" s="407"/>
      <c r="D441" s="407"/>
      <c r="E441" s="407"/>
      <c r="F441" s="407"/>
      <c r="G441" s="407"/>
      <c r="H441" s="407"/>
      <c r="I441" s="408"/>
      <c r="J441" s="1"/>
    </row>
    <row r="442" spans="1:29" ht="83.25" customHeight="1" x14ac:dyDescent="0.3">
      <c r="A442" s="136" t="str">
        <f>'Matriz Nº1 Identificación'!A442</f>
        <v>48. 1</v>
      </c>
      <c r="B442" s="4" t="str">
        <f>IF('Matriz Nº1 Identificación'!B442&lt;&gt;" ",'Matriz Nº1 Identificación'!F442," ")</f>
        <v xml:space="preserve"> </v>
      </c>
      <c r="C442" s="101"/>
      <c r="D442" s="101"/>
      <c r="E442" s="4" t="str">
        <f>IFERROR(IF((VLOOKUP(C442,'Tabla 2-3-4-5'!$B$10:$C$12,2,FALSE)*(VLOOKUP('Matriz Nº2 Análisis'!D442,'Tabla 2-3-4-5'!$B$10:$C$12,2,FALSE)))&lt;3,"BAJO",IF((VLOOKUP(C442,'Tabla 2-3-4-5'!$B$10:$C$12,2,FALSE)*(VLOOKUP('Matriz Nº2 Análisis'!D442,'Tabla 2-3-4-5'!$B$10:$C$12,2,FALSE)))&gt;5,"ALTO","MEDIO"))," ")</f>
        <v xml:space="preserve"> </v>
      </c>
      <c r="F442" s="5" t="str">
        <f>IF(B442&lt;&gt;" ",'Matriz Nº1 Identificación'!E442," ")</f>
        <v xml:space="preserve"> </v>
      </c>
      <c r="G442" s="101"/>
      <c r="H442" s="101"/>
      <c r="I442" s="4" t="str">
        <f>IFERROR(IF((VLOOKUP(G442,'Tabla 2-3-4-5'!$B$10:$C$12,2,FALSE)*(VLOOKUP('Matriz Nº2 Análisis'!H442,'Tabla 2-3-4-5'!$B$10:$C$12,2,FALSE)))&lt;3,"BAJO",IF((VLOOKUP(G442,'Tabla 2-3-4-5'!$B$10:$C$12,2,FALSE)*(VLOOKUP('Matriz Nº2 Análisis'!H442,'Tabla 2-3-4-5'!$B$10:$C$12,2,FALSE)))&gt;5,"ALTO","MEDIO"))," ")</f>
        <v xml:space="preserve"> </v>
      </c>
      <c r="J442" s="9"/>
      <c r="K442" s="10"/>
      <c r="N442" s="10"/>
      <c r="O442" s="10"/>
      <c r="P442" s="10"/>
      <c r="Q442" s="10"/>
      <c r="R442" s="10"/>
      <c r="S442" s="10"/>
      <c r="T442" s="10"/>
      <c r="U442" s="10"/>
      <c r="V442" s="10"/>
      <c r="W442" s="10"/>
      <c r="X442" s="10"/>
      <c r="Y442" s="10"/>
      <c r="Z442" s="10"/>
      <c r="AA442" s="10"/>
      <c r="AB442" s="10"/>
      <c r="AC442" s="10"/>
    </row>
    <row r="443" spans="1:29" ht="83.25" customHeight="1" x14ac:dyDescent="0.3">
      <c r="A443" s="136" t="str">
        <f>'Matriz Nº1 Identificación'!A443</f>
        <v>48. 2</v>
      </c>
      <c r="B443" s="4" t="str">
        <f>IF('Matriz Nº1 Identificación'!B443&lt;&gt;" ",'Matriz Nº1 Identificación'!F443," ")</f>
        <v xml:space="preserve"> </v>
      </c>
      <c r="C443" s="101"/>
      <c r="D443" s="101"/>
      <c r="E443" s="4" t="str">
        <f>IFERROR(IF((VLOOKUP(C443,'Tabla 2-3-4-5'!$B$10:$C$12,2,FALSE)*(VLOOKUP('Matriz Nº2 Análisis'!D443,'Tabla 2-3-4-5'!$B$10:$C$12,2,FALSE)))&lt;3,"BAJO",IF((VLOOKUP(C443,'Tabla 2-3-4-5'!$B$10:$C$12,2,FALSE)*(VLOOKUP('Matriz Nº2 Análisis'!D443,'Tabla 2-3-4-5'!$B$10:$C$12,2,FALSE)))&gt;5,"ALTO","MEDIO"))," ")</f>
        <v xml:space="preserve"> </v>
      </c>
      <c r="F443" s="5" t="str">
        <f>IF(B443&lt;&gt;" ",'Matriz Nº1 Identificación'!E443," ")</f>
        <v xml:space="preserve"> </v>
      </c>
      <c r="G443" s="101"/>
      <c r="H443" s="101"/>
      <c r="I443" s="4" t="str">
        <f>IFERROR(IF((VLOOKUP(G443,'Tabla 2-3-4-5'!$B$10:$C$12,2,FALSE)*(VLOOKUP('Matriz Nº2 Análisis'!H443,'Tabla 2-3-4-5'!$B$10:$C$12,2,FALSE)))&lt;3,"BAJO",IF((VLOOKUP(G443,'Tabla 2-3-4-5'!$B$10:$C$12,2,FALSE)*(VLOOKUP('Matriz Nº2 Análisis'!H443,'Tabla 2-3-4-5'!$B$10:$C$12,2,FALSE)))&gt;5,"ALTO","MEDIO"))," ")</f>
        <v xml:space="preserve"> </v>
      </c>
      <c r="J443" s="9"/>
      <c r="K443" s="10"/>
      <c r="N443" s="10"/>
      <c r="O443" s="10"/>
      <c r="P443" s="10"/>
      <c r="Q443" s="10"/>
      <c r="R443" s="10"/>
      <c r="S443" s="10"/>
      <c r="T443" s="10"/>
      <c r="U443" s="10"/>
      <c r="V443" s="10"/>
      <c r="W443" s="10"/>
      <c r="X443" s="10"/>
      <c r="Y443" s="10"/>
      <c r="Z443" s="10"/>
      <c r="AA443" s="10"/>
      <c r="AB443" s="10"/>
      <c r="AC443" s="10"/>
    </row>
    <row r="444" spans="1:29" ht="83.25" customHeight="1" x14ac:dyDescent="0.3">
      <c r="A444" s="136" t="str">
        <f>'Matriz Nº1 Identificación'!A444</f>
        <v>48. 3</v>
      </c>
      <c r="B444" s="4" t="str">
        <f>IF('Matriz Nº1 Identificación'!B444&lt;&gt;" ",'Matriz Nº1 Identificación'!F444," ")</f>
        <v xml:space="preserve"> </v>
      </c>
      <c r="C444" s="101"/>
      <c r="D444" s="101"/>
      <c r="E444" s="4" t="str">
        <f>IFERROR(IF((VLOOKUP(C444,'Tabla 2-3-4-5'!$B$10:$C$12,2,FALSE)*(VLOOKUP('Matriz Nº2 Análisis'!D444,'Tabla 2-3-4-5'!$B$10:$C$12,2,FALSE)))&lt;3,"BAJO",IF((VLOOKUP(C444,'Tabla 2-3-4-5'!$B$10:$C$12,2,FALSE)*(VLOOKUP('Matriz Nº2 Análisis'!D444,'Tabla 2-3-4-5'!$B$10:$C$12,2,FALSE)))&gt;5,"ALTO","MEDIO"))," ")</f>
        <v xml:space="preserve"> </v>
      </c>
      <c r="F444" s="5" t="str">
        <f>IF(B444&lt;&gt;" ",'Matriz Nº1 Identificación'!E444," ")</f>
        <v xml:space="preserve"> </v>
      </c>
      <c r="G444" s="101"/>
      <c r="H444" s="101"/>
      <c r="I444" s="4" t="str">
        <f>IFERROR(IF((VLOOKUP(G444,'Tabla 2-3-4-5'!$B$10:$C$12,2,FALSE)*(VLOOKUP('Matriz Nº2 Análisis'!H444,'Tabla 2-3-4-5'!$B$10:$C$12,2,FALSE)))&lt;3,"BAJO",IF((VLOOKUP(G444,'Tabla 2-3-4-5'!$B$10:$C$12,2,FALSE)*(VLOOKUP('Matriz Nº2 Análisis'!H444,'Tabla 2-3-4-5'!$B$10:$C$12,2,FALSE)))&gt;5,"ALTO","MEDIO"))," ")</f>
        <v xml:space="preserve"> </v>
      </c>
      <c r="J444" s="9"/>
      <c r="K444" s="10"/>
      <c r="N444" s="10"/>
      <c r="O444" s="10"/>
      <c r="P444" s="10"/>
      <c r="Q444" s="10"/>
      <c r="R444" s="10"/>
      <c r="S444" s="10"/>
      <c r="T444" s="10"/>
      <c r="U444" s="10"/>
      <c r="V444" s="10"/>
      <c r="W444" s="10"/>
      <c r="X444" s="10"/>
      <c r="Y444" s="10"/>
      <c r="Z444" s="10"/>
      <c r="AA444" s="10"/>
      <c r="AB444" s="10"/>
      <c r="AC444" s="10"/>
    </row>
    <row r="445" spans="1:29" ht="83.25" customHeight="1" x14ac:dyDescent="0.3">
      <c r="A445" s="136" t="str">
        <f>'Matriz Nº1 Identificación'!A445</f>
        <v>48. 4</v>
      </c>
      <c r="B445" s="4" t="str">
        <f>IF('Matriz Nº1 Identificación'!B445&lt;&gt;" ",'Matriz Nº1 Identificación'!F445," ")</f>
        <v xml:space="preserve"> </v>
      </c>
      <c r="C445" s="101"/>
      <c r="D445" s="101"/>
      <c r="E445" s="4" t="str">
        <f>IFERROR(IF((VLOOKUP(C445,'Tabla 2-3-4-5'!$B$10:$C$12,2,FALSE)*(VLOOKUP('Matriz Nº2 Análisis'!D445,'Tabla 2-3-4-5'!$B$10:$C$12,2,FALSE)))&lt;3,"BAJO",IF((VLOOKUP(C445,'Tabla 2-3-4-5'!$B$10:$C$12,2,FALSE)*(VLOOKUP('Matriz Nº2 Análisis'!D445,'Tabla 2-3-4-5'!$B$10:$C$12,2,FALSE)))&gt;5,"ALTO","MEDIO"))," ")</f>
        <v xml:space="preserve"> </v>
      </c>
      <c r="F445" s="5" t="str">
        <f>IF(B445&lt;&gt;" ",'Matriz Nº1 Identificación'!E445," ")</f>
        <v xml:space="preserve"> </v>
      </c>
      <c r="G445" s="101"/>
      <c r="H445" s="101"/>
      <c r="I445" s="4" t="str">
        <f>IFERROR(IF((VLOOKUP(G445,'Tabla 2-3-4-5'!$B$10:$C$12,2,FALSE)*(VLOOKUP('Matriz Nº2 Análisis'!H445,'Tabla 2-3-4-5'!$B$10:$C$12,2,FALSE)))&lt;3,"BAJO",IF((VLOOKUP(G445,'Tabla 2-3-4-5'!$B$10:$C$12,2,FALSE)*(VLOOKUP('Matriz Nº2 Análisis'!H445,'Tabla 2-3-4-5'!$B$10:$C$12,2,FALSE)))&gt;5,"ALTO","MEDIO"))," ")</f>
        <v xml:space="preserve"> </v>
      </c>
      <c r="J445" s="9"/>
      <c r="K445" s="10"/>
      <c r="N445" s="10"/>
      <c r="O445" s="10"/>
      <c r="P445" s="10"/>
      <c r="Q445" s="10"/>
      <c r="R445" s="10"/>
      <c r="S445" s="10"/>
      <c r="T445" s="10"/>
      <c r="U445" s="10"/>
      <c r="V445" s="10"/>
      <c r="W445" s="10"/>
      <c r="X445" s="10"/>
      <c r="Y445" s="10"/>
      <c r="Z445" s="10"/>
      <c r="AA445" s="10"/>
      <c r="AB445" s="10"/>
      <c r="AC445" s="10"/>
    </row>
    <row r="446" spans="1:29" ht="83.25" customHeight="1" x14ac:dyDescent="0.3">
      <c r="A446" s="136" t="str">
        <f>'Matriz Nº1 Identificación'!A446</f>
        <v>48. 5</v>
      </c>
      <c r="B446" s="4" t="str">
        <f>IF('Matriz Nº1 Identificación'!B446&lt;&gt;" ",'Matriz Nº1 Identificación'!F446," ")</f>
        <v xml:space="preserve"> </v>
      </c>
      <c r="C446" s="101"/>
      <c r="D446" s="101"/>
      <c r="E446" s="4" t="str">
        <f>IFERROR(IF((VLOOKUP(C446,'Tabla 2-3-4-5'!$B$10:$C$12,2,FALSE)*(VLOOKUP('Matriz Nº2 Análisis'!D446,'Tabla 2-3-4-5'!$B$10:$C$12,2,FALSE)))&lt;3,"BAJO",IF((VLOOKUP(C446,'Tabla 2-3-4-5'!$B$10:$C$12,2,FALSE)*(VLOOKUP('Matriz Nº2 Análisis'!D446,'Tabla 2-3-4-5'!$B$10:$C$12,2,FALSE)))&gt;5,"ALTO","MEDIO"))," ")</f>
        <v xml:space="preserve"> </v>
      </c>
      <c r="F446" s="5" t="str">
        <f>IF(B446&lt;&gt;" ",'Matriz Nº1 Identificación'!E446," ")</f>
        <v xml:space="preserve"> </v>
      </c>
      <c r="G446" s="101"/>
      <c r="H446" s="101"/>
      <c r="I446" s="4" t="str">
        <f>IFERROR(IF((VLOOKUP(G446,'Tabla 2-3-4-5'!$B$10:$C$12,2,FALSE)*(VLOOKUP('Matriz Nº2 Análisis'!H446,'Tabla 2-3-4-5'!$B$10:$C$12,2,FALSE)))&lt;3,"BAJO",IF((VLOOKUP(G446,'Tabla 2-3-4-5'!$B$10:$C$12,2,FALSE)*(VLOOKUP('Matriz Nº2 Análisis'!H446,'Tabla 2-3-4-5'!$B$10:$C$12,2,FALSE)))&gt;5,"ALTO","MEDIO"))," ")</f>
        <v xml:space="preserve"> </v>
      </c>
      <c r="J446" s="9"/>
      <c r="K446" s="10"/>
      <c r="N446" s="10"/>
      <c r="O446" s="10"/>
      <c r="P446" s="10"/>
      <c r="Q446" s="10"/>
      <c r="R446" s="10"/>
      <c r="S446" s="10"/>
      <c r="T446" s="10"/>
      <c r="U446" s="10"/>
      <c r="V446" s="10"/>
      <c r="W446" s="10"/>
      <c r="X446" s="10"/>
      <c r="Y446" s="10"/>
      <c r="Z446" s="10"/>
      <c r="AA446" s="10"/>
      <c r="AB446" s="10"/>
      <c r="AC446" s="10"/>
    </row>
    <row r="447" spans="1:29" ht="83.25" customHeight="1" x14ac:dyDescent="0.3">
      <c r="A447" s="136" t="str">
        <f>'Matriz Nº1 Identificación'!A447</f>
        <v>48. 6</v>
      </c>
      <c r="B447" s="4" t="str">
        <f>IF('Matriz Nº1 Identificación'!B447&lt;&gt;" ",'Matriz Nº1 Identificación'!F447," ")</f>
        <v xml:space="preserve"> </v>
      </c>
      <c r="C447" s="101"/>
      <c r="D447" s="101"/>
      <c r="E447" s="4" t="str">
        <f>IFERROR(IF((VLOOKUP(C447,'Tabla 2-3-4-5'!$B$10:$C$12,2,FALSE)*(VLOOKUP('Matriz Nº2 Análisis'!D447,'Tabla 2-3-4-5'!$B$10:$C$12,2,FALSE)))&lt;3,"BAJO",IF((VLOOKUP(C447,'Tabla 2-3-4-5'!$B$10:$C$12,2,FALSE)*(VLOOKUP('Matriz Nº2 Análisis'!D447,'Tabla 2-3-4-5'!$B$10:$C$12,2,FALSE)))&gt;5,"ALTO","MEDIO"))," ")</f>
        <v xml:space="preserve"> </v>
      </c>
      <c r="F447" s="5" t="str">
        <f>IF(B447&lt;&gt;" ",'Matriz Nº1 Identificación'!E447," ")</f>
        <v xml:space="preserve"> </v>
      </c>
      <c r="G447" s="101"/>
      <c r="H447" s="101"/>
      <c r="I447" s="4" t="str">
        <f>IFERROR(IF((VLOOKUP(G447,'Tabla 2-3-4-5'!$B$10:$C$12,2,FALSE)*(VLOOKUP('Matriz Nº2 Análisis'!H447,'Tabla 2-3-4-5'!$B$10:$C$12,2,FALSE)))&lt;3,"BAJO",IF((VLOOKUP(G447,'Tabla 2-3-4-5'!$B$10:$C$12,2,FALSE)*(VLOOKUP('Matriz Nº2 Análisis'!H447,'Tabla 2-3-4-5'!$B$10:$C$12,2,FALSE)))&gt;5,"ALTO","MEDIO"))," ")</f>
        <v xml:space="preserve"> </v>
      </c>
      <c r="J447" s="9"/>
      <c r="K447" s="10"/>
      <c r="N447" s="10"/>
      <c r="O447" s="10"/>
      <c r="P447" s="10"/>
      <c r="Q447" s="10"/>
      <c r="R447" s="10"/>
      <c r="S447" s="10"/>
      <c r="T447" s="10"/>
      <c r="U447" s="10"/>
      <c r="V447" s="10"/>
      <c r="W447" s="10"/>
      <c r="X447" s="10"/>
      <c r="Y447" s="10"/>
      <c r="Z447" s="10"/>
      <c r="AA447" s="10"/>
      <c r="AB447" s="10"/>
      <c r="AC447" s="10"/>
    </row>
    <row r="448" spans="1:29" ht="83.25" customHeight="1" thickBot="1" x14ac:dyDescent="0.35">
      <c r="A448" s="136" t="str">
        <f>'Matriz Nº1 Identificación'!A448</f>
        <v>48. 7</v>
      </c>
      <c r="B448" s="4" t="str">
        <f>IF('Matriz Nº1 Identificación'!B448&lt;&gt;" ",'Matriz Nº1 Identificación'!F448," ")</f>
        <v xml:space="preserve"> </v>
      </c>
      <c r="C448" s="101"/>
      <c r="D448" s="101"/>
      <c r="E448" s="4" t="str">
        <f>IFERROR(IF((VLOOKUP(C448,'Tabla 2-3-4-5'!$B$10:$C$12,2,FALSE)*(VLOOKUP('Matriz Nº2 Análisis'!D448,'Tabla 2-3-4-5'!$B$10:$C$12,2,FALSE)))&lt;3,"BAJO",IF((VLOOKUP(C448,'Tabla 2-3-4-5'!$B$10:$C$12,2,FALSE)*(VLOOKUP('Matriz Nº2 Análisis'!D448,'Tabla 2-3-4-5'!$B$10:$C$12,2,FALSE)))&gt;5,"ALTO","MEDIO"))," ")</f>
        <v xml:space="preserve"> </v>
      </c>
      <c r="F448" s="5" t="str">
        <f>IF(B448&lt;&gt;" ",'Matriz Nº1 Identificación'!E448," ")</f>
        <v xml:space="preserve"> </v>
      </c>
      <c r="G448" s="101"/>
      <c r="H448" s="101"/>
      <c r="I448" s="4" t="str">
        <f>IFERROR(IF((VLOOKUP(G448,'Tabla 2-3-4-5'!$B$10:$C$12,2,FALSE)*(VLOOKUP('Matriz Nº2 Análisis'!H448,'Tabla 2-3-4-5'!$B$10:$C$12,2,FALSE)))&lt;3,"BAJO",IF((VLOOKUP(G448,'Tabla 2-3-4-5'!$B$10:$C$12,2,FALSE)*(VLOOKUP('Matriz Nº2 Análisis'!H448,'Tabla 2-3-4-5'!$B$10:$C$12,2,FALSE)))&gt;5,"ALTO","MEDIO"))," ")</f>
        <v xml:space="preserve"> </v>
      </c>
      <c r="J448" s="9"/>
      <c r="K448" s="10"/>
      <c r="N448" s="10"/>
      <c r="O448" s="10"/>
      <c r="P448" s="10"/>
      <c r="Q448" s="10"/>
      <c r="R448" s="10"/>
      <c r="S448" s="10"/>
      <c r="T448" s="10"/>
      <c r="U448" s="10"/>
      <c r="V448" s="10"/>
      <c r="W448" s="10"/>
      <c r="X448" s="10"/>
      <c r="Y448" s="10"/>
      <c r="Z448" s="10"/>
      <c r="AA448" s="10"/>
      <c r="AB448" s="10"/>
      <c r="AC448" s="10"/>
    </row>
    <row r="449" spans="1:29" ht="23.25" customHeight="1" thickBot="1" x14ac:dyDescent="0.35">
      <c r="A449" s="73" t="str">
        <f>'Matriz Nº1 Identificación'!A449</f>
        <v xml:space="preserve">Objetivo Estratégico: </v>
      </c>
      <c r="B449" s="409">
        <f>+'Matriz Nº1 Identificación'!B449:H449</f>
        <v>0</v>
      </c>
      <c r="C449" s="410"/>
      <c r="D449" s="410"/>
      <c r="E449" s="410"/>
      <c r="F449" s="410"/>
      <c r="G449" s="410"/>
      <c r="H449" s="410"/>
      <c r="I449" s="411"/>
      <c r="J449" s="1"/>
    </row>
    <row r="450" spans="1:29" ht="26.25" customHeight="1" x14ac:dyDescent="0.3">
      <c r="A450" s="75" t="str">
        <f>'Matriz Nº1 Identificación'!A450</f>
        <v>Objetivo táctico</v>
      </c>
      <c r="B450" s="406" t="str">
        <f>+'Matriz Nº1 Identificación'!B450:H450</f>
        <v xml:space="preserve">49. </v>
      </c>
      <c r="C450" s="407"/>
      <c r="D450" s="407"/>
      <c r="E450" s="407"/>
      <c r="F450" s="407"/>
      <c r="G450" s="407"/>
      <c r="H450" s="407"/>
      <c r="I450" s="408"/>
      <c r="J450" s="1"/>
    </row>
    <row r="451" spans="1:29" ht="83.25" customHeight="1" x14ac:dyDescent="0.3">
      <c r="A451" s="136" t="str">
        <f>'Matriz Nº1 Identificación'!A451</f>
        <v>49. 1</v>
      </c>
      <c r="B451" s="4" t="str">
        <f>IF('Matriz Nº1 Identificación'!B451&lt;&gt;" ",'Matriz Nº1 Identificación'!F451," ")</f>
        <v xml:space="preserve"> </v>
      </c>
      <c r="C451" s="101"/>
      <c r="D451" s="101"/>
      <c r="E451" s="4" t="str">
        <f>IFERROR(IF((VLOOKUP(C451,'Tabla 2-3-4-5'!$B$10:$C$12,2,FALSE)*(VLOOKUP('Matriz Nº2 Análisis'!D451,'Tabla 2-3-4-5'!$B$10:$C$12,2,FALSE)))&lt;3,"BAJO",IF((VLOOKUP(C451,'Tabla 2-3-4-5'!$B$10:$C$12,2,FALSE)*(VLOOKUP('Matriz Nº2 Análisis'!D451,'Tabla 2-3-4-5'!$B$10:$C$12,2,FALSE)))&gt;5,"ALTO","MEDIO"))," ")</f>
        <v xml:space="preserve"> </v>
      </c>
      <c r="F451" s="5" t="str">
        <f>IF(B451&lt;&gt;" ",'Matriz Nº1 Identificación'!E451," ")</f>
        <v xml:space="preserve"> </v>
      </c>
      <c r="G451" s="101"/>
      <c r="H451" s="101"/>
      <c r="I451" s="4" t="str">
        <f>IFERROR(IF((VLOOKUP(G451,'Tabla 2-3-4-5'!$B$10:$C$12,2,FALSE)*(VLOOKUP('Matriz Nº2 Análisis'!H451,'Tabla 2-3-4-5'!$B$10:$C$12,2,FALSE)))&lt;3,"BAJO",IF((VLOOKUP(G451,'Tabla 2-3-4-5'!$B$10:$C$12,2,FALSE)*(VLOOKUP('Matriz Nº2 Análisis'!H451,'Tabla 2-3-4-5'!$B$10:$C$12,2,FALSE)))&gt;5,"ALTO","MEDIO"))," ")</f>
        <v xml:space="preserve"> </v>
      </c>
      <c r="J451" s="9"/>
      <c r="K451" s="10"/>
      <c r="N451" s="10"/>
      <c r="O451" s="10"/>
      <c r="P451" s="10"/>
      <c r="Q451" s="10"/>
      <c r="R451" s="10"/>
      <c r="S451" s="10"/>
      <c r="T451" s="10"/>
      <c r="U451" s="10"/>
      <c r="V451" s="10"/>
      <c r="W451" s="10"/>
      <c r="X451" s="10"/>
      <c r="Y451" s="10"/>
      <c r="Z451" s="10"/>
      <c r="AA451" s="10"/>
      <c r="AB451" s="10"/>
      <c r="AC451" s="10"/>
    </row>
    <row r="452" spans="1:29" ht="83.25" customHeight="1" x14ac:dyDescent="0.3">
      <c r="A452" s="136" t="str">
        <f>'Matriz Nº1 Identificación'!A452</f>
        <v>49. 2</v>
      </c>
      <c r="B452" s="4" t="str">
        <f>IF('Matriz Nº1 Identificación'!B452&lt;&gt;" ",'Matriz Nº1 Identificación'!F452," ")</f>
        <v xml:space="preserve"> </v>
      </c>
      <c r="C452" s="101"/>
      <c r="D452" s="101"/>
      <c r="E452" s="4" t="str">
        <f>IFERROR(IF((VLOOKUP(C452,'Tabla 2-3-4-5'!$B$10:$C$12,2,FALSE)*(VLOOKUP('Matriz Nº2 Análisis'!D452,'Tabla 2-3-4-5'!$B$10:$C$12,2,FALSE)))&lt;3,"BAJO",IF((VLOOKUP(C452,'Tabla 2-3-4-5'!$B$10:$C$12,2,FALSE)*(VLOOKUP('Matriz Nº2 Análisis'!D452,'Tabla 2-3-4-5'!$B$10:$C$12,2,FALSE)))&gt;5,"ALTO","MEDIO"))," ")</f>
        <v xml:space="preserve"> </v>
      </c>
      <c r="F452" s="5" t="str">
        <f>IF(B452&lt;&gt;" ",'Matriz Nº1 Identificación'!E452," ")</f>
        <v xml:space="preserve"> </v>
      </c>
      <c r="G452" s="101"/>
      <c r="H452" s="101"/>
      <c r="I452" s="4" t="str">
        <f>IFERROR(IF((VLOOKUP(G452,'Tabla 2-3-4-5'!$B$10:$C$12,2,FALSE)*(VLOOKUP('Matriz Nº2 Análisis'!H452,'Tabla 2-3-4-5'!$B$10:$C$12,2,FALSE)))&lt;3,"BAJO",IF((VLOOKUP(G452,'Tabla 2-3-4-5'!$B$10:$C$12,2,FALSE)*(VLOOKUP('Matriz Nº2 Análisis'!H452,'Tabla 2-3-4-5'!$B$10:$C$12,2,FALSE)))&gt;5,"ALTO","MEDIO"))," ")</f>
        <v xml:space="preserve"> </v>
      </c>
      <c r="J452" s="9"/>
      <c r="K452" s="10"/>
      <c r="N452" s="10"/>
      <c r="O452" s="10"/>
      <c r="P452" s="10"/>
      <c r="Q452" s="10"/>
      <c r="R452" s="10"/>
      <c r="S452" s="10"/>
      <c r="T452" s="10"/>
      <c r="U452" s="10"/>
      <c r="V452" s="10"/>
      <c r="W452" s="10"/>
      <c r="X452" s="10"/>
      <c r="Y452" s="10"/>
      <c r="Z452" s="10"/>
      <c r="AA452" s="10"/>
      <c r="AB452" s="10"/>
      <c r="AC452" s="10"/>
    </row>
    <row r="453" spans="1:29" ht="83.25" customHeight="1" x14ac:dyDescent="0.3">
      <c r="A453" s="136" t="str">
        <f>'Matriz Nº1 Identificación'!A453</f>
        <v>49. 3</v>
      </c>
      <c r="B453" s="4" t="str">
        <f>IF('Matriz Nº1 Identificación'!B453&lt;&gt;" ",'Matriz Nº1 Identificación'!F453," ")</f>
        <v xml:space="preserve"> </v>
      </c>
      <c r="C453" s="101"/>
      <c r="D453" s="101"/>
      <c r="E453" s="4" t="str">
        <f>IFERROR(IF((VLOOKUP(C453,'Tabla 2-3-4-5'!$B$10:$C$12,2,FALSE)*(VLOOKUP('Matriz Nº2 Análisis'!D453,'Tabla 2-3-4-5'!$B$10:$C$12,2,FALSE)))&lt;3,"BAJO",IF((VLOOKUP(C453,'Tabla 2-3-4-5'!$B$10:$C$12,2,FALSE)*(VLOOKUP('Matriz Nº2 Análisis'!D453,'Tabla 2-3-4-5'!$B$10:$C$12,2,FALSE)))&gt;5,"ALTO","MEDIO"))," ")</f>
        <v xml:space="preserve"> </v>
      </c>
      <c r="F453" s="5" t="str">
        <f>IF(B453&lt;&gt;" ",'Matriz Nº1 Identificación'!E453," ")</f>
        <v xml:space="preserve"> </v>
      </c>
      <c r="G453" s="101"/>
      <c r="H453" s="101"/>
      <c r="I453" s="4" t="str">
        <f>IFERROR(IF((VLOOKUP(G453,'Tabla 2-3-4-5'!$B$10:$C$12,2,FALSE)*(VLOOKUP('Matriz Nº2 Análisis'!H453,'Tabla 2-3-4-5'!$B$10:$C$12,2,FALSE)))&lt;3,"BAJO",IF((VLOOKUP(G453,'Tabla 2-3-4-5'!$B$10:$C$12,2,FALSE)*(VLOOKUP('Matriz Nº2 Análisis'!H453,'Tabla 2-3-4-5'!$B$10:$C$12,2,FALSE)))&gt;5,"ALTO","MEDIO"))," ")</f>
        <v xml:space="preserve"> </v>
      </c>
      <c r="J453" s="9"/>
      <c r="K453" s="10"/>
      <c r="N453" s="10"/>
      <c r="O453" s="10"/>
      <c r="P453" s="10"/>
      <c r="Q453" s="10"/>
      <c r="R453" s="10"/>
      <c r="S453" s="10"/>
      <c r="T453" s="10"/>
      <c r="U453" s="10"/>
      <c r="V453" s="10"/>
      <c r="W453" s="10"/>
      <c r="X453" s="10"/>
      <c r="Y453" s="10"/>
      <c r="Z453" s="10"/>
      <c r="AA453" s="10"/>
      <c r="AB453" s="10"/>
      <c r="AC453" s="10"/>
    </row>
    <row r="454" spans="1:29" ht="83.25" customHeight="1" x14ac:dyDescent="0.3">
      <c r="A454" s="136" t="str">
        <f>'Matriz Nº1 Identificación'!A454</f>
        <v>49. 4</v>
      </c>
      <c r="B454" s="4" t="str">
        <f>IF('Matriz Nº1 Identificación'!B454&lt;&gt;" ",'Matriz Nº1 Identificación'!F454," ")</f>
        <v xml:space="preserve"> </v>
      </c>
      <c r="C454" s="101"/>
      <c r="D454" s="101"/>
      <c r="E454" s="4" t="str">
        <f>IFERROR(IF((VLOOKUP(C454,'Tabla 2-3-4-5'!$B$10:$C$12,2,FALSE)*(VLOOKUP('Matriz Nº2 Análisis'!D454,'Tabla 2-3-4-5'!$B$10:$C$12,2,FALSE)))&lt;3,"BAJO",IF((VLOOKUP(C454,'Tabla 2-3-4-5'!$B$10:$C$12,2,FALSE)*(VLOOKUP('Matriz Nº2 Análisis'!D454,'Tabla 2-3-4-5'!$B$10:$C$12,2,FALSE)))&gt;5,"ALTO","MEDIO"))," ")</f>
        <v xml:space="preserve"> </v>
      </c>
      <c r="F454" s="5" t="str">
        <f>IF(B454&lt;&gt;" ",'Matriz Nº1 Identificación'!E454," ")</f>
        <v xml:space="preserve"> </v>
      </c>
      <c r="G454" s="101"/>
      <c r="H454" s="101"/>
      <c r="I454" s="4" t="str">
        <f>IFERROR(IF((VLOOKUP(G454,'Tabla 2-3-4-5'!$B$10:$C$12,2,FALSE)*(VLOOKUP('Matriz Nº2 Análisis'!H454,'Tabla 2-3-4-5'!$B$10:$C$12,2,FALSE)))&lt;3,"BAJO",IF((VLOOKUP(G454,'Tabla 2-3-4-5'!$B$10:$C$12,2,FALSE)*(VLOOKUP('Matriz Nº2 Análisis'!H454,'Tabla 2-3-4-5'!$B$10:$C$12,2,FALSE)))&gt;5,"ALTO","MEDIO"))," ")</f>
        <v xml:space="preserve"> </v>
      </c>
      <c r="J454" s="9"/>
      <c r="K454" s="10"/>
      <c r="N454" s="10"/>
      <c r="O454" s="10"/>
      <c r="P454" s="10"/>
      <c r="Q454" s="10"/>
      <c r="R454" s="10"/>
      <c r="S454" s="10"/>
      <c r="T454" s="10"/>
      <c r="U454" s="10"/>
      <c r="V454" s="10"/>
      <c r="W454" s="10"/>
      <c r="X454" s="10"/>
      <c r="Y454" s="10"/>
      <c r="Z454" s="10"/>
      <c r="AA454" s="10"/>
      <c r="AB454" s="10"/>
      <c r="AC454" s="10"/>
    </row>
    <row r="455" spans="1:29" ht="83.25" customHeight="1" x14ac:dyDescent="0.3">
      <c r="A455" s="136" t="str">
        <f>'Matriz Nº1 Identificación'!A455</f>
        <v>49. 5</v>
      </c>
      <c r="B455" s="4" t="str">
        <f>IF('Matriz Nº1 Identificación'!B455&lt;&gt;" ",'Matriz Nº1 Identificación'!F455," ")</f>
        <v xml:space="preserve"> </v>
      </c>
      <c r="C455" s="101"/>
      <c r="D455" s="101"/>
      <c r="E455" s="4" t="str">
        <f>IFERROR(IF((VLOOKUP(C455,'Tabla 2-3-4-5'!$B$10:$C$12,2,FALSE)*(VLOOKUP('Matriz Nº2 Análisis'!D455,'Tabla 2-3-4-5'!$B$10:$C$12,2,FALSE)))&lt;3,"BAJO",IF((VLOOKUP(C455,'Tabla 2-3-4-5'!$B$10:$C$12,2,FALSE)*(VLOOKUP('Matriz Nº2 Análisis'!D455,'Tabla 2-3-4-5'!$B$10:$C$12,2,FALSE)))&gt;5,"ALTO","MEDIO"))," ")</f>
        <v xml:space="preserve"> </v>
      </c>
      <c r="F455" s="5" t="str">
        <f>IF(B455&lt;&gt;" ",'Matriz Nº1 Identificación'!E455," ")</f>
        <v xml:space="preserve"> </v>
      </c>
      <c r="G455" s="101"/>
      <c r="H455" s="101"/>
      <c r="I455" s="4" t="str">
        <f>IFERROR(IF((VLOOKUP(G455,'Tabla 2-3-4-5'!$B$10:$C$12,2,FALSE)*(VLOOKUP('Matriz Nº2 Análisis'!H455,'Tabla 2-3-4-5'!$B$10:$C$12,2,FALSE)))&lt;3,"BAJO",IF((VLOOKUP(G455,'Tabla 2-3-4-5'!$B$10:$C$12,2,FALSE)*(VLOOKUP('Matriz Nº2 Análisis'!H455,'Tabla 2-3-4-5'!$B$10:$C$12,2,FALSE)))&gt;5,"ALTO","MEDIO"))," ")</f>
        <v xml:space="preserve"> </v>
      </c>
      <c r="J455" s="9"/>
      <c r="K455" s="10"/>
      <c r="N455" s="10"/>
      <c r="O455" s="10"/>
      <c r="P455" s="10"/>
      <c r="Q455" s="10"/>
      <c r="R455" s="10"/>
      <c r="S455" s="10"/>
      <c r="T455" s="10"/>
      <c r="U455" s="10"/>
      <c r="V455" s="10"/>
      <c r="W455" s="10"/>
      <c r="X455" s="10"/>
      <c r="Y455" s="10"/>
      <c r="Z455" s="10"/>
      <c r="AA455" s="10"/>
      <c r="AB455" s="10"/>
      <c r="AC455" s="10"/>
    </row>
    <row r="456" spans="1:29" ht="83.25" customHeight="1" x14ac:dyDescent="0.3">
      <c r="A456" s="136" t="str">
        <f>'Matriz Nº1 Identificación'!A456</f>
        <v>49. 6</v>
      </c>
      <c r="B456" s="4" t="str">
        <f>IF('Matriz Nº1 Identificación'!B456&lt;&gt;" ",'Matriz Nº1 Identificación'!F456," ")</f>
        <v xml:space="preserve"> </v>
      </c>
      <c r="C456" s="101"/>
      <c r="D456" s="101"/>
      <c r="E456" s="4" t="str">
        <f>IFERROR(IF((VLOOKUP(C456,'Tabla 2-3-4-5'!$B$10:$C$12,2,FALSE)*(VLOOKUP('Matriz Nº2 Análisis'!D456,'Tabla 2-3-4-5'!$B$10:$C$12,2,FALSE)))&lt;3,"BAJO",IF((VLOOKUP(C456,'Tabla 2-3-4-5'!$B$10:$C$12,2,FALSE)*(VLOOKUP('Matriz Nº2 Análisis'!D456,'Tabla 2-3-4-5'!$B$10:$C$12,2,FALSE)))&gt;5,"ALTO","MEDIO"))," ")</f>
        <v xml:space="preserve"> </v>
      </c>
      <c r="F456" s="5" t="str">
        <f>IF(B456&lt;&gt;" ",'Matriz Nº1 Identificación'!E456," ")</f>
        <v xml:space="preserve"> </v>
      </c>
      <c r="G456" s="101"/>
      <c r="H456" s="101"/>
      <c r="I456" s="4" t="str">
        <f>IFERROR(IF((VLOOKUP(G456,'Tabla 2-3-4-5'!$B$10:$C$12,2,FALSE)*(VLOOKUP('Matriz Nº2 Análisis'!H456,'Tabla 2-3-4-5'!$B$10:$C$12,2,FALSE)))&lt;3,"BAJO",IF((VLOOKUP(G456,'Tabla 2-3-4-5'!$B$10:$C$12,2,FALSE)*(VLOOKUP('Matriz Nº2 Análisis'!H456,'Tabla 2-3-4-5'!$B$10:$C$12,2,FALSE)))&gt;5,"ALTO","MEDIO"))," ")</f>
        <v xml:space="preserve"> </v>
      </c>
      <c r="J456" s="9"/>
      <c r="K456" s="10"/>
      <c r="N456" s="10"/>
      <c r="O456" s="10"/>
      <c r="P456" s="10"/>
      <c r="Q456" s="10"/>
      <c r="R456" s="10"/>
      <c r="S456" s="10"/>
      <c r="T456" s="10"/>
      <c r="U456" s="10"/>
      <c r="V456" s="10"/>
      <c r="W456" s="10"/>
      <c r="X456" s="10"/>
      <c r="Y456" s="10"/>
      <c r="Z456" s="10"/>
      <c r="AA456" s="10"/>
      <c r="AB456" s="10"/>
      <c r="AC456" s="10"/>
    </row>
    <row r="457" spans="1:29" ht="83.25" customHeight="1" thickBot="1" x14ac:dyDescent="0.35">
      <c r="A457" s="136" t="str">
        <f>'Matriz Nº1 Identificación'!A457</f>
        <v>49. 7</v>
      </c>
      <c r="B457" s="4" t="str">
        <f>IF('Matriz Nº1 Identificación'!B457&lt;&gt;" ",'Matriz Nº1 Identificación'!F457," ")</f>
        <v xml:space="preserve"> </v>
      </c>
      <c r="C457" s="101"/>
      <c r="D457" s="101"/>
      <c r="E457" s="4" t="str">
        <f>IFERROR(IF((VLOOKUP(C457,'Tabla 2-3-4-5'!$B$10:$C$12,2,FALSE)*(VLOOKUP('Matriz Nº2 Análisis'!D457,'Tabla 2-3-4-5'!$B$10:$C$12,2,FALSE)))&lt;3,"BAJO",IF((VLOOKUP(C457,'Tabla 2-3-4-5'!$B$10:$C$12,2,FALSE)*(VLOOKUP('Matriz Nº2 Análisis'!D457,'Tabla 2-3-4-5'!$B$10:$C$12,2,FALSE)))&gt;5,"ALTO","MEDIO"))," ")</f>
        <v xml:space="preserve"> </v>
      </c>
      <c r="F457" s="5" t="str">
        <f>IF(B457&lt;&gt;" ",'Matriz Nº1 Identificación'!E457," ")</f>
        <v xml:space="preserve"> </v>
      </c>
      <c r="G457" s="101"/>
      <c r="H457" s="101"/>
      <c r="I457" s="4" t="str">
        <f>IFERROR(IF((VLOOKUP(G457,'Tabla 2-3-4-5'!$B$10:$C$12,2,FALSE)*(VLOOKUP('Matriz Nº2 Análisis'!H457,'Tabla 2-3-4-5'!$B$10:$C$12,2,FALSE)))&lt;3,"BAJO",IF((VLOOKUP(G457,'Tabla 2-3-4-5'!$B$10:$C$12,2,FALSE)*(VLOOKUP('Matriz Nº2 Análisis'!H457,'Tabla 2-3-4-5'!$B$10:$C$12,2,FALSE)))&gt;5,"ALTO","MEDIO"))," ")</f>
        <v xml:space="preserve"> </v>
      </c>
      <c r="J457" s="9"/>
      <c r="K457" s="10"/>
      <c r="N457" s="10"/>
      <c r="O457" s="10"/>
      <c r="P457" s="10"/>
      <c r="Q457" s="10"/>
      <c r="R457" s="10"/>
      <c r="S457" s="10"/>
      <c r="T457" s="10"/>
      <c r="U457" s="10"/>
      <c r="V457" s="10"/>
      <c r="W457" s="10"/>
      <c r="X457" s="10"/>
      <c r="Y457" s="10"/>
      <c r="Z457" s="10"/>
      <c r="AA457" s="10"/>
      <c r="AB457" s="10"/>
      <c r="AC457" s="10"/>
    </row>
    <row r="458" spans="1:29" ht="23.25" customHeight="1" thickBot="1" x14ac:dyDescent="0.35">
      <c r="A458" s="73" t="str">
        <f>'Matriz Nº1 Identificación'!A458</f>
        <v xml:space="preserve">Objetivo Estratégico: </v>
      </c>
      <c r="B458" s="409">
        <f>+'Matriz Nº1 Identificación'!B458:H458</f>
        <v>0</v>
      </c>
      <c r="C458" s="410"/>
      <c r="D458" s="410"/>
      <c r="E458" s="410"/>
      <c r="F458" s="410"/>
      <c r="G458" s="410"/>
      <c r="H458" s="410"/>
      <c r="I458" s="411"/>
      <c r="J458" s="1"/>
    </row>
    <row r="459" spans="1:29" ht="26.25" customHeight="1" x14ac:dyDescent="0.3">
      <c r="A459" s="75" t="str">
        <f>'Matriz Nº1 Identificación'!A459</f>
        <v>Objetivo táctico</v>
      </c>
      <c r="B459" s="406" t="str">
        <f>+'Matriz Nº1 Identificación'!B459:H459</f>
        <v xml:space="preserve">50. </v>
      </c>
      <c r="C459" s="407"/>
      <c r="D459" s="407"/>
      <c r="E459" s="407"/>
      <c r="F459" s="407"/>
      <c r="G459" s="407"/>
      <c r="H459" s="407"/>
      <c r="I459" s="408"/>
      <c r="J459" s="1"/>
    </row>
    <row r="460" spans="1:29" ht="83.25" customHeight="1" x14ac:dyDescent="0.3">
      <c r="A460" s="136" t="str">
        <f>'Matriz Nº1 Identificación'!A460</f>
        <v>50. 1</v>
      </c>
      <c r="B460" s="4" t="str">
        <f>IF('Matriz Nº1 Identificación'!B460&lt;&gt;" ",'Matriz Nº1 Identificación'!F460," ")</f>
        <v xml:space="preserve"> </v>
      </c>
      <c r="C460" s="101"/>
      <c r="D460" s="101"/>
      <c r="E460" s="4" t="str">
        <f>IFERROR(IF((VLOOKUP(C460,'Tabla 2-3-4-5'!$B$10:$C$12,2,FALSE)*(VLOOKUP('Matriz Nº2 Análisis'!D460,'Tabla 2-3-4-5'!$B$10:$C$12,2,FALSE)))&lt;3,"BAJO",IF((VLOOKUP(C460,'Tabla 2-3-4-5'!$B$10:$C$12,2,FALSE)*(VLOOKUP('Matriz Nº2 Análisis'!D460,'Tabla 2-3-4-5'!$B$10:$C$12,2,FALSE)))&gt;5,"ALTO","MEDIO"))," ")</f>
        <v xml:space="preserve"> </v>
      </c>
      <c r="F460" s="5" t="str">
        <f>IF(B460&lt;&gt;" ",'Matriz Nº1 Identificación'!E460," ")</f>
        <v xml:space="preserve"> </v>
      </c>
      <c r="G460" s="101"/>
      <c r="H460" s="101"/>
      <c r="I460" s="4" t="str">
        <f>IFERROR(IF((VLOOKUP(G460,'Tabla 2-3-4-5'!$B$10:$C$12,2,FALSE)*(VLOOKUP('Matriz Nº2 Análisis'!H460,'Tabla 2-3-4-5'!$B$10:$C$12,2,FALSE)))&lt;3,"BAJO",IF((VLOOKUP(G460,'Tabla 2-3-4-5'!$B$10:$C$12,2,FALSE)*(VLOOKUP('Matriz Nº2 Análisis'!H460,'Tabla 2-3-4-5'!$B$10:$C$12,2,FALSE)))&gt;5,"ALTO","MEDIO"))," ")</f>
        <v xml:space="preserve"> </v>
      </c>
      <c r="J460" s="9"/>
      <c r="K460" s="10"/>
      <c r="N460" s="10"/>
      <c r="O460" s="10"/>
      <c r="P460" s="10"/>
      <c r="Q460" s="10"/>
      <c r="R460" s="10"/>
      <c r="S460" s="10"/>
      <c r="T460" s="10"/>
      <c r="U460" s="10"/>
      <c r="V460" s="10"/>
      <c r="W460" s="10"/>
      <c r="X460" s="10"/>
      <c r="Y460" s="10"/>
      <c r="Z460" s="10"/>
      <c r="AA460" s="10"/>
      <c r="AB460" s="10"/>
      <c r="AC460" s="10"/>
    </row>
    <row r="461" spans="1:29" ht="83.25" customHeight="1" x14ac:dyDescent="0.3">
      <c r="A461" s="136" t="str">
        <f>'Matriz Nº1 Identificación'!A461</f>
        <v>50. 2</v>
      </c>
      <c r="B461" s="4" t="str">
        <f>IF('Matriz Nº1 Identificación'!B461&lt;&gt;" ",'Matriz Nº1 Identificación'!F461," ")</f>
        <v xml:space="preserve"> </v>
      </c>
      <c r="C461" s="101"/>
      <c r="D461" s="101"/>
      <c r="E461" s="4" t="str">
        <f>IFERROR(IF((VLOOKUP(C461,'Tabla 2-3-4-5'!$B$10:$C$12,2,FALSE)*(VLOOKUP('Matriz Nº2 Análisis'!D461,'Tabla 2-3-4-5'!$B$10:$C$12,2,FALSE)))&lt;3,"BAJO",IF((VLOOKUP(C461,'Tabla 2-3-4-5'!$B$10:$C$12,2,FALSE)*(VLOOKUP('Matriz Nº2 Análisis'!D461,'Tabla 2-3-4-5'!$B$10:$C$12,2,FALSE)))&gt;5,"ALTO","MEDIO"))," ")</f>
        <v xml:space="preserve"> </v>
      </c>
      <c r="F461" s="5" t="str">
        <f>IF(B461&lt;&gt;" ",'Matriz Nº1 Identificación'!E461," ")</f>
        <v xml:space="preserve"> </v>
      </c>
      <c r="G461" s="101"/>
      <c r="H461" s="101"/>
      <c r="I461" s="4" t="str">
        <f>IFERROR(IF((VLOOKUP(G461,'Tabla 2-3-4-5'!$B$10:$C$12,2,FALSE)*(VLOOKUP('Matriz Nº2 Análisis'!H461,'Tabla 2-3-4-5'!$B$10:$C$12,2,FALSE)))&lt;3,"BAJO",IF((VLOOKUP(G461,'Tabla 2-3-4-5'!$B$10:$C$12,2,FALSE)*(VLOOKUP('Matriz Nº2 Análisis'!H461,'Tabla 2-3-4-5'!$B$10:$C$12,2,FALSE)))&gt;5,"ALTO","MEDIO"))," ")</f>
        <v xml:space="preserve"> </v>
      </c>
      <c r="J461" s="9"/>
      <c r="K461" s="10"/>
      <c r="N461" s="10"/>
      <c r="O461" s="10"/>
      <c r="P461" s="10"/>
      <c r="Q461" s="10"/>
      <c r="R461" s="10"/>
      <c r="S461" s="10"/>
      <c r="T461" s="10"/>
      <c r="U461" s="10"/>
      <c r="V461" s="10"/>
      <c r="W461" s="10"/>
      <c r="X461" s="10"/>
      <c r="Y461" s="10"/>
      <c r="Z461" s="10"/>
      <c r="AA461" s="10"/>
      <c r="AB461" s="10"/>
      <c r="AC461" s="10"/>
    </row>
    <row r="462" spans="1:29" ht="83.25" customHeight="1" x14ac:dyDescent="0.3">
      <c r="A462" s="136" t="str">
        <f>'Matriz Nº1 Identificación'!A462</f>
        <v>50. 3</v>
      </c>
      <c r="B462" s="4" t="str">
        <f>IF('Matriz Nº1 Identificación'!B462&lt;&gt;" ",'Matriz Nº1 Identificación'!F462," ")</f>
        <v xml:space="preserve"> </v>
      </c>
      <c r="C462" s="101"/>
      <c r="D462" s="101"/>
      <c r="E462" s="4" t="str">
        <f>IFERROR(IF((VLOOKUP(C462,'Tabla 2-3-4-5'!$B$10:$C$12,2,FALSE)*(VLOOKUP('Matriz Nº2 Análisis'!D462,'Tabla 2-3-4-5'!$B$10:$C$12,2,FALSE)))&lt;3,"BAJO",IF((VLOOKUP(C462,'Tabla 2-3-4-5'!$B$10:$C$12,2,FALSE)*(VLOOKUP('Matriz Nº2 Análisis'!D462,'Tabla 2-3-4-5'!$B$10:$C$12,2,FALSE)))&gt;5,"ALTO","MEDIO"))," ")</f>
        <v xml:space="preserve"> </v>
      </c>
      <c r="F462" s="5" t="str">
        <f>IF(B462&lt;&gt;" ",'Matriz Nº1 Identificación'!E462," ")</f>
        <v xml:space="preserve"> </v>
      </c>
      <c r="G462" s="101"/>
      <c r="H462" s="101"/>
      <c r="I462" s="4" t="str">
        <f>IFERROR(IF((VLOOKUP(G462,'Tabla 2-3-4-5'!$B$10:$C$12,2,FALSE)*(VLOOKUP('Matriz Nº2 Análisis'!H462,'Tabla 2-3-4-5'!$B$10:$C$12,2,FALSE)))&lt;3,"BAJO",IF((VLOOKUP(G462,'Tabla 2-3-4-5'!$B$10:$C$12,2,FALSE)*(VLOOKUP('Matriz Nº2 Análisis'!H462,'Tabla 2-3-4-5'!$B$10:$C$12,2,FALSE)))&gt;5,"ALTO","MEDIO"))," ")</f>
        <v xml:space="preserve"> </v>
      </c>
      <c r="J462" s="9"/>
      <c r="K462" s="10"/>
      <c r="N462" s="10"/>
      <c r="O462" s="10"/>
      <c r="P462" s="10"/>
      <c r="Q462" s="10"/>
      <c r="R462" s="10"/>
      <c r="S462" s="10"/>
      <c r="T462" s="10"/>
      <c r="U462" s="10"/>
      <c r="V462" s="10"/>
      <c r="W462" s="10"/>
      <c r="X462" s="10"/>
      <c r="Y462" s="10"/>
      <c r="Z462" s="10"/>
      <c r="AA462" s="10"/>
      <c r="AB462" s="10"/>
      <c r="AC462" s="10"/>
    </row>
    <row r="463" spans="1:29" ht="83.25" customHeight="1" x14ac:dyDescent="0.3">
      <c r="A463" s="136" t="str">
        <f>'Matriz Nº1 Identificación'!A463</f>
        <v>50. 4</v>
      </c>
      <c r="B463" s="4" t="str">
        <f>IF('Matriz Nº1 Identificación'!B463&lt;&gt;" ",'Matriz Nº1 Identificación'!F463," ")</f>
        <v xml:space="preserve"> </v>
      </c>
      <c r="C463" s="101"/>
      <c r="D463" s="101"/>
      <c r="E463" s="4" t="str">
        <f>IFERROR(IF((VLOOKUP(C463,'Tabla 2-3-4-5'!$B$10:$C$12,2,FALSE)*(VLOOKUP('Matriz Nº2 Análisis'!D463,'Tabla 2-3-4-5'!$B$10:$C$12,2,FALSE)))&lt;3,"BAJO",IF((VLOOKUP(C463,'Tabla 2-3-4-5'!$B$10:$C$12,2,FALSE)*(VLOOKUP('Matriz Nº2 Análisis'!D463,'Tabla 2-3-4-5'!$B$10:$C$12,2,FALSE)))&gt;5,"ALTO","MEDIO"))," ")</f>
        <v xml:space="preserve"> </v>
      </c>
      <c r="F463" s="5" t="str">
        <f>IF(B463&lt;&gt;" ",'Matriz Nº1 Identificación'!E463," ")</f>
        <v xml:space="preserve"> </v>
      </c>
      <c r="G463" s="101"/>
      <c r="H463" s="101"/>
      <c r="I463" s="4" t="str">
        <f>IFERROR(IF((VLOOKUP(G463,'Tabla 2-3-4-5'!$B$10:$C$12,2,FALSE)*(VLOOKUP('Matriz Nº2 Análisis'!H463,'Tabla 2-3-4-5'!$B$10:$C$12,2,FALSE)))&lt;3,"BAJO",IF((VLOOKUP(G463,'Tabla 2-3-4-5'!$B$10:$C$12,2,FALSE)*(VLOOKUP('Matriz Nº2 Análisis'!H463,'Tabla 2-3-4-5'!$B$10:$C$12,2,FALSE)))&gt;5,"ALTO","MEDIO"))," ")</f>
        <v xml:space="preserve"> </v>
      </c>
      <c r="J463" s="9"/>
      <c r="K463" s="10"/>
      <c r="N463" s="10"/>
      <c r="O463" s="10"/>
      <c r="P463" s="10"/>
      <c r="Q463" s="10"/>
      <c r="R463" s="10"/>
      <c r="S463" s="10"/>
      <c r="T463" s="10"/>
      <c r="U463" s="10"/>
      <c r="V463" s="10"/>
      <c r="W463" s="10"/>
      <c r="X463" s="10"/>
      <c r="Y463" s="10"/>
      <c r="Z463" s="10"/>
      <c r="AA463" s="10"/>
      <c r="AB463" s="10"/>
      <c r="AC463" s="10"/>
    </row>
    <row r="464" spans="1:29" ht="83.25" customHeight="1" x14ac:dyDescent="0.3">
      <c r="A464" s="136" t="str">
        <f>'Matriz Nº1 Identificación'!A464</f>
        <v>50. 5</v>
      </c>
      <c r="B464" s="4" t="str">
        <f>IF('Matriz Nº1 Identificación'!B464&lt;&gt;" ",'Matriz Nº1 Identificación'!F464," ")</f>
        <v xml:space="preserve"> </v>
      </c>
      <c r="C464" s="101"/>
      <c r="D464" s="101"/>
      <c r="E464" s="4" t="str">
        <f>IFERROR(IF((VLOOKUP(C464,'Tabla 2-3-4-5'!$B$10:$C$12,2,FALSE)*(VLOOKUP('Matriz Nº2 Análisis'!D464,'Tabla 2-3-4-5'!$B$10:$C$12,2,FALSE)))&lt;3,"BAJO",IF((VLOOKUP(C464,'Tabla 2-3-4-5'!$B$10:$C$12,2,FALSE)*(VLOOKUP('Matriz Nº2 Análisis'!D464,'Tabla 2-3-4-5'!$B$10:$C$12,2,FALSE)))&gt;5,"ALTO","MEDIO"))," ")</f>
        <v xml:space="preserve"> </v>
      </c>
      <c r="F464" s="5" t="str">
        <f>IF(B464&lt;&gt;" ",'Matriz Nº1 Identificación'!E464," ")</f>
        <v xml:space="preserve"> </v>
      </c>
      <c r="G464" s="101"/>
      <c r="H464" s="101"/>
      <c r="I464" s="4" t="str">
        <f>IFERROR(IF((VLOOKUP(G464,'Tabla 2-3-4-5'!$B$10:$C$12,2,FALSE)*(VLOOKUP('Matriz Nº2 Análisis'!H464,'Tabla 2-3-4-5'!$B$10:$C$12,2,FALSE)))&lt;3,"BAJO",IF((VLOOKUP(G464,'Tabla 2-3-4-5'!$B$10:$C$12,2,FALSE)*(VLOOKUP('Matriz Nº2 Análisis'!H464,'Tabla 2-3-4-5'!$B$10:$C$12,2,FALSE)))&gt;5,"ALTO","MEDIO"))," ")</f>
        <v xml:space="preserve"> </v>
      </c>
      <c r="J464" s="9"/>
      <c r="K464" s="10"/>
      <c r="N464" s="10"/>
      <c r="O464" s="10"/>
      <c r="P464" s="10"/>
      <c r="Q464" s="10"/>
      <c r="R464" s="10"/>
      <c r="S464" s="10"/>
      <c r="T464" s="10"/>
      <c r="U464" s="10"/>
      <c r="V464" s="10"/>
      <c r="W464" s="10"/>
      <c r="X464" s="10"/>
      <c r="Y464" s="10"/>
      <c r="Z464" s="10"/>
      <c r="AA464" s="10"/>
      <c r="AB464" s="10"/>
      <c r="AC464" s="10"/>
    </row>
    <row r="465" spans="1:29" ht="83.25" customHeight="1" x14ac:dyDescent="0.3">
      <c r="A465" s="136" t="str">
        <f>'Matriz Nº1 Identificación'!A465</f>
        <v>50. 6</v>
      </c>
      <c r="B465" s="4" t="str">
        <f>IF('Matriz Nº1 Identificación'!B465&lt;&gt;" ",'Matriz Nº1 Identificación'!F465," ")</f>
        <v xml:space="preserve"> </v>
      </c>
      <c r="C465" s="101"/>
      <c r="D465" s="101"/>
      <c r="E465" s="4" t="str">
        <f>IFERROR(IF((VLOOKUP(C465,'Tabla 2-3-4-5'!$B$10:$C$12,2,FALSE)*(VLOOKUP('Matriz Nº2 Análisis'!D465,'Tabla 2-3-4-5'!$B$10:$C$12,2,FALSE)))&lt;3,"BAJO",IF((VLOOKUP(C465,'Tabla 2-3-4-5'!$B$10:$C$12,2,FALSE)*(VLOOKUP('Matriz Nº2 Análisis'!D465,'Tabla 2-3-4-5'!$B$10:$C$12,2,FALSE)))&gt;5,"ALTO","MEDIO"))," ")</f>
        <v xml:space="preserve"> </v>
      </c>
      <c r="F465" s="5" t="str">
        <f>IF(B465&lt;&gt;" ",'Matriz Nº1 Identificación'!E465," ")</f>
        <v xml:space="preserve"> </v>
      </c>
      <c r="G465" s="101"/>
      <c r="H465" s="101"/>
      <c r="I465" s="4" t="str">
        <f>IFERROR(IF((VLOOKUP(G465,'Tabla 2-3-4-5'!$B$10:$C$12,2,FALSE)*(VLOOKUP('Matriz Nº2 Análisis'!H465,'Tabla 2-3-4-5'!$B$10:$C$12,2,FALSE)))&lt;3,"BAJO",IF((VLOOKUP(G465,'Tabla 2-3-4-5'!$B$10:$C$12,2,FALSE)*(VLOOKUP('Matriz Nº2 Análisis'!H465,'Tabla 2-3-4-5'!$B$10:$C$12,2,FALSE)))&gt;5,"ALTO","MEDIO"))," ")</f>
        <v xml:space="preserve"> </v>
      </c>
      <c r="J465" s="9"/>
      <c r="K465" s="10"/>
      <c r="N465" s="10"/>
      <c r="O465" s="10"/>
      <c r="P465" s="10"/>
      <c r="Q465" s="10"/>
      <c r="R465" s="10"/>
      <c r="S465" s="10"/>
      <c r="T465" s="10"/>
      <c r="U465" s="10"/>
      <c r="V465" s="10"/>
      <c r="W465" s="10"/>
      <c r="X465" s="10"/>
      <c r="Y465" s="10"/>
      <c r="Z465" s="10"/>
      <c r="AA465" s="10"/>
      <c r="AB465" s="10"/>
      <c r="AC465" s="10"/>
    </row>
    <row r="466" spans="1:29" ht="83.25" customHeight="1" thickBot="1" x14ac:dyDescent="0.35">
      <c r="A466" s="136" t="str">
        <f>'Matriz Nº1 Identificación'!A466</f>
        <v>50. 7</v>
      </c>
      <c r="B466" s="4" t="str">
        <f>IF('Matriz Nº1 Identificación'!B466&lt;&gt;" ",'Matriz Nº1 Identificación'!F466," ")</f>
        <v xml:space="preserve"> </v>
      </c>
      <c r="C466" s="101"/>
      <c r="D466" s="101"/>
      <c r="E466" s="4" t="str">
        <f>IFERROR(IF((VLOOKUP(C466,'Tabla 2-3-4-5'!$B$10:$C$12,2,FALSE)*(VLOOKUP('Matriz Nº2 Análisis'!D466,'Tabla 2-3-4-5'!$B$10:$C$12,2,FALSE)))&lt;3,"BAJO",IF((VLOOKUP(C466,'Tabla 2-3-4-5'!$B$10:$C$12,2,FALSE)*(VLOOKUP('Matriz Nº2 Análisis'!D466,'Tabla 2-3-4-5'!$B$10:$C$12,2,FALSE)))&gt;5,"ALTO","MEDIO"))," ")</f>
        <v xml:space="preserve"> </v>
      </c>
      <c r="F466" s="5" t="str">
        <f>IF(B466&lt;&gt;" ",'Matriz Nº1 Identificación'!E466," ")</f>
        <v xml:space="preserve"> </v>
      </c>
      <c r="G466" s="101"/>
      <c r="H466" s="101"/>
      <c r="I466" s="4" t="str">
        <f>IFERROR(IF((VLOOKUP(G466,'Tabla 2-3-4-5'!$B$10:$C$12,2,FALSE)*(VLOOKUP('Matriz Nº2 Análisis'!H466,'Tabla 2-3-4-5'!$B$10:$C$12,2,FALSE)))&lt;3,"BAJO",IF((VLOOKUP(G466,'Tabla 2-3-4-5'!$B$10:$C$12,2,FALSE)*(VLOOKUP('Matriz Nº2 Análisis'!H466,'Tabla 2-3-4-5'!$B$10:$C$12,2,FALSE)))&gt;5,"ALTO","MEDIO"))," ")</f>
        <v xml:space="preserve"> </v>
      </c>
      <c r="J466" s="9"/>
      <c r="K466" s="10"/>
      <c r="N466" s="10"/>
      <c r="O466" s="10"/>
      <c r="P466" s="10"/>
      <c r="Q466" s="10"/>
      <c r="R466" s="10"/>
      <c r="S466" s="10"/>
      <c r="T466" s="10"/>
      <c r="U466" s="10"/>
      <c r="V466" s="10"/>
      <c r="W466" s="10"/>
      <c r="X466" s="10"/>
      <c r="Y466" s="10"/>
      <c r="Z466" s="10"/>
      <c r="AA466" s="10"/>
      <c r="AB466" s="10"/>
      <c r="AC466" s="10"/>
    </row>
    <row r="467" spans="1:29" ht="23.25" customHeight="1" thickBot="1" x14ac:dyDescent="0.35">
      <c r="A467" s="73" t="str">
        <f>'Matriz Nº1 Identificación'!A467</f>
        <v xml:space="preserve">Objetivo Estratégico: </v>
      </c>
      <c r="B467" s="409">
        <f>+'Matriz Nº1 Identificación'!B467:H467</f>
        <v>0</v>
      </c>
      <c r="C467" s="410"/>
      <c r="D467" s="410"/>
      <c r="E467" s="410"/>
      <c r="F467" s="410"/>
      <c r="G467" s="410"/>
      <c r="H467" s="410"/>
      <c r="I467" s="411"/>
      <c r="J467" s="1"/>
    </row>
    <row r="468" spans="1:29" ht="26.25" customHeight="1" x14ac:dyDescent="0.3">
      <c r="A468" s="75" t="str">
        <f>'Matriz Nº1 Identificación'!A468</f>
        <v>Objetivo táctico</v>
      </c>
      <c r="B468" s="406" t="str">
        <f>+'Matriz Nº1 Identificación'!B468:H468</f>
        <v xml:space="preserve">51. </v>
      </c>
      <c r="C468" s="407"/>
      <c r="D468" s="407"/>
      <c r="E468" s="407"/>
      <c r="F468" s="407"/>
      <c r="G468" s="407"/>
      <c r="H468" s="407"/>
      <c r="I468" s="408"/>
      <c r="J468" s="1"/>
    </row>
    <row r="469" spans="1:29" ht="83.25" customHeight="1" x14ac:dyDescent="0.3">
      <c r="A469" s="136" t="str">
        <f>'Matriz Nº1 Identificación'!A469</f>
        <v>51. 1</v>
      </c>
      <c r="B469" s="4" t="str">
        <f>IF('Matriz Nº1 Identificación'!B469&lt;&gt;" ",'Matriz Nº1 Identificación'!F469," ")</f>
        <v xml:space="preserve"> </v>
      </c>
      <c r="C469" s="101"/>
      <c r="D469" s="101"/>
      <c r="E469" s="4" t="str">
        <f>IFERROR(IF((VLOOKUP(C469,'Tabla 2-3-4-5'!$B$10:$C$12,2,FALSE)*(VLOOKUP('Matriz Nº2 Análisis'!D469,'Tabla 2-3-4-5'!$B$10:$C$12,2,FALSE)))&lt;3,"BAJO",IF((VLOOKUP(C469,'Tabla 2-3-4-5'!$B$10:$C$12,2,FALSE)*(VLOOKUP('Matriz Nº2 Análisis'!D469,'Tabla 2-3-4-5'!$B$10:$C$12,2,FALSE)))&gt;5,"ALTO","MEDIO"))," ")</f>
        <v xml:space="preserve"> </v>
      </c>
      <c r="F469" s="5" t="str">
        <f>IF(B469&lt;&gt;" ",'Matriz Nº1 Identificación'!E469," ")</f>
        <v xml:space="preserve"> </v>
      </c>
      <c r="G469" s="101"/>
      <c r="H469" s="101"/>
      <c r="I469" s="4" t="str">
        <f>IFERROR(IF((VLOOKUP(G469,'Tabla 2-3-4-5'!$B$10:$C$12,2,FALSE)*(VLOOKUP('Matriz Nº2 Análisis'!H469,'Tabla 2-3-4-5'!$B$10:$C$12,2,FALSE)))&lt;3,"BAJO",IF((VLOOKUP(G469,'Tabla 2-3-4-5'!$B$10:$C$12,2,FALSE)*(VLOOKUP('Matriz Nº2 Análisis'!H469,'Tabla 2-3-4-5'!$B$10:$C$12,2,FALSE)))&gt;5,"ALTO","MEDIO"))," ")</f>
        <v xml:space="preserve"> </v>
      </c>
      <c r="J469" s="9"/>
      <c r="K469" s="10"/>
      <c r="N469" s="10"/>
      <c r="O469" s="10"/>
      <c r="P469" s="10"/>
      <c r="Q469" s="10"/>
      <c r="R469" s="10"/>
      <c r="S469" s="10"/>
      <c r="T469" s="10"/>
      <c r="U469" s="10"/>
      <c r="V469" s="10"/>
      <c r="W469" s="10"/>
      <c r="X469" s="10"/>
      <c r="Y469" s="10"/>
      <c r="Z469" s="10"/>
      <c r="AA469" s="10"/>
      <c r="AB469" s="10"/>
      <c r="AC469" s="10"/>
    </row>
    <row r="470" spans="1:29" ht="83.25" customHeight="1" x14ac:dyDescent="0.3">
      <c r="A470" s="136" t="str">
        <f>'Matriz Nº1 Identificación'!A470</f>
        <v>51. 2</v>
      </c>
      <c r="B470" s="4" t="str">
        <f>IF('Matriz Nº1 Identificación'!B470&lt;&gt;" ",'Matriz Nº1 Identificación'!F470," ")</f>
        <v xml:space="preserve"> </v>
      </c>
      <c r="C470" s="101"/>
      <c r="D470" s="101"/>
      <c r="E470" s="4" t="str">
        <f>IFERROR(IF((VLOOKUP(C470,'Tabla 2-3-4-5'!$B$10:$C$12,2,FALSE)*(VLOOKUP('Matriz Nº2 Análisis'!D470,'Tabla 2-3-4-5'!$B$10:$C$12,2,FALSE)))&lt;3,"BAJO",IF((VLOOKUP(C470,'Tabla 2-3-4-5'!$B$10:$C$12,2,FALSE)*(VLOOKUP('Matriz Nº2 Análisis'!D470,'Tabla 2-3-4-5'!$B$10:$C$12,2,FALSE)))&gt;5,"ALTO","MEDIO"))," ")</f>
        <v xml:space="preserve"> </v>
      </c>
      <c r="F470" s="5" t="str">
        <f>IF(B470&lt;&gt;" ",'Matriz Nº1 Identificación'!E470," ")</f>
        <v xml:space="preserve"> </v>
      </c>
      <c r="G470" s="101"/>
      <c r="H470" s="101"/>
      <c r="I470" s="4" t="str">
        <f>IFERROR(IF((VLOOKUP(G470,'Tabla 2-3-4-5'!$B$10:$C$12,2,FALSE)*(VLOOKUP('Matriz Nº2 Análisis'!H470,'Tabla 2-3-4-5'!$B$10:$C$12,2,FALSE)))&lt;3,"BAJO",IF((VLOOKUP(G470,'Tabla 2-3-4-5'!$B$10:$C$12,2,FALSE)*(VLOOKUP('Matriz Nº2 Análisis'!H470,'Tabla 2-3-4-5'!$B$10:$C$12,2,FALSE)))&gt;5,"ALTO","MEDIO"))," ")</f>
        <v xml:space="preserve"> </v>
      </c>
      <c r="J470" s="9"/>
      <c r="K470" s="10"/>
      <c r="N470" s="10"/>
      <c r="O470" s="10"/>
      <c r="P470" s="10"/>
      <c r="Q470" s="10"/>
      <c r="R470" s="10"/>
      <c r="S470" s="10"/>
      <c r="T470" s="10"/>
      <c r="U470" s="10"/>
      <c r="V470" s="10"/>
      <c r="W470" s="10"/>
      <c r="X470" s="10"/>
      <c r="Y470" s="10"/>
      <c r="Z470" s="10"/>
      <c r="AA470" s="10"/>
      <c r="AB470" s="10"/>
      <c r="AC470" s="10"/>
    </row>
    <row r="471" spans="1:29" ht="83.25" customHeight="1" x14ac:dyDescent="0.3">
      <c r="A471" s="136" t="str">
        <f>'Matriz Nº1 Identificación'!A471</f>
        <v>51. 3</v>
      </c>
      <c r="B471" s="4" t="str">
        <f>IF('Matriz Nº1 Identificación'!B471&lt;&gt;" ",'Matriz Nº1 Identificación'!F471," ")</f>
        <v xml:space="preserve"> </v>
      </c>
      <c r="C471" s="101"/>
      <c r="D471" s="101"/>
      <c r="E471" s="4" t="str">
        <f>IFERROR(IF((VLOOKUP(C471,'Tabla 2-3-4-5'!$B$10:$C$12,2,FALSE)*(VLOOKUP('Matriz Nº2 Análisis'!D471,'Tabla 2-3-4-5'!$B$10:$C$12,2,FALSE)))&lt;3,"BAJO",IF((VLOOKUP(C471,'Tabla 2-3-4-5'!$B$10:$C$12,2,FALSE)*(VLOOKUP('Matriz Nº2 Análisis'!D471,'Tabla 2-3-4-5'!$B$10:$C$12,2,FALSE)))&gt;5,"ALTO","MEDIO"))," ")</f>
        <v xml:space="preserve"> </v>
      </c>
      <c r="F471" s="5" t="str">
        <f>IF(B471&lt;&gt;" ",'Matriz Nº1 Identificación'!E471," ")</f>
        <v xml:space="preserve"> </v>
      </c>
      <c r="G471" s="101"/>
      <c r="H471" s="101"/>
      <c r="I471" s="4" t="str">
        <f>IFERROR(IF((VLOOKUP(G471,'Tabla 2-3-4-5'!$B$10:$C$12,2,FALSE)*(VLOOKUP('Matriz Nº2 Análisis'!H471,'Tabla 2-3-4-5'!$B$10:$C$12,2,FALSE)))&lt;3,"BAJO",IF((VLOOKUP(G471,'Tabla 2-3-4-5'!$B$10:$C$12,2,FALSE)*(VLOOKUP('Matriz Nº2 Análisis'!H471,'Tabla 2-3-4-5'!$B$10:$C$12,2,FALSE)))&gt;5,"ALTO","MEDIO"))," ")</f>
        <v xml:space="preserve"> </v>
      </c>
      <c r="J471" s="9"/>
      <c r="K471" s="10"/>
      <c r="N471" s="10"/>
      <c r="O471" s="10"/>
      <c r="P471" s="10"/>
      <c r="Q471" s="10"/>
      <c r="R471" s="10"/>
      <c r="S471" s="10"/>
      <c r="T471" s="10"/>
      <c r="U471" s="10"/>
      <c r="V471" s="10"/>
      <c r="W471" s="10"/>
      <c r="X471" s="10"/>
      <c r="Y471" s="10"/>
      <c r="Z471" s="10"/>
      <c r="AA471" s="10"/>
      <c r="AB471" s="10"/>
      <c r="AC471" s="10"/>
    </row>
    <row r="472" spans="1:29" ht="83.25" customHeight="1" x14ac:dyDescent="0.3">
      <c r="A472" s="136" t="str">
        <f>'Matriz Nº1 Identificación'!A472</f>
        <v>51. 4</v>
      </c>
      <c r="B472" s="4" t="str">
        <f>IF('Matriz Nº1 Identificación'!B472&lt;&gt;" ",'Matriz Nº1 Identificación'!F472," ")</f>
        <v xml:space="preserve"> </v>
      </c>
      <c r="C472" s="101"/>
      <c r="D472" s="101"/>
      <c r="E472" s="4" t="str">
        <f>IFERROR(IF((VLOOKUP(C472,'Tabla 2-3-4-5'!$B$10:$C$12,2,FALSE)*(VLOOKUP('Matriz Nº2 Análisis'!D472,'Tabla 2-3-4-5'!$B$10:$C$12,2,FALSE)))&lt;3,"BAJO",IF((VLOOKUP(C472,'Tabla 2-3-4-5'!$B$10:$C$12,2,FALSE)*(VLOOKUP('Matriz Nº2 Análisis'!D472,'Tabla 2-3-4-5'!$B$10:$C$12,2,FALSE)))&gt;5,"ALTO","MEDIO"))," ")</f>
        <v xml:space="preserve"> </v>
      </c>
      <c r="F472" s="5" t="str">
        <f>IF(B472&lt;&gt;" ",'Matriz Nº1 Identificación'!E472," ")</f>
        <v xml:space="preserve"> </v>
      </c>
      <c r="G472" s="101"/>
      <c r="H472" s="101"/>
      <c r="I472" s="4" t="str">
        <f>IFERROR(IF((VLOOKUP(G472,'Tabla 2-3-4-5'!$B$10:$C$12,2,FALSE)*(VLOOKUP('Matriz Nº2 Análisis'!H472,'Tabla 2-3-4-5'!$B$10:$C$12,2,FALSE)))&lt;3,"BAJO",IF((VLOOKUP(G472,'Tabla 2-3-4-5'!$B$10:$C$12,2,FALSE)*(VLOOKUP('Matriz Nº2 Análisis'!H472,'Tabla 2-3-4-5'!$B$10:$C$12,2,FALSE)))&gt;5,"ALTO","MEDIO"))," ")</f>
        <v xml:space="preserve"> </v>
      </c>
      <c r="J472" s="9"/>
      <c r="K472" s="10"/>
      <c r="N472" s="10"/>
      <c r="O472" s="10"/>
      <c r="P472" s="10"/>
      <c r="Q472" s="10"/>
      <c r="R472" s="10"/>
      <c r="S472" s="10"/>
      <c r="T472" s="10"/>
      <c r="U472" s="10"/>
      <c r="V472" s="10"/>
      <c r="W472" s="10"/>
      <c r="X472" s="10"/>
      <c r="Y472" s="10"/>
      <c r="Z472" s="10"/>
      <c r="AA472" s="10"/>
      <c r="AB472" s="10"/>
      <c r="AC472" s="10"/>
    </row>
    <row r="473" spans="1:29" ht="83.25" customHeight="1" x14ac:dyDescent="0.3">
      <c r="A473" s="136" t="str">
        <f>'Matriz Nº1 Identificación'!A473</f>
        <v>51. 5</v>
      </c>
      <c r="B473" s="4" t="str">
        <f>IF('Matriz Nº1 Identificación'!B473&lt;&gt;" ",'Matriz Nº1 Identificación'!F473," ")</f>
        <v xml:space="preserve"> </v>
      </c>
      <c r="C473" s="101"/>
      <c r="D473" s="101"/>
      <c r="E473" s="4" t="str">
        <f>IFERROR(IF((VLOOKUP(C473,'Tabla 2-3-4-5'!$B$10:$C$12,2,FALSE)*(VLOOKUP('Matriz Nº2 Análisis'!D473,'Tabla 2-3-4-5'!$B$10:$C$12,2,FALSE)))&lt;3,"BAJO",IF((VLOOKUP(C473,'Tabla 2-3-4-5'!$B$10:$C$12,2,FALSE)*(VLOOKUP('Matriz Nº2 Análisis'!D473,'Tabla 2-3-4-5'!$B$10:$C$12,2,FALSE)))&gt;5,"ALTO","MEDIO"))," ")</f>
        <v xml:space="preserve"> </v>
      </c>
      <c r="F473" s="5" t="str">
        <f>IF(B473&lt;&gt;" ",'Matriz Nº1 Identificación'!E473," ")</f>
        <v xml:space="preserve"> </v>
      </c>
      <c r="G473" s="101"/>
      <c r="H473" s="101"/>
      <c r="I473" s="4" t="str">
        <f>IFERROR(IF((VLOOKUP(G473,'Tabla 2-3-4-5'!$B$10:$C$12,2,FALSE)*(VLOOKUP('Matriz Nº2 Análisis'!H473,'Tabla 2-3-4-5'!$B$10:$C$12,2,FALSE)))&lt;3,"BAJO",IF((VLOOKUP(G473,'Tabla 2-3-4-5'!$B$10:$C$12,2,FALSE)*(VLOOKUP('Matriz Nº2 Análisis'!H473,'Tabla 2-3-4-5'!$B$10:$C$12,2,FALSE)))&gt;5,"ALTO","MEDIO"))," ")</f>
        <v xml:space="preserve"> </v>
      </c>
      <c r="J473" s="9"/>
      <c r="K473" s="10"/>
      <c r="N473" s="10"/>
      <c r="O473" s="10"/>
      <c r="P473" s="10"/>
      <c r="Q473" s="10"/>
      <c r="R473" s="10"/>
      <c r="S473" s="10"/>
      <c r="T473" s="10"/>
      <c r="U473" s="10"/>
      <c r="V473" s="10"/>
      <c r="W473" s="10"/>
      <c r="X473" s="10"/>
      <c r="Y473" s="10"/>
      <c r="Z473" s="10"/>
      <c r="AA473" s="10"/>
      <c r="AB473" s="10"/>
      <c r="AC473" s="10"/>
    </row>
    <row r="474" spans="1:29" ht="83.25" customHeight="1" x14ac:dyDescent="0.3">
      <c r="A474" s="136" t="str">
        <f>'Matriz Nº1 Identificación'!A474</f>
        <v>51. 6</v>
      </c>
      <c r="B474" s="4" t="str">
        <f>IF('Matriz Nº1 Identificación'!B474&lt;&gt;" ",'Matriz Nº1 Identificación'!F474," ")</f>
        <v xml:space="preserve"> </v>
      </c>
      <c r="C474" s="101"/>
      <c r="D474" s="101"/>
      <c r="E474" s="4" t="str">
        <f>IFERROR(IF((VLOOKUP(C474,'Tabla 2-3-4-5'!$B$10:$C$12,2,FALSE)*(VLOOKUP('Matriz Nº2 Análisis'!D474,'Tabla 2-3-4-5'!$B$10:$C$12,2,FALSE)))&lt;3,"BAJO",IF((VLOOKUP(C474,'Tabla 2-3-4-5'!$B$10:$C$12,2,FALSE)*(VLOOKUP('Matriz Nº2 Análisis'!D474,'Tabla 2-3-4-5'!$B$10:$C$12,2,FALSE)))&gt;5,"ALTO","MEDIO"))," ")</f>
        <v xml:space="preserve"> </v>
      </c>
      <c r="F474" s="5" t="str">
        <f>IF(B474&lt;&gt;" ",'Matriz Nº1 Identificación'!E474," ")</f>
        <v xml:space="preserve"> </v>
      </c>
      <c r="G474" s="101"/>
      <c r="H474" s="101"/>
      <c r="I474" s="4" t="str">
        <f>IFERROR(IF((VLOOKUP(G474,'Tabla 2-3-4-5'!$B$10:$C$12,2,FALSE)*(VLOOKUP('Matriz Nº2 Análisis'!H474,'Tabla 2-3-4-5'!$B$10:$C$12,2,FALSE)))&lt;3,"BAJO",IF((VLOOKUP(G474,'Tabla 2-3-4-5'!$B$10:$C$12,2,FALSE)*(VLOOKUP('Matriz Nº2 Análisis'!H474,'Tabla 2-3-4-5'!$B$10:$C$12,2,FALSE)))&gt;5,"ALTO","MEDIO"))," ")</f>
        <v xml:space="preserve"> </v>
      </c>
      <c r="J474" s="9"/>
      <c r="K474" s="10"/>
      <c r="N474" s="10"/>
      <c r="O474" s="10"/>
      <c r="P474" s="10"/>
      <c r="Q474" s="10"/>
      <c r="R474" s="10"/>
      <c r="S474" s="10"/>
      <c r="T474" s="10"/>
      <c r="U474" s="10"/>
      <c r="V474" s="10"/>
      <c r="W474" s="10"/>
      <c r="X474" s="10"/>
      <c r="Y474" s="10"/>
      <c r="Z474" s="10"/>
      <c r="AA474" s="10"/>
      <c r="AB474" s="10"/>
      <c r="AC474" s="10"/>
    </row>
    <row r="475" spans="1:29" ht="83.25" customHeight="1" thickBot="1" x14ac:dyDescent="0.35">
      <c r="A475" s="136" t="str">
        <f>'Matriz Nº1 Identificación'!A475</f>
        <v>51. 7</v>
      </c>
      <c r="B475" s="4" t="str">
        <f>IF('Matriz Nº1 Identificación'!B475&lt;&gt;" ",'Matriz Nº1 Identificación'!F475," ")</f>
        <v xml:space="preserve"> </v>
      </c>
      <c r="C475" s="101"/>
      <c r="D475" s="101"/>
      <c r="E475" s="4" t="str">
        <f>IFERROR(IF((VLOOKUP(C475,'Tabla 2-3-4-5'!$B$10:$C$12,2,FALSE)*(VLOOKUP('Matriz Nº2 Análisis'!D475,'Tabla 2-3-4-5'!$B$10:$C$12,2,FALSE)))&lt;3,"BAJO",IF((VLOOKUP(C475,'Tabla 2-3-4-5'!$B$10:$C$12,2,FALSE)*(VLOOKUP('Matriz Nº2 Análisis'!D475,'Tabla 2-3-4-5'!$B$10:$C$12,2,FALSE)))&gt;5,"ALTO","MEDIO"))," ")</f>
        <v xml:space="preserve"> </v>
      </c>
      <c r="F475" s="5" t="str">
        <f>IF(B475&lt;&gt;" ",'Matriz Nº1 Identificación'!E475," ")</f>
        <v xml:space="preserve"> </v>
      </c>
      <c r="G475" s="101"/>
      <c r="H475" s="101"/>
      <c r="I475" s="4" t="str">
        <f>IFERROR(IF((VLOOKUP(G475,'Tabla 2-3-4-5'!$B$10:$C$12,2,FALSE)*(VLOOKUP('Matriz Nº2 Análisis'!H475,'Tabla 2-3-4-5'!$B$10:$C$12,2,FALSE)))&lt;3,"BAJO",IF((VLOOKUP(G475,'Tabla 2-3-4-5'!$B$10:$C$12,2,FALSE)*(VLOOKUP('Matriz Nº2 Análisis'!H475,'Tabla 2-3-4-5'!$B$10:$C$12,2,FALSE)))&gt;5,"ALTO","MEDIO"))," ")</f>
        <v xml:space="preserve"> </v>
      </c>
      <c r="J475" s="9"/>
      <c r="K475" s="10"/>
      <c r="N475" s="10"/>
      <c r="O475" s="10"/>
      <c r="P475" s="10"/>
      <c r="Q475" s="10"/>
      <c r="R475" s="10"/>
      <c r="S475" s="10"/>
      <c r="T475" s="10"/>
      <c r="U475" s="10"/>
      <c r="V475" s="10"/>
      <c r="W475" s="10"/>
      <c r="X475" s="10"/>
      <c r="Y475" s="10"/>
      <c r="Z475" s="10"/>
      <c r="AA475" s="10"/>
      <c r="AB475" s="10"/>
      <c r="AC475" s="10"/>
    </row>
    <row r="476" spans="1:29" ht="23.25" customHeight="1" thickBot="1" x14ac:dyDescent="0.35">
      <c r="A476" s="73" t="str">
        <f>'Matriz Nº1 Identificación'!A476</f>
        <v xml:space="preserve">Objetivo Estratégico: </v>
      </c>
      <c r="B476" s="409">
        <f>+'Matriz Nº1 Identificación'!B476:H476</f>
        <v>0</v>
      </c>
      <c r="C476" s="410"/>
      <c r="D476" s="410"/>
      <c r="E476" s="410"/>
      <c r="F476" s="410"/>
      <c r="G476" s="410"/>
      <c r="H476" s="410"/>
      <c r="I476" s="411"/>
      <c r="J476" s="1"/>
    </row>
    <row r="477" spans="1:29" ht="26.25" customHeight="1" x14ac:dyDescent="0.3">
      <c r="A477" s="75" t="str">
        <f>'Matriz Nº1 Identificación'!A477</f>
        <v>Objetivo táctico</v>
      </c>
      <c r="B477" s="406" t="str">
        <f>+'Matriz Nº1 Identificación'!B477:H477</f>
        <v xml:space="preserve">52. </v>
      </c>
      <c r="C477" s="407"/>
      <c r="D477" s="407"/>
      <c r="E477" s="407"/>
      <c r="F477" s="407"/>
      <c r="G477" s="407"/>
      <c r="H477" s="407"/>
      <c r="I477" s="408"/>
      <c r="J477" s="1"/>
    </row>
    <row r="478" spans="1:29" ht="83.25" customHeight="1" x14ac:dyDescent="0.3">
      <c r="A478" s="136" t="str">
        <f>'Matriz Nº1 Identificación'!A478</f>
        <v>52. 1</v>
      </c>
      <c r="B478" s="4" t="str">
        <f>IF('Matriz Nº1 Identificación'!B478&lt;&gt;" ",'Matriz Nº1 Identificación'!F478," ")</f>
        <v xml:space="preserve"> </v>
      </c>
      <c r="C478" s="101"/>
      <c r="D478" s="101"/>
      <c r="E478" s="4" t="str">
        <f>IFERROR(IF((VLOOKUP(C478,'Tabla 2-3-4-5'!$B$10:$C$12,2,FALSE)*(VLOOKUP('Matriz Nº2 Análisis'!D478,'Tabla 2-3-4-5'!$B$10:$C$12,2,FALSE)))&lt;3,"BAJO",IF((VLOOKUP(C478,'Tabla 2-3-4-5'!$B$10:$C$12,2,FALSE)*(VLOOKUP('Matriz Nº2 Análisis'!D478,'Tabla 2-3-4-5'!$B$10:$C$12,2,FALSE)))&gt;5,"ALTO","MEDIO"))," ")</f>
        <v xml:space="preserve"> </v>
      </c>
      <c r="F478" s="5" t="str">
        <f>IF(B478&lt;&gt;" ",'Matriz Nº1 Identificación'!E478," ")</f>
        <v xml:space="preserve"> </v>
      </c>
      <c r="G478" s="101"/>
      <c r="H478" s="101"/>
      <c r="I478" s="4" t="str">
        <f>IFERROR(IF((VLOOKUP(G478,'Tabla 2-3-4-5'!$B$10:$C$12,2,FALSE)*(VLOOKUP('Matriz Nº2 Análisis'!H478,'Tabla 2-3-4-5'!$B$10:$C$12,2,FALSE)))&lt;3,"BAJO",IF((VLOOKUP(G478,'Tabla 2-3-4-5'!$B$10:$C$12,2,FALSE)*(VLOOKUP('Matriz Nº2 Análisis'!H478,'Tabla 2-3-4-5'!$B$10:$C$12,2,FALSE)))&gt;5,"ALTO","MEDIO"))," ")</f>
        <v xml:space="preserve"> </v>
      </c>
      <c r="J478" s="9"/>
      <c r="K478" s="10"/>
      <c r="N478" s="10"/>
      <c r="O478" s="10"/>
      <c r="P478" s="10"/>
      <c r="Q478" s="10"/>
      <c r="R478" s="10"/>
      <c r="S478" s="10"/>
      <c r="T478" s="10"/>
      <c r="U478" s="10"/>
      <c r="V478" s="10"/>
      <c r="W478" s="10"/>
      <c r="X478" s="10"/>
      <c r="Y478" s="10"/>
      <c r="Z478" s="10"/>
      <c r="AA478" s="10"/>
      <c r="AB478" s="10"/>
      <c r="AC478" s="10"/>
    </row>
    <row r="479" spans="1:29" ht="83.25" customHeight="1" x14ac:dyDescent="0.3">
      <c r="A479" s="136" t="str">
        <f>'Matriz Nº1 Identificación'!A479</f>
        <v>52. 2</v>
      </c>
      <c r="B479" s="4" t="str">
        <f>IF('Matriz Nº1 Identificación'!B479&lt;&gt;" ",'Matriz Nº1 Identificación'!F479," ")</f>
        <v xml:space="preserve"> </v>
      </c>
      <c r="C479" s="101"/>
      <c r="D479" s="101"/>
      <c r="E479" s="4" t="str">
        <f>IFERROR(IF((VLOOKUP(C479,'Tabla 2-3-4-5'!$B$10:$C$12,2,FALSE)*(VLOOKUP('Matriz Nº2 Análisis'!D479,'Tabla 2-3-4-5'!$B$10:$C$12,2,FALSE)))&lt;3,"BAJO",IF((VLOOKUP(C479,'Tabla 2-3-4-5'!$B$10:$C$12,2,FALSE)*(VLOOKUP('Matriz Nº2 Análisis'!D479,'Tabla 2-3-4-5'!$B$10:$C$12,2,FALSE)))&gt;5,"ALTO","MEDIO"))," ")</f>
        <v xml:space="preserve"> </v>
      </c>
      <c r="F479" s="5" t="str">
        <f>IF(B479&lt;&gt;" ",'Matriz Nº1 Identificación'!E479," ")</f>
        <v xml:space="preserve"> </v>
      </c>
      <c r="G479" s="101"/>
      <c r="H479" s="101"/>
      <c r="I479" s="4" t="str">
        <f>IFERROR(IF((VLOOKUP(G479,'Tabla 2-3-4-5'!$B$10:$C$12,2,FALSE)*(VLOOKUP('Matriz Nº2 Análisis'!H479,'Tabla 2-3-4-5'!$B$10:$C$12,2,FALSE)))&lt;3,"BAJO",IF((VLOOKUP(G479,'Tabla 2-3-4-5'!$B$10:$C$12,2,FALSE)*(VLOOKUP('Matriz Nº2 Análisis'!H479,'Tabla 2-3-4-5'!$B$10:$C$12,2,FALSE)))&gt;5,"ALTO","MEDIO"))," ")</f>
        <v xml:space="preserve"> </v>
      </c>
      <c r="J479" s="9"/>
      <c r="K479" s="10"/>
      <c r="N479" s="10"/>
      <c r="O479" s="10"/>
      <c r="P479" s="10"/>
      <c r="Q479" s="10"/>
      <c r="R479" s="10"/>
      <c r="S479" s="10"/>
      <c r="T479" s="10"/>
      <c r="U479" s="10"/>
      <c r="V479" s="10"/>
      <c r="W479" s="10"/>
      <c r="X479" s="10"/>
      <c r="Y479" s="10"/>
      <c r="Z479" s="10"/>
      <c r="AA479" s="10"/>
      <c r="AB479" s="10"/>
      <c r="AC479" s="10"/>
    </row>
    <row r="480" spans="1:29" ht="83.25" customHeight="1" x14ac:dyDescent="0.3">
      <c r="A480" s="136" t="str">
        <f>'Matriz Nº1 Identificación'!A480</f>
        <v>52. 3</v>
      </c>
      <c r="B480" s="4" t="str">
        <f>IF('Matriz Nº1 Identificación'!B480&lt;&gt;" ",'Matriz Nº1 Identificación'!F480," ")</f>
        <v xml:space="preserve"> </v>
      </c>
      <c r="C480" s="101"/>
      <c r="D480" s="101"/>
      <c r="E480" s="4" t="str">
        <f>IFERROR(IF((VLOOKUP(C480,'Tabla 2-3-4-5'!$B$10:$C$12,2,FALSE)*(VLOOKUP('Matriz Nº2 Análisis'!D480,'Tabla 2-3-4-5'!$B$10:$C$12,2,FALSE)))&lt;3,"BAJO",IF((VLOOKUP(C480,'Tabla 2-3-4-5'!$B$10:$C$12,2,FALSE)*(VLOOKUP('Matriz Nº2 Análisis'!D480,'Tabla 2-3-4-5'!$B$10:$C$12,2,FALSE)))&gt;5,"ALTO","MEDIO"))," ")</f>
        <v xml:space="preserve"> </v>
      </c>
      <c r="F480" s="5" t="str">
        <f>IF(B480&lt;&gt;" ",'Matriz Nº1 Identificación'!E480," ")</f>
        <v xml:space="preserve"> </v>
      </c>
      <c r="G480" s="101"/>
      <c r="H480" s="101"/>
      <c r="I480" s="4" t="str">
        <f>IFERROR(IF((VLOOKUP(G480,'Tabla 2-3-4-5'!$B$10:$C$12,2,FALSE)*(VLOOKUP('Matriz Nº2 Análisis'!H480,'Tabla 2-3-4-5'!$B$10:$C$12,2,FALSE)))&lt;3,"BAJO",IF((VLOOKUP(G480,'Tabla 2-3-4-5'!$B$10:$C$12,2,FALSE)*(VLOOKUP('Matriz Nº2 Análisis'!H480,'Tabla 2-3-4-5'!$B$10:$C$12,2,FALSE)))&gt;5,"ALTO","MEDIO"))," ")</f>
        <v xml:space="preserve"> </v>
      </c>
      <c r="J480" s="9"/>
      <c r="K480" s="10"/>
      <c r="N480" s="10"/>
      <c r="O480" s="10"/>
      <c r="P480" s="10"/>
      <c r="Q480" s="10"/>
      <c r="R480" s="10"/>
      <c r="S480" s="10"/>
      <c r="T480" s="10"/>
      <c r="U480" s="10"/>
      <c r="V480" s="10"/>
      <c r="W480" s="10"/>
      <c r="X480" s="10"/>
      <c r="Y480" s="10"/>
      <c r="Z480" s="10"/>
      <c r="AA480" s="10"/>
      <c r="AB480" s="10"/>
      <c r="AC480" s="10"/>
    </row>
    <row r="481" spans="1:29" ht="83.25" customHeight="1" x14ac:dyDescent="0.3">
      <c r="A481" s="136" t="str">
        <f>'Matriz Nº1 Identificación'!A481</f>
        <v>52. 4</v>
      </c>
      <c r="B481" s="4" t="str">
        <f>IF('Matriz Nº1 Identificación'!B481&lt;&gt;" ",'Matriz Nº1 Identificación'!F481," ")</f>
        <v xml:space="preserve"> </v>
      </c>
      <c r="C481" s="101"/>
      <c r="D481" s="101"/>
      <c r="E481" s="4" t="str">
        <f>IFERROR(IF((VLOOKUP(C481,'Tabla 2-3-4-5'!$B$10:$C$12,2,FALSE)*(VLOOKUP('Matriz Nº2 Análisis'!D481,'Tabla 2-3-4-5'!$B$10:$C$12,2,FALSE)))&lt;3,"BAJO",IF((VLOOKUP(C481,'Tabla 2-3-4-5'!$B$10:$C$12,2,FALSE)*(VLOOKUP('Matriz Nº2 Análisis'!D481,'Tabla 2-3-4-5'!$B$10:$C$12,2,FALSE)))&gt;5,"ALTO","MEDIO"))," ")</f>
        <v xml:space="preserve"> </v>
      </c>
      <c r="F481" s="5" t="str">
        <f>IF(B481&lt;&gt;" ",'Matriz Nº1 Identificación'!E481," ")</f>
        <v xml:space="preserve"> </v>
      </c>
      <c r="G481" s="101"/>
      <c r="H481" s="101"/>
      <c r="I481" s="4" t="str">
        <f>IFERROR(IF((VLOOKUP(G481,'Tabla 2-3-4-5'!$B$10:$C$12,2,FALSE)*(VLOOKUP('Matriz Nº2 Análisis'!H481,'Tabla 2-3-4-5'!$B$10:$C$12,2,FALSE)))&lt;3,"BAJO",IF((VLOOKUP(G481,'Tabla 2-3-4-5'!$B$10:$C$12,2,FALSE)*(VLOOKUP('Matriz Nº2 Análisis'!H481,'Tabla 2-3-4-5'!$B$10:$C$12,2,FALSE)))&gt;5,"ALTO","MEDIO"))," ")</f>
        <v xml:space="preserve"> </v>
      </c>
      <c r="J481" s="9"/>
      <c r="K481" s="10"/>
      <c r="N481" s="10"/>
      <c r="O481" s="10"/>
      <c r="P481" s="10"/>
      <c r="Q481" s="10"/>
      <c r="R481" s="10"/>
      <c r="S481" s="10"/>
      <c r="T481" s="10"/>
      <c r="U481" s="10"/>
      <c r="V481" s="10"/>
      <c r="W481" s="10"/>
      <c r="X481" s="10"/>
      <c r="Y481" s="10"/>
      <c r="Z481" s="10"/>
      <c r="AA481" s="10"/>
      <c r="AB481" s="10"/>
      <c r="AC481" s="10"/>
    </row>
    <row r="482" spans="1:29" ht="83.25" customHeight="1" x14ac:dyDescent="0.3">
      <c r="A482" s="136" t="str">
        <f>'Matriz Nº1 Identificación'!A482</f>
        <v>52. 5</v>
      </c>
      <c r="B482" s="4" t="str">
        <f>IF('Matriz Nº1 Identificación'!B482&lt;&gt;" ",'Matriz Nº1 Identificación'!F482," ")</f>
        <v xml:space="preserve"> </v>
      </c>
      <c r="C482" s="101"/>
      <c r="D482" s="101"/>
      <c r="E482" s="4" t="str">
        <f>IFERROR(IF((VLOOKUP(C482,'Tabla 2-3-4-5'!$B$10:$C$12,2,FALSE)*(VLOOKUP('Matriz Nº2 Análisis'!D482,'Tabla 2-3-4-5'!$B$10:$C$12,2,FALSE)))&lt;3,"BAJO",IF((VLOOKUP(C482,'Tabla 2-3-4-5'!$B$10:$C$12,2,FALSE)*(VLOOKUP('Matriz Nº2 Análisis'!D482,'Tabla 2-3-4-5'!$B$10:$C$12,2,FALSE)))&gt;5,"ALTO","MEDIO"))," ")</f>
        <v xml:space="preserve"> </v>
      </c>
      <c r="F482" s="5" t="str">
        <f>IF(B482&lt;&gt;" ",'Matriz Nº1 Identificación'!E482," ")</f>
        <v xml:space="preserve"> </v>
      </c>
      <c r="G482" s="101"/>
      <c r="H482" s="101"/>
      <c r="I482" s="4" t="str">
        <f>IFERROR(IF((VLOOKUP(G482,'Tabla 2-3-4-5'!$B$10:$C$12,2,FALSE)*(VLOOKUP('Matriz Nº2 Análisis'!H482,'Tabla 2-3-4-5'!$B$10:$C$12,2,FALSE)))&lt;3,"BAJO",IF((VLOOKUP(G482,'Tabla 2-3-4-5'!$B$10:$C$12,2,FALSE)*(VLOOKUP('Matriz Nº2 Análisis'!H482,'Tabla 2-3-4-5'!$B$10:$C$12,2,FALSE)))&gt;5,"ALTO","MEDIO"))," ")</f>
        <v xml:space="preserve"> </v>
      </c>
      <c r="J482" s="9"/>
      <c r="K482" s="10"/>
      <c r="N482" s="10"/>
      <c r="O482" s="10"/>
      <c r="P482" s="10"/>
      <c r="Q482" s="10"/>
      <c r="R482" s="10"/>
      <c r="S482" s="10"/>
      <c r="T482" s="10"/>
      <c r="U482" s="10"/>
      <c r="V482" s="10"/>
      <c r="W482" s="10"/>
      <c r="X482" s="10"/>
      <c r="Y482" s="10"/>
      <c r="Z482" s="10"/>
      <c r="AA482" s="10"/>
      <c r="AB482" s="10"/>
      <c r="AC482" s="10"/>
    </row>
    <row r="483" spans="1:29" ht="83.25" customHeight="1" x14ac:dyDescent="0.3">
      <c r="A483" s="136" t="str">
        <f>'Matriz Nº1 Identificación'!A483</f>
        <v>52. 6</v>
      </c>
      <c r="B483" s="4" t="str">
        <f>IF('Matriz Nº1 Identificación'!B483&lt;&gt;" ",'Matriz Nº1 Identificación'!F483," ")</f>
        <v xml:space="preserve"> </v>
      </c>
      <c r="C483" s="101"/>
      <c r="D483" s="101"/>
      <c r="E483" s="4" t="str">
        <f>IFERROR(IF((VLOOKUP(C483,'Tabla 2-3-4-5'!$B$10:$C$12,2,FALSE)*(VLOOKUP('Matriz Nº2 Análisis'!D483,'Tabla 2-3-4-5'!$B$10:$C$12,2,FALSE)))&lt;3,"BAJO",IF((VLOOKUP(C483,'Tabla 2-3-4-5'!$B$10:$C$12,2,FALSE)*(VLOOKUP('Matriz Nº2 Análisis'!D483,'Tabla 2-3-4-5'!$B$10:$C$12,2,FALSE)))&gt;5,"ALTO","MEDIO"))," ")</f>
        <v xml:space="preserve"> </v>
      </c>
      <c r="F483" s="5" t="str">
        <f>IF(B483&lt;&gt;" ",'Matriz Nº1 Identificación'!E483," ")</f>
        <v xml:space="preserve"> </v>
      </c>
      <c r="G483" s="101"/>
      <c r="H483" s="101"/>
      <c r="I483" s="4" t="str">
        <f>IFERROR(IF((VLOOKUP(G483,'Tabla 2-3-4-5'!$B$10:$C$12,2,FALSE)*(VLOOKUP('Matriz Nº2 Análisis'!H483,'Tabla 2-3-4-5'!$B$10:$C$12,2,FALSE)))&lt;3,"BAJO",IF((VLOOKUP(G483,'Tabla 2-3-4-5'!$B$10:$C$12,2,FALSE)*(VLOOKUP('Matriz Nº2 Análisis'!H483,'Tabla 2-3-4-5'!$B$10:$C$12,2,FALSE)))&gt;5,"ALTO","MEDIO"))," ")</f>
        <v xml:space="preserve"> </v>
      </c>
      <c r="J483" s="9"/>
      <c r="K483" s="10"/>
      <c r="N483" s="10"/>
      <c r="O483" s="10"/>
      <c r="P483" s="10"/>
      <c r="Q483" s="10"/>
      <c r="R483" s="10"/>
      <c r="S483" s="10"/>
      <c r="T483" s="10"/>
      <c r="U483" s="10"/>
      <c r="V483" s="10"/>
      <c r="W483" s="10"/>
      <c r="X483" s="10"/>
      <c r="Y483" s="10"/>
      <c r="Z483" s="10"/>
      <c r="AA483" s="10"/>
      <c r="AB483" s="10"/>
      <c r="AC483" s="10"/>
    </row>
    <row r="484" spans="1:29" ht="83.25" customHeight="1" thickBot="1" x14ac:dyDescent="0.35">
      <c r="A484" s="136" t="str">
        <f>'Matriz Nº1 Identificación'!A484</f>
        <v>52. 7</v>
      </c>
      <c r="B484" s="4" t="str">
        <f>IF('Matriz Nº1 Identificación'!B484&lt;&gt;" ",'Matriz Nº1 Identificación'!F484," ")</f>
        <v xml:space="preserve"> </v>
      </c>
      <c r="C484" s="101"/>
      <c r="D484" s="101"/>
      <c r="E484" s="4" t="str">
        <f>IFERROR(IF((VLOOKUP(C484,'Tabla 2-3-4-5'!$B$10:$C$12,2,FALSE)*(VLOOKUP('Matriz Nº2 Análisis'!D484,'Tabla 2-3-4-5'!$B$10:$C$12,2,FALSE)))&lt;3,"BAJO",IF((VLOOKUP(C484,'Tabla 2-3-4-5'!$B$10:$C$12,2,FALSE)*(VLOOKUP('Matriz Nº2 Análisis'!D484,'Tabla 2-3-4-5'!$B$10:$C$12,2,FALSE)))&gt;5,"ALTO","MEDIO"))," ")</f>
        <v xml:space="preserve"> </v>
      </c>
      <c r="F484" s="5" t="str">
        <f>IF(B484&lt;&gt;" ",'Matriz Nº1 Identificación'!E484," ")</f>
        <v xml:space="preserve"> </v>
      </c>
      <c r="G484" s="101"/>
      <c r="H484" s="101"/>
      <c r="I484" s="4" t="str">
        <f>IFERROR(IF((VLOOKUP(G484,'Tabla 2-3-4-5'!$B$10:$C$12,2,FALSE)*(VLOOKUP('Matriz Nº2 Análisis'!H484,'Tabla 2-3-4-5'!$B$10:$C$12,2,FALSE)))&lt;3,"BAJO",IF((VLOOKUP(G484,'Tabla 2-3-4-5'!$B$10:$C$12,2,FALSE)*(VLOOKUP('Matriz Nº2 Análisis'!H484,'Tabla 2-3-4-5'!$B$10:$C$12,2,FALSE)))&gt;5,"ALTO","MEDIO"))," ")</f>
        <v xml:space="preserve"> </v>
      </c>
      <c r="J484" s="9"/>
      <c r="K484" s="10"/>
      <c r="N484" s="10"/>
      <c r="O484" s="10"/>
      <c r="P484" s="10"/>
      <c r="Q484" s="10"/>
      <c r="R484" s="10"/>
      <c r="S484" s="10"/>
      <c r="T484" s="10"/>
      <c r="U484" s="10"/>
      <c r="V484" s="10"/>
      <c r="W484" s="10"/>
      <c r="X484" s="10"/>
      <c r="Y484" s="10"/>
      <c r="Z484" s="10"/>
      <c r="AA484" s="10"/>
      <c r="AB484" s="10"/>
      <c r="AC484" s="10"/>
    </row>
    <row r="485" spans="1:29" ht="23.25" customHeight="1" thickBot="1" x14ac:dyDescent="0.35">
      <c r="A485" s="73" t="str">
        <f>'Matriz Nº1 Identificación'!A485</f>
        <v xml:space="preserve">Objetivo Estratégico: </v>
      </c>
      <c r="B485" s="409">
        <f>+'Matriz Nº1 Identificación'!B485:H485</f>
        <v>0</v>
      </c>
      <c r="C485" s="410"/>
      <c r="D485" s="410"/>
      <c r="E485" s="410"/>
      <c r="F485" s="410"/>
      <c r="G485" s="410"/>
      <c r="H485" s="410"/>
      <c r="I485" s="411"/>
      <c r="J485" s="1"/>
    </row>
    <row r="486" spans="1:29" ht="26.25" customHeight="1" x14ac:dyDescent="0.3">
      <c r="A486" s="75" t="str">
        <f>'Matriz Nº1 Identificación'!A486</f>
        <v>Objetivo táctico</v>
      </c>
      <c r="B486" s="406" t="str">
        <f>+'Matriz Nº1 Identificación'!B486:H486</f>
        <v xml:space="preserve">53. </v>
      </c>
      <c r="C486" s="407"/>
      <c r="D486" s="407"/>
      <c r="E486" s="407"/>
      <c r="F486" s="407"/>
      <c r="G486" s="407"/>
      <c r="H486" s="407"/>
      <c r="I486" s="408"/>
      <c r="J486" s="1"/>
    </row>
    <row r="487" spans="1:29" ht="83.25" customHeight="1" x14ac:dyDescent="0.3">
      <c r="A487" s="136" t="str">
        <f>'Matriz Nº1 Identificación'!A487</f>
        <v>53. 1</v>
      </c>
      <c r="B487" s="4" t="str">
        <f>IF('Matriz Nº1 Identificación'!B487&lt;&gt;" ",'Matriz Nº1 Identificación'!F487," ")</f>
        <v xml:space="preserve"> </v>
      </c>
      <c r="C487" s="101"/>
      <c r="D487" s="101"/>
      <c r="E487" s="4" t="str">
        <f>IFERROR(IF((VLOOKUP(C487,'Tabla 2-3-4-5'!$B$10:$C$12,2,FALSE)*(VLOOKUP('Matriz Nº2 Análisis'!D487,'Tabla 2-3-4-5'!$B$10:$C$12,2,FALSE)))&lt;3,"BAJO",IF((VLOOKUP(C487,'Tabla 2-3-4-5'!$B$10:$C$12,2,FALSE)*(VLOOKUP('Matriz Nº2 Análisis'!D487,'Tabla 2-3-4-5'!$B$10:$C$12,2,FALSE)))&gt;5,"ALTO","MEDIO"))," ")</f>
        <v xml:space="preserve"> </v>
      </c>
      <c r="F487" s="5" t="str">
        <f>IF(B487&lt;&gt;" ",'Matriz Nº1 Identificación'!E487," ")</f>
        <v xml:space="preserve"> </v>
      </c>
      <c r="G487" s="101"/>
      <c r="H487" s="101"/>
      <c r="I487" s="4" t="str">
        <f>IFERROR(IF((VLOOKUP(G487,'Tabla 2-3-4-5'!$B$10:$C$12,2,FALSE)*(VLOOKUP('Matriz Nº2 Análisis'!H487,'Tabla 2-3-4-5'!$B$10:$C$12,2,FALSE)))&lt;3,"BAJO",IF((VLOOKUP(G487,'Tabla 2-3-4-5'!$B$10:$C$12,2,FALSE)*(VLOOKUP('Matriz Nº2 Análisis'!H487,'Tabla 2-3-4-5'!$B$10:$C$12,2,FALSE)))&gt;5,"ALTO","MEDIO"))," ")</f>
        <v xml:space="preserve"> </v>
      </c>
      <c r="J487" s="9"/>
      <c r="K487" s="10"/>
      <c r="N487" s="10"/>
      <c r="O487" s="10"/>
      <c r="P487" s="10"/>
      <c r="Q487" s="10"/>
      <c r="R487" s="10"/>
      <c r="S487" s="10"/>
      <c r="T487" s="10"/>
      <c r="U487" s="10"/>
      <c r="V487" s="10"/>
      <c r="W487" s="10"/>
      <c r="X487" s="10"/>
      <c r="Y487" s="10"/>
      <c r="Z487" s="10"/>
      <c r="AA487" s="10"/>
      <c r="AB487" s="10"/>
      <c r="AC487" s="10"/>
    </row>
    <row r="488" spans="1:29" ht="83.25" customHeight="1" x14ac:dyDescent="0.3">
      <c r="A488" s="136" t="str">
        <f>'Matriz Nº1 Identificación'!A488</f>
        <v>53. 2</v>
      </c>
      <c r="B488" s="4" t="str">
        <f>IF('Matriz Nº1 Identificación'!B488&lt;&gt;" ",'Matriz Nº1 Identificación'!F488," ")</f>
        <v xml:space="preserve"> </v>
      </c>
      <c r="C488" s="101"/>
      <c r="D488" s="101"/>
      <c r="E488" s="4" t="str">
        <f>IFERROR(IF((VLOOKUP(C488,'Tabla 2-3-4-5'!$B$10:$C$12,2,FALSE)*(VLOOKUP('Matriz Nº2 Análisis'!D488,'Tabla 2-3-4-5'!$B$10:$C$12,2,FALSE)))&lt;3,"BAJO",IF((VLOOKUP(C488,'Tabla 2-3-4-5'!$B$10:$C$12,2,FALSE)*(VLOOKUP('Matriz Nº2 Análisis'!D488,'Tabla 2-3-4-5'!$B$10:$C$12,2,FALSE)))&gt;5,"ALTO","MEDIO"))," ")</f>
        <v xml:space="preserve"> </v>
      </c>
      <c r="F488" s="5" t="str">
        <f>IF(B488&lt;&gt;" ",'Matriz Nº1 Identificación'!E488," ")</f>
        <v xml:space="preserve"> </v>
      </c>
      <c r="G488" s="101"/>
      <c r="H488" s="101"/>
      <c r="I488" s="4" t="str">
        <f>IFERROR(IF((VLOOKUP(G488,'Tabla 2-3-4-5'!$B$10:$C$12,2,FALSE)*(VLOOKUP('Matriz Nº2 Análisis'!H488,'Tabla 2-3-4-5'!$B$10:$C$12,2,FALSE)))&lt;3,"BAJO",IF((VLOOKUP(G488,'Tabla 2-3-4-5'!$B$10:$C$12,2,FALSE)*(VLOOKUP('Matriz Nº2 Análisis'!H488,'Tabla 2-3-4-5'!$B$10:$C$12,2,FALSE)))&gt;5,"ALTO","MEDIO"))," ")</f>
        <v xml:space="preserve"> </v>
      </c>
      <c r="J488" s="9"/>
      <c r="K488" s="10"/>
      <c r="N488" s="10"/>
      <c r="O488" s="10"/>
      <c r="P488" s="10"/>
      <c r="Q488" s="10"/>
      <c r="R488" s="10"/>
      <c r="S488" s="10"/>
      <c r="T488" s="10"/>
      <c r="U488" s="10"/>
      <c r="V488" s="10"/>
      <c r="W488" s="10"/>
      <c r="X488" s="10"/>
      <c r="Y488" s="10"/>
      <c r="Z488" s="10"/>
      <c r="AA488" s="10"/>
      <c r="AB488" s="10"/>
      <c r="AC488" s="10"/>
    </row>
    <row r="489" spans="1:29" ht="83.25" customHeight="1" x14ac:dyDescent="0.3">
      <c r="A489" s="136" t="str">
        <f>'Matriz Nº1 Identificación'!A489</f>
        <v>53. 3</v>
      </c>
      <c r="B489" s="4" t="str">
        <f>IF('Matriz Nº1 Identificación'!B489&lt;&gt;" ",'Matriz Nº1 Identificación'!F489," ")</f>
        <v xml:space="preserve"> </v>
      </c>
      <c r="C489" s="101"/>
      <c r="D489" s="101"/>
      <c r="E489" s="4" t="str">
        <f>IFERROR(IF((VLOOKUP(C489,'Tabla 2-3-4-5'!$B$10:$C$12,2,FALSE)*(VLOOKUP('Matriz Nº2 Análisis'!D489,'Tabla 2-3-4-5'!$B$10:$C$12,2,FALSE)))&lt;3,"BAJO",IF((VLOOKUP(C489,'Tabla 2-3-4-5'!$B$10:$C$12,2,FALSE)*(VLOOKUP('Matriz Nº2 Análisis'!D489,'Tabla 2-3-4-5'!$B$10:$C$12,2,FALSE)))&gt;5,"ALTO","MEDIO"))," ")</f>
        <v xml:space="preserve"> </v>
      </c>
      <c r="F489" s="5" t="str">
        <f>IF(B489&lt;&gt;" ",'Matriz Nº1 Identificación'!E489," ")</f>
        <v xml:space="preserve"> </v>
      </c>
      <c r="G489" s="101"/>
      <c r="H489" s="101"/>
      <c r="I489" s="4" t="str">
        <f>IFERROR(IF((VLOOKUP(G489,'Tabla 2-3-4-5'!$B$10:$C$12,2,FALSE)*(VLOOKUP('Matriz Nº2 Análisis'!H489,'Tabla 2-3-4-5'!$B$10:$C$12,2,FALSE)))&lt;3,"BAJO",IF((VLOOKUP(G489,'Tabla 2-3-4-5'!$B$10:$C$12,2,FALSE)*(VLOOKUP('Matriz Nº2 Análisis'!H489,'Tabla 2-3-4-5'!$B$10:$C$12,2,FALSE)))&gt;5,"ALTO","MEDIO"))," ")</f>
        <v xml:space="preserve"> </v>
      </c>
      <c r="J489" s="9"/>
      <c r="K489" s="10"/>
      <c r="N489" s="10"/>
      <c r="O489" s="10"/>
      <c r="P489" s="10"/>
      <c r="Q489" s="10"/>
      <c r="R489" s="10"/>
      <c r="S489" s="10"/>
      <c r="T489" s="10"/>
      <c r="U489" s="10"/>
      <c r="V489" s="10"/>
      <c r="W489" s="10"/>
      <c r="X489" s="10"/>
      <c r="Y489" s="10"/>
      <c r="Z489" s="10"/>
      <c r="AA489" s="10"/>
      <c r="AB489" s="10"/>
      <c r="AC489" s="10"/>
    </row>
    <row r="490" spans="1:29" ht="83.25" customHeight="1" x14ac:dyDescent="0.3">
      <c r="A490" s="136" t="str">
        <f>'Matriz Nº1 Identificación'!A490</f>
        <v>53. 4</v>
      </c>
      <c r="B490" s="4" t="str">
        <f>IF('Matriz Nº1 Identificación'!B490&lt;&gt;" ",'Matriz Nº1 Identificación'!F490," ")</f>
        <v xml:space="preserve"> </v>
      </c>
      <c r="C490" s="101"/>
      <c r="D490" s="101"/>
      <c r="E490" s="4" t="str">
        <f>IFERROR(IF((VLOOKUP(C490,'Tabla 2-3-4-5'!$B$10:$C$12,2,FALSE)*(VLOOKUP('Matriz Nº2 Análisis'!D490,'Tabla 2-3-4-5'!$B$10:$C$12,2,FALSE)))&lt;3,"BAJO",IF((VLOOKUP(C490,'Tabla 2-3-4-5'!$B$10:$C$12,2,FALSE)*(VLOOKUP('Matriz Nº2 Análisis'!D490,'Tabla 2-3-4-5'!$B$10:$C$12,2,FALSE)))&gt;5,"ALTO","MEDIO"))," ")</f>
        <v xml:space="preserve"> </v>
      </c>
      <c r="F490" s="5" t="str">
        <f>IF(B490&lt;&gt;" ",'Matriz Nº1 Identificación'!E490," ")</f>
        <v xml:space="preserve"> </v>
      </c>
      <c r="G490" s="101"/>
      <c r="H490" s="101"/>
      <c r="I490" s="4" t="str">
        <f>IFERROR(IF((VLOOKUP(G490,'Tabla 2-3-4-5'!$B$10:$C$12,2,FALSE)*(VLOOKUP('Matriz Nº2 Análisis'!H490,'Tabla 2-3-4-5'!$B$10:$C$12,2,FALSE)))&lt;3,"BAJO",IF((VLOOKUP(G490,'Tabla 2-3-4-5'!$B$10:$C$12,2,FALSE)*(VLOOKUP('Matriz Nº2 Análisis'!H490,'Tabla 2-3-4-5'!$B$10:$C$12,2,FALSE)))&gt;5,"ALTO","MEDIO"))," ")</f>
        <v xml:space="preserve"> </v>
      </c>
      <c r="J490" s="9"/>
      <c r="K490" s="10"/>
      <c r="N490" s="10"/>
      <c r="O490" s="10"/>
      <c r="P490" s="10"/>
      <c r="Q490" s="10"/>
      <c r="R490" s="10"/>
      <c r="S490" s="10"/>
      <c r="T490" s="10"/>
      <c r="U490" s="10"/>
      <c r="V490" s="10"/>
      <c r="W490" s="10"/>
      <c r="X490" s="10"/>
      <c r="Y490" s="10"/>
      <c r="Z490" s="10"/>
      <c r="AA490" s="10"/>
      <c r="AB490" s="10"/>
      <c r="AC490" s="10"/>
    </row>
    <row r="491" spans="1:29" ht="83.25" customHeight="1" x14ac:dyDescent="0.3">
      <c r="A491" s="136" t="str">
        <f>'Matriz Nº1 Identificación'!A491</f>
        <v>53. 5</v>
      </c>
      <c r="B491" s="4" t="str">
        <f>IF('Matriz Nº1 Identificación'!B491&lt;&gt;" ",'Matriz Nº1 Identificación'!F491," ")</f>
        <v xml:space="preserve"> </v>
      </c>
      <c r="C491" s="101"/>
      <c r="D491" s="101"/>
      <c r="E491" s="4" t="str">
        <f>IFERROR(IF((VLOOKUP(C491,'Tabla 2-3-4-5'!$B$10:$C$12,2,FALSE)*(VLOOKUP('Matriz Nº2 Análisis'!D491,'Tabla 2-3-4-5'!$B$10:$C$12,2,FALSE)))&lt;3,"BAJO",IF((VLOOKUP(C491,'Tabla 2-3-4-5'!$B$10:$C$12,2,FALSE)*(VLOOKUP('Matriz Nº2 Análisis'!D491,'Tabla 2-3-4-5'!$B$10:$C$12,2,FALSE)))&gt;5,"ALTO","MEDIO"))," ")</f>
        <v xml:space="preserve"> </v>
      </c>
      <c r="F491" s="5" t="str">
        <f>IF(B491&lt;&gt;" ",'Matriz Nº1 Identificación'!E491," ")</f>
        <v xml:space="preserve"> </v>
      </c>
      <c r="G491" s="101"/>
      <c r="H491" s="101"/>
      <c r="I491" s="4" t="str">
        <f>IFERROR(IF((VLOOKUP(G491,'Tabla 2-3-4-5'!$B$10:$C$12,2,FALSE)*(VLOOKUP('Matriz Nº2 Análisis'!H491,'Tabla 2-3-4-5'!$B$10:$C$12,2,FALSE)))&lt;3,"BAJO",IF((VLOOKUP(G491,'Tabla 2-3-4-5'!$B$10:$C$12,2,FALSE)*(VLOOKUP('Matriz Nº2 Análisis'!H491,'Tabla 2-3-4-5'!$B$10:$C$12,2,FALSE)))&gt;5,"ALTO","MEDIO"))," ")</f>
        <v xml:space="preserve"> </v>
      </c>
      <c r="J491" s="9"/>
      <c r="K491" s="10"/>
      <c r="N491" s="10"/>
      <c r="O491" s="10"/>
      <c r="P491" s="10"/>
      <c r="Q491" s="10"/>
      <c r="R491" s="10"/>
      <c r="S491" s="10"/>
      <c r="T491" s="10"/>
      <c r="U491" s="10"/>
      <c r="V491" s="10"/>
      <c r="W491" s="10"/>
      <c r="X491" s="10"/>
      <c r="Y491" s="10"/>
      <c r="Z491" s="10"/>
      <c r="AA491" s="10"/>
      <c r="AB491" s="10"/>
      <c r="AC491" s="10"/>
    </row>
    <row r="492" spans="1:29" ht="83.25" customHeight="1" x14ac:dyDescent="0.3">
      <c r="A492" s="136" t="str">
        <f>'Matriz Nº1 Identificación'!A492</f>
        <v>53. 6</v>
      </c>
      <c r="B492" s="4" t="str">
        <f>IF('Matriz Nº1 Identificación'!B492&lt;&gt;" ",'Matriz Nº1 Identificación'!F492," ")</f>
        <v xml:space="preserve"> </v>
      </c>
      <c r="C492" s="101"/>
      <c r="D492" s="101"/>
      <c r="E492" s="4" t="str">
        <f>IFERROR(IF((VLOOKUP(C492,'Tabla 2-3-4-5'!$B$10:$C$12,2,FALSE)*(VLOOKUP('Matriz Nº2 Análisis'!D492,'Tabla 2-3-4-5'!$B$10:$C$12,2,FALSE)))&lt;3,"BAJO",IF((VLOOKUP(C492,'Tabla 2-3-4-5'!$B$10:$C$12,2,FALSE)*(VLOOKUP('Matriz Nº2 Análisis'!D492,'Tabla 2-3-4-5'!$B$10:$C$12,2,FALSE)))&gt;5,"ALTO","MEDIO"))," ")</f>
        <v xml:space="preserve"> </v>
      </c>
      <c r="F492" s="5" t="str">
        <f>IF(B492&lt;&gt;" ",'Matriz Nº1 Identificación'!E492," ")</f>
        <v xml:space="preserve"> </v>
      </c>
      <c r="G492" s="101"/>
      <c r="H492" s="101"/>
      <c r="I492" s="4" t="str">
        <f>IFERROR(IF((VLOOKUP(G492,'Tabla 2-3-4-5'!$B$10:$C$12,2,FALSE)*(VLOOKUP('Matriz Nº2 Análisis'!H492,'Tabla 2-3-4-5'!$B$10:$C$12,2,FALSE)))&lt;3,"BAJO",IF((VLOOKUP(G492,'Tabla 2-3-4-5'!$B$10:$C$12,2,FALSE)*(VLOOKUP('Matriz Nº2 Análisis'!H492,'Tabla 2-3-4-5'!$B$10:$C$12,2,FALSE)))&gt;5,"ALTO","MEDIO"))," ")</f>
        <v xml:space="preserve"> </v>
      </c>
      <c r="J492" s="9"/>
      <c r="K492" s="10"/>
      <c r="N492" s="10"/>
      <c r="O492" s="10"/>
      <c r="P492" s="10"/>
      <c r="Q492" s="10"/>
      <c r="R492" s="10"/>
      <c r="S492" s="10"/>
      <c r="T492" s="10"/>
      <c r="U492" s="10"/>
      <c r="V492" s="10"/>
      <c r="W492" s="10"/>
      <c r="X492" s="10"/>
      <c r="Y492" s="10"/>
      <c r="Z492" s="10"/>
      <c r="AA492" s="10"/>
      <c r="AB492" s="10"/>
      <c r="AC492" s="10"/>
    </row>
    <row r="493" spans="1:29" ht="83.25" customHeight="1" thickBot="1" x14ac:dyDescent="0.35">
      <c r="A493" s="136" t="str">
        <f>'Matriz Nº1 Identificación'!A493</f>
        <v>53. 7</v>
      </c>
      <c r="B493" s="4" t="str">
        <f>IF('Matriz Nº1 Identificación'!B493&lt;&gt;" ",'Matriz Nº1 Identificación'!F493," ")</f>
        <v xml:space="preserve"> </v>
      </c>
      <c r="C493" s="101"/>
      <c r="D493" s="101"/>
      <c r="E493" s="4" t="str">
        <f>IFERROR(IF((VLOOKUP(C493,'Tabla 2-3-4-5'!$B$10:$C$12,2,FALSE)*(VLOOKUP('Matriz Nº2 Análisis'!D493,'Tabla 2-3-4-5'!$B$10:$C$12,2,FALSE)))&lt;3,"BAJO",IF((VLOOKUP(C493,'Tabla 2-3-4-5'!$B$10:$C$12,2,FALSE)*(VLOOKUP('Matriz Nº2 Análisis'!D493,'Tabla 2-3-4-5'!$B$10:$C$12,2,FALSE)))&gt;5,"ALTO","MEDIO"))," ")</f>
        <v xml:space="preserve"> </v>
      </c>
      <c r="F493" s="5" t="str">
        <f>IF(B493&lt;&gt;" ",'Matriz Nº1 Identificación'!E493," ")</f>
        <v xml:space="preserve"> </v>
      </c>
      <c r="G493" s="101"/>
      <c r="H493" s="101"/>
      <c r="I493" s="4" t="str">
        <f>IFERROR(IF((VLOOKUP(G493,'Tabla 2-3-4-5'!$B$10:$C$12,2,FALSE)*(VLOOKUP('Matriz Nº2 Análisis'!H493,'Tabla 2-3-4-5'!$B$10:$C$12,2,FALSE)))&lt;3,"BAJO",IF((VLOOKUP(G493,'Tabla 2-3-4-5'!$B$10:$C$12,2,FALSE)*(VLOOKUP('Matriz Nº2 Análisis'!H493,'Tabla 2-3-4-5'!$B$10:$C$12,2,FALSE)))&gt;5,"ALTO","MEDIO"))," ")</f>
        <v xml:space="preserve"> </v>
      </c>
      <c r="J493" s="9"/>
      <c r="K493" s="10"/>
      <c r="N493" s="10"/>
      <c r="O493" s="10"/>
      <c r="P493" s="10"/>
      <c r="Q493" s="10"/>
      <c r="R493" s="10"/>
      <c r="S493" s="10"/>
      <c r="T493" s="10"/>
      <c r="U493" s="10"/>
      <c r="V493" s="10"/>
      <c r="W493" s="10"/>
      <c r="X493" s="10"/>
      <c r="Y493" s="10"/>
      <c r="Z493" s="10"/>
      <c r="AA493" s="10"/>
      <c r="AB493" s="10"/>
      <c r="AC493" s="10"/>
    </row>
    <row r="494" spans="1:29" ht="23.25" customHeight="1" thickBot="1" x14ac:dyDescent="0.35">
      <c r="A494" s="73" t="str">
        <f>'Matriz Nº1 Identificación'!A494</f>
        <v xml:space="preserve">Objetivo Estratégico: </v>
      </c>
      <c r="B494" s="409">
        <f>+'Matriz Nº1 Identificación'!B494:H494</f>
        <v>0</v>
      </c>
      <c r="C494" s="410"/>
      <c r="D494" s="410"/>
      <c r="E494" s="410"/>
      <c r="F494" s="410"/>
      <c r="G494" s="410"/>
      <c r="H494" s="410"/>
      <c r="I494" s="411"/>
      <c r="J494" s="1"/>
    </row>
    <row r="495" spans="1:29" ht="26.25" customHeight="1" x14ac:dyDescent="0.3">
      <c r="A495" s="75" t="str">
        <f>'Matriz Nº1 Identificación'!A495</f>
        <v>Objetivo táctico</v>
      </c>
      <c r="B495" s="406" t="str">
        <f>+'Matriz Nº1 Identificación'!B495:H495</f>
        <v xml:space="preserve">54. </v>
      </c>
      <c r="C495" s="407"/>
      <c r="D495" s="407"/>
      <c r="E495" s="407"/>
      <c r="F495" s="407"/>
      <c r="G495" s="407"/>
      <c r="H495" s="407"/>
      <c r="I495" s="408"/>
      <c r="J495" s="1"/>
    </row>
    <row r="496" spans="1:29" ht="83.25" customHeight="1" x14ac:dyDescent="0.3">
      <c r="A496" s="136" t="str">
        <f>'Matriz Nº1 Identificación'!A496</f>
        <v>54. 1</v>
      </c>
      <c r="B496" s="4" t="str">
        <f>IF('Matriz Nº1 Identificación'!B496&lt;&gt;" ",'Matriz Nº1 Identificación'!F496," ")</f>
        <v xml:space="preserve"> </v>
      </c>
      <c r="C496" s="101"/>
      <c r="D496" s="101"/>
      <c r="E496" s="4" t="str">
        <f>IFERROR(IF((VLOOKUP(C496,'Tabla 2-3-4-5'!$B$10:$C$12,2,FALSE)*(VLOOKUP('Matriz Nº2 Análisis'!D496,'Tabla 2-3-4-5'!$B$10:$C$12,2,FALSE)))&lt;3,"BAJO",IF((VLOOKUP(C496,'Tabla 2-3-4-5'!$B$10:$C$12,2,FALSE)*(VLOOKUP('Matriz Nº2 Análisis'!D496,'Tabla 2-3-4-5'!$B$10:$C$12,2,FALSE)))&gt;5,"ALTO","MEDIO"))," ")</f>
        <v xml:space="preserve"> </v>
      </c>
      <c r="F496" s="5" t="str">
        <f>IF(B496&lt;&gt;" ",'Matriz Nº1 Identificación'!E496," ")</f>
        <v xml:space="preserve"> </v>
      </c>
      <c r="G496" s="101"/>
      <c r="H496" s="101"/>
      <c r="I496" s="4" t="str">
        <f>IFERROR(IF((VLOOKUP(G496,'Tabla 2-3-4-5'!$B$10:$C$12,2,FALSE)*(VLOOKUP('Matriz Nº2 Análisis'!H496,'Tabla 2-3-4-5'!$B$10:$C$12,2,FALSE)))&lt;3,"BAJO",IF((VLOOKUP(G496,'Tabla 2-3-4-5'!$B$10:$C$12,2,FALSE)*(VLOOKUP('Matriz Nº2 Análisis'!H496,'Tabla 2-3-4-5'!$B$10:$C$12,2,FALSE)))&gt;5,"ALTO","MEDIO"))," ")</f>
        <v xml:space="preserve"> </v>
      </c>
      <c r="J496" s="9"/>
      <c r="K496" s="10"/>
      <c r="N496" s="10"/>
      <c r="O496" s="10"/>
      <c r="P496" s="10"/>
      <c r="Q496" s="10"/>
      <c r="R496" s="10"/>
      <c r="S496" s="10"/>
      <c r="T496" s="10"/>
      <c r="U496" s="10"/>
      <c r="V496" s="10"/>
      <c r="W496" s="10"/>
      <c r="X496" s="10"/>
      <c r="Y496" s="10"/>
      <c r="Z496" s="10"/>
      <c r="AA496" s="10"/>
      <c r="AB496" s="10"/>
      <c r="AC496" s="10"/>
    </row>
    <row r="497" spans="1:29" ht="83.25" customHeight="1" x14ac:dyDescent="0.3">
      <c r="A497" s="136" t="str">
        <f>'Matriz Nº1 Identificación'!A497</f>
        <v>54. 2</v>
      </c>
      <c r="B497" s="4" t="str">
        <f>IF('Matriz Nº1 Identificación'!B497&lt;&gt;" ",'Matriz Nº1 Identificación'!F497," ")</f>
        <v xml:space="preserve"> </v>
      </c>
      <c r="C497" s="101"/>
      <c r="D497" s="101"/>
      <c r="E497" s="4" t="str">
        <f>IFERROR(IF((VLOOKUP(C497,'Tabla 2-3-4-5'!$B$10:$C$12,2,FALSE)*(VLOOKUP('Matriz Nº2 Análisis'!D497,'Tabla 2-3-4-5'!$B$10:$C$12,2,FALSE)))&lt;3,"BAJO",IF((VLOOKUP(C497,'Tabla 2-3-4-5'!$B$10:$C$12,2,FALSE)*(VLOOKUP('Matriz Nº2 Análisis'!D497,'Tabla 2-3-4-5'!$B$10:$C$12,2,FALSE)))&gt;5,"ALTO","MEDIO"))," ")</f>
        <v xml:space="preserve"> </v>
      </c>
      <c r="F497" s="5" t="str">
        <f>IF(B497&lt;&gt;" ",'Matriz Nº1 Identificación'!E497," ")</f>
        <v xml:space="preserve"> </v>
      </c>
      <c r="G497" s="101"/>
      <c r="H497" s="101"/>
      <c r="I497" s="4" t="str">
        <f>IFERROR(IF((VLOOKUP(G497,'Tabla 2-3-4-5'!$B$10:$C$12,2,FALSE)*(VLOOKUP('Matriz Nº2 Análisis'!H497,'Tabla 2-3-4-5'!$B$10:$C$12,2,FALSE)))&lt;3,"BAJO",IF((VLOOKUP(G497,'Tabla 2-3-4-5'!$B$10:$C$12,2,FALSE)*(VLOOKUP('Matriz Nº2 Análisis'!H497,'Tabla 2-3-4-5'!$B$10:$C$12,2,FALSE)))&gt;5,"ALTO","MEDIO"))," ")</f>
        <v xml:space="preserve"> </v>
      </c>
      <c r="J497" s="9"/>
      <c r="K497" s="10"/>
      <c r="N497" s="10"/>
      <c r="O497" s="10"/>
      <c r="P497" s="10"/>
      <c r="Q497" s="10"/>
      <c r="R497" s="10"/>
      <c r="S497" s="10"/>
      <c r="T497" s="10"/>
      <c r="U497" s="10"/>
      <c r="V497" s="10"/>
      <c r="W497" s="10"/>
      <c r="X497" s="10"/>
      <c r="Y497" s="10"/>
      <c r="Z497" s="10"/>
      <c r="AA497" s="10"/>
      <c r="AB497" s="10"/>
      <c r="AC497" s="10"/>
    </row>
    <row r="498" spans="1:29" ht="83.25" customHeight="1" x14ac:dyDescent="0.3">
      <c r="A498" s="136" t="str">
        <f>'Matriz Nº1 Identificación'!A498</f>
        <v>54. 3</v>
      </c>
      <c r="B498" s="4" t="str">
        <f>IF('Matriz Nº1 Identificación'!B498&lt;&gt;" ",'Matriz Nº1 Identificación'!F498," ")</f>
        <v xml:space="preserve"> </v>
      </c>
      <c r="C498" s="101"/>
      <c r="D498" s="101"/>
      <c r="E498" s="4" t="str">
        <f>IFERROR(IF((VLOOKUP(C498,'Tabla 2-3-4-5'!$B$10:$C$12,2,FALSE)*(VLOOKUP('Matriz Nº2 Análisis'!D498,'Tabla 2-3-4-5'!$B$10:$C$12,2,FALSE)))&lt;3,"BAJO",IF((VLOOKUP(C498,'Tabla 2-3-4-5'!$B$10:$C$12,2,FALSE)*(VLOOKUP('Matriz Nº2 Análisis'!D498,'Tabla 2-3-4-5'!$B$10:$C$12,2,FALSE)))&gt;5,"ALTO","MEDIO"))," ")</f>
        <v xml:space="preserve"> </v>
      </c>
      <c r="F498" s="5" t="str">
        <f>IF(B498&lt;&gt;" ",'Matriz Nº1 Identificación'!E498," ")</f>
        <v xml:space="preserve"> </v>
      </c>
      <c r="G498" s="101"/>
      <c r="H498" s="101"/>
      <c r="I498" s="4" t="str">
        <f>IFERROR(IF((VLOOKUP(G498,'Tabla 2-3-4-5'!$B$10:$C$12,2,FALSE)*(VLOOKUP('Matriz Nº2 Análisis'!H498,'Tabla 2-3-4-5'!$B$10:$C$12,2,FALSE)))&lt;3,"BAJO",IF((VLOOKUP(G498,'Tabla 2-3-4-5'!$B$10:$C$12,2,FALSE)*(VLOOKUP('Matriz Nº2 Análisis'!H498,'Tabla 2-3-4-5'!$B$10:$C$12,2,FALSE)))&gt;5,"ALTO","MEDIO"))," ")</f>
        <v xml:space="preserve"> </v>
      </c>
      <c r="J498" s="9"/>
      <c r="K498" s="10"/>
      <c r="N498" s="10"/>
      <c r="O498" s="10"/>
      <c r="P498" s="10"/>
      <c r="Q498" s="10"/>
      <c r="R498" s="10"/>
      <c r="S498" s="10"/>
      <c r="T498" s="10"/>
      <c r="U498" s="10"/>
      <c r="V498" s="10"/>
      <c r="W498" s="10"/>
      <c r="X498" s="10"/>
      <c r="Y498" s="10"/>
      <c r="Z498" s="10"/>
      <c r="AA498" s="10"/>
      <c r="AB498" s="10"/>
      <c r="AC498" s="10"/>
    </row>
    <row r="499" spans="1:29" ht="83.25" customHeight="1" x14ac:dyDescent="0.3">
      <c r="A499" s="136" t="str">
        <f>'Matriz Nº1 Identificación'!A499</f>
        <v>54. 4</v>
      </c>
      <c r="B499" s="4" t="str">
        <f>IF('Matriz Nº1 Identificación'!B499&lt;&gt;" ",'Matriz Nº1 Identificación'!F499," ")</f>
        <v xml:space="preserve"> </v>
      </c>
      <c r="C499" s="101"/>
      <c r="D499" s="101"/>
      <c r="E499" s="4" t="str">
        <f>IFERROR(IF((VLOOKUP(C499,'Tabla 2-3-4-5'!$B$10:$C$12,2,FALSE)*(VLOOKUP('Matriz Nº2 Análisis'!D499,'Tabla 2-3-4-5'!$B$10:$C$12,2,FALSE)))&lt;3,"BAJO",IF((VLOOKUP(C499,'Tabla 2-3-4-5'!$B$10:$C$12,2,FALSE)*(VLOOKUP('Matriz Nº2 Análisis'!D499,'Tabla 2-3-4-5'!$B$10:$C$12,2,FALSE)))&gt;5,"ALTO","MEDIO"))," ")</f>
        <v xml:space="preserve"> </v>
      </c>
      <c r="F499" s="5" t="str">
        <f>IF(B499&lt;&gt;" ",'Matriz Nº1 Identificación'!E499," ")</f>
        <v xml:space="preserve"> </v>
      </c>
      <c r="G499" s="101"/>
      <c r="H499" s="101"/>
      <c r="I499" s="4" t="str">
        <f>IFERROR(IF((VLOOKUP(G499,'Tabla 2-3-4-5'!$B$10:$C$12,2,FALSE)*(VLOOKUP('Matriz Nº2 Análisis'!H499,'Tabla 2-3-4-5'!$B$10:$C$12,2,FALSE)))&lt;3,"BAJO",IF((VLOOKUP(G499,'Tabla 2-3-4-5'!$B$10:$C$12,2,FALSE)*(VLOOKUP('Matriz Nº2 Análisis'!H499,'Tabla 2-3-4-5'!$B$10:$C$12,2,FALSE)))&gt;5,"ALTO","MEDIO"))," ")</f>
        <v xml:space="preserve"> </v>
      </c>
      <c r="J499" s="9"/>
      <c r="K499" s="10"/>
      <c r="N499" s="10"/>
      <c r="O499" s="10"/>
      <c r="P499" s="10"/>
      <c r="Q499" s="10"/>
      <c r="R499" s="10"/>
      <c r="S499" s="10"/>
      <c r="T499" s="10"/>
      <c r="U499" s="10"/>
      <c r="V499" s="10"/>
      <c r="W499" s="10"/>
      <c r="X499" s="10"/>
      <c r="Y499" s="10"/>
      <c r="Z499" s="10"/>
      <c r="AA499" s="10"/>
      <c r="AB499" s="10"/>
      <c r="AC499" s="10"/>
    </row>
    <row r="500" spans="1:29" ht="83.25" customHeight="1" x14ac:dyDescent="0.3">
      <c r="A500" s="136" t="str">
        <f>'Matriz Nº1 Identificación'!A500</f>
        <v>54. 5</v>
      </c>
      <c r="B500" s="4" t="str">
        <f>IF('Matriz Nº1 Identificación'!B500&lt;&gt;" ",'Matriz Nº1 Identificación'!F500," ")</f>
        <v xml:space="preserve"> </v>
      </c>
      <c r="C500" s="101"/>
      <c r="D500" s="101"/>
      <c r="E500" s="4" t="str">
        <f>IFERROR(IF((VLOOKUP(C500,'Tabla 2-3-4-5'!$B$10:$C$12,2,FALSE)*(VLOOKUP('Matriz Nº2 Análisis'!D500,'Tabla 2-3-4-5'!$B$10:$C$12,2,FALSE)))&lt;3,"BAJO",IF((VLOOKUP(C500,'Tabla 2-3-4-5'!$B$10:$C$12,2,FALSE)*(VLOOKUP('Matriz Nº2 Análisis'!D500,'Tabla 2-3-4-5'!$B$10:$C$12,2,FALSE)))&gt;5,"ALTO","MEDIO"))," ")</f>
        <v xml:space="preserve"> </v>
      </c>
      <c r="F500" s="5" t="str">
        <f>IF(B500&lt;&gt;" ",'Matriz Nº1 Identificación'!E500," ")</f>
        <v xml:space="preserve"> </v>
      </c>
      <c r="G500" s="101"/>
      <c r="H500" s="101"/>
      <c r="I500" s="4" t="str">
        <f>IFERROR(IF((VLOOKUP(G500,'Tabla 2-3-4-5'!$B$10:$C$12,2,FALSE)*(VLOOKUP('Matriz Nº2 Análisis'!H500,'Tabla 2-3-4-5'!$B$10:$C$12,2,FALSE)))&lt;3,"BAJO",IF((VLOOKUP(G500,'Tabla 2-3-4-5'!$B$10:$C$12,2,FALSE)*(VLOOKUP('Matriz Nº2 Análisis'!H500,'Tabla 2-3-4-5'!$B$10:$C$12,2,FALSE)))&gt;5,"ALTO","MEDIO"))," ")</f>
        <v xml:space="preserve"> </v>
      </c>
      <c r="J500" s="9"/>
      <c r="K500" s="10"/>
      <c r="N500" s="10"/>
      <c r="O500" s="10"/>
      <c r="P500" s="10"/>
      <c r="Q500" s="10"/>
      <c r="R500" s="10"/>
      <c r="S500" s="10"/>
      <c r="T500" s="10"/>
      <c r="U500" s="10"/>
      <c r="V500" s="10"/>
      <c r="W500" s="10"/>
      <c r="X500" s="10"/>
      <c r="Y500" s="10"/>
      <c r="Z500" s="10"/>
      <c r="AA500" s="10"/>
      <c r="AB500" s="10"/>
      <c r="AC500" s="10"/>
    </row>
    <row r="501" spans="1:29" ht="83.25" customHeight="1" x14ac:dyDescent="0.3">
      <c r="A501" s="136" t="str">
        <f>'Matriz Nº1 Identificación'!A501</f>
        <v>54. 6</v>
      </c>
      <c r="B501" s="4" t="str">
        <f>IF('Matriz Nº1 Identificación'!B501&lt;&gt;" ",'Matriz Nº1 Identificación'!F501," ")</f>
        <v xml:space="preserve"> </v>
      </c>
      <c r="C501" s="101"/>
      <c r="D501" s="101"/>
      <c r="E501" s="4" t="str">
        <f>IFERROR(IF((VLOOKUP(C501,'Tabla 2-3-4-5'!$B$10:$C$12,2,FALSE)*(VLOOKUP('Matriz Nº2 Análisis'!D501,'Tabla 2-3-4-5'!$B$10:$C$12,2,FALSE)))&lt;3,"BAJO",IF((VLOOKUP(C501,'Tabla 2-3-4-5'!$B$10:$C$12,2,FALSE)*(VLOOKUP('Matriz Nº2 Análisis'!D501,'Tabla 2-3-4-5'!$B$10:$C$12,2,FALSE)))&gt;5,"ALTO","MEDIO"))," ")</f>
        <v xml:space="preserve"> </v>
      </c>
      <c r="F501" s="5" t="str">
        <f>IF(B501&lt;&gt;" ",'Matriz Nº1 Identificación'!E501," ")</f>
        <v xml:space="preserve"> </v>
      </c>
      <c r="G501" s="101"/>
      <c r="H501" s="101"/>
      <c r="I501" s="4" t="str">
        <f>IFERROR(IF((VLOOKUP(G501,'Tabla 2-3-4-5'!$B$10:$C$12,2,FALSE)*(VLOOKUP('Matriz Nº2 Análisis'!H501,'Tabla 2-3-4-5'!$B$10:$C$12,2,FALSE)))&lt;3,"BAJO",IF((VLOOKUP(G501,'Tabla 2-3-4-5'!$B$10:$C$12,2,FALSE)*(VLOOKUP('Matriz Nº2 Análisis'!H501,'Tabla 2-3-4-5'!$B$10:$C$12,2,FALSE)))&gt;5,"ALTO","MEDIO"))," ")</f>
        <v xml:space="preserve"> </v>
      </c>
      <c r="J501" s="9"/>
      <c r="K501" s="10"/>
      <c r="N501" s="10"/>
      <c r="O501" s="10"/>
      <c r="P501" s="10"/>
      <c r="Q501" s="10"/>
      <c r="R501" s="10"/>
      <c r="S501" s="10"/>
      <c r="T501" s="10"/>
      <c r="U501" s="10"/>
      <c r="V501" s="10"/>
      <c r="W501" s="10"/>
      <c r="X501" s="10"/>
      <c r="Y501" s="10"/>
      <c r="Z501" s="10"/>
      <c r="AA501" s="10"/>
      <c r="AB501" s="10"/>
      <c r="AC501" s="10"/>
    </row>
    <row r="502" spans="1:29" ht="83.25" customHeight="1" thickBot="1" x14ac:dyDescent="0.35">
      <c r="A502" s="136" t="str">
        <f>'Matriz Nº1 Identificación'!A502</f>
        <v>54. 7</v>
      </c>
      <c r="B502" s="4" t="str">
        <f>IF('Matriz Nº1 Identificación'!B502&lt;&gt;" ",'Matriz Nº1 Identificación'!F502," ")</f>
        <v xml:space="preserve"> </v>
      </c>
      <c r="C502" s="101"/>
      <c r="D502" s="101"/>
      <c r="E502" s="4" t="str">
        <f>IFERROR(IF((VLOOKUP(C502,'Tabla 2-3-4-5'!$B$10:$C$12,2,FALSE)*(VLOOKUP('Matriz Nº2 Análisis'!D502,'Tabla 2-3-4-5'!$B$10:$C$12,2,FALSE)))&lt;3,"BAJO",IF((VLOOKUP(C502,'Tabla 2-3-4-5'!$B$10:$C$12,2,FALSE)*(VLOOKUP('Matriz Nº2 Análisis'!D502,'Tabla 2-3-4-5'!$B$10:$C$12,2,FALSE)))&gt;5,"ALTO","MEDIO"))," ")</f>
        <v xml:space="preserve"> </v>
      </c>
      <c r="F502" s="5" t="str">
        <f>IF(B502&lt;&gt;" ",'Matriz Nº1 Identificación'!E502," ")</f>
        <v xml:space="preserve"> </v>
      </c>
      <c r="G502" s="101"/>
      <c r="H502" s="101"/>
      <c r="I502" s="4" t="str">
        <f>IFERROR(IF((VLOOKUP(G502,'Tabla 2-3-4-5'!$B$10:$C$12,2,FALSE)*(VLOOKUP('Matriz Nº2 Análisis'!H502,'Tabla 2-3-4-5'!$B$10:$C$12,2,FALSE)))&lt;3,"BAJO",IF((VLOOKUP(G502,'Tabla 2-3-4-5'!$B$10:$C$12,2,FALSE)*(VLOOKUP('Matriz Nº2 Análisis'!H502,'Tabla 2-3-4-5'!$B$10:$C$12,2,FALSE)))&gt;5,"ALTO","MEDIO"))," ")</f>
        <v xml:space="preserve"> </v>
      </c>
      <c r="J502" s="9"/>
      <c r="K502" s="10"/>
      <c r="N502" s="10"/>
      <c r="O502" s="10"/>
      <c r="P502" s="10"/>
      <c r="Q502" s="10"/>
      <c r="R502" s="10"/>
      <c r="S502" s="10"/>
      <c r="T502" s="10"/>
      <c r="U502" s="10"/>
      <c r="V502" s="10"/>
      <c r="W502" s="10"/>
      <c r="X502" s="10"/>
      <c r="Y502" s="10"/>
      <c r="Z502" s="10"/>
      <c r="AA502" s="10"/>
      <c r="AB502" s="10"/>
      <c r="AC502" s="10"/>
    </row>
    <row r="503" spans="1:29" ht="23.25" customHeight="1" thickBot="1" x14ac:dyDescent="0.35">
      <c r="A503" s="73" t="str">
        <f>'Matriz Nº1 Identificación'!A503</f>
        <v xml:space="preserve">Objetivo Estratégico: </v>
      </c>
      <c r="B503" s="409">
        <f>+'Matriz Nº1 Identificación'!B503:H503</f>
        <v>0</v>
      </c>
      <c r="C503" s="410"/>
      <c r="D503" s="410"/>
      <c r="E503" s="410"/>
      <c r="F503" s="410"/>
      <c r="G503" s="410"/>
      <c r="H503" s="410"/>
      <c r="I503" s="411"/>
      <c r="J503" s="1"/>
    </row>
    <row r="504" spans="1:29" ht="26.25" customHeight="1" x14ac:dyDescent="0.3">
      <c r="A504" s="75" t="str">
        <f>'Matriz Nº1 Identificación'!A504</f>
        <v>Objetivo táctico</v>
      </c>
      <c r="B504" s="406" t="str">
        <f>+'Matriz Nº1 Identificación'!B504:H504</f>
        <v xml:space="preserve">55. </v>
      </c>
      <c r="C504" s="407"/>
      <c r="D504" s="407"/>
      <c r="E504" s="407"/>
      <c r="F504" s="407"/>
      <c r="G504" s="407"/>
      <c r="H504" s="407"/>
      <c r="I504" s="408"/>
      <c r="J504" s="1"/>
    </row>
    <row r="505" spans="1:29" ht="83.25" customHeight="1" x14ac:dyDescent="0.3">
      <c r="A505" s="136" t="str">
        <f>'Matriz Nº1 Identificación'!A505</f>
        <v>55. 1</v>
      </c>
      <c r="B505" s="4" t="str">
        <f>IF('Matriz Nº1 Identificación'!B505&lt;&gt;" ",'Matriz Nº1 Identificación'!F505," ")</f>
        <v xml:space="preserve"> </v>
      </c>
      <c r="C505" s="101"/>
      <c r="D505" s="101"/>
      <c r="E505" s="4" t="str">
        <f>IFERROR(IF((VLOOKUP(C505,'Tabla 2-3-4-5'!$B$10:$C$12,2,FALSE)*(VLOOKUP('Matriz Nº2 Análisis'!D505,'Tabla 2-3-4-5'!$B$10:$C$12,2,FALSE)))&lt;3,"BAJO",IF((VLOOKUP(C505,'Tabla 2-3-4-5'!$B$10:$C$12,2,FALSE)*(VLOOKUP('Matriz Nº2 Análisis'!D505,'Tabla 2-3-4-5'!$B$10:$C$12,2,FALSE)))&gt;5,"ALTO","MEDIO"))," ")</f>
        <v xml:space="preserve"> </v>
      </c>
      <c r="F505" s="5" t="str">
        <f>IF(B505&lt;&gt;" ",'Matriz Nº1 Identificación'!E505," ")</f>
        <v xml:space="preserve"> </v>
      </c>
      <c r="G505" s="101"/>
      <c r="H505" s="101"/>
      <c r="I505" s="4" t="str">
        <f>IFERROR(IF((VLOOKUP(G505,'Tabla 2-3-4-5'!$B$10:$C$12,2,FALSE)*(VLOOKUP('Matriz Nº2 Análisis'!H505,'Tabla 2-3-4-5'!$B$10:$C$12,2,FALSE)))&lt;3,"BAJO",IF((VLOOKUP(G505,'Tabla 2-3-4-5'!$B$10:$C$12,2,FALSE)*(VLOOKUP('Matriz Nº2 Análisis'!H505,'Tabla 2-3-4-5'!$B$10:$C$12,2,FALSE)))&gt;5,"ALTO","MEDIO"))," ")</f>
        <v xml:space="preserve"> </v>
      </c>
      <c r="J505" s="9"/>
      <c r="K505" s="10"/>
      <c r="N505" s="10"/>
      <c r="O505" s="10"/>
      <c r="P505" s="10"/>
      <c r="Q505" s="10"/>
      <c r="R505" s="10"/>
      <c r="S505" s="10"/>
      <c r="T505" s="10"/>
      <c r="U505" s="10"/>
      <c r="V505" s="10"/>
      <c r="W505" s="10"/>
      <c r="X505" s="10"/>
      <c r="Y505" s="10"/>
      <c r="Z505" s="10"/>
      <c r="AA505" s="10"/>
      <c r="AB505" s="10"/>
      <c r="AC505" s="10"/>
    </row>
    <row r="506" spans="1:29" ht="83.25" customHeight="1" x14ac:dyDescent="0.3">
      <c r="A506" s="136" t="str">
        <f>'Matriz Nº1 Identificación'!A506</f>
        <v>55. 2</v>
      </c>
      <c r="B506" s="4" t="str">
        <f>IF('Matriz Nº1 Identificación'!B506&lt;&gt;" ",'Matriz Nº1 Identificación'!F506," ")</f>
        <v xml:space="preserve"> </v>
      </c>
      <c r="C506" s="101"/>
      <c r="D506" s="101"/>
      <c r="E506" s="4" t="str">
        <f>IFERROR(IF((VLOOKUP(C506,'Tabla 2-3-4-5'!$B$10:$C$12,2,FALSE)*(VLOOKUP('Matriz Nº2 Análisis'!D506,'Tabla 2-3-4-5'!$B$10:$C$12,2,FALSE)))&lt;3,"BAJO",IF((VLOOKUP(C506,'Tabla 2-3-4-5'!$B$10:$C$12,2,FALSE)*(VLOOKUP('Matriz Nº2 Análisis'!D506,'Tabla 2-3-4-5'!$B$10:$C$12,2,FALSE)))&gt;5,"ALTO","MEDIO"))," ")</f>
        <v xml:space="preserve"> </v>
      </c>
      <c r="F506" s="5" t="str">
        <f>IF(B506&lt;&gt;" ",'Matriz Nº1 Identificación'!E506," ")</f>
        <v xml:space="preserve"> </v>
      </c>
      <c r="G506" s="101"/>
      <c r="H506" s="101"/>
      <c r="I506" s="4" t="str">
        <f>IFERROR(IF((VLOOKUP(G506,'Tabla 2-3-4-5'!$B$10:$C$12,2,FALSE)*(VLOOKUP('Matriz Nº2 Análisis'!H506,'Tabla 2-3-4-5'!$B$10:$C$12,2,FALSE)))&lt;3,"BAJO",IF((VLOOKUP(G506,'Tabla 2-3-4-5'!$B$10:$C$12,2,FALSE)*(VLOOKUP('Matriz Nº2 Análisis'!H506,'Tabla 2-3-4-5'!$B$10:$C$12,2,FALSE)))&gt;5,"ALTO","MEDIO"))," ")</f>
        <v xml:space="preserve"> </v>
      </c>
      <c r="J506" s="9"/>
      <c r="K506" s="10"/>
      <c r="N506" s="10"/>
      <c r="O506" s="10"/>
      <c r="P506" s="10"/>
      <c r="Q506" s="10"/>
      <c r="R506" s="10"/>
      <c r="S506" s="10"/>
      <c r="T506" s="10"/>
      <c r="U506" s="10"/>
      <c r="V506" s="10"/>
      <c r="W506" s="10"/>
      <c r="X506" s="10"/>
      <c r="Y506" s="10"/>
      <c r="Z506" s="10"/>
      <c r="AA506" s="10"/>
      <c r="AB506" s="10"/>
      <c r="AC506" s="10"/>
    </row>
    <row r="507" spans="1:29" ht="83.25" customHeight="1" x14ac:dyDescent="0.3">
      <c r="A507" s="136" t="str">
        <f>'Matriz Nº1 Identificación'!A507</f>
        <v>55. 3</v>
      </c>
      <c r="B507" s="4" t="str">
        <f>IF('Matriz Nº1 Identificación'!B507&lt;&gt;" ",'Matriz Nº1 Identificación'!F507," ")</f>
        <v xml:space="preserve"> </v>
      </c>
      <c r="C507" s="101"/>
      <c r="D507" s="101"/>
      <c r="E507" s="4" t="str">
        <f>IFERROR(IF((VLOOKUP(C507,'Tabla 2-3-4-5'!$B$10:$C$12,2,FALSE)*(VLOOKUP('Matriz Nº2 Análisis'!D507,'Tabla 2-3-4-5'!$B$10:$C$12,2,FALSE)))&lt;3,"BAJO",IF((VLOOKUP(C507,'Tabla 2-3-4-5'!$B$10:$C$12,2,FALSE)*(VLOOKUP('Matriz Nº2 Análisis'!D507,'Tabla 2-3-4-5'!$B$10:$C$12,2,FALSE)))&gt;5,"ALTO","MEDIO"))," ")</f>
        <v xml:space="preserve"> </v>
      </c>
      <c r="F507" s="5" t="str">
        <f>IF(B507&lt;&gt;" ",'Matriz Nº1 Identificación'!E507," ")</f>
        <v xml:space="preserve"> </v>
      </c>
      <c r="G507" s="101"/>
      <c r="H507" s="101"/>
      <c r="I507" s="4" t="str">
        <f>IFERROR(IF((VLOOKUP(G507,'Tabla 2-3-4-5'!$B$10:$C$12,2,FALSE)*(VLOOKUP('Matriz Nº2 Análisis'!H507,'Tabla 2-3-4-5'!$B$10:$C$12,2,FALSE)))&lt;3,"BAJO",IF((VLOOKUP(G507,'Tabla 2-3-4-5'!$B$10:$C$12,2,FALSE)*(VLOOKUP('Matriz Nº2 Análisis'!H507,'Tabla 2-3-4-5'!$B$10:$C$12,2,FALSE)))&gt;5,"ALTO","MEDIO"))," ")</f>
        <v xml:space="preserve"> </v>
      </c>
      <c r="J507" s="9"/>
      <c r="K507" s="10"/>
      <c r="N507" s="10"/>
      <c r="O507" s="10"/>
      <c r="P507" s="10"/>
      <c r="Q507" s="10"/>
      <c r="R507" s="10"/>
      <c r="S507" s="10"/>
      <c r="T507" s="10"/>
      <c r="U507" s="10"/>
      <c r="V507" s="10"/>
      <c r="W507" s="10"/>
      <c r="X507" s="10"/>
      <c r="Y507" s="10"/>
      <c r="Z507" s="10"/>
      <c r="AA507" s="10"/>
      <c r="AB507" s="10"/>
      <c r="AC507" s="10"/>
    </row>
    <row r="508" spans="1:29" ht="83.25" customHeight="1" x14ac:dyDescent="0.3">
      <c r="A508" s="136" t="str">
        <f>'Matriz Nº1 Identificación'!A508</f>
        <v>55. 4</v>
      </c>
      <c r="B508" s="4" t="str">
        <f>IF('Matriz Nº1 Identificación'!B508&lt;&gt;" ",'Matriz Nº1 Identificación'!F508," ")</f>
        <v xml:space="preserve"> </v>
      </c>
      <c r="C508" s="101"/>
      <c r="D508" s="101"/>
      <c r="E508" s="4" t="str">
        <f>IFERROR(IF((VLOOKUP(C508,'Tabla 2-3-4-5'!$B$10:$C$12,2,FALSE)*(VLOOKUP('Matriz Nº2 Análisis'!D508,'Tabla 2-3-4-5'!$B$10:$C$12,2,FALSE)))&lt;3,"BAJO",IF((VLOOKUP(C508,'Tabla 2-3-4-5'!$B$10:$C$12,2,FALSE)*(VLOOKUP('Matriz Nº2 Análisis'!D508,'Tabla 2-3-4-5'!$B$10:$C$12,2,FALSE)))&gt;5,"ALTO","MEDIO"))," ")</f>
        <v xml:space="preserve"> </v>
      </c>
      <c r="F508" s="5" t="str">
        <f>IF(B508&lt;&gt;" ",'Matriz Nº1 Identificación'!E508," ")</f>
        <v xml:space="preserve"> </v>
      </c>
      <c r="G508" s="101"/>
      <c r="H508" s="101"/>
      <c r="I508" s="4" t="str">
        <f>IFERROR(IF((VLOOKUP(G508,'Tabla 2-3-4-5'!$B$10:$C$12,2,FALSE)*(VLOOKUP('Matriz Nº2 Análisis'!H508,'Tabla 2-3-4-5'!$B$10:$C$12,2,FALSE)))&lt;3,"BAJO",IF((VLOOKUP(G508,'Tabla 2-3-4-5'!$B$10:$C$12,2,FALSE)*(VLOOKUP('Matriz Nº2 Análisis'!H508,'Tabla 2-3-4-5'!$B$10:$C$12,2,FALSE)))&gt;5,"ALTO","MEDIO"))," ")</f>
        <v xml:space="preserve"> </v>
      </c>
      <c r="J508" s="9"/>
      <c r="K508" s="10"/>
      <c r="N508" s="10"/>
      <c r="O508" s="10"/>
      <c r="P508" s="10"/>
      <c r="Q508" s="10"/>
      <c r="R508" s="10"/>
      <c r="S508" s="10"/>
      <c r="T508" s="10"/>
      <c r="U508" s="10"/>
      <c r="V508" s="10"/>
      <c r="W508" s="10"/>
      <c r="X508" s="10"/>
      <c r="Y508" s="10"/>
      <c r="Z508" s="10"/>
      <c r="AA508" s="10"/>
      <c r="AB508" s="10"/>
      <c r="AC508" s="10"/>
    </row>
    <row r="509" spans="1:29" ht="83.25" customHeight="1" x14ac:dyDescent="0.3">
      <c r="A509" s="136" t="str">
        <f>'Matriz Nº1 Identificación'!A509</f>
        <v>55. 5</v>
      </c>
      <c r="B509" s="4" t="str">
        <f>IF('Matriz Nº1 Identificación'!B509&lt;&gt;" ",'Matriz Nº1 Identificación'!F509," ")</f>
        <v xml:space="preserve"> </v>
      </c>
      <c r="C509" s="101"/>
      <c r="D509" s="101"/>
      <c r="E509" s="4" t="str">
        <f>IFERROR(IF((VLOOKUP(C509,'Tabla 2-3-4-5'!$B$10:$C$12,2,FALSE)*(VLOOKUP('Matriz Nº2 Análisis'!D509,'Tabla 2-3-4-5'!$B$10:$C$12,2,FALSE)))&lt;3,"BAJO",IF((VLOOKUP(C509,'Tabla 2-3-4-5'!$B$10:$C$12,2,FALSE)*(VLOOKUP('Matriz Nº2 Análisis'!D509,'Tabla 2-3-4-5'!$B$10:$C$12,2,FALSE)))&gt;5,"ALTO","MEDIO"))," ")</f>
        <v xml:space="preserve"> </v>
      </c>
      <c r="F509" s="5" t="str">
        <f>IF(B509&lt;&gt;" ",'Matriz Nº1 Identificación'!E509," ")</f>
        <v xml:space="preserve"> </v>
      </c>
      <c r="G509" s="101"/>
      <c r="H509" s="101"/>
      <c r="I509" s="4" t="str">
        <f>IFERROR(IF((VLOOKUP(G509,'Tabla 2-3-4-5'!$B$10:$C$12,2,FALSE)*(VLOOKUP('Matriz Nº2 Análisis'!H509,'Tabla 2-3-4-5'!$B$10:$C$12,2,FALSE)))&lt;3,"BAJO",IF((VLOOKUP(G509,'Tabla 2-3-4-5'!$B$10:$C$12,2,FALSE)*(VLOOKUP('Matriz Nº2 Análisis'!H509,'Tabla 2-3-4-5'!$B$10:$C$12,2,FALSE)))&gt;5,"ALTO","MEDIO"))," ")</f>
        <v xml:space="preserve"> </v>
      </c>
      <c r="J509" s="9"/>
      <c r="K509" s="10"/>
      <c r="N509" s="10"/>
      <c r="O509" s="10"/>
      <c r="P509" s="10"/>
      <c r="Q509" s="10"/>
      <c r="R509" s="10"/>
      <c r="S509" s="10"/>
      <c r="T509" s="10"/>
      <c r="U509" s="10"/>
      <c r="V509" s="10"/>
      <c r="W509" s="10"/>
      <c r="X509" s="10"/>
      <c r="Y509" s="10"/>
      <c r="Z509" s="10"/>
      <c r="AA509" s="10"/>
      <c r="AB509" s="10"/>
      <c r="AC509" s="10"/>
    </row>
    <row r="510" spans="1:29" ht="83.25" customHeight="1" x14ac:dyDescent="0.3">
      <c r="A510" s="136" t="str">
        <f>'Matriz Nº1 Identificación'!A510</f>
        <v>55. 6</v>
      </c>
      <c r="B510" s="4" t="str">
        <f>IF('Matriz Nº1 Identificación'!B510&lt;&gt;" ",'Matriz Nº1 Identificación'!F510," ")</f>
        <v xml:space="preserve"> </v>
      </c>
      <c r="C510" s="101"/>
      <c r="D510" s="101"/>
      <c r="E510" s="4" t="str">
        <f>IFERROR(IF((VLOOKUP(C510,'Tabla 2-3-4-5'!$B$10:$C$12,2,FALSE)*(VLOOKUP('Matriz Nº2 Análisis'!D510,'Tabla 2-3-4-5'!$B$10:$C$12,2,FALSE)))&lt;3,"BAJO",IF((VLOOKUP(C510,'Tabla 2-3-4-5'!$B$10:$C$12,2,FALSE)*(VLOOKUP('Matriz Nº2 Análisis'!D510,'Tabla 2-3-4-5'!$B$10:$C$12,2,FALSE)))&gt;5,"ALTO","MEDIO"))," ")</f>
        <v xml:space="preserve"> </v>
      </c>
      <c r="F510" s="5" t="str">
        <f>IF(B510&lt;&gt;" ",'Matriz Nº1 Identificación'!E510," ")</f>
        <v xml:space="preserve"> </v>
      </c>
      <c r="G510" s="101"/>
      <c r="H510" s="101"/>
      <c r="I510" s="4" t="str">
        <f>IFERROR(IF((VLOOKUP(G510,'Tabla 2-3-4-5'!$B$10:$C$12,2,FALSE)*(VLOOKUP('Matriz Nº2 Análisis'!H510,'Tabla 2-3-4-5'!$B$10:$C$12,2,FALSE)))&lt;3,"BAJO",IF((VLOOKUP(G510,'Tabla 2-3-4-5'!$B$10:$C$12,2,FALSE)*(VLOOKUP('Matriz Nº2 Análisis'!H510,'Tabla 2-3-4-5'!$B$10:$C$12,2,FALSE)))&gt;5,"ALTO","MEDIO"))," ")</f>
        <v xml:space="preserve"> </v>
      </c>
      <c r="J510" s="9"/>
      <c r="K510" s="10"/>
      <c r="N510" s="10"/>
      <c r="O510" s="10"/>
      <c r="P510" s="10"/>
      <c r="Q510" s="10"/>
      <c r="R510" s="10"/>
      <c r="S510" s="10"/>
      <c r="T510" s="10"/>
      <c r="U510" s="10"/>
      <c r="V510" s="10"/>
      <c r="W510" s="10"/>
      <c r="X510" s="10"/>
      <c r="Y510" s="10"/>
      <c r="Z510" s="10"/>
      <c r="AA510" s="10"/>
      <c r="AB510" s="10"/>
      <c r="AC510" s="10"/>
    </row>
    <row r="511" spans="1:29" ht="83.25" customHeight="1" thickBot="1" x14ac:dyDescent="0.35">
      <c r="A511" s="136" t="str">
        <f>'Matriz Nº1 Identificación'!A511</f>
        <v>55. 7</v>
      </c>
      <c r="B511" s="4" t="str">
        <f>IF('Matriz Nº1 Identificación'!B511&lt;&gt;" ",'Matriz Nº1 Identificación'!F511," ")</f>
        <v xml:space="preserve"> </v>
      </c>
      <c r="C511" s="101"/>
      <c r="D511" s="101"/>
      <c r="E511" s="4" t="str">
        <f>IFERROR(IF((VLOOKUP(C511,'Tabla 2-3-4-5'!$B$10:$C$12,2,FALSE)*(VLOOKUP('Matriz Nº2 Análisis'!D511,'Tabla 2-3-4-5'!$B$10:$C$12,2,FALSE)))&lt;3,"BAJO",IF((VLOOKUP(C511,'Tabla 2-3-4-5'!$B$10:$C$12,2,FALSE)*(VLOOKUP('Matriz Nº2 Análisis'!D511,'Tabla 2-3-4-5'!$B$10:$C$12,2,FALSE)))&gt;5,"ALTO","MEDIO"))," ")</f>
        <v xml:space="preserve"> </v>
      </c>
      <c r="F511" s="5" t="str">
        <f>IF(B511&lt;&gt;" ",'Matriz Nº1 Identificación'!E511," ")</f>
        <v xml:space="preserve"> </v>
      </c>
      <c r="G511" s="101"/>
      <c r="H511" s="101"/>
      <c r="I511" s="4" t="str">
        <f>IFERROR(IF((VLOOKUP(G511,'Tabla 2-3-4-5'!$B$10:$C$12,2,FALSE)*(VLOOKUP('Matriz Nº2 Análisis'!H511,'Tabla 2-3-4-5'!$B$10:$C$12,2,FALSE)))&lt;3,"BAJO",IF((VLOOKUP(G511,'Tabla 2-3-4-5'!$B$10:$C$12,2,FALSE)*(VLOOKUP('Matriz Nº2 Análisis'!H511,'Tabla 2-3-4-5'!$B$10:$C$12,2,FALSE)))&gt;5,"ALTO","MEDIO"))," ")</f>
        <v xml:space="preserve"> </v>
      </c>
      <c r="J511" s="9"/>
      <c r="K511" s="10"/>
      <c r="N511" s="10"/>
      <c r="O511" s="10"/>
      <c r="P511" s="10"/>
      <c r="Q511" s="10"/>
      <c r="R511" s="10"/>
      <c r="S511" s="10"/>
      <c r="T511" s="10"/>
      <c r="U511" s="10"/>
      <c r="V511" s="10"/>
      <c r="W511" s="10"/>
      <c r="X511" s="10"/>
      <c r="Y511" s="10"/>
      <c r="Z511" s="10"/>
      <c r="AA511" s="10"/>
      <c r="AB511" s="10"/>
      <c r="AC511" s="10"/>
    </row>
    <row r="512" spans="1:29" ht="23.25" customHeight="1" thickBot="1" x14ac:dyDescent="0.35">
      <c r="A512" s="73" t="str">
        <f>'Matriz Nº1 Identificación'!A512</f>
        <v xml:space="preserve">Objetivo Estratégico: </v>
      </c>
      <c r="B512" s="409">
        <f>+'Matriz Nº1 Identificación'!B512:H512</f>
        <v>0</v>
      </c>
      <c r="C512" s="410"/>
      <c r="D512" s="410"/>
      <c r="E512" s="410"/>
      <c r="F512" s="410"/>
      <c r="G512" s="410"/>
      <c r="H512" s="410"/>
      <c r="I512" s="411"/>
      <c r="J512" s="1"/>
    </row>
    <row r="513" spans="1:29" ht="26.25" customHeight="1" x14ac:dyDescent="0.3">
      <c r="A513" s="75" t="str">
        <f>'Matriz Nº1 Identificación'!A513</f>
        <v>Objetivo táctico</v>
      </c>
      <c r="B513" s="406" t="str">
        <f>+'Matriz Nº1 Identificación'!B513:H513</f>
        <v xml:space="preserve">56. </v>
      </c>
      <c r="C513" s="407"/>
      <c r="D513" s="407"/>
      <c r="E513" s="407"/>
      <c r="F513" s="407"/>
      <c r="G513" s="407"/>
      <c r="H513" s="407"/>
      <c r="I513" s="408"/>
      <c r="J513" s="1"/>
    </row>
    <row r="514" spans="1:29" ht="83.25" customHeight="1" x14ac:dyDescent="0.3">
      <c r="A514" s="136" t="str">
        <f>'Matriz Nº1 Identificación'!A514</f>
        <v>56. 1</v>
      </c>
      <c r="B514" s="4" t="str">
        <f>IF('Matriz Nº1 Identificación'!B514&lt;&gt;" ",'Matriz Nº1 Identificación'!F514," ")</f>
        <v xml:space="preserve"> </v>
      </c>
      <c r="C514" s="101"/>
      <c r="D514" s="101"/>
      <c r="E514" s="4" t="str">
        <f>IFERROR(IF((VLOOKUP(C514,'Tabla 2-3-4-5'!$B$10:$C$12,2,FALSE)*(VLOOKUP('Matriz Nº2 Análisis'!D514,'Tabla 2-3-4-5'!$B$10:$C$12,2,FALSE)))&lt;3,"BAJO",IF((VLOOKUP(C514,'Tabla 2-3-4-5'!$B$10:$C$12,2,FALSE)*(VLOOKUP('Matriz Nº2 Análisis'!D514,'Tabla 2-3-4-5'!$B$10:$C$12,2,FALSE)))&gt;5,"ALTO","MEDIO"))," ")</f>
        <v xml:space="preserve"> </v>
      </c>
      <c r="F514" s="5" t="str">
        <f>IF(B514&lt;&gt;" ",'Matriz Nº1 Identificación'!E514," ")</f>
        <v xml:space="preserve"> </v>
      </c>
      <c r="G514" s="101"/>
      <c r="H514" s="101"/>
      <c r="I514" s="4" t="str">
        <f>IFERROR(IF((VLOOKUP(G514,'Tabla 2-3-4-5'!$B$10:$C$12,2,FALSE)*(VLOOKUP('Matriz Nº2 Análisis'!H514,'Tabla 2-3-4-5'!$B$10:$C$12,2,FALSE)))&lt;3,"BAJO",IF((VLOOKUP(G514,'Tabla 2-3-4-5'!$B$10:$C$12,2,FALSE)*(VLOOKUP('Matriz Nº2 Análisis'!H514,'Tabla 2-3-4-5'!$B$10:$C$12,2,FALSE)))&gt;5,"ALTO","MEDIO"))," ")</f>
        <v xml:space="preserve"> </v>
      </c>
      <c r="J514" s="9"/>
      <c r="K514" s="10"/>
      <c r="N514" s="10"/>
      <c r="O514" s="10"/>
      <c r="P514" s="10"/>
      <c r="Q514" s="10"/>
      <c r="R514" s="10"/>
      <c r="S514" s="10"/>
      <c r="T514" s="10"/>
      <c r="U514" s="10"/>
      <c r="V514" s="10"/>
      <c r="W514" s="10"/>
      <c r="X514" s="10"/>
      <c r="Y514" s="10"/>
      <c r="Z514" s="10"/>
      <c r="AA514" s="10"/>
      <c r="AB514" s="10"/>
      <c r="AC514" s="10"/>
    </row>
    <row r="515" spans="1:29" ht="83.25" customHeight="1" x14ac:dyDescent="0.3">
      <c r="A515" s="136" t="str">
        <f>'Matriz Nº1 Identificación'!A515</f>
        <v>56. 2</v>
      </c>
      <c r="B515" s="4" t="str">
        <f>IF('Matriz Nº1 Identificación'!B515&lt;&gt;" ",'Matriz Nº1 Identificación'!F515," ")</f>
        <v xml:space="preserve"> </v>
      </c>
      <c r="C515" s="101"/>
      <c r="D515" s="101"/>
      <c r="E515" s="4" t="str">
        <f>IFERROR(IF((VLOOKUP(C515,'Tabla 2-3-4-5'!$B$10:$C$12,2,FALSE)*(VLOOKUP('Matriz Nº2 Análisis'!D515,'Tabla 2-3-4-5'!$B$10:$C$12,2,FALSE)))&lt;3,"BAJO",IF((VLOOKUP(C515,'Tabla 2-3-4-5'!$B$10:$C$12,2,FALSE)*(VLOOKUP('Matriz Nº2 Análisis'!D515,'Tabla 2-3-4-5'!$B$10:$C$12,2,FALSE)))&gt;5,"ALTO","MEDIO"))," ")</f>
        <v xml:space="preserve"> </v>
      </c>
      <c r="F515" s="5" t="str">
        <f>IF(B515&lt;&gt;" ",'Matriz Nº1 Identificación'!E515," ")</f>
        <v xml:space="preserve"> </v>
      </c>
      <c r="G515" s="101"/>
      <c r="H515" s="101"/>
      <c r="I515" s="4" t="str">
        <f>IFERROR(IF((VLOOKUP(G515,'Tabla 2-3-4-5'!$B$10:$C$12,2,FALSE)*(VLOOKUP('Matriz Nº2 Análisis'!H515,'Tabla 2-3-4-5'!$B$10:$C$12,2,FALSE)))&lt;3,"BAJO",IF((VLOOKUP(G515,'Tabla 2-3-4-5'!$B$10:$C$12,2,FALSE)*(VLOOKUP('Matriz Nº2 Análisis'!H515,'Tabla 2-3-4-5'!$B$10:$C$12,2,FALSE)))&gt;5,"ALTO","MEDIO"))," ")</f>
        <v xml:space="preserve"> </v>
      </c>
      <c r="J515" s="9"/>
      <c r="K515" s="10"/>
      <c r="N515" s="10"/>
      <c r="O515" s="10"/>
      <c r="P515" s="10"/>
      <c r="Q515" s="10"/>
      <c r="R515" s="10"/>
      <c r="S515" s="10"/>
      <c r="T515" s="10"/>
      <c r="U515" s="10"/>
      <c r="V515" s="10"/>
      <c r="W515" s="10"/>
      <c r="X515" s="10"/>
      <c r="Y515" s="10"/>
      <c r="Z515" s="10"/>
      <c r="AA515" s="10"/>
      <c r="AB515" s="10"/>
      <c r="AC515" s="10"/>
    </row>
    <row r="516" spans="1:29" ht="83.25" customHeight="1" x14ac:dyDescent="0.3">
      <c r="A516" s="136" t="str">
        <f>'Matriz Nº1 Identificación'!A516</f>
        <v>56. 3</v>
      </c>
      <c r="B516" s="4" t="str">
        <f>IF('Matriz Nº1 Identificación'!B516&lt;&gt;" ",'Matriz Nº1 Identificación'!F516," ")</f>
        <v xml:space="preserve"> </v>
      </c>
      <c r="C516" s="101"/>
      <c r="D516" s="101"/>
      <c r="E516" s="4" t="str">
        <f>IFERROR(IF((VLOOKUP(C516,'Tabla 2-3-4-5'!$B$10:$C$12,2,FALSE)*(VLOOKUP('Matriz Nº2 Análisis'!D516,'Tabla 2-3-4-5'!$B$10:$C$12,2,FALSE)))&lt;3,"BAJO",IF((VLOOKUP(C516,'Tabla 2-3-4-5'!$B$10:$C$12,2,FALSE)*(VLOOKUP('Matriz Nº2 Análisis'!D516,'Tabla 2-3-4-5'!$B$10:$C$12,2,FALSE)))&gt;5,"ALTO","MEDIO"))," ")</f>
        <v xml:space="preserve"> </v>
      </c>
      <c r="F516" s="5" t="str">
        <f>IF(B516&lt;&gt;" ",'Matriz Nº1 Identificación'!E516," ")</f>
        <v xml:space="preserve"> </v>
      </c>
      <c r="G516" s="101"/>
      <c r="H516" s="101"/>
      <c r="I516" s="4" t="str">
        <f>IFERROR(IF((VLOOKUP(G516,'Tabla 2-3-4-5'!$B$10:$C$12,2,FALSE)*(VLOOKUP('Matriz Nº2 Análisis'!H516,'Tabla 2-3-4-5'!$B$10:$C$12,2,FALSE)))&lt;3,"BAJO",IF((VLOOKUP(G516,'Tabla 2-3-4-5'!$B$10:$C$12,2,FALSE)*(VLOOKUP('Matriz Nº2 Análisis'!H516,'Tabla 2-3-4-5'!$B$10:$C$12,2,FALSE)))&gt;5,"ALTO","MEDIO"))," ")</f>
        <v xml:space="preserve"> </v>
      </c>
      <c r="J516" s="9"/>
      <c r="K516" s="10"/>
      <c r="N516" s="10"/>
      <c r="O516" s="10"/>
      <c r="P516" s="10"/>
      <c r="Q516" s="10"/>
      <c r="R516" s="10"/>
      <c r="S516" s="10"/>
      <c r="T516" s="10"/>
      <c r="U516" s="10"/>
      <c r="V516" s="10"/>
      <c r="W516" s="10"/>
      <c r="X516" s="10"/>
      <c r="Y516" s="10"/>
      <c r="Z516" s="10"/>
      <c r="AA516" s="10"/>
      <c r="AB516" s="10"/>
      <c r="AC516" s="10"/>
    </row>
    <row r="517" spans="1:29" ht="83.25" customHeight="1" x14ac:dyDescent="0.3">
      <c r="A517" s="136" t="str">
        <f>'Matriz Nº1 Identificación'!A517</f>
        <v>56. 4</v>
      </c>
      <c r="B517" s="4" t="str">
        <f>IF('Matriz Nº1 Identificación'!B517&lt;&gt;" ",'Matriz Nº1 Identificación'!F517," ")</f>
        <v xml:space="preserve"> </v>
      </c>
      <c r="C517" s="101"/>
      <c r="D517" s="101"/>
      <c r="E517" s="4" t="str">
        <f>IFERROR(IF((VLOOKUP(C517,'Tabla 2-3-4-5'!$B$10:$C$12,2,FALSE)*(VLOOKUP('Matriz Nº2 Análisis'!D517,'Tabla 2-3-4-5'!$B$10:$C$12,2,FALSE)))&lt;3,"BAJO",IF((VLOOKUP(C517,'Tabla 2-3-4-5'!$B$10:$C$12,2,FALSE)*(VLOOKUP('Matriz Nº2 Análisis'!D517,'Tabla 2-3-4-5'!$B$10:$C$12,2,FALSE)))&gt;5,"ALTO","MEDIO"))," ")</f>
        <v xml:space="preserve"> </v>
      </c>
      <c r="F517" s="5" t="str">
        <f>IF(B517&lt;&gt;" ",'Matriz Nº1 Identificación'!E517," ")</f>
        <v xml:space="preserve"> </v>
      </c>
      <c r="G517" s="101"/>
      <c r="H517" s="101"/>
      <c r="I517" s="4" t="str">
        <f>IFERROR(IF((VLOOKUP(G517,'Tabla 2-3-4-5'!$B$10:$C$12,2,FALSE)*(VLOOKUP('Matriz Nº2 Análisis'!H517,'Tabla 2-3-4-5'!$B$10:$C$12,2,FALSE)))&lt;3,"BAJO",IF((VLOOKUP(G517,'Tabla 2-3-4-5'!$B$10:$C$12,2,FALSE)*(VLOOKUP('Matriz Nº2 Análisis'!H517,'Tabla 2-3-4-5'!$B$10:$C$12,2,FALSE)))&gt;5,"ALTO","MEDIO"))," ")</f>
        <v xml:space="preserve"> </v>
      </c>
      <c r="J517" s="9"/>
      <c r="K517" s="10"/>
      <c r="N517" s="10"/>
      <c r="O517" s="10"/>
      <c r="P517" s="10"/>
      <c r="Q517" s="10"/>
      <c r="R517" s="10"/>
      <c r="S517" s="10"/>
      <c r="T517" s="10"/>
      <c r="U517" s="10"/>
      <c r="V517" s="10"/>
      <c r="W517" s="10"/>
      <c r="X517" s="10"/>
      <c r="Y517" s="10"/>
      <c r="Z517" s="10"/>
      <c r="AA517" s="10"/>
      <c r="AB517" s="10"/>
      <c r="AC517" s="10"/>
    </row>
    <row r="518" spans="1:29" ht="83.25" customHeight="1" x14ac:dyDescent="0.3">
      <c r="A518" s="136" t="str">
        <f>'Matriz Nº1 Identificación'!A518</f>
        <v>56. 5</v>
      </c>
      <c r="B518" s="4" t="str">
        <f>IF('Matriz Nº1 Identificación'!B518&lt;&gt;" ",'Matriz Nº1 Identificación'!F518," ")</f>
        <v xml:space="preserve"> </v>
      </c>
      <c r="C518" s="101"/>
      <c r="D518" s="101"/>
      <c r="E518" s="4" t="str">
        <f>IFERROR(IF((VLOOKUP(C518,'Tabla 2-3-4-5'!$B$10:$C$12,2,FALSE)*(VLOOKUP('Matriz Nº2 Análisis'!D518,'Tabla 2-3-4-5'!$B$10:$C$12,2,FALSE)))&lt;3,"BAJO",IF((VLOOKUP(C518,'Tabla 2-3-4-5'!$B$10:$C$12,2,FALSE)*(VLOOKUP('Matriz Nº2 Análisis'!D518,'Tabla 2-3-4-5'!$B$10:$C$12,2,FALSE)))&gt;5,"ALTO","MEDIO"))," ")</f>
        <v xml:space="preserve"> </v>
      </c>
      <c r="F518" s="5" t="str">
        <f>IF(B518&lt;&gt;" ",'Matriz Nº1 Identificación'!E518," ")</f>
        <v xml:space="preserve"> </v>
      </c>
      <c r="G518" s="101"/>
      <c r="H518" s="101"/>
      <c r="I518" s="4" t="str">
        <f>IFERROR(IF((VLOOKUP(G518,'Tabla 2-3-4-5'!$B$10:$C$12,2,FALSE)*(VLOOKUP('Matriz Nº2 Análisis'!H518,'Tabla 2-3-4-5'!$B$10:$C$12,2,FALSE)))&lt;3,"BAJO",IF((VLOOKUP(G518,'Tabla 2-3-4-5'!$B$10:$C$12,2,FALSE)*(VLOOKUP('Matriz Nº2 Análisis'!H518,'Tabla 2-3-4-5'!$B$10:$C$12,2,FALSE)))&gt;5,"ALTO","MEDIO"))," ")</f>
        <v xml:space="preserve"> </v>
      </c>
      <c r="J518" s="9"/>
      <c r="K518" s="10"/>
      <c r="N518" s="10"/>
      <c r="O518" s="10"/>
      <c r="P518" s="10"/>
      <c r="Q518" s="10"/>
      <c r="R518" s="10"/>
      <c r="S518" s="10"/>
      <c r="T518" s="10"/>
      <c r="U518" s="10"/>
      <c r="V518" s="10"/>
      <c r="W518" s="10"/>
      <c r="X518" s="10"/>
      <c r="Y518" s="10"/>
      <c r="Z518" s="10"/>
      <c r="AA518" s="10"/>
      <c r="AB518" s="10"/>
      <c r="AC518" s="10"/>
    </row>
    <row r="519" spans="1:29" ht="83.25" customHeight="1" x14ac:dyDescent="0.3">
      <c r="A519" s="136" t="str">
        <f>'Matriz Nº1 Identificación'!A519</f>
        <v>56. 6</v>
      </c>
      <c r="B519" s="4" t="str">
        <f>IF('Matriz Nº1 Identificación'!B519&lt;&gt;" ",'Matriz Nº1 Identificación'!F519," ")</f>
        <v xml:space="preserve"> </v>
      </c>
      <c r="C519" s="101"/>
      <c r="D519" s="101"/>
      <c r="E519" s="4" t="str">
        <f>IFERROR(IF((VLOOKUP(C519,'Tabla 2-3-4-5'!$B$10:$C$12,2,FALSE)*(VLOOKUP('Matriz Nº2 Análisis'!D519,'Tabla 2-3-4-5'!$B$10:$C$12,2,FALSE)))&lt;3,"BAJO",IF((VLOOKUP(C519,'Tabla 2-3-4-5'!$B$10:$C$12,2,FALSE)*(VLOOKUP('Matriz Nº2 Análisis'!D519,'Tabla 2-3-4-5'!$B$10:$C$12,2,FALSE)))&gt;5,"ALTO","MEDIO"))," ")</f>
        <v xml:space="preserve"> </v>
      </c>
      <c r="F519" s="5" t="str">
        <f>IF(B519&lt;&gt;" ",'Matriz Nº1 Identificación'!E519," ")</f>
        <v xml:space="preserve"> </v>
      </c>
      <c r="G519" s="101"/>
      <c r="H519" s="101"/>
      <c r="I519" s="4" t="str">
        <f>IFERROR(IF((VLOOKUP(G519,'Tabla 2-3-4-5'!$B$10:$C$12,2,FALSE)*(VLOOKUP('Matriz Nº2 Análisis'!H519,'Tabla 2-3-4-5'!$B$10:$C$12,2,FALSE)))&lt;3,"BAJO",IF((VLOOKUP(G519,'Tabla 2-3-4-5'!$B$10:$C$12,2,FALSE)*(VLOOKUP('Matriz Nº2 Análisis'!H519,'Tabla 2-3-4-5'!$B$10:$C$12,2,FALSE)))&gt;5,"ALTO","MEDIO"))," ")</f>
        <v xml:space="preserve"> </v>
      </c>
      <c r="J519" s="9"/>
      <c r="K519" s="10"/>
      <c r="N519" s="10"/>
      <c r="O519" s="10"/>
      <c r="P519" s="10"/>
      <c r="Q519" s="10"/>
      <c r="R519" s="10"/>
      <c r="S519" s="10"/>
      <c r="T519" s="10"/>
      <c r="U519" s="10"/>
      <c r="V519" s="10"/>
      <c r="W519" s="10"/>
      <c r="X519" s="10"/>
      <c r="Y519" s="10"/>
      <c r="Z519" s="10"/>
      <c r="AA519" s="10"/>
      <c r="AB519" s="10"/>
      <c r="AC519" s="10"/>
    </row>
    <row r="520" spans="1:29" ht="83.25" customHeight="1" thickBot="1" x14ac:dyDescent="0.35">
      <c r="A520" s="136" t="str">
        <f>'Matriz Nº1 Identificación'!A520</f>
        <v>56. 7</v>
      </c>
      <c r="B520" s="4" t="str">
        <f>IF('Matriz Nº1 Identificación'!B520&lt;&gt;" ",'Matriz Nº1 Identificación'!F520," ")</f>
        <v xml:space="preserve"> </v>
      </c>
      <c r="C520" s="101"/>
      <c r="D520" s="101"/>
      <c r="E520" s="4" t="str">
        <f>IFERROR(IF((VLOOKUP(C520,'Tabla 2-3-4-5'!$B$10:$C$12,2,FALSE)*(VLOOKUP('Matriz Nº2 Análisis'!D520,'Tabla 2-3-4-5'!$B$10:$C$12,2,FALSE)))&lt;3,"BAJO",IF((VLOOKUP(C520,'Tabla 2-3-4-5'!$B$10:$C$12,2,FALSE)*(VLOOKUP('Matriz Nº2 Análisis'!D520,'Tabla 2-3-4-5'!$B$10:$C$12,2,FALSE)))&gt;5,"ALTO","MEDIO"))," ")</f>
        <v xml:space="preserve"> </v>
      </c>
      <c r="F520" s="5" t="str">
        <f>IF(B520&lt;&gt;" ",'Matriz Nº1 Identificación'!E520," ")</f>
        <v xml:space="preserve"> </v>
      </c>
      <c r="G520" s="101"/>
      <c r="H520" s="101"/>
      <c r="I520" s="4" t="str">
        <f>IFERROR(IF((VLOOKUP(G520,'Tabla 2-3-4-5'!$B$10:$C$12,2,FALSE)*(VLOOKUP('Matriz Nº2 Análisis'!H520,'Tabla 2-3-4-5'!$B$10:$C$12,2,FALSE)))&lt;3,"BAJO",IF((VLOOKUP(G520,'Tabla 2-3-4-5'!$B$10:$C$12,2,FALSE)*(VLOOKUP('Matriz Nº2 Análisis'!H520,'Tabla 2-3-4-5'!$B$10:$C$12,2,FALSE)))&gt;5,"ALTO","MEDIO"))," ")</f>
        <v xml:space="preserve"> </v>
      </c>
      <c r="J520" s="9"/>
      <c r="K520" s="10"/>
      <c r="N520" s="10"/>
      <c r="O520" s="10"/>
      <c r="P520" s="10"/>
      <c r="Q520" s="10"/>
      <c r="R520" s="10"/>
      <c r="S520" s="10"/>
      <c r="T520" s="10"/>
      <c r="U520" s="10"/>
      <c r="V520" s="10"/>
      <c r="W520" s="10"/>
      <c r="X520" s="10"/>
      <c r="Y520" s="10"/>
      <c r="Z520" s="10"/>
      <c r="AA520" s="10"/>
      <c r="AB520" s="10"/>
      <c r="AC520" s="10"/>
    </row>
    <row r="521" spans="1:29" ht="23.25" customHeight="1" thickBot="1" x14ac:dyDescent="0.35">
      <c r="A521" s="73" t="str">
        <f>'Matriz Nº1 Identificación'!A521</f>
        <v xml:space="preserve">Objetivo Estratégico: </v>
      </c>
      <c r="B521" s="409">
        <f>+'Matriz Nº1 Identificación'!B521:H521</f>
        <v>0</v>
      </c>
      <c r="C521" s="410"/>
      <c r="D521" s="410"/>
      <c r="E521" s="410"/>
      <c r="F521" s="410"/>
      <c r="G521" s="410"/>
      <c r="H521" s="410"/>
      <c r="I521" s="411"/>
      <c r="J521" s="1"/>
    </row>
    <row r="522" spans="1:29" ht="26.25" customHeight="1" x14ac:dyDescent="0.3">
      <c r="A522" s="75" t="str">
        <f>'Matriz Nº1 Identificación'!A522</f>
        <v>Objetivo táctico</v>
      </c>
      <c r="B522" s="406" t="str">
        <f>+'Matriz Nº1 Identificación'!B522:H522</f>
        <v xml:space="preserve">57. </v>
      </c>
      <c r="C522" s="407"/>
      <c r="D522" s="407"/>
      <c r="E522" s="407"/>
      <c r="F522" s="407"/>
      <c r="G522" s="407"/>
      <c r="H522" s="407"/>
      <c r="I522" s="408"/>
      <c r="J522" s="1"/>
    </row>
    <row r="523" spans="1:29" ht="83.25" customHeight="1" x14ac:dyDescent="0.3">
      <c r="A523" s="136" t="str">
        <f>'Matriz Nº1 Identificación'!A523</f>
        <v>57. 1</v>
      </c>
      <c r="B523" s="4" t="str">
        <f>IF('Matriz Nº1 Identificación'!B523&lt;&gt;" ",'Matriz Nº1 Identificación'!F523," ")</f>
        <v xml:space="preserve"> </v>
      </c>
      <c r="C523" s="101"/>
      <c r="D523" s="101"/>
      <c r="E523" s="4" t="str">
        <f>IFERROR(IF((VLOOKUP(C523,'Tabla 2-3-4-5'!$B$10:$C$12,2,FALSE)*(VLOOKUP('Matriz Nº2 Análisis'!D523,'Tabla 2-3-4-5'!$B$10:$C$12,2,FALSE)))&lt;3,"BAJO",IF((VLOOKUP(C523,'Tabla 2-3-4-5'!$B$10:$C$12,2,FALSE)*(VLOOKUP('Matriz Nº2 Análisis'!D523,'Tabla 2-3-4-5'!$B$10:$C$12,2,FALSE)))&gt;5,"ALTO","MEDIO"))," ")</f>
        <v xml:space="preserve"> </v>
      </c>
      <c r="F523" s="5" t="str">
        <f>IF(B523&lt;&gt;" ",'Matriz Nº1 Identificación'!E523," ")</f>
        <v xml:space="preserve"> </v>
      </c>
      <c r="G523" s="101"/>
      <c r="H523" s="101"/>
      <c r="I523" s="4" t="str">
        <f>IFERROR(IF((VLOOKUP(G523,'Tabla 2-3-4-5'!$B$10:$C$12,2,FALSE)*(VLOOKUP('Matriz Nº2 Análisis'!H523,'Tabla 2-3-4-5'!$B$10:$C$12,2,FALSE)))&lt;3,"BAJO",IF((VLOOKUP(G523,'Tabla 2-3-4-5'!$B$10:$C$12,2,FALSE)*(VLOOKUP('Matriz Nº2 Análisis'!H523,'Tabla 2-3-4-5'!$B$10:$C$12,2,FALSE)))&gt;5,"ALTO","MEDIO"))," ")</f>
        <v xml:space="preserve"> </v>
      </c>
      <c r="J523" s="9"/>
      <c r="K523" s="10"/>
      <c r="N523" s="10"/>
      <c r="O523" s="10"/>
      <c r="P523" s="10"/>
      <c r="Q523" s="10"/>
      <c r="R523" s="10"/>
      <c r="S523" s="10"/>
      <c r="T523" s="10"/>
      <c r="U523" s="10"/>
      <c r="V523" s="10"/>
      <c r="W523" s="10"/>
      <c r="X523" s="10"/>
      <c r="Y523" s="10"/>
      <c r="Z523" s="10"/>
      <c r="AA523" s="10"/>
      <c r="AB523" s="10"/>
      <c r="AC523" s="10"/>
    </row>
    <row r="524" spans="1:29" ht="83.25" customHeight="1" x14ac:dyDescent="0.3">
      <c r="A524" s="136" t="str">
        <f>'Matriz Nº1 Identificación'!A524</f>
        <v>57. 2</v>
      </c>
      <c r="B524" s="4" t="str">
        <f>IF('Matriz Nº1 Identificación'!B524&lt;&gt;" ",'Matriz Nº1 Identificación'!F524," ")</f>
        <v xml:space="preserve"> </v>
      </c>
      <c r="C524" s="101"/>
      <c r="D524" s="101"/>
      <c r="E524" s="4" t="str">
        <f>IFERROR(IF((VLOOKUP(C524,'Tabla 2-3-4-5'!$B$10:$C$12,2,FALSE)*(VLOOKUP('Matriz Nº2 Análisis'!D524,'Tabla 2-3-4-5'!$B$10:$C$12,2,FALSE)))&lt;3,"BAJO",IF((VLOOKUP(C524,'Tabla 2-3-4-5'!$B$10:$C$12,2,FALSE)*(VLOOKUP('Matriz Nº2 Análisis'!D524,'Tabla 2-3-4-5'!$B$10:$C$12,2,FALSE)))&gt;5,"ALTO","MEDIO"))," ")</f>
        <v xml:space="preserve"> </v>
      </c>
      <c r="F524" s="5" t="str">
        <f>IF(B524&lt;&gt;" ",'Matriz Nº1 Identificación'!E524," ")</f>
        <v xml:space="preserve"> </v>
      </c>
      <c r="G524" s="101"/>
      <c r="H524" s="101"/>
      <c r="I524" s="4" t="str">
        <f>IFERROR(IF((VLOOKUP(G524,'Tabla 2-3-4-5'!$B$10:$C$12,2,FALSE)*(VLOOKUP('Matriz Nº2 Análisis'!H524,'Tabla 2-3-4-5'!$B$10:$C$12,2,FALSE)))&lt;3,"BAJO",IF((VLOOKUP(G524,'Tabla 2-3-4-5'!$B$10:$C$12,2,FALSE)*(VLOOKUP('Matriz Nº2 Análisis'!H524,'Tabla 2-3-4-5'!$B$10:$C$12,2,FALSE)))&gt;5,"ALTO","MEDIO"))," ")</f>
        <v xml:space="preserve"> </v>
      </c>
      <c r="J524" s="9"/>
      <c r="K524" s="10"/>
      <c r="N524" s="10"/>
      <c r="O524" s="10"/>
      <c r="P524" s="10"/>
      <c r="Q524" s="10"/>
      <c r="R524" s="10"/>
      <c r="S524" s="10"/>
      <c r="T524" s="10"/>
      <c r="U524" s="10"/>
      <c r="V524" s="10"/>
      <c r="W524" s="10"/>
      <c r="X524" s="10"/>
      <c r="Y524" s="10"/>
      <c r="Z524" s="10"/>
      <c r="AA524" s="10"/>
      <c r="AB524" s="10"/>
      <c r="AC524" s="10"/>
    </row>
    <row r="525" spans="1:29" ht="83.25" customHeight="1" x14ac:dyDescent="0.3">
      <c r="A525" s="136" t="str">
        <f>'Matriz Nº1 Identificación'!A525</f>
        <v>57. 3</v>
      </c>
      <c r="B525" s="4" t="str">
        <f>IF('Matriz Nº1 Identificación'!B525&lt;&gt;" ",'Matriz Nº1 Identificación'!F525," ")</f>
        <v xml:space="preserve"> </v>
      </c>
      <c r="C525" s="101"/>
      <c r="D525" s="101"/>
      <c r="E525" s="4" t="str">
        <f>IFERROR(IF((VLOOKUP(C525,'Tabla 2-3-4-5'!$B$10:$C$12,2,FALSE)*(VLOOKUP('Matriz Nº2 Análisis'!D525,'Tabla 2-3-4-5'!$B$10:$C$12,2,FALSE)))&lt;3,"BAJO",IF((VLOOKUP(C525,'Tabla 2-3-4-5'!$B$10:$C$12,2,FALSE)*(VLOOKUP('Matriz Nº2 Análisis'!D525,'Tabla 2-3-4-5'!$B$10:$C$12,2,FALSE)))&gt;5,"ALTO","MEDIO"))," ")</f>
        <v xml:space="preserve"> </v>
      </c>
      <c r="F525" s="5" t="str">
        <f>IF(B525&lt;&gt;" ",'Matriz Nº1 Identificación'!E525," ")</f>
        <v xml:space="preserve"> </v>
      </c>
      <c r="G525" s="101"/>
      <c r="H525" s="101"/>
      <c r="I525" s="4" t="str">
        <f>IFERROR(IF((VLOOKUP(G525,'Tabla 2-3-4-5'!$B$10:$C$12,2,FALSE)*(VLOOKUP('Matriz Nº2 Análisis'!H525,'Tabla 2-3-4-5'!$B$10:$C$12,2,FALSE)))&lt;3,"BAJO",IF((VLOOKUP(G525,'Tabla 2-3-4-5'!$B$10:$C$12,2,FALSE)*(VLOOKUP('Matriz Nº2 Análisis'!H525,'Tabla 2-3-4-5'!$B$10:$C$12,2,FALSE)))&gt;5,"ALTO","MEDIO"))," ")</f>
        <v xml:space="preserve"> </v>
      </c>
      <c r="J525" s="9"/>
      <c r="K525" s="10"/>
      <c r="N525" s="10"/>
      <c r="O525" s="10"/>
      <c r="P525" s="10"/>
      <c r="Q525" s="10"/>
      <c r="R525" s="10"/>
      <c r="S525" s="10"/>
      <c r="T525" s="10"/>
      <c r="U525" s="10"/>
      <c r="V525" s="10"/>
      <c r="W525" s="10"/>
      <c r="X525" s="10"/>
      <c r="Y525" s="10"/>
      <c r="Z525" s="10"/>
      <c r="AA525" s="10"/>
      <c r="AB525" s="10"/>
      <c r="AC525" s="10"/>
    </row>
    <row r="526" spans="1:29" ht="83.25" customHeight="1" x14ac:dyDescent="0.3">
      <c r="A526" s="136" t="str">
        <f>'Matriz Nº1 Identificación'!A526</f>
        <v>57. 4</v>
      </c>
      <c r="B526" s="4" t="str">
        <f>IF('Matriz Nº1 Identificación'!B526&lt;&gt;" ",'Matriz Nº1 Identificación'!F526," ")</f>
        <v xml:space="preserve"> </v>
      </c>
      <c r="C526" s="101"/>
      <c r="D526" s="101"/>
      <c r="E526" s="4" t="str">
        <f>IFERROR(IF((VLOOKUP(C526,'Tabla 2-3-4-5'!$B$10:$C$12,2,FALSE)*(VLOOKUP('Matriz Nº2 Análisis'!D526,'Tabla 2-3-4-5'!$B$10:$C$12,2,FALSE)))&lt;3,"BAJO",IF((VLOOKUP(C526,'Tabla 2-3-4-5'!$B$10:$C$12,2,FALSE)*(VLOOKUP('Matriz Nº2 Análisis'!D526,'Tabla 2-3-4-5'!$B$10:$C$12,2,FALSE)))&gt;5,"ALTO","MEDIO"))," ")</f>
        <v xml:space="preserve"> </v>
      </c>
      <c r="F526" s="5" t="str">
        <f>IF(B526&lt;&gt;" ",'Matriz Nº1 Identificación'!E526," ")</f>
        <v xml:space="preserve"> </v>
      </c>
      <c r="G526" s="101"/>
      <c r="H526" s="101"/>
      <c r="I526" s="4" t="str">
        <f>IFERROR(IF((VLOOKUP(G526,'Tabla 2-3-4-5'!$B$10:$C$12,2,FALSE)*(VLOOKUP('Matriz Nº2 Análisis'!H526,'Tabla 2-3-4-5'!$B$10:$C$12,2,FALSE)))&lt;3,"BAJO",IF((VLOOKUP(G526,'Tabla 2-3-4-5'!$B$10:$C$12,2,FALSE)*(VLOOKUP('Matriz Nº2 Análisis'!H526,'Tabla 2-3-4-5'!$B$10:$C$12,2,FALSE)))&gt;5,"ALTO","MEDIO"))," ")</f>
        <v xml:space="preserve"> </v>
      </c>
      <c r="J526" s="9"/>
      <c r="K526" s="10"/>
      <c r="N526" s="10"/>
      <c r="O526" s="10"/>
      <c r="P526" s="10"/>
      <c r="Q526" s="10"/>
      <c r="R526" s="10"/>
      <c r="S526" s="10"/>
      <c r="T526" s="10"/>
      <c r="U526" s="10"/>
      <c r="V526" s="10"/>
      <c r="W526" s="10"/>
      <c r="X526" s="10"/>
      <c r="Y526" s="10"/>
      <c r="Z526" s="10"/>
      <c r="AA526" s="10"/>
      <c r="AB526" s="10"/>
      <c r="AC526" s="10"/>
    </row>
    <row r="527" spans="1:29" ht="83.25" customHeight="1" x14ac:dyDescent="0.3">
      <c r="A527" s="136" t="str">
        <f>'Matriz Nº1 Identificación'!A527</f>
        <v>57. 5</v>
      </c>
      <c r="B527" s="4" t="str">
        <f>IF('Matriz Nº1 Identificación'!B527&lt;&gt;" ",'Matriz Nº1 Identificación'!F527," ")</f>
        <v xml:space="preserve"> </v>
      </c>
      <c r="C527" s="101"/>
      <c r="D527" s="101"/>
      <c r="E527" s="4" t="str">
        <f>IFERROR(IF((VLOOKUP(C527,'Tabla 2-3-4-5'!$B$10:$C$12,2,FALSE)*(VLOOKUP('Matriz Nº2 Análisis'!D527,'Tabla 2-3-4-5'!$B$10:$C$12,2,FALSE)))&lt;3,"BAJO",IF((VLOOKUP(C527,'Tabla 2-3-4-5'!$B$10:$C$12,2,FALSE)*(VLOOKUP('Matriz Nº2 Análisis'!D527,'Tabla 2-3-4-5'!$B$10:$C$12,2,FALSE)))&gt;5,"ALTO","MEDIO"))," ")</f>
        <v xml:space="preserve"> </v>
      </c>
      <c r="F527" s="5" t="str">
        <f>IF(B527&lt;&gt;" ",'Matriz Nº1 Identificación'!E527," ")</f>
        <v xml:space="preserve"> </v>
      </c>
      <c r="G527" s="101"/>
      <c r="H527" s="101"/>
      <c r="I527" s="4" t="str">
        <f>IFERROR(IF((VLOOKUP(G527,'Tabla 2-3-4-5'!$B$10:$C$12,2,FALSE)*(VLOOKUP('Matriz Nº2 Análisis'!H527,'Tabla 2-3-4-5'!$B$10:$C$12,2,FALSE)))&lt;3,"BAJO",IF((VLOOKUP(G527,'Tabla 2-3-4-5'!$B$10:$C$12,2,FALSE)*(VLOOKUP('Matriz Nº2 Análisis'!H527,'Tabla 2-3-4-5'!$B$10:$C$12,2,FALSE)))&gt;5,"ALTO","MEDIO"))," ")</f>
        <v xml:space="preserve"> </v>
      </c>
      <c r="J527" s="9"/>
      <c r="K527" s="10"/>
      <c r="N527" s="10"/>
      <c r="O527" s="10"/>
      <c r="P527" s="10"/>
      <c r="Q527" s="10"/>
      <c r="R527" s="10"/>
      <c r="S527" s="10"/>
      <c r="T527" s="10"/>
      <c r="U527" s="10"/>
      <c r="V527" s="10"/>
      <c r="W527" s="10"/>
      <c r="X527" s="10"/>
      <c r="Y527" s="10"/>
      <c r="Z527" s="10"/>
      <c r="AA527" s="10"/>
      <c r="AB527" s="10"/>
      <c r="AC527" s="10"/>
    </row>
    <row r="528" spans="1:29" ht="83.25" customHeight="1" x14ac:dyDescent="0.3">
      <c r="A528" s="136" t="str">
        <f>'Matriz Nº1 Identificación'!A528</f>
        <v>57. 6</v>
      </c>
      <c r="B528" s="4" t="str">
        <f>IF('Matriz Nº1 Identificación'!B528&lt;&gt;" ",'Matriz Nº1 Identificación'!F528," ")</f>
        <v xml:space="preserve"> </v>
      </c>
      <c r="C528" s="101"/>
      <c r="D528" s="101"/>
      <c r="E528" s="4" t="str">
        <f>IFERROR(IF((VLOOKUP(C528,'Tabla 2-3-4-5'!$B$10:$C$12,2,FALSE)*(VLOOKUP('Matriz Nº2 Análisis'!D528,'Tabla 2-3-4-5'!$B$10:$C$12,2,FALSE)))&lt;3,"BAJO",IF((VLOOKUP(C528,'Tabla 2-3-4-5'!$B$10:$C$12,2,FALSE)*(VLOOKUP('Matriz Nº2 Análisis'!D528,'Tabla 2-3-4-5'!$B$10:$C$12,2,FALSE)))&gt;5,"ALTO","MEDIO"))," ")</f>
        <v xml:space="preserve"> </v>
      </c>
      <c r="F528" s="5" t="str">
        <f>IF(B528&lt;&gt;" ",'Matriz Nº1 Identificación'!E528," ")</f>
        <v xml:space="preserve"> </v>
      </c>
      <c r="G528" s="101"/>
      <c r="H528" s="101"/>
      <c r="I528" s="4" t="str">
        <f>IFERROR(IF((VLOOKUP(G528,'Tabla 2-3-4-5'!$B$10:$C$12,2,FALSE)*(VLOOKUP('Matriz Nº2 Análisis'!H528,'Tabla 2-3-4-5'!$B$10:$C$12,2,FALSE)))&lt;3,"BAJO",IF((VLOOKUP(G528,'Tabla 2-3-4-5'!$B$10:$C$12,2,FALSE)*(VLOOKUP('Matriz Nº2 Análisis'!H528,'Tabla 2-3-4-5'!$B$10:$C$12,2,FALSE)))&gt;5,"ALTO","MEDIO"))," ")</f>
        <v xml:space="preserve"> </v>
      </c>
      <c r="J528" s="9"/>
      <c r="K528" s="10"/>
      <c r="N528" s="10"/>
      <c r="O528" s="10"/>
      <c r="P528" s="10"/>
      <c r="Q528" s="10"/>
      <c r="R528" s="10"/>
      <c r="S528" s="10"/>
      <c r="T528" s="10"/>
      <c r="U528" s="10"/>
      <c r="V528" s="10"/>
      <c r="W528" s="10"/>
      <c r="X528" s="10"/>
      <c r="Y528" s="10"/>
      <c r="Z528" s="10"/>
      <c r="AA528" s="10"/>
      <c r="AB528" s="10"/>
      <c r="AC528" s="10"/>
    </row>
    <row r="529" spans="1:29" ht="83.25" customHeight="1" thickBot="1" x14ac:dyDescent="0.35">
      <c r="A529" s="136" t="str">
        <f>'Matriz Nº1 Identificación'!A529</f>
        <v>57. 7</v>
      </c>
      <c r="B529" s="4" t="str">
        <f>IF('Matriz Nº1 Identificación'!B529&lt;&gt;" ",'Matriz Nº1 Identificación'!F529," ")</f>
        <v xml:space="preserve"> </v>
      </c>
      <c r="C529" s="101"/>
      <c r="D529" s="101"/>
      <c r="E529" s="4" t="str">
        <f>IFERROR(IF((VLOOKUP(C529,'Tabla 2-3-4-5'!$B$10:$C$12,2,FALSE)*(VLOOKUP('Matriz Nº2 Análisis'!D529,'Tabla 2-3-4-5'!$B$10:$C$12,2,FALSE)))&lt;3,"BAJO",IF((VLOOKUP(C529,'Tabla 2-3-4-5'!$B$10:$C$12,2,FALSE)*(VLOOKUP('Matriz Nº2 Análisis'!D529,'Tabla 2-3-4-5'!$B$10:$C$12,2,FALSE)))&gt;5,"ALTO","MEDIO"))," ")</f>
        <v xml:space="preserve"> </v>
      </c>
      <c r="F529" s="5" t="str">
        <f>IF(B529&lt;&gt;" ",'Matriz Nº1 Identificación'!E529," ")</f>
        <v xml:space="preserve"> </v>
      </c>
      <c r="G529" s="101"/>
      <c r="H529" s="101"/>
      <c r="I529" s="4" t="str">
        <f>IFERROR(IF((VLOOKUP(G529,'Tabla 2-3-4-5'!$B$10:$C$12,2,FALSE)*(VLOOKUP('Matriz Nº2 Análisis'!H529,'Tabla 2-3-4-5'!$B$10:$C$12,2,FALSE)))&lt;3,"BAJO",IF((VLOOKUP(G529,'Tabla 2-3-4-5'!$B$10:$C$12,2,FALSE)*(VLOOKUP('Matriz Nº2 Análisis'!H529,'Tabla 2-3-4-5'!$B$10:$C$12,2,FALSE)))&gt;5,"ALTO","MEDIO"))," ")</f>
        <v xml:space="preserve"> </v>
      </c>
      <c r="J529" s="9"/>
      <c r="K529" s="10"/>
      <c r="N529" s="10"/>
      <c r="O529" s="10"/>
      <c r="P529" s="10"/>
      <c r="Q529" s="10"/>
      <c r="R529" s="10"/>
      <c r="S529" s="10"/>
      <c r="T529" s="10"/>
      <c r="U529" s="10"/>
      <c r="V529" s="10"/>
      <c r="W529" s="10"/>
      <c r="X529" s="10"/>
      <c r="Y529" s="10"/>
      <c r="Z529" s="10"/>
      <c r="AA529" s="10"/>
      <c r="AB529" s="10"/>
      <c r="AC529" s="10"/>
    </row>
    <row r="530" spans="1:29" ht="23.25" customHeight="1" thickBot="1" x14ac:dyDescent="0.35">
      <c r="A530" s="73" t="str">
        <f>'Matriz Nº1 Identificación'!A530</f>
        <v xml:space="preserve">Objetivo Estratégico: </v>
      </c>
      <c r="B530" s="409">
        <f>+'Matriz Nº1 Identificación'!B530:H530</f>
        <v>0</v>
      </c>
      <c r="C530" s="410"/>
      <c r="D530" s="410"/>
      <c r="E530" s="410"/>
      <c r="F530" s="410"/>
      <c r="G530" s="410"/>
      <c r="H530" s="410"/>
      <c r="I530" s="411"/>
      <c r="J530" s="1"/>
    </row>
    <row r="531" spans="1:29" ht="26.25" customHeight="1" x14ac:dyDescent="0.3">
      <c r="A531" s="75" t="str">
        <f>'Matriz Nº1 Identificación'!A531</f>
        <v>Objetivo táctico</v>
      </c>
      <c r="B531" s="406" t="str">
        <f>+'Matriz Nº1 Identificación'!B531:H531</f>
        <v xml:space="preserve">58. </v>
      </c>
      <c r="C531" s="407"/>
      <c r="D531" s="407"/>
      <c r="E531" s="407"/>
      <c r="F531" s="407"/>
      <c r="G531" s="407"/>
      <c r="H531" s="407"/>
      <c r="I531" s="408"/>
      <c r="J531" s="1"/>
    </row>
    <row r="532" spans="1:29" ht="83.25" customHeight="1" x14ac:dyDescent="0.3">
      <c r="A532" s="136" t="str">
        <f>'Matriz Nº1 Identificación'!A532</f>
        <v>58. 1</v>
      </c>
      <c r="B532" s="4" t="str">
        <f>IF('Matriz Nº1 Identificación'!B532&lt;&gt;" ",'Matriz Nº1 Identificación'!F532," ")</f>
        <v xml:space="preserve"> </v>
      </c>
      <c r="C532" s="101"/>
      <c r="D532" s="101"/>
      <c r="E532" s="4" t="str">
        <f>IFERROR(IF((VLOOKUP(C532,'Tabla 2-3-4-5'!$B$10:$C$12,2,FALSE)*(VLOOKUP('Matriz Nº2 Análisis'!D532,'Tabla 2-3-4-5'!$B$10:$C$12,2,FALSE)))&lt;3,"BAJO",IF((VLOOKUP(C532,'Tabla 2-3-4-5'!$B$10:$C$12,2,FALSE)*(VLOOKUP('Matriz Nº2 Análisis'!D532,'Tabla 2-3-4-5'!$B$10:$C$12,2,FALSE)))&gt;5,"ALTO","MEDIO"))," ")</f>
        <v xml:space="preserve"> </v>
      </c>
      <c r="F532" s="5" t="str">
        <f>IF(B532&lt;&gt;" ",'Matriz Nº1 Identificación'!E532," ")</f>
        <v xml:space="preserve"> </v>
      </c>
      <c r="G532" s="101"/>
      <c r="H532" s="101"/>
      <c r="I532" s="4" t="str">
        <f>IFERROR(IF((VLOOKUP(G532,'Tabla 2-3-4-5'!$B$10:$C$12,2,FALSE)*(VLOOKUP('Matriz Nº2 Análisis'!H532,'Tabla 2-3-4-5'!$B$10:$C$12,2,FALSE)))&lt;3,"BAJO",IF((VLOOKUP(G532,'Tabla 2-3-4-5'!$B$10:$C$12,2,FALSE)*(VLOOKUP('Matriz Nº2 Análisis'!H532,'Tabla 2-3-4-5'!$B$10:$C$12,2,FALSE)))&gt;5,"ALTO","MEDIO"))," ")</f>
        <v xml:space="preserve"> </v>
      </c>
      <c r="J532" s="9"/>
      <c r="K532" s="10"/>
      <c r="N532" s="10"/>
      <c r="O532" s="10"/>
      <c r="P532" s="10"/>
      <c r="Q532" s="10"/>
      <c r="R532" s="10"/>
      <c r="S532" s="10"/>
      <c r="T532" s="10"/>
      <c r="U532" s="10"/>
      <c r="V532" s="10"/>
      <c r="W532" s="10"/>
      <c r="X532" s="10"/>
      <c r="Y532" s="10"/>
      <c r="Z532" s="10"/>
      <c r="AA532" s="10"/>
      <c r="AB532" s="10"/>
      <c r="AC532" s="10"/>
    </row>
    <row r="533" spans="1:29" ht="83.25" customHeight="1" x14ac:dyDescent="0.3">
      <c r="A533" s="136" t="str">
        <f>'Matriz Nº1 Identificación'!A533</f>
        <v>58. 2</v>
      </c>
      <c r="B533" s="4" t="str">
        <f>IF('Matriz Nº1 Identificación'!B533&lt;&gt;" ",'Matriz Nº1 Identificación'!F533," ")</f>
        <v xml:space="preserve"> </v>
      </c>
      <c r="C533" s="101"/>
      <c r="D533" s="101"/>
      <c r="E533" s="4" t="str">
        <f>IFERROR(IF((VLOOKUP(C533,'Tabla 2-3-4-5'!$B$10:$C$12,2,FALSE)*(VLOOKUP('Matriz Nº2 Análisis'!D533,'Tabla 2-3-4-5'!$B$10:$C$12,2,FALSE)))&lt;3,"BAJO",IF((VLOOKUP(C533,'Tabla 2-3-4-5'!$B$10:$C$12,2,FALSE)*(VLOOKUP('Matriz Nº2 Análisis'!D533,'Tabla 2-3-4-5'!$B$10:$C$12,2,FALSE)))&gt;5,"ALTO","MEDIO"))," ")</f>
        <v xml:space="preserve"> </v>
      </c>
      <c r="F533" s="5" t="str">
        <f>IF(B533&lt;&gt;" ",'Matriz Nº1 Identificación'!E533," ")</f>
        <v xml:space="preserve"> </v>
      </c>
      <c r="G533" s="101"/>
      <c r="H533" s="101"/>
      <c r="I533" s="4" t="str">
        <f>IFERROR(IF((VLOOKUP(G533,'Tabla 2-3-4-5'!$B$10:$C$12,2,FALSE)*(VLOOKUP('Matriz Nº2 Análisis'!H533,'Tabla 2-3-4-5'!$B$10:$C$12,2,FALSE)))&lt;3,"BAJO",IF((VLOOKUP(G533,'Tabla 2-3-4-5'!$B$10:$C$12,2,FALSE)*(VLOOKUP('Matriz Nº2 Análisis'!H533,'Tabla 2-3-4-5'!$B$10:$C$12,2,FALSE)))&gt;5,"ALTO","MEDIO"))," ")</f>
        <v xml:space="preserve"> </v>
      </c>
      <c r="J533" s="9"/>
      <c r="K533" s="10"/>
      <c r="N533" s="10"/>
      <c r="O533" s="10"/>
      <c r="P533" s="10"/>
      <c r="Q533" s="10"/>
      <c r="R533" s="10"/>
      <c r="S533" s="10"/>
      <c r="T533" s="10"/>
      <c r="U533" s="10"/>
      <c r="V533" s="10"/>
      <c r="W533" s="10"/>
      <c r="X533" s="10"/>
      <c r="Y533" s="10"/>
      <c r="Z533" s="10"/>
      <c r="AA533" s="10"/>
      <c r="AB533" s="10"/>
      <c r="AC533" s="10"/>
    </row>
    <row r="534" spans="1:29" ht="83.25" customHeight="1" x14ac:dyDescent="0.3">
      <c r="A534" s="136" t="str">
        <f>'Matriz Nº1 Identificación'!A534</f>
        <v>58. 3</v>
      </c>
      <c r="B534" s="4" t="str">
        <f>IF('Matriz Nº1 Identificación'!B534&lt;&gt;" ",'Matriz Nº1 Identificación'!F534," ")</f>
        <v xml:space="preserve"> </v>
      </c>
      <c r="C534" s="101"/>
      <c r="D534" s="101"/>
      <c r="E534" s="4" t="str">
        <f>IFERROR(IF((VLOOKUP(C534,'Tabla 2-3-4-5'!$B$10:$C$12,2,FALSE)*(VLOOKUP('Matriz Nº2 Análisis'!D534,'Tabla 2-3-4-5'!$B$10:$C$12,2,FALSE)))&lt;3,"BAJO",IF((VLOOKUP(C534,'Tabla 2-3-4-5'!$B$10:$C$12,2,FALSE)*(VLOOKUP('Matriz Nº2 Análisis'!D534,'Tabla 2-3-4-5'!$B$10:$C$12,2,FALSE)))&gt;5,"ALTO","MEDIO"))," ")</f>
        <v xml:space="preserve"> </v>
      </c>
      <c r="F534" s="5" t="str">
        <f>IF(B534&lt;&gt;" ",'Matriz Nº1 Identificación'!E534," ")</f>
        <v xml:space="preserve"> </v>
      </c>
      <c r="G534" s="101"/>
      <c r="H534" s="101"/>
      <c r="I534" s="4" t="str">
        <f>IFERROR(IF((VLOOKUP(G534,'Tabla 2-3-4-5'!$B$10:$C$12,2,FALSE)*(VLOOKUP('Matriz Nº2 Análisis'!H534,'Tabla 2-3-4-5'!$B$10:$C$12,2,FALSE)))&lt;3,"BAJO",IF((VLOOKUP(G534,'Tabla 2-3-4-5'!$B$10:$C$12,2,FALSE)*(VLOOKUP('Matriz Nº2 Análisis'!H534,'Tabla 2-3-4-5'!$B$10:$C$12,2,FALSE)))&gt;5,"ALTO","MEDIO"))," ")</f>
        <v xml:space="preserve"> </v>
      </c>
      <c r="J534" s="9"/>
      <c r="K534" s="10"/>
      <c r="N534" s="10"/>
      <c r="O534" s="10"/>
      <c r="P534" s="10"/>
      <c r="Q534" s="10"/>
      <c r="R534" s="10"/>
      <c r="S534" s="10"/>
      <c r="T534" s="10"/>
      <c r="U534" s="10"/>
      <c r="V534" s="10"/>
      <c r="W534" s="10"/>
      <c r="X534" s="10"/>
      <c r="Y534" s="10"/>
      <c r="Z534" s="10"/>
      <c r="AA534" s="10"/>
      <c r="AB534" s="10"/>
      <c r="AC534" s="10"/>
    </row>
    <row r="535" spans="1:29" ht="83.25" customHeight="1" x14ac:dyDescent="0.3">
      <c r="A535" s="136" t="str">
        <f>'Matriz Nº1 Identificación'!A535</f>
        <v>58. 4</v>
      </c>
      <c r="B535" s="4" t="str">
        <f>IF('Matriz Nº1 Identificación'!B535&lt;&gt;" ",'Matriz Nº1 Identificación'!F535," ")</f>
        <v xml:space="preserve"> </v>
      </c>
      <c r="C535" s="101"/>
      <c r="D535" s="101"/>
      <c r="E535" s="4" t="str">
        <f>IFERROR(IF((VLOOKUP(C535,'Tabla 2-3-4-5'!$B$10:$C$12,2,FALSE)*(VLOOKUP('Matriz Nº2 Análisis'!D535,'Tabla 2-3-4-5'!$B$10:$C$12,2,FALSE)))&lt;3,"BAJO",IF((VLOOKUP(C535,'Tabla 2-3-4-5'!$B$10:$C$12,2,FALSE)*(VLOOKUP('Matriz Nº2 Análisis'!D535,'Tabla 2-3-4-5'!$B$10:$C$12,2,FALSE)))&gt;5,"ALTO","MEDIO"))," ")</f>
        <v xml:space="preserve"> </v>
      </c>
      <c r="F535" s="5" t="str">
        <f>IF(B535&lt;&gt;" ",'Matriz Nº1 Identificación'!E535," ")</f>
        <v xml:space="preserve"> </v>
      </c>
      <c r="G535" s="101"/>
      <c r="H535" s="101"/>
      <c r="I535" s="4" t="str">
        <f>IFERROR(IF((VLOOKUP(G535,'Tabla 2-3-4-5'!$B$10:$C$12,2,FALSE)*(VLOOKUP('Matriz Nº2 Análisis'!H535,'Tabla 2-3-4-5'!$B$10:$C$12,2,FALSE)))&lt;3,"BAJO",IF((VLOOKUP(G535,'Tabla 2-3-4-5'!$B$10:$C$12,2,FALSE)*(VLOOKUP('Matriz Nº2 Análisis'!H535,'Tabla 2-3-4-5'!$B$10:$C$12,2,FALSE)))&gt;5,"ALTO","MEDIO"))," ")</f>
        <v xml:space="preserve"> </v>
      </c>
      <c r="J535" s="9"/>
      <c r="K535" s="10"/>
      <c r="N535" s="10"/>
      <c r="O535" s="10"/>
      <c r="P535" s="10"/>
      <c r="Q535" s="10"/>
      <c r="R535" s="10"/>
      <c r="S535" s="10"/>
      <c r="T535" s="10"/>
      <c r="U535" s="10"/>
      <c r="V535" s="10"/>
      <c r="W535" s="10"/>
      <c r="X535" s="10"/>
      <c r="Y535" s="10"/>
      <c r="Z535" s="10"/>
      <c r="AA535" s="10"/>
      <c r="AB535" s="10"/>
      <c r="AC535" s="10"/>
    </row>
    <row r="536" spans="1:29" ht="83.25" customHeight="1" x14ac:dyDescent="0.3">
      <c r="A536" s="136" t="str">
        <f>'Matriz Nº1 Identificación'!A536</f>
        <v>58. 5</v>
      </c>
      <c r="B536" s="4" t="str">
        <f>IF('Matriz Nº1 Identificación'!B536&lt;&gt;" ",'Matriz Nº1 Identificación'!F536," ")</f>
        <v xml:space="preserve"> </v>
      </c>
      <c r="C536" s="101"/>
      <c r="D536" s="101"/>
      <c r="E536" s="4" t="str">
        <f>IFERROR(IF((VLOOKUP(C536,'Tabla 2-3-4-5'!$B$10:$C$12,2,FALSE)*(VLOOKUP('Matriz Nº2 Análisis'!D536,'Tabla 2-3-4-5'!$B$10:$C$12,2,FALSE)))&lt;3,"BAJO",IF((VLOOKUP(C536,'Tabla 2-3-4-5'!$B$10:$C$12,2,FALSE)*(VLOOKUP('Matriz Nº2 Análisis'!D536,'Tabla 2-3-4-5'!$B$10:$C$12,2,FALSE)))&gt;5,"ALTO","MEDIO"))," ")</f>
        <v xml:space="preserve"> </v>
      </c>
      <c r="F536" s="5" t="str">
        <f>IF(B536&lt;&gt;" ",'Matriz Nº1 Identificación'!E536," ")</f>
        <v xml:space="preserve"> </v>
      </c>
      <c r="G536" s="101"/>
      <c r="H536" s="101"/>
      <c r="I536" s="4" t="str">
        <f>IFERROR(IF((VLOOKUP(G536,'Tabla 2-3-4-5'!$B$10:$C$12,2,FALSE)*(VLOOKUP('Matriz Nº2 Análisis'!H536,'Tabla 2-3-4-5'!$B$10:$C$12,2,FALSE)))&lt;3,"BAJO",IF((VLOOKUP(G536,'Tabla 2-3-4-5'!$B$10:$C$12,2,FALSE)*(VLOOKUP('Matriz Nº2 Análisis'!H536,'Tabla 2-3-4-5'!$B$10:$C$12,2,FALSE)))&gt;5,"ALTO","MEDIO"))," ")</f>
        <v xml:space="preserve"> </v>
      </c>
      <c r="J536" s="9"/>
      <c r="K536" s="10"/>
      <c r="N536" s="10"/>
      <c r="O536" s="10"/>
      <c r="P536" s="10"/>
      <c r="Q536" s="10"/>
      <c r="R536" s="10"/>
      <c r="S536" s="10"/>
      <c r="T536" s="10"/>
      <c r="U536" s="10"/>
      <c r="V536" s="10"/>
      <c r="W536" s="10"/>
      <c r="X536" s="10"/>
      <c r="Y536" s="10"/>
      <c r="Z536" s="10"/>
      <c r="AA536" s="10"/>
      <c r="AB536" s="10"/>
      <c r="AC536" s="10"/>
    </row>
    <row r="537" spans="1:29" ht="83.25" customHeight="1" x14ac:dyDescent="0.3">
      <c r="A537" s="136" t="str">
        <f>'Matriz Nº1 Identificación'!A537</f>
        <v>58. 6</v>
      </c>
      <c r="B537" s="4" t="str">
        <f>IF('Matriz Nº1 Identificación'!B537&lt;&gt;" ",'Matriz Nº1 Identificación'!F537," ")</f>
        <v xml:space="preserve"> </v>
      </c>
      <c r="C537" s="101"/>
      <c r="D537" s="101"/>
      <c r="E537" s="4" t="str">
        <f>IFERROR(IF((VLOOKUP(C537,'Tabla 2-3-4-5'!$B$10:$C$12,2,FALSE)*(VLOOKUP('Matriz Nº2 Análisis'!D537,'Tabla 2-3-4-5'!$B$10:$C$12,2,FALSE)))&lt;3,"BAJO",IF((VLOOKUP(C537,'Tabla 2-3-4-5'!$B$10:$C$12,2,FALSE)*(VLOOKUP('Matriz Nº2 Análisis'!D537,'Tabla 2-3-4-5'!$B$10:$C$12,2,FALSE)))&gt;5,"ALTO","MEDIO"))," ")</f>
        <v xml:space="preserve"> </v>
      </c>
      <c r="F537" s="5" t="str">
        <f>IF(B537&lt;&gt;" ",'Matriz Nº1 Identificación'!E537," ")</f>
        <v xml:space="preserve"> </v>
      </c>
      <c r="G537" s="101"/>
      <c r="H537" s="101"/>
      <c r="I537" s="4" t="str">
        <f>IFERROR(IF((VLOOKUP(G537,'Tabla 2-3-4-5'!$B$10:$C$12,2,FALSE)*(VLOOKUP('Matriz Nº2 Análisis'!H537,'Tabla 2-3-4-5'!$B$10:$C$12,2,FALSE)))&lt;3,"BAJO",IF((VLOOKUP(G537,'Tabla 2-3-4-5'!$B$10:$C$12,2,FALSE)*(VLOOKUP('Matriz Nº2 Análisis'!H537,'Tabla 2-3-4-5'!$B$10:$C$12,2,FALSE)))&gt;5,"ALTO","MEDIO"))," ")</f>
        <v xml:space="preserve"> </v>
      </c>
      <c r="J537" s="9"/>
      <c r="K537" s="10"/>
      <c r="N537" s="10"/>
      <c r="O537" s="10"/>
      <c r="P537" s="10"/>
      <c r="Q537" s="10"/>
      <c r="R537" s="10"/>
      <c r="S537" s="10"/>
      <c r="T537" s="10"/>
      <c r="U537" s="10"/>
      <c r="V537" s="10"/>
      <c r="W537" s="10"/>
      <c r="X537" s="10"/>
      <c r="Y537" s="10"/>
      <c r="Z537" s="10"/>
      <c r="AA537" s="10"/>
      <c r="AB537" s="10"/>
      <c r="AC537" s="10"/>
    </row>
    <row r="538" spans="1:29" ht="83.25" customHeight="1" thickBot="1" x14ac:dyDescent="0.35">
      <c r="A538" s="136" t="str">
        <f>'Matriz Nº1 Identificación'!A538</f>
        <v>58. 7</v>
      </c>
      <c r="B538" s="4" t="str">
        <f>IF('Matriz Nº1 Identificación'!B538&lt;&gt;" ",'Matriz Nº1 Identificación'!F538," ")</f>
        <v xml:space="preserve"> </v>
      </c>
      <c r="C538" s="101"/>
      <c r="D538" s="101"/>
      <c r="E538" s="4" t="str">
        <f>IFERROR(IF((VLOOKUP(C538,'Tabla 2-3-4-5'!$B$10:$C$12,2,FALSE)*(VLOOKUP('Matriz Nº2 Análisis'!D538,'Tabla 2-3-4-5'!$B$10:$C$12,2,FALSE)))&lt;3,"BAJO",IF((VLOOKUP(C538,'Tabla 2-3-4-5'!$B$10:$C$12,2,FALSE)*(VLOOKUP('Matriz Nº2 Análisis'!D538,'Tabla 2-3-4-5'!$B$10:$C$12,2,FALSE)))&gt;5,"ALTO","MEDIO"))," ")</f>
        <v xml:space="preserve"> </v>
      </c>
      <c r="F538" s="5" t="str">
        <f>IF(B538&lt;&gt;" ",'Matriz Nº1 Identificación'!E538," ")</f>
        <v xml:space="preserve"> </v>
      </c>
      <c r="G538" s="101"/>
      <c r="H538" s="101"/>
      <c r="I538" s="4" t="str">
        <f>IFERROR(IF((VLOOKUP(G538,'Tabla 2-3-4-5'!$B$10:$C$12,2,FALSE)*(VLOOKUP('Matriz Nº2 Análisis'!H538,'Tabla 2-3-4-5'!$B$10:$C$12,2,FALSE)))&lt;3,"BAJO",IF((VLOOKUP(G538,'Tabla 2-3-4-5'!$B$10:$C$12,2,FALSE)*(VLOOKUP('Matriz Nº2 Análisis'!H538,'Tabla 2-3-4-5'!$B$10:$C$12,2,FALSE)))&gt;5,"ALTO","MEDIO"))," ")</f>
        <v xml:space="preserve"> </v>
      </c>
      <c r="J538" s="9"/>
      <c r="K538" s="10"/>
      <c r="N538" s="10"/>
      <c r="O538" s="10"/>
      <c r="P538" s="10"/>
      <c r="Q538" s="10"/>
      <c r="R538" s="10"/>
      <c r="S538" s="10"/>
      <c r="T538" s="10"/>
      <c r="U538" s="10"/>
      <c r="V538" s="10"/>
      <c r="W538" s="10"/>
      <c r="X538" s="10"/>
      <c r="Y538" s="10"/>
      <c r="Z538" s="10"/>
      <c r="AA538" s="10"/>
      <c r="AB538" s="10"/>
      <c r="AC538" s="10"/>
    </row>
    <row r="539" spans="1:29" ht="23.25" customHeight="1" thickBot="1" x14ac:dyDescent="0.35">
      <c r="A539" s="73" t="str">
        <f>'Matriz Nº1 Identificación'!A539</f>
        <v xml:space="preserve">Objetivo Estratégico: </v>
      </c>
      <c r="B539" s="409">
        <f>+'Matriz Nº1 Identificación'!B539:H539</f>
        <v>0</v>
      </c>
      <c r="C539" s="410"/>
      <c r="D539" s="410"/>
      <c r="E539" s="410"/>
      <c r="F539" s="410"/>
      <c r="G539" s="410"/>
      <c r="H539" s="410"/>
      <c r="I539" s="411"/>
      <c r="J539" s="1"/>
    </row>
    <row r="540" spans="1:29" ht="26.25" customHeight="1" x14ac:dyDescent="0.3">
      <c r="A540" s="75" t="str">
        <f>'Matriz Nº1 Identificación'!A540</f>
        <v>Objetivo táctico</v>
      </c>
      <c r="B540" s="406" t="str">
        <f>+'Matriz Nº1 Identificación'!B540:H540</f>
        <v xml:space="preserve">59. </v>
      </c>
      <c r="C540" s="407"/>
      <c r="D540" s="407"/>
      <c r="E540" s="407"/>
      <c r="F540" s="407"/>
      <c r="G540" s="407"/>
      <c r="H540" s="407"/>
      <c r="I540" s="408"/>
      <c r="J540" s="1"/>
    </row>
    <row r="541" spans="1:29" ht="83.25" customHeight="1" x14ac:dyDescent="0.3">
      <c r="A541" s="136" t="str">
        <f>'Matriz Nº1 Identificación'!A541</f>
        <v>59. 1</v>
      </c>
      <c r="B541" s="4" t="str">
        <f>IF('Matriz Nº1 Identificación'!B541&lt;&gt;" ",'Matriz Nº1 Identificación'!F541," ")</f>
        <v xml:space="preserve"> </v>
      </c>
      <c r="C541" s="101"/>
      <c r="D541" s="101"/>
      <c r="E541" s="4" t="str">
        <f>IFERROR(IF((VLOOKUP(C541,'Tabla 2-3-4-5'!$B$10:$C$12,2,FALSE)*(VLOOKUP('Matriz Nº2 Análisis'!D541,'Tabla 2-3-4-5'!$B$10:$C$12,2,FALSE)))&lt;3,"BAJO",IF((VLOOKUP(C541,'Tabla 2-3-4-5'!$B$10:$C$12,2,FALSE)*(VLOOKUP('Matriz Nº2 Análisis'!D541,'Tabla 2-3-4-5'!$B$10:$C$12,2,FALSE)))&gt;5,"ALTO","MEDIO"))," ")</f>
        <v xml:space="preserve"> </v>
      </c>
      <c r="F541" s="5" t="str">
        <f>IF(B541&lt;&gt;" ",'Matriz Nº1 Identificación'!E541," ")</f>
        <v xml:space="preserve"> </v>
      </c>
      <c r="G541" s="101"/>
      <c r="H541" s="101"/>
      <c r="I541" s="4" t="str">
        <f>IFERROR(IF((VLOOKUP(G541,'Tabla 2-3-4-5'!$B$10:$C$12,2,FALSE)*(VLOOKUP('Matriz Nº2 Análisis'!H541,'Tabla 2-3-4-5'!$B$10:$C$12,2,FALSE)))&lt;3,"BAJO",IF((VLOOKUP(G541,'Tabla 2-3-4-5'!$B$10:$C$12,2,FALSE)*(VLOOKUP('Matriz Nº2 Análisis'!H541,'Tabla 2-3-4-5'!$B$10:$C$12,2,FALSE)))&gt;5,"ALTO","MEDIO"))," ")</f>
        <v xml:space="preserve"> </v>
      </c>
      <c r="J541" s="9"/>
      <c r="K541" s="10"/>
      <c r="N541" s="10"/>
      <c r="O541" s="10"/>
      <c r="P541" s="10"/>
      <c r="Q541" s="10"/>
      <c r="R541" s="10"/>
      <c r="S541" s="10"/>
      <c r="T541" s="10"/>
      <c r="U541" s="10"/>
      <c r="V541" s="10"/>
      <c r="W541" s="10"/>
      <c r="X541" s="10"/>
      <c r="Y541" s="10"/>
      <c r="Z541" s="10"/>
      <c r="AA541" s="10"/>
      <c r="AB541" s="10"/>
      <c r="AC541" s="10"/>
    </row>
    <row r="542" spans="1:29" ht="83.25" customHeight="1" x14ac:dyDescent="0.3">
      <c r="A542" s="136" t="str">
        <f>'Matriz Nº1 Identificación'!A542</f>
        <v>59. 2</v>
      </c>
      <c r="B542" s="4" t="str">
        <f>IF('Matriz Nº1 Identificación'!B542&lt;&gt;" ",'Matriz Nº1 Identificación'!F542," ")</f>
        <v xml:space="preserve"> </v>
      </c>
      <c r="C542" s="101"/>
      <c r="D542" s="101"/>
      <c r="E542" s="4" t="str">
        <f>IFERROR(IF((VLOOKUP(C542,'Tabla 2-3-4-5'!$B$10:$C$12,2,FALSE)*(VLOOKUP('Matriz Nº2 Análisis'!D542,'Tabla 2-3-4-5'!$B$10:$C$12,2,FALSE)))&lt;3,"BAJO",IF((VLOOKUP(C542,'Tabla 2-3-4-5'!$B$10:$C$12,2,FALSE)*(VLOOKUP('Matriz Nº2 Análisis'!D542,'Tabla 2-3-4-5'!$B$10:$C$12,2,FALSE)))&gt;5,"ALTO","MEDIO"))," ")</f>
        <v xml:space="preserve"> </v>
      </c>
      <c r="F542" s="5" t="str">
        <f>IF(B542&lt;&gt;" ",'Matriz Nº1 Identificación'!E542," ")</f>
        <v xml:space="preserve"> </v>
      </c>
      <c r="G542" s="101"/>
      <c r="H542" s="101"/>
      <c r="I542" s="4" t="str">
        <f>IFERROR(IF((VLOOKUP(G542,'Tabla 2-3-4-5'!$B$10:$C$12,2,FALSE)*(VLOOKUP('Matriz Nº2 Análisis'!H542,'Tabla 2-3-4-5'!$B$10:$C$12,2,FALSE)))&lt;3,"BAJO",IF((VLOOKUP(G542,'Tabla 2-3-4-5'!$B$10:$C$12,2,FALSE)*(VLOOKUP('Matriz Nº2 Análisis'!H542,'Tabla 2-3-4-5'!$B$10:$C$12,2,FALSE)))&gt;5,"ALTO","MEDIO"))," ")</f>
        <v xml:space="preserve"> </v>
      </c>
      <c r="J542" s="9"/>
      <c r="K542" s="10"/>
      <c r="N542" s="10"/>
      <c r="O542" s="10"/>
      <c r="P542" s="10"/>
      <c r="Q542" s="10"/>
      <c r="R542" s="10"/>
      <c r="S542" s="10"/>
      <c r="T542" s="10"/>
      <c r="U542" s="10"/>
      <c r="V542" s="10"/>
      <c r="W542" s="10"/>
      <c r="X542" s="10"/>
      <c r="Y542" s="10"/>
      <c r="Z542" s="10"/>
      <c r="AA542" s="10"/>
      <c r="AB542" s="10"/>
      <c r="AC542" s="10"/>
    </row>
    <row r="543" spans="1:29" ht="83.25" customHeight="1" x14ac:dyDescent="0.3">
      <c r="A543" s="136" t="str">
        <f>'Matriz Nº1 Identificación'!A543</f>
        <v>59. 3</v>
      </c>
      <c r="B543" s="4" t="str">
        <f>IF('Matriz Nº1 Identificación'!B543&lt;&gt;" ",'Matriz Nº1 Identificación'!F543," ")</f>
        <v xml:space="preserve"> </v>
      </c>
      <c r="C543" s="101"/>
      <c r="D543" s="101"/>
      <c r="E543" s="4" t="str">
        <f>IFERROR(IF((VLOOKUP(C543,'Tabla 2-3-4-5'!$B$10:$C$12,2,FALSE)*(VLOOKUP('Matriz Nº2 Análisis'!D543,'Tabla 2-3-4-5'!$B$10:$C$12,2,FALSE)))&lt;3,"BAJO",IF((VLOOKUP(C543,'Tabla 2-3-4-5'!$B$10:$C$12,2,FALSE)*(VLOOKUP('Matriz Nº2 Análisis'!D543,'Tabla 2-3-4-5'!$B$10:$C$12,2,FALSE)))&gt;5,"ALTO","MEDIO"))," ")</f>
        <v xml:space="preserve"> </v>
      </c>
      <c r="F543" s="5" t="str">
        <f>IF(B543&lt;&gt;" ",'Matriz Nº1 Identificación'!E543," ")</f>
        <v xml:space="preserve"> </v>
      </c>
      <c r="G543" s="101"/>
      <c r="H543" s="101"/>
      <c r="I543" s="4" t="str">
        <f>IFERROR(IF((VLOOKUP(G543,'Tabla 2-3-4-5'!$B$10:$C$12,2,FALSE)*(VLOOKUP('Matriz Nº2 Análisis'!H543,'Tabla 2-3-4-5'!$B$10:$C$12,2,FALSE)))&lt;3,"BAJO",IF((VLOOKUP(G543,'Tabla 2-3-4-5'!$B$10:$C$12,2,FALSE)*(VLOOKUP('Matriz Nº2 Análisis'!H543,'Tabla 2-3-4-5'!$B$10:$C$12,2,FALSE)))&gt;5,"ALTO","MEDIO"))," ")</f>
        <v xml:space="preserve"> </v>
      </c>
      <c r="J543" s="9"/>
      <c r="K543" s="10"/>
      <c r="N543" s="10"/>
      <c r="O543" s="10"/>
      <c r="P543" s="10"/>
      <c r="Q543" s="10"/>
      <c r="R543" s="10"/>
      <c r="S543" s="10"/>
      <c r="T543" s="10"/>
      <c r="U543" s="10"/>
      <c r="V543" s="10"/>
      <c r="W543" s="10"/>
      <c r="X543" s="10"/>
      <c r="Y543" s="10"/>
      <c r="Z543" s="10"/>
      <c r="AA543" s="10"/>
      <c r="AB543" s="10"/>
      <c r="AC543" s="10"/>
    </row>
    <row r="544" spans="1:29" ht="83.25" customHeight="1" x14ac:dyDescent="0.3">
      <c r="A544" s="136" t="str">
        <f>'Matriz Nº1 Identificación'!A544</f>
        <v>59. 4</v>
      </c>
      <c r="B544" s="4" t="str">
        <f>IF('Matriz Nº1 Identificación'!B544&lt;&gt;" ",'Matriz Nº1 Identificación'!F544," ")</f>
        <v xml:space="preserve"> </v>
      </c>
      <c r="C544" s="101"/>
      <c r="D544" s="101"/>
      <c r="E544" s="4" t="str">
        <f>IFERROR(IF((VLOOKUP(C544,'Tabla 2-3-4-5'!$B$10:$C$12,2,FALSE)*(VLOOKUP('Matriz Nº2 Análisis'!D544,'Tabla 2-3-4-5'!$B$10:$C$12,2,FALSE)))&lt;3,"BAJO",IF((VLOOKUP(C544,'Tabla 2-3-4-5'!$B$10:$C$12,2,FALSE)*(VLOOKUP('Matriz Nº2 Análisis'!D544,'Tabla 2-3-4-5'!$B$10:$C$12,2,FALSE)))&gt;5,"ALTO","MEDIO"))," ")</f>
        <v xml:space="preserve"> </v>
      </c>
      <c r="F544" s="5" t="str">
        <f>IF(B544&lt;&gt;" ",'Matriz Nº1 Identificación'!E544," ")</f>
        <v xml:space="preserve"> </v>
      </c>
      <c r="G544" s="101"/>
      <c r="H544" s="101"/>
      <c r="I544" s="4" t="str">
        <f>IFERROR(IF((VLOOKUP(G544,'Tabla 2-3-4-5'!$B$10:$C$12,2,FALSE)*(VLOOKUP('Matriz Nº2 Análisis'!H544,'Tabla 2-3-4-5'!$B$10:$C$12,2,FALSE)))&lt;3,"BAJO",IF((VLOOKUP(G544,'Tabla 2-3-4-5'!$B$10:$C$12,2,FALSE)*(VLOOKUP('Matriz Nº2 Análisis'!H544,'Tabla 2-3-4-5'!$B$10:$C$12,2,FALSE)))&gt;5,"ALTO","MEDIO"))," ")</f>
        <v xml:space="preserve"> </v>
      </c>
      <c r="J544" s="9"/>
      <c r="K544" s="10"/>
      <c r="N544" s="10"/>
      <c r="O544" s="10"/>
      <c r="P544" s="10"/>
      <c r="Q544" s="10"/>
      <c r="R544" s="10"/>
      <c r="S544" s="10"/>
      <c r="T544" s="10"/>
      <c r="U544" s="10"/>
      <c r="V544" s="10"/>
      <c r="W544" s="10"/>
      <c r="X544" s="10"/>
      <c r="Y544" s="10"/>
      <c r="Z544" s="10"/>
      <c r="AA544" s="10"/>
      <c r="AB544" s="10"/>
      <c r="AC544" s="10"/>
    </row>
    <row r="545" spans="1:29" ht="83.25" customHeight="1" x14ac:dyDescent="0.3">
      <c r="A545" s="136" t="str">
        <f>'Matriz Nº1 Identificación'!A545</f>
        <v>59. 5</v>
      </c>
      <c r="B545" s="4" t="str">
        <f>IF('Matriz Nº1 Identificación'!B545&lt;&gt;" ",'Matriz Nº1 Identificación'!F545," ")</f>
        <v xml:space="preserve"> </v>
      </c>
      <c r="C545" s="101"/>
      <c r="D545" s="101"/>
      <c r="E545" s="4" t="str">
        <f>IFERROR(IF((VLOOKUP(C545,'Tabla 2-3-4-5'!$B$10:$C$12,2,FALSE)*(VLOOKUP('Matriz Nº2 Análisis'!D545,'Tabla 2-3-4-5'!$B$10:$C$12,2,FALSE)))&lt;3,"BAJO",IF((VLOOKUP(C545,'Tabla 2-3-4-5'!$B$10:$C$12,2,FALSE)*(VLOOKUP('Matriz Nº2 Análisis'!D545,'Tabla 2-3-4-5'!$B$10:$C$12,2,FALSE)))&gt;5,"ALTO","MEDIO"))," ")</f>
        <v xml:space="preserve"> </v>
      </c>
      <c r="F545" s="5" t="str">
        <f>IF(B545&lt;&gt;" ",'Matriz Nº1 Identificación'!E545," ")</f>
        <v xml:space="preserve"> </v>
      </c>
      <c r="G545" s="101"/>
      <c r="H545" s="101"/>
      <c r="I545" s="4" t="str">
        <f>IFERROR(IF((VLOOKUP(G545,'Tabla 2-3-4-5'!$B$10:$C$12,2,FALSE)*(VLOOKUP('Matriz Nº2 Análisis'!H545,'Tabla 2-3-4-5'!$B$10:$C$12,2,FALSE)))&lt;3,"BAJO",IF((VLOOKUP(G545,'Tabla 2-3-4-5'!$B$10:$C$12,2,FALSE)*(VLOOKUP('Matriz Nº2 Análisis'!H545,'Tabla 2-3-4-5'!$B$10:$C$12,2,FALSE)))&gt;5,"ALTO","MEDIO"))," ")</f>
        <v xml:space="preserve"> </v>
      </c>
      <c r="J545" s="9"/>
      <c r="K545" s="10"/>
      <c r="N545" s="10"/>
      <c r="O545" s="10"/>
      <c r="P545" s="10"/>
      <c r="Q545" s="10"/>
      <c r="R545" s="10"/>
      <c r="S545" s="10"/>
      <c r="T545" s="10"/>
      <c r="U545" s="10"/>
      <c r="V545" s="10"/>
      <c r="W545" s="10"/>
      <c r="X545" s="10"/>
      <c r="Y545" s="10"/>
      <c r="Z545" s="10"/>
      <c r="AA545" s="10"/>
      <c r="AB545" s="10"/>
      <c r="AC545" s="10"/>
    </row>
    <row r="546" spans="1:29" ht="83.25" customHeight="1" x14ac:dyDescent="0.3">
      <c r="A546" s="136" t="str">
        <f>'Matriz Nº1 Identificación'!A546</f>
        <v>59. 6</v>
      </c>
      <c r="B546" s="4" t="str">
        <f>IF('Matriz Nº1 Identificación'!B546&lt;&gt;" ",'Matriz Nº1 Identificación'!F546," ")</f>
        <v xml:space="preserve"> </v>
      </c>
      <c r="C546" s="101"/>
      <c r="D546" s="101"/>
      <c r="E546" s="4" t="str">
        <f>IFERROR(IF((VLOOKUP(C546,'Tabla 2-3-4-5'!$B$10:$C$12,2,FALSE)*(VLOOKUP('Matriz Nº2 Análisis'!D546,'Tabla 2-3-4-5'!$B$10:$C$12,2,FALSE)))&lt;3,"BAJO",IF((VLOOKUP(C546,'Tabla 2-3-4-5'!$B$10:$C$12,2,FALSE)*(VLOOKUP('Matriz Nº2 Análisis'!D546,'Tabla 2-3-4-5'!$B$10:$C$12,2,FALSE)))&gt;5,"ALTO","MEDIO"))," ")</f>
        <v xml:space="preserve"> </v>
      </c>
      <c r="F546" s="5" t="str">
        <f>IF(B546&lt;&gt;" ",'Matriz Nº1 Identificación'!E546," ")</f>
        <v xml:space="preserve"> </v>
      </c>
      <c r="G546" s="101"/>
      <c r="H546" s="101"/>
      <c r="I546" s="4" t="str">
        <f>IFERROR(IF((VLOOKUP(G546,'Tabla 2-3-4-5'!$B$10:$C$12,2,FALSE)*(VLOOKUP('Matriz Nº2 Análisis'!H546,'Tabla 2-3-4-5'!$B$10:$C$12,2,FALSE)))&lt;3,"BAJO",IF((VLOOKUP(G546,'Tabla 2-3-4-5'!$B$10:$C$12,2,FALSE)*(VLOOKUP('Matriz Nº2 Análisis'!H546,'Tabla 2-3-4-5'!$B$10:$C$12,2,FALSE)))&gt;5,"ALTO","MEDIO"))," ")</f>
        <v xml:space="preserve"> </v>
      </c>
      <c r="J546" s="9"/>
      <c r="K546" s="10"/>
      <c r="N546" s="10"/>
      <c r="O546" s="10"/>
      <c r="P546" s="10"/>
      <c r="Q546" s="10"/>
      <c r="R546" s="10"/>
      <c r="S546" s="10"/>
      <c r="T546" s="10"/>
      <c r="U546" s="10"/>
      <c r="V546" s="10"/>
      <c r="W546" s="10"/>
      <c r="X546" s="10"/>
      <c r="Y546" s="10"/>
      <c r="Z546" s="10"/>
      <c r="AA546" s="10"/>
      <c r="AB546" s="10"/>
      <c r="AC546" s="10"/>
    </row>
    <row r="547" spans="1:29" ht="83.25" customHeight="1" thickBot="1" x14ac:dyDescent="0.35">
      <c r="A547" s="136" t="str">
        <f>'Matriz Nº1 Identificación'!A547</f>
        <v>59. 7</v>
      </c>
      <c r="B547" s="4" t="str">
        <f>IF('Matriz Nº1 Identificación'!B547&lt;&gt;" ",'Matriz Nº1 Identificación'!F547," ")</f>
        <v xml:space="preserve"> </v>
      </c>
      <c r="C547" s="101"/>
      <c r="D547" s="101"/>
      <c r="E547" s="4" t="str">
        <f>IFERROR(IF((VLOOKUP(C547,'Tabla 2-3-4-5'!$B$10:$C$12,2,FALSE)*(VLOOKUP('Matriz Nº2 Análisis'!D547,'Tabla 2-3-4-5'!$B$10:$C$12,2,FALSE)))&lt;3,"BAJO",IF((VLOOKUP(C547,'Tabla 2-3-4-5'!$B$10:$C$12,2,FALSE)*(VLOOKUP('Matriz Nº2 Análisis'!D547,'Tabla 2-3-4-5'!$B$10:$C$12,2,FALSE)))&gt;5,"ALTO","MEDIO"))," ")</f>
        <v xml:space="preserve"> </v>
      </c>
      <c r="F547" s="5" t="str">
        <f>IF(B547&lt;&gt;" ",'Matriz Nº1 Identificación'!E547," ")</f>
        <v xml:space="preserve"> </v>
      </c>
      <c r="G547" s="101"/>
      <c r="H547" s="101"/>
      <c r="I547" s="4" t="str">
        <f>IFERROR(IF((VLOOKUP(G547,'Tabla 2-3-4-5'!$B$10:$C$12,2,FALSE)*(VLOOKUP('Matriz Nº2 Análisis'!H547,'Tabla 2-3-4-5'!$B$10:$C$12,2,FALSE)))&lt;3,"BAJO",IF((VLOOKUP(G547,'Tabla 2-3-4-5'!$B$10:$C$12,2,FALSE)*(VLOOKUP('Matriz Nº2 Análisis'!H547,'Tabla 2-3-4-5'!$B$10:$C$12,2,FALSE)))&gt;5,"ALTO","MEDIO"))," ")</f>
        <v xml:space="preserve"> </v>
      </c>
      <c r="J547" s="9"/>
      <c r="K547" s="10"/>
      <c r="N547" s="10"/>
      <c r="O547" s="10"/>
      <c r="P547" s="10"/>
      <c r="Q547" s="10"/>
      <c r="R547" s="10"/>
      <c r="S547" s="10"/>
      <c r="T547" s="10"/>
      <c r="U547" s="10"/>
      <c r="V547" s="10"/>
      <c r="W547" s="10"/>
      <c r="X547" s="10"/>
      <c r="Y547" s="10"/>
      <c r="Z547" s="10"/>
      <c r="AA547" s="10"/>
      <c r="AB547" s="10"/>
      <c r="AC547" s="10"/>
    </row>
    <row r="548" spans="1:29" ht="23.25" customHeight="1" thickBot="1" x14ac:dyDescent="0.35">
      <c r="A548" s="73" t="str">
        <f>'Matriz Nº1 Identificación'!A548</f>
        <v xml:space="preserve">Objetivo Estratégico: </v>
      </c>
      <c r="B548" s="409">
        <f>+'Matriz Nº1 Identificación'!B548:H548</f>
        <v>0</v>
      </c>
      <c r="C548" s="410"/>
      <c r="D548" s="410"/>
      <c r="E548" s="410"/>
      <c r="F548" s="410"/>
      <c r="G548" s="410"/>
      <c r="H548" s="410"/>
      <c r="I548" s="411"/>
      <c r="J548" s="1"/>
    </row>
    <row r="549" spans="1:29" ht="26.25" customHeight="1" x14ac:dyDescent="0.3">
      <c r="A549" s="75" t="str">
        <f>'Matriz Nº1 Identificación'!A549</f>
        <v>Objetivo táctico</v>
      </c>
      <c r="B549" s="406" t="str">
        <f>+'Matriz Nº1 Identificación'!B549:H549</f>
        <v xml:space="preserve">60. </v>
      </c>
      <c r="C549" s="407"/>
      <c r="D549" s="407"/>
      <c r="E549" s="407"/>
      <c r="F549" s="407"/>
      <c r="G549" s="407"/>
      <c r="H549" s="407"/>
      <c r="I549" s="408"/>
      <c r="J549" s="1"/>
    </row>
    <row r="550" spans="1:29" ht="83.25" customHeight="1" x14ac:dyDescent="0.3">
      <c r="A550" s="136" t="str">
        <f>'Matriz Nº1 Identificación'!A550</f>
        <v>60. 1</v>
      </c>
      <c r="B550" s="4" t="str">
        <f>IF('Matriz Nº1 Identificación'!B550&lt;&gt;" ",'Matriz Nº1 Identificación'!F550," ")</f>
        <v xml:space="preserve"> </v>
      </c>
      <c r="C550" s="101"/>
      <c r="D550" s="101"/>
      <c r="E550" s="4" t="str">
        <f>IFERROR(IF((VLOOKUP(C550,'Tabla 2-3-4-5'!$B$10:$C$12,2,FALSE)*(VLOOKUP('Matriz Nº2 Análisis'!D550,'Tabla 2-3-4-5'!$B$10:$C$12,2,FALSE)))&lt;3,"BAJO",IF((VLOOKUP(C550,'Tabla 2-3-4-5'!$B$10:$C$12,2,FALSE)*(VLOOKUP('Matriz Nº2 Análisis'!D550,'Tabla 2-3-4-5'!$B$10:$C$12,2,FALSE)))&gt;5,"ALTO","MEDIO"))," ")</f>
        <v xml:space="preserve"> </v>
      </c>
      <c r="F550" s="5" t="str">
        <f>IF(B550&lt;&gt;" ",'Matriz Nº1 Identificación'!E550," ")</f>
        <v xml:space="preserve"> </v>
      </c>
      <c r="G550" s="101"/>
      <c r="H550" s="101"/>
      <c r="I550" s="4" t="str">
        <f>IFERROR(IF((VLOOKUP(G550,'Tabla 2-3-4-5'!$B$10:$C$12,2,FALSE)*(VLOOKUP('Matriz Nº2 Análisis'!H550,'Tabla 2-3-4-5'!$B$10:$C$12,2,FALSE)))&lt;3,"BAJO",IF((VLOOKUP(G550,'Tabla 2-3-4-5'!$B$10:$C$12,2,FALSE)*(VLOOKUP('Matriz Nº2 Análisis'!H550,'Tabla 2-3-4-5'!$B$10:$C$12,2,FALSE)))&gt;5,"ALTO","MEDIO"))," ")</f>
        <v xml:space="preserve"> </v>
      </c>
      <c r="J550" s="9"/>
      <c r="K550" s="10"/>
      <c r="N550" s="10"/>
      <c r="O550" s="10"/>
      <c r="P550" s="10"/>
      <c r="Q550" s="10"/>
      <c r="R550" s="10"/>
      <c r="S550" s="10"/>
      <c r="T550" s="10"/>
      <c r="U550" s="10"/>
      <c r="V550" s="10"/>
      <c r="W550" s="10"/>
      <c r="X550" s="10"/>
      <c r="Y550" s="10"/>
      <c r="Z550" s="10"/>
      <c r="AA550" s="10"/>
      <c r="AB550" s="10"/>
      <c r="AC550" s="10"/>
    </row>
    <row r="551" spans="1:29" ht="83.25" customHeight="1" x14ac:dyDescent="0.3">
      <c r="A551" s="136" t="str">
        <f>'Matriz Nº1 Identificación'!A551</f>
        <v>60. 2</v>
      </c>
      <c r="B551" s="4" t="str">
        <f>IF('Matriz Nº1 Identificación'!B551&lt;&gt;" ",'Matriz Nº1 Identificación'!F551," ")</f>
        <v xml:space="preserve"> </v>
      </c>
      <c r="C551" s="101"/>
      <c r="D551" s="101"/>
      <c r="E551" s="4" t="str">
        <f>IFERROR(IF((VLOOKUP(C551,'Tabla 2-3-4-5'!$B$10:$C$12,2,FALSE)*(VLOOKUP('Matriz Nº2 Análisis'!D551,'Tabla 2-3-4-5'!$B$10:$C$12,2,FALSE)))&lt;3,"BAJO",IF((VLOOKUP(C551,'Tabla 2-3-4-5'!$B$10:$C$12,2,FALSE)*(VLOOKUP('Matriz Nº2 Análisis'!D551,'Tabla 2-3-4-5'!$B$10:$C$12,2,FALSE)))&gt;5,"ALTO","MEDIO"))," ")</f>
        <v xml:space="preserve"> </v>
      </c>
      <c r="F551" s="5" t="str">
        <f>IF(B551&lt;&gt;" ",'Matriz Nº1 Identificación'!E551," ")</f>
        <v xml:space="preserve"> </v>
      </c>
      <c r="G551" s="101"/>
      <c r="H551" s="101"/>
      <c r="I551" s="4" t="str">
        <f>IFERROR(IF((VLOOKUP(G551,'Tabla 2-3-4-5'!$B$10:$C$12,2,FALSE)*(VLOOKUP('Matriz Nº2 Análisis'!H551,'Tabla 2-3-4-5'!$B$10:$C$12,2,FALSE)))&lt;3,"BAJO",IF((VLOOKUP(G551,'Tabla 2-3-4-5'!$B$10:$C$12,2,FALSE)*(VLOOKUP('Matriz Nº2 Análisis'!H551,'Tabla 2-3-4-5'!$B$10:$C$12,2,FALSE)))&gt;5,"ALTO","MEDIO"))," ")</f>
        <v xml:space="preserve"> </v>
      </c>
      <c r="J551" s="9"/>
      <c r="K551" s="10"/>
      <c r="N551" s="10"/>
      <c r="O551" s="10"/>
      <c r="P551" s="10"/>
      <c r="Q551" s="10"/>
      <c r="R551" s="10"/>
      <c r="S551" s="10"/>
      <c r="T551" s="10"/>
      <c r="U551" s="10"/>
      <c r="V551" s="10"/>
      <c r="W551" s="10"/>
      <c r="X551" s="10"/>
      <c r="Y551" s="10"/>
      <c r="Z551" s="10"/>
      <c r="AA551" s="10"/>
      <c r="AB551" s="10"/>
      <c r="AC551" s="10"/>
    </row>
    <row r="552" spans="1:29" ht="83.25" customHeight="1" x14ac:dyDescent="0.3">
      <c r="A552" s="136" t="str">
        <f>'Matriz Nº1 Identificación'!A552</f>
        <v>60. 3</v>
      </c>
      <c r="B552" s="4" t="str">
        <f>IF('Matriz Nº1 Identificación'!B552&lt;&gt;" ",'Matriz Nº1 Identificación'!F552," ")</f>
        <v xml:space="preserve"> </v>
      </c>
      <c r="C552" s="101"/>
      <c r="D552" s="101"/>
      <c r="E552" s="4" t="str">
        <f>IFERROR(IF((VLOOKUP(C552,'Tabla 2-3-4-5'!$B$10:$C$12,2,FALSE)*(VLOOKUP('Matriz Nº2 Análisis'!D552,'Tabla 2-3-4-5'!$B$10:$C$12,2,FALSE)))&lt;3,"BAJO",IF((VLOOKUP(C552,'Tabla 2-3-4-5'!$B$10:$C$12,2,FALSE)*(VLOOKUP('Matriz Nº2 Análisis'!D552,'Tabla 2-3-4-5'!$B$10:$C$12,2,FALSE)))&gt;5,"ALTO","MEDIO"))," ")</f>
        <v xml:space="preserve"> </v>
      </c>
      <c r="F552" s="5" t="str">
        <f>IF(B552&lt;&gt;" ",'Matriz Nº1 Identificación'!E552," ")</f>
        <v xml:space="preserve"> </v>
      </c>
      <c r="G552" s="101"/>
      <c r="H552" s="101"/>
      <c r="I552" s="4" t="str">
        <f>IFERROR(IF((VLOOKUP(G552,'Tabla 2-3-4-5'!$B$10:$C$12,2,FALSE)*(VLOOKUP('Matriz Nº2 Análisis'!H552,'Tabla 2-3-4-5'!$B$10:$C$12,2,FALSE)))&lt;3,"BAJO",IF((VLOOKUP(G552,'Tabla 2-3-4-5'!$B$10:$C$12,2,FALSE)*(VLOOKUP('Matriz Nº2 Análisis'!H552,'Tabla 2-3-4-5'!$B$10:$C$12,2,FALSE)))&gt;5,"ALTO","MEDIO"))," ")</f>
        <v xml:space="preserve"> </v>
      </c>
      <c r="J552" s="9"/>
      <c r="K552" s="10"/>
      <c r="N552" s="10"/>
      <c r="O552" s="10"/>
      <c r="P552" s="10"/>
      <c r="Q552" s="10"/>
      <c r="R552" s="10"/>
      <c r="S552" s="10"/>
      <c r="T552" s="10"/>
      <c r="U552" s="10"/>
      <c r="V552" s="10"/>
      <c r="W552" s="10"/>
      <c r="X552" s="10"/>
      <c r="Y552" s="10"/>
      <c r="Z552" s="10"/>
      <c r="AA552" s="10"/>
      <c r="AB552" s="10"/>
      <c r="AC552" s="10"/>
    </row>
    <row r="553" spans="1:29" ht="83.25" customHeight="1" x14ac:dyDescent="0.3">
      <c r="A553" s="136" t="str">
        <f>'Matriz Nº1 Identificación'!A553</f>
        <v>60. 4</v>
      </c>
      <c r="B553" s="4" t="str">
        <f>IF('Matriz Nº1 Identificación'!B553&lt;&gt;" ",'Matriz Nº1 Identificación'!F553," ")</f>
        <v xml:space="preserve"> </v>
      </c>
      <c r="C553" s="101"/>
      <c r="D553" s="101"/>
      <c r="E553" s="4" t="str">
        <f>IFERROR(IF((VLOOKUP(C553,'Tabla 2-3-4-5'!$B$10:$C$12,2,FALSE)*(VLOOKUP('Matriz Nº2 Análisis'!D553,'Tabla 2-3-4-5'!$B$10:$C$12,2,FALSE)))&lt;3,"BAJO",IF((VLOOKUP(C553,'Tabla 2-3-4-5'!$B$10:$C$12,2,FALSE)*(VLOOKUP('Matriz Nº2 Análisis'!D553,'Tabla 2-3-4-5'!$B$10:$C$12,2,FALSE)))&gt;5,"ALTO","MEDIO"))," ")</f>
        <v xml:space="preserve"> </v>
      </c>
      <c r="F553" s="5" t="str">
        <f>IF(B553&lt;&gt;" ",'Matriz Nº1 Identificación'!E553," ")</f>
        <v xml:space="preserve"> </v>
      </c>
      <c r="G553" s="101"/>
      <c r="H553" s="101"/>
      <c r="I553" s="4" t="str">
        <f>IFERROR(IF((VLOOKUP(G553,'Tabla 2-3-4-5'!$B$10:$C$12,2,FALSE)*(VLOOKUP('Matriz Nº2 Análisis'!H553,'Tabla 2-3-4-5'!$B$10:$C$12,2,FALSE)))&lt;3,"BAJO",IF((VLOOKUP(G553,'Tabla 2-3-4-5'!$B$10:$C$12,2,FALSE)*(VLOOKUP('Matriz Nº2 Análisis'!H553,'Tabla 2-3-4-5'!$B$10:$C$12,2,FALSE)))&gt;5,"ALTO","MEDIO"))," ")</f>
        <v xml:space="preserve"> </v>
      </c>
      <c r="J553" s="9"/>
      <c r="K553" s="10"/>
      <c r="N553" s="10"/>
      <c r="O553" s="10"/>
      <c r="P553" s="10"/>
      <c r="Q553" s="10"/>
      <c r="R553" s="10"/>
      <c r="S553" s="10"/>
      <c r="T553" s="10"/>
      <c r="U553" s="10"/>
      <c r="V553" s="10"/>
      <c r="W553" s="10"/>
      <c r="X553" s="10"/>
      <c r="Y553" s="10"/>
      <c r="Z553" s="10"/>
      <c r="AA553" s="10"/>
      <c r="AB553" s="10"/>
      <c r="AC553" s="10"/>
    </row>
    <row r="554" spans="1:29" ht="83.25" customHeight="1" x14ac:dyDescent="0.3">
      <c r="A554" s="136" t="str">
        <f>'Matriz Nº1 Identificación'!A554</f>
        <v>60. 5</v>
      </c>
      <c r="B554" s="4" t="str">
        <f>IF('Matriz Nº1 Identificación'!B554&lt;&gt;" ",'Matriz Nº1 Identificación'!F554," ")</f>
        <v xml:space="preserve"> </v>
      </c>
      <c r="C554" s="101"/>
      <c r="D554" s="101"/>
      <c r="E554" s="4" t="str">
        <f>IFERROR(IF((VLOOKUP(C554,'Tabla 2-3-4-5'!$B$10:$C$12,2,FALSE)*(VLOOKUP('Matriz Nº2 Análisis'!D554,'Tabla 2-3-4-5'!$B$10:$C$12,2,FALSE)))&lt;3,"BAJO",IF((VLOOKUP(C554,'Tabla 2-3-4-5'!$B$10:$C$12,2,FALSE)*(VLOOKUP('Matriz Nº2 Análisis'!D554,'Tabla 2-3-4-5'!$B$10:$C$12,2,FALSE)))&gt;5,"ALTO","MEDIO"))," ")</f>
        <v xml:space="preserve"> </v>
      </c>
      <c r="F554" s="5" t="str">
        <f>IF(B554&lt;&gt;" ",'Matriz Nº1 Identificación'!E554," ")</f>
        <v xml:space="preserve"> </v>
      </c>
      <c r="G554" s="101"/>
      <c r="H554" s="101"/>
      <c r="I554" s="4" t="str">
        <f>IFERROR(IF((VLOOKUP(G554,'Tabla 2-3-4-5'!$B$10:$C$12,2,FALSE)*(VLOOKUP('Matriz Nº2 Análisis'!H554,'Tabla 2-3-4-5'!$B$10:$C$12,2,FALSE)))&lt;3,"BAJO",IF((VLOOKUP(G554,'Tabla 2-3-4-5'!$B$10:$C$12,2,FALSE)*(VLOOKUP('Matriz Nº2 Análisis'!H554,'Tabla 2-3-4-5'!$B$10:$C$12,2,FALSE)))&gt;5,"ALTO","MEDIO"))," ")</f>
        <v xml:space="preserve"> </v>
      </c>
      <c r="J554" s="9"/>
      <c r="K554" s="10"/>
      <c r="N554" s="10"/>
      <c r="O554" s="10"/>
      <c r="P554" s="10"/>
      <c r="Q554" s="10"/>
      <c r="R554" s="10"/>
      <c r="S554" s="10"/>
      <c r="T554" s="10"/>
      <c r="U554" s="10"/>
      <c r="V554" s="10"/>
      <c r="W554" s="10"/>
      <c r="X554" s="10"/>
      <c r="Y554" s="10"/>
      <c r="Z554" s="10"/>
      <c r="AA554" s="10"/>
      <c r="AB554" s="10"/>
      <c r="AC554" s="10"/>
    </row>
    <row r="555" spans="1:29" ht="83.25" customHeight="1" x14ac:dyDescent="0.3">
      <c r="A555" s="136" t="str">
        <f>'Matriz Nº1 Identificación'!A555</f>
        <v>60. 6</v>
      </c>
      <c r="B555" s="4" t="str">
        <f>IF('Matriz Nº1 Identificación'!B555&lt;&gt;" ",'Matriz Nº1 Identificación'!F555," ")</f>
        <v xml:space="preserve"> </v>
      </c>
      <c r="C555" s="101"/>
      <c r="D555" s="101"/>
      <c r="E555" s="4" t="str">
        <f>IFERROR(IF((VLOOKUP(C555,'Tabla 2-3-4-5'!$B$10:$C$12,2,FALSE)*(VLOOKUP('Matriz Nº2 Análisis'!D555,'Tabla 2-3-4-5'!$B$10:$C$12,2,FALSE)))&lt;3,"BAJO",IF((VLOOKUP(C555,'Tabla 2-3-4-5'!$B$10:$C$12,2,FALSE)*(VLOOKUP('Matriz Nº2 Análisis'!D555,'Tabla 2-3-4-5'!$B$10:$C$12,2,FALSE)))&gt;5,"ALTO","MEDIO"))," ")</f>
        <v xml:space="preserve"> </v>
      </c>
      <c r="F555" s="5" t="str">
        <f>IF(B555&lt;&gt;" ",'Matriz Nº1 Identificación'!E555," ")</f>
        <v xml:space="preserve"> </v>
      </c>
      <c r="G555" s="101"/>
      <c r="H555" s="101"/>
      <c r="I555" s="4" t="str">
        <f>IFERROR(IF((VLOOKUP(G555,'Tabla 2-3-4-5'!$B$10:$C$12,2,FALSE)*(VLOOKUP('Matriz Nº2 Análisis'!H555,'Tabla 2-3-4-5'!$B$10:$C$12,2,FALSE)))&lt;3,"BAJO",IF((VLOOKUP(G555,'Tabla 2-3-4-5'!$B$10:$C$12,2,FALSE)*(VLOOKUP('Matriz Nº2 Análisis'!H555,'Tabla 2-3-4-5'!$B$10:$C$12,2,FALSE)))&gt;5,"ALTO","MEDIO"))," ")</f>
        <v xml:space="preserve"> </v>
      </c>
      <c r="J555" s="9"/>
      <c r="K555" s="10"/>
      <c r="N555" s="10"/>
      <c r="O555" s="10"/>
      <c r="P555" s="10"/>
      <c r="Q555" s="10"/>
      <c r="R555" s="10"/>
      <c r="S555" s="10"/>
      <c r="T555" s="10"/>
      <c r="U555" s="10"/>
      <c r="V555" s="10"/>
      <c r="W555" s="10"/>
      <c r="X555" s="10"/>
      <c r="Y555" s="10"/>
      <c r="Z555" s="10"/>
      <c r="AA555" s="10"/>
      <c r="AB555" s="10"/>
      <c r="AC555" s="10"/>
    </row>
    <row r="556" spans="1:29" ht="83.25" customHeight="1" thickBot="1" x14ac:dyDescent="0.35">
      <c r="A556" s="136" t="str">
        <f>'Matriz Nº1 Identificación'!A556</f>
        <v>60. 7</v>
      </c>
      <c r="B556" s="4" t="str">
        <f>IF('Matriz Nº1 Identificación'!B556&lt;&gt;" ",'Matriz Nº1 Identificación'!F556," ")</f>
        <v xml:space="preserve"> </v>
      </c>
      <c r="C556" s="101"/>
      <c r="D556" s="101"/>
      <c r="E556" s="4" t="str">
        <f>IFERROR(IF((VLOOKUP(C556,'Tabla 2-3-4-5'!$B$10:$C$12,2,FALSE)*(VLOOKUP('Matriz Nº2 Análisis'!D556,'Tabla 2-3-4-5'!$B$10:$C$12,2,FALSE)))&lt;3,"BAJO",IF((VLOOKUP(C556,'Tabla 2-3-4-5'!$B$10:$C$12,2,FALSE)*(VLOOKUP('Matriz Nº2 Análisis'!D556,'Tabla 2-3-4-5'!$B$10:$C$12,2,FALSE)))&gt;5,"ALTO","MEDIO"))," ")</f>
        <v xml:space="preserve"> </v>
      </c>
      <c r="F556" s="5" t="str">
        <f>IF(B556&lt;&gt;" ",'Matriz Nº1 Identificación'!E556," ")</f>
        <v xml:space="preserve"> </v>
      </c>
      <c r="G556" s="101"/>
      <c r="H556" s="101"/>
      <c r="I556" s="4" t="str">
        <f>IFERROR(IF((VLOOKUP(G556,'Tabla 2-3-4-5'!$B$10:$C$12,2,FALSE)*(VLOOKUP('Matriz Nº2 Análisis'!H556,'Tabla 2-3-4-5'!$B$10:$C$12,2,FALSE)))&lt;3,"BAJO",IF((VLOOKUP(G556,'Tabla 2-3-4-5'!$B$10:$C$12,2,FALSE)*(VLOOKUP('Matriz Nº2 Análisis'!H556,'Tabla 2-3-4-5'!$B$10:$C$12,2,FALSE)))&gt;5,"ALTO","MEDIO"))," ")</f>
        <v xml:space="preserve"> </v>
      </c>
      <c r="J556" s="9"/>
      <c r="K556" s="10"/>
      <c r="N556" s="10"/>
      <c r="O556" s="10"/>
      <c r="P556" s="10"/>
      <c r="Q556" s="10"/>
      <c r="R556" s="10"/>
      <c r="S556" s="10"/>
      <c r="T556" s="10"/>
      <c r="U556" s="10"/>
      <c r="V556" s="10"/>
      <c r="W556" s="10"/>
      <c r="X556" s="10"/>
      <c r="Y556" s="10"/>
      <c r="Z556" s="10"/>
      <c r="AA556" s="10"/>
      <c r="AB556" s="10"/>
      <c r="AC556" s="10"/>
    </row>
    <row r="557" spans="1:29" ht="23.25" customHeight="1" thickBot="1" x14ac:dyDescent="0.35">
      <c r="A557" s="73" t="str">
        <f>'Matriz Nº1 Identificación'!A557</f>
        <v xml:space="preserve">Objetivo Estratégico: </v>
      </c>
      <c r="B557" s="409">
        <f>+'Matriz Nº1 Identificación'!B557:H557</f>
        <v>0</v>
      </c>
      <c r="C557" s="410"/>
      <c r="D557" s="410"/>
      <c r="E557" s="410"/>
      <c r="F557" s="410"/>
      <c r="G557" s="410"/>
      <c r="H557" s="410"/>
      <c r="I557" s="411"/>
      <c r="J557" s="1"/>
    </row>
    <row r="558" spans="1:29" ht="26.25" customHeight="1" x14ac:dyDescent="0.3">
      <c r="A558" s="75" t="str">
        <f>'Matriz Nº1 Identificación'!A558</f>
        <v>Objetivo táctico</v>
      </c>
      <c r="B558" s="406" t="str">
        <f>+'Matriz Nº1 Identificación'!B558:H558</f>
        <v xml:space="preserve">61. </v>
      </c>
      <c r="C558" s="407"/>
      <c r="D558" s="407"/>
      <c r="E558" s="407"/>
      <c r="F558" s="407"/>
      <c r="G558" s="407"/>
      <c r="H558" s="407"/>
      <c r="I558" s="408"/>
      <c r="J558" s="1"/>
    </row>
    <row r="559" spans="1:29" ht="83.25" customHeight="1" x14ac:dyDescent="0.3">
      <c r="A559" s="136" t="str">
        <f>'Matriz Nº1 Identificación'!A559</f>
        <v>61. 1</v>
      </c>
      <c r="B559" s="4" t="str">
        <f>IF('Matriz Nº1 Identificación'!B559&lt;&gt;" ",'Matriz Nº1 Identificación'!F559," ")</f>
        <v xml:space="preserve"> </v>
      </c>
      <c r="C559" s="101"/>
      <c r="D559" s="101"/>
      <c r="E559" s="4" t="str">
        <f>IFERROR(IF((VLOOKUP(C559,'Tabla 2-3-4-5'!$B$10:$C$12,2,FALSE)*(VLOOKUP('Matriz Nº2 Análisis'!D559,'Tabla 2-3-4-5'!$B$10:$C$12,2,FALSE)))&lt;3,"BAJO",IF((VLOOKUP(C559,'Tabla 2-3-4-5'!$B$10:$C$12,2,FALSE)*(VLOOKUP('Matriz Nº2 Análisis'!D559,'Tabla 2-3-4-5'!$B$10:$C$12,2,FALSE)))&gt;5,"ALTO","MEDIO"))," ")</f>
        <v xml:space="preserve"> </v>
      </c>
      <c r="F559" s="5" t="str">
        <f>IF(B559&lt;&gt;" ",'Matriz Nº1 Identificación'!E559," ")</f>
        <v xml:space="preserve"> </v>
      </c>
      <c r="G559" s="101"/>
      <c r="H559" s="101"/>
      <c r="I559" s="4" t="str">
        <f>IFERROR(IF((VLOOKUP(G559,'Tabla 2-3-4-5'!$B$10:$C$12,2,FALSE)*(VLOOKUP('Matriz Nº2 Análisis'!H559,'Tabla 2-3-4-5'!$B$10:$C$12,2,FALSE)))&lt;3,"BAJO",IF((VLOOKUP(G559,'Tabla 2-3-4-5'!$B$10:$C$12,2,FALSE)*(VLOOKUP('Matriz Nº2 Análisis'!H559,'Tabla 2-3-4-5'!$B$10:$C$12,2,FALSE)))&gt;5,"ALTO","MEDIO"))," ")</f>
        <v xml:space="preserve"> </v>
      </c>
      <c r="J559" s="9"/>
      <c r="K559" s="10"/>
      <c r="N559" s="10"/>
      <c r="O559" s="10"/>
      <c r="P559" s="10"/>
      <c r="Q559" s="10"/>
      <c r="R559" s="10"/>
      <c r="S559" s="10"/>
      <c r="T559" s="10"/>
      <c r="U559" s="10"/>
      <c r="V559" s="10"/>
      <c r="W559" s="10"/>
      <c r="X559" s="10"/>
      <c r="Y559" s="10"/>
      <c r="Z559" s="10"/>
      <c r="AA559" s="10"/>
      <c r="AB559" s="10"/>
      <c r="AC559" s="10"/>
    </row>
    <row r="560" spans="1:29" ht="83.25" customHeight="1" x14ac:dyDescent="0.3">
      <c r="A560" s="136" t="str">
        <f>'Matriz Nº1 Identificación'!A560</f>
        <v>61. 2</v>
      </c>
      <c r="B560" s="4" t="str">
        <f>IF('Matriz Nº1 Identificación'!B560&lt;&gt;" ",'Matriz Nº1 Identificación'!F560," ")</f>
        <v xml:space="preserve"> </v>
      </c>
      <c r="C560" s="101"/>
      <c r="D560" s="101"/>
      <c r="E560" s="4" t="str">
        <f>IFERROR(IF((VLOOKUP(C560,'Tabla 2-3-4-5'!$B$10:$C$12,2,FALSE)*(VLOOKUP('Matriz Nº2 Análisis'!D560,'Tabla 2-3-4-5'!$B$10:$C$12,2,FALSE)))&lt;3,"BAJO",IF((VLOOKUP(C560,'Tabla 2-3-4-5'!$B$10:$C$12,2,FALSE)*(VLOOKUP('Matriz Nº2 Análisis'!D560,'Tabla 2-3-4-5'!$B$10:$C$12,2,FALSE)))&gt;5,"ALTO","MEDIO"))," ")</f>
        <v xml:space="preserve"> </v>
      </c>
      <c r="F560" s="5" t="str">
        <f>IF(B560&lt;&gt;" ",'Matriz Nº1 Identificación'!E560," ")</f>
        <v xml:space="preserve"> </v>
      </c>
      <c r="G560" s="101"/>
      <c r="H560" s="101"/>
      <c r="I560" s="4" t="str">
        <f>IFERROR(IF((VLOOKUP(G560,'Tabla 2-3-4-5'!$B$10:$C$12,2,FALSE)*(VLOOKUP('Matriz Nº2 Análisis'!H560,'Tabla 2-3-4-5'!$B$10:$C$12,2,FALSE)))&lt;3,"BAJO",IF((VLOOKUP(G560,'Tabla 2-3-4-5'!$B$10:$C$12,2,FALSE)*(VLOOKUP('Matriz Nº2 Análisis'!H560,'Tabla 2-3-4-5'!$B$10:$C$12,2,FALSE)))&gt;5,"ALTO","MEDIO"))," ")</f>
        <v xml:space="preserve"> </v>
      </c>
      <c r="J560" s="9"/>
      <c r="K560" s="10"/>
      <c r="N560" s="10"/>
      <c r="O560" s="10"/>
      <c r="P560" s="10"/>
      <c r="Q560" s="10"/>
      <c r="R560" s="10"/>
      <c r="S560" s="10"/>
      <c r="T560" s="10"/>
      <c r="U560" s="10"/>
      <c r="V560" s="10"/>
      <c r="W560" s="10"/>
      <c r="X560" s="10"/>
      <c r="Y560" s="10"/>
      <c r="Z560" s="10"/>
      <c r="AA560" s="10"/>
      <c r="AB560" s="10"/>
      <c r="AC560" s="10"/>
    </row>
    <row r="561" spans="1:29" ht="83.25" customHeight="1" x14ac:dyDescent="0.3">
      <c r="A561" s="136" t="str">
        <f>'Matriz Nº1 Identificación'!A561</f>
        <v>61. 3</v>
      </c>
      <c r="B561" s="4" t="str">
        <f>IF('Matriz Nº1 Identificación'!B561&lt;&gt;" ",'Matriz Nº1 Identificación'!F561," ")</f>
        <v xml:space="preserve"> </v>
      </c>
      <c r="C561" s="101"/>
      <c r="D561" s="101"/>
      <c r="E561" s="4" t="str">
        <f>IFERROR(IF((VLOOKUP(C561,'Tabla 2-3-4-5'!$B$10:$C$12,2,FALSE)*(VLOOKUP('Matriz Nº2 Análisis'!D561,'Tabla 2-3-4-5'!$B$10:$C$12,2,FALSE)))&lt;3,"BAJO",IF((VLOOKUP(C561,'Tabla 2-3-4-5'!$B$10:$C$12,2,FALSE)*(VLOOKUP('Matriz Nº2 Análisis'!D561,'Tabla 2-3-4-5'!$B$10:$C$12,2,FALSE)))&gt;5,"ALTO","MEDIO"))," ")</f>
        <v xml:space="preserve"> </v>
      </c>
      <c r="F561" s="5" t="str">
        <f>IF(B561&lt;&gt;" ",'Matriz Nº1 Identificación'!E561," ")</f>
        <v xml:space="preserve"> </v>
      </c>
      <c r="G561" s="101"/>
      <c r="H561" s="101"/>
      <c r="I561" s="4" t="str">
        <f>IFERROR(IF((VLOOKUP(G561,'Tabla 2-3-4-5'!$B$10:$C$12,2,FALSE)*(VLOOKUP('Matriz Nº2 Análisis'!H561,'Tabla 2-3-4-5'!$B$10:$C$12,2,FALSE)))&lt;3,"BAJO",IF((VLOOKUP(G561,'Tabla 2-3-4-5'!$B$10:$C$12,2,FALSE)*(VLOOKUP('Matriz Nº2 Análisis'!H561,'Tabla 2-3-4-5'!$B$10:$C$12,2,FALSE)))&gt;5,"ALTO","MEDIO"))," ")</f>
        <v xml:space="preserve"> </v>
      </c>
      <c r="J561" s="9"/>
      <c r="K561" s="10"/>
      <c r="N561" s="10"/>
      <c r="O561" s="10"/>
      <c r="P561" s="10"/>
      <c r="Q561" s="10"/>
      <c r="R561" s="10"/>
      <c r="S561" s="10"/>
      <c r="T561" s="10"/>
      <c r="U561" s="10"/>
      <c r="V561" s="10"/>
      <c r="W561" s="10"/>
      <c r="X561" s="10"/>
      <c r="Y561" s="10"/>
      <c r="Z561" s="10"/>
      <c r="AA561" s="10"/>
      <c r="AB561" s="10"/>
      <c r="AC561" s="10"/>
    </row>
    <row r="562" spans="1:29" ht="83.25" customHeight="1" x14ac:dyDescent="0.3">
      <c r="A562" s="136" t="str">
        <f>'Matriz Nº1 Identificación'!A562</f>
        <v>61. 4</v>
      </c>
      <c r="B562" s="4" t="str">
        <f>IF('Matriz Nº1 Identificación'!B562&lt;&gt;" ",'Matriz Nº1 Identificación'!F562," ")</f>
        <v xml:space="preserve"> </v>
      </c>
      <c r="C562" s="101"/>
      <c r="D562" s="101"/>
      <c r="E562" s="4" t="str">
        <f>IFERROR(IF((VLOOKUP(C562,'Tabla 2-3-4-5'!$B$10:$C$12,2,FALSE)*(VLOOKUP('Matriz Nº2 Análisis'!D562,'Tabla 2-3-4-5'!$B$10:$C$12,2,FALSE)))&lt;3,"BAJO",IF((VLOOKUP(C562,'Tabla 2-3-4-5'!$B$10:$C$12,2,FALSE)*(VLOOKUP('Matriz Nº2 Análisis'!D562,'Tabla 2-3-4-5'!$B$10:$C$12,2,FALSE)))&gt;5,"ALTO","MEDIO"))," ")</f>
        <v xml:space="preserve"> </v>
      </c>
      <c r="F562" s="5" t="str">
        <f>IF(B562&lt;&gt;" ",'Matriz Nº1 Identificación'!E562," ")</f>
        <v xml:space="preserve"> </v>
      </c>
      <c r="G562" s="101"/>
      <c r="H562" s="101"/>
      <c r="I562" s="4" t="str">
        <f>IFERROR(IF((VLOOKUP(G562,'Tabla 2-3-4-5'!$B$10:$C$12,2,FALSE)*(VLOOKUP('Matriz Nº2 Análisis'!H562,'Tabla 2-3-4-5'!$B$10:$C$12,2,FALSE)))&lt;3,"BAJO",IF((VLOOKUP(G562,'Tabla 2-3-4-5'!$B$10:$C$12,2,FALSE)*(VLOOKUP('Matriz Nº2 Análisis'!H562,'Tabla 2-3-4-5'!$B$10:$C$12,2,FALSE)))&gt;5,"ALTO","MEDIO"))," ")</f>
        <v xml:space="preserve"> </v>
      </c>
      <c r="J562" s="9"/>
      <c r="K562" s="10"/>
      <c r="N562" s="10"/>
      <c r="O562" s="10"/>
      <c r="P562" s="10"/>
      <c r="Q562" s="10"/>
      <c r="R562" s="10"/>
      <c r="S562" s="10"/>
      <c r="T562" s="10"/>
      <c r="U562" s="10"/>
      <c r="V562" s="10"/>
      <c r="W562" s="10"/>
      <c r="X562" s="10"/>
      <c r="Y562" s="10"/>
      <c r="Z562" s="10"/>
      <c r="AA562" s="10"/>
      <c r="AB562" s="10"/>
      <c r="AC562" s="10"/>
    </row>
    <row r="563" spans="1:29" ht="83.25" customHeight="1" x14ac:dyDescent="0.3">
      <c r="A563" s="136" t="str">
        <f>'Matriz Nº1 Identificación'!A563</f>
        <v>61. 5</v>
      </c>
      <c r="B563" s="4" t="str">
        <f>IF('Matriz Nº1 Identificación'!B563&lt;&gt;" ",'Matriz Nº1 Identificación'!F563," ")</f>
        <v xml:space="preserve"> </v>
      </c>
      <c r="C563" s="101"/>
      <c r="D563" s="101"/>
      <c r="E563" s="4" t="str">
        <f>IFERROR(IF((VLOOKUP(C563,'Tabla 2-3-4-5'!$B$10:$C$12,2,FALSE)*(VLOOKUP('Matriz Nº2 Análisis'!D563,'Tabla 2-3-4-5'!$B$10:$C$12,2,FALSE)))&lt;3,"BAJO",IF((VLOOKUP(C563,'Tabla 2-3-4-5'!$B$10:$C$12,2,FALSE)*(VLOOKUP('Matriz Nº2 Análisis'!D563,'Tabla 2-3-4-5'!$B$10:$C$12,2,FALSE)))&gt;5,"ALTO","MEDIO"))," ")</f>
        <v xml:space="preserve"> </v>
      </c>
      <c r="F563" s="5" t="str">
        <f>IF(B563&lt;&gt;" ",'Matriz Nº1 Identificación'!E563," ")</f>
        <v xml:space="preserve"> </v>
      </c>
      <c r="G563" s="101"/>
      <c r="H563" s="101"/>
      <c r="I563" s="4" t="str">
        <f>IFERROR(IF((VLOOKUP(G563,'Tabla 2-3-4-5'!$B$10:$C$12,2,FALSE)*(VLOOKUP('Matriz Nº2 Análisis'!H563,'Tabla 2-3-4-5'!$B$10:$C$12,2,FALSE)))&lt;3,"BAJO",IF((VLOOKUP(G563,'Tabla 2-3-4-5'!$B$10:$C$12,2,FALSE)*(VLOOKUP('Matriz Nº2 Análisis'!H563,'Tabla 2-3-4-5'!$B$10:$C$12,2,FALSE)))&gt;5,"ALTO","MEDIO"))," ")</f>
        <v xml:space="preserve"> </v>
      </c>
      <c r="J563" s="9"/>
      <c r="K563" s="10"/>
      <c r="N563" s="10"/>
      <c r="O563" s="10"/>
      <c r="P563" s="10"/>
      <c r="Q563" s="10"/>
      <c r="R563" s="10"/>
      <c r="S563" s="10"/>
      <c r="T563" s="10"/>
      <c r="U563" s="10"/>
      <c r="V563" s="10"/>
      <c r="W563" s="10"/>
      <c r="X563" s="10"/>
      <c r="Y563" s="10"/>
      <c r="Z563" s="10"/>
      <c r="AA563" s="10"/>
      <c r="AB563" s="10"/>
      <c r="AC563" s="10"/>
    </row>
    <row r="564" spans="1:29" ht="83.25" customHeight="1" x14ac:dyDescent="0.3">
      <c r="A564" s="136" t="str">
        <f>'Matriz Nº1 Identificación'!A564</f>
        <v>61. 6</v>
      </c>
      <c r="B564" s="4" t="str">
        <f>IF('Matriz Nº1 Identificación'!B564&lt;&gt;" ",'Matriz Nº1 Identificación'!F564," ")</f>
        <v xml:space="preserve"> </v>
      </c>
      <c r="C564" s="101"/>
      <c r="D564" s="101"/>
      <c r="E564" s="4" t="str">
        <f>IFERROR(IF((VLOOKUP(C564,'Tabla 2-3-4-5'!$B$10:$C$12,2,FALSE)*(VLOOKUP('Matriz Nº2 Análisis'!D564,'Tabla 2-3-4-5'!$B$10:$C$12,2,FALSE)))&lt;3,"BAJO",IF((VLOOKUP(C564,'Tabla 2-3-4-5'!$B$10:$C$12,2,FALSE)*(VLOOKUP('Matriz Nº2 Análisis'!D564,'Tabla 2-3-4-5'!$B$10:$C$12,2,FALSE)))&gt;5,"ALTO","MEDIO"))," ")</f>
        <v xml:space="preserve"> </v>
      </c>
      <c r="F564" s="5" t="str">
        <f>IF(B564&lt;&gt;" ",'Matriz Nº1 Identificación'!E564," ")</f>
        <v xml:space="preserve"> </v>
      </c>
      <c r="G564" s="101"/>
      <c r="H564" s="101"/>
      <c r="I564" s="4" t="str">
        <f>IFERROR(IF((VLOOKUP(G564,'Tabla 2-3-4-5'!$B$10:$C$12,2,FALSE)*(VLOOKUP('Matriz Nº2 Análisis'!H564,'Tabla 2-3-4-5'!$B$10:$C$12,2,FALSE)))&lt;3,"BAJO",IF((VLOOKUP(G564,'Tabla 2-3-4-5'!$B$10:$C$12,2,FALSE)*(VLOOKUP('Matriz Nº2 Análisis'!H564,'Tabla 2-3-4-5'!$B$10:$C$12,2,FALSE)))&gt;5,"ALTO","MEDIO"))," ")</f>
        <v xml:space="preserve"> </v>
      </c>
      <c r="J564" s="9"/>
      <c r="K564" s="10"/>
      <c r="N564" s="10"/>
      <c r="O564" s="10"/>
      <c r="P564" s="10"/>
      <c r="Q564" s="10"/>
      <c r="R564" s="10"/>
      <c r="S564" s="10"/>
      <c r="T564" s="10"/>
      <c r="U564" s="10"/>
      <c r="V564" s="10"/>
      <c r="W564" s="10"/>
      <c r="X564" s="10"/>
      <c r="Y564" s="10"/>
      <c r="Z564" s="10"/>
      <c r="AA564" s="10"/>
      <c r="AB564" s="10"/>
      <c r="AC564" s="10"/>
    </row>
    <row r="565" spans="1:29" ht="83.25" customHeight="1" thickBot="1" x14ac:dyDescent="0.35">
      <c r="A565" s="136" t="str">
        <f>'Matriz Nº1 Identificación'!A565</f>
        <v>61. 7</v>
      </c>
      <c r="B565" s="4" t="str">
        <f>IF('Matriz Nº1 Identificación'!B565&lt;&gt;" ",'Matriz Nº1 Identificación'!F565," ")</f>
        <v xml:space="preserve"> </v>
      </c>
      <c r="C565" s="101"/>
      <c r="D565" s="101"/>
      <c r="E565" s="4" t="str">
        <f>IFERROR(IF((VLOOKUP(C565,'Tabla 2-3-4-5'!$B$10:$C$12,2,FALSE)*(VLOOKUP('Matriz Nº2 Análisis'!D565,'Tabla 2-3-4-5'!$B$10:$C$12,2,FALSE)))&lt;3,"BAJO",IF((VLOOKUP(C565,'Tabla 2-3-4-5'!$B$10:$C$12,2,FALSE)*(VLOOKUP('Matriz Nº2 Análisis'!D565,'Tabla 2-3-4-5'!$B$10:$C$12,2,FALSE)))&gt;5,"ALTO","MEDIO"))," ")</f>
        <v xml:space="preserve"> </v>
      </c>
      <c r="F565" s="5" t="str">
        <f>IF(B565&lt;&gt;" ",'Matriz Nº1 Identificación'!E565," ")</f>
        <v xml:space="preserve"> </v>
      </c>
      <c r="G565" s="101"/>
      <c r="H565" s="101"/>
      <c r="I565" s="4" t="str">
        <f>IFERROR(IF((VLOOKUP(G565,'Tabla 2-3-4-5'!$B$10:$C$12,2,FALSE)*(VLOOKUP('Matriz Nº2 Análisis'!H565,'Tabla 2-3-4-5'!$B$10:$C$12,2,FALSE)))&lt;3,"BAJO",IF((VLOOKUP(G565,'Tabla 2-3-4-5'!$B$10:$C$12,2,FALSE)*(VLOOKUP('Matriz Nº2 Análisis'!H565,'Tabla 2-3-4-5'!$B$10:$C$12,2,FALSE)))&gt;5,"ALTO","MEDIO"))," ")</f>
        <v xml:space="preserve"> </v>
      </c>
      <c r="J565" s="9"/>
      <c r="K565" s="10"/>
      <c r="N565" s="10"/>
      <c r="O565" s="10"/>
      <c r="P565" s="10"/>
      <c r="Q565" s="10"/>
      <c r="R565" s="10"/>
      <c r="S565" s="10"/>
      <c r="T565" s="10"/>
      <c r="U565" s="10"/>
      <c r="V565" s="10"/>
      <c r="W565" s="10"/>
      <c r="X565" s="10"/>
      <c r="Y565" s="10"/>
      <c r="Z565" s="10"/>
      <c r="AA565" s="10"/>
      <c r="AB565" s="10"/>
      <c r="AC565" s="10"/>
    </row>
    <row r="566" spans="1:29" ht="23.25" customHeight="1" thickBot="1" x14ac:dyDescent="0.35">
      <c r="A566" s="73" t="str">
        <f>'Matriz Nº1 Identificación'!A566</f>
        <v xml:space="preserve">Objetivo Estratégico: </v>
      </c>
      <c r="B566" s="409">
        <f>+'Matriz Nº1 Identificación'!B566:H566</f>
        <v>0</v>
      </c>
      <c r="C566" s="410"/>
      <c r="D566" s="410"/>
      <c r="E566" s="410"/>
      <c r="F566" s="410"/>
      <c r="G566" s="410"/>
      <c r="H566" s="410"/>
      <c r="I566" s="411"/>
      <c r="J566" s="1"/>
    </row>
    <row r="567" spans="1:29" ht="26.25" customHeight="1" x14ac:dyDescent="0.3">
      <c r="A567" s="75" t="str">
        <f>'Matriz Nº1 Identificación'!A567</f>
        <v>Objetivo táctico</v>
      </c>
      <c r="B567" s="406" t="str">
        <f>+'Matriz Nº1 Identificación'!B567:H567</f>
        <v xml:space="preserve">62. </v>
      </c>
      <c r="C567" s="407"/>
      <c r="D567" s="407"/>
      <c r="E567" s="407"/>
      <c r="F567" s="407"/>
      <c r="G567" s="407"/>
      <c r="H567" s="407"/>
      <c r="I567" s="408"/>
      <c r="J567" s="1"/>
    </row>
    <row r="568" spans="1:29" ht="83.25" customHeight="1" x14ac:dyDescent="0.3">
      <c r="A568" s="136" t="str">
        <f>'Matriz Nº1 Identificación'!A568</f>
        <v>62. 1</v>
      </c>
      <c r="B568" s="4" t="str">
        <f>IF('Matriz Nº1 Identificación'!B568&lt;&gt;" ",'Matriz Nº1 Identificación'!F568," ")</f>
        <v xml:space="preserve"> </v>
      </c>
      <c r="C568" s="101"/>
      <c r="D568" s="101"/>
      <c r="E568" s="4" t="str">
        <f>IFERROR(IF((VLOOKUP(C568,'Tabla 2-3-4-5'!$B$10:$C$12,2,FALSE)*(VLOOKUP('Matriz Nº2 Análisis'!D568,'Tabla 2-3-4-5'!$B$10:$C$12,2,FALSE)))&lt;3,"BAJO",IF((VLOOKUP(C568,'Tabla 2-3-4-5'!$B$10:$C$12,2,FALSE)*(VLOOKUP('Matriz Nº2 Análisis'!D568,'Tabla 2-3-4-5'!$B$10:$C$12,2,FALSE)))&gt;5,"ALTO","MEDIO"))," ")</f>
        <v xml:space="preserve"> </v>
      </c>
      <c r="F568" s="5" t="str">
        <f>IF(B568&lt;&gt;" ",'Matriz Nº1 Identificación'!E568," ")</f>
        <v xml:space="preserve"> </v>
      </c>
      <c r="G568" s="101"/>
      <c r="H568" s="101"/>
      <c r="I568" s="4" t="str">
        <f>IFERROR(IF((VLOOKUP(G568,'Tabla 2-3-4-5'!$B$10:$C$12,2,FALSE)*(VLOOKUP('Matriz Nº2 Análisis'!H568,'Tabla 2-3-4-5'!$B$10:$C$12,2,FALSE)))&lt;3,"BAJO",IF((VLOOKUP(G568,'Tabla 2-3-4-5'!$B$10:$C$12,2,FALSE)*(VLOOKUP('Matriz Nº2 Análisis'!H568,'Tabla 2-3-4-5'!$B$10:$C$12,2,FALSE)))&gt;5,"ALTO","MEDIO"))," ")</f>
        <v xml:space="preserve"> </v>
      </c>
      <c r="J568" s="9"/>
      <c r="K568" s="10"/>
      <c r="N568" s="10"/>
      <c r="O568" s="10"/>
      <c r="P568" s="10"/>
      <c r="Q568" s="10"/>
      <c r="R568" s="10"/>
      <c r="S568" s="10"/>
      <c r="T568" s="10"/>
      <c r="U568" s="10"/>
      <c r="V568" s="10"/>
      <c r="W568" s="10"/>
      <c r="X568" s="10"/>
      <c r="Y568" s="10"/>
      <c r="Z568" s="10"/>
      <c r="AA568" s="10"/>
      <c r="AB568" s="10"/>
      <c r="AC568" s="10"/>
    </row>
    <row r="569" spans="1:29" ht="83.25" customHeight="1" x14ac:dyDescent="0.3">
      <c r="A569" s="136" t="str">
        <f>'Matriz Nº1 Identificación'!A569</f>
        <v>62. 2</v>
      </c>
      <c r="B569" s="4" t="str">
        <f>IF('Matriz Nº1 Identificación'!B569&lt;&gt;" ",'Matriz Nº1 Identificación'!F569," ")</f>
        <v xml:space="preserve"> </v>
      </c>
      <c r="C569" s="101"/>
      <c r="D569" s="101"/>
      <c r="E569" s="4" t="str">
        <f>IFERROR(IF((VLOOKUP(C569,'Tabla 2-3-4-5'!$B$10:$C$12,2,FALSE)*(VLOOKUP('Matriz Nº2 Análisis'!D569,'Tabla 2-3-4-5'!$B$10:$C$12,2,FALSE)))&lt;3,"BAJO",IF((VLOOKUP(C569,'Tabla 2-3-4-5'!$B$10:$C$12,2,FALSE)*(VLOOKUP('Matriz Nº2 Análisis'!D569,'Tabla 2-3-4-5'!$B$10:$C$12,2,FALSE)))&gt;5,"ALTO","MEDIO"))," ")</f>
        <v xml:space="preserve"> </v>
      </c>
      <c r="F569" s="5" t="str">
        <f>IF(B569&lt;&gt;" ",'Matriz Nº1 Identificación'!E569," ")</f>
        <v xml:space="preserve"> </v>
      </c>
      <c r="G569" s="101"/>
      <c r="H569" s="101"/>
      <c r="I569" s="4" t="str">
        <f>IFERROR(IF((VLOOKUP(G569,'Tabla 2-3-4-5'!$B$10:$C$12,2,FALSE)*(VLOOKUP('Matriz Nº2 Análisis'!H569,'Tabla 2-3-4-5'!$B$10:$C$12,2,FALSE)))&lt;3,"BAJO",IF((VLOOKUP(G569,'Tabla 2-3-4-5'!$B$10:$C$12,2,FALSE)*(VLOOKUP('Matriz Nº2 Análisis'!H569,'Tabla 2-3-4-5'!$B$10:$C$12,2,FALSE)))&gt;5,"ALTO","MEDIO"))," ")</f>
        <v xml:space="preserve"> </v>
      </c>
      <c r="J569" s="9"/>
      <c r="K569" s="10"/>
      <c r="N569" s="10"/>
      <c r="O569" s="10"/>
      <c r="P569" s="10"/>
      <c r="Q569" s="10"/>
      <c r="R569" s="10"/>
      <c r="S569" s="10"/>
      <c r="T569" s="10"/>
      <c r="U569" s="10"/>
      <c r="V569" s="10"/>
      <c r="W569" s="10"/>
      <c r="X569" s="10"/>
      <c r="Y569" s="10"/>
      <c r="Z569" s="10"/>
      <c r="AA569" s="10"/>
      <c r="AB569" s="10"/>
      <c r="AC569" s="10"/>
    </row>
    <row r="570" spans="1:29" ht="83.25" customHeight="1" x14ac:dyDescent="0.3">
      <c r="A570" s="136" t="str">
        <f>'Matriz Nº1 Identificación'!A570</f>
        <v>62. 3</v>
      </c>
      <c r="B570" s="4" t="str">
        <f>IF('Matriz Nº1 Identificación'!B570&lt;&gt;" ",'Matriz Nº1 Identificación'!F570," ")</f>
        <v xml:space="preserve"> </v>
      </c>
      <c r="C570" s="101"/>
      <c r="D570" s="101"/>
      <c r="E570" s="4" t="str">
        <f>IFERROR(IF((VLOOKUP(C570,'Tabla 2-3-4-5'!$B$10:$C$12,2,FALSE)*(VLOOKUP('Matriz Nº2 Análisis'!D570,'Tabla 2-3-4-5'!$B$10:$C$12,2,FALSE)))&lt;3,"BAJO",IF((VLOOKUP(C570,'Tabla 2-3-4-5'!$B$10:$C$12,2,FALSE)*(VLOOKUP('Matriz Nº2 Análisis'!D570,'Tabla 2-3-4-5'!$B$10:$C$12,2,FALSE)))&gt;5,"ALTO","MEDIO"))," ")</f>
        <v xml:space="preserve"> </v>
      </c>
      <c r="F570" s="5" t="str">
        <f>IF(B570&lt;&gt;" ",'Matriz Nº1 Identificación'!E570," ")</f>
        <v xml:space="preserve"> </v>
      </c>
      <c r="G570" s="101"/>
      <c r="H570" s="101"/>
      <c r="I570" s="4" t="str">
        <f>IFERROR(IF((VLOOKUP(G570,'Tabla 2-3-4-5'!$B$10:$C$12,2,FALSE)*(VLOOKUP('Matriz Nº2 Análisis'!H570,'Tabla 2-3-4-5'!$B$10:$C$12,2,FALSE)))&lt;3,"BAJO",IF((VLOOKUP(G570,'Tabla 2-3-4-5'!$B$10:$C$12,2,FALSE)*(VLOOKUP('Matriz Nº2 Análisis'!H570,'Tabla 2-3-4-5'!$B$10:$C$12,2,FALSE)))&gt;5,"ALTO","MEDIO"))," ")</f>
        <v xml:space="preserve"> </v>
      </c>
      <c r="J570" s="9"/>
      <c r="K570" s="10"/>
      <c r="N570" s="10"/>
      <c r="O570" s="10"/>
      <c r="P570" s="10"/>
      <c r="Q570" s="10"/>
      <c r="R570" s="10"/>
      <c r="S570" s="10"/>
      <c r="T570" s="10"/>
      <c r="U570" s="10"/>
      <c r="V570" s="10"/>
      <c r="W570" s="10"/>
      <c r="X570" s="10"/>
      <c r="Y570" s="10"/>
      <c r="Z570" s="10"/>
      <c r="AA570" s="10"/>
      <c r="AB570" s="10"/>
      <c r="AC570" s="10"/>
    </row>
    <row r="571" spans="1:29" ht="83.25" customHeight="1" x14ac:dyDescent="0.3">
      <c r="A571" s="136" t="str">
        <f>'Matriz Nº1 Identificación'!A571</f>
        <v>62. 4</v>
      </c>
      <c r="B571" s="4" t="str">
        <f>IF('Matriz Nº1 Identificación'!B571&lt;&gt;" ",'Matriz Nº1 Identificación'!F571," ")</f>
        <v xml:space="preserve"> </v>
      </c>
      <c r="C571" s="101"/>
      <c r="D571" s="101"/>
      <c r="E571" s="4" t="str">
        <f>IFERROR(IF((VLOOKUP(C571,'Tabla 2-3-4-5'!$B$10:$C$12,2,FALSE)*(VLOOKUP('Matriz Nº2 Análisis'!D571,'Tabla 2-3-4-5'!$B$10:$C$12,2,FALSE)))&lt;3,"BAJO",IF((VLOOKUP(C571,'Tabla 2-3-4-5'!$B$10:$C$12,2,FALSE)*(VLOOKUP('Matriz Nº2 Análisis'!D571,'Tabla 2-3-4-5'!$B$10:$C$12,2,FALSE)))&gt;5,"ALTO","MEDIO"))," ")</f>
        <v xml:space="preserve"> </v>
      </c>
      <c r="F571" s="5" t="str">
        <f>IF(B571&lt;&gt;" ",'Matriz Nº1 Identificación'!E571," ")</f>
        <v xml:space="preserve"> </v>
      </c>
      <c r="G571" s="101"/>
      <c r="H571" s="101"/>
      <c r="I571" s="4" t="str">
        <f>IFERROR(IF((VLOOKUP(G571,'Tabla 2-3-4-5'!$B$10:$C$12,2,FALSE)*(VLOOKUP('Matriz Nº2 Análisis'!H571,'Tabla 2-3-4-5'!$B$10:$C$12,2,FALSE)))&lt;3,"BAJO",IF((VLOOKUP(G571,'Tabla 2-3-4-5'!$B$10:$C$12,2,FALSE)*(VLOOKUP('Matriz Nº2 Análisis'!H571,'Tabla 2-3-4-5'!$B$10:$C$12,2,FALSE)))&gt;5,"ALTO","MEDIO"))," ")</f>
        <v xml:space="preserve"> </v>
      </c>
      <c r="J571" s="9"/>
      <c r="K571" s="10"/>
      <c r="N571" s="10"/>
      <c r="O571" s="10"/>
      <c r="P571" s="10"/>
      <c r="Q571" s="10"/>
      <c r="R571" s="10"/>
      <c r="S571" s="10"/>
      <c r="T571" s="10"/>
      <c r="U571" s="10"/>
      <c r="V571" s="10"/>
      <c r="W571" s="10"/>
      <c r="X571" s="10"/>
      <c r="Y571" s="10"/>
      <c r="Z571" s="10"/>
      <c r="AA571" s="10"/>
      <c r="AB571" s="10"/>
      <c r="AC571" s="10"/>
    </row>
    <row r="572" spans="1:29" ht="83.25" customHeight="1" x14ac:dyDescent="0.3">
      <c r="A572" s="136" t="str">
        <f>'Matriz Nº1 Identificación'!A572</f>
        <v>62. 5</v>
      </c>
      <c r="B572" s="4" t="str">
        <f>IF('Matriz Nº1 Identificación'!B572&lt;&gt;" ",'Matriz Nº1 Identificación'!F572," ")</f>
        <v xml:space="preserve"> </v>
      </c>
      <c r="C572" s="101"/>
      <c r="D572" s="101"/>
      <c r="E572" s="4" t="str">
        <f>IFERROR(IF((VLOOKUP(C572,'Tabla 2-3-4-5'!$B$10:$C$12,2,FALSE)*(VLOOKUP('Matriz Nº2 Análisis'!D572,'Tabla 2-3-4-5'!$B$10:$C$12,2,FALSE)))&lt;3,"BAJO",IF((VLOOKUP(C572,'Tabla 2-3-4-5'!$B$10:$C$12,2,FALSE)*(VLOOKUP('Matriz Nº2 Análisis'!D572,'Tabla 2-3-4-5'!$B$10:$C$12,2,FALSE)))&gt;5,"ALTO","MEDIO"))," ")</f>
        <v xml:space="preserve"> </v>
      </c>
      <c r="F572" s="5" t="str">
        <f>IF(B572&lt;&gt;" ",'Matriz Nº1 Identificación'!E572," ")</f>
        <v xml:space="preserve"> </v>
      </c>
      <c r="G572" s="101"/>
      <c r="H572" s="101"/>
      <c r="I572" s="4" t="str">
        <f>IFERROR(IF((VLOOKUP(G572,'Tabla 2-3-4-5'!$B$10:$C$12,2,FALSE)*(VLOOKUP('Matriz Nº2 Análisis'!H572,'Tabla 2-3-4-5'!$B$10:$C$12,2,FALSE)))&lt;3,"BAJO",IF((VLOOKUP(G572,'Tabla 2-3-4-5'!$B$10:$C$12,2,FALSE)*(VLOOKUP('Matriz Nº2 Análisis'!H572,'Tabla 2-3-4-5'!$B$10:$C$12,2,FALSE)))&gt;5,"ALTO","MEDIO"))," ")</f>
        <v xml:space="preserve"> </v>
      </c>
      <c r="J572" s="9"/>
      <c r="K572" s="10"/>
      <c r="N572" s="10"/>
      <c r="O572" s="10"/>
      <c r="P572" s="10"/>
      <c r="Q572" s="10"/>
      <c r="R572" s="10"/>
      <c r="S572" s="10"/>
      <c r="T572" s="10"/>
      <c r="U572" s="10"/>
      <c r="V572" s="10"/>
      <c r="W572" s="10"/>
      <c r="X572" s="10"/>
      <c r="Y572" s="10"/>
      <c r="Z572" s="10"/>
      <c r="AA572" s="10"/>
      <c r="AB572" s="10"/>
      <c r="AC572" s="10"/>
    </row>
    <row r="573" spans="1:29" ht="83.25" customHeight="1" x14ac:dyDescent="0.3">
      <c r="A573" s="136" t="str">
        <f>'Matriz Nº1 Identificación'!A573</f>
        <v>62. 6</v>
      </c>
      <c r="B573" s="4" t="str">
        <f>IF('Matriz Nº1 Identificación'!B573&lt;&gt;" ",'Matriz Nº1 Identificación'!F573," ")</f>
        <v xml:space="preserve"> </v>
      </c>
      <c r="C573" s="101"/>
      <c r="D573" s="101"/>
      <c r="E573" s="4" t="str">
        <f>IFERROR(IF((VLOOKUP(C573,'Tabla 2-3-4-5'!$B$10:$C$12,2,FALSE)*(VLOOKUP('Matriz Nº2 Análisis'!D573,'Tabla 2-3-4-5'!$B$10:$C$12,2,FALSE)))&lt;3,"BAJO",IF((VLOOKUP(C573,'Tabla 2-3-4-5'!$B$10:$C$12,2,FALSE)*(VLOOKUP('Matriz Nº2 Análisis'!D573,'Tabla 2-3-4-5'!$B$10:$C$12,2,FALSE)))&gt;5,"ALTO","MEDIO"))," ")</f>
        <v xml:space="preserve"> </v>
      </c>
      <c r="F573" s="5" t="str">
        <f>IF(B573&lt;&gt;" ",'Matriz Nº1 Identificación'!E573," ")</f>
        <v xml:space="preserve"> </v>
      </c>
      <c r="G573" s="101"/>
      <c r="H573" s="101"/>
      <c r="I573" s="4" t="str">
        <f>IFERROR(IF((VLOOKUP(G573,'Tabla 2-3-4-5'!$B$10:$C$12,2,FALSE)*(VLOOKUP('Matriz Nº2 Análisis'!H573,'Tabla 2-3-4-5'!$B$10:$C$12,2,FALSE)))&lt;3,"BAJO",IF((VLOOKUP(G573,'Tabla 2-3-4-5'!$B$10:$C$12,2,FALSE)*(VLOOKUP('Matriz Nº2 Análisis'!H573,'Tabla 2-3-4-5'!$B$10:$C$12,2,FALSE)))&gt;5,"ALTO","MEDIO"))," ")</f>
        <v xml:space="preserve"> </v>
      </c>
      <c r="J573" s="9"/>
      <c r="K573" s="10"/>
      <c r="N573" s="10"/>
      <c r="O573" s="10"/>
      <c r="P573" s="10"/>
      <c r="Q573" s="10"/>
      <c r="R573" s="10"/>
      <c r="S573" s="10"/>
      <c r="T573" s="10"/>
      <c r="U573" s="10"/>
      <c r="V573" s="10"/>
      <c r="W573" s="10"/>
      <c r="X573" s="10"/>
      <c r="Y573" s="10"/>
      <c r="Z573" s="10"/>
      <c r="AA573" s="10"/>
      <c r="AB573" s="10"/>
      <c r="AC573" s="10"/>
    </row>
    <row r="574" spans="1:29" ht="83.25" customHeight="1" thickBot="1" x14ac:dyDescent="0.35">
      <c r="A574" s="136" t="str">
        <f>'Matriz Nº1 Identificación'!A574</f>
        <v>62. 7</v>
      </c>
      <c r="B574" s="4" t="str">
        <f>IF('Matriz Nº1 Identificación'!B574&lt;&gt;" ",'Matriz Nº1 Identificación'!F574," ")</f>
        <v xml:space="preserve"> </v>
      </c>
      <c r="C574" s="101"/>
      <c r="D574" s="101"/>
      <c r="E574" s="4" t="str">
        <f>IFERROR(IF((VLOOKUP(C574,'Tabla 2-3-4-5'!$B$10:$C$12,2,FALSE)*(VLOOKUP('Matriz Nº2 Análisis'!D574,'Tabla 2-3-4-5'!$B$10:$C$12,2,FALSE)))&lt;3,"BAJO",IF((VLOOKUP(C574,'Tabla 2-3-4-5'!$B$10:$C$12,2,FALSE)*(VLOOKUP('Matriz Nº2 Análisis'!D574,'Tabla 2-3-4-5'!$B$10:$C$12,2,FALSE)))&gt;5,"ALTO","MEDIO"))," ")</f>
        <v xml:space="preserve"> </v>
      </c>
      <c r="F574" s="5" t="str">
        <f>IF(B574&lt;&gt;" ",'Matriz Nº1 Identificación'!E574," ")</f>
        <v xml:space="preserve"> </v>
      </c>
      <c r="G574" s="101"/>
      <c r="H574" s="101"/>
      <c r="I574" s="4" t="str">
        <f>IFERROR(IF((VLOOKUP(G574,'Tabla 2-3-4-5'!$B$10:$C$12,2,FALSE)*(VLOOKUP('Matriz Nº2 Análisis'!H574,'Tabla 2-3-4-5'!$B$10:$C$12,2,FALSE)))&lt;3,"BAJO",IF((VLOOKUP(G574,'Tabla 2-3-4-5'!$B$10:$C$12,2,FALSE)*(VLOOKUP('Matriz Nº2 Análisis'!H574,'Tabla 2-3-4-5'!$B$10:$C$12,2,FALSE)))&gt;5,"ALTO","MEDIO"))," ")</f>
        <v xml:space="preserve"> </v>
      </c>
      <c r="J574" s="9"/>
      <c r="K574" s="10"/>
      <c r="N574" s="10"/>
      <c r="O574" s="10"/>
      <c r="P574" s="10"/>
      <c r="Q574" s="10"/>
      <c r="R574" s="10"/>
      <c r="S574" s="10"/>
      <c r="T574" s="10"/>
      <c r="U574" s="10"/>
      <c r="V574" s="10"/>
      <c r="W574" s="10"/>
      <c r="X574" s="10"/>
      <c r="Y574" s="10"/>
      <c r="Z574" s="10"/>
      <c r="AA574" s="10"/>
      <c r="AB574" s="10"/>
      <c r="AC574" s="10"/>
    </row>
    <row r="575" spans="1:29" ht="23.25" customHeight="1" thickBot="1" x14ac:dyDescent="0.35">
      <c r="A575" s="73" t="str">
        <f>'Matriz Nº1 Identificación'!A575</f>
        <v xml:space="preserve">Objetivo Estratégico: </v>
      </c>
      <c r="B575" s="409">
        <f>+'Matriz Nº1 Identificación'!B575:H575</f>
        <v>0</v>
      </c>
      <c r="C575" s="410"/>
      <c r="D575" s="410"/>
      <c r="E575" s="410"/>
      <c r="F575" s="410"/>
      <c r="G575" s="410"/>
      <c r="H575" s="410"/>
      <c r="I575" s="411"/>
      <c r="J575" s="1"/>
    </row>
    <row r="576" spans="1:29" ht="26.25" customHeight="1" x14ac:dyDescent="0.3">
      <c r="A576" s="75" t="str">
        <f>'Matriz Nº1 Identificación'!A576</f>
        <v>Objetivo táctico</v>
      </c>
      <c r="B576" s="406" t="str">
        <f>+'Matriz Nº1 Identificación'!B576:H576</f>
        <v xml:space="preserve">63. </v>
      </c>
      <c r="C576" s="407"/>
      <c r="D576" s="407"/>
      <c r="E576" s="407"/>
      <c r="F576" s="407"/>
      <c r="G576" s="407"/>
      <c r="H576" s="407"/>
      <c r="I576" s="408"/>
      <c r="J576" s="1"/>
    </row>
    <row r="577" spans="1:29" ht="83.25" customHeight="1" x14ac:dyDescent="0.3">
      <c r="A577" s="136" t="str">
        <f>'Matriz Nº1 Identificación'!A577</f>
        <v>63. 1</v>
      </c>
      <c r="B577" s="4" t="str">
        <f>IF('Matriz Nº1 Identificación'!B577&lt;&gt;" ",'Matriz Nº1 Identificación'!F577," ")</f>
        <v xml:space="preserve"> </v>
      </c>
      <c r="C577" s="101"/>
      <c r="D577" s="101"/>
      <c r="E577" s="4" t="str">
        <f>IFERROR(IF((VLOOKUP(C577,'Tabla 2-3-4-5'!$B$10:$C$12,2,FALSE)*(VLOOKUP('Matriz Nº2 Análisis'!D577,'Tabla 2-3-4-5'!$B$10:$C$12,2,FALSE)))&lt;3,"BAJO",IF((VLOOKUP(C577,'Tabla 2-3-4-5'!$B$10:$C$12,2,FALSE)*(VLOOKUP('Matriz Nº2 Análisis'!D577,'Tabla 2-3-4-5'!$B$10:$C$12,2,FALSE)))&gt;5,"ALTO","MEDIO"))," ")</f>
        <v xml:space="preserve"> </v>
      </c>
      <c r="F577" s="5" t="str">
        <f>IF(B577&lt;&gt;" ",'Matriz Nº1 Identificación'!E577," ")</f>
        <v xml:space="preserve"> </v>
      </c>
      <c r="G577" s="101"/>
      <c r="H577" s="101"/>
      <c r="I577" s="4" t="str">
        <f>IFERROR(IF((VLOOKUP(G577,'Tabla 2-3-4-5'!$B$10:$C$12,2,FALSE)*(VLOOKUP('Matriz Nº2 Análisis'!H577,'Tabla 2-3-4-5'!$B$10:$C$12,2,FALSE)))&lt;3,"BAJO",IF((VLOOKUP(G577,'Tabla 2-3-4-5'!$B$10:$C$12,2,FALSE)*(VLOOKUP('Matriz Nº2 Análisis'!H577,'Tabla 2-3-4-5'!$B$10:$C$12,2,FALSE)))&gt;5,"ALTO","MEDIO"))," ")</f>
        <v xml:space="preserve"> </v>
      </c>
      <c r="J577" s="9"/>
      <c r="K577" s="10"/>
      <c r="N577" s="10"/>
      <c r="O577" s="10"/>
      <c r="P577" s="10"/>
      <c r="Q577" s="10"/>
      <c r="R577" s="10"/>
      <c r="S577" s="10"/>
      <c r="T577" s="10"/>
      <c r="U577" s="10"/>
      <c r="V577" s="10"/>
      <c r="W577" s="10"/>
      <c r="X577" s="10"/>
      <c r="Y577" s="10"/>
      <c r="Z577" s="10"/>
      <c r="AA577" s="10"/>
      <c r="AB577" s="10"/>
      <c r="AC577" s="10"/>
    </row>
    <row r="578" spans="1:29" ht="83.25" customHeight="1" x14ac:dyDescent="0.3">
      <c r="A578" s="136" t="str">
        <f>'Matriz Nº1 Identificación'!A578</f>
        <v>63. 2</v>
      </c>
      <c r="B578" s="4" t="str">
        <f>IF('Matriz Nº1 Identificación'!B578&lt;&gt;" ",'Matriz Nº1 Identificación'!F578," ")</f>
        <v xml:space="preserve"> </v>
      </c>
      <c r="C578" s="101"/>
      <c r="D578" s="101"/>
      <c r="E578" s="4" t="str">
        <f>IFERROR(IF((VLOOKUP(C578,'Tabla 2-3-4-5'!$B$10:$C$12,2,FALSE)*(VLOOKUP('Matriz Nº2 Análisis'!D578,'Tabla 2-3-4-5'!$B$10:$C$12,2,FALSE)))&lt;3,"BAJO",IF((VLOOKUP(C578,'Tabla 2-3-4-5'!$B$10:$C$12,2,FALSE)*(VLOOKUP('Matriz Nº2 Análisis'!D578,'Tabla 2-3-4-5'!$B$10:$C$12,2,FALSE)))&gt;5,"ALTO","MEDIO"))," ")</f>
        <v xml:space="preserve"> </v>
      </c>
      <c r="F578" s="5" t="str">
        <f>IF(B578&lt;&gt;" ",'Matriz Nº1 Identificación'!E578," ")</f>
        <v xml:space="preserve"> </v>
      </c>
      <c r="G578" s="101"/>
      <c r="H578" s="101"/>
      <c r="I578" s="4" t="str">
        <f>IFERROR(IF((VLOOKUP(G578,'Tabla 2-3-4-5'!$B$10:$C$12,2,FALSE)*(VLOOKUP('Matriz Nº2 Análisis'!H578,'Tabla 2-3-4-5'!$B$10:$C$12,2,FALSE)))&lt;3,"BAJO",IF((VLOOKUP(G578,'Tabla 2-3-4-5'!$B$10:$C$12,2,FALSE)*(VLOOKUP('Matriz Nº2 Análisis'!H578,'Tabla 2-3-4-5'!$B$10:$C$12,2,FALSE)))&gt;5,"ALTO","MEDIO"))," ")</f>
        <v xml:space="preserve"> </v>
      </c>
      <c r="J578" s="9"/>
      <c r="K578" s="10"/>
      <c r="N578" s="10"/>
      <c r="O578" s="10"/>
      <c r="P578" s="10"/>
      <c r="Q578" s="10"/>
      <c r="R578" s="10"/>
      <c r="S578" s="10"/>
      <c r="T578" s="10"/>
      <c r="U578" s="10"/>
      <c r="V578" s="10"/>
      <c r="W578" s="10"/>
      <c r="X578" s="10"/>
      <c r="Y578" s="10"/>
      <c r="Z578" s="10"/>
      <c r="AA578" s="10"/>
      <c r="AB578" s="10"/>
      <c r="AC578" s="10"/>
    </row>
    <row r="579" spans="1:29" ht="83.25" customHeight="1" x14ac:dyDescent="0.3">
      <c r="A579" s="136" t="str">
        <f>'Matriz Nº1 Identificación'!A579</f>
        <v>63. 3</v>
      </c>
      <c r="B579" s="4" t="str">
        <f>IF('Matriz Nº1 Identificación'!B579&lt;&gt;" ",'Matriz Nº1 Identificación'!F579," ")</f>
        <v xml:space="preserve"> </v>
      </c>
      <c r="C579" s="101"/>
      <c r="D579" s="101"/>
      <c r="E579" s="4" t="str">
        <f>IFERROR(IF((VLOOKUP(C579,'Tabla 2-3-4-5'!$B$10:$C$12,2,FALSE)*(VLOOKUP('Matriz Nº2 Análisis'!D579,'Tabla 2-3-4-5'!$B$10:$C$12,2,FALSE)))&lt;3,"BAJO",IF((VLOOKUP(C579,'Tabla 2-3-4-5'!$B$10:$C$12,2,FALSE)*(VLOOKUP('Matriz Nº2 Análisis'!D579,'Tabla 2-3-4-5'!$B$10:$C$12,2,FALSE)))&gt;5,"ALTO","MEDIO"))," ")</f>
        <v xml:space="preserve"> </v>
      </c>
      <c r="F579" s="5" t="str">
        <f>IF(B579&lt;&gt;" ",'Matriz Nº1 Identificación'!E579," ")</f>
        <v xml:space="preserve"> </v>
      </c>
      <c r="G579" s="101"/>
      <c r="H579" s="101"/>
      <c r="I579" s="4" t="str">
        <f>IFERROR(IF((VLOOKUP(G579,'Tabla 2-3-4-5'!$B$10:$C$12,2,FALSE)*(VLOOKUP('Matriz Nº2 Análisis'!H579,'Tabla 2-3-4-5'!$B$10:$C$12,2,FALSE)))&lt;3,"BAJO",IF((VLOOKUP(G579,'Tabla 2-3-4-5'!$B$10:$C$12,2,FALSE)*(VLOOKUP('Matriz Nº2 Análisis'!H579,'Tabla 2-3-4-5'!$B$10:$C$12,2,FALSE)))&gt;5,"ALTO","MEDIO"))," ")</f>
        <v xml:space="preserve"> </v>
      </c>
      <c r="J579" s="9"/>
      <c r="K579" s="10"/>
      <c r="N579" s="10"/>
      <c r="O579" s="10"/>
      <c r="P579" s="10"/>
      <c r="Q579" s="10"/>
      <c r="R579" s="10"/>
      <c r="S579" s="10"/>
      <c r="T579" s="10"/>
      <c r="U579" s="10"/>
      <c r="V579" s="10"/>
      <c r="W579" s="10"/>
      <c r="X579" s="10"/>
      <c r="Y579" s="10"/>
      <c r="Z579" s="10"/>
      <c r="AA579" s="10"/>
      <c r="AB579" s="10"/>
      <c r="AC579" s="10"/>
    </row>
    <row r="580" spans="1:29" ht="83.25" customHeight="1" x14ac:dyDescent="0.3">
      <c r="A580" s="136" t="str">
        <f>'Matriz Nº1 Identificación'!A580</f>
        <v>63. 4</v>
      </c>
      <c r="B580" s="4" t="str">
        <f>IF('Matriz Nº1 Identificación'!B580&lt;&gt;" ",'Matriz Nº1 Identificación'!F580," ")</f>
        <v xml:space="preserve"> </v>
      </c>
      <c r="C580" s="101"/>
      <c r="D580" s="101"/>
      <c r="E580" s="4" t="str">
        <f>IFERROR(IF((VLOOKUP(C580,'Tabla 2-3-4-5'!$B$10:$C$12,2,FALSE)*(VLOOKUP('Matriz Nº2 Análisis'!D580,'Tabla 2-3-4-5'!$B$10:$C$12,2,FALSE)))&lt;3,"BAJO",IF((VLOOKUP(C580,'Tabla 2-3-4-5'!$B$10:$C$12,2,FALSE)*(VLOOKUP('Matriz Nº2 Análisis'!D580,'Tabla 2-3-4-5'!$B$10:$C$12,2,FALSE)))&gt;5,"ALTO","MEDIO"))," ")</f>
        <v xml:space="preserve"> </v>
      </c>
      <c r="F580" s="5" t="str">
        <f>IF(B580&lt;&gt;" ",'Matriz Nº1 Identificación'!E580," ")</f>
        <v xml:space="preserve"> </v>
      </c>
      <c r="G580" s="101"/>
      <c r="H580" s="101"/>
      <c r="I580" s="4" t="str">
        <f>IFERROR(IF((VLOOKUP(G580,'Tabla 2-3-4-5'!$B$10:$C$12,2,FALSE)*(VLOOKUP('Matriz Nº2 Análisis'!H580,'Tabla 2-3-4-5'!$B$10:$C$12,2,FALSE)))&lt;3,"BAJO",IF((VLOOKUP(G580,'Tabla 2-3-4-5'!$B$10:$C$12,2,FALSE)*(VLOOKUP('Matriz Nº2 Análisis'!H580,'Tabla 2-3-4-5'!$B$10:$C$12,2,FALSE)))&gt;5,"ALTO","MEDIO"))," ")</f>
        <v xml:space="preserve"> </v>
      </c>
      <c r="J580" s="9"/>
      <c r="K580" s="10"/>
      <c r="N580" s="10"/>
      <c r="O580" s="10"/>
      <c r="P580" s="10"/>
      <c r="Q580" s="10"/>
      <c r="R580" s="10"/>
      <c r="S580" s="10"/>
      <c r="T580" s="10"/>
      <c r="U580" s="10"/>
      <c r="V580" s="10"/>
      <c r="W580" s="10"/>
      <c r="X580" s="10"/>
      <c r="Y580" s="10"/>
      <c r="Z580" s="10"/>
      <c r="AA580" s="10"/>
      <c r="AB580" s="10"/>
      <c r="AC580" s="10"/>
    </row>
    <row r="581" spans="1:29" ht="83.25" customHeight="1" x14ac:dyDescent="0.3">
      <c r="A581" s="136" t="str">
        <f>'Matriz Nº1 Identificación'!A581</f>
        <v>63. 5</v>
      </c>
      <c r="B581" s="4" t="str">
        <f>IF('Matriz Nº1 Identificación'!B581&lt;&gt;" ",'Matriz Nº1 Identificación'!F581," ")</f>
        <v xml:space="preserve"> </v>
      </c>
      <c r="C581" s="101"/>
      <c r="D581" s="101"/>
      <c r="E581" s="4" t="str">
        <f>IFERROR(IF((VLOOKUP(C581,'Tabla 2-3-4-5'!$B$10:$C$12,2,FALSE)*(VLOOKUP('Matriz Nº2 Análisis'!D581,'Tabla 2-3-4-5'!$B$10:$C$12,2,FALSE)))&lt;3,"BAJO",IF((VLOOKUP(C581,'Tabla 2-3-4-5'!$B$10:$C$12,2,FALSE)*(VLOOKUP('Matriz Nº2 Análisis'!D581,'Tabla 2-3-4-5'!$B$10:$C$12,2,FALSE)))&gt;5,"ALTO","MEDIO"))," ")</f>
        <v xml:space="preserve"> </v>
      </c>
      <c r="F581" s="5" t="str">
        <f>IF(B581&lt;&gt;" ",'Matriz Nº1 Identificación'!E581," ")</f>
        <v xml:space="preserve"> </v>
      </c>
      <c r="G581" s="101"/>
      <c r="H581" s="101"/>
      <c r="I581" s="4" t="str">
        <f>IFERROR(IF((VLOOKUP(G581,'Tabla 2-3-4-5'!$B$10:$C$12,2,FALSE)*(VLOOKUP('Matriz Nº2 Análisis'!H581,'Tabla 2-3-4-5'!$B$10:$C$12,2,FALSE)))&lt;3,"BAJO",IF((VLOOKUP(G581,'Tabla 2-3-4-5'!$B$10:$C$12,2,FALSE)*(VLOOKUP('Matriz Nº2 Análisis'!H581,'Tabla 2-3-4-5'!$B$10:$C$12,2,FALSE)))&gt;5,"ALTO","MEDIO"))," ")</f>
        <v xml:space="preserve"> </v>
      </c>
      <c r="J581" s="9"/>
      <c r="K581" s="10"/>
      <c r="N581" s="10"/>
      <c r="O581" s="10"/>
      <c r="P581" s="10"/>
      <c r="Q581" s="10"/>
      <c r="R581" s="10"/>
      <c r="S581" s="10"/>
      <c r="T581" s="10"/>
      <c r="U581" s="10"/>
      <c r="V581" s="10"/>
      <c r="W581" s="10"/>
      <c r="X581" s="10"/>
      <c r="Y581" s="10"/>
      <c r="Z581" s="10"/>
      <c r="AA581" s="10"/>
      <c r="AB581" s="10"/>
      <c r="AC581" s="10"/>
    </row>
    <row r="582" spans="1:29" ht="83.25" customHeight="1" x14ac:dyDescent="0.3">
      <c r="A582" s="136" t="str">
        <f>'Matriz Nº1 Identificación'!A582</f>
        <v>63. 6</v>
      </c>
      <c r="B582" s="4" t="str">
        <f>IF('Matriz Nº1 Identificación'!B582&lt;&gt;" ",'Matriz Nº1 Identificación'!F582," ")</f>
        <v xml:space="preserve"> </v>
      </c>
      <c r="C582" s="101"/>
      <c r="D582" s="101"/>
      <c r="E582" s="4" t="str">
        <f>IFERROR(IF((VLOOKUP(C582,'Tabla 2-3-4-5'!$B$10:$C$12,2,FALSE)*(VLOOKUP('Matriz Nº2 Análisis'!D582,'Tabla 2-3-4-5'!$B$10:$C$12,2,FALSE)))&lt;3,"BAJO",IF((VLOOKUP(C582,'Tabla 2-3-4-5'!$B$10:$C$12,2,FALSE)*(VLOOKUP('Matriz Nº2 Análisis'!D582,'Tabla 2-3-4-5'!$B$10:$C$12,2,FALSE)))&gt;5,"ALTO","MEDIO"))," ")</f>
        <v xml:space="preserve"> </v>
      </c>
      <c r="F582" s="5" t="str">
        <f>IF(B582&lt;&gt;" ",'Matriz Nº1 Identificación'!E582," ")</f>
        <v xml:space="preserve"> </v>
      </c>
      <c r="G582" s="101"/>
      <c r="H582" s="101"/>
      <c r="I582" s="4" t="str">
        <f>IFERROR(IF((VLOOKUP(G582,'Tabla 2-3-4-5'!$B$10:$C$12,2,FALSE)*(VLOOKUP('Matriz Nº2 Análisis'!H582,'Tabla 2-3-4-5'!$B$10:$C$12,2,FALSE)))&lt;3,"BAJO",IF((VLOOKUP(G582,'Tabla 2-3-4-5'!$B$10:$C$12,2,FALSE)*(VLOOKUP('Matriz Nº2 Análisis'!H582,'Tabla 2-3-4-5'!$B$10:$C$12,2,FALSE)))&gt;5,"ALTO","MEDIO"))," ")</f>
        <v xml:space="preserve"> </v>
      </c>
      <c r="J582" s="9"/>
      <c r="K582" s="10"/>
      <c r="N582" s="10"/>
      <c r="O582" s="10"/>
      <c r="P582" s="10"/>
      <c r="Q582" s="10"/>
      <c r="R582" s="10"/>
      <c r="S582" s="10"/>
      <c r="T582" s="10"/>
      <c r="U582" s="10"/>
      <c r="V582" s="10"/>
      <c r="W582" s="10"/>
      <c r="X582" s="10"/>
      <c r="Y582" s="10"/>
      <c r="Z582" s="10"/>
      <c r="AA582" s="10"/>
      <c r="AB582" s="10"/>
      <c r="AC582" s="10"/>
    </row>
    <row r="583" spans="1:29" ht="83.25" customHeight="1" thickBot="1" x14ac:dyDescent="0.35">
      <c r="A583" s="136" t="str">
        <f>'Matriz Nº1 Identificación'!A583</f>
        <v>63. 7</v>
      </c>
      <c r="B583" s="4" t="str">
        <f>IF('Matriz Nº1 Identificación'!B583&lt;&gt;" ",'Matriz Nº1 Identificación'!F583," ")</f>
        <v xml:space="preserve"> </v>
      </c>
      <c r="C583" s="101"/>
      <c r="D583" s="101"/>
      <c r="E583" s="4" t="str">
        <f>IFERROR(IF((VLOOKUP(C583,'Tabla 2-3-4-5'!$B$10:$C$12,2,FALSE)*(VLOOKUP('Matriz Nº2 Análisis'!D583,'Tabla 2-3-4-5'!$B$10:$C$12,2,FALSE)))&lt;3,"BAJO",IF((VLOOKUP(C583,'Tabla 2-3-4-5'!$B$10:$C$12,2,FALSE)*(VLOOKUP('Matriz Nº2 Análisis'!D583,'Tabla 2-3-4-5'!$B$10:$C$12,2,FALSE)))&gt;5,"ALTO","MEDIO"))," ")</f>
        <v xml:space="preserve"> </v>
      </c>
      <c r="F583" s="5" t="str">
        <f>IF(B583&lt;&gt;" ",'Matriz Nº1 Identificación'!E583," ")</f>
        <v xml:space="preserve"> </v>
      </c>
      <c r="G583" s="101"/>
      <c r="H583" s="101"/>
      <c r="I583" s="4" t="str">
        <f>IFERROR(IF((VLOOKUP(G583,'Tabla 2-3-4-5'!$B$10:$C$12,2,FALSE)*(VLOOKUP('Matriz Nº2 Análisis'!H583,'Tabla 2-3-4-5'!$B$10:$C$12,2,FALSE)))&lt;3,"BAJO",IF((VLOOKUP(G583,'Tabla 2-3-4-5'!$B$10:$C$12,2,FALSE)*(VLOOKUP('Matriz Nº2 Análisis'!H583,'Tabla 2-3-4-5'!$B$10:$C$12,2,FALSE)))&gt;5,"ALTO","MEDIO"))," ")</f>
        <v xml:space="preserve"> </v>
      </c>
      <c r="J583" s="9"/>
      <c r="K583" s="10"/>
      <c r="N583" s="10"/>
      <c r="O583" s="10"/>
      <c r="P583" s="10"/>
      <c r="Q583" s="10"/>
      <c r="R583" s="10"/>
      <c r="S583" s="10"/>
      <c r="T583" s="10"/>
      <c r="U583" s="10"/>
      <c r="V583" s="10"/>
      <c r="W583" s="10"/>
      <c r="X583" s="10"/>
      <c r="Y583" s="10"/>
      <c r="Z583" s="10"/>
      <c r="AA583" s="10"/>
      <c r="AB583" s="10"/>
      <c r="AC583" s="10"/>
    </row>
    <row r="584" spans="1:29" ht="23.25" customHeight="1" thickBot="1" x14ac:dyDescent="0.35">
      <c r="A584" s="73" t="str">
        <f>'Matriz Nº1 Identificación'!A584</f>
        <v xml:space="preserve">Objetivo Estratégico: </v>
      </c>
      <c r="B584" s="409">
        <f>+'Matriz Nº1 Identificación'!B584:H584</f>
        <v>0</v>
      </c>
      <c r="C584" s="410"/>
      <c r="D584" s="410"/>
      <c r="E584" s="410"/>
      <c r="F584" s="410"/>
      <c r="G584" s="410"/>
      <c r="H584" s="410"/>
      <c r="I584" s="411"/>
      <c r="J584" s="1"/>
    </row>
    <row r="585" spans="1:29" ht="26.25" customHeight="1" x14ac:dyDescent="0.3">
      <c r="A585" s="75" t="str">
        <f>'Matriz Nº1 Identificación'!A585</f>
        <v>Objetivo táctico</v>
      </c>
      <c r="B585" s="406" t="str">
        <f>+'Matriz Nº1 Identificación'!B585:H585</f>
        <v xml:space="preserve">64. </v>
      </c>
      <c r="C585" s="407"/>
      <c r="D585" s="407"/>
      <c r="E585" s="407"/>
      <c r="F585" s="407"/>
      <c r="G585" s="407"/>
      <c r="H585" s="407"/>
      <c r="I585" s="408"/>
      <c r="J585" s="1"/>
    </row>
    <row r="586" spans="1:29" ht="83.25" customHeight="1" x14ac:dyDescent="0.3">
      <c r="A586" s="136" t="str">
        <f>'Matriz Nº1 Identificación'!A586</f>
        <v>64. 1</v>
      </c>
      <c r="B586" s="4" t="str">
        <f>IF('Matriz Nº1 Identificación'!B586&lt;&gt;" ",'Matriz Nº1 Identificación'!F586," ")</f>
        <v xml:space="preserve"> </v>
      </c>
      <c r="C586" s="101"/>
      <c r="D586" s="101"/>
      <c r="E586" s="4" t="str">
        <f>IFERROR(IF((VLOOKUP(C586,'Tabla 2-3-4-5'!$B$10:$C$12,2,FALSE)*(VLOOKUP('Matriz Nº2 Análisis'!D586,'Tabla 2-3-4-5'!$B$10:$C$12,2,FALSE)))&lt;3,"BAJO",IF((VLOOKUP(C586,'Tabla 2-3-4-5'!$B$10:$C$12,2,FALSE)*(VLOOKUP('Matriz Nº2 Análisis'!D586,'Tabla 2-3-4-5'!$B$10:$C$12,2,FALSE)))&gt;5,"ALTO","MEDIO"))," ")</f>
        <v xml:space="preserve"> </v>
      </c>
      <c r="F586" s="5" t="str">
        <f>IF(B586&lt;&gt;" ",'Matriz Nº1 Identificación'!E586," ")</f>
        <v xml:space="preserve"> </v>
      </c>
      <c r="G586" s="101"/>
      <c r="H586" s="101"/>
      <c r="I586" s="4" t="str">
        <f>IFERROR(IF((VLOOKUP(G586,'Tabla 2-3-4-5'!$B$10:$C$12,2,FALSE)*(VLOOKUP('Matriz Nº2 Análisis'!H586,'Tabla 2-3-4-5'!$B$10:$C$12,2,FALSE)))&lt;3,"BAJO",IF((VLOOKUP(G586,'Tabla 2-3-4-5'!$B$10:$C$12,2,FALSE)*(VLOOKUP('Matriz Nº2 Análisis'!H586,'Tabla 2-3-4-5'!$B$10:$C$12,2,FALSE)))&gt;5,"ALTO","MEDIO"))," ")</f>
        <v xml:space="preserve"> </v>
      </c>
      <c r="J586" s="9"/>
      <c r="K586" s="10"/>
      <c r="N586" s="10"/>
      <c r="O586" s="10"/>
      <c r="P586" s="10"/>
      <c r="Q586" s="10"/>
      <c r="R586" s="10"/>
      <c r="S586" s="10"/>
      <c r="T586" s="10"/>
      <c r="U586" s="10"/>
      <c r="V586" s="10"/>
      <c r="W586" s="10"/>
      <c r="X586" s="10"/>
      <c r="Y586" s="10"/>
      <c r="Z586" s="10"/>
      <c r="AA586" s="10"/>
      <c r="AB586" s="10"/>
      <c r="AC586" s="10"/>
    </row>
    <row r="587" spans="1:29" ht="83.25" customHeight="1" x14ac:dyDescent="0.3">
      <c r="A587" s="136" t="str">
        <f>'Matriz Nº1 Identificación'!A587</f>
        <v>64. 2</v>
      </c>
      <c r="B587" s="4" t="str">
        <f>IF('Matriz Nº1 Identificación'!B587&lt;&gt;" ",'Matriz Nº1 Identificación'!F587," ")</f>
        <v xml:space="preserve"> </v>
      </c>
      <c r="C587" s="101"/>
      <c r="D587" s="101"/>
      <c r="E587" s="4" t="str">
        <f>IFERROR(IF((VLOOKUP(C587,'Tabla 2-3-4-5'!$B$10:$C$12,2,FALSE)*(VLOOKUP('Matriz Nº2 Análisis'!D587,'Tabla 2-3-4-5'!$B$10:$C$12,2,FALSE)))&lt;3,"BAJO",IF((VLOOKUP(C587,'Tabla 2-3-4-5'!$B$10:$C$12,2,FALSE)*(VLOOKUP('Matriz Nº2 Análisis'!D587,'Tabla 2-3-4-5'!$B$10:$C$12,2,FALSE)))&gt;5,"ALTO","MEDIO"))," ")</f>
        <v xml:space="preserve"> </v>
      </c>
      <c r="F587" s="5" t="str">
        <f>IF(B587&lt;&gt;" ",'Matriz Nº1 Identificación'!E587," ")</f>
        <v xml:space="preserve"> </v>
      </c>
      <c r="G587" s="101"/>
      <c r="H587" s="101"/>
      <c r="I587" s="4" t="str">
        <f>IFERROR(IF((VLOOKUP(G587,'Tabla 2-3-4-5'!$B$10:$C$12,2,FALSE)*(VLOOKUP('Matriz Nº2 Análisis'!H587,'Tabla 2-3-4-5'!$B$10:$C$12,2,FALSE)))&lt;3,"BAJO",IF((VLOOKUP(G587,'Tabla 2-3-4-5'!$B$10:$C$12,2,FALSE)*(VLOOKUP('Matriz Nº2 Análisis'!H587,'Tabla 2-3-4-5'!$B$10:$C$12,2,FALSE)))&gt;5,"ALTO","MEDIO"))," ")</f>
        <v xml:space="preserve"> </v>
      </c>
      <c r="J587" s="9"/>
      <c r="K587" s="10"/>
      <c r="N587" s="10"/>
      <c r="O587" s="10"/>
      <c r="P587" s="10"/>
      <c r="Q587" s="10"/>
      <c r="R587" s="10"/>
      <c r="S587" s="10"/>
      <c r="T587" s="10"/>
      <c r="U587" s="10"/>
      <c r="V587" s="10"/>
      <c r="W587" s="10"/>
      <c r="X587" s="10"/>
      <c r="Y587" s="10"/>
      <c r="Z587" s="10"/>
      <c r="AA587" s="10"/>
      <c r="AB587" s="10"/>
      <c r="AC587" s="10"/>
    </row>
    <row r="588" spans="1:29" ht="83.25" customHeight="1" x14ac:dyDescent="0.3">
      <c r="A588" s="136" t="str">
        <f>'Matriz Nº1 Identificación'!A588</f>
        <v>64. 3</v>
      </c>
      <c r="B588" s="4" t="str">
        <f>IF('Matriz Nº1 Identificación'!B588&lt;&gt;" ",'Matriz Nº1 Identificación'!F588," ")</f>
        <v xml:space="preserve"> </v>
      </c>
      <c r="C588" s="101"/>
      <c r="D588" s="101"/>
      <c r="E588" s="4" t="str">
        <f>IFERROR(IF((VLOOKUP(C588,'Tabla 2-3-4-5'!$B$10:$C$12,2,FALSE)*(VLOOKUP('Matriz Nº2 Análisis'!D588,'Tabla 2-3-4-5'!$B$10:$C$12,2,FALSE)))&lt;3,"BAJO",IF((VLOOKUP(C588,'Tabla 2-3-4-5'!$B$10:$C$12,2,FALSE)*(VLOOKUP('Matriz Nº2 Análisis'!D588,'Tabla 2-3-4-5'!$B$10:$C$12,2,FALSE)))&gt;5,"ALTO","MEDIO"))," ")</f>
        <v xml:space="preserve"> </v>
      </c>
      <c r="F588" s="5" t="str">
        <f>IF(B588&lt;&gt;" ",'Matriz Nº1 Identificación'!E588," ")</f>
        <v xml:space="preserve"> </v>
      </c>
      <c r="G588" s="101"/>
      <c r="H588" s="101"/>
      <c r="I588" s="4" t="str">
        <f>IFERROR(IF((VLOOKUP(G588,'Tabla 2-3-4-5'!$B$10:$C$12,2,FALSE)*(VLOOKUP('Matriz Nº2 Análisis'!H588,'Tabla 2-3-4-5'!$B$10:$C$12,2,FALSE)))&lt;3,"BAJO",IF((VLOOKUP(G588,'Tabla 2-3-4-5'!$B$10:$C$12,2,FALSE)*(VLOOKUP('Matriz Nº2 Análisis'!H588,'Tabla 2-3-4-5'!$B$10:$C$12,2,FALSE)))&gt;5,"ALTO","MEDIO"))," ")</f>
        <v xml:space="preserve"> </v>
      </c>
      <c r="J588" s="9"/>
      <c r="K588" s="10"/>
      <c r="N588" s="10"/>
      <c r="O588" s="10"/>
      <c r="P588" s="10"/>
      <c r="Q588" s="10"/>
      <c r="R588" s="10"/>
      <c r="S588" s="10"/>
      <c r="T588" s="10"/>
      <c r="U588" s="10"/>
      <c r="V588" s="10"/>
      <c r="W588" s="10"/>
      <c r="X588" s="10"/>
      <c r="Y588" s="10"/>
      <c r="Z588" s="10"/>
      <c r="AA588" s="10"/>
      <c r="AB588" s="10"/>
      <c r="AC588" s="10"/>
    </row>
    <row r="589" spans="1:29" ht="83.25" customHeight="1" x14ac:dyDescent="0.3">
      <c r="A589" s="136" t="str">
        <f>'Matriz Nº1 Identificación'!A589</f>
        <v>64. 4</v>
      </c>
      <c r="B589" s="4" t="str">
        <f>IF('Matriz Nº1 Identificación'!B589&lt;&gt;" ",'Matriz Nº1 Identificación'!F589," ")</f>
        <v xml:space="preserve"> </v>
      </c>
      <c r="C589" s="101"/>
      <c r="D589" s="101"/>
      <c r="E589" s="4" t="str">
        <f>IFERROR(IF((VLOOKUP(C589,'Tabla 2-3-4-5'!$B$10:$C$12,2,FALSE)*(VLOOKUP('Matriz Nº2 Análisis'!D589,'Tabla 2-3-4-5'!$B$10:$C$12,2,FALSE)))&lt;3,"BAJO",IF((VLOOKUP(C589,'Tabla 2-3-4-5'!$B$10:$C$12,2,FALSE)*(VLOOKUP('Matriz Nº2 Análisis'!D589,'Tabla 2-3-4-5'!$B$10:$C$12,2,FALSE)))&gt;5,"ALTO","MEDIO"))," ")</f>
        <v xml:space="preserve"> </v>
      </c>
      <c r="F589" s="5" t="str">
        <f>IF(B589&lt;&gt;" ",'Matriz Nº1 Identificación'!E589," ")</f>
        <v xml:space="preserve"> </v>
      </c>
      <c r="G589" s="101"/>
      <c r="H589" s="101"/>
      <c r="I589" s="4" t="str">
        <f>IFERROR(IF((VLOOKUP(G589,'Tabla 2-3-4-5'!$B$10:$C$12,2,FALSE)*(VLOOKUP('Matriz Nº2 Análisis'!H589,'Tabla 2-3-4-5'!$B$10:$C$12,2,FALSE)))&lt;3,"BAJO",IF((VLOOKUP(G589,'Tabla 2-3-4-5'!$B$10:$C$12,2,FALSE)*(VLOOKUP('Matriz Nº2 Análisis'!H589,'Tabla 2-3-4-5'!$B$10:$C$12,2,FALSE)))&gt;5,"ALTO","MEDIO"))," ")</f>
        <v xml:space="preserve"> </v>
      </c>
      <c r="J589" s="9"/>
      <c r="K589" s="10"/>
      <c r="N589" s="10"/>
      <c r="O589" s="10"/>
      <c r="P589" s="10"/>
      <c r="Q589" s="10"/>
      <c r="R589" s="10"/>
      <c r="S589" s="10"/>
      <c r="T589" s="10"/>
      <c r="U589" s="10"/>
      <c r="V589" s="10"/>
      <c r="W589" s="10"/>
      <c r="X589" s="10"/>
      <c r="Y589" s="10"/>
      <c r="Z589" s="10"/>
      <c r="AA589" s="10"/>
      <c r="AB589" s="10"/>
      <c r="AC589" s="10"/>
    </row>
    <row r="590" spans="1:29" ht="83.25" customHeight="1" x14ac:dyDescent="0.3">
      <c r="A590" s="136" t="str">
        <f>'Matriz Nº1 Identificación'!A590</f>
        <v>64. 5</v>
      </c>
      <c r="B590" s="4" t="str">
        <f>IF('Matriz Nº1 Identificación'!B590&lt;&gt;" ",'Matriz Nº1 Identificación'!F590," ")</f>
        <v xml:space="preserve"> </v>
      </c>
      <c r="C590" s="101"/>
      <c r="D590" s="101"/>
      <c r="E590" s="4" t="str">
        <f>IFERROR(IF((VLOOKUP(C590,'Tabla 2-3-4-5'!$B$10:$C$12,2,FALSE)*(VLOOKUP('Matriz Nº2 Análisis'!D590,'Tabla 2-3-4-5'!$B$10:$C$12,2,FALSE)))&lt;3,"BAJO",IF((VLOOKUP(C590,'Tabla 2-3-4-5'!$B$10:$C$12,2,FALSE)*(VLOOKUP('Matriz Nº2 Análisis'!D590,'Tabla 2-3-4-5'!$B$10:$C$12,2,FALSE)))&gt;5,"ALTO","MEDIO"))," ")</f>
        <v xml:space="preserve"> </v>
      </c>
      <c r="F590" s="5" t="str">
        <f>IF(B590&lt;&gt;" ",'Matriz Nº1 Identificación'!E590," ")</f>
        <v xml:space="preserve"> </v>
      </c>
      <c r="G590" s="101"/>
      <c r="H590" s="101"/>
      <c r="I590" s="4" t="str">
        <f>IFERROR(IF((VLOOKUP(G590,'Tabla 2-3-4-5'!$B$10:$C$12,2,FALSE)*(VLOOKUP('Matriz Nº2 Análisis'!H590,'Tabla 2-3-4-5'!$B$10:$C$12,2,FALSE)))&lt;3,"BAJO",IF((VLOOKUP(G590,'Tabla 2-3-4-5'!$B$10:$C$12,2,FALSE)*(VLOOKUP('Matriz Nº2 Análisis'!H590,'Tabla 2-3-4-5'!$B$10:$C$12,2,FALSE)))&gt;5,"ALTO","MEDIO"))," ")</f>
        <v xml:space="preserve"> </v>
      </c>
      <c r="J590" s="9"/>
      <c r="K590" s="10"/>
      <c r="N590" s="10"/>
      <c r="O590" s="10"/>
      <c r="P590" s="10"/>
      <c r="Q590" s="10"/>
      <c r="R590" s="10"/>
      <c r="S590" s="10"/>
      <c r="T590" s="10"/>
      <c r="U590" s="10"/>
      <c r="V590" s="10"/>
      <c r="W590" s="10"/>
      <c r="X590" s="10"/>
      <c r="Y590" s="10"/>
      <c r="Z590" s="10"/>
      <c r="AA590" s="10"/>
      <c r="AB590" s="10"/>
      <c r="AC590" s="10"/>
    </row>
    <row r="591" spans="1:29" ht="83.25" customHeight="1" x14ac:dyDescent="0.3">
      <c r="A591" s="136" t="str">
        <f>'Matriz Nº1 Identificación'!A591</f>
        <v>64. 6</v>
      </c>
      <c r="B591" s="4" t="str">
        <f>IF('Matriz Nº1 Identificación'!B591&lt;&gt;" ",'Matriz Nº1 Identificación'!F591," ")</f>
        <v xml:space="preserve"> </v>
      </c>
      <c r="C591" s="101"/>
      <c r="D591" s="101"/>
      <c r="E591" s="4" t="str">
        <f>IFERROR(IF((VLOOKUP(C591,'Tabla 2-3-4-5'!$B$10:$C$12,2,FALSE)*(VLOOKUP('Matriz Nº2 Análisis'!D591,'Tabla 2-3-4-5'!$B$10:$C$12,2,FALSE)))&lt;3,"BAJO",IF((VLOOKUP(C591,'Tabla 2-3-4-5'!$B$10:$C$12,2,FALSE)*(VLOOKUP('Matriz Nº2 Análisis'!D591,'Tabla 2-3-4-5'!$B$10:$C$12,2,FALSE)))&gt;5,"ALTO","MEDIO"))," ")</f>
        <v xml:space="preserve"> </v>
      </c>
      <c r="F591" s="5" t="str">
        <f>IF(B591&lt;&gt;" ",'Matriz Nº1 Identificación'!E591," ")</f>
        <v xml:space="preserve"> </v>
      </c>
      <c r="G591" s="101"/>
      <c r="H591" s="101"/>
      <c r="I591" s="4" t="str">
        <f>IFERROR(IF((VLOOKUP(G591,'Tabla 2-3-4-5'!$B$10:$C$12,2,FALSE)*(VLOOKUP('Matriz Nº2 Análisis'!H591,'Tabla 2-3-4-5'!$B$10:$C$12,2,FALSE)))&lt;3,"BAJO",IF((VLOOKUP(G591,'Tabla 2-3-4-5'!$B$10:$C$12,2,FALSE)*(VLOOKUP('Matriz Nº2 Análisis'!H591,'Tabla 2-3-4-5'!$B$10:$C$12,2,FALSE)))&gt;5,"ALTO","MEDIO"))," ")</f>
        <v xml:space="preserve"> </v>
      </c>
      <c r="J591" s="9"/>
      <c r="K591" s="10"/>
      <c r="N591" s="10"/>
      <c r="O591" s="10"/>
      <c r="P591" s="10"/>
      <c r="Q591" s="10"/>
      <c r="R591" s="10"/>
      <c r="S591" s="10"/>
      <c r="T591" s="10"/>
      <c r="U591" s="10"/>
      <c r="V591" s="10"/>
      <c r="W591" s="10"/>
      <c r="X591" s="10"/>
      <c r="Y591" s="10"/>
      <c r="Z591" s="10"/>
      <c r="AA591" s="10"/>
      <c r="AB591" s="10"/>
      <c r="AC591" s="10"/>
    </row>
    <row r="592" spans="1:29" ht="83.25" customHeight="1" thickBot="1" x14ac:dyDescent="0.35">
      <c r="A592" s="136" t="str">
        <f>'Matriz Nº1 Identificación'!A592</f>
        <v>64. 7</v>
      </c>
      <c r="B592" s="4" t="str">
        <f>IF('Matriz Nº1 Identificación'!B592&lt;&gt;" ",'Matriz Nº1 Identificación'!F592," ")</f>
        <v xml:space="preserve"> </v>
      </c>
      <c r="C592" s="101"/>
      <c r="D592" s="101"/>
      <c r="E592" s="4" t="str">
        <f>IFERROR(IF((VLOOKUP(C592,'Tabla 2-3-4-5'!$B$10:$C$12,2,FALSE)*(VLOOKUP('Matriz Nº2 Análisis'!D592,'Tabla 2-3-4-5'!$B$10:$C$12,2,FALSE)))&lt;3,"BAJO",IF((VLOOKUP(C592,'Tabla 2-3-4-5'!$B$10:$C$12,2,FALSE)*(VLOOKUP('Matriz Nº2 Análisis'!D592,'Tabla 2-3-4-5'!$B$10:$C$12,2,FALSE)))&gt;5,"ALTO","MEDIO"))," ")</f>
        <v xml:space="preserve"> </v>
      </c>
      <c r="F592" s="5" t="str">
        <f>IF(B592&lt;&gt;" ",'Matriz Nº1 Identificación'!E592," ")</f>
        <v xml:space="preserve"> </v>
      </c>
      <c r="G592" s="101"/>
      <c r="H592" s="101"/>
      <c r="I592" s="4" t="str">
        <f>IFERROR(IF((VLOOKUP(G592,'Tabla 2-3-4-5'!$B$10:$C$12,2,FALSE)*(VLOOKUP('Matriz Nº2 Análisis'!H592,'Tabla 2-3-4-5'!$B$10:$C$12,2,FALSE)))&lt;3,"BAJO",IF((VLOOKUP(G592,'Tabla 2-3-4-5'!$B$10:$C$12,2,FALSE)*(VLOOKUP('Matriz Nº2 Análisis'!H592,'Tabla 2-3-4-5'!$B$10:$C$12,2,FALSE)))&gt;5,"ALTO","MEDIO"))," ")</f>
        <v xml:space="preserve"> </v>
      </c>
      <c r="J592" s="9"/>
      <c r="K592" s="10"/>
      <c r="N592" s="10"/>
      <c r="O592" s="10"/>
      <c r="P592" s="10"/>
      <c r="Q592" s="10"/>
      <c r="R592" s="10"/>
      <c r="S592" s="10"/>
      <c r="T592" s="10"/>
      <c r="U592" s="10"/>
      <c r="V592" s="10"/>
      <c r="W592" s="10"/>
      <c r="X592" s="10"/>
      <c r="Y592" s="10"/>
      <c r="Z592" s="10"/>
      <c r="AA592" s="10"/>
      <c r="AB592" s="10"/>
      <c r="AC592" s="10"/>
    </row>
    <row r="593" spans="1:29" ht="23.25" customHeight="1" thickBot="1" x14ac:dyDescent="0.35">
      <c r="A593" s="73" t="str">
        <f>'Matriz Nº1 Identificación'!A593</f>
        <v xml:space="preserve">Objetivo Estratégico: </v>
      </c>
      <c r="B593" s="409">
        <f>+'Matriz Nº1 Identificación'!B593:H593</f>
        <v>0</v>
      </c>
      <c r="C593" s="410"/>
      <c r="D593" s="410"/>
      <c r="E593" s="410"/>
      <c r="F593" s="410"/>
      <c r="G593" s="410"/>
      <c r="H593" s="410"/>
      <c r="I593" s="411"/>
      <c r="J593" s="1"/>
    </row>
    <row r="594" spans="1:29" ht="26.25" customHeight="1" x14ac:dyDescent="0.3">
      <c r="A594" s="75" t="str">
        <f>'Matriz Nº1 Identificación'!A594</f>
        <v>Objetivo táctico</v>
      </c>
      <c r="B594" s="406" t="str">
        <f>+'Matriz Nº1 Identificación'!B594:H594</f>
        <v xml:space="preserve">65. </v>
      </c>
      <c r="C594" s="407"/>
      <c r="D594" s="407"/>
      <c r="E594" s="407"/>
      <c r="F594" s="407"/>
      <c r="G594" s="407"/>
      <c r="H594" s="407"/>
      <c r="I594" s="408"/>
      <c r="J594" s="1"/>
    </row>
    <row r="595" spans="1:29" ht="83.25" customHeight="1" x14ac:dyDescent="0.3">
      <c r="A595" s="136" t="str">
        <f>'Matriz Nº1 Identificación'!A595</f>
        <v>65. 1</v>
      </c>
      <c r="B595" s="4" t="str">
        <f>IF('Matriz Nº1 Identificación'!B595&lt;&gt;" ",'Matriz Nº1 Identificación'!F595," ")</f>
        <v xml:space="preserve"> </v>
      </c>
      <c r="C595" s="101"/>
      <c r="D595" s="101"/>
      <c r="E595" s="4" t="str">
        <f>IFERROR(IF((VLOOKUP(C595,'Tabla 2-3-4-5'!$B$10:$C$12,2,FALSE)*(VLOOKUP('Matriz Nº2 Análisis'!D595,'Tabla 2-3-4-5'!$B$10:$C$12,2,FALSE)))&lt;3,"BAJO",IF((VLOOKUP(C595,'Tabla 2-3-4-5'!$B$10:$C$12,2,FALSE)*(VLOOKUP('Matriz Nº2 Análisis'!D595,'Tabla 2-3-4-5'!$B$10:$C$12,2,FALSE)))&gt;5,"ALTO","MEDIO"))," ")</f>
        <v xml:space="preserve"> </v>
      </c>
      <c r="F595" s="5" t="str">
        <f>IF(B595&lt;&gt;" ",'Matriz Nº1 Identificación'!E595," ")</f>
        <v xml:space="preserve"> </v>
      </c>
      <c r="G595" s="101"/>
      <c r="H595" s="101"/>
      <c r="I595" s="4" t="str">
        <f>IFERROR(IF((VLOOKUP(G595,'Tabla 2-3-4-5'!$B$10:$C$12,2,FALSE)*(VLOOKUP('Matriz Nº2 Análisis'!H595,'Tabla 2-3-4-5'!$B$10:$C$12,2,FALSE)))&lt;3,"BAJO",IF((VLOOKUP(G595,'Tabla 2-3-4-5'!$B$10:$C$12,2,FALSE)*(VLOOKUP('Matriz Nº2 Análisis'!H595,'Tabla 2-3-4-5'!$B$10:$C$12,2,FALSE)))&gt;5,"ALTO","MEDIO"))," ")</f>
        <v xml:space="preserve"> </v>
      </c>
      <c r="J595" s="9"/>
      <c r="K595" s="10"/>
      <c r="N595" s="10"/>
      <c r="O595" s="10"/>
      <c r="P595" s="10"/>
      <c r="Q595" s="10"/>
      <c r="R595" s="10"/>
      <c r="S595" s="10"/>
      <c r="T595" s="10"/>
      <c r="U595" s="10"/>
      <c r="V595" s="10"/>
      <c r="W595" s="10"/>
      <c r="X595" s="10"/>
      <c r="Y595" s="10"/>
      <c r="Z595" s="10"/>
      <c r="AA595" s="10"/>
      <c r="AB595" s="10"/>
      <c r="AC595" s="10"/>
    </row>
    <row r="596" spans="1:29" ht="83.25" customHeight="1" x14ac:dyDescent="0.3">
      <c r="A596" s="136" t="str">
        <f>'Matriz Nº1 Identificación'!A596</f>
        <v>65. 2</v>
      </c>
      <c r="B596" s="4" t="str">
        <f>IF('Matriz Nº1 Identificación'!B596&lt;&gt;" ",'Matriz Nº1 Identificación'!F596," ")</f>
        <v xml:space="preserve"> </v>
      </c>
      <c r="C596" s="101"/>
      <c r="D596" s="101"/>
      <c r="E596" s="4" t="str">
        <f>IFERROR(IF((VLOOKUP(C596,'Tabla 2-3-4-5'!$B$10:$C$12,2,FALSE)*(VLOOKUP('Matriz Nº2 Análisis'!D596,'Tabla 2-3-4-5'!$B$10:$C$12,2,FALSE)))&lt;3,"BAJO",IF((VLOOKUP(C596,'Tabla 2-3-4-5'!$B$10:$C$12,2,FALSE)*(VLOOKUP('Matriz Nº2 Análisis'!D596,'Tabla 2-3-4-5'!$B$10:$C$12,2,FALSE)))&gt;5,"ALTO","MEDIO"))," ")</f>
        <v xml:space="preserve"> </v>
      </c>
      <c r="F596" s="5" t="str">
        <f>IF(B596&lt;&gt;" ",'Matriz Nº1 Identificación'!E596," ")</f>
        <v xml:space="preserve"> </v>
      </c>
      <c r="G596" s="101"/>
      <c r="H596" s="101"/>
      <c r="I596" s="4" t="str">
        <f>IFERROR(IF((VLOOKUP(G596,'Tabla 2-3-4-5'!$B$10:$C$12,2,FALSE)*(VLOOKUP('Matriz Nº2 Análisis'!H596,'Tabla 2-3-4-5'!$B$10:$C$12,2,FALSE)))&lt;3,"BAJO",IF((VLOOKUP(G596,'Tabla 2-3-4-5'!$B$10:$C$12,2,FALSE)*(VLOOKUP('Matriz Nº2 Análisis'!H596,'Tabla 2-3-4-5'!$B$10:$C$12,2,FALSE)))&gt;5,"ALTO","MEDIO"))," ")</f>
        <v xml:space="preserve"> </v>
      </c>
      <c r="J596" s="9"/>
      <c r="K596" s="10"/>
      <c r="N596" s="10"/>
      <c r="O596" s="10"/>
      <c r="P596" s="10"/>
      <c r="Q596" s="10"/>
      <c r="R596" s="10"/>
      <c r="S596" s="10"/>
      <c r="T596" s="10"/>
      <c r="U596" s="10"/>
      <c r="V596" s="10"/>
      <c r="W596" s="10"/>
      <c r="X596" s="10"/>
      <c r="Y596" s="10"/>
      <c r="Z596" s="10"/>
      <c r="AA596" s="10"/>
      <c r="AB596" s="10"/>
      <c r="AC596" s="10"/>
    </row>
    <row r="597" spans="1:29" ht="83.25" customHeight="1" x14ac:dyDescent="0.3">
      <c r="A597" s="136" t="str">
        <f>'Matriz Nº1 Identificación'!A597</f>
        <v>65. 3</v>
      </c>
      <c r="B597" s="4" t="str">
        <f>IF('Matriz Nº1 Identificación'!B597&lt;&gt;" ",'Matriz Nº1 Identificación'!F597," ")</f>
        <v xml:space="preserve"> </v>
      </c>
      <c r="C597" s="101"/>
      <c r="D597" s="101"/>
      <c r="E597" s="4" t="str">
        <f>IFERROR(IF((VLOOKUP(C597,'Tabla 2-3-4-5'!$B$10:$C$12,2,FALSE)*(VLOOKUP('Matriz Nº2 Análisis'!D597,'Tabla 2-3-4-5'!$B$10:$C$12,2,FALSE)))&lt;3,"BAJO",IF((VLOOKUP(C597,'Tabla 2-3-4-5'!$B$10:$C$12,2,FALSE)*(VLOOKUP('Matriz Nº2 Análisis'!D597,'Tabla 2-3-4-5'!$B$10:$C$12,2,FALSE)))&gt;5,"ALTO","MEDIO"))," ")</f>
        <v xml:space="preserve"> </v>
      </c>
      <c r="F597" s="5" t="str">
        <f>IF(B597&lt;&gt;" ",'Matriz Nº1 Identificación'!E597," ")</f>
        <v xml:space="preserve"> </v>
      </c>
      <c r="G597" s="101"/>
      <c r="H597" s="101"/>
      <c r="I597" s="4" t="str">
        <f>IFERROR(IF((VLOOKUP(G597,'Tabla 2-3-4-5'!$B$10:$C$12,2,FALSE)*(VLOOKUP('Matriz Nº2 Análisis'!H597,'Tabla 2-3-4-5'!$B$10:$C$12,2,FALSE)))&lt;3,"BAJO",IF((VLOOKUP(G597,'Tabla 2-3-4-5'!$B$10:$C$12,2,FALSE)*(VLOOKUP('Matriz Nº2 Análisis'!H597,'Tabla 2-3-4-5'!$B$10:$C$12,2,FALSE)))&gt;5,"ALTO","MEDIO"))," ")</f>
        <v xml:space="preserve"> </v>
      </c>
      <c r="J597" s="9"/>
      <c r="K597" s="10"/>
      <c r="N597" s="10"/>
      <c r="O597" s="10"/>
      <c r="P597" s="10"/>
      <c r="Q597" s="10"/>
      <c r="R597" s="10"/>
      <c r="S597" s="10"/>
      <c r="T597" s="10"/>
      <c r="U597" s="10"/>
      <c r="V597" s="10"/>
      <c r="W597" s="10"/>
      <c r="X597" s="10"/>
      <c r="Y597" s="10"/>
      <c r="Z597" s="10"/>
      <c r="AA597" s="10"/>
      <c r="AB597" s="10"/>
      <c r="AC597" s="10"/>
    </row>
    <row r="598" spans="1:29" ht="83.25" customHeight="1" x14ac:dyDescent="0.3">
      <c r="A598" s="136" t="str">
        <f>'Matriz Nº1 Identificación'!A598</f>
        <v>65. 4</v>
      </c>
      <c r="B598" s="4" t="str">
        <f>IF('Matriz Nº1 Identificación'!B598&lt;&gt;" ",'Matriz Nº1 Identificación'!F598," ")</f>
        <v xml:space="preserve"> </v>
      </c>
      <c r="C598" s="101"/>
      <c r="D598" s="101"/>
      <c r="E598" s="4" t="str">
        <f>IFERROR(IF((VLOOKUP(C598,'Tabla 2-3-4-5'!$B$10:$C$12,2,FALSE)*(VLOOKUP('Matriz Nº2 Análisis'!D598,'Tabla 2-3-4-5'!$B$10:$C$12,2,FALSE)))&lt;3,"BAJO",IF((VLOOKUP(C598,'Tabla 2-3-4-5'!$B$10:$C$12,2,FALSE)*(VLOOKUP('Matriz Nº2 Análisis'!D598,'Tabla 2-3-4-5'!$B$10:$C$12,2,FALSE)))&gt;5,"ALTO","MEDIO"))," ")</f>
        <v xml:space="preserve"> </v>
      </c>
      <c r="F598" s="5" t="str">
        <f>IF(B598&lt;&gt;" ",'Matriz Nº1 Identificación'!E598," ")</f>
        <v xml:space="preserve"> </v>
      </c>
      <c r="G598" s="101"/>
      <c r="H598" s="101"/>
      <c r="I598" s="4" t="str">
        <f>IFERROR(IF((VLOOKUP(G598,'Tabla 2-3-4-5'!$B$10:$C$12,2,FALSE)*(VLOOKUP('Matriz Nº2 Análisis'!H598,'Tabla 2-3-4-5'!$B$10:$C$12,2,FALSE)))&lt;3,"BAJO",IF((VLOOKUP(G598,'Tabla 2-3-4-5'!$B$10:$C$12,2,FALSE)*(VLOOKUP('Matriz Nº2 Análisis'!H598,'Tabla 2-3-4-5'!$B$10:$C$12,2,FALSE)))&gt;5,"ALTO","MEDIO"))," ")</f>
        <v xml:space="preserve"> </v>
      </c>
      <c r="J598" s="9"/>
      <c r="K598" s="10"/>
      <c r="N598" s="10"/>
      <c r="O598" s="10"/>
      <c r="P598" s="10"/>
      <c r="Q598" s="10"/>
      <c r="R598" s="10"/>
      <c r="S598" s="10"/>
      <c r="T598" s="10"/>
      <c r="U598" s="10"/>
      <c r="V598" s="10"/>
      <c r="W598" s="10"/>
      <c r="X598" s="10"/>
      <c r="Y598" s="10"/>
      <c r="Z598" s="10"/>
      <c r="AA598" s="10"/>
      <c r="AB598" s="10"/>
      <c r="AC598" s="10"/>
    </row>
    <row r="599" spans="1:29" ht="83.25" customHeight="1" x14ac:dyDescent="0.3">
      <c r="A599" s="136" t="str">
        <f>'Matriz Nº1 Identificación'!A599</f>
        <v>65. 5</v>
      </c>
      <c r="B599" s="4" t="str">
        <f>IF('Matriz Nº1 Identificación'!B599&lt;&gt;" ",'Matriz Nº1 Identificación'!F599," ")</f>
        <v xml:space="preserve"> </v>
      </c>
      <c r="C599" s="101"/>
      <c r="D599" s="101"/>
      <c r="E599" s="4" t="str">
        <f>IFERROR(IF((VLOOKUP(C599,'Tabla 2-3-4-5'!$B$10:$C$12,2,FALSE)*(VLOOKUP('Matriz Nº2 Análisis'!D599,'Tabla 2-3-4-5'!$B$10:$C$12,2,FALSE)))&lt;3,"BAJO",IF((VLOOKUP(C599,'Tabla 2-3-4-5'!$B$10:$C$12,2,FALSE)*(VLOOKUP('Matriz Nº2 Análisis'!D599,'Tabla 2-3-4-5'!$B$10:$C$12,2,FALSE)))&gt;5,"ALTO","MEDIO"))," ")</f>
        <v xml:space="preserve"> </v>
      </c>
      <c r="F599" s="5" t="str">
        <f>IF(B599&lt;&gt;" ",'Matriz Nº1 Identificación'!E599," ")</f>
        <v xml:space="preserve"> </v>
      </c>
      <c r="G599" s="101"/>
      <c r="H599" s="101"/>
      <c r="I599" s="4" t="str">
        <f>IFERROR(IF((VLOOKUP(G599,'Tabla 2-3-4-5'!$B$10:$C$12,2,FALSE)*(VLOOKUP('Matriz Nº2 Análisis'!H599,'Tabla 2-3-4-5'!$B$10:$C$12,2,FALSE)))&lt;3,"BAJO",IF((VLOOKUP(G599,'Tabla 2-3-4-5'!$B$10:$C$12,2,FALSE)*(VLOOKUP('Matriz Nº2 Análisis'!H599,'Tabla 2-3-4-5'!$B$10:$C$12,2,FALSE)))&gt;5,"ALTO","MEDIO"))," ")</f>
        <v xml:space="preserve"> </v>
      </c>
      <c r="J599" s="9"/>
      <c r="K599" s="10"/>
      <c r="N599" s="10"/>
      <c r="O599" s="10"/>
      <c r="P599" s="10"/>
      <c r="Q599" s="10"/>
      <c r="R599" s="10"/>
      <c r="S599" s="10"/>
      <c r="T599" s="10"/>
      <c r="U599" s="10"/>
      <c r="V599" s="10"/>
      <c r="W599" s="10"/>
      <c r="X599" s="10"/>
      <c r="Y599" s="10"/>
      <c r="Z599" s="10"/>
      <c r="AA599" s="10"/>
      <c r="AB599" s="10"/>
      <c r="AC599" s="10"/>
    </row>
    <row r="600" spans="1:29" ht="83.25" customHeight="1" x14ac:dyDescent="0.3">
      <c r="A600" s="136" t="str">
        <f>'Matriz Nº1 Identificación'!A600</f>
        <v>65. 6</v>
      </c>
      <c r="B600" s="4" t="str">
        <f>IF('Matriz Nº1 Identificación'!B600&lt;&gt;" ",'Matriz Nº1 Identificación'!F600," ")</f>
        <v xml:space="preserve"> </v>
      </c>
      <c r="C600" s="101"/>
      <c r="D600" s="101"/>
      <c r="E600" s="4" t="str">
        <f>IFERROR(IF((VLOOKUP(C600,'Tabla 2-3-4-5'!$B$10:$C$12,2,FALSE)*(VLOOKUP('Matriz Nº2 Análisis'!D600,'Tabla 2-3-4-5'!$B$10:$C$12,2,FALSE)))&lt;3,"BAJO",IF((VLOOKUP(C600,'Tabla 2-3-4-5'!$B$10:$C$12,2,FALSE)*(VLOOKUP('Matriz Nº2 Análisis'!D600,'Tabla 2-3-4-5'!$B$10:$C$12,2,FALSE)))&gt;5,"ALTO","MEDIO"))," ")</f>
        <v xml:space="preserve"> </v>
      </c>
      <c r="F600" s="5" t="str">
        <f>IF(B600&lt;&gt;" ",'Matriz Nº1 Identificación'!E600," ")</f>
        <v xml:space="preserve"> </v>
      </c>
      <c r="G600" s="101"/>
      <c r="H600" s="101"/>
      <c r="I600" s="4" t="str">
        <f>IFERROR(IF((VLOOKUP(G600,'Tabla 2-3-4-5'!$B$10:$C$12,2,FALSE)*(VLOOKUP('Matriz Nº2 Análisis'!H600,'Tabla 2-3-4-5'!$B$10:$C$12,2,FALSE)))&lt;3,"BAJO",IF((VLOOKUP(G600,'Tabla 2-3-4-5'!$B$10:$C$12,2,FALSE)*(VLOOKUP('Matriz Nº2 Análisis'!H600,'Tabla 2-3-4-5'!$B$10:$C$12,2,FALSE)))&gt;5,"ALTO","MEDIO"))," ")</f>
        <v xml:space="preserve"> </v>
      </c>
      <c r="J600" s="9"/>
      <c r="K600" s="10"/>
      <c r="N600" s="10"/>
      <c r="O600" s="10"/>
      <c r="P600" s="10"/>
      <c r="Q600" s="10"/>
      <c r="R600" s="10"/>
      <c r="S600" s="10"/>
      <c r="T600" s="10"/>
      <c r="U600" s="10"/>
      <c r="V600" s="10"/>
      <c r="W600" s="10"/>
      <c r="X600" s="10"/>
      <c r="Y600" s="10"/>
      <c r="Z600" s="10"/>
      <c r="AA600" s="10"/>
      <c r="AB600" s="10"/>
      <c r="AC600" s="10"/>
    </row>
    <row r="601" spans="1:29" ht="83.25" customHeight="1" thickBot="1" x14ac:dyDescent="0.35">
      <c r="A601" s="136" t="str">
        <f>'Matriz Nº1 Identificación'!A601</f>
        <v>65. 7</v>
      </c>
      <c r="B601" s="4" t="str">
        <f>IF('Matriz Nº1 Identificación'!B601&lt;&gt;" ",'Matriz Nº1 Identificación'!F601," ")</f>
        <v xml:space="preserve"> </v>
      </c>
      <c r="C601" s="101"/>
      <c r="D601" s="101"/>
      <c r="E601" s="4" t="str">
        <f>IFERROR(IF((VLOOKUP(C601,'Tabla 2-3-4-5'!$B$10:$C$12,2,FALSE)*(VLOOKUP('Matriz Nº2 Análisis'!D601,'Tabla 2-3-4-5'!$B$10:$C$12,2,FALSE)))&lt;3,"BAJO",IF((VLOOKUP(C601,'Tabla 2-3-4-5'!$B$10:$C$12,2,FALSE)*(VLOOKUP('Matriz Nº2 Análisis'!D601,'Tabla 2-3-4-5'!$B$10:$C$12,2,FALSE)))&gt;5,"ALTO","MEDIO"))," ")</f>
        <v xml:space="preserve"> </v>
      </c>
      <c r="F601" s="5" t="str">
        <f>IF(B601&lt;&gt;" ",'Matriz Nº1 Identificación'!E601," ")</f>
        <v xml:space="preserve"> </v>
      </c>
      <c r="G601" s="101"/>
      <c r="H601" s="101"/>
      <c r="I601" s="4" t="str">
        <f>IFERROR(IF((VLOOKUP(G601,'Tabla 2-3-4-5'!$B$10:$C$12,2,FALSE)*(VLOOKUP('Matriz Nº2 Análisis'!H601,'Tabla 2-3-4-5'!$B$10:$C$12,2,FALSE)))&lt;3,"BAJO",IF((VLOOKUP(G601,'Tabla 2-3-4-5'!$B$10:$C$12,2,FALSE)*(VLOOKUP('Matriz Nº2 Análisis'!H601,'Tabla 2-3-4-5'!$B$10:$C$12,2,FALSE)))&gt;5,"ALTO","MEDIO"))," ")</f>
        <v xml:space="preserve"> </v>
      </c>
      <c r="J601" s="9"/>
      <c r="K601" s="10"/>
      <c r="N601" s="10"/>
      <c r="O601" s="10"/>
      <c r="P601" s="10"/>
      <c r="Q601" s="10"/>
      <c r="R601" s="10"/>
      <c r="S601" s="10"/>
      <c r="T601" s="10"/>
      <c r="U601" s="10"/>
      <c r="V601" s="10"/>
      <c r="W601" s="10"/>
      <c r="X601" s="10"/>
      <c r="Y601" s="10"/>
      <c r="Z601" s="10"/>
      <c r="AA601" s="10"/>
      <c r="AB601" s="10"/>
      <c r="AC601" s="10"/>
    </row>
    <row r="602" spans="1:29" ht="23.25" customHeight="1" thickBot="1" x14ac:dyDescent="0.35">
      <c r="A602" s="73" t="str">
        <f>'Matriz Nº1 Identificación'!A602</f>
        <v xml:space="preserve">Objetivo Estratégico: </v>
      </c>
      <c r="B602" s="409">
        <f>+'Matriz Nº1 Identificación'!B602:H602</f>
        <v>0</v>
      </c>
      <c r="C602" s="410"/>
      <c r="D602" s="410"/>
      <c r="E602" s="410"/>
      <c r="F602" s="410"/>
      <c r="G602" s="410"/>
      <c r="H602" s="410"/>
      <c r="I602" s="411"/>
      <c r="J602" s="1"/>
    </row>
    <row r="603" spans="1:29" ht="26.25" customHeight="1" x14ac:dyDescent="0.3">
      <c r="A603" s="75" t="str">
        <f>'Matriz Nº1 Identificación'!A603</f>
        <v>Objetivo táctico</v>
      </c>
      <c r="B603" s="406" t="str">
        <f>+'Matriz Nº1 Identificación'!B603:H603</f>
        <v xml:space="preserve">66. </v>
      </c>
      <c r="C603" s="407"/>
      <c r="D603" s="407"/>
      <c r="E603" s="407"/>
      <c r="F603" s="407"/>
      <c r="G603" s="407"/>
      <c r="H603" s="407"/>
      <c r="I603" s="408"/>
      <c r="J603" s="1"/>
    </row>
    <row r="604" spans="1:29" ht="83.25" customHeight="1" x14ac:dyDescent="0.3">
      <c r="A604" s="136" t="str">
        <f>'Matriz Nº1 Identificación'!A604</f>
        <v>66. 1</v>
      </c>
      <c r="B604" s="4" t="str">
        <f>IF('Matriz Nº1 Identificación'!B604&lt;&gt;" ",'Matriz Nº1 Identificación'!F604," ")</f>
        <v xml:space="preserve"> </v>
      </c>
      <c r="C604" s="101"/>
      <c r="D604" s="101"/>
      <c r="E604" s="4" t="str">
        <f>IFERROR(IF((VLOOKUP(C604,'Tabla 2-3-4-5'!$B$10:$C$12,2,FALSE)*(VLOOKUP('Matriz Nº2 Análisis'!D604,'Tabla 2-3-4-5'!$B$10:$C$12,2,FALSE)))&lt;3,"BAJO",IF((VLOOKUP(C604,'Tabla 2-3-4-5'!$B$10:$C$12,2,FALSE)*(VLOOKUP('Matriz Nº2 Análisis'!D604,'Tabla 2-3-4-5'!$B$10:$C$12,2,FALSE)))&gt;5,"ALTO","MEDIO"))," ")</f>
        <v xml:space="preserve"> </v>
      </c>
      <c r="F604" s="5" t="str">
        <f>IF(B604&lt;&gt;" ",'Matriz Nº1 Identificación'!E604," ")</f>
        <v xml:space="preserve"> </v>
      </c>
      <c r="G604" s="101"/>
      <c r="H604" s="101"/>
      <c r="I604" s="4" t="str">
        <f>IFERROR(IF((VLOOKUP(G604,'Tabla 2-3-4-5'!$B$10:$C$12,2,FALSE)*(VLOOKUP('Matriz Nº2 Análisis'!H604,'Tabla 2-3-4-5'!$B$10:$C$12,2,FALSE)))&lt;3,"BAJO",IF((VLOOKUP(G604,'Tabla 2-3-4-5'!$B$10:$C$12,2,FALSE)*(VLOOKUP('Matriz Nº2 Análisis'!H604,'Tabla 2-3-4-5'!$B$10:$C$12,2,FALSE)))&gt;5,"ALTO","MEDIO"))," ")</f>
        <v xml:space="preserve"> </v>
      </c>
      <c r="J604" s="9"/>
      <c r="K604" s="10"/>
      <c r="N604" s="10"/>
      <c r="O604" s="10"/>
      <c r="P604" s="10"/>
      <c r="Q604" s="10"/>
      <c r="R604" s="10"/>
      <c r="S604" s="10"/>
      <c r="T604" s="10"/>
      <c r="U604" s="10"/>
      <c r="V604" s="10"/>
      <c r="W604" s="10"/>
      <c r="X604" s="10"/>
      <c r="Y604" s="10"/>
      <c r="Z604" s="10"/>
      <c r="AA604" s="10"/>
      <c r="AB604" s="10"/>
      <c r="AC604" s="10"/>
    </row>
    <row r="605" spans="1:29" ht="83.25" customHeight="1" x14ac:dyDescent="0.3">
      <c r="A605" s="136" t="str">
        <f>'Matriz Nº1 Identificación'!A605</f>
        <v>66. 2</v>
      </c>
      <c r="B605" s="4" t="str">
        <f>IF('Matriz Nº1 Identificación'!B605&lt;&gt;" ",'Matriz Nº1 Identificación'!F605," ")</f>
        <v xml:space="preserve"> </v>
      </c>
      <c r="C605" s="101"/>
      <c r="D605" s="101"/>
      <c r="E605" s="4" t="str">
        <f>IFERROR(IF((VLOOKUP(C605,'Tabla 2-3-4-5'!$B$10:$C$12,2,FALSE)*(VLOOKUP('Matriz Nº2 Análisis'!D605,'Tabla 2-3-4-5'!$B$10:$C$12,2,FALSE)))&lt;3,"BAJO",IF((VLOOKUP(C605,'Tabla 2-3-4-5'!$B$10:$C$12,2,FALSE)*(VLOOKUP('Matriz Nº2 Análisis'!D605,'Tabla 2-3-4-5'!$B$10:$C$12,2,FALSE)))&gt;5,"ALTO","MEDIO"))," ")</f>
        <v xml:space="preserve"> </v>
      </c>
      <c r="F605" s="5" t="str">
        <f>IF(B605&lt;&gt;" ",'Matriz Nº1 Identificación'!E605," ")</f>
        <v xml:space="preserve"> </v>
      </c>
      <c r="G605" s="101"/>
      <c r="H605" s="101"/>
      <c r="I605" s="4" t="str">
        <f>IFERROR(IF((VLOOKUP(G605,'Tabla 2-3-4-5'!$B$10:$C$12,2,FALSE)*(VLOOKUP('Matriz Nº2 Análisis'!H605,'Tabla 2-3-4-5'!$B$10:$C$12,2,FALSE)))&lt;3,"BAJO",IF((VLOOKUP(G605,'Tabla 2-3-4-5'!$B$10:$C$12,2,FALSE)*(VLOOKUP('Matriz Nº2 Análisis'!H605,'Tabla 2-3-4-5'!$B$10:$C$12,2,FALSE)))&gt;5,"ALTO","MEDIO"))," ")</f>
        <v xml:space="preserve"> </v>
      </c>
      <c r="J605" s="9"/>
      <c r="K605" s="10"/>
      <c r="N605" s="10"/>
      <c r="O605" s="10"/>
      <c r="P605" s="10"/>
      <c r="Q605" s="10"/>
      <c r="R605" s="10"/>
      <c r="S605" s="10"/>
      <c r="T605" s="10"/>
      <c r="U605" s="10"/>
      <c r="V605" s="10"/>
      <c r="W605" s="10"/>
      <c r="X605" s="10"/>
      <c r="Y605" s="10"/>
      <c r="Z605" s="10"/>
      <c r="AA605" s="10"/>
      <c r="AB605" s="10"/>
      <c r="AC605" s="10"/>
    </row>
    <row r="606" spans="1:29" ht="83.25" customHeight="1" x14ac:dyDescent="0.3">
      <c r="A606" s="136" t="str">
        <f>'Matriz Nº1 Identificación'!A606</f>
        <v>66. 3</v>
      </c>
      <c r="B606" s="4" t="str">
        <f>IF('Matriz Nº1 Identificación'!B606&lt;&gt;" ",'Matriz Nº1 Identificación'!F606," ")</f>
        <v xml:space="preserve"> </v>
      </c>
      <c r="C606" s="101"/>
      <c r="D606" s="101"/>
      <c r="E606" s="4" t="str">
        <f>IFERROR(IF((VLOOKUP(C606,'Tabla 2-3-4-5'!$B$10:$C$12,2,FALSE)*(VLOOKUP('Matriz Nº2 Análisis'!D606,'Tabla 2-3-4-5'!$B$10:$C$12,2,FALSE)))&lt;3,"BAJO",IF((VLOOKUP(C606,'Tabla 2-3-4-5'!$B$10:$C$12,2,FALSE)*(VLOOKUP('Matriz Nº2 Análisis'!D606,'Tabla 2-3-4-5'!$B$10:$C$12,2,FALSE)))&gt;5,"ALTO","MEDIO"))," ")</f>
        <v xml:space="preserve"> </v>
      </c>
      <c r="F606" s="5" t="str">
        <f>IF(B606&lt;&gt;" ",'Matriz Nº1 Identificación'!E606," ")</f>
        <v xml:space="preserve"> </v>
      </c>
      <c r="G606" s="101"/>
      <c r="H606" s="101"/>
      <c r="I606" s="4" t="str">
        <f>IFERROR(IF((VLOOKUP(G606,'Tabla 2-3-4-5'!$B$10:$C$12,2,FALSE)*(VLOOKUP('Matriz Nº2 Análisis'!H606,'Tabla 2-3-4-5'!$B$10:$C$12,2,FALSE)))&lt;3,"BAJO",IF((VLOOKUP(G606,'Tabla 2-3-4-5'!$B$10:$C$12,2,FALSE)*(VLOOKUP('Matriz Nº2 Análisis'!H606,'Tabla 2-3-4-5'!$B$10:$C$12,2,FALSE)))&gt;5,"ALTO","MEDIO"))," ")</f>
        <v xml:space="preserve"> </v>
      </c>
      <c r="J606" s="9"/>
      <c r="K606" s="10"/>
      <c r="N606" s="10"/>
      <c r="O606" s="10"/>
      <c r="P606" s="10"/>
      <c r="Q606" s="10"/>
      <c r="R606" s="10"/>
      <c r="S606" s="10"/>
      <c r="T606" s="10"/>
      <c r="U606" s="10"/>
      <c r="V606" s="10"/>
      <c r="W606" s="10"/>
      <c r="X606" s="10"/>
      <c r="Y606" s="10"/>
      <c r="Z606" s="10"/>
      <c r="AA606" s="10"/>
      <c r="AB606" s="10"/>
      <c r="AC606" s="10"/>
    </row>
    <row r="607" spans="1:29" ht="83.25" customHeight="1" x14ac:dyDescent="0.3">
      <c r="A607" s="136" t="str">
        <f>'Matriz Nº1 Identificación'!A607</f>
        <v>66. 4</v>
      </c>
      <c r="B607" s="4" t="str">
        <f>IF('Matriz Nº1 Identificación'!B607&lt;&gt;" ",'Matriz Nº1 Identificación'!F607," ")</f>
        <v xml:space="preserve"> </v>
      </c>
      <c r="C607" s="101"/>
      <c r="D607" s="101"/>
      <c r="E607" s="4" t="str">
        <f>IFERROR(IF((VLOOKUP(C607,'Tabla 2-3-4-5'!$B$10:$C$12,2,FALSE)*(VLOOKUP('Matriz Nº2 Análisis'!D607,'Tabla 2-3-4-5'!$B$10:$C$12,2,FALSE)))&lt;3,"BAJO",IF((VLOOKUP(C607,'Tabla 2-3-4-5'!$B$10:$C$12,2,FALSE)*(VLOOKUP('Matriz Nº2 Análisis'!D607,'Tabla 2-3-4-5'!$B$10:$C$12,2,FALSE)))&gt;5,"ALTO","MEDIO"))," ")</f>
        <v xml:space="preserve"> </v>
      </c>
      <c r="F607" s="5" t="str">
        <f>IF(B607&lt;&gt;" ",'Matriz Nº1 Identificación'!E607," ")</f>
        <v xml:space="preserve"> </v>
      </c>
      <c r="G607" s="101"/>
      <c r="H607" s="101"/>
      <c r="I607" s="4" t="str">
        <f>IFERROR(IF((VLOOKUP(G607,'Tabla 2-3-4-5'!$B$10:$C$12,2,FALSE)*(VLOOKUP('Matriz Nº2 Análisis'!H607,'Tabla 2-3-4-5'!$B$10:$C$12,2,FALSE)))&lt;3,"BAJO",IF((VLOOKUP(G607,'Tabla 2-3-4-5'!$B$10:$C$12,2,FALSE)*(VLOOKUP('Matriz Nº2 Análisis'!H607,'Tabla 2-3-4-5'!$B$10:$C$12,2,FALSE)))&gt;5,"ALTO","MEDIO"))," ")</f>
        <v xml:space="preserve"> </v>
      </c>
      <c r="J607" s="9"/>
      <c r="K607" s="10"/>
      <c r="N607" s="10"/>
      <c r="O607" s="10"/>
      <c r="P607" s="10"/>
      <c r="Q607" s="10"/>
      <c r="R607" s="10"/>
      <c r="S607" s="10"/>
      <c r="T607" s="10"/>
      <c r="U607" s="10"/>
      <c r="V607" s="10"/>
      <c r="W607" s="10"/>
      <c r="X607" s="10"/>
      <c r="Y607" s="10"/>
      <c r="Z607" s="10"/>
      <c r="AA607" s="10"/>
      <c r="AB607" s="10"/>
      <c r="AC607" s="10"/>
    </row>
    <row r="608" spans="1:29" ht="83.25" customHeight="1" x14ac:dyDescent="0.3">
      <c r="A608" s="136" t="str">
        <f>'Matriz Nº1 Identificación'!A608</f>
        <v>66. 5</v>
      </c>
      <c r="B608" s="4" t="str">
        <f>IF('Matriz Nº1 Identificación'!B608&lt;&gt;" ",'Matriz Nº1 Identificación'!F608," ")</f>
        <v xml:space="preserve"> </v>
      </c>
      <c r="C608" s="101"/>
      <c r="D608" s="101"/>
      <c r="E608" s="4" t="str">
        <f>IFERROR(IF((VLOOKUP(C608,'Tabla 2-3-4-5'!$B$10:$C$12,2,FALSE)*(VLOOKUP('Matriz Nº2 Análisis'!D608,'Tabla 2-3-4-5'!$B$10:$C$12,2,FALSE)))&lt;3,"BAJO",IF((VLOOKUP(C608,'Tabla 2-3-4-5'!$B$10:$C$12,2,FALSE)*(VLOOKUP('Matriz Nº2 Análisis'!D608,'Tabla 2-3-4-5'!$B$10:$C$12,2,FALSE)))&gt;5,"ALTO","MEDIO"))," ")</f>
        <v xml:space="preserve"> </v>
      </c>
      <c r="F608" s="5" t="str">
        <f>IF(B608&lt;&gt;" ",'Matriz Nº1 Identificación'!E608," ")</f>
        <v xml:space="preserve"> </v>
      </c>
      <c r="G608" s="101"/>
      <c r="H608" s="101"/>
      <c r="I608" s="4" t="str">
        <f>IFERROR(IF((VLOOKUP(G608,'Tabla 2-3-4-5'!$B$10:$C$12,2,FALSE)*(VLOOKUP('Matriz Nº2 Análisis'!H608,'Tabla 2-3-4-5'!$B$10:$C$12,2,FALSE)))&lt;3,"BAJO",IF((VLOOKUP(G608,'Tabla 2-3-4-5'!$B$10:$C$12,2,FALSE)*(VLOOKUP('Matriz Nº2 Análisis'!H608,'Tabla 2-3-4-5'!$B$10:$C$12,2,FALSE)))&gt;5,"ALTO","MEDIO"))," ")</f>
        <v xml:space="preserve"> </v>
      </c>
      <c r="J608" s="9"/>
      <c r="K608" s="10"/>
      <c r="N608" s="10"/>
      <c r="O608" s="10"/>
      <c r="P608" s="10"/>
      <c r="Q608" s="10"/>
      <c r="R608" s="10"/>
      <c r="S608" s="10"/>
      <c r="T608" s="10"/>
      <c r="U608" s="10"/>
      <c r="V608" s="10"/>
      <c r="W608" s="10"/>
      <c r="X608" s="10"/>
      <c r="Y608" s="10"/>
      <c r="Z608" s="10"/>
      <c r="AA608" s="10"/>
      <c r="AB608" s="10"/>
      <c r="AC608" s="10"/>
    </row>
    <row r="609" spans="1:29" ht="83.25" customHeight="1" x14ac:dyDescent="0.3">
      <c r="A609" s="136" t="str">
        <f>'Matriz Nº1 Identificación'!A609</f>
        <v>66. 6</v>
      </c>
      <c r="B609" s="4" t="str">
        <f>IF('Matriz Nº1 Identificación'!B609&lt;&gt;" ",'Matriz Nº1 Identificación'!F609," ")</f>
        <v xml:space="preserve"> </v>
      </c>
      <c r="C609" s="101"/>
      <c r="D609" s="101"/>
      <c r="E609" s="4" t="str">
        <f>IFERROR(IF((VLOOKUP(C609,'Tabla 2-3-4-5'!$B$10:$C$12,2,FALSE)*(VLOOKUP('Matriz Nº2 Análisis'!D609,'Tabla 2-3-4-5'!$B$10:$C$12,2,FALSE)))&lt;3,"BAJO",IF((VLOOKUP(C609,'Tabla 2-3-4-5'!$B$10:$C$12,2,FALSE)*(VLOOKUP('Matriz Nº2 Análisis'!D609,'Tabla 2-3-4-5'!$B$10:$C$12,2,FALSE)))&gt;5,"ALTO","MEDIO"))," ")</f>
        <v xml:space="preserve"> </v>
      </c>
      <c r="F609" s="5" t="str">
        <f>IF(B609&lt;&gt;" ",'Matriz Nº1 Identificación'!E609," ")</f>
        <v xml:space="preserve"> </v>
      </c>
      <c r="G609" s="101"/>
      <c r="H609" s="101"/>
      <c r="I609" s="4" t="str">
        <f>IFERROR(IF((VLOOKUP(G609,'Tabla 2-3-4-5'!$B$10:$C$12,2,FALSE)*(VLOOKUP('Matriz Nº2 Análisis'!H609,'Tabla 2-3-4-5'!$B$10:$C$12,2,FALSE)))&lt;3,"BAJO",IF((VLOOKUP(G609,'Tabla 2-3-4-5'!$B$10:$C$12,2,FALSE)*(VLOOKUP('Matriz Nº2 Análisis'!H609,'Tabla 2-3-4-5'!$B$10:$C$12,2,FALSE)))&gt;5,"ALTO","MEDIO"))," ")</f>
        <v xml:space="preserve"> </v>
      </c>
      <c r="J609" s="9"/>
      <c r="K609" s="10"/>
      <c r="N609" s="10"/>
      <c r="O609" s="10"/>
      <c r="P609" s="10"/>
      <c r="Q609" s="10"/>
      <c r="R609" s="10"/>
      <c r="S609" s="10"/>
      <c r="T609" s="10"/>
      <c r="U609" s="10"/>
      <c r="V609" s="10"/>
      <c r="W609" s="10"/>
      <c r="X609" s="10"/>
      <c r="Y609" s="10"/>
      <c r="Z609" s="10"/>
      <c r="AA609" s="10"/>
      <c r="AB609" s="10"/>
      <c r="AC609" s="10"/>
    </row>
    <row r="610" spans="1:29" ht="83.25" customHeight="1" thickBot="1" x14ac:dyDescent="0.35">
      <c r="A610" s="136" t="str">
        <f>'Matriz Nº1 Identificación'!A610</f>
        <v>66. 7</v>
      </c>
      <c r="B610" s="4" t="str">
        <f>IF('Matriz Nº1 Identificación'!B610&lt;&gt;" ",'Matriz Nº1 Identificación'!F610," ")</f>
        <v xml:space="preserve"> </v>
      </c>
      <c r="C610" s="101"/>
      <c r="D610" s="101"/>
      <c r="E610" s="4" t="str">
        <f>IFERROR(IF((VLOOKUP(C610,'Tabla 2-3-4-5'!$B$10:$C$12,2,FALSE)*(VLOOKUP('Matriz Nº2 Análisis'!D610,'Tabla 2-3-4-5'!$B$10:$C$12,2,FALSE)))&lt;3,"BAJO",IF((VLOOKUP(C610,'Tabla 2-3-4-5'!$B$10:$C$12,2,FALSE)*(VLOOKUP('Matriz Nº2 Análisis'!D610,'Tabla 2-3-4-5'!$B$10:$C$12,2,FALSE)))&gt;5,"ALTO","MEDIO"))," ")</f>
        <v xml:space="preserve"> </v>
      </c>
      <c r="F610" s="5" t="str">
        <f>IF(B610&lt;&gt;" ",'Matriz Nº1 Identificación'!E610," ")</f>
        <v xml:space="preserve"> </v>
      </c>
      <c r="G610" s="101"/>
      <c r="H610" s="101"/>
      <c r="I610" s="4" t="str">
        <f>IFERROR(IF((VLOOKUP(G610,'Tabla 2-3-4-5'!$B$10:$C$12,2,FALSE)*(VLOOKUP('Matriz Nº2 Análisis'!H610,'Tabla 2-3-4-5'!$B$10:$C$12,2,FALSE)))&lt;3,"BAJO",IF((VLOOKUP(G610,'Tabla 2-3-4-5'!$B$10:$C$12,2,FALSE)*(VLOOKUP('Matriz Nº2 Análisis'!H610,'Tabla 2-3-4-5'!$B$10:$C$12,2,FALSE)))&gt;5,"ALTO","MEDIO"))," ")</f>
        <v xml:space="preserve"> </v>
      </c>
      <c r="J610" s="9"/>
      <c r="K610" s="10"/>
      <c r="N610" s="10"/>
      <c r="O610" s="10"/>
      <c r="P610" s="10"/>
      <c r="Q610" s="10"/>
      <c r="R610" s="10"/>
      <c r="S610" s="10"/>
      <c r="T610" s="10"/>
      <c r="U610" s="10"/>
      <c r="V610" s="10"/>
      <c r="W610" s="10"/>
      <c r="X610" s="10"/>
      <c r="Y610" s="10"/>
      <c r="Z610" s="10"/>
      <c r="AA610" s="10"/>
      <c r="AB610" s="10"/>
      <c r="AC610" s="10"/>
    </row>
    <row r="611" spans="1:29" ht="23.25" customHeight="1" thickBot="1" x14ac:dyDescent="0.35">
      <c r="A611" s="73" t="str">
        <f>'Matriz Nº1 Identificación'!A611</f>
        <v xml:space="preserve">Objetivo Estratégico: </v>
      </c>
      <c r="B611" s="409">
        <f>+'Matriz Nº1 Identificación'!B611:H611</f>
        <v>0</v>
      </c>
      <c r="C611" s="410"/>
      <c r="D611" s="410"/>
      <c r="E611" s="410"/>
      <c r="F611" s="410"/>
      <c r="G611" s="410"/>
      <c r="H611" s="410"/>
      <c r="I611" s="411"/>
      <c r="J611" s="1"/>
    </row>
    <row r="612" spans="1:29" ht="26.25" customHeight="1" x14ac:dyDescent="0.3">
      <c r="A612" s="75" t="str">
        <f>'Matriz Nº1 Identificación'!A612</f>
        <v>Objetivo táctico</v>
      </c>
      <c r="B612" s="406" t="str">
        <f>+'Matriz Nº1 Identificación'!B612:H612</f>
        <v xml:space="preserve">67. </v>
      </c>
      <c r="C612" s="407"/>
      <c r="D612" s="407"/>
      <c r="E612" s="407"/>
      <c r="F612" s="407"/>
      <c r="G612" s="407"/>
      <c r="H612" s="407"/>
      <c r="I612" s="408"/>
      <c r="J612" s="1"/>
    </row>
    <row r="613" spans="1:29" ht="83.25" customHeight="1" x14ac:dyDescent="0.3">
      <c r="A613" s="136" t="str">
        <f>'Matriz Nº1 Identificación'!A613</f>
        <v>67. 1</v>
      </c>
      <c r="B613" s="4" t="str">
        <f>IF('Matriz Nº1 Identificación'!B613&lt;&gt;" ",'Matriz Nº1 Identificación'!F613," ")</f>
        <v xml:space="preserve"> </v>
      </c>
      <c r="C613" s="101"/>
      <c r="D613" s="101"/>
      <c r="E613" s="4" t="str">
        <f>IFERROR(IF((VLOOKUP(C613,'Tabla 2-3-4-5'!$B$10:$C$12,2,FALSE)*(VLOOKUP('Matriz Nº2 Análisis'!D613,'Tabla 2-3-4-5'!$B$10:$C$12,2,FALSE)))&lt;3,"BAJO",IF((VLOOKUP(C613,'Tabla 2-3-4-5'!$B$10:$C$12,2,FALSE)*(VLOOKUP('Matriz Nº2 Análisis'!D613,'Tabla 2-3-4-5'!$B$10:$C$12,2,FALSE)))&gt;5,"ALTO","MEDIO"))," ")</f>
        <v xml:space="preserve"> </v>
      </c>
      <c r="F613" s="5" t="str">
        <f>IF(B613&lt;&gt;" ",'Matriz Nº1 Identificación'!E613," ")</f>
        <v xml:space="preserve"> </v>
      </c>
      <c r="G613" s="101"/>
      <c r="H613" s="101"/>
      <c r="I613" s="4" t="str">
        <f>IFERROR(IF((VLOOKUP(G613,'Tabla 2-3-4-5'!$B$10:$C$12,2,FALSE)*(VLOOKUP('Matriz Nº2 Análisis'!H613,'Tabla 2-3-4-5'!$B$10:$C$12,2,FALSE)))&lt;3,"BAJO",IF((VLOOKUP(G613,'Tabla 2-3-4-5'!$B$10:$C$12,2,FALSE)*(VLOOKUP('Matriz Nº2 Análisis'!H613,'Tabla 2-3-4-5'!$B$10:$C$12,2,FALSE)))&gt;5,"ALTO","MEDIO"))," ")</f>
        <v xml:space="preserve"> </v>
      </c>
      <c r="J613" s="9"/>
      <c r="K613" s="10"/>
      <c r="N613" s="10"/>
      <c r="O613" s="10"/>
      <c r="P613" s="10"/>
      <c r="Q613" s="10"/>
      <c r="R613" s="10"/>
      <c r="S613" s="10"/>
      <c r="T613" s="10"/>
      <c r="U613" s="10"/>
      <c r="V613" s="10"/>
      <c r="W613" s="10"/>
      <c r="X613" s="10"/>
      <c r="Y613" s="10"/>
      <c r="Z613" s="10"/>
      <c r="AA613" s="10"/>
      <c r="AB613" s="10"/>
      <c r="AC613" s="10"/>
    </row>
    <row r="614" spans="1:29" ht="83.25" customHeight="1" x14ac:dyDescent="0.3">
      <c r="A614" s="136" t="str">
        <f>'Matriz Nº1 Identificación'!A614</f>
        <v>67. 2</v>
      </c>
      <c r="B614" s="4" t="str">
        <f>IF('Matriz Nº1 Identificación'!B614&lt;&gt;" ",'Matriz Nº1 Identificación'!F614," ")</f>
        <v xml:space="preserve"> </v>
      </c>
      <c r="C614" s="101"/>
      <c r="D614" s="101"/>
      <c r="E614" s="4" t="str">
        <f>IFERROR(IF((VLOOKUP(C614,'Tabla 2-3-4-5'!$B$10:$C$12,2,FALSE)*(VLOOKUP('Matriz Nº2 Análisis'!D614,'Tabla 2-3-4-5'!$B$10:$C$12,2,FALSE)))&lt;3,"BAJO",IF((VLOOKUP(C614,'Tabla 2-3-4-5'!$B$10:$C$12,2,FALSE)*(VLOOKUP('Matriz Nº2 Análisis'!D614,'Tabla 2-3-4-5'!$B$10:$C$12,2,FALSE)))&gt;5,"ALTO","MEDIO"))," ")</f>
        <v xml:space="preserve"> </v>
      </c>
      <c r="F614" s="5" t="str">
        <f>IF(B614&lt;&gt;" ",'Matriz Nº1 Identificación'!E614," ")</f>
        <v xml:space="preserve"> </v>
      </c>
      <c r="G614" s="101"/>
      <c r="H614" s="101"/>
      <c r="I614" s="4" t="str">
        <f>IFERROR(IF((VLOOKUP(G614,'Tabla 2-3-4-5'!$B$10:$C$12,2,FALSE)*(VLOOKUP('Matriz Nº2 Análisis'!H614,'Tabla 2-3-4-5'!$B$10:$C$12,2,FALSE)))&lt;3,"BAJO",IF((VLOOKUP(G614,'Tabla 2-3-4-5'!$B$10:$C$12,2,FALSE)*(VLOOKUP('Matriz Nº2 Análisis'!H614,'Tabla 2-3-4-5'!$B$10:$C$12,2,FALSE)))&gt;5,"ALTO","MEDIO"))," ")</f>
        <v xml:space="preserve"> </v>
      </c>
      <c r="J614" s="9"/>
      <c r="K614" s="10"/>
      <c r="N614" s="10"/>
      <c r="O614" s="10"/>
      <c r="P614" s="10"/>
      <c r="Q614" s="10"/>
      <c r="R614" s="10"/>
      <c r="S614" s="10"/>
      <c r="T614" s="10"/>
      <c r="U614" s="10"/>
      <c r="V614" s="10"/>
      <c r="W614" s="10"/>
      <c r="X614" s="10"/>
      <c r="Y614" s="10"/>
      <c r="Z614" s="10"/>
      <c r="AA614" s="10"/>
      <c r="AB614" s="10"/>
      <c r="AC614" s="10"/>
    </row>
    <row r="615" spans="1:29" ht="83.25" customHeight="1" x14ac:dyDescent="0.3">
      <c r="A615" s="136" t="str">
        <f>'Matriz Nº1 Identificación'!A615</f>
        <v>67. 3</v>
      </c>
      <c r="B615" s="4" t="str">
        <f>IF('Matriz Nº1 Identificación'!B615&lt;&gt;" ",'Matriz Nº1 Identificación'!F615," ")</f>
        <v xml:space="preserve"> </v>
      </c>
      <c r="C615" s="101"/>
      <c r="D615" s="101"/>
      <c r="E615" s="4" t="str">
        <f>IFERROR(IF((VLOOKUP(C615,'Tabla 2-3-4-5'!$B$10:$C$12,2,FALSE)*(VLOOKUP('Matriz Nº2 Análisis'!D615,'Tabla 2-3-4-5'!$B$10:$C$12,2,FALSE)))&lt;3,"BAJO",IF((VLOOKUP(C615,'Tabla 2-3-4-5'!$B$10:$C$12,2,FALSE)*(VLOOKUP('Matriz Nº2 Análisis'!D615,'Tabla 2-3-4-5'!$B$10:$C$12,2,FALSE)))&gt;5,"ALTO","MEDIO"))," ")</f>
        <v xml:space="preserve"> </v>
      </c>
      <c r="F615" s="5" t="str">
        <f>IF(B615&lt;&gt;" ",'Matriz Nº1 Identificación'!E615," ")</f>
        <v xml:space="preserve"> </v>
      </c>
      <c r="G615" s="101"/>
      <c r="H615" s="101"/>
      <c r="I615" s="4" t="str">
        <f>IFERROR(IF((VLOOKUP(G615,'Tabla 2-3-4-5'!$B$10:$C$12,2,FALSE)*(VLOOKUP('Matriz Nº2 Análisis'!H615,'Tabla 2-3-4-5'!$B$10:$C$12,2,FALSE)))&lt;3,"BAJO",IF((VLOOKUP(G615,'Tabla 2-3-4-5'!$B$10:$C$12,2,FALSE)*(VLOOKUP('Matriz Nº2 Análisis'!H615,'Tabla 2-3-4-5'!$B$10:$C$12,2,FALSE)))&gt;5,"ALTO","MEDIO"))," ")</f>
        <v xml:space="preserve"> </v>
      </c>
      <c r="J615" s="9"/>
      <c r="K615" s="10"/>
      <c r="N615" s="10"/>
      <c r="O615" s="10"/>
      <c r="P615" s="10"/>
      <c r="Q615" s="10"/>
      <c r="R615" s="10"/>
      <c r="S615" s="10"/>
      <c r="T615" s="10"/>
      <c r="U615" s="10"/>
      <c r="V615" s="10"/>
      <c r="W615" s="10"/>
      <c r="X615" s="10"/>
      <c r="Y615" s="10"/>
      <c r="Z615" s="10"/>
      <c r="AA615" s="10"/>
      <c r="AB615" s="10"/>
      <c r="AC615" s="10"/>
    </row>
    <row r="616" spans="1:29" ht="83.25" customHeight="1" x14ac:dyDescent="0.3">
      <c r="A616" s="136" t="str">
        <f>'Matriz Nº1 Identificación'!A616</f>
        <v>67. 4</v>
      </c>
      <c r="B616" s="4" t="str">
        <f>IF('Matriz Nº1 Identificación'!B616&lt;&gt;" ",'Matriz Nº1 Identificación'!F616," ")</f>
        <v xml:space="preserve"> </v>
      </c>
      <c r="C616" s="101"/>
      <c r="D616" s="101"/>
      <c r="E616" s="4" t="str">
        <f>IFERROR(IF((VLOOKUP(C616,'Tabla 2-3-4-5'!$B$10:$C$12,2,FALSE)*(VLOOKUP('Matriz Nº2 Análisis'!D616,'Tabla 2-3-4-5'!$B$10:$C$12,2,FALSE)))&lt;3,"BAJO",IF((VLOOKUP(C616,'Tabla 2-3-4-5'!$B$10:$C$12,2,FALSE)*(VLOOKUP('Matriz Nº2 Análisis'!D616,'Tabla 2-3-4-5'!$B$10:$C$12,2,FALSE)))&gt;5,"ALTO","MEDIO"))," ")</f>
        <v xml:space="preserve"> </v>
      </c>
      <c r="F616" s="5" t="str">
        <f>IF(B616&lt;&gt;" ",'Matriz Nº1 Identificación'!E616," ")</f>
        <v xml:space="preserve"> </v>
      </c>
      <c r="G616" s="101"/>
      <c r="H616" s="101"/>
      <c r="I616" s="4" t="str">
        <f>IFERROR(IF((VLOOKUP(G616,'Tabla 2-3-4-5'!$B$10:$C$12,2,FALSE)*(VLOOKUP('Matriz Nº2 Análisis'!H616,'Tabla 2-3-4-5'!$B$10:$C$12,2,FALSE)))&lt;3,"BAJO",IF((VLOOKUP(G616,'Tabla 2-3-4-5'!$B$10:$C$12,2,FALSE)*(VLOOKUP('Matriz Nº2 Análisis'!H616,'Tabla 2-3-4-5'!$B$10:$C$12,2,FALSE)))&gt;5,"ALTO","MEDIO"))," ")</f>
        <v xml:space="preserve"> </v>
      </c>
      <c r="J616" s="9"/>
      <c r="K616" s="10"/>
      <c r="N616" s="10"/>
      <c r="O616" s="10"/>
      <c r="P616" s="10"/>
      <c r="Q616" s="10"/>
      <c r="R616" s="10"/>
      <c r="S616" s="10"/>
      <c r="T616" s="10"/>
      <c r="U616" s="10"/>
      <c r="V616" s="10"/>
      <c r="W616" s="10"/>
      <c r="X616" s="10"/>
      <c r="Y616" s="10"/>
      <c r="Z616" s="10"/>
      <c r="AA616" s="10"/>
      <c r="AB616" s="10"/>
      <c r="AC616" s="10"/>
    </row>
    <row r="617" spans="1:29" ht="83.25" customHeight="1" x14ac:dyDescent="0.3">
      <c r="A617" s="136" t="str">
        <f>'Matriz Nº1 Identificación'!A617</f>
        <v>67. 5</v>
      </c>
      <c r="B617" s="4" t="str">
        <f>IF('Matriz Nº1 Identificación'!B617&lt;&gt;" ",'Matriz Nº1 Identificación'!F617," ")</f>
        <v xml:space="preserve"> </v>
      </c>
      <c r="C617" s="101"/>
      <c r="D617" s="101"/>
      <c r="E617" s="4" t="str">
        <f>IFERROR(IF((VLOOKUP(C617,'Tabla 2-3-4-5'!$B$10:$C$12,2,FALSE)*(VLOOKUP('Matriz Nº2 Análisis'!D617,'Tabla 2-3-4-5'!$B$10:$C$12,2,FALSE)))&lt;3,"BAJO",IF((VLOOKUP(C617,'Tabla 2-3-4-5'!$B$10:$C$12,2,FALSE)*(VLOOKUP('Matriz Nº2 Análisis'!D617,'Tabla 2-3-4-5'!$B$10:$C$12,2,FALSE)))&gt;5,"ALTO","MEDIO"))," ")</f>
        <v xml:space="preserve"> </v>
      </c>
      <c r="F617" s="5" t="str">
        <f>IF(B617&lt;&gt;" ",'Matriz Nº1 Identificación'!E617," ")</f>
        <v xml:space="preserve"> </v>
      </c>
      <c r="G617" s="101"/>
      <c r="H617" s="101"/>
      <c r="I617" s="4" t="str">
        <f>IFERROR(IF((VLOOKUP(G617,'Tabla 2-3-4-5'!$B$10:$C$12,2,FALSE)*(VLOOKUP('Matriz Nº2 Análisis'!H617,'Tabla 2-3-4-5'!$B$10:$C$12,2,FALSE)))&lt;3,"BAJO",IF((VLOOKUP(G617,'Tabla 2-3-4-5'!$B$10:$C$12,2,FALSE)*(VLOOKUP('Matriz Nº2 Análisis'!H617,'Tabla 2-3-4-5'!$B$10:$C$12,2,FALSE)))&gt;5,"ALTO","MEDIO"))," ")</f>
        <v xml:space="preserve"> </v>
      </c>
      <c r="J617" s="9"/>
      <c r="K617" s="10"/>
      <c r="N617" s="10"/>
      <c r="O617" s="10"/>
      <c r="P617" s="10"/>
      <c r="Q617" s="10"/>
      <c r="R617" s="10"/>
      <c r="S617" s="10"/>
      <c r="T617" s="10"/>
      <c r="U617" s="10"/>
      <c r="V617" s="10"/>
      <c r="W617" s="10"/>
      <c r="X617" s="10"/>
      <c r="Y617" s="10"/>
      <c r="Z617" s="10"/>
      <c r="AA617" s="10"/>
      <c r="AB617" s="10"/>
      <c r="AC617" s="10"/>
    </row>
    <row r="618" spans="1:29" ht="83.25" customHeight="1" x14ac:dyDescent="0.3">
      <c r="A618" s="136" t="str">
        <f>'Matriz Nº1 Identificación'!A618</f>
        <v>67. 6</v>
      </c>
      <c r="B618" s="4" t="str">
        <f>IF('Matriz Nº1 Identificación'!B618&lt;&gt;" ",'Matriz Nº1 Identificación'!F618," ")</f>
        <v xml:space="preserve"> </v>
      </c>
      <c r="C618" s="101"/>
      <c r="D618" s="101"/>
      <c r="E618" s="4" t="str">
        <f>IFERROR(IF((VLOOKUP(C618,'Tabla 2-3-4-5'!$B$10:$C$12,2,FALSE)*(VLOOKUP('Matriz Nº2 Análisis'!D618,'Tabla 2-3-4-5'!$B$10:$C$12,2,FALSE)))&lt;3,"BAJO",IF((VLOOKUP(C618,'Tabla 2-3-4-5'!$B$10:$C$12,2,FALSE)*(VLOOKUP('Matriz Nº2 Análisis'!D618,'Tabla 2-3-4-5'!$B$10:$C$12,2,FALSE)))&gt;5,"ALTO","MEDIO"))," ")</f>
        <v xml:space="preserve"> </v>
      </c>
      <c r="F618" s="5" t="str">
        <f>IF(B618&lt;&gt;" ",'Matriz Nº1 Identificación'!E618," ")</f>
        <v xml:space="preserve"> </v>
      </c>
      <c r="G618" s="101"/>
      <c r="H618" s="101"/>
      <c r="I618" s="4" t="str">
        <f>IFERROR(IF((VLOOKUP(G618,'Tabla 2-3-4-5'!$B$10:$C$12,2,FALSE)*(VLOOKUP('Matriz Nº2 Análisis'!H618,'Tabla 2-3-4-5'!$B$10:$C$12,2,FALSE)))&lt;3,"BAJO",IF((VLOOKUP(G618,'Tabla 2-3-4-5'!$B$10:$C$12,2,FALSE)*(VLOOKUP('Matriz Nº2 Análisis'!H618,'Tabla 2-3-4-5'!$B$10:$C$12,2,FALSE)))&gt;5,"ALTO","MEDIO"))," ")</f>
        <v xml:space="preserve"> </v>
      </c>
      <c r="J618" s="9"/>
      <c r="K618" s="10"/>
      <c r="N618" s="10"/>
      <c r="O618" s="10"/>
      <c r="P618" s="10"/>
      <c r="Q618" s="10"/>
      <c r="R618" s="10"/>
      <c r="S618" s="10"/>
      <c r="T618" s="10"/>
      <c r="U618" s="10"/>
      <c r="V618" s="10"/>
      <c r="W618" s="10"/>
      <c r="X618" s="10"/>
      <c r="Y618" s="10"/>
      <c r="Z618" s="10"/>
      <c r="AA618" s="10"/>
      <c r="AB618" s="10"/>
      <c r="AC618" s="10"/>
    </row>
    <row r="619" spans="1:29" ht="83.25" customHeight="1" thickBot="1" x14ac:dyDescent="0.35">
      <c r="A619" s="136" t="str">
        <f>'Matriz Nº1 Identificación'!A619</f>
        <v>67. 7</v>
      </c>
      <c r="B619" s="4" t="str">
        <f>IF('Matriz Nº1 Identificación'!B619&lt;&gt;" ",'Matriz Nº1 Identificación'!F619," ")</f>
        <v xml:space="preserve"> </v>
      </c>
      <c r="C619" s="101"/>
      <c r="D619" s="101"/>
      <c r="E619" s="4" t="str">
        <f>IFERROR(IF((VLOOKUP(C619,'Tabla 2-3-4-5'!$B$10:$C$12,2,FALSE)*(VLOOKUP('Matriz Nº2 Análisis'!D619,'Tabla 2-3-4-5'!$B$10:$C$12,2,FALSE)))&lt;3,"BAJO",IF((VLOOKUP(C619,'Tabla 2-3-4-5'!$B$10:$C$12,2,FALSE)*(VLOOKUP('Matriz Nº2 Análisis'!D619,'Tabla 2-3-4-5'!$B$10:$C$12,2,FALSE)))&gt;5,"ALTO","MEDIO"))," ")</f>
        <v xml:space="preserve"> </v>
      </c>
      <c r="F619" s="5" t="str">
        <f>IF(B619&lt;&gt;" ",'Matriz Nº1 Identificación'!E619," ")</f>
        <v xml:space="preserve"> </v>
      </c>
      <c r="G619" s="101"/>
      <c r="H619" s="101"/>
      <c r="I619" s="4" t="str">
        <f>IFERROR(IF((VLOOKUP(G619,'Tabla 2-3-4-5'!$B$10:$C$12,2,FALSE)*(VLOOKUP('Matriz Nº2 Análisis'!H619,'Tabla 2-3-4-5'!$B$10:$C$12,2,FALSE)))&lt;3,"BAJO",IF((VLOOKUP(G619,'Tabla 2-3-4-5'!$B$10:$C$12,2,FALSE)*(VLOOKUP('Matriz Nº2 Análisis'!H619,'Tabla 2-3-4-5'!$B$10:$C$12,2,FALSE)))&gt;5,"ALTO","MEDIO"))," ")</f>
        <v xml:space="preserve"> </v>
      </c>
      <c r="J619" s="9"/>
      <c r="K619" s="10"/>
      <c r="N619" s="10"/>
      <c r="O619" s="10"/>
      <c r="P619" s="10"/>
      <c r="Q619" s="10"/>
      <c r="R619" s="10"/>
      <c r="S619" s="10"/>
      <c r="T619" s="10"/>
      <c r="U619" s="10"/>
      <c r="V619" s="10"/>
      <c r="W619" s="10"/>
      <c r="X619" s="10"/>
      <c r="Y619" s="10"/>
      <c r="Z619" s="10"/>
      <c r="AA619" s="10"/>
      <c r="AB619" s="10"/>
      <c r="AC619" s="10"/>
    </row>
    <row r="620" spans="1:29" ht="23.25" customHeight="1" thickBot="1" x14ac:dyDescent="0.35">
      <c r="A620" s="73" t="str">
        <f>'Matriz Nº1 Identificación'!A620</f>
        <v xml:space="preserve">Objetivo Estratégico: </v>
      </c>
      <c r="B620" s="409">
        <f>+'Matriz Nº1 Identificación'!B620:H620</f>
        <v>0</v>
      </c>
      <c r="C620" s="410"/>
      <c r="D620" s="410"/>
      <c r="E620" s="410"/>
      <c r="F620" s="410"/>
      <c r="G620" s="410"/>
      <c r="H620" s="410"/>
      <c r="I620" s="411"/>
      <c r="J620" s="1"/>
    </row>
    <row r="621" spans="1:29" ht="26.25" customHeight="1" x14ac:dyDescent="0.3">
      <c r="A621" s="75" t="str">
        <f>'Matriz Nº1 Identificación'!A621</f>
        <v>Objetivo táctico</v>
      </c>
      <c r="B621" s="406" t="str">
        <f>+'Matriz Nº1 Identificación'!B621:H621</f>
        <v xml:space="preserve">68. </v>
      </c>
      <c r="C621" s="407"/>
      <c r="D621" s="407"/>
      <c r="E621" s="407"/>
      <c r="F621" s="407"/>
      <c r="G621" s="407"/>
      <c r="H621" s="407"/>
      <c r="I621" s="408"/>
      <c r="J621" s="1"/>
    </row>
    <row r="622" spans="1:29" ht="83.25" customHeight="1" x14ac:dyDescent="0.3">
      <c r="A622" s="136" t="str">
        <f>'Matriz Nº1 Identificación'!A622</f>
        <v>68. 1</v>
      </c>
      <c r="B622" s="4" t="str">
        <f>IF('Matriz Nº1 Identificación'!B622&lt;&gt;" ",'Matriz Nº1 Identificación'!F622," ")</f>
        <v xml:space="preserve"> </v>
      </c>
      <c r="C622" s="101"/>
      <c r="D622" s="101"/>
      <c r="E622" s="4" t="str">
        <f>IFERROR(IF((VLOOKUP(C622,'Tabla 2-3-4-5'!$B$10:$C$12,2,FALSE)*(VLOOKUP('Matriz Nº2 Análisis'!D622,'Tabla 2-3-4-5'!$B$10:$C$12,2,FALSE)))&lt;3,"BAJO",IF((VLOOKUP(C622,'Tabla 2-3-4-5'!$B$10:$C$12,2,FALSE)*(VLOOKUP('Matriz Nº2 Análisis'!D622,'Tabla 2-3-4-5'!$B$10:$C$12,2,FALSE)))&gt;5,"ALTO","MEDIO"))," ")</f>
        <v xml:space="preserve"> </v>
      </c>
      <c r="F622" s="5" t="str">
        <f>IF(B622&lt;&gt;" ",'Matriz Nº1 Identificación'!E622," ")</f>
        <v xml:space="preserve"> </v>
      </c>
      <c r="G622" s="101"/>
      <c r="H622" s="101"/>
      <c r="I622" s="4" t="str">
        <f>IFERROR(IF((VLOOKUP(G622,'Tabla 2-3-4-5'!$B$10:$C$12,2,FALSE)*(VLOOKUP('Matriz Nº2 Análisis'!H622,'Tabla 2-3-4-5'!$B$10:$C$12,2,FALSE)))&lt;3,"BAJO",IF((VLOOKUP(G622,'Tabla 2-3-4-5'!$B$10:$C$12,2,FALSE)*(VLOOKUP('Matriz Nº2 Análisis'!H622,'Tabla 2-3-4-5'!$B$10:$C$12,2,FALSE)))&gt;5,"ALTO","MEDIO"))," ")</f>
        <v xml:space="preserve"> </v>
      </c>
      <c r="J622" s="9"/>
      <c r="K622" s="10"/>
      <c r="N622" s="10"/>
      <c r="O622" s="10"/>
      <c r="P622" s="10"/>
      <c r="Q622" s="10"/>
      <c r="R622" s="10"/>
      <c r="S622" s="10"/>
      <c r="T622" s="10"/>
      <c r="U622" s="10"/>
      <c r="V622" s="10"/>
      <c r="W622" s="10"/>
      <c r="X622" s="10"/>
      <c r="Y622" s="10"/>
      <c r="Z622" s="10"/>
      <c r="AA622" s="10"/>
      <c r="AB622" s="10"/>
      <c r="AC622" s="10"/>
    </row>
    <row r="623" spans="1:29" ht="83.25" customHeight="1" x14ac:dyDescent="0.3">
      <c r="A623" s="136" t="str">
        <f>'Matriz Nº1 Identificación'!A623</f>
        <v>68. 2</v>
      </c>
      <c r="B623" s="4" t="str">
        <f>IF('Matriz Nº1 Identificación'!B623&lt;&gt;" ",'Matriz Nº1 Identificación'!F623," ")</f>
        <v xml:space="preserve"> </v>
      </c>
      <c r="C623" s="101"/>
      <c r="D623" s="101"/>
      <c r="E623" s="4" t="str">
        <f>IFERROR(IF((VLOOKUP(C623,'Tabla 2-3-4-5'!$B$10:$C$12,2,FALSE)*(VLOOKUP('Matriz Nº2 Análisis'!D623,'Tabla 2-3-4-5'!$B$10:$C$12,2,FALSE)))&lt;3,"BAJO",IF((VLOOKUP(C623,'Tabla 2-3-4-5'!$B$10:$C$12,2,FALSE)*(VLOOKUP('Matriz Nº2 Análisis'!D623,'Tabla 2-3-4-5'!$B$10:$C$12,2,FALSE)))&gt;5,"ALTO","MEDIO"))," ")</f>
        <v xml:space="preserve"> </v>
      </c>
      <c r="F623" s="5" t="str">
        <f>IF(B623&lt;&gt;" ",'Matriz Nº1 Identificación'!E623," ")</f>
        <v xml:space="preserve"> </v>
      </c>
      <c r="G623" s="101"/>
      <c r="H623" s="101"/>
      <c r="I623" s="4" t="str">
        <f>IFERROR(IF((VLOOKUP(G623,'Tabla 2-3-4-5'!$B$10:$C$12,2,FALSE)*(VLOOKUP('Matriz Nº2 Análisis'!H623,'Tabla 2-3-4-5'!$B$10:$C$12,2,FALSE)))&lt;3,"BAJO",IF((VLOOKUP(G623,'Tabla 2-3-4-5'!$B$10:$C$12,2,FALSE)*(VLOOKUP('Matriz Nº2 Análisis'!H623,'Tabla 2-3-4-5'!$B$10:$C$12,2,FALSE)))&gt;5,"ALTO","MEDIO"))," ")</f>
        <v xml:space="preserve"> </v>
      </c>
      <c r="J623" s="9"/>
      <c r="K623" s="10"/>
      <c r="N623" s="10"/>
      <c r="O623" s="10"/>
      <c r="P623" s="10"/>
      <c r="Q623" s="10"/>
      <c r="R623" s="10"/>
      <c r="S623" s="10"/>
      <c r="T623" s="10"/>
      <c r="U623" s="10"/>
      <c r="V623" s="10"/>
      <c r="W623" s="10"/>
      <c r="X623" s="10"/>
      <c r="Y623" s="10"/>
      <c r="Z623" s="10"/>
      <c r="AA623" s="10"/>
      <c r="AB623" s="10"/>
      <c r="AC623" s="10"/>
    </row>
    <row r="624" spans="1:29" ht="83.25" customHeight="1" x14ac:dyDescent="0.3">
      <c r="A624" s="136" t="str">
        <f>'Matriz Nº1 Identificación'!A624</f>
        <v>68. 3</v>
      </c>
      <c r="B624" s="4" t="str">
        <f>IF('Matriz Nº1 Identificación'!B624&lt;&gt;" ",'Matriz Nº1 Identificación'!F624," ")</f>
        <v xml:space="preserve"> </v>
      </c>
      <c r="C624" s="101"/>
      <c r="D624" s="101"/>
      <c r="E624" s="4" t="str">
        <f>IFERROR(IF((VLOOKUP(C624,'Tabla 2-3-4-5'!$B$10:$C$12,2,FALSE)*(VLOOKUP('Matriz Nº2 Análisis'!D624,'Tabla 2-3-4-5'!$B$10:$C$12,2,FALSE)))&lt;3,"BAJO",IF((VLOOKUP(C624,'Tabla 2-3-4-5'!$B$10:$C$12,2,FALSE)*(VLOOKUP('Matriz Nº2 Análisis'!D624,'Tabla 2-3-4-5'!$B$10:$C$12,2,FALSE)))&gt;5,"ALTO","MEDIO"))," ")</f>
        <v xml:space="preserve"> </v>
      </c>
      <c r="F624" s="5" t="str">
        <f>IF(B624&lt;&gt;" ",'Matriz Nº1 Identificación'!E624," ")</f>
        <v xml:space="preserve"> </v>
      </c>
      <c r="G624" s="101"/>
      <c r="H624" s="101"/>
      <c r="I624" s="4" t="str">
        <f>IFERROR(IF((VLOOKUP(G624,'Tabla 2-3-4-5'!$B$10:$C$12,2,FALSE)*(VLOOKUP('Matriz Nº2 Análisis'!H624,'Tabla 2-3-4-5'!$B$10:$C$12,2,FALSE)))&lt;3,"BAJO",IF((VLOOKUP(G624,'Tabla 2-3-4-5'!$B$10:$C$12,2,FALSE)*(VLOOKUP('Matriz Nº2 Análisis'!H624,'Tabla 2-3-4-5'!$B$10:$C$12,2,FALSE)))&gt;5,"ALTO","MEDIO"))," ")</f>
        <v xml:space="preserve"> </v>
      </c>
      <c r="J624" s="9"/>
      <c r="K624" s="10"/>
      <c r="N624" s="10"/>
      <c r="O624" s="10"/>
      <c r="P624" s="10"/>
      <c r="Q624" s="10"/>
      <c r="R624" s="10"/>
      <c r="S624" s="10"/>
      <c r="T624" s="10"/>
      <c r="U624" s="10"/>
      <c r="V624" s="10"/>
      <c r="W624" s="10"/>
      <c r="X624" s="10"/>
      <c r="Y624" s="10"/>
      <c r="Z624" s="10"/>
      <c r="AA624" s="10"/>
      <c r="AB624" s="10"/>
      <c r="AC624" s="10"/>
    </row>
    <row r="625" spans="1:29" ht="83.25" customHeight="1" x14ac:dyDescent="0.3">
      <c r="A625" s="136" t="str">
        <f>'Matriz Nº1 Identificación'!A625</f>
        <v>68. 4</v>
      </c>
      <c r="B625" s="4" t="str">
        <f>IF('Matriz Nº1 Identificación'!B625&lt;&gt;" ",'Matriz Nº1 Identificación'!F625," ")</f>
        <v xml:space="preserve"> </v>
      </c>
      <c r="C625" s="101"/>
      <c r="D625" s="101"/>
      <c r="E625" s="4" t="str">
        <f>IFERROR(IF((VLOOKUP(C625,'Tabla 2-3-4-5'!$B$10:$C$12,2,FALSE)*(VLOOKUP('Matriz Nº2 Análisis'!D625,'Tabla 2-3-4-5'!$B$10:$C$12,2,FALSE)))&lt;3,"BAJO",IF((VLOOKUP(C625,'Tabla 2-3-4-5'!$B$10:$C$12,2,FALSE)*(VLOOKUP('Matriz Nº2 Análisis'!D625,'Tabla 2-3-4-5'!$B$10:$C$12,2,FALSE)))&gt;5,"ALTO","MEDIO"))," ")</f>
        <v xml:space="preserve"> </v>
      </c>
      <c r="F625" s="5" t="str">
        <f>IF(B625&lt;&gt;" ",'Matriz Nº1 Identificación'!E625," ")</f>
        <v xml:space="preserve"> </v>
      </c>
      <c r="G625" s="101"/>
      <c r="H625" s="101"/>
      <c r="I625" s="4" t="str">
        <f>IFERROR(IF((VLOOKUP(G625,'Tabla 2-3-4-5'!$B$10:$C$12,2,FALSE)*(VLOOKUP('Matriz Nº2 Análisis'!H625,'Tabla 2-3-4-5'!$B$10:$C$12,2,FALSE)))&lt;3,"BAJO",IF((VLOOKUP(G625,'Tabla 2-3-4-5'!$B$10:$C$12,2,FALSE)*(VLOOKUP('Matriz Nº2 Análisis'!H625,'Tabla 2-3-4-5'!$B$10:$C$12,2,FALSE)))&gt;5,"ALTO","MEDIO"))," ")</f>
        <v xml:space="preserve"> </v>
      </c>
      <c r="J625" s="9"/>
      <c r="K625" s="10"/>
      <c r="N625" s="10"/>
      <c r="O625" s="10"/>
      <c r="P625" s="10"/>
      <c r="Q625" s="10"/>
      <c r="R625" s="10"/>
      <c r="S625" s="10"/>
      <c r="T625" s="10"/>
      <c r="U625" s="10"/>
      <c r="V625" s="10"/>
      <c r="W625" s="10"/>
      <c r="X625" s="10"/>
      <c r="Y625" s="10"/>
      <c r="Z625" s="10"/>
      <c r="AA625" s="10"/>
      <c r="AB625" s="10"/>
      <c r="AC625" s="10"/>
    </row>
    <row r="626" spans="1:29" ht="83.25" customHeight="1" x14ac:dyDescent="0.3">
      <c r="A626" s="136" t="str">
        <f>'Matriz Nº1 Identificación'!A626</f>
        <v>68. 5</v>
      </c>
      <c r="B626" s="4" t="str">
        <f>IF('Matriz Nº1 Identificación'!B626&lt;&gt;" ",'Matriz Nº1 Identificación'!F626," ")</f>
        <v xml:space="preserve"> </v>
      </c>
      <c r="C626" s="101"/>
      <c r="D626" s="101"/>
      <c r="E626" s="4" t="str">
        <f>IFERROR(IF((VLOOKUP(C626,'Tabla 2-3-4-5'!$B$10:$C$12,2,FALSE)*(VLOOKUP('Matriz Nº2 Análisis'!D626,'Tabla 2-3-4-5'!$B$10:$C$12,2,FALSE)))&lt;3,"BAJO",IF((VLOOKUP(C626,'Tabla 2-3-4-5'!$B$10:$C$12,2,FALSE)*(VLOOKUP('Matriz Nº2 Análisis'!D626,'Tabla 2-3-4-5'!$B$10:$C$12,2,FALSE)))&gt;5,"ALTO","MEDIO"))," ")</f>
        <v xml:space="preserve"> </v>
      </c>
      <c r="F626" s="5" t="str">
        <f>IF(B626&lt;&gt;" ",'Matriz Nº1 Identificación'!E626," ")</f>
        <v xml:space="preserve"> </v>
      </c>
      <c r="G626" s="101"/>
      <c r="H626" s="101"/>
      <c r="I626" s="4" t="str">
        <f>IFERROR(IF((VLOOKUP(G626,'Tabla 2-3-4-5'!$B$10:$C$12,2,FALSE)*(VLOOKUP('Matriz Nº2 Análisis'!H626,'Tabla 2-3-4-5'!$B$10:$C$12,2,FALSE)))&lt;3,"BAJO",IF((VLOOKUP(G626,'Tabla 2-3-4-5'!$B$10:$C$12,2,FALSE)*(VLOOKUP('Matriz Nº2 Análisis'!H626,'Tabla 2-3-4-5'!$B$10:$C$12,2,FALSE)))&gt;5,"ALTO","MEDIO"))," ")</f>
        <v xml:space="preserve"> </v>
      </c>
      <c r="J626" s="9"/>
      <c r="K626" s="10"/>
      <c r="N626" s="10"/>
      <c r="O626" s="10"/>
      <c r="P626" s="10"/>
      <c r="Q626" s="10"/>
      <c r="R626" s="10"/>
      <c r="S626" s="10"/>
      <c r="T626" s="10"/>
      <c r="U626" s="10"/>
      <c r="V626" s="10"/>
      <c r="W626" s="10"/>
      <c r="X626" s="10"/>
      <c r="Y626" s="10"/>
      <c r="Z626" s="10"/>
      <c r="AA626" s="10"/>
      <c r="AB626" s="10"/>
      <c r="AC626" s="10"/>
    </row>
    <row r="627" spans="1:29" ht="83.25" customHeight="1" x14ac:dyDescent="0.3">
      <c r="A627" s="136" t="str">
        <f>'Matriz Nº1 Identificación'!A627</f>
        <v>68. 6</v>
      </c>
      <c r="B627" s="4" t="str">
        <f>IF('Matriz Nº1 Identificación'!B627&lt;&gt;" ",'Matriz Nº1 Identificación'!F627," ")</f>
        <v xml:space="preserve"> </v>
      </c>
      <c r="C627" s="101"/>
      <c r="D627" s="101"/>
      <c r="E627" s="4" t="str">
        <f>IFERROR(IF((VLOOKUP(C627,'Tabla 2-3-4-5'!$B$10:$C$12,2,FALSE)*(VLOOKUP('Matriz Nº2 Análisis'!D627,'Tabla 2-3-4-5'!$B$10:$C$12,2,FALSE)))&lt;3,"BAJO",IF((VLOOKUP(C627,'Tabla 2-3-4-5'!$B$10:$C$12,2,FALSE)*(VLOOKUP('Matriz Nº2 Análisis'!D627,'Tabla 2-3-4-5'!$B$10:$C$12,2,FALSE)))&gt;5,"ALTO","MEDIO"))," ")</f>
        <v xml:space="preserve"> </v>
      </c>
      <c r="F627" s="5" t="str">
        <f>IF(B627&lt;&gt;" ",'Matriz Nº1 Identificación'!E627," ")</f>
        <v xml:space="preserve"> </v>
      </c>
      <c r="G627" s="101"/>
      <c r="H627" s="101"/>
      <c r="I627" s="4" t="str">
        <f>IFERROR(IF((VLOOKUP(G627,'Tabla 2-3-4-5'!$B$10:$C$12,2,FALSE)*(VLOOKUP('Matriz Nº2 Análisis'!H627,'Tabla 2-3-4-5'!$B$10:$C$12,2,FALSE)))&lt;3,"BAJO",IF((VLOOKUP(G627,'Tabla 2-3-4-5'!$B$10:$C$12,2,FALSE)*(VLOOKUP('Matriz Nº2 Análisis'!H627,'Tabla 2-3-4-5'!$B$10:$C$12,2,FALSE)))&gt;5,"ALTO","MEDIO"))," ")</f>
        <v xml:space="preserve"> </v>
      </c>
      <c r="J627" s="9"/>
      <c r="K627" s="10"/>
      <c r="N627" s="10"/>
      <c r="O627" s="10"/>
      <c r="P627" s="10"/>
      <c r="Q627" s="10"/>
      <c r="R627" s="10"/>
      <c r="S627" s="10"/>
      <c r="T627" s="10"/>
      <c r="U627" s="10"/>
      <c r="V627" s="10"/>
      <c r="W627" s="10"/>
      <c r="X627" s="10"/>
      <c r="Y627" s="10"/>
      <c r="Z627" s="10"/>
      <c r="AA627" s="10"/>
      <c r="AB627" s="10"/>
      <c r="AC627" s="10"/>
    </row>
    <row r="628" spans="1:29" ht="83.25" customHeight="1" thickBot="1" x14ac:dyDescent="0.35">
      <c r="A628" s="136" t="str">
        <f>'Matriz Nº1 Identificación'!A628</f>
        <v>68. 7</v>
      </c>
      <c r="B628" s="4" t="str">
        <f>IF('Matriz Nº1 Identificación'!B628&lt;&gt;" ",'Matriz Nº1 Identificación'!F628," ")</f>
        <v xml:space="preserve"> </v>
      </c>
      <c r="C628" s="101"/>
      <c r="D628" s="101"/>
      <c r="E628" s="4" t="str">
        <f>IFERROR(IF((VLOOKUP(C628,'Tabla 2-3-4-5'!$B$10:$C$12,2,FALSE)*(VLOOKUP('Matriz Nº2 Análisis'!D628,'Tabla 2-3-4-5'!$B$10:$C$12,2,FALSE)))&lt;3,"BAJO",IF((VLOOKUP(C628,'Tabla 2-3-4-5'!$B$10:$C$12,2,FALSE)*(VLOOKUP('Matriz Nº2 Análisis'!D628,'Tabla 2-3-4-5'!$B$10:$C$12,2,FALSE)))&gt;5,"ALTO","MEDIO"))," ")</f>
        <v xml:space="preserve"> </v>
      </c>
      <c r="F628" s="5" t="str">
        <f>IF(B628&lt;&gt;" ",'Matriz Nº1 Identificación'!E628," ")</f>
        <v xml:space="preserve"> </v>
      </c>
      <c r="G628" s="101"/>
      <c r="H628" s="101"/>
      <c r="I628" s="4" t="str">
        <f>IFERROR(IF((VLOOKUP(G628,'Tabla 2-3-4-5'!$B$10:$C$12,2,FALSE)*(VLOOKUP('Matriz Nº2 Análisis'!H628,'Tabla 2-3-4-5'!$B$10:$C$12,2,FALSE)))&lt;3,"BAJO",IF((VLOOKUP(G628,'Tabla 2-3-4-5'!$B$10:$C$12,2,FALSE)*(VLOOKUP('Matriz Nº2 Análisis'!H628,'Tabla 2-3-4-5'!$B$10:$C$12,2,FALSE)))&gt;5,"ALTO","MEDIO"))," ")</f>
        <v xml:space="preserve"> </v>
      </c>
      <c r="J628" s="9"/>
      <c r="K628" s="10"/>
      <c r="N628" s="10"/>
      <c r="O628" s="10"/>
      <c r="P628" s="10"/>
      <c r="Q628" s="10"/>
      <c r="R628" s="10"/>
      <c r="S628" s="10"/>
      <c r="T628" s="10"/>
      <c r="U628" s="10"/>
      <c r="V628" s="10"/>
      <c r="W628" s="10"/>
      <c r="X628" s="10"/>
      <c r="Y628" s="10"/>
      <c r="Z628" s="10"/>
      <c r="AA628" s="10"/>
      <c r="AB628" s="10"/>
      <c r="AC628" s="10"/>
    </row>
    <row r="629" spans="1:29" ht="23.25" customHeight="1" thickBot="1" x14ac:dyDescent="0.35">
      <c r="A629" s="73" t="str">
        <f>'Matriz Nº1 Identificación'!A629</f>
        <v xml:space="preserve">Objetivo Estratégico: </v>
      </c>
      <c r="B629" s="409">
        <f>+'Matriz Nº1 Identificación'!B629:H629</f>
        <v>0</v>
      </c>
      <c r="C629" s="410"/>
      <c r="D629" s="410"/>
      <c r="E629" s="410"/>
      <c r="F629" s="410"/>
      <c r="G629" s="410"/>
      <c r="H629" s="410"/>
      <c r="I629" s="411"/>
      <c r="J629" s="1"/>
    </row>
    <row r="630" spans="1:29" ht="26.25" customHeight="1" x14ac:dyDescent="0.3">
      <c r="A630" s="75" t="str">
        <f>'Matriz Nº1 Identificación'!A630</f>
        <v>Objetivo táctico</v>
      </c>
      <c r="B630" s="406" t="str">
        <f>+'Matriz Nº1 Identificación'!B630:H630</f>
        <v xml:space="preserve">69. </v>
      </c>
      <c r="C630" s="407"/>
      <c r="D630" s="407"/>
      <c r="E630" s="407"/>
      <c r="F630" s="407"/>
      <c r="G630" s="407"/>
      <c r="H630" s="407"/>
      <c r="I630" s="408"/>
      <c r="J630" s="1"/>
    </row>
    <row r="631" spans="1:29" ht="83.25" customHeight="1" x14ac:dyDescent="0.3">
      <c r="A631" s="136" t="str">
        <f>'Matriz Nº1 Identificación'!A631</f>
        <v>69. 1</v>
      </c>
      <c r="B631" s="4" t="str">
        <f>IF('Matriz Nº1 Identificación'!B631&lt;&gt;" ",'Matriz Nº1 Identificación'!F631," ")</f>
        <v xml:space="preserve"> </v>
      </c>
      <c r="C631" s="101"/>
      <c r="D631" s="101"/>
      <c r="E631" s="4" t="str">
        <f>IFERROR(IF((VLOOKUP(C631,'Tabla 2-3-4-5'!$B$10:$C$12,2,FALSE)*(VLOOKUP('Matriz Nº2 Análisis'!D631,'Tabla 2-3-4-5'!$B$10:$C$12,2,FALSE)))&lt;3,"BAJO",IF((VLOOKUP(C631,'Tabla 2-3-4-5'!$B$10:$C$12,2,FALSE)*(VLOOKUP('Matriz Nº2 Análisis'!D631,'Tabla 2-3-4-5'!$B$10:$C$12,2,FALSE)))&gt;5,"ALTO","MEDIO"))," ")</f>
        <v xml:space="preserve"> </v>
      </c>
      <c r="F631" s="5" t="str">
        <f>IF(B631&lt;&gt;" ",'Matriz Nº1 Identificación'!E631," ")</f>
        <v xml:space="preserve"> </v>
      </c>
      <c r="G631" s="101"/>
      <c r="H631" s="101"/>
      <c r="I631" s="4" t="str">
        <f>IFERROR(IF((VLOOKUP(G631,'Tabla 2-3-4-5'!$B$10:$C$12,2,FALSE)*(VLOOKUP('Matriz Nº2 Análisis'!H631,'Tabla 2-3-4-5'!$B$10:$C$12,2,FALSE)))&lt;3,"BAJO",IF((VLOOKUP(G631,'Tabla 2-3-4-5'!$B$10:$C$12,2,FALSE)*(VLOOKUP('Matriz Nº2 Análisis'!H631,'Tabla 2-3-4-5'!$B$10:$C$12,2,FALSE)))&gt;5,"ALTO","MEDIO"))," ")</f>
        <v xml:space="preserve"> </v>
      </c>
      <c r="J631" s="9"/>
      <c r="K631" s="10"/>
      <c r="N631" s="10"/>
      <c r="O631" s="10"/>
      <c r="P631" s="10"/>
      <c r="Q631" s="10"/>
      <c r="R631" s="10"/>
      <c r="S631" s="10"/>
      <c r="T631" s="10"/>
      <c r="U631" s="10"/>
      <c r="V631" s="10"/>
      <c r="W631" s="10"/>
      <c r="X631" s="10"/>
      <c r="Y631" s="10"/>
      <c r="Z631" s="10"/>
      <c r="AA631" s="10"/>
      <c r="AB631" s="10"/>
      <c r="AC631" s="10"/>
    </row>
    <row r="632" spans="1:29" ht="83.25" customHeight="1" x14ac:dyDescent="0.3">
      <c r="A632" s="136" t="str">
        <f>'Matriz Nº1 Identificación'!A632</f>
        <v>69. 2</v>
      </c>
      <c r="B632" s="4" t="str">
        <f>IF('Matriz Nº1 Identificación'!B632&lt;&gt;" ",'Matriz Nº1 Identificación'!F632," ")</f>
        <v xml:space="preserve"> </v>
      </c>
      <c r="C632" s="101"/>
      <c r="D632" s="101"/>
      <c r="E632" s="4" t="str">
        <f>IFERROR(IF((VLOOKUP(C632,'Tabla 2-3-4-5'!$B$10:$C$12,2,FALSE)*(VLOOKUP('Matriz Nº2 Análisis'!D632,'Tabla 2-3-4-5'!$B$10:$C$12,2,FALSE)))&lt;3,"BAJO",IF((VLOOKUP(C632,'Tabla 2-3-4-5'!$B$10:$C$12,2,FALSE)*(VLOOKUP('Matriz Nº2 Análisis'!D632,'Tabla 2-3-4-5'!$B$10:$C$12,2,FALSE)))&gt;5,"ALTO","MEDIO"))," ")</f>
        <v xml:space="preserve"> </v>
      </c>
      <c r="F632" s="5" t="str">
        <f>IF(B632&lt;&gt;" ",'Matriz Nº1 Identificación'!E632," ")</f>
        <v xml:space="preserve"> </v>
      </c>
      <c r="G632" s="101"/>
      <c r="H632" s="101"/>
      <c r="I632" s="4" t="str">
        <f>IFERROR(IF((VLOOKUP(G632,'Tabla 2-3-4-5'!$B$10:$C$12,2,FALSE)*(VLOOKUP('Matriz Nº2 Análisis'!H632,'Tabla 2-3-4-5'!$B$10:$C$12,2,FALSE)))&lt;3,"BAJO",IF((VLOOKUP(G632,'Tabla 2-3-4-5'!$B$10:$C$12,2,FALSE)*(VLOOKUP('Matriz Nº2 Análisis'!H632,'Tabla 2-3-4-5'!$B$10:$C$12,2,FALSE)))&gt;5,"ALTO","MEDIO"))," ")</f>
        <v xml:space="preserve"> </v>
      </c>
      <c r="J632" s="9"/>
      <c r="K632" s="10"/>
      <c r="N632" s="10"/>
      <c r="O632" s="10"/>
      <c r="P632" s="10"/>
      <c r="Q632" s="10"/>
      <c r="R632" s="10"/>
      <c r="S632" s="10"/>
      <c r="T632" s="10"/>
      <c r="U632" s="10"/>
      <c r="V632" s="10"/>
      <c r="W632" s="10"/>
      <c r="X632" s="10"/>
      <c r="Y632" s="10"/>
      <c r="Z632" s="10"/>
      <c r="AA632" s="10"/>
      <c r="AB632" s="10"/>
      <c r="AC632" s="10"/>
    </row>
    <row r="633" spans="1:29" ht="83.25" customHeight="1" x14ac:dyDescent="0.3">
      <c r="A633" s="136" t="str">
        <f>'Matriz Nº1 Identificación'!A633</f>
        <v>69. 3</v>
      </c>
      <c r="B633" s="4" t="str">
        <f>IF('Matriz Nº1 Identificación'!B633&lt;&gt;" ",'Matriz Nº1 Identificación'!F633," ")</f>
        <v xml:space="preserve"> </v>
      </c>
      <c r="C633" s="101"/>
      <c r="D633" s="101"/>
      <c r="E633" s="4" t="str">
        <f>IFERROR(IF((VLOOKUP(C633,'Tabla 2-3-4-5'!$B$10:$C$12,2,FALSE)*(VLOOKUP('Matriz Nº2 Análisis'!D633,'Tabla 2-3-4-5'!$B$10:$C$12,2,FALSE)))&lt;3,"BAJO",IF((VLOOKUP(C633,'Tabla 2-3-4-5'!$B$10:$C$12,2,FALSE)*(VLOOKUP('Matriz Nº2 Análisis'!D633,'Tabla 2-3-4-5'!$B$10:$C$12,2,FALSE)))&gt;5,"ALTO","MEDIO"))," ")</f>
        <v xml:space="preserve"> </v>
      </c>
      <c r="F633" s="5" t="str">
        <f>IF(B633&lt;&gt;" ",'Matriz Nº1 Identificación'!E633," ")</f>
        <v xml:space="preserve"> </v>
      </c>
      <c r="G633" s="101"/>
      <c r="H633" s="101"/>
      <c r="I633" s="4" t="str">
        <f>IFERROR(IF((VLOOKUP(G633,'Tabla 2-3-4-5'!$B$10:$C$12,2,FALSE)*(VLOOKUP('Matriz Nº2 Análisis'!H633,'Tabla 2-3-4-5'!$B$10:$C$12,2,FALSE)))&lt;3,"BAJO",IF((VLOOKUP(G633,'Tabla 2-3-4-5'!$B$10:$C$12,2,FALSE)*(VLOOKUP('Matriz Nº2 Análisis'!H633,'Tabla 2-3-4-5'!$B$10:$C$12,2,FALSE)))&gt;5,"ALTO","MEDIO"))," ")</f>
        <v xml:space="preserve"> </v>
      </c>
      <c r="J633" s="9"/>
      <c r="K633" s="10"/>
      <c r="N633" s="10"/>
      <c r="O633" s="10"/>
      <c r="P633" s="10"/>
      <c r="Q633" s="10"/>
      <c r="R633" s="10"/>
      <c r="S633" s="10"/>
      <c r="T633" s="10"/>
      <c r="U633" s="10"/>
      <c r="V633" s="10"/>
      <c r="W633" s="10"/>
      <c r="X633" s="10"/>
      <c r="Y633" s="10"/>
      <c r="Z633" s="10"/>
      <c r="AA633" s="10"/>
      <c r="AB633" s="10"/>
      <c r="AC633" s="10"/>
    </row>
    <row r="634" spans="1:29" ht="83.25" customHeight="1" x14ac:dyDescent="0.3">
      <c r="A634" s="136" t="str">
        <f>'Matriz Nº1 Identificación'!A634</f>
        <v>69. 4</v>
      </c>
      <c r="B634" s="4" t="str">
        <f>IF('Matriz Nº1 Identificación'!B634&lt;&gt;" ",'Matriz Nº1 Identificación'!F634," ")</f>
        <v xml:space="preserve"> </v>
      </c>
      <c r="C634" s="101"/>
      <c r="D634" s="101"/>
      <c r="E634" s="4" t="str">
        <f>IFERROR(IF((VLOOKUP(C634,'Tabla 2-3-4-5'!$B$10:$C$12,2,FALSE)*(VLOOKUP('Matriz Nº2 Análisis'!D634,'Tabla 2-3-4-5'!$B$10:$C$12,2,FALSE)))&lt;3,"BAJO",IF((VLOOKUP(C634,'Tabla 2-3-4-5'!$B$10:$C$12,2,FALSE)*(VLOOKUP('Matriz Nº2 Análisis'!D634,'Tabla 2-3-4-5'!$B$10:$C$12,2,FALSE)))&gt;5,"ALTO","MEDIO"))," ")</f>
        <v xml:space="preserve"> </v>
      </c>
      <c r="F634" s="5" t="str">
        <f>IF(B634&lt;&gt;" ",'Matriz Nº1 Identificación'!E634," ")</f>
        <v xml:space="preserve"> </v>
      </c>
      <c r="G634" s="101"/>
      <c r="H634" s="101"/>
      <c r="I634" s="4" t="str">
        <f>IFERROR(IF((VLOOKUP(G634,'Tabla 2-3-4-5'!$B$10:$C$12,2,FALSE)*(VLOOKUP('Matriz Nº2 Análisis'!H634,'Tabla 2-3-4-5'!$B$10:$C$12,2,FALSE)))&lt;3,"BAJO",IF((VLOOKUP(G634,'Tabla 2-3-4-5'!$B$10:$C$12,2,FALSE)*(VLOOKUP('Matriz Nº2 Análisis'!H634,'Tabla 2-3-4-5'!$B$10:$C$12,2,FALSE)))&gt;5,"ALTO","MEDIO"))," ")</f>
        <v xml:space="preserve"> </v>
      </c>
      <c r="J634" s="9"/>
      <c r="K634" s="10"/>
      <c r="N634" s="10"/>
      <c r="O634" s="10"/>
      <c r="P634" s="10"/>
      <c r="Q634" s="10"/>
      <c r="R634" s="10"/>
      <c r="S634" s="10"/>
      <c r="T634" s="10"/>
      <c r="U634" s="10"/>
      <c r="V634" s="10"/>
      <c r="W634" s="10"/>
      <c r="X634" s="10"/>
      <c r="Y634" s="10"/>
      <c r="Z634" s="10"/>
      <c r="AA634" s="10"/>
      <c r="AB634" s="10"/>
      <c r="AC634" s="10"/>
    </row>
    <row r="635" spans="1:29" ht="83.25" customHeight="1" x14ac:dyDescent="0.3">
      <c r="A635" s="136" t="str">
        <f>'Matriz Nº1 Identificación'!A635</f>
        <v>69. 5</v>
      </c>
      <c r="B635" s="4" t="str">
        <f>IF('Matriz Nº1 Identificación'!B635&lt;&gt;" ",'Matriz Nº1 Identificación'!F635," ")</f>
        <v xml:space="preserve"> </v>
      </c>
      <c r="C635" s="101"/>
      <c r="D635" s="101"/>
      <c r="E635" s="4" t="str">
        <f>IFERROR(IF((VLOOKUP(C635,'Tabla 2-3-4-5'!$B$10:$C$12,2,FALSE)*(VLOOKUP('Matriz Nº2 Análisis'!D635,'Tabla 2-3-4-5'!$B$10:$C$12,2,FALSE)))&lt;3,"BAJO",IF((VLOOKUP(C635,'Tabla 2-3-4-5'!$B$10:$C$12,2,FALSE)*(VLOOKUP('Matriz Nº2 Análisis'!D635,'Tabla 2-3-4-5'!$B$10:$C$12,2,FALSE)))&gt;5,"ALTO","MEDIO"))," ")</f>
        <v xml:space="preserve"> </v>
      </c>
      <c r="F635" s="5" t="str">
        <f>IF(B635&lt;&gt;" ",'Matriz Nº1 Identificación'!E635," ")</f>
        <v xml:space="preserve"> </v>
      </c>
      <c r="G635" s="101"/>
      <c r="H635" s="101"/>
      <c r="I635" s="4" t="str">
        <f>IFERROR(IF((VLOOKUP(G635,'Tabla 2-3-4-5'!$B$10:$C$12,2,FALSE)*(VLOOKUP('Matriz Nº2 Análisis'!H635,'Tabla 2-3-4-5'!$B$10:$C$12,2,FALSE)))&lt;3,"BAJO",IF((VLOOKUP(G635,'Tabla 2-3-4-5'!$B$10:$C$12,2,FALSE)*(VLOOKUP('Matriz Nº2 Análisis'!H635,'Tabla 2-3-4-5'!$B$10:$C$12,2,FALSE)))&gt;5,"ALTO","MEDIO"))," ")</f>
        <v xml:space="preserve"> </v>
      </c>
      <c r="J635" s="9"/>
      <c r="K635" s="10"/>
      <c r="N635" s="10"/>
      <c r="O635" s="10"/>
      <c r="P635" s="10"/>
      <c r="Q635" s="10"/>
      <c r="R635" s="10"/>
      <c r="S635" s="10"/>
      <c r="T635" s="10"/>
      <c r="U635" s="10"/>
      <c r="V635" s="10"/>
      <c r="W635" s="10"/>
      <c r="X635" s="10"/>
      <c r="Y635" s="10"/>
      <c r="Z635" s="10"/>
      <c r="AA635" s="10"/>
      <c r="AB635" s="10"/>
      <c r="AC635" s="10"/>
    </row>
    <row r="636" spans="1:29" ht="83.25" customHeight="1" x14ac:dyDescent="0.3">
      <c r="A636" s="136" t="str">
        <f>'Matriz Nº1 Identificación'!A636</f>
        <v>69. 6</v>
      </c>
      <c r="B636" s="4" t="str">
        <f>IF('Matriz Nº1 Identificación'!B636&lt;&gt;" ",'Matriz Nº1 Identificación'!F636," ")</f>
        <v xml:space="preserve"> </v>
      </c>
      <c r="C636" s="101"/>
      <c r="D636" s="101"/>
      <c r="E636" s="4" t="str">
        <f>IFERROR(IF((VLOOKUP(C636,'Tabla 2-3-4-5'!$B$10:$C$12,2,FALSE)*(VLOOKUP('Matriz Nº2 Análisis'!D636,'Tabla 2-3-4-5'!$B$10:$C$12,2,FALSE)))&lt;3,"BAJO",IF((VLOOKUP(C636,'Tabla 2-3-4-5'!$B$10:$C$12,2,FALSE)*(VLOOKUP('Matriz Nº2 Análisis'!D636,'Tabla 2-3-4-5'!$B$10:$C$12,2,FALSE)))&gt;5,"ALTO","MEDIO"))," ")</f>
        <v xml:space="preserve"> </v>
      </c>
      <c r="F636" s="5" t="str">
        <f>IF(B636&lt;&gt;" ",'Matriz Nº1 Identificación'!E636," ")</f>
        <v xml:space="preserve"> </v>
      </c>
      <c r="G636" s="101"/>
      <c r="H636" s="101"/>
      <c r="I636" s="4" t="str">
        <f>IFERROR(IF((VLOOKUP(G636,'Tabla 2-3-4-5'!$B$10:$C$12,2,FALSE)*(VLOOKUP('Matriz Nº2 Análisis'!H636,'Tabla 2-3-4-5'!$B$10:$C$12,2,FALSE)))&lt;3,"BAJO",IF((VLOOKUP(G636,'Tabla 2-3-4-5'!$B$10:$C$12,2,FALSE)*(VLOOKUP('Matriz Nº2 Análisis'!H636,'Tabla 2-3-4-5'!$B$10:$C$12,2,FALSE)))&gt;5,"ALTO","MEDIO"))," ")</f>
        <v xml:space="preserve"> </v>
      </c>
      <c r="J636" s="9"/>
      <c r="K636" s="10"/>
      <c r="N636" s="10"/>
      <c r="O636" s="10"/>
      <c r="P636" s="10"/>
      <c r="Q636" s="10"/>
      <c r="R636" s="10"/>
      <c r="S636" s="10"/>
      <c r="T636" s="10"/>
      <c r="U636" s="10"/>
      <c r="V636" s="10"/>
      <c r="W636" s="10"/>
      <c r="X636" s="10"/>
      <c r="Y636" s="10"/>
      <c r="Z636" s="10"/>
      <c r="AA636" s="10"/>
      <c r="AB636" s="10"/>
      <c r="AC636" s="10"/>
    </row>
    <row r="637" spans="1:29" ht="83.25" customHeight="1" thickBot="1" x14ac:dyDescent="0.35">
      <c r="A637" s="136" t="str">
        <f>'Matriz Nº1 Identificación'!A637</f>
        <v>69. 7</v>
      </c>
      <c r="B637" s="4" t="str">
        <f>IF('Matriz Nº1 Identificación'!B637&lt;&gt;" ",'Matriz Nº1 Identificación'!F637," ")</f>
        <v xml:space="preserve"> </v>
      </c>
      <c r="C637" s="101"/>
      <c r="D637" s="101"/>
      <c r="E637" s="4" t="str">
        <f>IFERROR(IF((VLOOKUP(C637,'Tabla 2-3-4-5'!$B$10:$C$12,2,FALSE)*(VLOOKUP('Matriz Nº2 Análisis'!D637,'Tabla 2-3-4-5'!$B$10:$C$12,2,FALSE)))&lt;3,"BAJO",IF((VLOOKUP(C637,'Tabla 2-3-4-5'!$B$10:$C$12,2,FALSE)*(VLOOKUP('Matriz Nº2 Análisis'!D637,'Tabla 2-3-4-5'!$B$10:$C$12,2,FALSE)))&gt;5,"ALTO","MEDIO"))," ")</f>
        <v xml:space="preserve"> </v>
      </c>
      <c r="F637" s="5" t="str">
        <f>IF(B637&lt;&gt;" ",'Matriz Nº1 Identificación'!E637," ")</f>
        <v xml:space="preserve"> </v>
      </c>
      <c r="G637" s="101"/>
      <c r="H637" s="101"/>
      <c r="I637" s="4" t="str">
        <f>IFERROR(IF((VLOOKUP(G637,'Tabla 2-3-4-5'!$B$10:$C$12,2,FALSE)*(VLOOKUP('Matriz Nº2 Análisis'!H637,'Tabla 2-3-4-5'!$B$10:$C$12,2,FALSE)))&lt;3,"BAJO",IF((VLOOKUP(G637,'Tabla 2-3-4-5'!$B$10:$C$12,2,FALSE)*(VLOOKUP('Matriz Nº2 Análisis'!H637,'Tabla 2-3-4-5'!$B$10:$C$12,2,FALSE)))&gt;5,"ALTO","MEDIO"))," ")</f>
        <v xml:space="preserve"> </v>
      </c>
      <c r="J637" s="9"/>
      <c r="K637" s="10"/>
      <c r="N637" s="10"/>
      <c r="O637" s="10"/>
      <c r="P637" s="10"/>
      <c r="Q637" s="10"/>
      <c r="R637" s="10"/>
      <c r="S637" s="10"/>
      <c r="T637" s="10"/>
      <c r="U637" s="10"/>
      <c r="V637" s="10"/>
      <c r="W637" s="10"/>
      <c r="X637" s="10"/>
      <c r="Y637" s="10"/>
      <c r="Z637" s="10"/>
      <c r="AA637" s="10"/>
      <c r="AB637" s="10"/>
      <c r="AC637" s="10"/>
    </row>
    <row r="638" spans="1:29" ht="23.25" customHeight="1" thickBot="1" x14ac:dyDescent="0.35">
      <c r="A638" s="73" t="str">
        <f>'Matriz Nº1 Identificación'!A638</f>
        <v xml:space="preserve">Objetivo Estratégico: </v>
      </c>
      <c r="B638" s="409">
        <f>+'Matriz Nº1 Identificación'!B638:H638</f>
        <v>0</v>
      </c>
      <c r="C638" s="410"/>
      <c r="D638" s="410"/>
      <c r="E638" s="410"/>
      <c r="F638" s="410"/>
      <c r="G638" s="410"/>
      <c r="H638" s="410"/>
      <c r="I638" s="411"/>
      <c r="J638" s="1"/>
    </row>
    <row r="639" spans="1:29" ht="26.25" customHeight="1" x14ac:dyDescent="0.3">
      <c r="A639" s="75" t="str">
        <f>'Matriz Nº1 Identificación'!A639</f>
        <v>Objetivo táctico</v>
      </c>
      <c r="B639" s="406" t="str">
        <f>+'Matriz Nº1 Identificación'!B639:H639</f>
        <v xml:space="preserve">70. </v>
      </c>
      <c r="C639" s="407"/>
      <c r="D639" s="407"/>
      <c r="E639" s="407"/>
      <c r="F639" s="407"/>
      <c r="G639" s="407"/>
      <c r="H639" s="407"/>
      <c r="I639" s="408"/>
      <c r="J639" s="1"/>
    </row>
    <row r="640" spans="1:29" ht="83.25" customHeight="1" x14ac:dyDescent="0.3">
      <c r="A640" s="136" t="str">
        <f>'Matriz Nº1 Identificación'!A640</f>
        <v>70. 1</v>
      </c>
      <c r="B640" s="4" t="str">
        <f>IF('Matriz Nº1 Identificación'!B640&lt;&gt;" ",'Matriz Nº1 Identificación'!F640," ")</f>
        <v xml:space="preserve"> </v>
      </c>
      <c r="C640" s="101"/>
      <c r="D640" s="101"/>
      <c r="E640" s="4" t="str">
        <f>IFERROR(IF((VLOOKUP(C640,'Tabla 2-3-4-5'!$B$10:$C$12,2,FALSE)*(VLOOKUP('Matriz Nº2 Análisis'!D640,'Tabla 2-3-4-5'!$B$10:$C$12,2,FALSE)))&lt;3,"BAJO",IF((VLOOKUP(C640,'Tabla 2-3-4-5'!$B$10:$C$12,2,FALSE)*(VLOOKUP('Matriz Nº2 Análisis'!D640,'Tabla 2-3-4-5'!$B$10:$C$12,2,FALSE)))&gt;5,"ALTO","MEDIO"))," ")</f>
        <v xml:space="preserve"> </v>
      </c>
      <c r="F640" s="5" t="str">
        <f>IF(B640&lt;&gt;" ",'Matriz Nº1 Identificación'!E640," ")</f>
        <v xml:space="preserve"> </v>
      </c>
      <c r="G640" s="101"/>
      <c r="H640" s="101"/>
      <c r="I640" s="4" t="str">
        <f>IFERROR(IF((VLOOKUP(G640,'Tabla 2-3-4-5'!$B$10:$C$12,2,FALSE)*(VLOOKUP('Matriz Nº2 Análisis'!H640,'Tabla 2-3-4-5'!$B$10:$C$12,2,FALSE)))&lt;3,"BAJO",IF((VLOOKUP(G640,'Tabla 2-3-4-5'!$B$10:$C$12,2,FALSE)*(VLOOKUP('Matriz Nº2 Análisis'!H640,'Tabla 2-3-4-5'!$B$10:$C$12,2,FALSE)))&gt;5,"ALTO","MEDIO"))," ")</f>
        <v xml:space="preserve"> </v>
      </c>
      <c r="J640" s="9"/>
      <c r="K640" s="10"/>
      <c r="N640" s="10"/>
      <c r="O640" s="10"/>
      <c r="P640" s="10"/>
      <c r="Q640" s="10"/>
      <c r="R640" s="10"/>
      <c r="S640" s="10"/>
      <c r="T640" s="10"/>
      <c r="U640" s="10"/>
      <c r="V640" s="10"/>
      <c r="W640" s="10"/>
      <c r="X640" s="10"/>
      <c r="Y640" s="10"/>
      <c r="Z640" s="10"/>
      <c r="AA640" s="10"/>
      <c r="AB640" s="10"/>
      <c r="AC640" s="10"/>
    </row>
    <row r="641" spans="1:29" ht="83.25" customHeight="1" x14ac:dyDescent="0.3">
      <c r="A641" s="136" t="str">
        <f>'Matriz Nº1 Identificación'!A641</f>
        <v>70. 2</v>
      </c>
      <c r="B641" s="4" t="str">
        <f>IF('Matriz Nº1 Identificación'!B641&lt;&gt;" ",'Matriz Nº1 Identificación'!F641," ")</f>
        <v xml:space="preserve"> </v>
      </c>
      <c r="C641" s="101"/>
      <c r="D641" s="101"/>
      <c r="E641" s="4" t="str">
        <f>IFERROR(IF((VLOOKUP(C641,'Tabla 2-3-4-5'!$B$10:$C$12,2,FALSE)*(VLOOKUP('Matriz Nº2 Análisis'!D641,'Tabla 2-3-4-5'!$B$10:$C$12,2,FALSE)))&lt;3,"BAJO",IF((VLOOKUP(C641,'Tabla 2-3-4-5'!$B$10:$C$12,2,FALSE)*(VLOOKUP('Matriz Nº2 Análisis'!D641,'Tabla 2-3-4-5'!$B$10:$C$12,2,FALSE)))&gt;5,"ALTO","MEDIO"))," ")</f>
        <v xml:space="preserve"> </v>
      </c>
      <c r="F641" s="5" t="str">
        <f>IF(B641&lt;&gt;" ",'Matriz Nº1 Identificación'!E641," ")</f>
        <v xml:space="preserve"> </v>
      </c>
      <c r="G641" s="101"/>
      <c r="H641" s="101"/>
      <c r="I641" s="4" t="str">
        <f>IFERROR(IF((VLOOKUP(G641,'Tabla 2-3-4-5'!$B$10:$C$12,2,FALSE)*(VLOOKUP('Matriz Nº2 Análisis'!H641,'Tabla 2-3-4-5'!$B$10:$C$12,2,FALSE)))&lt;3,"BAJO",IF((VLOOKUP(G641,'Tabla 2-3-4-5'!$B$10:$C$12,2,FALSE)*(VLOOKUP('Matriz Nº2 Análisis'!H641,'Tabla 2-3-4-5'!$B$10:$C$12,2,FALSE)))&gt;5,"ALTO","MEDIO"))," ")</f>
        <v xml:space="preserve"> </v>
      </c>
      <c r="J641" s="9"/>
      <c r="K641" s="10"/>
      <c r="N641" s="10"/>
      <c r="O641" s="10"/>
      <c r="P641" s="10"/>
      <c r="Q641" s="10"/>
      <c r="R641" s="10"/>
      <c r="S641" s="10"/>
      <c r="T641" s="10"/>
      <c r="U641" s="10"/>
      <c r="V641" s="10"/>
      <c r="W641" s="10"/>
      <c r="X641" s="10"/>
      <c r="Y641" s="10"/>
      <c r="Z641" s="10"/>
      <c r="AA641" s="10"/>
      <c r="AB641" s="10"/>
      <c r="AC641" s="10"/>
    </row>
    <row r="642" spans="1:29" ht="83.25" customHeight="1" x14ac:dyDescent="0.3">
      <c r="A642" s="136" t="str">
        <f>'Matriz Nº1 Identificación'!A642</f>
        <v>70. 3</v>
      </c>
      <c r="B642" s="4" t="str">
        <f>IF('Matriz Nº1 Identificación'!B642&lt;&gt;" ",'Matriz Nº1 Identificación'!F642," ")</f>
        <v xml:space="preserve"> </v>
      </c>
      <c r="C642" s="101"/>
      <c r="D642" s="101"/>
      <c r="E642" s="4" t="str">
        <f>IFERROR(IF((VLOOKUP(C642,'Tabla 2-3-4-5'!$B$10:$C$12,2,FALSE)*(VLOOKUP('Matriz Nº2 Análisis'!D642,'Tabla 2-3-4-5'!$B$10:$C$12,2,FALSE)))&lt;3,"BAJO",IF((VLOOKUP(C642,'Tabla 2-3-4-5'!$B$10:$C$12,2,FALSE)*(VLOOKUP('Matriz Nº2 Análisis'!D642,'Tabla 2-3-4-5'!$B$10:$C$12,2,FALSE)))&gt;5,"ALTO","MEDIO"))," ")</f>
        <v xml:space="preserve"> </v>
      </c>
      <c r="F642" s="5" t="str">
        <f>IF(B642&lt;&gt;" ",'Matriz Nº1 Identificación'!E642," ")</f>
        <v xml:space="preserve"> </v>
      </c>
      <c r="G642" s="101"/>
      <c r="H642" s="101"/>
      <c r="I642" s="4" t="str">
        <f>IFERROR(IF((VLOOKUP(G642,'Tabla 2-3-4-5'!$B$10:$C$12,2,FALSE)*(VLOOKUP('Matriz Nº2 Análisis'!H642,'Tabla 2-3-4-5'!$B$10:$C$12,2,FALSE)))&lt;3,"BAJO",IF((VLOOKUP(G642,'Tabla 2-3-4-5'!$B$10:$C$12,2,FALSE)*(VLOOKUP('Matriz Nº2 Análisis'!H642,'Tabla 2-3-4-5'!$B$10:$C$12,2,FALSE)))&gt;5,"ALTO","MEDIO"))," ")</f>
        <v xml:space="preserve"> </v>
      </c>
      <c r="J642" s="9"/>
      <c r="K642" s="10"/>
      <c r="N642" s="10"/>
      <c r="O642" s="10"/>
      <c r="P642" s="10"/>
      <c r="Q642" s="10"/>
      <c r="R642" s="10"/>
      <c r="S642" s="10"/>
      <c r="T642" s="10"/>
      <c r="U642" s="10"/>
      <c r="V642" s="10"/>
      <c r="W642" s="10"/>
      <c r="X642" s="10"/>
      <c r="Y642" s="10"/>
      <c r="Z642" s="10"/>
      <c r="AA642" s="10"/>
      <c r="AB642" s="10"/>
      <c r="AC642" s="10"/>
    </row>
    <row r="643" spans="1:29" ht="83.25" customHeight="1" x14ac:dyDescent="0.3">
      <c r="A643" s="136" t="str">
        <f>'Matriz Nº1 Identificación'!A643</f>
        <v>70. 4</v>
      </c>
      <c r="B643" s="4" t="str">
        <f>IF('Matriz Nº1 Identificación'!B643&lt;&gt;" ",'Matriz Nº1 Identificación'!F643," ")</f>
        <v xml:space="preserve"> </v>
      </c>
      <c r="C643" s="101"/>
      <c r="D643" s="101"/>
      <c r="E643" s="4" t="str">
        <f>IFERROR(IF((VLOOKUP(C643,'Tabla 2-3-4-5'!$B$10:$C$12,2,FALSE)*(VLOOKUP('Matriz Nº2 Análisis'!D643,'Tabla 2-3-4-5'!$B$10:$C$12,2,FALSE)))&lt;3,"BAJO",IF((VLOOKUP(C643,'Tabla 2-3-4-5'!$B$10:$C$12,2,FALSE)*(VLOOKUP('Matriz Nº2 Análisis'!D643,'Tabla 2-3-4-5'!$B$10:$C$12,2,FALSE)))&gt;5,"ALTO","MEDIO"))," ")</f>
        <v xml:space="preserve"> </v>
      </c>
      <c r="F643" s="5" t="str">
        <f>IF(B643&lt;&gt;" ",'Matriz Nº1 Identificación'!E643," ")</f>
        <v xml:space="preserve"> </v>
      </c>
      <c r="G643" s="101"/>
      <c r="H643" s="101"/>
      <c r="I643" s="4" t="str">
        <f>IFERROR(IF((VLOOKUP(G643,'Tabla 2-3-4-5'!$B$10:$C$12,2,FALSE)*(VLOOKUP('Matriz Nº2 Análisis'!H643,'Tabla 2-3-4-5'!$B$10:$C$12,2,FALSE)))&lt;3,"BAJO",IF((VLOOKUP(G643,'Tabla 2-3-4-5'!$B$10:$C$12,2,FALSE)*(VLOOKUP('Matriz Nº2 Análisis'!H643,'Tabla 2-3-4-5'!$B$10:$C$12,2,FALSE)))&gt;5,"ALTO","MEDIO"))," ")</f>
        <v xml:space="preserve"> </v>
      </c>
      <c r="J643" s="9"/>
      <c r="K643" s="10"/>
      <c r="N643" s="10"/>
      <c r="O643" s="10"/>
      <c r="P643" s="10"/>
      <c r="Q643" s="10"/>
      <c r="R643" s="10"/>
      <c r="S643" s="10"/>
      <c r="T643" s="10"/>
      <c r="U643" s="10"/>
      <c r="V643" s="10"/>
      <c r="W643" s="10"/>
      <c r="X643" s="10"/>
      <c r="Y643" s="10"/>
      <c r="Z643" s="10"/>
      <c r="AA643" s="10"/>
      <c r="AB643" s="10"/>
      <c r="AC643" s="10"/>
    </row>
    <row r="644" spans="1:29" ht="83.25" customHeight="1" x14ac:dyDescent="0.3">
      <c r="A644" s="136" t="str">
        <f>'Matriz Nº1 Identificación'!A644</f>
        <v>70. 5</v>
      </c>
      <c r="B644" s="4" t="str">
        <f>IF('Matriz Nº1 Identificación'!B644&lt;&gt;" ",'Matriz Nº1 Identificación'!F644," ")</f>
        <v xml:space="preserve"> </v>
      </c>
      <c r="C644" s="101"/>
      <c r="D644" s="101"/>
      <c r="E644" s="4" t="str">
        <f>IFERROR(IF((VLOOKUP(C644,'Tabla 2-3-4-5'!$B$10:$C$12,2,FALSE)*(VLOOKUP('Matriz Nº2 Análisis'!D644,'Tabla 2-3-4-5'!$B$10:$C$12,2,FALSE)))&lt;3,"BAJO",IF((VLOOKUP(C644,'Tabla 2-3-4-5'!$B$10:$C$12,2,FALSE)*(VLOOKUP('Matriz Nº2 Análisis'!D644,'Tabla 2-3-4-5'!$B$10:$C$12,2,FALSE)))&gt;5,"ALTO","MEDIO"))," ")</f>
        <v xml:space="preserve"> </v>
      </c>
      <c r="F644" s="5" t="str">
        <f>IF(B644&lt;&gt;" ",'Matriz Nº1 Identificación'!E644," ")</f>
        <v xml:space="preserve"> </v>
      </c>
      <c r="G644" s="101"/>
      <c r="H644" s="101"/>
      <c r="I644" s="4" t="str">
        <f>IFERROR(IF((VLOOKUP(G644,'Tabla 2-3-4-5'!$B$10:$C$12,2,FALSE)*(VLOOKUP('Matriz Nº2 Análisis'!H644,'Tabla 2-3-4-5'!$B$10:$C$12,2,FALSE)))&lt;3,"BAJO",IF((VLOOKUP(G644,'Tabla 2-3-4-5'!$B$10:$C$12,2,FALSE)*(VLOOKUP('Matriz Nº2 Análisis'!H644,'Tabla 2-3-4-5'!$B$10:$C$12,2,FALSE)))&gt;5,"ALTO","MEDIO"))," ")</f>
        <v xml:space="preserve"> </v>
      </c>
      <c r="J644" s="9"/>
      <c r="K644" s="10"/>
      <c r="N644" s="10"/>
      <c r="O644" s="10"/>
      <c r="P644" s="10"/>
      <c r="Q644" s="10"/>
      <c r="R644" s="10"/>
      <c r="S644" s="10"/>
      <c r="T644" s="10"/>
      <c r="U644" s="10"/>
      <c r="V644" s="10"/>
      <c r="W644" s="10"/>
      <c r="X644" s="10"/>
      <c r="Y644" s="10"/>
      <c r="Z644" s="10"/>
      <c r="AA644" s="10"/>
      <c r="AB644" s="10"/>
      <c r="AC644" s="10"/>
    </row>
    <row r="645" spans="1:29" ht="83.25" customHeight="1" x14ac:dyDescent="0.3">
      <c r="A645" s="136" t="str">
        <f>'Matriz Nº1 Identificación'!A645</f>
        <v>70. 6</v>
      </c>
      <c r="B645" s="4" t="str">
        <f>IF('Matriz Nº1 Identificación'!B645&lt;&gt;" ",'Matriz Nº1 Identificación'!F645," ")</f>
        <v xml:space="preserve"> </v>
      </c>
      <c r="C645" s="101"/>
      <c r="D645" s="101"/>
      <c r="E645" s="4" t="str">
        <f>IFERROR(IF((VLOOKUP(C645,'Tabla 2-3-4-5'!$B$10:$C$12,2,FALSE)*(VLOOKUP('Matriz Nº2 Análisis'!D645,'Tabla 2-3-4-5'!$B$10:$C$12,2,FALSE)))&lt;3,"BAJO",IF((VLOOKUP(C645,'Tabla 2-3-4-5'!$B$10:$C$12,2,FALSE)*(VLOOKUP('Matriz Nº2 Análisis'!D645,'Tabla 2-3-4-5'!$B$10:$C$12,2,FALSE)))&gt;5,"ALTO","MEDIO"))," ")</f>
        <v xml:space="preserve"> </v>
      </c>
      <c r="F645" s="5" t="str">
        <f>IF(B645&lt;&gt;" ",'Matriz Nº1 Identificación'!E645," ")</f>
        <v xml:space="preserve"> </v>
      </c>
      <c r="G645" s="101"/>
      <c r="H645" s="101"/>
      <c r="I645" s="4" t="str">
        <f>IFERROR(IF((VLOOKUP(G645,'Tabla 2-3-4-5'!$B$10:$C$12,2,FALSE)*(VLOOKUP('Matriz Nº2 Análisis'!H645,'Tabla 2-3-4-5'!$B$10:$C$12,2,FALSE)))&lt;3,"BAJO",IF((VLOOKUP(G645,'Tabla 2-3-4-5'!$B$10:$C$12,2,FALSE)*(VLOOKUP('Matriz Nº2 Análisis'!H645,'Tabla 2-3-4-5'!$B$10:$C$12,2,FALSE)))&gt;5,"ALTO","MEDIO"))," ")</f>
        <v xml:space="preserve"> </v>
      </c>
      <c r="J645" s="9"/>
      <c r="K645" s="10"/>
      <c r="N645" s="10"/>
      <c r="O645" s="10"/>
      <c r="P645" s="10"/>
      <c r="Q645" s="10"/>
      <c r="R645" s="10"/>
      <c r="S645" s="10"/>
      <c r="T645" s="10"/>
      <c r="U645" s="10"/>
      <c r="V645" s="10"/>
      <c r="W645" s="10"/>
      <c r="X645" s="10"/>
      <c r="Y645" s="10"/>
      <c r="Z645" s="10"/>
      <c r="AA645" s="10"/>
      <c r="AB645" s="10"/>
      <c r="AC645" s="10"/>
    </row>
    <row r="646" spans="1:29" ht="83.25" customHeight="1" thickBot="1" x14ac:dyDescent="0.35">
      <c r="A646" s="136" t="str">
        <f>'Matriz Nº1 Identificación'!A646</f>
        <v>70. 7</v>
      </c>
      <c r="B646" s="4" t="str">
        <f>IF('Matriz Nº1 Identificación'!B646&lt;&gt;" ",'Matriz Nº1 Identificación'!F646," ")</f>
        <v xml:space="preserve"> </v>
      </c>
      <c r="C646" s="101"/>
      <c r="D646" s="101"/>
      <c r="E646" s="4" t="str">
        <f>IFERROR(IF((VLOOKUP(C646,'Tabla 2-3-4-5'!$B$10:$C$12,2,FALSE)*(VLOOKUP('Matriz Nº2 Análisis'!D646,'Tabla 2-3-4-5'!$B$10:$C$12,2,FALSE)))&lt;3,"BAJO",IF((VLOOKUP(C646,'Tabla 2-3-4-5'!$B$10:$C$12,2,FALSE)*(VLOOKUP('Matriz Nº2 Análisis'!D646,'Tabla 2-3-4-5'!$B$10:$C$12,2,FALSE)))&gt;5,"ALTO","MEDIO"))," ")</f>
        <v xml:space="preserve"> </v>
      </c>
      <c r="F646" s="5" t="str">
        <f>IF(B646&lt;&gt;" ",'Matriz Nº1 Identificación'!E646," ")</f>
        <v xml:space="preserve"> </v>
      </c>
      <c r="G646" s="101"/>
      <c r="H646" s="101"/>
      <c r="I646" s="4" t="str">
        <f>IFERROR(IF((VLOOKUP(G646,'Tabla 2-3-4-5'!$B$10:$C$12,2,FALSE)*(VLOOKUP('Matriz Nº2 Análisis'!H646,'Tabla 2-3-4-5'!$B$10:$C$12,2,FALSE)))&lt;3,"BAJO",IF((VLOOKUP(G646,'Tabla 2-3-4-5'!$B$10:$C$12,2,FALSE)*(VLOOKUP('Matriz Nº2 Análisis'!H646,'Tabla 2-3-4-5'!$B$10:$C$12,2,FALSE)))&gt;5,"ALTO","MEDIO"))," ")</f>
        <v xml:space="preserve"> </v>
      </c>
      <c r="J646" s="9"/>
      <c r="K646" s="10"/>
      <c r="N646" s="10"/>
      <c r="O646" s="10"/>
      <c r="P646" s="10"/>
      <c r="Q646" s="10"/>
      <c r="R646" s="10"/>
      <c r="S646" s="10"/>
      <c r="T646" s="10"/>
      <c r="U646" s="10"/>
      <c r="V646" s="10"/>
      <c r="W646" s="10"/>
      <c r="X646" s="10"/>
      <c r="Y646" s="10"/>
      <c r="Z646" s="10"/>
      <c r="AA646" s="10"/>
      <c r="AB646" s="10"/>
      <c r="AC646" s="10"/>
    </row>
    <row r="647" spans="1:29" ht="23.25" customHeight="1" thickBot="1" x14ac:dyDescent="0.35">
      <c r="A647" s="73" t="str">
        <f>'Matriz Nº1 Identificación'!A647</f>
        <v xml:space="preserve">Objetivo Estratégico: </v>
      </c>
      <c r="B647" s="409">
        <f>+'Matriz Nº1 Identificación'!B647:H647</f>
        <v>0</v>
      </c>
      <c r="C647" s="410"/>
      <c r="D647" s="410"/>
      <c r="E647" s="410"/>
      <c r="F647" s="410"/>
      <c r="G647" s="410"/>
      <c r="H647" s="410"/>
      <c r="I647" s="411"/>
      <c r="J647" s="1"/>
    </row>
    <row r="648" spans="1:29" ht="26.25" customHeight="1" x14ac:dyDescent="0.3">
      <c r="A648" s="75" t="str">
        <f>'Matriz Nº1 Identificación'!A648</f>
        <v>Objetivo táctico</v>
      </c>
      <c r="B648" s="406" t="str">
        <f>+'Matriz Nº1 Identificación'!B648:H648</f>
        <v xml:space="preserve">71. </v>
      </c>
      <c r="C648" s="407"/>
      <c r="D648" s="407"/>
      <c r="E648" s="407"/>
      <c r="F648" s="407"/>
      <c r="G648" s="407"/>
      <c r="H648" s="407"/>
      <c r="I648" s="408"/>
      <c r="J648" s="1"/>
    </row>
    <row r="649" spans="1:29" ht="83.25" customHeight="1" x14ac:dyDescent="0.3">
      <c r="A649" s="136" t="str">
        <f>'Matriz Nº1 Identificación'!A649</f>
        <v>71. 1</v>
      </c>
      <c r="B649" s="4" t="str">
        <f>IF('Matriz Nº1 Identificación'!B649&lt;&gt;" ",'Matriz Nº1 Identificación'!F649," ")</f>
        <v xml:space="preserve"> </v>
      </c>
      <c r="C649" s="101"/>
      <c r="D649" s="101"/>
      <c r="E649" s="4" t="str">
        <f>IFERROR(IF((VLOOKUP(C649,'Tabla 2-3-4-5'!$B$10:$C$12,2,FALSE)*(VLOOKUP('Matriz Nº2 Análisis'!D649,'Tabla 2-3-4-5'!$B$10:$C$12,2,FALSE)))&lt;3,"BAJO",IF((VLOOKUP(C649,'Tabla 2-3-4-5'!$B$10:$C$12,2,FALSE)*(VLOOKUP('Matriz Nº2 Análisis'!D649,'Tabla 2-3-4-5'!$B$10:$C$12,2,FALSE)))&gt;5,"ALTO","MEDIO"))," ")</f>
        <v xml:space="preserve"> </v>
      </c>
      <c r="F649" s="5" t="str">
        <f>IF(B649&lt;&gt;" ",'Matriz Nº1 Identificación'!E649," ")</f>
        <v xml:space="preserve"> </v>
      </c>
      <c r="G649" s="101"/>
      <c r="H649" s="101"/>
      <c r="I649" s="4" t="str">
        <f>IFERROR(IF((VLOOKUP(G649,'Tabla 2-3-4-5'!$B$10:$C$12,2,FALSE)*(VLOOKUP('Matriz Nº2 Análisis'!H649,'Tabla 2-3-4-5'!$B$10:$C$12,2,FALSE)))&lt;3,"BAJO",IF((VLOOKUP(G649,'Tabla 2-3-4-5'!$B$10:$C$12,2,FALSE)*(VLOOKUP('Matriz Nº2 Análisis'!H649,'Tabla 2-3-4-5'!$B$10:$C$12,2,FALSE)))&gt;5,"ALTO","MEDIO"))," ")</f>
        <v xml:space="preserve"> </v>
      </c>
      <c r="J649" s="9"/>
      <c r="K649" s="10"/>
      <c r="N649" s="10"/>
      <c r="O649" s="10"/>
      <c r="P649" s="10"/>
      <c r="Q649" s="10"/>
      <c r="R649" s="10"/>
      <c r="S649" s="10"/>
      <c r="T649" s="10"/>
      <c r="U649" s="10"/>
      <c r="V649" s="10"/>
      <c r="W649" s="10"/>
      <c r="X649" s="10"/>
      <c r="Y649" s="10"/>
      <c r="Z649" s="10"/>
      <c r="AA649" s="10"/>
      <c r="AB649" s="10"/>
      <c r="AC649" s="10"/>
    </row>
    <row r="650" spans="1:29" ht="83.25" customHeight="1" x14ac:dyDescent="0.3">
      <c r="A650" s="136" t="str">
        <f>'Matriz Nº1 Identificación'!A650</f>
        <v>71. 2</v>
      </c>
      <c r="B650" s="4" t="str">
        <f>IF('Matriz Nº1 Identificación'!B650&lt;&gt;" ",'Matriz Nº1 Identificación'!F650," ")</f>
        <v xml:space="preserve"> </v>
      </c>
      <c r="C650" s="101"/>
      <c r="D650" s="101"/>
      <c r="E650" s="4" t="str">
        <f>IFERROR(IF((VLOOKUP(C650,'Tabla 2-3-4-5'!$B$10:$C$12,2,FALSE)*(VLOOKUP('Matriz Nº2 Análisis'!D650,'Tabla 2-3-4-5'!$B$10:$C$12,2,FALSE)))&lt;3,"BAJO",IF((VLOOKUP(C650,'Tabla 2-3-4-5'!$B$10:$C$12,2,FALSE)*(VLOOKUP('Matriz Nº2 Análisis'!D650,'Tabla 2-3-4-5'!$B$10:$C$12,2,FALSE)))&gt;5,"ALTO","MEDIO"))," ")</f>
        <v xml:space="preserve"> </v>
      </c>
      <c r="F650" s="5" t="str">
        <f>IF(B650&lt;&gt;" ",'Matriz Nº1 Identificación'!E650," ")</f>
        <v xml:space="preserve"> </v>
      </c>
      <c r="G650" s="101"/>
      <c r="H650" s="101"/>
      <c r="I650" s="4" t="str">
        <f>IFERROR(IF((VLOOKUP(G650,'Tabla 2-3-4-5'!$B$10:$C$12,2,FALSE)*(VLOOKUP('Matriz Nº2 Análisis'!H650,'Tabla 2-3-4-5'!$B$10:$C$12,2,FALSE)))&lt;3,"BAJO",IF((VLOOKUP(G650,'Tabla 2-3-4-5'!$B$10:$C$12,2,FALSE)*(VLOOKUP('Matriz Nº2 Análisis'!H650,'Tabla 2-3-4-5'!$B$10:$C$12,2,FALSE)))&gt;5,"ALTO","MEDIO"))," ")</f>
        <v xml:space="preserve"> </v>
      </c>
      <c r="J650" s="9"/>
      <c r="K650" s="10"/>
      <c r="N650" s="10"/>
      <c r="O650" s="10"/>
      <c r="P650" s="10"/>
      <c r="Q650" s="10"/>
      <c r="R650" s="10"/>
      <c r="S650" s="10"/>
      <c r="T650" s="10"/>
      <c r="U650" s="10"/>
      <c r="V650" s="10"/>
      <c r="W650" s="10"/>
      <c r="X650" s="10"/>
      <c r="Y650" s="10"/>
      <c r="Z650" s="10"/>
      <c r="AA650" s="10"/>
      <c r="AB650" s="10"/>
      <c r="AC650" s="10"/>
    </row>
    <row r="651" spans="1:29" ht="83.25" customHeight="1" x14ac:dyDescent="0.3">
      <c r="A651" s="136" t="str">
        <f>'Matriz Nº1 Identificación'!A651</f>
        <v>71. 3</v>
      </c>
      <c r="B651" s="4" t="str">
        <f>IF('Matriz Nº1 Identificación'!B651&lt;&gt;" ",'Matriz Nº1 Identificación'!F651," ")</f>
        <v xml:space="preserve"> </v>
      </c>
      <c r="C651" s="101"/>
      <c r="D651" s="101"/>
      <c r="E651" s="4" t="str">
        <f>IFERROR(IF((VLOOKUP(C651,'Tabla 2-3-4-5'!$B$10:$C$12,2,FALSE)*(VLOOKUP('Matriz Nº2 Análisis'!D651,'Tabla 2-3-4-5'!$B$10:$C$12,2,FALSE)))&lt;3,"BAJO",IF((VLOOKUP(C651,'Tabla 2-3-4-5'!$B$10:$C$12,2,FALSE)*(VLOOKUP('Matriz Nº2 Análisis'!D651,'Tabla 2-3-4-5'!$B$10:$C$12,2,FALSE)))&gt;5,"ALTO","MEDIO"))," ")</f>
        <v xml:space="preserve"> </v>
      </c>
      <c r="F651" s="5" t="str">
        <f>IF(B651&lt;&gt;" ",'Matriz Nº1 Identificación'!E651," ")</f>
        <v xml:space="preserve"> </v>
      </c>
      <c r="G651" s="101"/>
      <c r="H651" s="101"/>
      <c r="I651" s="4" t="str">
        <f>IFERROR(IF((VLOOKUP(G651,'Tabla 2-3-4-5'!$B$10:$C$12,2,FALSE)*(VLOOKUP('Matriz Nº2 Análisis'!H651,'Tabla 2-3-4-5'!$B$10:$C$12,2,FALSE)))&lt;3,"BAJO",IF((VLOOKUP(G651,'Tabla 2-3-4-5'!$B$10:$C$12,2,FALSE)*(VLOOKUP('Matriz Nº2 Análisis'!H651,'Tabla 2-3-4-5'!$B$10:$C$12,2,FALSE)))&gt;5,"ALTO","MEDIO"))," ")</f>
        <v xml:space="preserve"> </v>
      </c>
      <c r="J651" s="9"/>
      <c r="K651" s="10"/>
      <c r="N651" s="10"/>
      <c r="O651" s="10"/>
      <c r="P651" s="10"/>
      <c r="Q651" s="10"/>
      <c r="R651" s="10"/>
      <c r="S651" s="10"/>
      <c r="T651" s="10"/>
      <c r="U651" s="10"/>
      <c r="V651" s="10"/>
      <c r="W651" s="10"/>
      <c r="X651" s="10"/>
      <c r="Y651" s="10"/>
      <c r="Z651" s="10"/>
      <c r="AA651" s="10"/>
      <c r="AB651" s="10"/>
      <c r="AC651" s="10"/>
    </row>
    <row r="652" spans="1:29" ht="83.25" customHeight="1" x14ac:dyDescent="0.3">
      <c r="A652" s="136" t="str">
        <f>'Matriz Nº1 Identificación'!A652</f>
        <v>71. 4</v>
      </c>
      <c r="B652" s="4" t="str">
        <f>IF('Matriz Nº1 Identificación'!B652&lt;&gt;" ",'Matriz Nº1 Identificación'!F652," ")</f>
        <v xml:space="preserve"> </v>
      </c>
      <c r="C652" s="101"/>
      <c r="D652" s="101"/>
      <c r="E652" s="4" t="str">
        <f>IFERROR(IF((VLOOKUP(C652,'Tabla 2-3-4-5'!$B$10:$C$12,2,FALSE)*(VLOOKUP('Matriz Nº2 Análisis'!D652,'Tabla 2-3-4-5'!$B$10:$C$12,2,FALSE)))&lt;3,"BAJO",IF((VLOOKUP(C652,'Tabla 2-3-4-5'!$B$10:$C$12,2,FALSE)*(VLOOKUP('Matriz Nº2 Análisis'!D652,'Tabla 2-3-4-5'!$B$10:$C$12,2,FALSE)))&gt;5,"ALTO","MEDIO"))," ")</f>
        <v xml:space="preserve"> </v>
      </c>
      <c r="F652" s="5" t="str">
        <f>IF(B652&lt;&gt;" ",'Matriz Nº1 Identificación'!E652," ")</f>
        <v xml:space="preserve"> </v>
      </c>
      <c r="G652" s="101"/>
      <c r="H652" s="101"/>
      <c r="I652" s="4" t="str">
        <f>IFERROR(IF((VLOOKUP(G652,'Tabla 2-3-4-5'!$B$10:$C$12,2,FALSE)*(VLOOKUP('Matriz Nº2 Análisis'!H652,'Tabla 2-3-4-5'!$B$10:$C$12,2,FALSE)))&lt;3,"BAJO",IF((VLOOKUP(G652,'Tabla 2-3-4-5'!$B$10:$C$12,2,FALSE)*(VLOOKUP('Matriz Nº2 Análisis'!H652,'Tabla 2-3-4-5'!$B$10:$C$12,2,FALSE)))&gt;5,"ALTO","MEDIO"))," ")</f>
        <v xml:space="preserve"> </v>
      </c>
      <c r="J652" s="9"/>
      <c r="K652" s="10"/>
      <c r="N652" s="10"/>
      <c r="O652" s="10"/>
      <c r="P652" s="10"/>
      <c r="Q652" s="10"/>
      <c r="R652" s="10"/>
      <c r="S652" s="10"/>
      <c r="T652" s="10"/>
      <c r="U652" s="10"/>
      <c r="V652" s="10"/>
      <c r="W652" s="10"/>
      <c r="X652" s="10"/>
      <c r="Y652" s="10"/>
      <c r="Z652" s="10"/>
      <c r="AA652" s="10"/>
      <c r="AB652" s="10"/>
      <c r="AC652" s="10"/>
    </row>
    <row r="653" spans="1:29" ht="83.25" customHeight="1" x14ac:dyDescent="0.3">
      <c r="A653" s="136" t="str">
        <f>'Matriz Nº1 Identificación'!A653</f>
        <v>71. 5</v>
      </c>
      <c r="B653" s="4" t="str">
        <f>IF('Matriz Nº1 Identificación'!B653&lt;&gt;" ",'Matriz Nº1 Identificación'!F653," ")</f>
        <v xml:space="preserve"> </v>
      </c>
      <c r="C653" s="101"/>
      <c r="D653" s="101"/>
      <c r="E653" s="4" t="str">
        <f>IFERROR(IF((VLOOKUP(C653,'Tabla 2-3-4-5'!$B$10:$C$12,2,FALSE)*(VLOOKUP('Matriz Nº2 Análisis'!D653,'Tabla 2-3-4-5'!$B$10:$C$12,2,FALSE)))&lt;3,"BAJO",IF((VLOOKUP(C653,'Tabla 2-3-4-5'!$B$10:$C$12,2,FALSE)*(VLOOKUP('Matriz Nº2 Análisis'!D653,'Tabla 2-3-4-5'!$B$10:$C$12,2,FALSE)))&gt;5,"ALTO","MEDIO"))," ")</f>
        <v xml:space="preserve"> </v>
      </c>
      <c r="F653" s="5" t="str">
        <f>IF(B653&lt;&gt;" ",'Matriz Nº1 Identificación'!E653," ")</f>
        <v xml:space="preserve"> </v>
      </c>
      <c r="G653" s="101"/>
      <c r="H653" s="101"/>
      <c r="I653" s="4" t="str">
        <f>IFERROR(IF((VLOOKUP(G653,'Tabla 2-3-4-5'!$B$10:$C$12,2,FALSE)*(VLOOKUP('Matriz Nº2 Análisis'!H653,'Tabla 2-3-4-5'!$B$10:$C$12,2,FALSE)))&lt;3,"BAJO",IF((VLOOKUP(G653,'Tabla 2-3-4-5'!$B$10:$C$12,2,FALSE)*(VLOOKUP('Matriz Nº2 Análisis'!H653,'Tabla 2-3-4-5'!$B$10:$C$12,2,FALSE)))&gt;5,"ALTO","MEDIO"))," ")</f>
        <v xml:space="preserve"> </v>
      </c>
      <c r="J653" s="9"/>
      <c r="K653" s="10"/>
      <c r="N653" s="10"/>
      <c r="O653" s="10"/>
      <c r="P653" s="10"/>
      <c r="Q653" s="10"/>
      <c r="R653" s="10"/>
      <c r="S653" s="10"/>
      <c r="T653" s="10"/>
      <c r="U653" s="10"/>
      <c r="V653" s="10"/>
      <c r="W653" s="10"/>
      <c r="X653" s="10"/>
      <c r="Y653" s="10"/>
      <c r="Z653" s="10"/>
      <c r="AA653" s="10"/>
      <c r="AB653" s="10"/>
      <c r="AC653" s="10"/>
    </row>
    <row r="654" spans="1:29" ht="83.25" customHeight="1" x14ac:dyDescent="0.3">
      <c r="A654" s="136" t="str">
        <f>'Matriz Nº1 Identificación'!A654</f>
        <v>71. 6</v>
      </c>
      <c r="B654" s="4" t="str">
        <f>IF('Matriz Nº1 Identificación'!B654&lt;&gt;" ",'Matriz Nº1 Identificación'!F654," ")</f>
        <v xml:space="preserve"> </v>
      </c>
      <c r="C654" s="101"/>
      <c r="D654" s="101"/>
      <c r="E654" s="4" t="str">
        <f>IFERROR(IF((VLOOKUP(C654,'Tabla 2-3-4-5'!$B$10:$C$12,2,FALSE)*(VLOOKUP('Matriz Nº2 Análisis'!D654,'Tabla 2-3-4-5'!$B$10:$C$12,2,FALSE)))&lt;3,"BAJO",IF((VLOOKUP(C654,'Tabla 2-3-4-5'!$B$10:$C$12,2,FALSE)*(VLOOKUP('Matriz Nº2 Análisis'!D654,'Tabla 2-3-4-5'!$B$10:$C$12,2,FALSE)))&gt;5,"ALTO","MEDIO"))," ")</f>
        <v xml:space="preserve"> </v>
      </c>
      <c r="F654" s="5" t="str">
        <f>IF(B654&lt;&gt;" ",'Matriz Nº1 Identificación'!E654," ")</f>
        <v xml:space="preserve"> </v>
      </c>
      <c r="G654" s="101"/>
      <c r="H654" s="101"/>
      <c r="I654" s="4" t="str">
        <f>IFERROR(IF((VLOOKUP(G654,'Tabla 2-3-4-5'!$B$10:$C$12,2,FALSE)*(VLOOKUP('Matriz Nº2 Análisis'!H654,'Tabla 2-3-4-5'!$B$10:$C$12,2,FALSE)))&lt;3,"BAJO",IF((VLOOKUP(G654,'Tabla 2-3-4-5'!$B$10:$C$12,2,FALSE)*(VLOOKUP('Matriz Nº2 Análisis'!H654,'Tabla 2-3-4-5'!$B$10:$C$12,2,FALSE)))&gt;5,"ALTO","MEDIO"))," ")</f>
        <v xml:space="preserve"> </v>
      </c>
      <c r="J654" s="9"/>
      <c r="K654" s="10"/>
      <c r="N654" s="10"/>
      <c r="O654" s="10"/>
      <c r="P654" s="10"/>
      <c r="Q654" s="10"/>
      <c r="R654" s="10"/>
      <c r="S654" s="10"/>
      <c r="T654" s="10"/>
      <c r="U654" s="10"/>
      <c r="V654" s="10"/>
      <c r="W654" s="10"/>
      <c r="X654" s="10"/>
      <c r="Y654" s="10"/>
      <c r="Z654" s="10"/>
      <c r="AA654" s="10"/>
      <c r="AB654" s="10"/>
      <c r="AC654" s="10"/>
    </row>
    <row r="655" spans="1:29" ht="83.25" customHeight="1" thickBot="1" x14ac:dyDescent="0.35">
      <c r="A655" s="136" t="str">
        <f>'Matriz Nº1 Identificación'!A655</f>
        <v>71. 7</v>
      </c>
      <c r="B655" s="4" t="str">
        <f>IF('Matriz Nº1 Identificación'!B655&lt;&gt;" ",'Matriz Nº1 Identificación'!F655," ")</f>
        <v xml:space="preserve"> </v>
      </c>
      <c r="C655" s="101"/>
      <c r="D655" s="101"/>
      <c r="E655" s="4" t="str">
        <f>IFERROR(IF((VLOOKUP(C655,'Tabla 2-3-4-5'!$B$10:$C$12,2,FALSE)*(VLOOKUP('Matriz Nº2 Análisis'!D655,'Tabla 2-3-4-5'!$B$10:$C$12,2,FALSE)))&lt;3,"BAJO",IF((VLOOKUP(C655,'Tabla 2-3-4-5'!$B$10:$C$12,2,FALSE)*(VLOOKUP('Matriz Nº2 Análisis'!D655,'Tabla 2-3-4-5'!$B$10:$C$12,2,FALSE)))&gt;5,"ALTO","MEDIO"))," ")</f>
        <v xml:space="preserve"> </v>
      </c>
      <c r="F655" s="5" t="str">
        <f>IF(B655&lt;&gt;" ",'Matriz Nº1 Identificación'!E655," ")</f>
        <v xml:space="preserve"> </v>
      </c>
      <c r="G655" s="101"/>
      <c r="H655" s="101"/>
      <c r="I655" s="4" t="str">
        <f>IFERROR(IF((VLOOKUP(G655,'Tabla 2-3-4-5'!$B$10:$C$12,2,FALSE)*(VLOOKUP('Matriz Nº2 Análisis'!H655,'Tabla 2-3-4-5'!$B$10:$C$12,2,FALSE)))&lt;3,"BAJO",IF((VLOOKUP(G655,'Tabla 2-3-4-5'!$B$10:$C$12,2,FALSE)*(VLOOKUP('Matriz Nº2 Análisis'!H655,'Tabla 2-3-4-5'!$B$10:$C$12,2,FALSE)))&gt;5,"ALTO","MEDIO"))," ")</f>
        <v xml:space="preserve"> </v>
      </c>
      <c r="J655" s="9"/>
      <c r="K655" s="10"/>
      <c r="N655" s="10"/>
      <c r="O655" s="10"/>
      <c r="P655" s="10"/>
      <c r="Q655" s="10"/>
      <c r="R655" s="10"/>
      <c r="S655" s="10"/>
      <c r="T655" s="10"/>
      <c r="U655" s="10"/>
      <c r="V655" s="10"/>
      <c r="W655" s="10"/>
      <c r="X655" s="10"/>
      <c r="Y655" s="10"/>
      <c r="Z655" s="10"/>
      <c r="AA655" s="10"/>
      <c r="AB655" s="10"/>
      <c r="AC655" s="10"/>
    </row>
    <row r="656" spans="1:29" ht="23.25" customHeight="1" thickBot="1" x14ac:dyDescent="0.35">
      <c r="A656" s="73" t="str">
        <f>'Matriz Nº1 Identificación'!A656</f>
        <v xml:space="preserve">Objetivo Estratégico: </v>
      </c>
      <c r="B656" s="409">
        <f>+'Matriz Nº1 Identificación'!B656:H656</f>
        <v>0</v>
      </c>
      <c r="C656" s="410"/>
      <c r="D656" s="410"/>
      <c r="E656" s="410"/>
      <c r="F656" s="410"/>
      <c r="G656" s="410"/>
      <c r="H656" s="410"/>
      <c r="I656" s="411"/>
      <c r="J656" s="1"/>
    </row>
    <row r="657" spans="1:29" ht="26.25" customHeight="1" x14ac:dyDescent="0.3">
      <c r="A657" s="75" t="str">
        <f>'Matriz Nº1 Identificación'!A657</f>
        <v>Objetivo táctico</v>
      </c>
      <c r="B657" s="406" t="str">
        <f>+'Matriz Nº1 Identificación'!B657:H657</f>
        <v xml:space="preserve">72. </v>
      </c>
      <c r="C657" s="407"/>
      <c r="D657" s="407"/>
      <c r="E657" s="407"/>
      <c r="F657" s="407"/>
      <c r="G657" s="407"/>
      <c r="H657" s="407"/>
      <c r="I657" s="408"/>
      <c r="J657" s="1"/>
    </row>
    <row r="658" spans="1:29" ht="83.25" customHeight="1" x14ac:dyDescent="0.3">
      <c r="A658" s="136" t="str">
        <f>'Matriz Nº1 Identificación'!A658</f>
        <v>72. 1</v>
      </c>
      <c r="B658" s="4" t="str">
        <f>IF('Matriz Nº1 Identificación'!B658&lt;&gt;" ",'Matriz Nº1 Identificación'!F658," ")</f>
        <v xml:space="preserve"> </v>
      </c>
      <c r="C658" s="101"/>
      <c r="D658" s="101"/>
      <c r="E658" s="4" t="str">
        <f>IFERROR(IF((VLOOKUP(C658,'Tabla 2-3-4-5'!$B$10:$C$12,2,FALSE)*(VLOOKUP('Matriz Nº2 Análisis'!D658,'Tabla 2-3-4-5'!$B$10:$C$12,2,FALSE)))&lt;3,"BAJO",IF((VLOOKUP(C658,'Tabla 2-3-4-5'!$B$10:$C$12,2,FALSE)*(VLOOKUP('Matriz Nº2 Análisis'!D658,'Tabla 2-3-4-5'!$B$10:$C$12,2,FALSE)))&gt;5,"ALTO","MEDIO"))," ")</f>
        <v xml:space="preserve"> </v>
      </c>
      <c r="F658" s="5" t="str">
        <f>IF(B658&lt;&gt;" ",'Matriz Nº1 Identificación'!E658," ")</f>
        <v xml:space="preserve"> </v>
      </c>
      <c r="G658" s="101"/>
      <c r="H658" s="101"/>
      <c r="I658" s="4" t="str">
        <f>IFERROR(IF((VLOOKUP(G658,'Tabla 2-3-4-5'!$B$10:$C$12,2,FALSE)*(VLOOKUP('Matriz Nº2 Análisis'!H658,'Tabla 2-3-4-5'!$B$10:$C$12,2,FALSE)))&lt;3,"BAJO",IF((VLOOKUP(G658,'Tabla 2-3-4-5'!$B$10:$C$12,2,FALSE)*(VLOOKUP('Matriz Nº2 Análisis'!H658,'Tabla 2-3-4-5'!$B$10:$C$12,2,FALSE)))&gt;5,"ALTO","MEDIO"))," ")</f>
        <v xml:space="preserve"> </v>
      </c>
      <c r="J658" s="9"/>
      <c r="K658" s="10"/>
      <c r="N658" s="10"/>
      <c r="O658" s="10"/>
      <c r="P658" s="10"/>
      <c r="Q658" s="10"/>
      <c r="R658" s="10"/>
      <c r="S658" s="10"/>
      <c r="T658" s="10"/>
      <c r="U658" s="10"/>
      <c r="V658" s="10"/>
      <c r="W658" s="10"/>
      <c r="X658" s="10"/>
      <c r="Y658" s="10"/>
      <c r="Z658" s="10"/>
      <c r="AA658" s="10"/>
      <c r="AB658" s="10"/>
      <c r="AC658" s="10"/>
    </row>
    <row r="659" spans="1:29" ht="83.25" customHeight="1" x14ac:dyDescent="0.3">
      <c r="A659" s="136" t="str">
        <f>'Matriz Nº1 Identificación'!A659</f>
        <v>72. 2</v>
      </c>
      <c r="B659" s="4" t="str">
        <f>IF('Matriz Nº1 Identificación'!B659&lt;&gt;" ",'Matriz Nº1 Identificación'!F659," ")</f>
        <v xml:space="preserve"> </v>
      </c>
      <c r="C659" s="101"/>
      <c r="D659" s="101"/>
      <c r="E659" s="4" t="str">
        <f>IFERROR(IF((VLOOKUP(C659,'Tabla 2-3-4-5'!$B$10:$C$12,2,FALSE)*(VLOOKUP('Matriz Nº2 Análisis'!D659,'Tabla 2-3-4-5'!$B$10:$C$12,2,FALSE)))&lt;3,"BAJO",IF((VLOOKUP(C659,'Tabla 2-3-4-5'!$B$10:$C$12,2,FALSE)*(VLOOKUP('Matriz Nº2 Análisis'!D659,'Tabla 2-3-4-5'!$B$10:$C$12,2,FALSE)))&gt;5,"ALTO","MEDIO"))," ")</f>
        <v xml:space="preserve"> </v>
      </c>
      <c r="F659" s="5" t="str">
        <f>IF(B659&lt;&gt;" ",'Matriz Nº1 Identificación'!E659," ")</f>
        <v xml:space="preserve"> </v>
      </c>
      <c r="G659" s="101"/>
      <c r="H659" s="101"/>
      <c r="I659" s="4" t="str">
        <f>IFERROR(IF((VLOOKUP(G659,'Tabla 2-3-4-5'!$B$10:$C$12,2,FALSE)*(VLOOKUP('Matriz Nº2 Análisis'!H659,'Tabla 2-3-4-5'!$B$10:$C$12,2,FALSE)))&lt;3,"BAJO",IF((VLOOKUP(G659,'Tabla 2-3-4-5'!$B$10:$C$12,2,FALSE)*(VLOOKUP('Matriz Nº2 Análisis'!H659,'Tabla 2-3-4-5'!$B$10:$C$12,2,FALSE)))&gt;5,"ALTO","MEDIO"))," ")</f>
        <v xml:space="preserve"> </v>
      </c>
      <c r="J659" s="9"/>
      <c r="K659" s="10"/>
      <c r="N659" s="10"/>
      <c r="O659" s="10"/>
      <c r="P659" s="10"/>
      <c r="Q659" s="10"/>
      <c r="R659" s="10"/>
      <c r="S659" s="10"/>
      <c r="T659" s="10"/>
      <c r="U659" s="10"/>
      <c r="V659" s="10"/>
      <c r="W659" s="10"/>
      <c r="X659" s="10"/>
      <c r="Y659" s="10"/>
      <c r="Z659" s="10"/>
      <c r="AA659" s="10"/>
      <c r="AB659" s="10"/>
      <c r="AC659" s="10"/>
    </row>
    <row r="660" spans="1:29" ht="83.25" customHeight="1" x14ac:dyDescent="0.3">
      <c r="A660" s="136" t="str">
        <f>'Matriz Nº1 Identificación'!A660</f>
        <v>72. 3</v>
      </c>
      <c r="B660" s="4" t="str">
        <f>IF('Matriz Nº1 Identificación'!B660&lt;&gt;" ",'Matriz Nº1 Identificación'!F660," ")</f>
        <v xml:space="preserve"> </v>
      </c>
      <c r="C660" s="101"/>
      <c r="D660" s="101"/>
      <c r="E660" s="4" t="str">
        <f>IFERROR(IF((VLOOKUP(C660,'Tabla 2-3-4-5'!$B$10:$C$12,2,FALSE)*(VLOOKUP('Matriz Nº2 Análisis'!D660,'Tabla 2-3-4-5'!$B$10:$C$12,2,FALSE)))&lt;3,"BAJO",IF((VLOOKUP(C660,'Tabla 2-3-4-5'!$B$10:$C$12,2,FALSE)*(VLOOKUP('Matriz Nº2 Análisis'!D660,'Tabla 2-3-4-5'!$B$10:$C$12,2,FALSE)))&gt;5,"ALTO","MEDIO"))," ")</f>
        <v xml:space="preserve"> </v>
      </c>
      <c r="F660" s="5" t="str">
        <f>IF(B660&lt;&gt;" ",'Matriz Nº1 Identificación'!E660," ")</f>
        <v xml:space="preserve"> </v>
      </c>
      <c r="G660" s="101"/>
      <c r="H660" s="101"/>
      <c r="I660" s="4" t="str">
        <f>IFERROR(IF((VLOOKUP(G660,'Tabla 2-3-4-5'!$B$10:$C$12,2,FALSE)*(VLOOKUP('Matriz Nº2 Análisis'!H660,'Tabla 2-3-4-5'!$B$10:$C$12,2,FALSE)))&lt;3,"BAJO",IF((VLOOKUP(G660,'Tabla 2-3-4-5'!$B$10:$C$12,2,FALSE)*(VLOOKUP('Matriz Nº2 Análisis'!H660,'Tabla 2-3-4-5'!$B$10:$C$12,2,FALSE)))&gt;5,"ALTO","MEDIO"))," ")</f>
        <v xml:space="preserve"> </v>
      </c>
      <c r="J660" s="9"/>
      <c r="K660" s="10"/>
      <c r="N660" s="10"/>
      <c r="O660" s="10"/>
      <c r="P660" s="10"/>
      <c r="Q660" s="10"/>
      <c r="R660" s="10"/>
      <c r="S660" s="10"/>
      <c r="T660" s="10"/>
      <c r="U660" s="10"/>
      <c r="V660" s="10"/>
      <c r="W660" s="10"/>
      <c r="X660" s="10"/>
      <c r="Y660" s="10"/>
      <c r="Z660" s="10"/>
      <c r="AA660" s="10"/>
      <c r="AB660" s="10"/>
      <c r="AC660" s="10"/>
    </row>
    <row r="661" spans="1:29" ht="83.25" customHeight="1" x14ac:dyDescent="0.3">
      <c r="A661" s="136" t="str">
        <f>'Matriz Nº1 Identificación'!A661</f>
        <v>72. 4</v>
      </c>
      <c r="B661" s="4" t="str">
        <f>IF('Matriz Nº1 Identificación'!B661&lt;&gt;" ",'Matriz Nº1 Identificación'!F661," ")</f>
        <v xml:space="preserve"> </v>
      </c>
      <c r="C661" s="101"/>
      <c r="D661" s="101"/>
      <c r="E661" s="4" t="str">
        <f>IFERROR(IF((VLOOKUP(C661,'Tabla 2-3-4-5'!$B$10:$C$12,2,FALSE)*(VLOOKUP('Matriz Nº2 Análisis'!D661,'Tabla 2-3-4-5'!$B$10:$C$12,2,FALSE)))&lt;3,"BAJO",IF((VLOOKUP(C661,'Tabla 2-3-4-5'!$B$10:$C$12,2,FALSE)*(VLOOKUP('Matriz Nº2 Análisis'!D661,'Tabla 2-3-4-5'!$B$10:$C$12,2,FALSE)))&gt;5,"ALTO","MEDIO"))," ")</f>
        <v xml:space="preserve"> </v>
      </c>
      <c r="F661" s="5" t="str">
        <f>IF(B661&lt;&gt;" ",'Matriz Nº1 Identificación'!E661," ")</f>
        <v xml:space="preserve"> </v>
      </c>
      <c r="G661" s="101"/>
      <c r="H661" s="101"/>
      <c r="I661" s="4" t="str">
        <f>IFERROR(IF((VLOOKUP(G661,'Tabla 2-3-4-5'!$B$10:$C$12,2,FALSE)*(VLOOKUP('Matriz Nº2 Análisis'!H661,'Tabla 2-3-4-5'!$B$10:$C$12,2,FALSE)))&lt;3,"BAJO",IF((VLOOKUP(G661,'Tabla 2-3-4-5'!$B$10:$C$12,2,FALSE)*(VLOOKUP('Matriz Nº2 Análisis'!H661,'Tabla 2-3-4-5'!$B$10:$C$12,2,FALSE)))&gt;5,"ALTO","MEDIO"))," ")</f>
        <v xml:space="preserve"> </v>
      </c>
      <c r="J661" s="9"/>
      <c r="K661" s="10"/>
      <c r="N661" s="10"/>
      <c r="O661" s="10"/>
      <c r="P661" s="10"/>
      <c r="Q661" s="10"/>
      <c r="R661" s="10"/>
      <c r="S661" s="10"/>
      <c r="T661" s="10"/>
      <c r="U661" s="10"/>
      <c r="V661" s="10"/>
      <c r="W661" s="10"/>
      <c r="X661" s="10"/>
      <c r="Y661" s="10"/>
      <c r="Z661" s="10"/>
      <c r="AA661" s="10"/>
      <c r="AB661" s="10"/>
      <c r="AC661" s="10"/>
    </row>
    <row r="662" spans="1:29" ht="83.25" customHeight="1" x14ac:dyDescent="0.3">
      <c r="A662" s="136" t="str">
        <f>'Matriz Nº1 Identificación'!A662</f>
        <v>72. 5</v>
      </c>
      <c r="B662" s="4" t="str">
        <f>IF('Matriz Nº1 Identificación'!B662&lt;&gt;" ",'Matriz Nº1 Identificación'!F662," ")</f>
        <v xml:space="preserve"> </v>
      </c>
      <c r="C662" s="101"/>
      <c r="D662" s="101"/>
      <c r="E662" s="4" t="str">
        <f>IFERROR(IF((VLOOKUP(C662,'Tabla 2-3-4-5'!$B$10:$C$12,2,FALSE)*(VLOOKUP('Matriz Nº2 Análisis'!D662,'Tabla 2-3-4-5'!$B$10:$C$12,2,FALSE)))&lt;3,"BAJO",IF((VLOOKUP(C662,'Tabla 2-3-4-5'!$B$10:$C$12,2,FALSE)*(VLOOKUP('Matriz Nº2 Análisis'!D662,'Tabla 2-3-4-5'!$B$10:$C$12,2,FALSE)))&gt;5,"ALTO","MEDIO"))," ")</f>
        <v xml:space="preserve"> </v>
      </c>
      <c r="F662" s="5" t="str">
        <f>IF(B662&lt;&gt;" ",'Matriz Nº1 Identificación'!E662," ")</f>
        <v xml:space="preserve"> </v>
      </c>
      <c r="G662" s="101"/>
      <c r="H662" s="101"/>
      <c r="I662" s="4" t="str">
        <f>IFERROR(IF((VLOOKUP(G662,'Tabla 2-3-4-5'!$B$10:$C$12,2,FALSE)*(VLOOKUP('Matriz Nº2 Análisis'!H662,'Tabla 2-3-4-5'!$B$10:$C$12,2,FALSE)))&lt;3,"BAJO",IF((VLOOKUP(G662,'Tabla 2-3-4-5'!$B$10:$C$12,2,FALSE)*(VLOOKUP('Matriz Nº2 Análisis'!H662,'Tabla 2-3-4-5'!$B$10:$C$12,2,FALSE)))&gt;5,"ALTO","MEDIO"))," ")</f>
        <v xml:space="preserve"> </v>
      </c>
      <c r="J662" s="9"/>
      <c r="K662" s="10"/>
      <c r="N662" s="10"/>
      <c r="O662" s="10"/>
      <c r="P662" s="10"/>
      <c r="Q662" s="10"/>
      <c r="R662" s="10"/>
      <c r="S662" s="10"/>
      <c r="T662" s="10"/>
      <c r="U662" s="10"/>
      <c r="V662" s="10"/>
      <c r="W662" s="10"/>
      <c r="X662" s="10"/>
      <c r="Y662" s="10"/>
      <c r="Z662" s="10"/>
      <c r="AA662" s="10"/>
      <c r="AB662" s="10"/>
      <c r="AC662" s="10"/>
    </row>
    <row r="663" spans="1:29" ht="83.25" customHeight="1" x14ac:dyDescent="0.3">
      <c r="A663" s="136" t="str">
        <f>'Matriz Nº1 Identificación'!A663</f>
        <v>72. 6</v>
      </c>
      <c r="B663" s="4" t="str">
        <f>IF('Matriz Nº1 Identificación'!B663&lt;&gt;" ",'Matriz Nº1 Identificación'!F663," ")</f>
        <v xml:space="preserve"> </v>
      </c>
      <c r="C663" s="101"/>
      <c r="D663" s="101"/>
      <c r="E663" s="4" t="str">
        <f>IFERROR(IF((VLOOKUP(C663,'Tabla 2-3-4-5'!$B$10:$C$12,2,FALSE)*(VLOOKUP('Matriz Nº2 Análisis'!D663,'Tabla 2-3-4-5'!$B$10:$C$12,2,FALSE)))&lt;3,"BAJO",IF((VLOOKUP(C663,'Tabla 2-3-4-5'!$B$10:$C$12,2,FALSE)*(VLOOKUP('Matriz Nº2 Análisis'!D663,'Tabla 2-3-4-5'!$B$10:$C$12,2,FALSE)))&gt;5,"ALTO","MEDIO"))," ")</f>
        <v xml:space="preserve"> </v>
      </c>
      <c r="F663" s="5" t="str">
        <f>IF(B663&lt;&gt;" ",'Matriz Nº1 Identificación'!E663," ")</f>
        <v xml:space="preserve"> </v>
      </c>
      <c r="G663" s="101"/>
      <c r="H663" s="101"/>
      <c r="I663" s="4" t="str">
        <f>IFERROR(IF((VLOOKUP(G663,'Tabla 2-3-4-5'!$B$10:$C$12,2,FALSE)*(VLOOKUP('Matriz Nº2 Análisis'!H663,'Tabla 2-3-4-5'!$B$10:$C$12,2,FALSE)))&lt;3,"BAJO",IF((VLOOKUP(G663,'Tabla 2-3-4-5'!$B$10:$C$12,2,FALSE)*(VLOOKUP('Matriz Nº2 Análisis'!H663,'Tabla 2-3-4-5'!$B$10:$C$12,2,FALSE)))&gt;5,"ALTO","MEDIO"))," ")</f>
        <v xml:space="preserve"> </v>
      </c>
      <c r="J663" s="9"/>
      <c r="K663" s="10"/>
      <c r="N663" s="10"/>
      <c r="O663" s="10"/>
      <c r="P663" s="10"/>
      <c r="Q663" s="10"/>
      <c r="R663" s="10"/>
      <c r="S663" s="10"/>
      <c r="T663" s="10"/>
      <c r="U663" s="10"/>
      <c r="V663" s="10"/>
      <c r="W663" s="10"/>
      <c r="X663" s="10"/>
      <c r="Y663" s="10"/>
      <c r="Z663" s="10"/>
      <c r="AA663" s="10"/>
      <c r="AB663" s="10"/>
      <c r="AC663" s="10"/>
    </row>
    <row r="664" spans="1:29" ht="83.25" customHeight="1" thickBot="1" x14ac:dyDescent="0.35">
      <c r="A664" s="136" t="str">
        <f>'Matriz Nº1 Identificación'!A664</f>
        <v>72. 7</v>
      </c>
      <c r="B664" s="4" t="str">
        <f>IF('Matriz Nº1 Identificación'!B664&lt;&gt;" ",'Matriz Nº1 Identificación'!F664," ")</f>
        <v xml:space="preserve"> </v>
      </c>
      <c r="C664" s="101"/>
      <c r="D664" s="101"/>
      <c r="E664" s="4" t="str">
        <f>IFERROR(IF((VLOOKUP(C664,'Tabla 2-3-4-5'!$B$10:$C$12,2,FALSE)*(VLOOKUP('Matriz Nº2 Análisis'!D664,'Tabla 2-3-4-5'!$B$10:$C$12,2,FALSE)))&lt;3,"BAJO",IF((VLOOKUP(C664,'Tabla 2-3-4-5'!$B$10:$C$12,2,FALSE)*(VLOOKUP('Matriz Nº2 Análisis'!D664,'Tabla 2-3-4-5'!$B$10:$C$12,2,FALSE)))&gt;5,"ALTO","MEDIO"))," ")</f>
        <v xml:space="preserve"> </v>
      </c>
      <c r="F664" s="5" t="str">
        <f>IF(B664&lt;&gt;" ",'Matriz Nº1 Identificación'!E664," ")</f>
        <v xml:space="preserve"> </v>
      </c>
      <c r="G664" s="101"/>
      <c r="H664" s="101"/>
      <c r="I664" s="4" t="str">
        <f>IFERROR(IF((VLOOKUP(G664,'Tabla 2-3-4-5'!$B$10:$C$12,2,FALSE)*(VLOOKUP('Matriz Nº2 Análisis'!H664,'Tabla 2-3-4-5'!$B$10:$C$12,2,FALSE)))&lt;3,"BAJO",IF((VLOOKUP(G664,'Tabla 2-3-4-5'!$B$10:$C$12,2,FALSE)*(VLOOKUP('Matriz Nº2 Análisis'!H664,'Tabla 2-3-4-5'!$B$10:$C$12,2,FALSE)))&gt;5,"ALTO","MEDIO"))," ")</f>
        <v xml:space="preserve"> </v>
      </c>
      <c r="J664" s="9"/>
      <c r="K664" s="10"/>
      <c r="N664" s="10"/>
      <c r="O664" s="10"/>
      <c r="P664" s="10"/>
      <c r="Q664" s="10"/>
      <c r="R664" s="10"/>
      <c r="S664" s="10"/>
      <c r="T664" s="10"/>
      <c r="U664" s="10"/>
      <c r="V664" s="10"/>
      <c r="W664" s="10"/>
      <c r="X664" s="10"/>
      <c r="Y664" s="10"/>
      <c r="Z664" s="10"/>
      <c r="AA664" s="10"/>
      <c r="AB664" s="10"/>
      <c r="AC664" s="10"/>
    </row>
    <row r="665" spans="1:29" ht="23.25" customHeight="1" thickBot="1" x14ac:dyDescent="0.35">
      <c r="A665" s="73" t="str">
        <f>'Matriz Nº1 Identificación'!A665</f>
        <v xml:space="preserve">Objetivo Estratégico: </v>
      </c>
      <c r="B665" s="409">
        <f>+'Matriz Nº1 Identificación'!B665:H665</f>
        <v>0</v>
      </c>
      <c r="C665" s="410"/>
      <c r="D665" s="410"/>
      <c r="E665" s="410"/>
      <c r="F665" s="410"/>
      <c r="G665" s="410"/>
      <c r="H665" s="410"/>
      <c r="I665" s="411"/>
      <c r="J665" s="1"/>
    </row>
    <row r="666" spans="1:29" ht="26.25" customHeight="1" x14ac:dyDescent="0.3">
      <c r="A666" s="75" t="str">
        <f>'Matriz Nº1 Identificación'!A666</f>
        <v>Objetivo táctico</v>
      </c>
      <c r="B666" s="406" t="str">
        <f>+'Matriz Nº1 Identificación'!B666:H666</f>
        <v xml:space="preserve">73. </v>
      </c>
      <c r="C666" s="407"/>
      <c r="D666" s="407"/>
      <c r="E666" s="407"/>
      <c r="F666" s="407"/>
      <c r="G666" s="407"/>
      <c r="H666" s="407"/>
      <c r="I666" s="408"/>
      <c r="J666" s="1"/>
    </row>
    <row r="667" spans="1:29" ht="83.25" customHeight="1" x14ac:dyDescent="0.3">
      <c r="A667" s="136" t="str">
        <f>'Matriz Nº1 Identificación'!A667</f>
        <v>73. 1</v>
      </c>
      <c r="B667" s="4" t="str">
        <f>IF('Matriz Nº1 Identificación'!B667&lt;&gt;" ",'Matriz Nº1 Identificación'!F667," ")</f>
        <v xml:space="preserve"> </v>
      </c>
      <c r="C667" s="101"/>
      <c r="D667" s="101"/>
      <c r="E667" s="4" t="str">
        <f>IFERROR(IF((VLOOKUP(C667,'Tabla 2-3-4-5'!$B$10:$C$12,2,FALSE)*(VLOOKUP('Matriz Nº2 Análisis'!D667,'Tabla 2-3-4-5'!$B$10:$C$12,2,FALSE)))&lt;3,"BAJO",IF((VLOOKUP(C667,'Tabla 2-3-4-5'!$B$10:$C$12,2,FALSE)*(VLOOKUP('Matriz Nº2 Análisis'!D667,'Tabla 2-3-4-5'!$B$10:$C$12,2,FALSE)))&gt;5,"ALTO","MEDIO"))," ")</f>
        <v xml:space="preserve"> </v>
      </c>
      <c r="F667" s="5" t="str">
        <f>IF(B667&lt;&gt;" ",'Matriz Nº1 Identificación'!E667," ")</f>
        <v xml:space="preserve"> </v>
      </c>
      <c r="G667" s="101"/>
      <c r="H667" s="101"/>
      <c r="I667" s="4" t="str">
        <f>IFERROR(IF((VLOOKUP(G667,'Tabla 2-3-4-5'!$B$10:$C$12,2,FALSE)*(VLOOKUP('Matriz Nº2 Análisis'!H667,'Tabla 2-3-4-5'!$B$10:$C$12,2,FALSE)))&lt;3,"BAJO",IF((VLOOKUP(G667,'Tabla 2-3-4-5'!$B$10:$C$12,2,FALSE)*(VLOOKUP('Matriz Nº2 Análisis'!H667,'Tabla 2-3-4-5'!$B$10:$C$12,2,FALSE)))&gt;5,"ALTO","MEDIO"))," ")</f>
        <v xml:space="preserve"> </v>
      </c>
      <c r="J667" s="9"/>
      <c r="K667" s="10"/>
      <c r="N667" s="10"/>
      <c r="O667" s="10"/>
      <c r="P667" s="10"/>
      <c r="Q667" s="10"/>
      <c r="R667" s="10"/>
      <c r="S667" s="10"/>
      <c r="T667" s="10"/>
      <c r="U667" s="10"/>
      <c r="V667" s="10"/>
      <c r="W667" s="10"/>
      <c r="X667" s="10"/>
      <c r="Y667" s="10"/>
      <c r="Z667" s="10"/>
      <c r="AA667" s="10"/>
      <c r="AB667" s="10"/>
      <c r="AC667" s="10"/>
    </row>
    <row r="668" spans="1:29" ht="83.25" customHeight="1" x14ac:dyDescent="0.3">
      <c r="A668" s="136" t="str">
        <f>'Matriz Nº1 Identificación'!A668</f>
        <v>73. 2</v>
      </c>
      <c r="B668" s="4" t="str">
        <f>IF('Matriz Nº1 Identificación'!B668&lt;&gt;" ",'Matriz Nº1 Identificación'!F668," ")</f>
        <v xml:space="preserve"> </v>
      </c>
      <c r="C668" s="101"/>
      <c r="D668" s="101"/>
      <c r="E668" s="4" t="str">
        <f>IFERROR(IF((VLOOKUP(C668,'Tabla 2-3-4-5'!$B$10:$C$12,2,FALSE)*(VLOOKUP('Matriz Nº2 Análisis'!D668,'Tabla 2-3-4-5'!$B$10:$C$12,2,FALSE)))&lt;3,"BAJO",IF((VLOOKUP(C668,'Tabla 2-3-4-5'!$B$10:$C$12,2,FALSE)*(VLOOKUP('Matriz Nº2 Análisis'!D668,'Tabla 2-3-4-5'!$B$10:$C$12,2,FALSE)))&gt;5,"ALTO","MEDIO"))," ")</f>
        <v xml:space="preserve"> </v>
      </c>
      <c r="F668" s="5" t="str">
        <f>IF(B668&lt;&gt;" ",'Matriz Nº1 Identificación'!E668," ")</f>
        <v xml:space="preserve"> </v>
      </c>
      <c r="G668" s="101"/>
      <c r="H668" s="101"/>
      <c r="I668" s="4" t="str">
        <f>IFERROR(IF((VLOOKUP(G668,'Tabla 2-3-4-5'!$B$10:$C$12,2,FALSE)*(VLOOKUP('Matriz Nº2 Análisis'!H668,'Tabla 2-3-4-5'!$B$10:$C$12,2,FALSE)))&lt;3,"BAJO",IF((VLOOKUP(G668,'Tabla 2-3-4-5'!$B$10:$C$12,2,FALSE)*(VLOOKUP('Matriz Nº2 Análisis'!H668,'Tabla 2-3-4-5'!$B$10:$C$12,2,FALSE)))&gt;5,"ALTO","MEDIO"))," ")</f>
        <v xml:space="preserve"> </v>
      </c>
      <c r="J668" s="9"/>
      <c r="K668" s="10"/>
      <c r="N668" s="10"/>
      <c r="O668" s="10"/>
      <c r="P668" s="10"/>
      <c r="Q668" s="10"/>
      <c r="R668" s="10"/>
      <c r="S668" s="10"/>
      <c r="T668" s="10"/>
      <c r="U668" s="10"/>
      <c r="V668" s="10"/>
      <c r="W668" s="10"/>
      <c r="X668" s="10"/>
      <c r="Y668" s="10"/>
      <c r="Z668" s="10"/>
      <c r="AA668" s="10"/>
      <c r="AB668" s="10"/>
      <c r="AC668" s="10"/>
    </row>
    <row r="669" spans="1:29" ht="83.25" customHeight="1" x14ac:dyDescent="0.3">
      <c r="A669" s="136" t="str">
        <f>'Matriz Nº1 Identificación'!A669</f>
        <v>73. 3</v>
      </c>
      <c r="B669" s="4" t="str">
        <f>IF('Matriz Nº1 Identificación'!B669&lt;&gt;" ",'Matriz Nº1 Identificación'!F669," ")</f>
        <v xml:space="preserve"> </v>
      </c>
      <c r="C669" s="101"/>
      <c r="D669" s="101"/>
      <c r="E669" s="4" t="str">
        <f>IFERROR(IF((VLOOKUP(C669,'Tabla 2-3-4-5'!$B$10:$C$12,2,FALSE)*(VLOOKUP('Matriz Nº2 Análisis'!D669,'Tabla 2-3-4-5'!$B$10:$C$12,2,FALSE)))&lt;3,"BAJO",IF((VLOOKUP(C669,'Tabla 2-3-4-5'!$B$10:$C$12,2,FALSE)*(VLOOKUP('Matriz Nº2 Análisis'!D669,'Tabla 2-3-4-5'!$B$10:$C$12,2,FALSE)))&gt;5,"ALTO","MEDIO"))," ")</f>
        <v xml:space="preserve"> </v>
      </c>
      <c r="F669" s="5" t="str">
        <f>IF(B669&lt;&gt;" ",'Matriz Nº1 Identificación'!E669," ")</f>
        <v xml:space="preserve"> </v>
      </c>
      <c r="G669" s="101"/>
      <c r="H669" s="101"/>
      <c r="I669" s="4" t="str">
        <f>IFERROR(IF((VLOOKUP(G669,'Tabla 2-3-4-5'!$B$10:$C$12,2,FALSE)*(VLOOKUP('Matriz Nº2 Análisis'!H669,'Tabla 2-3-4-5'!$B$10:$C$12,2,FALSE)))&lt;3,"BAJO",IF((VLOOKUP(G669,'Tabla 2-3-4-5'!$B$10:$C$12,2,FALSE)*(VLOOKUP('Matriz Nº2 Análisis'!H669,'Tabla 2-3-4-5'!$B$10:$C$12,2,FALSE)))&gt;5,"ALTO","MEDIO"))," ")</f>
        <v xml:space="preserve"> </v>
      </c>
      <c r="J669" s="9"/>
      <c r="K669" s="10"/>
      <c r="N669" s="10"/>
      <c r="O669" s="10"/>
      <c r="P669" s="10"/>
      <c r="Q669" s="10"/>
      <c r="R669" s="10"/>
      <c r="S669" s="10"/>
      <c r="T669" s="10"/>
      <c r="U669" s="10"/>
      <c r="V669" s="10"/>
      <c r="W669" s="10"/>
      <c r="X669" s="10"/>
      <c r="Y669" s="10"/>
      <c r="Z669" s="10"/>
      <c r="AA669" s="10"/>
      <c r="AB669" s="10"/>
      <c r="AC669" s="10"/>
    </row>
    <row r="670" spans="1:29" ht="83.25" customHeight="1" x14ac:dyDescent="0.3">
      <c r="A670" s="136" t="str">
        <f>'Matriz Nº1 Identificación'!A670</f>
        <v>73. 4</v>
      </c>
      <c r="B670" s="4" t="str">
        <f>IF('Matriz Nº1 Identificación'!B670&lt;&gt;" ",'Matriz Nº1 Identificación'!F670," ")</f>
        <v xml:space="preserve"> </v>
      </c>
      <c r="C670" s="101"/>
      <c r="D670" s="101"/>
      <c r="E670" s="4" t="str">
        <f>IFERROR(IF((VLOOKUP(C670,'Tabla 2-3-4-5'!$B$10:$C$12,2,FALSE)*(VLOOKUP('Matriz Nº2 Análisis'!D670,'Tabla 2-3-4-5'!$B$10:$C$12,2,FALSE)))&lt;3,"BAJO",IF((VLOOKUP(C670,'Tabla 2-3-4-5'!$B$10:$C$12,2,FALSE)*(VLOOKUP('Matriz Nº2 Análisis'!D670,'Tabla 2-3-4-5'!$B$10:$C$12,2,FALSE)))&gt;5,"ALTO","MEDIO"))," ")</f>
        <v xml:space="preserve"> </v>
      </c>
      <c r="F670" s="5" t="str">
        <f>IF(B670&lt;&gt;" ",'Matriz Nº1 Identificación'!E670," ")</f>
        <v xml:space="preserve"> </v>
      </c>
      <c r="G670" s="101"/>
      <c r="H670" s="101"/>
      <c r="I670" s="4" t="str">
        <f>IFERROR(IF((VLOOKUP(G670,'Tabla 2-3-4-5'!$B$10:$C$12,2,FALSE)*(VLOOKUP('Matriz Nº2 Análisis'!H670,'Tabla 2-3-4-5'!$B$10:$C$12,2,FALSE)))&lt;3,"BAJO",IF((VLOOKUP(G670,'Tabla 2-3-4-5'!$B$10:$C$12,2,FALSE)*(VLOOKUP('Matriz Nº2 Análisis'!H670,'Tabla 2-3-4-5'!$B$10:$C$12,2,FALSE)))&gt;5,"ALTO","MEDIO"))," ")</f>
        <v xml:space="preserve"> </v>
      </c>
      <c r="J670" s="9"/>
      <c r="K670" s="10"/>
      <c r="N670" s="10"/>
      <c r="O670" s="10"/>
      <c r="P670" s="10"/>
      <c r="Q670" s="10"/>
      <c r="R670" s="10"/>
      <c r="S670" s="10"/>
      <c r="T670" s="10"/>
      <c r="U670" s="10"/>
      <c r="V670" s="10"/>
      <c r="W670" s="10"/>
      <c r="X670" s="10"/>
      <c r="Y670" s="10"/>
      <c r="Z670" s="10"/>
      <c r="AA670" s="10"/>
      <c r="AB670" s="10"/>
      <c r="AC670" s="10"/>
    </row>
    <row r="671" spans="1:29" ht="83.25" customHeight="1" x14ac:dyDescent="0.3">
      <c r="A671" s="136" t="str">
        <f>'Matriz Nº1 Identificación'!A671</f>
        <v>73. 5</v>
      </c>
      <c r="B671" s="4" t="str">
        <f>IF('Matriz Nº1 Identificación'!B671&lt;&gt;" ",'Matriz Nº1 Identificación'!F671," ")</f>
        <v xml:space="preserve"> </v>
      </c>
      <c r="C671" s="101"/>
      <c r="D671" s="101"/>
      <c r="E671" s="4" t="str">
        <f>IFERROR(IF((VLOOKUP(C671,'Tabla 2-3-4-5'!$B$10:$C$12,2,FALSE)*(VLOOKUP('Matriz Nº2 Análisis'!D671,'Tabla 2-3-4-5'!$B$10:$C$12,2,FALSE)))&lt;3,"BAJO",IF((VLOOKUP(C671,'Tabla 2-3-4-5'!$B$10:$C$12,2,FALSE)*(VLOOKUP('Matriz Nº2 Análisis'!D671,'Tabla 2-3-4-5'!$B$10:$C$12,2,FALSE)))&gt;5,"ALTO","MEDIO"))," ")</f>
        <v xml:space="preserve"> </v>
      </c>
      <c r="F671" s="5" t="str">
        <f>IF(B671&lt;&gt;" ",'Matriz Nº1 Identificación'!E671," ")</f>
        <v xml:space="preserve"> </v>
      </c>
      <c r="G671" s="101"/>
      <c r="H671" s="101"/>
      <c r="I671" s="4" t="str">
        <f>IFERROR(IF((VLOOKUP(G671,'Tabla 2-3-4-5'!$B$10:$C$12,2,FALSE)*(VLOOKUP('Matriz Nº2 Análisis'!H671,'Tabla 2-3-4-5'!$B$10:$C$12,2,FALSE)))&lt;3,"BAJO",IF((VLOOKUP(G671,'Tabla 2-3-4-5'!$B$10:$C$12,2,FALSE)*(VLOOKUP('Matriz Nº2 Análisis'!H671,'Tabla 2-3-4-5'!$B$10:$C$12,2,FALSE)))&gt;5,"ALTO","MEDIO"))," ")</f>
        <v xml:space="preserve"> </v>
      </c>
      <c r="J671" s="9"/>
      <c r="K671" s="10"/>
      <c r="N671" s="10"/>
      <c r="O671" s="10"/>
      <c r="P671" s="10"/>
      <c r="Q671" s="10"/>
      <c r="R671" s="10"/>
      <c r="S671" s="10"/>
      <c r="T671" s="10"/>
      <c r="U671" s="10"/>
      <c r="V671" s="10"/>
      <c r="W671" s="10"/>
      <c r="X671" s="10"/>
      <c r="Y671" s="10"/>
      <c r="Z671" s="10"/>
      <c r="AA671" s="10"/>
      <c r="AB671" s="10"/>
      <c r="AC671" s="10"/>
    </row>
    <row r="672" spans="1:29" ht="83.25" customHeight="1" x14ac:dyDescent="0.3">
      <c r="A672" s="136" t="str">
        <f>'Matriz Nº1 Identificación'!A672</f>
        <v>73. 6</v>
      </c>
      <c r="B672" s="4" t="str">
        <f>IF('Matriz Nº1 Identificación'!B672&lt;&gt;" ",'Matriz Nº1 Identificación'!F672," ")</f>
        <v xml:space="preserve"> </v>
      </c>
      <c r="C672" s="101"/>
      <c r="D672" s="101"/>
      <c r="E672" s="4" t="str">
        <f>IFERROR(IF((VLOOKUP(C672,'Tabla 2-3-4-5'!$B$10:$C$12,2,FALSE)*(VLOOKUP('Matriz Nº2 Análisis'!D672,'Tabla 2-3-4-5'!$B$10:$C$12,2,FALSE)))&lt;3,"BAJO",IF((VLOOKUP(C672,'Tabla 2-3-4-5'!$B$10:$C$12,2,FALSE)*(VLOOKUP('Matriz Nº2 Análisis'!D672,'Tabla 2-3-4-5'!$B$10:$C$12,2,FALSE)))&gt;5,"ALTO","MEDIO"))," ")</f>
        <v xml:space="preserve"> </v>
      </c>
      <c r="F672" s="5" t="str">
        <f>IF(B672&lt;&gt;" ",'Matriz Nº1 Identificación'!E672," ")</f>
        <v xml:space="preserve"> </v>
      </c>
      <c r="G672" s="101"/>
      <c r="H672" s="101"/>
      <c r="I672" s="4" t="str">
        <f>IFERROR(IF((VLOOKUP(G672,'Tabla 2-3-4-5'!$B$10:$C$12,2,FALSE)*(VLOOKUP('Matriz Nº2 Análisis'!H672,'Tabla 2-3-4-5'!$B$10:$C$12,2,FALSE)))&lt;3,"BAJO",IF((VLOOKUP(G672,'Tabla 2-3-4-5'!$B$10:$C$12,2,FALSE)*(VLOOKUP('Matriz Nº2 Análisis'!H672,'Tabla 2-3-4-5'!$B$10:$C$12,2,FALSE)))&gt;5,"ALTO","MEDIO"))," ")</f>
        <v xml:space="preserve"> </v>
      </c>
      <c r="J672" s="9"/>
      <c r="K672" s="10"/>
      <c r="N672" s="10"/>
      <c r="O672" s="10"/>
      <c r="P672" s="10"/>
      <c r="Q672" s="10"/>
      <c r="R672" s="10"/>
      <c r="S672" s="10"/>
      <c r="T672" s="10"/>
      <c r="U672" s="10"/>
      <c r="V672" s="10"/>
      <c r="W672" s="10"/>
      <c r="X672" s="10"/>
      <c r="Y672" s="10"/>
      <c r="Z672" s="10"/>
      <c r="AA672" s="10"/>
      <c r="AB672" s="10"/>
      <c r="AC672" s="10"/>
    </row>
    <row r="673" spans="1:29" ht="83.25" customHeight="1" thickBot="1" x14ac:dyDescent="0.35">
      <c r="A673" s="136" t="str">
        <f>'Matriz Nº1 Identificación'!A673</f>
        <v>73. 7</v>
      </c>
      <c r="B673" s="4" t="str">
        <f>IF('Matriz Nº1 Identificación'!B673&lt;&gt;" ",'Matriz Nº1 Identificación'!F673," ")</f>
        <v xml:space="preserve"> </v>
      </c>
      <c r="C673" s="101"/>
      <c r="D673" s="101"/>
      <c r="E673" s="4" t="str">
        <f>IFERROR(IF((VLOOKUP(C673,'Tabla 2-3-4-5'!$B$10:$C$12,2,FALSE)*(VLOOKUP('Matriz Nº2 Análisis'!D673,'Tabla 2-3-4-5'!$B$10:$C$12,2,FALSE)))&lt;3,"BAJO",IF((VLOOKUP(C673,'Tabla 2-3-4-5'!$B$10:$C$12,2,FALSE)*(VLOOKUP('Matriz Nº2 Análisis'!D673,'Tabla 2-3-4-5'!$B$10:$C$12,2,FALSE)))&gt;5,"ALTO","MEDIO"))," ")</f>
        <v xml:space="preserve"> </v>
      </c>
      <c r="F673" s="5" t="str">
        <f>IF(B673&lt;&gt;" ",'Matriz Nº1 Identificación'!E673," ")</f>
        <v xml:space="preserve"> </v>
      </c>
      <c r="G673" s="101"/>
      <c r="H673" s="101"/>
      <c r="I673" s="4" t="str">
        <f>IFERROR(IF((VLOOKUP(G673,'Tabla 2-3-4-5'!$B$10:$C$12,2,FALSE)*(VLOOKUP('Matriz Nº2 Análisis'!H673,'Tabla 2-3-4-5'!$B$10:$C$12,2,FALSE)))&lt;3,"BAJO",IF((VLOOKUP(G673,'Tabla 2-3-4-5'!$B$10:$C$12,2,FALSE)*(VLOOKUP('Matriz Nº2 Análisis'!H673,'Tabla 2-3-4-5'!$B$10:$C$12,2,FALSE)))&gt;5,"ALTO","MEDIO"))," ")</f>
        <v xml:space="preserve"> </v>
      </c>
      <c r="J673" s="9"/>
      <c r="K673" s="10"/>
      <c r="N673" s="10"/>
      <c r="O673" s="10"/>
      <c r="P673" s="10"/>
      <c r="Q673" s="10"/>
      <c r="R673" s="10"/>
      <c r="S673" s="10"/>
      <c r="T673" s="10"/>
      <c r="U673" s="10"/>
      <c r="V673" s="10"/>
      <c r="W673" s="10"/>
      <c r="X673" s="10"/>
      <c r="Y673" s="10"/>
      <c r="Z673" s="10"/>
      <c r="AA673" s="10"/>
      <c r="AB673" s="10"/>
      <c r="AC673" s="10"/>
    </row>
    <row r="674" spans="1:29" ht="23.25" customHeight="1" thickBot="1" x14ac:dyDescent="0.35">
      <c r="A674" s="73" t="str">
        <f>'Matriz Nº1 Identificación'!A674</f>
        <v xml:space="preserve">Objetivo Estratégico: </v>
      </c>
      <c r="B674" s="409">
        <f>+'Matriz Nº1 Identificación'!B674:H674</f>
        <v>0</v>
      </c>
      <c r="C674" s="410"/>
      <c r="D674" s="410"/>
      <c r="E674" s="410"/>
      <c r="F674" s="410"/>
      <c r="G674" s="410"/>
      <c r="H674" s="410"/>
      <c r="I674" s="411"/>
      <c r="J674" s="1"/>
    </row>
    <row r="675" spans="1:29" ht="26.25" customHeight="1" x14ac:dyDescent="0.3">
      <c r="A675" s="75" t="str">
        <f>'Matriz Nº1 Identificación'!A675</f>
        <v>Objetivo táctico</v>
      </c>
      <c r="B675" s="406" t="str">
        <f>+'Matriz Nº1 Identificación'!B675:H675</f>
        <v xml:space="preserve">74. </v>
      </c>
      <c r="C675" s="407"/>
      <c r="D675" s="407"/>
      <c r="E675" s="407"/>
      <c r="F675" s="407"/>
      <c r="G675" s="407"/>
      <c r="H675" s="407"/>
      <c r="I675" s="408"/>
      <c r="J675" s="1"/>
    </row>
    <row r="676" spans="1:29" ht="83.25" customHeight="1" x14ac:dyDescent="0.3">
      <c r="A676" s="136" t="str">
        <f>'Matriz Nº1 Identificación'!A676</f>
        <v>74. 1</v>
      </c>
      <c r="B676" s="4" t="str">
        <f>IF('Matriz Nº1 Identificación'!B676&lt;&gt;" ",'Matriz Nº1 Identificación'!F676," ")</f>
        <v xml:space="preserve"> </v>
      </c>
      <c r="C676" s="101"/>
      <c r="D676" s="101"/>
      <c r="E676" s="4" t="str">
        <f>IFERROR(IF((VLOOKUP(C676,'Tabla 2-3-4-5'!$B$10:$C$12,2,FALSE)*(VLOOKUP('Matriz Nº2 Análisis'!D676,'Tabla 2-3-4-5'!$B$10:$C$12,2,FALSE)))&lt;3,"BAJO",IF((VLOOKUP(C676,'Tabla 2-3-4-5'!$B$10:$C$12,2,FALSE)*(VLOOKUP('Matriz Nº2 Análisis'!D676,'Tabla 2-3-4-5'!$B$10:$C$12,2,FALSE)))&gt;5,"ALTO","MEDIO"))," ")</f>
        <v xml:space="preserve"> </v>
      </c>
      <c r="F676" s="5" t="str">
        <f>IF(B676&lt;&gt;" ",'Matriz Nº1 Identificación'!E676," ")</f>
        <v xml:space="preserve"> </v>
      </c>
      <c r="G676" s="101"/>
      <c r="H676" s="101"/>
      <c r="I676" s="4" t="str">
        <f>IFERROR(IF((VLOOKUP(G676,'Tabla 2-3-4-5'!$B$10:$C$12,2,FALSE)*(VLOOKUP('Matriz Nº2 Análisis'!H676,'Tabla 2-3-4-5'!$B$10:$C$12,2,FALSE)))&lt;3,"BAJO",IF((VLOOKUP(G676,'Tabla 2-3-4-5'!$B$10:$C$12,2,FALSE)*(VLOOKUP('Matriz Nº2 Análisis'!H676,'Tabla 2-3-4-5'!$B$10:$C$12,2,FALSE)))&gt;5,"ALTO","MEDIO"))," ")</f>
        <v xml:space="preserve"> </v>
      </c>
      <c r="J676" s="9"/>
      <c r="K676" s="10"/>
      <c r="N676" s="10"/>
      <c r="O676" s="10"/>
      <c r="P676" s="10"/>
      <c r="Q676" s="10"/>
      <c r="R676" s="10"/>
      <c r="S676" s="10"/>
      <c r="T676" s="10"/>
      <c r="U676" s="10"/>
      <c r="V676" s="10"/>
      <c r="W676" s="10"/>
      <c r="X676" s="10"/>
      <c r="Y676" s="10"/>
      <c r="Z676" s="10"/>
      <c r="AA676" s="10"/>
      <c r="AB676" s="10"/>
      <c r="AC676" s="10"/>
    </row>
    <row r="677" spans="1:29" ht="83.25" customHeight="1" x14ac:dyDescent="0.3">
      <c r="A677" s="136" t="str">
        <f>'Matriz Nº1 Identificación'!A677</f>
        <v>74. 2</v>
      </c>
      <c r="B677" s="4" t="str">
        <f>IF('Matriz Nº1 Identificación'!B677&lt;&gt;" ",'Matriz Nº1 Identificación'!F677," ")</f>
        <v xml:space="preserve"> </v>
      </c>
      <c r="C677" s="101"/>
      <c r="D677" s="101"/>
      <c r="E677" s="4" t="str">
        <f>IFERROR(IF((VLOOKUP(C677,'Tabla 2-3-4-5'!$B$10:$C$12,2,FALSE)*(VLOOKUP('Matriz Nº2 Análisis'!D677,'Tabla 2-3-4-5'!$B$10:$C$12,2,FALSE)))&lt;3,"BAJO",IF((VLOOKUP(C677,'Tabla 2-3-4-5'!$B$10:$C$12,2,FALSE)*(VLOOKUP('Matriz Nº2 Análisis'!D677,'Tabla 2-3-4-5'!$B$10:$C$12,2,FALSE)))&gt;5,"ALTO","MEDIO"))," ")</f>
        <v xml:space="preserve"> </v>
      </c>
      <c r="F677" s="5" t="str">
        <f>IF(B677&lt;&gt;" ",'Matriz Nº1 Identificación'!E677," ")</f>
        <v xml:space="preserve"> </v>
      </c>
      <c r="G677" s="101"/>
      <c r="H677" s="101"/>
      <c r="I677" s="4" t="str">
        <f>IFERROR(IF((VLOOKUP(G677,'Tabla 2-3-4-5'!$B$10:$C$12,2,FALSE)*(VLOOKUP('Matriz Nº2 Análisis'!H677,'Tabla 2-3-4-5'!$B$10:$C$12,2,FALSE)))&lt;3,"BAJO",IF((VLOOKUP(G677,'Tabla 2-3-4-5'!$B$10:$C$12,2,FALSE)*(VLOOKUP('Matriz Nº2 Análisis'!H677,'Tabla 2-3-4-5'!$B$10:$C$12,2,FALSE)))&gt;5,"ALTO","MEDIO"))," ")</f>
        <v xml:space="preserve"> </v>
      </c>
      <c r="J677" s="9"/>
      <c r="K677" s="10"/>
      <c r="N677" s="10"/>
      <c r="O677" s="10"/>
      <c r="P677" s="10"/>
      <c r="Q677" s="10"/>
      <c r="R677" s="10"/>
      <c r="S677" s="10"/>
      <c r="T677" s="10"/>
      <c r="U677" s="10"/>
      <c r="V677" s="10"/>
      <c r="W677" s="10"/>
      <c r="X677" s="10"/>
      <c r="Y677" s="10"/>
      <c r="Z677" s="10"/>
      <c r="AA677" s="10"/>
      <c r="AB677" s="10"/>
      <c r="AC677" s="10"/>
    </row>
    <row r="678" spans="1:29" ht="83.25" customHeight="1" x14ac:dyDescent="0.3">
      <c r="A678" s="136" t="str">
        <f>'Matriz Nº1 Identificación'!A678</f>
        <v>74. 3</v>
      </c>
      <c r="B678" s="4" t="str">
        <f>IF('Matriz Nº1 Identificación'!B678&lt;&gt;" ",'Matriz Nº1 Identificación'!F678," ")</f>
        <v xml:space="preserve"> </v>
      </c>
      <c r="C678" s="101"/>
      <c r="D678" s="101"/>
      <c r="E678" s="4" t="str">
        <f>IFERROR(IF((VLOOKUP(C678,'Tabla 2-3-4-5'!$B$10:$C$12,2,FALSE)*(VLOOKUP('Matriz Nº2 Análisis'!D678,'Tabla 2-3-4-5'!$B$10:$C$12,2,FALSE)))&lt;3,"BAJO",IF((VLOOKUP(C678,'Tabla 2-3-4-5'!$B$10:$C$12,2,FALSE)*(VLOOKUP('Matriz Nº2 Análisis'!D678,'Tabla 2-3-4-5'!$B$10:$C$12,2,FALSE)))&gt;5,"ALTO","MEDIO"))," ")</f>
        <v xml:space="preserve"> </v>
      </c>
      <c r="F678" s="5" t="str">
        <f>IF(B678&lt;&gt;" ",'Matriz Nº1 Identificación'!E678," ")</f>
        <v xml:space="preserve"> </v>
      </c>
      <c r="G678" s="101"/>
      <c r="H678" s="101"/>
      <c r="I678" s="4" t="str">
        <f>IFERROR(IF((VLOOKUP(G678,'Tabla 2-3-4-5'!$B$10:$C$12,2,FALSE)*(VLOOKUP('Matriz Nº2 Análisis'!H678,'Tabla 2-3-4-5'!$B$10:$C$12,2,FALSE)))&lt;3,"BAJO",IF((VLOOKUP(G678,'Tabla 2-3-4-5'!$B$10:$C$12,2,FALSE)*(VLOOKUP('Matriz Nº2 Análisis'!H678,'Tabla 2-3-4-5'!$B$10:$C$12,2,FALSE)))&gt;5,"ALTO","MEDIO"))," ")</f>
        <v xml:space="preserve"> </v>
      </c>
      <c r="J678" s="9"/>
      <c r="K678" s="10"/>
      <c r="N678" s="10"/>
      <c r="O678" s="10"/>
      <c r="P678" s="10"/>
      <c r="Q678" s="10"/>
      <c r="R678" s="10"/>
      <c r="S678" s="10"/>
      <c r="T678" s="10"/>
      <c r="U678" s="10"/>
      <c r="V678" s="10"/>
      <c r="W678" s="10"/>
      <c r="X678" s="10"/>
      <c r="Y678" s="10"/>
      <c r="Z678" s="10"/>
      <c r="AA678" s="10"/>
      <c r="AB678" s="10"/>
      <c r="AC678" s="10"/>
    </row>
    <row r="679" spans="1:29" ht="83.25" customHeight="1" x14ac:dyDescent="0.3">
      <c r="A679" s="136" t="str">
        <f>'Matriz Nº1 Identificación'!A679</f>
        <v>74. 4</v>
      </c>
      <c r="B679" s="4" t="str">
        <f>IF('Matriz Nº1 Identificación'!B679&lt;&gt;" ",'Matriz Nº1 Identificación'!F679," ")</f>
        <v xml:space="preserve"> </v>
      </c>
      <c r="C679" s="101"/>
      <c r="D679" s="101"/>
      <c r="E679" s="4" t="str">
        <f>IFERROR(IF((VLOOKUP(C679,'Tabla 2-3-4-5'!$B$10:$C$12,2,FALSE)*(VLOOKUP('Matriz Nº2 Análisis'!D679,'Tabla 2-3-4-5'!$B$10:$C$12,2,FALSE)))&lt;3,"BAJO",IF((VLOOKUP(C679,'Tabla 2-3-4-5'!$B$10:$C$12,2,FALSE)*(VLOOKUP('Matriz Nº2 Análisis'!D679,'Tabla 2-3-4-5'!$B$10:$C$12,2,FALSE)))&gt;5,"ALTO","MEDIO"))," ")</f>
        <v xml:space="preserve"> </v>
      </c>
      <c r="F679" s="5" t="str">
        <f>IF(B679&lt;&gt;" ",'Matriz Nº1 Identificación'!E679," ")</f>
        <v xml:space="preserve"> </v>
      </c>
      <c r="G679" s="101"/>
      <c r="H679" s="101"/>
      <c r="I679" s="4" t="str">
        <f>IFERROR(IF((VLOOKUP(G679,'Tabla 2-3-4-5'!$B$10:$C$12,2,FALSE)*(VLOOKUP('Matriz Nº2 Análisis'!H679,'Tabla 2-3-4-5'!$B$10:$C$12,2,FALSE)))&lt;3,"BAJO",IF((VLOOKUP(G679,'Tabla 2-3-4-5'!$B$10:$C$12,2,FALSE)*(VLOOKUP('Matriz Nº2 Análisis'!H679,'Tabla 2-3-4-5'!$B$10:$C$12,2,FALSE)))&gt;5,"ALTO","MEDIO"))," ")</f>
        <v xml:space="preserve"> </v>
      </c>
      <c r="J679" s="9"/>
      <c r="K679" s="10"/>
      <c r="N679" s="10"/>
      <c r="O679" s="10"/>
      <c r="P679" s="10"/>
      <c r="Q679" s="10"/>
      <c r="R679" s="10"/>
      <c r="S679" s="10"/>
      <c r="T679" s="10"/>
      <c r="U679" s="10"/>
      <c r="V679" s="10"/>
      <c r="W679" s="10"/>
      <c r="X679" s="10"/>
      <c r="Y679" s="10"/>
      <c r="Z679" s="10"/>
      <c r="AA679" s="10"/>
      <c r="AB679" s="10"/>
      <c r="AC679" s="10"/>
    </row>
    <row r="680" spans="1:29" ht="83.25" customHeight="1" x14ac:dyDescent="0.3">
      <c r="A680" s="136" t="str">
        <f>'Matriz Nº1 Identificación'!A680</f>
        <v>74. 5</v>
      </c>
      <c r="B680" s="4" t="str">
        <f>IF('Matriz Nº1 Identificación'!B680&lt;&gt;" ",'Matriz Nº1 Identificación'!F680," ")</f>
        <v xml:space="preserve"> </v>
      </c>
      <c r="C680" s="101"/>
      <c r="D680" s="101"/>
      <c r="E680" s="4" t="str">
        <f>IFERROR(IF((VLOOKUP(C680,'Tabla 2-3-4-5'!$B$10:$C$12,2,FALSE)*(VLOOKUP('Matriz Nº2 Análisis'!D680,'Tabla 2-3-4-5'!$B$10:$C$12,2,FALSE)))&lt;3,"BAJO",IF((VLOOKUP(C680,'Tabla 2-3-4-5'!$B$10:$C$12,2,FALSE)*(VLOOKUP('Matriz Nº2 Análisis'!D680,'Tabla 2-3-4-5'!$B$10:$C$12,2,FALSE)))&gt;5,"ALTO","MEDIO"))," ")</f>
        <v xml:space="preserve"> </v>
      </c>
      <c r="F680" s="5" t="str">
        <f>IF(B680&lt;&gt;" ",'Matriz Nº1 Identificación'!E680," ")</f>
        <v xml:space="preserve"> </v>
      </c>
      <c r="G680" s="101"/>
      <c r="H680" s="101"/>
      <c r="I680" s="4" t="str">
        <f>IFERROR(IF((VLOOKUP(G680,'Tabla 2-3-4-5'!$B$10:$C$12,2,FALSE)*(VLOOKUP('Matriz Nº2 Análisis'!H680,'Tabla 2-3-4-5'!$B$10:$C$12,2,FALSE)))&lt;3,"BAJO",IF((VLOOKUP(G680,'Tabla 2-3-4-5'!$B$10:$C$12,2,FALSE)*(VLOOKUP('Matriz Nº2 Análisis'!H680,'Tabla 2-3-4-5'!$B$10:$C$12,2,FALSE)))&gt;5,"ALTO","MEDIO"))," ")</f>
        <v xml:space="preserve"> </v>
      </c>
      <c r="J680" s="9"/>
      <c r="K680" s="10"/>
      <c r="N680" s="10"/>
      <c r="O680" s="10"/>
      <c r="P680" s="10"/>
      <c r="Q680" s="10"/>
      <c r="R680" s="10"/>
      <c r="S680" s="10"/>
      <c r="T680" s="10"/>
      <c r="U680" s="10"/>
      <c r="V680" s="10"/>
      <c r="W680" s="10"/>
      <c r="X680" s="10"/>
      <c r="Y680" s="10"/>
      <c r="Z680" s="10"/>
      <c r="AA680" s="10"/>
      <c r="AB680" s="10"/>
      <c r="AC680" s="10"/>
    </row>
    <row r="681" spans="1:29" ht="83.25" customHeight="1" x14ac:dyDescent="0.3">
      <c r="A681" s="136" t="str">
        <f>'Matriz Nº1 Identificación'!A681</f>
        <v>74. 6</v>
      </c>
      <c r="B681" s="4" t="str">
        <f>IF('Matriz Nº1 Identificación'!B681&lt;&gt;" ",'Matriz Nº1 Identificación'!F681," ")</f>
        <v xml:space="preserve"> </v>
      </c>
      <c r="C681" s="101"/>
      <c r="D681" s="101"/>
      <c r="E681" s="4" t="str">
        <f>IFERROR(IF((VLOOKUP(C681,'Tabla 2-3-4-5'!$B$10:$C$12,2,FALSE)*(VLOOKUP('Matriz Nº2 Análisis'!D681,'Tabla 2-3-4-5'!$B$10:$C$12,2,FALSE)))&lt;3,"BAJO",IF((VLOOKUP(C681,'Tabla 2-3-4-5'!$B$10:$C$12,2,FALSE)*(VLOOKUP('Matriz Nº2 Análisis'!D681,'Tabla 2-3-4-5'!$B$10:$C$12,2,FALSE)))&gt;5,"ALTO","MEDIO"))," ")</f>
        <v xml:space="preserve"> </v>
      </c>
      <c r="F681" s="5" t="str">
        <f>IF(B681&lt;&gt;" ",'Matriz Nº1 Identificación'!E681," ")</f>
        <v xml:space="preserve"> </v>
      </c>
      <c r="G681" s="101"/>
      <c r="H681" s="101"/>
      <c r="I681" s="4" t="str">
        <f>IFERROR(IF((VLOOKUP(G681,'Tabla 2-3-4-5'!$B$10:$C$12,2,FALSE)*(VLOOKUP('Matriz Nº2 Análisis'!H681,'Tabla 2-3-4-5'!$B$10:$C$12,2,FALSE)))&lt;3,"BAJO",IF((VLOOKUP(G681,'Tabla 2-3-4-5'!$B$10:$C$12,2,FALSE)*(VLOOKUP('Matriz Nº2 Análisis'!H681,'Tabla 2-3-4-5'!$B$10:$C$12,2,FALSE)))&gt;5,"ALTO","MEDIO"))," ")</f>
        <v xml:space="preserve"> </v>
      </c>
      <c r="J681" s="9"/>
      <c r="K681" s="10"/>
      <c r="N681" s="10"/>
      <c r="O681" s="10"/>
      <c r="P681" s="10"/>
      <c r="Q681" s="10"/>
      <c r="R681" s="10"/>
      <c r="S681" s="10"/>
      <c r="T681" s="10"/>
      <c r="U681" s="10"/>
      <c r="V681" s="10"/>
      <c r="W681" s="10"/>
      <c r="X681" s="10"/>
      <c r="Y681" s="10"/>
      <c r="Z681" s="10"/>
      <c r="AA681" s="10"/>
      <c r="AB681" s="10"/>
      <c r="AC681" s="10"/>
    </row>
    <row r="682" spans="1:29" ht="83.25" customHeight="1" thickBot="1" x14ac:dyDescent="0.35">
      <c r="A682" s="136" t="str">
        <f>'Matriz Nº1 Identificación'!A682</f>
        <v>74. 7</v>
      </c>
      <c r="B682" s="4" t="str">
        <f>IF('Matriz Nº1 Identificación'!B682&lt;&gt;" ",'Matriz Nº1 Identificación'!F682," ")</f>
        <v xml:space="preserve"> </v>
      </c>
      <c r="C682" s="101"/>
      <c r="D682" s="101"/>
      <c r="E682" s="4" t="str">
        <f>IFERROR(IF((VLOOKUP(C682,'Tabla 2-3-4-5'!$B$10:$C$12,2,FALSE)*(VLOOKUP('Matriz Nº2 Análisis'!D682,'Tabla 2-3-4-5'!$B$10:$C$12,2,FALSE)))&lt;3,"BAJO",IF((VLOOKUP(C682,'Tabla 2-3-4-5'!$B$10:$C$12,2,FALSE)*(VLOOKUP('Matriz Nº2 Análisis'!D682,'Tabla 2-3-4-5'!$B$10:$C$12,2,FALSE)))&gt;5,"ALTO","MEDIO"))," ")</f>
        <v xml:space="preserve"> </v>
      </c>
      <c r="F682" s="5" t="str">
        <f>IF(B682&lt;&gt;" ",'Matriz Nº1 Identificación'!E682," ")</f>
        <v xml:space="preserve"> </v>
      </c>
      <c r="G682" s="101"/>
      <c r="H682" s="101"/>
      <c r="I682" s="4" t="str">
        <f>IFERROR(IF((VLOOKUP(G682,'Tabla 2-3-4-5'!$B$10:$C$12,2,FALSE)*(VLOOKUP('Matriz Nº2 Análisis'!H682,'Tabla 2-3-4-5'!$B$10:$C$12,2,FALSE)))&lt;3,"BAJO",IF((VLOOKUP(G682,'Tabla 2-3-4-5'!$B$10:$C$12,2,FALSE)*(VLOOKUP('Matriz Nº2 Análisis'!H682,'Tabla 2-3-4-5'!$B$10:$C$12,2,FALSE)))&gt;5,"ALTO","MEDIO"))," ")</f>
        <v xml:space="preserve"> </v>
      </c>
      <c r="J682" s="9"/>
      <c r="K682" s="10"/>
      <c r="N682" s="10"/>
      <c r="O682" s="10"/>
      <c r="P682" s="10"/>
      <c r="Q682" s="10"/>
      <c r="R682" s="10"/>
      <c r="S682" s="10"/>
      <c r="T682" s="10"/>
      <c r="U682" s="10"/>
      <c r="V682" s="10"/>
      <c r="W682" s="10"/>
      <c r="X682" s="10"/>
      <c r="Y682" s="10"/>
      <c r="Z682" s="10"/>
      <c r="AA682" s="10"/>
      <c r="AB682" s="10"/>
      <c r="AC682" s="10"/>
    </row>
    <row r="683" spans="1:29" ht="23.25" customHeight="1" thickBot="1" x14ac:dyDescent="0.35">
      <c r="A683" s="73" t="str">
        <f>'Matriz Nº1 Identificación'!A683</f>
        <v xml:space="preserve">Objetivo Estratégico: </v>
      </c>
      <c r="B683" s="409">
        <f>+'Matriz Nº1 Identificación'!B683:H683</f>
        <v>0</v>
      </c>
      <c r="C683" s="410"/>
      <c r="D683" s="410"/>
      <c r="E683" s="410"/>
      <c r="F683" s="410"/>
      <c r="G683" s="410"/>
      <c r="H683" s="410"/>
      <c r="I683" s="411"/>
      <c r="J683" s="1"/>
    </row>
    <row r="684" spans="1:29" ht="26.25" customHeight="1" x14ac:dyDescent="0.3">
      <c r="A684" s="75" t="str">
        <f>'Matriz Nº1 Identificación'!A684</f>
        <v>Objetivo táctico</v>
      </c>
      <c r="B684" s="406" t="str">
        <f>+'Matriz Nº1 Identificación'!B684:H684</f>
        <v xml:space="preserve">75. </v>
      </c>
      <c r="C684" s="407"/>
      <c r="D684" s="407"/>
      <c r="E684" s="407"/>
      <c r="F684" s="407"/>
      <c r="G684" s="407"/>
      <c r="H684" s="407"/>
      <c r="I684" s="408"/>
      <c r="J684" s="1"/>
    </row>
    <row r="685" spans="1:29" ht="83.25" customHeight="1" x14ac:dyDescent="0.3">
      <c r="A685" s="136" t="str">
        <f>'Matriz Nº1 Identificación'!A685</f>
        <v>75. 1</v>
      </c>
      <c r="B685" s="4" t="str">
        <f>IF('Matriz Nº1 Identificación'!B685&lt;&gt;" ",'Matriz Nº1 Identificación'!F685," ")</f>
        <v xml:space="preserve"> </v>
      </c>
      <c r="C685" s="101"/>
      <c r="D685" s="101"/>
      <c r="E685" s="4" t="str">
        <f>IFERROR(IF((VLOOKUP(C685,'Tabla 2-3-4-5'!$B$10:$C$12,2,FALSE)*(VLOOKUP('Matriz Nº2 Análisis'!D685,'Tabla 2-3-4-5'!$B$10:$C$12,2,FALSE)))&lt;3,"BAJO",IF((VLOOKUP(C685,'Tabla 2-3-4-5'!$B$10:$C$12,2,FALSE)*(VLOOKUP('Matriz Nº2 Análisis'!D685,'Tabla 2-3-4-5'!$B$10:$C$12,2,FALSE)))&gt;5,"ALTO","MEDIO"))," ")</f>
        <v xml:space="preserve"> </v>
      </c>
      <c r="F685" s="5" t="str">
        <f>IF(B685&lt;&gt;" ",'Matriz Nº1 Identificación'!E685," ")</f>
        <v xml:space="preserve"> </v>
      </c>
      <c r="G685" s="101"/>
      <c r="H685" s="101"/>
      <c r="I685" s="4" t="str">
        <f>IFERROR(IF((VLOOKUP(G685,'Tabla 2-3-4-5'!$B$10:$C$12,2,FALSE)*(VLOOKUP('Matriz Nº2 Análisis'!H685,'Tabla 2-3-4-5'!$B$10:$C$12,2,FALSE)))&lt;3,"BAJO",IF((VLOOKUP(G685,'Tabla 2-3-4-5'!$B$10:$C$12,2,FALSE)*(VLOOKUP('Matriz Nº2 Análisis'!H685,'Tabla 2-3-4-5'!$B$10:$C$12,2,FALSE)))&gt;5,"ALTO","MEDIO"))," ")</f>
        <v xml:space="preserve"> </v>
      </c>
      <c r="J685" s="9"/>
      <c r="K685" s="10"/>
      <c r="N685" s="10"/>
      <c r="O685" s="10"/>
      <c r="P685" s="10"/>
      <c r="Q685" s="10"/>
      <c r="R685" s="10"/>
      <c r="S685" s="10"/>
      <c r="T685" s="10"/>
      <c r="U685" s="10"/>
      <c r="V685" s="10"/>
      <c r="W685" s="10"/>
      <c r="X685" s="10"/>
      <c r="Y685" s="10"/>
      <c r="Z685" s="10"/>
      <c r="AA685" s="10"/>
      <c r="AB685" s="10"/>
      <c r="AC685" s="10"/>
    </row>
    <row r="686" spans="1:29" ht="83.25" customHeight="1" x14ac:dyDescent="0.3">
      <c r="A686" s="136" t="str">
        <f>'Matriz Nº1 Identificación'!A686</f>
        <v>75. 2</v>
      </c>
      <c r="B686" s="4" t="str">
        <f>IF('Matriz Nº1 Identificación'!B686&lt;&gt;" ",'Matriz Nº1 Identificación'!F686," ")</f>
        <v xml:space="preserve"> </v>
      </c>
      <c r="C686" s="101"/>
      <c r="D686" s="101"/>
      <c r="E686" s="4" t="str">
        <f>IFERROR(IF((VLOOKUP(C686,'Tabla 2-3-4-5'!$B$10:$C$12,2,FALSE)*(VLOOKUP('Matriz Nº2 Análisis'!D686,'Tabla 2-3-4-5'!$B$10:$C$12,2,FALSE)))&lt;3,"BAJO",IF((VLOOKUP(C686,'Tabla 2-3-4-5'!$B$10:$C$12,2,FALSE)*(VLOOKUP('Matriz Nº2 Análisis'!D686,'Tabla 2-3-4-5'!$B$10:$C$12,2,FALSE)))&gt;5,"ALTO","MEDIO"))," ")</f>
        <v xml:space="preserve"> </v>
      </c>
      <c r="F686" s="5" t="str">
        <f>IF(B686&lt;&gt;" ",'Matriz Nº1 Identificación'!E686," ")</f>
        <v xml:space="preserve"> </v>
      </c>
      <c r="G686" s="101"/>
      <c r="H686" s="101"/>
      <c r="I686" s="4" t="str">
        <f>IFERROR(IF((VLOOKUP(G686,'Tabla 2-3-4-5'!$B$10:$C$12,2,FALSE)*(VLOOKUP('Matriz Nº2 Análisis'!H686,'Tabla 2-3-4-5'!$B$10:$C$12,2,FALSE)))&lt;3,"BAJO",IF((VLOOKUP(G686,'Tabla 2-3-4-5'!$B$10:$C$12,2,FALSE)*(VLOOKUP('Matriz Nº2 Análisis'!H686,'Tabla 2-3-4-5'!$B$10:$C$12,2,FALSE)))&gt;5,"ALTO","MEDIO"))," ")</f>
        <v xml:space="preserve"> </v>
      </c>
      <c r="J686" s="9"/>
      <c r="K686" s="10"/>
      <c r="N686" s="10"/>
      <c r="O686" s="10"/>
      <c r="P686" s="10"/>
      <c r="Q686" s="10"/>
      <c r="R686" s="10"/>
      <c r="S686" s="10"/>
      <c r="T686" s="10"/>
      <c r="U686" s="10"/>
      <c r="V686" s="10"/>
      <c r="W686" s="10"/>
      <c r="X686" s="10"/>
      <c r="Y686" s="10"/>
      <c r="Z686" s="10"/>
      <c r="AA686" s="10"/>
      <c r="AB686" s="10"/>
      <c r="AC686" s="10"/>
    </row>
    <row r="687" spans="1:29" ht="83.25" customHeight="1" x14ac:dyDescent="0.3">
      <c r="A687" s="136" t="str">
        <f>'Matriz Nº1 Identificación'!A687</f>
        <v>75. 3</v>
      </c>
      <c r="B687" s="4" t="str">
        <f>IF('Matriz Nº1 Identificación'!B687&lt;&gt;" ",'Matriz Nº1 Identificación'!F687," ")</f>
        <v xml:space="preserve"> </v>
      </c>
      <c r="C687" s="101"/>
      <c r="D687" s="101"/>
      <c r="E687" s="4" t="str">
        <f>IFERROR(IF((VLOOKUP(C687,'Tabla 2-3-4-5'!$B$10:$C$12,2,FALSE)*(VLOOKUP('Matriz Nº2 Análisis'!D687,'Tabla 2-3-4-5'!$B$10:$C$12,2,FALSE)))&lt;3,"BAJO",IF((VLOOKUP(C687,'Tabla 2-3-4-5'!$B$10:$C$12,2,FALSE)*(VLOOKUP('Matriz Nº2 Análisis'!D687,'Tabla 2-3-4-5'!$B$10:$C$12,2,FALSE)))&gt;5,"ALTO","MEDIO"))," ")</f>
        <v xml:space="preserve"> </v>
      </c>
      <c r="F687" s="5" t="str">
        <f>IF(B687&lt;&gt;" ",'Matriz Nº1 Identificación'!E687," ")</f>
        <v xml:space="preserve"> </v>
      </c>
      <c r="G687" s="101"/>
      <c r="H687" s="101"/>
      <c r="I687" s="4" t="str">
        <f>IFERROR(IF((VLOOKUP(G687,'Tabla 2-3-4-5'!$B$10:$C$12,2,FALSE)*(VLOOKUP('Matriz Nº2 Análisis'!H687,'Tabla 2-3-4-5'!$B$10:$C$12,2,FALSE)))&lt;3,"BAJO",IF((VLOOKUP(G687,'Tabla 2-3-4-5'!$B$10:$C$12,2,FALSE)*(VLOOKUP('Matriz Nº2 Análisis'!H687,'Tabla 2-3-4-5'!$B$10:$C$12,2,FALSE)))&gt;5,"ALTO","MEDIO"))," ")</f>
        <v xml:space="preserve"> </v>
      </c>
      <c r="J687" s="9"/>
      <c r="K687" s="10"/>
      <c r="N687" s="10"/>
      <c r="O687" s="10"/>
      <c r="P687" s="10"/>
      <c r="Q687" s="10"/>
      <c r="R687" s="10"/>
      <c r="S687" s="10"/>
      <c r="T687" s="10"/>
      <c r="U687" s="10"/>
      <c r="V687" s="10"/>
      <c r="W687" s="10"/>
      <c r="X687" s="10"/>
      <c r="Y687" s="10"/>
      <c r="Z687" s="10"/>
      <c r="AA687" s="10"/>
      <c r="AB687" s="10"/>
      <c r="AC687" s="10"/>
    </row>
    <row r="688" spans="1:29" ht="83.25" customHeight="1" x14ac:dyDescent="0.3">
      <c r="A688" s="136" t="str">
        <f>'Matriz Nº1 Identificación'!A688</f>
        <v>75. 4</v>
      </c>
      <c r="B688" s="4" t="str">
        <f>IF('Matriz Nº1 Identificación'!B688&lt;&gt;" ",'Matriz Nº1 Identificación'!F688," ")</f>
        <v xml:space="preserve"> </v>
      </c>
      <c r="C688" s="101"/>
      <c r="D688" s="101"/>
      <c r="E688" s="4" t="str">
        <f>IFERROR(IF((VLOOKUP(C688,'Tabla 2-3-4-5'!$B$10:$C$12,2,FALSE)*(VLOOKUP('Matriz Nº2 Análisis'!D688,'Tabla 2-3-4-5'!$B$10:$C$12,2,FALSE)))&lt;3,"BAJO",IF((VLOOKUP(C688,'Tabla 2-3-4-5'!$B$10:$C$12,2,FALSE)*(VLOOKUP('Matriz Nº2 Análisis'!D688,'Tabla 2-3-4-5'!$B$10:$C$12,2,FALSE)))&gt;5,"ALTO","MEDIO"))," ")</f>
        <v xml:space="preserve"> </v>
      </c>
      <c r="F688" s="5" t="str">
        <f>IF(B688&lt;&gt;" ",'Matriz Nº1 Identificación'!E688," ")</f>
        <v xml:space="preserve"> </v>
      </c>
      <c r="G688" s="101"/>
      <c r="H688" s="101"/>
      <c r="I688" s="4" t="str">
        <f>IFERROR(IF((VLOOKUP(G688,'Tabla 2-3-4-5'!$B$10:$C$12,2,FALSE)*(VLOOKUP('Matriz Nº2 Análisis'!H688,'Tabla 2-3-4-5'!$B$10:$C$12,2,FALSE)))&lt;3,"BAJO",IF((VLOOKUP(G688,'Tabla 2-3-4-5'!$B$10:$C$12,2,FALSE)*(VLOOKUP('Matriz Nº2 Análisis'!H688,'Tabla 2-3-4-5'!$B$10:$C$12,2,FALSE)))&gt;5,"ALTO","MEDIO"))," ")</f>
        <v xml:space="preserve"> </v>
      </c>
      <c r="J688" s="9"/>
      <c r="K688" s="10"/>
      <c r="N688" s="10"/>
      <c r="O688" s="10"/>
      <c r="P688" s="10"/>
      <c r="Q688" s="10"/>
      <c r="R688" s="10"/>
      <c r="S688" s="10"/>
      <c r="T688" s="10"/>
      <c r="U688" s="10"/>
      <c r="V688" s="10"/>
      <c r="W688" s="10"/>
      <c r="X688" s="10"/>
      <c r="Y688" s="10"/>
      <c r="Z688" s="10"/>
      <c r="AA688" s="10"/>
      <c r="AB688" s="10"/>
      <c r="AC688" s="10"/>
    </row>
    <row r="689" spans="1:29" ht="83.25" customHeight="1" x14ac:dyDescent="0.3">
      <c r="A689" s="136" t="str">
        <f>'Matriz Nº1 Identificación'!A689</f>
        <v>75. 5</v>
      </c>
      <c r="B689" s="4" t="str">
        <f>IF('Matriz Nº1 Identificación'!B689&lt;&gt;" ",'Matriz Nº1 Identificación'!F689," ")</f>
        <v xml:space="preserve"> </v>
      </c>
      <c r="C689" s="101"/>
      <c r="D689" s="101"/>
      <c r="E689" s="4" t="str">
        <f>IFERROR(IF((VLOOKUP(C689,'Tabla 2-3-4-5'!$B$10:$C$12,2,FALSE)*(VLOOKUP('Matriz Nº2 Análisis'!D689,'Tabla 2-3-4-5'!$B$10:$C$12,2,FALSE)))&lt;3,"BAJO",IF((VLOOKUP(C689,'Tabla 2-3-4-5'!$B$10:$C$12,2,FALSE)*(VLOOKUP('Matriz Nº2 Análisis'!D689,'Tabla 2-3-4-5'!$B$10:$C$12,2,FALSE)))&gt;5,"ALTO","MEDIO"))," ")</f>
        <v xml:space="preserve"> </v>
      </c>
      <c r="F689" s="5" t="str">
        <f>IF(B689&lt;&gt;" ",'Matriz Nº1 Identificación'!E689," ")</f>
        <v xml:space="preserve"> </v>
      </c>
      <c r="G689" s="101"/>
      <c r="H689" s="101"/>
      <c r="I689" s="4" t="str">
        <f>IFERROR(IF((VLOOKUP(G689,'Tabla 2-3-4-5'!$B$10:$C$12,2,FALSE)*(VLOOKUP('Matriz Nº2 Análisis'!H689,'Tabla 2-3-4-5'!$B$10:$C$12,2,FALSE)))&lt;3,"BAJO",IF((VLOOKUP(G689,'Tabla 2-3-4-5'!$B$10:$C$12,2,FALSE)*(VLOOKUP('Matriz Nº2 Análisis'!H689,'Tabla 2-3-4-5'!$B$10:$C$12,2,FALSE)))&gt;5,"ALTO","MEDIO"))," ")</f>
        <v xml:space="preserve"> </v>
      </c>
      <c r="J689" s="9"/>
      <c r="K689" s="10"/>
      <c r="N689" s="10"/>
      <c r="O689" s="10"/>
      <c r="P689" s="10"/>
      <c r="Q689" s="10"/>
      <c r="R689" s="10"/>
      <c r="S689" s="10"/>
      <c r="T689" s="10"/>
      <c r="U689" s="10"/>
      <c r="V689" s="10"/>
      <c r="W689" s="10"/>
      <c r="X689" s="10"/>
      <c r="Y689" s="10"/>
      <c r="Z689" s="10"/>
      <c r="AA689" s="10"/>
      <c r="AB689" s="10"/>
      <c r="AC689" s="10"/>
    </row>
    <row r="690" spans="1:29" ht="83.25" customHeight="1" x14ac:dyDescent="0.3">
      <c r="A690" s="136" t="str">
        <f>'Matriz Nº1 Identificación'!A690</f>
        <v>75. 6</v>
      </c>
      <c r="B690" s="4" t="str">
        <f>IF('Matriz Nº1 Identificación'!B690&lt;&gt;" ",'Matriz Nº1 Identificación'!F690," ")</f>
        <v xml:space="preserve"> </v>
      </c>
      <c r="C690" s="101"/>
      <c r="D690" s="101"/>
      <c r="E690" s="4" t="str">
        <f>IFERROR(IF((VLOOKUP(C690,'Tabla 2-3-4-5'!$B$10:$C$12,2,FALSE)*(VLOOKUP('Matriz Nº2 Análisis'!D690,'Tabla 2-3-4-5'!$B$10:$C$12,2,FALSE)))&lt;3,"BAJO",IF((VLOOKUP(C690,'Tabla 2-3-4-5'!$B$10:$C$12,2,FALSE)*(VLOOKUP('Matriz Nº2 Análisis'!D690,'Tabla 2-3-4-5'!$B$10:$C$12,2,FALSE)))&gt;5,"ALTO","MEDIO"))," ")</f>
        <v xml:space="preserve"> </v>
      </c>
      <c r="F690" s="5" t="str">
        <f>IF(B690&lt;&gt;" ",'Matriz Nº1 Identificación'!E690," ")</f>
        <v xml:space="preserve"> </v>
      </c>
      <c r="G690" s="101"/>
      <c r="H690" s="101"/>
      <c r="I690" s="4" t="str">
        <f>IFERROR(IF((VLOOKUP(G690,'Tabla 2-3-4-5'!$B$10:$C$12,2,FALSE)*(VLOOKUP('Matriz Nº2 Análisis'!H690,'Tabla 2-3-4-5'!$B$10:$C$12,2,FALSE)))&lt;3,"BAJO",IF((VLOOKUP(G690,'Tabla 2-3-4-5'!$B$10:$C$12,2,FALSE)*(VLOOKUP('Matriz Nº2 Análisis'!H690,'Tabla 2-3-4-5'!$B$10:$C$12,2,FALSE)))&gt;5,"ALTO","MEDIO"))," ")</f>
        <v xml:space="preserve"> </v>
      </c>
      <c r="J690" s="9"/>
      <c r="K690" s="10"/>
      <c r="N690" s="10"/>
      <c r="O690" s="10"/>
      <c r="P690" s="10"/>
      <c r="Q690" s="10"/>
      <c r="R690" s="10"/>
      <c r="S690" s="10"/>
      <c r="T690" s="10"/>
      <c r="U690" s="10"/>
      <c r="V690" s="10"/>
      <c r="W690" s="10"/>
      <c r="X690" s="10"/>
      <c r="Y690" s="10"/>
      <c r="Z690" s="10"/>
      <c r="AA690" s="10"/>
      <c r="AB690" s="10"/>
      <c r="AC690" s="10"/>
    </row>
    <row r="691" spans="1:29" ht="83.25" customHeight="1" thickBot="1" x14ac:dyDescent="0.35">
      <c r="A691" s="136" t="str">
        <f>'Matriz Nº1 Identificación'!A691</f>
        <v>75. 7</v>
      </c>
      <c r="B691" s="4" t="str">
        <f>IF('Matriz Nº1 Identificación'!B691&lt;&gt;" ",'Matriz Nº1 Identificación'!F691," ")</f>
        <v xml:space="preserve"> </v>
      </c>
      <c r="C691" s="101"/>
      <c r="D691" s="101"/>
      <c r="E691" s="4" t="str">
        <f>IFERROR(IF((VLOOKUP(C691,'Tabla 2-3-4-5'!$B$10:$C$12,2,FALSE)*(VLOOKUP('Matriz Nº2 Análisis'!D691,'Tabla 2-3-4-5'!$B$10:$C$12,2,FALSE)))&lt;3,"BAJO",IF((VLOOKUP(C691,'Tabla 2-3-4-5'!$B$10:$C$12,2,FALSE)*(VLOOKUP('Matriz Nº2 Análisis'!D691,'Tabla 2-3-4-5'!$B$10:$C$12,2,FALSE)))&gt;5,"ALTO","MEDIO"))," ")</f>
        <v xml:space="preserve"> </v>
      </c>
      <c r="F691" s="5" t="str">
        <f>IF(B691&lt;&gt;" ",'Matriz Nº1 Identificación'!E691," ")</f>
        <v xml:space="preserve"> </v>
      </c>
      <c r="G691" s="101"/>
      <c r="H691" s="101"/>
      <c r="I691" s="4" t="str">
        <f>IFERROR(IF((VLOOKUP(G691,'Tabla 2-3-4-5'!$B$10:$C$12,2,FALSE)*(VLOOKUP('Matriz Nº2 Análisis'!H691,'Tabla 2-3-4-5'!$B$10:$C$12,2,FALSE)))&lt;3,"BAJO",IF((VLOOKUP(G691,'Tabla 2-3-4-5'!$B$10:$C$12,2,FALSE)*(VLOOKUP('Matriz Nº2 Análisis'!H691,'Tabla 2-3-4-5'!$B$10:$C$12,2,FALSE)))&gt;5,"ALTO","MEDIO"))," ")</f>
        <v xml:space="preserve"> </v>
      </c>
      <c r="J691" s="9"/>
      <c r="K691" s="10"/>
      <c r="N691" s="10"/>
      <c r="O691" s="10"/>
      <c r="P691" s="10"/>
      <c r="Q691" s="10"/>
      <c r="R691" s="10"/>
      <c r="S691" s="10"/>
      <c r="T691" s="10"/>
      <c r="U691" s="10"/>
      <c r="V691" s="10"/>
      <c r="W691" s="10"/>
      <c r="X691" s="10"/>
      <c r="Y691" s="10"/>
      <c r="Z691" s="10"/>
      <c r="AA691" s="10"/>
      <c r="AB691" s="10"/>
      <c r="AC691" s="10"/>
    </row>
    <row r="692" spans="1:29" ht="23.25" customHeight="1" thickBot="1" x14ac:dyDescent="0.35">
      <c r="A692" s="73" t="str">
        <f>'Matriz Nº1 Identificación'!A692</f>
        <v xml:space="preserve">Objetivo Estratégico: </v>
      </c>
      <c r="B692" s="409">
        <f>+'Matriz Nº1 Identificación'!B692:H692</f>
        <v>0</v>
      </c>
      <c r="C692" s="410"/>
      <c r="D692" s="410"/>
      <c r="E692" s="410"/>
      <c r="F692" s="410"/>
      <c r="G692" s="410"/>
      <c r="H692" s="410"/>
      <c r="I692" s="411"/>
      <c r="J692" s="1"/>
    </row>
    <row r="693" spans="1:29" ht="26.25" customHeight="1" x14ac:dyDescent="0.3">
      <c r="A693" s="75" t="str">
        <f>'Matriz Nº1 Identificación'!A693</f>
        <v>Objetivo táctico</v>
      </c>
      <c r="B693" s="406" t="str">
        <f>+'Matriz Nº1 Identificación'!B693:H693</f>
        <v xml:space="preserve">76. </v>
      </c>
      <c r="C693" s="407"/>
      <c r="D693" s="407"/>
      <c r="E693" s="407"/>
      <c r="F693" s="407"/>
      <c r="G693" s="407"/>
      <c r="H693" s="407"/>
      <c r="I693" s="408"/>
      <c r="J693" s="1"/>
    </row>
    <row r="694" spans="1:29" ht="83.25" customHeight="1" x14ac:dyDescent="0.3">
      <c r="A694" s="136" t="str">
        <f>'Matriz Nº1 Identificación'!A694</f>
        <v>76. 1</v>
      </c>
      <c r="B694" s="4" t="str">
        <f>IF('Matriz Nº1 Identificación'!B694&lt;&gt;" ",'Matriz Nº1 Identificación'!F694," ")</f>
        <v xml:space="preserve"> </v>
      </c>
      <c r="C694" s="101"/>
      <c r="D694" s="101"/>
      <c r="E694" s="4" t="str">
        <f>IFERROR(IF((VLOOKUP(C694,'Tabla 2-3-4-5'!$B$10:$C$12,2,FALSE)*(VLOOKUP('Matriz Nº2 Análisis'!D694,'Tabla 2-3-4-5'!$B$10:$C$12,2,FALSE)))&lt;3,"BAJO",IF((VLOOKUP(C694,'Tabla 2-3-4-5'!$B$10:$C$12,2,FALSE)*(VLOOKUP('Matriz Nº2 Análisis'!D694,'Tabla 2-3-4-5'!$B$10:$C$12,2,FALSE)))&gt;5,"ALTO","MEDIO"))," ")</f>
        <v xml:space="preserve"> </v>
      </c>
      <c r="F694" s="5" t="str">
        <f>IF(B694&lt;&gt;" ",'Matriz Nº1 Identificación'!E694," ")</f>
        <v xml:space="preserve"> </v>
      </c>
      <c r="G694" s="101"/>
      <c r="H694" s="101"/>
      <c r="I694" s="4" t="str">
        <f>IFERROR(IF((VLOOKUP(G694,'Tabla 2-3-4-5'!$B$10:$C$12,2,FALSE)*(VLOOKUP('Matriz Nº2 Análisis'!H694,'Tabla 2-3-4-5'!$B$10:$C$12,2,FALSE)))&lt;3,"BAJO",IF((VLOOKUP(G694,'Tabla 2-3-4-5'!$B$10:$C$12,2,FALSE)*(VLOOKUP('Matriz Nº2 Análisis'!H694,'Tabla 2-3-4-5'!$B$10:$C$12,2,FALSE)))&gt;5,"ALTO","MEDIO"))," ")</f>
        <v xml:space="preserve"> </v>
      </c>
      <c r="J694" s="9"/>
      <c r="K694" s="10"/>
      <c r="N694" s="10"/>
      <c r="O694" s="10"/>
      <c r="P694" s="10"/>
      <c r="Q694" s="10"/>
      <c r="R694" s="10"/>
      <c r="S694" s="10"/>
      <c r="T694" s="10"/>
      <c r="U694" s="10"/>
      <c r="V694" s="10"/>
      <c r="W694" s="10"/>
      <c r="X694" s="10"/>
      <c r="Y694" s="10"/>
      <c r="Z694" s="10"/>
      <c r="AA694" s="10"/>
      <c r="AB694" s="10"/>
      <c r="AC694" s="10"/>
    </row>
    <row r="695" spans="1:29" ht="83.25" customHeight="1" x14ac:dyDescent="0.3">
      <c r="A695" s="136" t="str">
        <f>'Matriz Nº1 Identificación'!A695</f>
        <v>76. 2</v>
      </c>
      <c r="B695" s="4" t="str">
        <f>IF('Matriz Nº1 Identificación'!B695&lt;&gt;" ",'Matriz Nº1 Identificación'!F695," ")</f>
        <v xml:space="preserve"> </v>
      </c>
      <c r="C695" s="101"/>
      <c r="D695" s="101"/>
      <c r="E695" s="4" t="str">
        <f>IFERROR(IF((VLOOKUP(C695,'Tabla 2-3-4-5'!$B$10:$C$12,2,FALSE)*(VLOOKUP('Matriz Nº2 Análisis'!D695,'Tabla 2-3-4-5'!$B$10:$C$12,2,FALSE)))&lt;3,"BAJO",IF((VLOOKUP(C695,'Tabla 2-3-4-5'!$B$10:$C$12,2,FALSE)*(VLOOKUP('Matriz Nº2 Análisis'!D695,'Tabla 2-3-4-5'!$B$10:$C$12,2,FALSE)))&gt;5,"ALTO","MEDIO"))," ")</f>
        <v xml:space="preserve"> </v>
      </c>
      <c r="F695" s="5" t="str">
        <f>IF(B695&lt;&gt;" ",'Matriz Nº1 Identificación'!E695," ")</f>
        <v xml:space="preserve"> </v>
      </c>
      <c r="G695" s="101"/>
      <c r="H695" s="101"/>
      <c r="I695" s="4" t="str">
        <f>IFERROR(IF((VLOOKUP(G695,'Tabla 2-3-4-5'!$B$10:$C$12,2,FALSE)*(VLOOKUP('Matriz Nº2 Análisis'!H695,'Tabla 2-3-4-5'!$B$10:$C$12,2,FALSE)))&lt;3,"BAJO",IF((VLOOKUP(G695,'Tabla 2-3-4-5'!$B$10:$C$12,2,FALSE)*(VLOOKUP('Matriz Nº2 Análisis'!H695,'Tabla 2-3-4-5'!$B$10:$C$12,2,FALSE)))&gt;5,"ALTO","MEDIO"))," ")</f>
        <v xml:space="preserve"> </v>
      </c>
      <c r="J695" s="9"/>
      <c r="K695" s="10"/>
      <c r="N695" s="10"/>
      <c r="O695" s="10"/>
      <c r="P695" s="10"/>
      <c r="Q695" s="10"/>
      <c r="R695" s="10"/>
      <c r="S695" s="10"/>
      <c r="T695" s="10"/>
      <c r="U695" s="10"/>
      <c r="V695" s="10"/>
      <c r="W695" s="10"/>
      <c r="X695" s="10"/>
      <c r="Y695" s="10"/>
      <c r="Z695" s="10"/>
      <c r="AA695" s="10"/>
      <c r="AB695" s="10"/>
      <c r="AC695" s="10"/>
    </row>
    <row r="696" spans="1:29" ht="83.25" customHeight="1" x14ac:dyDescent="0.3">
      <c r="A696" s="136" t="str">
        <f>'Matriz Nº1 Identificación'!A696</f>
        <v>76. 3</v>
      </c>
      <c r="B696" s="4" t="str">
        <f>IF('Matriz Nº1 Identificación'!B696&lt;&gt;" ",'Matriz Nº1 Identificación'!F696," ")</f>
        <v xml:space="preserve"> </v>
      </c>
      <c r="C696" s="101"/>
      <c r="D696" s="101"/>
      <c r="E696" s="4" t="str">
        <f>IFERROR(IF((VLOOKUP(C696,'Tabla 2-3-4-5'!$B$10:$C$12,2,FALSE)*(VLOOKUP('Matriz Nº2 Análisis'!D696,'Tabla 2-3-4-5'!$B$10:$C$12,2,FALSE)))&lt;3,"BAJO",IF((VLOOKUP(C696,'Tabla 2-3-4-5'!$B$10:$C$12,2,FALSE)*(VLOOKUP('Matriz Nº2 Análisis'!D696,'Tabla 2-3-4-5'!$B$10:$C$12,2,FALSE)))&gt;5,"ALTO","MEDIO"))," ")</f>
        <v xml:space="preserve"> </v>
      </c>
      <c r="F696" s="5" t="str">
        <f>IF(B696&lt;&gt;" ",'Matriz Nº1 Identificación'!E696," ")</f>
        <v xml:space="preserve"> </v>
      </c>
      <c r="G696" s="101"/>
      <c r="H696" s="101"/>
      <c r="I696" s="4" t="str">
        <f>IFERROR(IF((VLOOKUP(G696,'Tabla 2-3-4-5'!$B$10:$C$12,2,FALSE)*(VLOOKUP('Matriz Nº2 Análisis'!H696,'Tabla 2-3-4-5'!$B$10:$C$12,2,FALSE)))&lt;3,"BAJO",IF((VLOOKUP(G696,'Tabla 2-3-4-5'!$B$10:$C$12,2,FALSE)*(VLOOKUP('Matriz Nº2 Análisis'!H696,'Tabla 2-3-4-5'!$B$10:$C$12,2,FALSE)))&gt;5,"ALTO","MEDIO"))," ")</f>
        <v xml:space="preserve"> </v>
      </c>
      <c r="J696" s="9"/>
      <c r="K696" s="10"/>
      <c r="N696" s="10"/>
      <c r="O696" s="10"/>
      <c r="P696" s="10"/>
      <c r="Q696" s="10"/>
      <c r="R696" s="10"/>
      <c r="S696" s="10"/>
      <c r="T696" s="10"/>
      <c r="U696" s="10"/>
      <c r="V696" s="10"/>
      <c r="W696" s="10"/>
      <c r="X696" s="10"/>
      <c r="Y696" s="10"/>
      <c r="Z696" s="10"/>
      <c r="AA696" s="10"/>
      <c r="AB696" s="10"/>
      <c r="AC696" s="10"/>
    </row>
    <row r="697" spans="1:29" ht="83.25" customHeight="1" x14ac:dyDescent="0.3">
      <c r="A697" s="136" t="str">
        <f>'Matriz Nº1 Identificación'!A697</f>
        <v>76. 4</v>
      </c>
      <c r="B697" s="4" t="str">
        <f>IF('Matriz Nº1 Identificación'!B697&lt;&gt;" ",'Matriz Nº1 Identificación'!F697," ")</f>
        <v xml:space="preserve"> </v>
      </c>
      <c r="C697" s="101"/>
      <c r="D697" s="101"/>
      <c r="E697" s="4" t="str">
        <f>IFERROR(IF((VLOOKUP(C697,'Tabla 2-3-4-5'!$B$10:$C$12,2,FALSE)*(VLOOKUP('Matriz Nº2 Análisis'!D697,'Tabla 2-3-4-5'!$B$10:$C$12,2,FALSE)))&lt;3,"BAJO",IF((VLOOKUP(C697,'Tabla 2-3-4-5'!$B$10:$C$12,2,FALSE)*(VLOOKUP('Matriz Nº2 Análisis'!D697,'Tabla 2-3-4-5'!$B$10:$C$12,2,FALSE)))&gt;5,"ALTO","MEDIO"))," ")</f>
        <v xml:space="preserve"> </v>
      </c>
      <c r="F697" s="5" t="str">
        <f>IF(B697&lt;&gt;" ",'Matriz Nº1 Identificación'!E697," ")</f>
        <v xml:space="preserve"> </v>
      </c>
      <c r="G697" s="101"/>
      <c r="H697" s="101"/>
      <c r="I697" s="4" t="str">
        <f>IFERROR(IF((VLOOKUP(G697,'Tabla 2-3-4-5'!$B$10:$C$12,2,FALSE)*(VLOOKUP('Matriz Nº2 Análisis'!H697,'Tabla 2-3-4-5'!$B$10:$C$12,2,FALSE)))&lt;3,"BAJO",IF((VLOOKUP(G697,'Tabla 2-3-4-5'!$B$10:$C$12,2,FALSE)*(VLOOKUP('Matriz Nº2 Análisis'!H697,'Tabla 2-3-4-5'!$B$10:$C$12,2,FALSE)))&gt;5,"ALTO","MEDIO"))," ")</f>
        <v xml:space="preserve"> </v>
      </c>
      <c r="J697" s="9"/>
      <c r="K697" s="10"/>
      <c r="N697" s="10"/>
      <c r="O697" s="10"/>
      <c r="P697" s="10"/>
      <c r="Q697" s="10"/>
      <c r="R697" s="10"/>
      <c r="S697" s="10"/>
      <c r="T697" s="10"/>
      <c r="U697" s="10"/>
      <c r="V697" s="10"/>
      <c r="W697" s="10"/>
      <c r="X697" s="10"/>
      <c r="Y697" s="10"/>
      <c r="Z697" s="10"/>
      <c r="AA697" s="10"/>
      <c r="AB697" s="10"/>
      <c r="AC697" s="10"/>
    </row>
    <row r="698" spans="1:29" ht="83.25" customHeight="1" x14ac:dyDescent="0.3">
      <c r="A698" s="136" t="str">
        <f>'Matriz Nº1 Identificación'!A698</f>
        <v>76. 5</v>
      </c>
      <c r="B698" s="4" t="str">
        <f>IF('Matriz Nº1 Identificación'!B698&lt;&gt;" ",'Matriz Nº1 Identificación'!F698," ")</f>
        <v xml:space="preserve"> </v>
      </c>
      <c r="C698" s="101"/>
      <c r="D698" s="101"/>
      <c r="E698" s="4" t="str">
        <f>IFERROR(IF((VLOOKUP(C698,'Tabla 2-3-4-5'!$B$10:$C$12,2,FALSE)*(VLOOKUP('Matriz Nº2 Análisis'!D698,'Tabla 2-3-4-5'!$B$10:$C$12,2,FALSE)))&lt;3,"BAJO",IF((VLOOKUP(C698,'Tabla 2-3-4-5'!$B$10:$C$12,2,FALSE)*(VLOOKUP('Matriz Nº2 Análisis'!D698,'Tabla 2-3-4-5'!$B$10:$C$12,2,FALSE)))&gt;5,"ALTO","MEDIO"))," ")</f>
        <v xml:space="preserve"> </v>
      </c>
      <c r="F698" s="5" t="str">
        <f>IF(B698&lt;&gt;" ",'Matriz Nº1 Identificación'!E698," ")</f>
        <v xml:space="preserve"> </v>
      </c>
      <c r="G698" s="101"/>
      <c r="H698" s="101"/>
      <c r="I698" s="4" t="str">
        <f>IFERROR(IF((VLOOKUP(G698,'Tabla 2-3-4-5'!$B$10:$C$12,2,FALSE)*(VLOOKUP('Matriz Nº2 Análisis'!H698,'Tabla 2-3-4-5'!$B$10:$C$12,2,FALSE)))&lt;3,"BAJO",IF((VLOOKUP(G698,'Tabla 2-3-4-5'!$B$10:$C$12,2,FALSE)*(VLOOKUP('Matriz Nº2 Análisis'!H698,'Tabla 2-3-4-5'!$B$10:$C$12,2,FALSE)))&gt;5,"ALTO","MEDIO"))," ")</f>
        <v xml:space="preserve"> </v>
      </c>
      <c r="J698" s="9"/>
      <c r="K698" s="10"/>
      <c r="N698" s="10"/>
      <c r="O698" s="10"/>
      <c r="P698" s="10"/>
      <c r="Q698" s="10"/>
      <c r="R698" s="10"/>
      <c r="S698" s="10"/>
      <c r="T698" s="10"/>
      <c r="U698" s="10"/>
      <c r="V698" s="10"/>
      <c r="W698" s="10"/>
      <c r="X698" s="10"/>
      <c r="Y698" s="10"/>
      <c r="Z698" s="10"/>
      <c r="AA698" s="10"/>
      <c r="AB698" s="10"/>
      <c r="AC698" s="10"/>
    </row>
    <row r="699" spans="1:29" ht="83.25" customHeight="1" x14ac:dyDescent="0.3">
      <c r="A699" s="136" t="str">
        <f>'Matriz Nº1 Identificación'!A699</f>
        <v>76. 6</v>
      </c>
      <c r="B699" s="4" t="str">
        <f>IF('Matriz Nº1 Identificación'!B699&lt;&gt;" ",'Matriz Nº1 Identificación'!F699," ")</f>
        <v xml:space="preserve"> </v>
      </c>
      <c r="C699" s="101"/>
      <c r="D699" s="101"/>
      <c r="E699" s="4" t="str">
        <f>IFERROR(IF((VLOOKUP(C699,'Tabla 2-3-4-5'!$B$10:$C$12,2,FALSE)*(VLOOKUP('Matriz Nº2 Análisis'!D699,'Tabla 2-3-4-5'!$B$10:$C$12,2,FALSE)))&lt;3,"BAJO",IF((VLOOKUP(C699,'Tabla 2-3-4-5'!$B$10:$C$12,2,FALSE)*(VLOOKUP('Matriz Nº2 Análisis'!D699,'Tabla 2-3-4-5'!$B$10:$C$12,2,FALSE)))&gt;5,"ALTO","MEDIO"))," ")</f>
        <v xml:space="preserve"> </v>
      </c>
      <c r="F699" s="5" t="str">
        <f>IF(B699&lt;&gt;" ",'Matriz Nº1 Identificación'!E699," ")</f>
        <v xml:space="preserve"> </v>
      </c>
      <c r="G699" s="101"/>
      <c r="H699" s="101"/>
      <c r="I699" s="4" t="str">
        <f>IFERROR(IF((VLOOKUP(G699,'Tabla 2-3-4-5'!$B$10:$C$12,2,FALSE)*(VLOOKUP('Matriz Nº2 Análisis'!H699,'Tabla 2-3-4-5'!$B$10:$C$12,2,FALSE)))&lt;3,"BAJO",IF((VLOOKUP(G699,'Tabla 2-3-4-5'!$B$10:$C$12,2,FALSE)*(VLOOKUP('Matriz Nº2 Análisis'!H699,'Tabla 2-3-4-5'!$B$10:$C$12,2,FALSE)))&gt;5,"ALTO","MEDIO"))," ")</f>
        <v xml:space="preserve"> </v>
      </c>
      <c r="J699" s="9"/>
      <c r="K699" s="10"/>
      <c r="N699" s="10"/>
      <c r="O699" s="10"/>
      <c r="P699" s="10"/>
      <c r="Q699" s="10"/>
      <c r="R699" s="10"/>
      <c r="S699" s="10"/>
      <c r="T699" s="10"/>
      <c r="U699" s="10"/>
      <c r="V699" s="10"/>
      <c r="W699" s="10"/>
      <c r="X699" s="10"/>
      <c r="Y699" s="10"/>
      <c r="Z699" s="10"/>
      <c r="AA699" s="10"/>
      <c r="AB699" s="10"/>
      <c r="AC699" s="10"/>
    </row>
    <row r="700" spans="1:29" ht="83.25" customHeight="1" thickBot="1" x14ac:dyDescent="0.35">
      <c r="A700" s="136" t="str">
        <f>'Matriz Nº1 Identificación'!A700</f>
        <v>76. 7</v>
      </c>
      <c r="B700" s="4" t="str">
        <f>IF('Matriz Nº1 Identificación'!B700&lt;&gt;" ",'Matriz Nº1 Identificación'!F700," ")</f>
        <v xml:space="preserve"> </v>
      </c>
      <c r="C700" s="101"/>
      <c r="D700" s="101"/>
      <c r="E700" s="4" t="str">
        <f>IFERROR(IF((VLOOKUP(C700,'Tabla 2-3-4-5'!$B$10:$C$12,2,FALSE)*(VLOOKUP('Matriz Nº2 Análisis'!D700,'Tabla 2-3-4-5'!$B$10:$C$12,2,FALSE)))&lt;3,"BAJO",IF((VLOOKUP(C700,'Tabla 2-3-4-5'!$B$10:$C$12,2,FALSE)*(VLOOKUP('Matriz Nº2 Análisis'!D700,'Tabla 2-3-4-5'!$B$10:$C$12,2,FALSE)))&gt;5,"ALTO","MEDIO"))," ")</f>
        <v xml:space="preserve"> </v>
      </c>
      <c r="F700" s="5" t="str">
        <f>IF(B700&lt;&gt;" ",'Matriz Nº1 Identificación'!E700," ")</f>
        <v xml:space="preserve"> </v>
      </c>
      <c r="G700" s="101"/>
      <c r="H700" s="101"/>
      <c r="I700" s="4" t="str">
        <f>IFERROR(IF((VLOOKUP(G700,'Tabla 2-3-4-5'!$B$10:$C$12,2,FALSE)*(VLOOKUP('Matriz Nº2 Análisis'!H700,'Tabla 2-3-4-5'!$B$10:$C$12,2,FALSE)))&lt;3,"BAJO",IF((VLOOKUP(G700,'Tabla 2-3-4-5'!$B$10:$C$12,2,FALSE)*(VLOOKUP('Matriz Nº2 Análisis'!H700,'Tabla 2-3-4-5'!$B$10:$C$12,2,FALSE)))&gt;5,"ALTO","MEDIO"))," ")</f>
        <v xml:space="preserve"> </v>
      </c>
      <c r="J700" s="9"/>
      <c r="K700" s="10"/>
      <c r="N700" s="10"/>
      <c r="O700" s="10"/>
      <c r="P700" s="10"/>
      <c r="Q700" s="10"/>
      <c r="R700" s="10"/>
      <c r="S700" s="10"/>
      <c r="T700" s="10"/>
      <c r="U700" s="10"/>
      <c r="V700" s="10"/>
      <c r="W700" s="10"/>
      <c r="X700" s="10"/>
      <c r="Y700" s="10"/>
      <c r="Z700" s="10"/>
      <c r="AA700" s="10"/>
      <c r="AB700" s="10"/>
      <c r="AC700" s="10"/>
    </row>
    <row r="701" spans="1:29" ht="23.25" customHeight="1" thickBot="1" x14ac:dyDescent="0.35">
      <c r="A701" s="73" t="str">
        <f>'Matriz Nº1 Identificación'!A701</f>
        <v xml:space="preserve">Objetivo Estratégico: </v>
      </c>
      <c r="B701" s="409">
        <f>+'Matriz Nº1 Identificación'!B701:H701</f>
        <v>0</v>
      </c>
      <c r="C701" s="410"/>
      <c r="D701" s="410"/>
      <c r="E701" s="410"/>
      <c r="F701" s="410"/>
      <c r="G701" s="410"/>
      <c r="H701" s="410"/>
      <c r="I701" s="411"/>
      <c r="J701" s="1"/>
    </row>
    <row r="702" spans="1:29" ht="26.25" customHeight="1" x14ac:dyDescent="0.3">
      <c r="A702" s="75" t="str">
        <f>'Matriz Nº1 Identificación'!A702</f>
        <v>Objetivo táctico</v>
      </c>
      <c r="B702" s="406" t="str">
        <f>+'Matriz Nº1 Identificación'!B702:H702</f>
        <v xml:space="preserve">77. </v>
      </c>
      <c r="C702" s="407"/>
      <c r="D702" s="407"/>
      <c r="E702" s="407"/>
      <c r="F702" s="407"/>
      <c r="G702" s="407"/>
      <c r="H702" s="407"/>
      <c r="I702" s="408"/>
      <c r="J702" s="1"/>
    </row>
    <row r="703" spans="1:29" ht="83.25" customHeight="1" x14ac:dyDescent="0.3">
      <c r="A703" s="136" t="str">
        <f>'Matriz Nº1 Identificación'!A703</f>
        <v>77. 1</v>
      </c>
      <c r="B703" s="4" t="str">
        <f>IF('Matriz Nº1 Identificación'!B703&lt;&gt;" ",'Matriz Nº1 Identificación'!F703," ")</f>
        <v xml:space="preserve"> </v>
      </c>
      <c r="C703" s="101"/>
      <c r="D703" s="101"/>
      <c r="E703" s="4" t="str">
        <f>IFERROR(IF((VLOOKUP(C703,'Tabla 2-3-4-5'!$B$10:$C$12,2,FALSE)*(VLOOKUP('Matriz Nº2 Análisis'!D703,'Tabla 2-3-4-5'!$B$10:$C$12,2,FALSE)))&lt;3,"BAJO",IF((VLOOKUP(C703,'Tabla 2-3-4-5'!$B$10:$C$12,2,FALSE)*(VLOOKUP('Matriz Nº2 Análisis'!D703,'Tabla 2-3-4-5'!$B$10:$C$12,2,FALSE)))&gt;5,"ALTO","MEDIO"))," ")</f>
        <v xml:space="preserve"> </v>
      </c>
      <c r="F703" s="5" t="str">
        <f>IF(B703&lt;&gt;" ",'Matriz Nº1 Identificación'!E703," ")</f>
        <v xml:space="preserve"> </v>
      </c>
      <c r="G703" s="101"/>
      <c r="H703" s="101"/>
      <c r="I703" s="4" t="str">
        <f>IFERROR(IF((VLOOKUP(G703,'Tabla 2-3-4-5'!$B$10:$C$12,2,FALSE)*(VLOOKUP('Matriz Nº2 Análisis'!H703,'Tabla 2-3-4-5'!$B$10:$C$12,2,FALSE)))&lt;3,"BAJO",IF((VLOOKUP(G703,'Tabla 2-3-4-5'!$B$10:$C$12,2,FALSE)*(VLOOKUP('Matriz Nº2 Análisis'!H703,'Tabla 2-3-4-5'!$B$10:$C$12,2,FALSE)))&gt;5,"ALTO","MEDIO"))," ")</f>
        <v xml:space="preserve"> </v>
      </c>
      <c r="J703" s="9"/>
      <c r="K703" s="10"/>
      <c r="N703" s="10"/>
      <c r="O703" s="10"/>
      <c r="P703" s="10"/>
      <c r="Q703" s="10"/>
      <c r="R703" s="10"/>
      <c r="S703" s="10"/>
      <c r="T703" s="10"/>
      <c r="U703" s="10"/>
      <c r="V703" s="10"/>
      <c r="W703" s="10"/>
      <c r="X703" s="10"/>
      <c r="Y703" s="10"/>
      <c r="Z703" s="10"/>
      <c r="AA703" s="10"/>
      <c r="AB703" s="10"/>
      <c r="AC703" s="10"/>
    </row>
    <row r="704" spans="1:29" ht="83.25" customHeight="1" x14ac:dyDescent="0.3">
      <c r="A704" s="136" t="str">
        <f>'Matriz Nº1 Identificación'!A704</f>
        <v>77. 2</v>
      </c>
      <c r="B704" s="4" t="str">
        <f>IF('Matriz Nº1 Identificación'!B704&lt;&gt;" ",'Matriz Nº1 Identificación'!F704," ")</f>
        <v xml:space="preserve"> </v>
      </c>
      <c r="C704" s="101"/>
      <c r="D704" s="101"/>
      <c r="E704" s="4" t="str">
        <f>IFERROR(IF((VLOOKUP(C704,'Tabla 2-3-4-5'!$B$10:$C$12,2,FALSE)*(VLOOKUP('Matriz Nº2 Análisis'!D704,'Tabla 2-3-4-5'!$B$10:$C$12,2,FALSE)))&lt;3,"BAJO",IF((VLOOKUP(C704,'Tabla 2-3-4-5'!$B$10:$C$12,2,FALSE)*(VLOOKUP('Matriz Nº2 Análisis'!D704,'Tabla 2-3-4-5'!$B$10:$C$12,2,FALSE)))&gt;5,"ALTO","MEDIO"))," ")</f>
        <v xml:space="preserve"> </v>
      </c>
      <c r="F704" s="5" t="str">
        <f>IF(B704&lt;&gt;" ",'Matriz Nº1 Identificación'!E704," ")</f>
        <v xml:space="preserve"> </v>
      </c>
      <c r="G704" s="101"/>
      <c r="H704" s="101"/>
      <c r="I704" s="4" t="str">
        <f>IFERROR(IF((VLOOKUP(G704,'Tabla 2-3-4-5'!$B$10:$C$12,2,FALSE)*(VLOOKUP('Matriz Nº2 Análisis'!H704,'Tabla 2-3-4-5'!$B$10:$C$12,2,FALSE)))&lt;3,"BAJO",IF((VLOOKUP(G704,'Tabla 2-3-4-5'!$B$10:$C$12,2,FALSE)*(VLOOKUP('Matriz Nº2 Análisis'!H704,'Tabla 2-3-4-5'!$B$10:$C$12,2,FALSE)))&gt;5,"ALTO","MEDIO"))," ")</f>
        <v xml:space="preserve"> </v>
      </c>
      <c r="J704" s="9"/>
      <c r="K704" s="10"/>
      <c r="N704" s="10"/>
      <c r="O704" s="10"/>
      <c r="P704" s="10"/>
      <c r="Q704" s="10"/>
      <c r="R704" s="10"/>
      <c r="S704" s="10"/>
      <c r="T704" s="10"/>
      <c r="U704" s="10"/>
      <c r="V704" s="10"/>
      <c r="W704" s="10"/>
      <c r="X704" s="10"/>
      <c r="Y704" s="10"/>
      <c r="Z704" s="10"/>
      <c r="AA704" s="10"/>
      <c r="AB704" s="10"/>
      <c r="AC704" s="10"/>
    </row>
    <row r="705" spans="1:29" ht="83.25" customHeight="1" x14ac:dyDescent="0.3">
      <c r="A705" s="136" t="str">
        <f>'Matriz Nº1 Identificación'!A705</f>
        <v>77. 3</v>
      </c>
      <c r="B705" s="4" t="str">
        <f>IF('Matriz Nº1 Identificación'!B705&lt;&gt;" ",'Matriz Nº1 Identificación'!F705," ")</f>
        <v xml:space="preserve"> </v>
      </c>
      <c r="C705" s="101"/>
      <c r="D705" s="101"/>
      <c r="E705" s="4" t="str">
        <f>IFERROR(IF((VLOOKUP(C705,'Tabla 2-3-4-5'!$B$10:$C$12,2,FALSE)*(VLOOKUP('Matriz Nº2 Análisis'!D705,'Tabla 2-3-4-5'!$B$10:$C$12,2,FALSE)))&lt;3,"BAJO",IF((VLOOKUP(C705,'Tabla 2-3-4-5'!$B$10:$C$12,2,FALSE)*(VLOOKUP('Matriz Nº2 Análisis'!D705,'Tabla 2-3-4-5'!$B$10:$C$12,2,FALSE)))&gt;5,"ALTO","MEDIO"))," ")</f>
        <v xml:space="preserve"> </v>
      </c>
      <c r="F705" s="5" t="str">
        <f>IF(B705&lt;&gt;" ",'Matriz Nº1 Identificación'!E705," ")</f>
        <v xml:space="preserve"> </v>
      </c>
      <c r="G705" s="101"/>
      <c r="H705" s="101"/>
      <c r="I705" s="4" t="str">
        <f>IFERROR(IF((VLOOKUP(G705,'Tabla 2-3-4-5'!$B$10:$C$12,2,FALSE)*(VLOOKUP('Matriz Nº2 Análisis'!H705,'Tabla 2-3-4-5'!$B$10:$C$12,2,FALSE)))&lt;3,"BAJO",IF((VLOOKUP(G705,'Tabla 2-3-4-5'!$B$10:$C$12,2,FALSE)*(VLOOKUP('Matriz Nº2 Análisis'!H705,'Tabla 2-3-4-5'!$B$10:$C$12,2,FALSE)))&gt;5,"ALTO","MEDIO"))," ")</f>
        <v xml:space="preserve"> </v>
      </c>
      <c r="J705" s="9"/>
      <c r="K705" s="10"/>
      <c r="N705" s="10"/>
      <c r="O705" s="10"/>
      <c r="P705" s="10"/>
      <c r="Q705" s="10"/>
      <c r="R705" s="10"/>
      <c r="S705" s="10"/>
      <c r="T705" s="10"/>
      <c r="U705" s="10"/>
      <c r="V705" s="10"/>
      <c r="W705" s="10"/>
      <c r="X705" s="10"/>
      <c r="Y705" s="10"/>
      <c r="Z705" s="10"/>
      <c r="AA705" s="10"/>
      <c r="AB705" s="10"/>
      <c r="AC705" s="10"/>
    </row>
    <row r="706" spans="1:29" ht="83.25" customHeight="1" x14ac:dyDescent="0.3">
      <c r="A706" s="136" t="str">
        <f>'Matriz Nº1 Identificación'!A706</f>
        <v>77. 4</v>
      </c>
      <c r="B706" s="4" t="str">
        <f>IF('Matriz Nº1 Identificación'!B706&lt;&gt;" ",'Matriz Nº1 Identificación'!F706," ")</f>
        <v xml:space="preserve"> </v>
      </c>
      <c r="C706" s="101"/>
      <c r="D706" s="101"/>
      <c r="E706" s="4" t="str">
        <f>IFERROR(IF((VLOOKUP(C706,'Tabla 2-3-4-5'!$B$10:$C$12,2,FALSE)*(VLOOKUP('Matriz Nº2 Análisis'!D706,'Tabla 2-3-4-5'!$B$10:$C$12,2,FALSE)))&lt;3,"BAJO",IF((VLOOKUP(C706,'Tabla 2-3-4-5'!$B$10:$C$12,2,FALSE)*(VLOOKUP('Matriz Nº2 Análisis'!D706,'Tabla 2-3-4-5'!$B$10:$C$12,2,FALSE)))&gt;5,"ALTO","MEDIO"))," ")</f>
        <v xml:space="preserve"> </v>
      </c>
      <c r="F706" s="5" t="str">
        <f>IF(B706&lt;&gt;" ",'Matriz Nº1 Identificación'!E706," ")</f>
        <v xml:space="preserve"> </v>
      </c>
      <c r="G706" s="101"/>
      <c r="H706" s="101"/>
      <c r="I706" s="4" t="str">
        <f>IFERROR(IF((VLOOKUP(G706,'Tabla 2-3-4-5'!$B$10:$C$12,2,FALSE)*(VLOOKUP('Matriz Nº2 Análisis'!H706,'Tabla 2-3-4-5'!$B$10:$C$12,2,FALSE)))&lt;3,"BAJO",IF((VLOOKUP(G706,'Tabla 2-3-4-5'!$B$10:$C$12,2,FALSE)*(VLOOKUP('Matriz Nº2 Análisis'!H706,'Tabla 2-3-4-5'!$B$10:$C$12,2,FALSE)))&gt;5,"ALTO","MEDIO"))," ")</f>
        <v xml:space="preserve"> </v>
      </c>
      <c r="J706" s="9"/>
      <c r="K706" s="10"/>
      <c r="N706" s="10"/>
      <c r="O706" s="10"/>
      <c r="P706" s="10"/>
      <c r="Q706" s="10"/>
      <c r="R706" s="10"/>
      <c r="S706" s="10"/>
      <c r="T706" s="10"/>
      <c r="U706" s="10"/>
      <c r="V706" s="10"/>
      <c r="W706" s="10"/>
      <c r="X706" s="10"/>
      <c r="Y706" s="10"/>
      <c r="Z706" s="10"/>
      <c r="AA706" s="10"/>
      <c r="AB706" s="10"/>
      <c r="AC706" s="10"/>
    </row>
    <row r="707" spans="1:29" ht="83.25" customHeight="1" x14ac:dyDescent="0.3">
      <c r="A707" s="136" t="str">
        <f>'Matriz Nº1 Identificación'!A707</f>
        <v>77. 5</v>
      </c>
      <c r="B707" s="4" t="str">
        <f>IF('Matriz Nº1 Identificación'!B707&lt;&gt;" ",'Matriz Nº1 Identificación'!F707," ")</f>
        <v xml:space="preserve"> </v>
      </c>
      <c r="C707" s="101"/>
      <c r="D707" s="101"/>
      <c r="E707" s="4" t="str">
        <f>IFERROR(IF((VLOOKUP(C707,'Tabla 2-3-4-5'!$B$10:$C$12,2,FALSE)*(VLOOKUP('Matriz Nº2 Análisis'!D707,'Tabla 2-3-4-5'!$B$10:$C$12,2,FALSE)))&lt;3,"BAJO",IF((VLOOKUP(C707,'Tabla 2-3-4-5'!$B$10:$C$12,2,FALSE)*(VLOOKUP('Matriz Nº2 Análisis'!D707,'Tabla 2-3-4-5'!$B$10:$C$12,2,FALSE)))&gt;5,"ALTO","MEDIO"))," ")</f>
        <v xml:space="preserve"> </v>
      </c>
      <c r="F707" s="5" t="str">
        <f>IF(B707&lt;&gt;" ",'Matriz Nº1 Identificación'!E707," ")</f>
        <v xml:space="preserve"> </v>
      </c>
      <c r="G707" s="101"/>
      <c r="H707" s="101"/>
      <c r="I707" s="4" t="str">
        <f>IFERROR(IF((VLOOKUP(G707,'Tabla 2-3-4-5'!$B$10:$C$12,2,FALSE)*(VLOOKUP('Matriz Nº2 Análisis'!H707,'Tabla 2-3-4-5'!$B$10:$C$12,2,FALSE)))&lt;3,"BAJO",IF((VLOOKUP(G707,'Tabla 2-3-4-5'!$B$10:$C$12,2,FALSE)*(VLOOKUP('Matriz Nº2 Análisis'!H707,'Tabla 2-3-4-5'!$B$10:$C$12,2,FALSE)))&gt;5,"ALTO","MEDIO"))," ")</f>
        <v xml:space="preserve"> </v>
      </c>
      <c r="J707" s="9"/>
      <c r="K707" s="10"/>
      <c r="N707" s="10"/>
      <c r="O707" s="10"/>
      <c r="P707" s="10"/>
      <c r="Q707" s="10"/>
      <c r="R707" s="10"/>
      <c r="S707" s="10"/>
      <c r="T707" s="10"/>
      <c r="U707" s="10"/>
      <c r="V707" s="10"/>
      <c r="W707" s="10"/>
      <c r="X707" s="10"/>
      <c r="Y707" s="10"/>
      <c r="Z707" s="10"/>
      <c r="AA707" s="10"/>
      <c r="AB707" s="10"/>
      <c r="AC707" s="10"/>
    </row>
    <row r="708" spans="1:29" ht="83.25" customHeight="1" x14ac:dyDescent="0.3">
      <c r="A708" s="136" t="str">
        <f>'Matriz Nº1 Identificación'!A708</f>
        <v>77. 6</v>
      </c>
      <c r="B708" s="4" t="str">
        <f>IF('Matriz Nº1 Identificación'!B708&lt;&gt;" ",'Matriz Nº1 Identificación'!F708," ")</f>
        <v xml:space="preserve"> </v>
      </c>
      <c r="C708" s="101"/>
      <c r="D708" s="101"/>
      <c r="E708" s="4" t="str">
        <f>IFERROR(IF((VLOOKUP(C708,'Tabla 2-3-4-5'!$B$10:$C$12,2,FALSE)*(VLOOKUP('Matriz Nº2 Análisis'!D708,'Tabla 2-3-4-5'!$B$10:$C$12,2,FALSE)))&lt;3,"BAJO",IF((VLOOKUP(C708,'Tabla 2-3-4-5'!$B$10:$C$12,2,FALSE)*(VLOOKUP('Matriz Nº2 Análisis'!D708,'Tabla 2-3-4-5'!$B$10:$C$12,2,FALSE)))&gt;5,"ALTO","MEDIO"))," ")</f>
        <v xml:space="preserve"> </v>
      </c>
      <c r="F708" s="5" t="str">
        <f>IF(B708&lt;&gt;" ",'Matriz Nº1 Identificación'!E708," ")</f>
        <v xml:space="preserve"> </v>
      </c>
      <c r="G708" s="101"/>
      <c r="H708" s="101"/>
      <c r="I708" s="4" t="str">
        <f>IFERROR(IF((VLOOKUP(G708,'Tabla 2-3-4-5'!$B$10:$C$12,2,FALSE)*(VLOOKUP('Matriz Nº2 Análisis'!H708,'Tabla 2-3-4-5'!$B$10:$C$12,2,FALSE)))&lt;3,"BAJO",IF((VLOOKUP(G708,'Tabla 2-3-4-5'!$B$10:$C$12,2,FALSE)*(VLOOKUP('Matriz Nº2 Análisis'!H708,'Tabla 2-3-4-5'!$B$10:$C$12,2,FALSE)))&gt;5,"ALTO","MEDIO"))," ")</f>
        <v xml:space="preserve"> </v>
      </c>
      <c r="J708" s="9"/>
      <c r="K708" s="10"/>
      <c r="N708" s="10"/>
      <c r="O708" s="10"/>
      <c r="P708" s="10"/>
      <c r="Q708" s="10"/>
      <c r="R708" s="10"/>
      <c r="S708" s="10"/>
      <c r="T708" s="10"/>
      <c r="U708" s="10"/>
      <c r="V708" s="10"/>
      <c r="W708" s="10"/>
      <c r="X708" s="10"/>
      <c r="Y708" s="10"/>
      <c r="Z708" s="10"/>
      <c r="AA708" s="10"/>
      <c r="AB708" s="10"/>
      <c r="AC708" s="10"/>
    </row>
    <row r="709" spans="1:29" ht="83.25" customHeight="1" thickBot="1" x14ac:dyDescent="0.35">
      <c r="A709" s="136" t="str">
        <f>'Matriz Nº1 Identificación'!A709</f>
        <v>77. 7</v>
      </c>
      <c r="B709" s="4" t="str">
        <f>IF('Matriz Nº1 Identificación'!B709&lt;&gt;" ",'Matriz Nº1 Identificación'!F709," ")</f>
        <v xml:space="preserve"> </v>
      </c>
      <c r="C709" s="101"/>
      <c r="D709" s="101"/>
      <c r="E709" s="4" t="str">
        <f>IFERROR(IF((VLOOKUP(C709,'Tabla 2-3-4-5'!$B$10:$C$12,2,FALSE)*(VLOOKUP('Matriz Nº2 Análisis'!D709,'Tabla 2-3-4-5'!$B$10:$C$12,2,FALSE)))&lt;3,"BAJO",IF((VLOOKUP(C709,'Tabla 2-3-4-5'!$B$10:$C$12,2,FALSE)*(VLOOKUP('Matriz Nº2 Análisis'!D709,'Tabla 2-3-4-5'!$B$10:$C$12,2,FALSE)))&gt;5,"ALTO","MEDIO"))," ")</f>
        <v xml:space="preserve"> </v>
      </c>
      <c r="F709" s="5" t="str">
        <f>IF(B709&lt;&gt;" ",'Matriz Nº1 Identificación'!E709," ")</f>
        <v xml:space="preserve"> </v>
      </c>
      <c r="G709" s="101"/>
      <c r="H709" s="101"/>
      <c r="I709" s="4" t="str">
        <f>IFERROR(IF((VLOOKUP(G709,'Tabla 2-3-4-5'!$B$10:$C$12,2,FALSE)*(VLOOKUP('Matriz Nº2 Análisis'!H709,'Tabla 2-3-4-5'!$B$10:$C$12,2,FALSE)))&lt;3,"BAJO",IF((VLOOKUP(G709,'Tabla 2-3-4-5'!$B$10:$C$12,2,FALSE)*(VLOOKUP('Matriz Nº2 Análisis'!H709,'Tabla 2-3-4-5'!$B$10:$C$12,2,FALSE)))&gt;5,"ALTO","MEDIO"))," ")</f>
        <v xml:space="preserve"> </v>
      </c>
      <c r="J709" s="9"/>
      <c r="K709" s="10"/>
      <c r="N709" s="10"/>
      <c r="O709" s="10"/>
      <c r="P709" s="10"/>
      <c r="Q709" s="10"/>
      <c r="R709" s="10"/>
      <c r="S709" s="10"/>
      <c r="T709" s="10"/>
      <c r="U709" s="10"/>
      <c r="V709" s="10"/>
      <c r="W709" s="10"/>
      <c r="X709" s="10"/>
      <c r="Y709" s="10"/>
      <c r="Z709" s="10"/>
      <c r="AA709" s="10"/>
      <c r="AB709" s="10"/>
      <c r="AC709" s="10"/>
    </row>
    <row r="710" spans="1:29" ht="23.25" customHeight="1" thickBot="1" x14ac:dyDescent="0.35">
      <c r="A710" s="73" t="str">
        <f>'Matriz Nº1 Identificación'!A710</f>
        <v xml:space="preserve">Objetivo Estratégico: </v>
      </c>
      <c r="B710" s="409">
        <f>+'Matriz Nº1 Identificación'!B710:H710</f>
        <v>0</v>
      </c>
      <c r="C710" s="410"/>
      <c r="D710" s="410"/>
      <c r="E710" s="410"/>
      <c r="F710" s="410"/>
      <c r="G710" s="410"/>
      <c r="H710" s="410"/>
      <c r="I710" s="411"/>
      <c r="J710" s="1"/>
    </row>
    <row r="711" spans="1:29" ht="26.25" customHeight="1" x14ac:dyDescent="0.3">
      <c r="A711" s="75" t="str">
        <f>'Matriz Nº1 Identificación'!A711</f>
        <v>Objetivo táctico</v>
      </c>
      <c r="B711" s="406" t="str">
        <f>+'Matriz Nº1 Identificación'!B711:H711</f>
        <v xml:space="preserve">78. </v>
      </c>
      <c r="C711" s="407"/>
      <c r="D711" s="407"/>
      <c r="E711" s="407"/>
      <c r="F711" s="407"/>
      <c r="G711" s="407"/>
      <c r="H711" s="407"/>
      <c r="I711" s="408"/>
      <c r="J711" s="1"/>
    </row>
    <row r="712" spans="1:29" ht="83.25" customHeight="1" x14ac:dyDescent="0.3">
      <c r="A712" s="136" t="str">
        <f>'Matriz Nº1 Identificación'!A712</f>
        <v>78. 1</v>
      </c>
      <c r="B712" s="4" t="str">
        <f>IF('Matriz Nº1 Identificación'!B712&lt;&gt;" ",'Matriz Nº1 Identificación'!F712," ")</f>
        <v xml:space="preserve"> </v>
      </c>
      <c r="C712" s="101"/>
      <c r="D712" s="101"/>
      <c r="E712" s="4" t="str">
        <f>IFERROR(IF((VLOOKUP(C712,'Tabla 2-3-4-5'!$B$10:$C$12,2,FALSE)*(VLOOKUP('Matriz Nº2 Análisis'!D712,'Tabla 2-3-4-5'!$B$10:$C$12,2,FALSE)))&lt;3,"BAJO",IF((VLOOKUP(C712,'Tabla 2-3-4-5'!$B$10:$C$12,2,FALSE)*(VLOOKUP('Matriz Nº2 Análisis'!D712,'Tabla 2-3-4-5'!$B$10:$C$12,2,FALSE)))&gt;5,"ALTO","MEDIO"))," ")</f>
        <v xml:space="preserve"> </v>
      </c>
      <c r="F712" s="5" t="str">
        <f>IF(B712&lt;&gt;" ",'Matriz Nº1 Identificación'!E712," ")</f>
        <v xml:space="preserve"> </v>
      </c>
      <c r="G712" s="101"/>
      <c r="H712" s="101"/>
      <c r="I712" s="4" t="str">
        <f>IFERROR(IF((VLOOKUP(G712,'Tabla 2-3-4-5'!$B$10:$C$12,2,FALSE)*(VLOOKUP('Matriz Nº2 Análisis'!H712,'Tabla 2-3-4-5'!$B$10:$C$12,2,FALSE)))&lt;3,"BAJO",IF((VLOOKUP(G712,'Tabla 2-3-4-5'!$B$10:$C$12,2,FALSE)*(VLOOKUP('Matriz Nº2 Análisis'!H712,'Tabla 2-3-4-5'!$B$10:$C$12,2,FALSE)))&gt;5,"ALTO","MEDIO"))," ")</f>
        <v xml:space="preserve"> </v>
      </c>
      <c r="J712" s="9"/>
      <c r="K712" s="10"/>
      <c r="N712" s="10"/>
      <c r="O712" s="10"/>
      <c r="P712" s="10"/>
      <c r="Q712" s="10"/>
      <c r="R712" s="10"/>
      <c r="S712" s="10"/>
      <c r="T712" s="10"/>
      <c r="U712" s="10"/>
      <c r="V712" s="10"/>
      <c r="W712" s="10"/>
      <c r="X712" s="10"/>
      <c r="Y712" s="10"/>
      <c r="Z712" s="10"/>
      <c r="AA712" s="10"/>
      <c r="AB712" s="10"/>
      <c r="AC712" s="10"/>
    </row>
    <row r="713" spans="1:29" ht="83.25" customHeight="1" x14ac:dyDescent="0.3">
      <c r="A713" s="136" t="str">
        <f>'Matriz Nº1 Identificación'!A713</f>
        <v>78. 2</v>
      </c>
      <c r="B713" s="4" t="str">
        <f>IF('Matriz Nº1 Identificación'!B713&lt;&gt;" ",'Matriz Nº1 Identificación'!F713," ")</f>
        <v xml:space="preserve"> </v>
      </c>
      <c r="C713" s="101"/>
      <c r="D713" s="101"/>
      <c r="E713" s="4" t="str">
        <f>IFERROR(IF((VLOOKUP(C713,'Tabla 2-3-4-5'!$B$10:$C$12,2,FALSE)*(VLOOKUP('Matriz Nº2 Análisis'!D713,'Tabla 2-3-4-5'!$B$10:$C$12,2,FALSE)))&lt;3,"BAJO",IF((VLOOKUP(C713,'Tabla 2-3-4-5'!$B$10:$C$12,2,FALSE)*(VLOOKUP('Matriz Nº2 Análisis'!D713,'Tabla 2-3-4-5'!$B$10:$C$12,2,FALSE)))&gt;5,"ALTO","MEDIO"))," ")</f>
        <v xml:space="preserve"> </v>
      </c>
      <c r="F713" s="5" t="str">
        <f>IF(B713&lt;&gt;" ",'Matriz Nº1 Identificación'!E713," ")</f>
        <v xml:space="preserve"> </v>
      </c>
      <c r="G713" s="101"/>
      <c r="H713" s="101"/>
      <c r="I713" s="4" t="str">
        <f>IFERROR(IF((VLOOKUP(G713,'Tabla 2-3-4-5'!$B$10:$C$12,2,FALSE)*(VLOOKUP('Matriz Nº2 Análisis'!H713,'Tabla 2-3-4-5'!$B$10:$C$12,2,FALSE)))&lt;3,"BAJO",IF((VLOOKUP(G713,'Tabla 2-3-4-5'!$B$10:$C$12,2,FALSE)*(VLOOKUP('Matriz Nº2 Análisis'!H713,'Tabla 2-3-4-5'!$B$10:$C$12,2,FALSE)))&gt;5,"ALTO","MEDIO"))," ")</f>
        <v xml:space="preserve"> </v>
      </c>
      <c r="J713" s="9"/>
      <c r="K713" s="10"/>
      <c r="N713" s="10"/>
      <c r="O713" s="10"/>
      <c r="P713" s="10"/>
      <c r="Q713" s="10"/>
      <c r="R713" s="10"/>
      <c r="S713" s="10"/>
      <c r="T713" s="10"/>
      <c r="U713" s="10"/>
      <c r="V713" s="10"/>
      <c r="W713" s="10"/>
      <c r="X713" s="10"/>
      <c r="Y713" s="10"/>
      <c r="Z713" s="10"/>
      <c r="AA713" s="10"/>
      <c r="AB713" s="10"/>
      <c r="AC713" s="10"/>
    </row>
    <row r="714" spans="1:29" ht="83.25" customHeight="1" x14ac:dyDescent="0.3">
      <c r="A714" s="136" t="str">
        <f>'Matriz Nº1 Identificación'!A714</f>
        <v>78. 3</v>
      </c>
      <c r="B714" s="4" t="str">
        <f>IF('Matriz Nº1 Identificación'!B714&lt;&gt;" ",'Matriz Nº1 Identificación'!F714," ")</f>
        <v xml:space="preserve"> </v>
      </c>
      <c r="C714" s="101"/>
      <c r="D714" s="101"/>
      <c r="E714" s="4" t="str">
        <f>IFERROR(IF((VLOOKUP(C714,'Tabla 2-3-4-5'!$B$10:$C$12,2,FALSE)*(VLOOKUP('Matriz Nº2 Análisis'!D714,'Tabla 2-3-4-5'!$B$10:$C$12,2,FALSE)))&lt;3,"BAJO",IF((VLOOKUP(C714,'Tabla 2-3-4-5'!$B$10:$C$12,2,FALSE)*(VLOOKUP('Matriz Nº2 Análisis'!D714,'Tabla 2-3-4-5'!$B$10:$C$12,2,FALSE)))&gt;5,"ALTO","MEDIO"))," ")</f>
        <v xml:space="preserve"> </v>
      </c>
      <c r="F714" s="5" t="str">
        <f>IF(B714&lt;&gt;" ",'Matriz Nº1 Identificación'!E714," ")</f>
        <v xml:space="preserve"> </v>
      </c>
      <c r="G714" s="101"/>
      <c r="H714" s="101"/>
      <c r="I714" s="4" t="str">
        <f>IFERROR(IF((VLOOKUP(G714,'Tabla 2-3-4-5'!$B$10:$C$12,2,FALSE)*(VLOOKUP('Matriz Nº2 Análisis'!H714,'Tabla 2-3-4-5'!$B$10:$C$12,2,FALSE)))&lt;3,"BAJO",IF((VLOOKUP(G714,'Tabla 2-3-4-5'!$B$10:$C$12,2,FALSE)*(VLOOKUP('Matriz Nº2 Análisis'!H714,'Tabla 2-3-4-5'!$B$10:$C$12,2,FALSE)))&gt;5,"ALTO","MEDIO"))," ")</f>
        <v xml:space="preserve"> </v>
      </c>
      <c r="J714" s="9"/>
      <c r="K714" s="10"/>
      <c r="N714" s="10"/>
      <c r="O714" s="10"/>
      <c r="P714" s="10"/>
      <c r="Q714" s="10"/>
      <c r="R714" s="10"/>
      <c r="S714" s="10"/>
      <c r="T714" s="10"/>
      <c r="U714" s="10"/>
      <c r="V714" s="10"/>
      <c r="W714" s="10"/>
      <c r="X714" s="10"/>
      <c r="Y714" s="10"/>
      <c r="Z714" s="10"/>
      <c r="AA714" s="10"/>
      <c r="AB714" s="10"/>
      <c r="AC714" s="10"/>
    </row>
    <row r="715" spans="1:29" ht="83.25" customHeight="1" x14ac:dyDescent="0.3">
      <c r="A715" s="136" t="str">
        <f>'Matriz Nº1 Identificación'!A715</f>
        <v>78. 4</v>
      </c>
      <c r="B715" s="4" t="str">
        <f>IF('Matriz Nº1 Identificación'!B715&lt;&gt;" ",'Matriz Nº1 Identificación'!F715," ")</f>
        <v xml:space="preserve"> </v>
      </c>
      <c r="C715" s="101"/>
      <c r="D715" s="101"/>
      <c r="E715" s="4" t="str">
        <f>IFERROR(IF((VLOOKUP(C715,'Tabla 2-3-4-5'!$B$10:$C$12,2,FALSE)*(VLOOKUP('Matriz Nº2 Análisis'!D715,'Tabla 2-3-4-5'!$B$10:$C$12,2,FALSE)))&lt;3,"BAJO",IF((VLOOKUP(C715,'Tabla 2-3-4-5'!$B$10:$C$12,2,FALSE)*(VLOOKUP('Matriz Nº2 Análisis'!D715,'Tabla 2-3-4-5'!$B$10:$C$12,2,FALSE)))&gt;5,"ALTO","MEDIO"))," ")</f>
        <v xml:space="preserve"> </v>
      </c>
      <c r="F715" s="5" t="str">
        <f>IF(B715&lt;&gt;" ",'Matriz Nº1 Identificación'!E715," ")</f>
        <v xml:space="preserve"> </v>
      </c>
      <c r="G715" s="101"/>
      <c r="H715" s="101"/>
      <c r="I715" s="4" t="str">
        <f>IFERROR(IF((VLOOKUP(G715,'Tabla 2-3-4-5'!$B$10:$C$12,2,FALSE)*(VLOOKUP('Matriz Nº2 Análisis'!H715,'Tabla 2-3-4-5'!$B$10:$C$12,2,FALSE)))&lt;3,"BAJO",IF((VLOOKUP(G715,'Tabla 2-3-4-5'!$B$10:$C$12,2,FALSE)*(VLOOKUP('Matriz Nº2 Análisis'!H715,'Tabla 2-3-4-5'!$B$10:$C$12,2,FALSE)))&gt;5,"ALTO","MEDIO"))," ")</f>
        <v xml:space="preserve"> </v>
      </c>
      <c r="J715" s="9"/>
      <c r="K715" s="10"/>
      <c r="N715" s="10"/>
      <c r="O715" s="10"/>
      <c r="P715" s="10"/>
      <c r="Q715" s="10"/>
      <c r="R715" s="10"/>
      <c r="S715" s="10"/>
      <c r="T715" s="10"/>
      <c r="U715" s="10"/>
      <c r="V715" s="10"/>
      <c r="W715" s="10"/>
      <c r="X715" s="10"/>
      <c r="Y715" s="10"/>
      <c r="Z715" s="10"/>
      <c r="AA715" s="10"/>
      <c r="AB715" s="10"/>
      <c r="AC715" s="10"/>
    </row>
    <row r="716" spans="1:29" ht="83.25" customHeight="1" x14ac:dyDescent="0.3">
      <c r="A716" s="136" t="str">
        <f>'Matriz Nº1 Identificación'!A716</f>
        <v>78. 5</v>
      </c>
      <c r="B716" s="4" t="str">
        <f>IF('Matriz Nº1 Identificación'!B716&lt;&gt;" ",'Matriz Nº1 Identificación'!F716," ")</f>
        <v xml:space="preserve"> </v>
      </c>
      <c r="C716" s="101"/>
      <c r="D716" s="101"/>
      <c r="E716" s="4" t="str">
        <f>IFERROR(IF((VLOOKUP(C716,'Tabla 2-3-4-5'!$B$10:$C$12,2,FALSE)*(VLOOKUP('Matriz Nº2 Análisis'!D716,'Tabla 2-3-4-5'!$B$10:$C$12,2,FALSE)))&lt;3,"BAJO",IF((VLOOKUP(C716,'Tabla 2-3-4-5'!$B$10:$C$12,2,FALSE)*(VLOOKUP('Matriz Nº2 Análisis'!D716,'Tabla 2-3-4-5'!$B$10:$C$12,2,FALSE)))&gt;5,"ALTO","MEDIO"))," ")</f>
        <v xml:space="preserve"> </v>
      </c>
      <c r="F716" s="5" t="str">
        <f>IF(B716&lt;&gt;" ",'Matriz Nº1 Identificación'!E716," ")</f>
        <v xml:space="preserve"> </v>
      </c>
      <c r="G716" s="101"/>
      <c r="H716" s="101"/>
      <c r="I716" s="4" t="str">
        <f>IFERROR(IF((VLOOKUP(G716,'Tabla 2-3-4-5'!$B$10:$C$12,2,FALSE)*(VLOOKUP('Matriz Nº2 Análisis'!H716,'Tabla 2-3-4-5'!$B$10:$C$12,2,FALSE)))&lt;3,"BAJO",IF((VLOOKUP(G716,'Tabla 2-3-4-5'!$B$10:$C$12,2,FALSE)*(VLOOKUP('Matriz Nº2 Análisis'!H716,'Tabla 2-3-4-5'!$B$10:$C$12,2,FALSE)))&gt;5,"ALTO","MEDIO"))," ")</f>
        <v xml:space="preserve"> </v>
      </c>
      <c r="J716" s="9"/>
      <c r="K716" s="10"/>
      <c r="N716" s="10"/>
      <c r="O716" s="10"/>
      <c r="P716" s="10"/>
      <c r="Q716" s="10"/>
      <c r="R716" s="10"/>
      <c r="S716" s="10"/>
      <c r="T716" s="10"/>
      <c r="U716" s="10"/>
      <c r="V716" s="10"/>
      <c r="W716" s="10"/>
      <c r="X716" s="10"/>
      <c r="Y716" s="10"/>
      <c r="Z716" s="10"/>
      <c r="AA716" s="10"/>
      <c r="AB716" s="10"/>
      <c r="AC716" s="10"/>
    </row>
    <row r="717" spans="1:29" ht="83.25" customHeight="1" x14ac:dyDescent="0.3">
      <c r="A717" s="136" t="str">
        <f>'Matriz Nº1 Identificación'!A717</f>
        <v>78. 6</v>
      </c>
      <c r="B717" s="4" t="str">
        <f>IF('Matriz Nº1 Identificación'!B717&lt;&gt;" ",'Matriz Nº1 Identificación'!F717," ")</f>
        <v xml:space="preserve"> </v>
      </c>
      <c r="C717" s="101"/>
      <c r="D717" s="101"/>
      <c r="E717" s="4" t="str">
        <f>IFERROR(IF((VLOOKUP(C717,'Tabla 2-3-4-5'!$B$10:$C$12,2,FALSE)*(VLOOKUP('Matriz Nº2 Análisis'!D717,'Tabla 2-3-4-5'!$B$10:$C$12,2,FALSE)))&lt;3,"BAJO",IF((VLOOKUP(C717,'Tabla 2-3-4-5'!$B$10:$C$12,2,FALSE)*(VLOOKUP('Matriz Nº2 Análisis'!D717,'Tabla 2-3-4-5'!$B$10:$C$12,2,FALSE)))&gt;5,"ALTO","MEDIO"))," ")</f>
        <v xml:space="preserve"> </v>
      </c>
      <c r="F717" s="5" t="str">
        <f>IF(B717&lt;&gt;" ",'Matriz Nº1 Identificación'!E717," ")</f>
        <v xml:space="preserve"> </v>
      </c>
      <c r="G717" s="101"/>
      <c r="H717" s="101"/>
      <c r="I717" s="4" t="str">
        <f>IFERROR(IF((VLOOKUP(G717,'Tabla 2-3-4-5'!$B$10:$C$12,2,FALSE)*(VLOOKUP('Matriz Nº2 Análisis'!H717,'Tabla 2-3-4-5'!$B$10:$C$12,2,FALSE)))&lt;3,"BAJO",IF((VLOOKUP(G717,'Tabla 2-3-4-5'!$B$10:$C$12,2,FALSE)*(VLOOKUP('Matriz Nº2 Análisis'!H717,'Tabla 2-3-4-5'!$B$10:$C$12,2,FALSE)))&gt;5,"ALTO","MEDIO"))," ")</f>
        <v xml:space="preserve"> </v>
      </c>
      <c r="J717" s="9"/>
      <c r="K717" s="10"/>
      <c r="N717" s="10"/>
      <c r="O717" s="10"/>
      <c r="P717" s="10"/>
      <c r="Q717" s="10"/>
      <c r="R717" s="10"/>
      <c r="S717" s="10"/>
      <c r="T717" s="10"/>
      <c r="U717" s="10"/>
      <c r="V717" s="10"/>
      <c r="W717" s="10"/>
      <c r="X717" s="10"/>
      <c r="Y717" s="10"/>
      <c r="Z717" s="10"/>
      <c r="AA717" s="10"/>
      <c r="AB717" s="10"/>
      <c r="AC717" s="10"/>
    </row>
    <row r="718" spans="1:29" ht="83.25" customHeight="1" thickBot="1" x14ac:dyDescent="0.35">
      <c r="A718" s="136" t="str">
        <f>'Matriz Nº1 Identificación'!A718</f>
        <v>78. 7</v>
      </c>
      <c r="B718" s="4" t="str">
        <f>IF('Matriz Nº1 Identificación'!B718&lt;&gt;" ",'Matriz Nº1 Identificación'!F718," ")</f>
        <v xml:space="preserve"> </v>
      </c>
      <c r="C718" s="101"/>
      <c r="D718" s="101"/>
      <c r="E718" s="4" t="str">
        <f>IFERROR(IF((VLOOKUP(C718,'Tabla 2-3-4-5'!$B$10:$C$12,2,FALSE)*(VLOOKUP('Matriz Nº2 Análisis'!D718,'Tabla 2-3-4-5'!$B$10:$C$12,2,FALSE)))&lt;3,"BAJO",IF((VLOOKUP(C718,'Tabla 2-3-4-5'!$B$10:$C$12,2,FALSE)*(VLOOKUP('Matriz Nº2 Análisis'!D718,'Tabla 2-3-4-5'!$B$10:$C$12,2,FALSE)))&gt;5,"ALTO","MEDIO"))," ")</f>
        <v xml:space="preserve"> </v>
      </c>
      <c r="F718" s="5" t="str">
        <f>IF(B718&lt;&gt;" ",'Matriz Nº1 Identificación'!E718," ")</f>
        <v xml:space="preserve"> </v>
      </c>
      <c r="G718" s="101"/>
      <c r="H718" s="101"/>
      <c r="I718" s="4" t="str">
        <f>IFERROR(IF((VLOOKUP(G718,'Tabla 2-3-4-5'!$B$10:$C$12,2,FALSE)*(VLOOKUP('Matriz Nº2 Análisis'!H718,'Tabla 2-3-4-5'!$B$10:$C$12,2,FALSE)))&lt;3,"BAJO",IF((VLOOKUP(G718,'Tabla 2-3-4-5'!$B$10:$C$12,2,FALSE)*(VLOOKUP('Matriz Nº2 Análisis'!H718,'Tabla 2-3-4-5'!$B$10:$C$12,2,FALSE)))&gt;5,"ALTO","MEDIO"))," ")</f>
        <v xml:space="preserve"> </v>
      </c>
      <c r="J718" s="9"/>
      <c r="K718" s="10"/>
      <c r="N718" s="10"/>
      <c r="O718" s="10"/>
      <c r="P718" s="10"/>
      <c r="Q718" s="10"/>
      <c r="R718" s="10"/>
      <c r="S718" s="10"/>
      <c r="T718" s="10"/>
      <c r="U718" s="10"/>
      <c r="V718" s="10"/>
      <c r="W718" s="10"/>
      <c r="X718" s="10"/>
      <c r="Y718" s="10"/>
      <c r="Z718" s="10"/>
      <c r="AA718" s="10"/>
      <c r="AB718" s="10"/>
      <c r="AC718" s="10"/>
    </row>
    <row r="719" spans="1:29" ht="23.25" customHeight="1" thickBot="1" x14ac:dyDescent="0.35">
      <c r="A719" s="73" t="str">
        <f>'Matriz Nº1 Identificación'!A719</f>
        <v xml:space="preserve">Objetivo Estratégico: </v>
      </c>
      <c r="B719" s="409">
        <f>+'Matriz Nº1 Identificación'!B719:H719</f>
        <v>0</v>
      </c>
      <c r="C719" s="410"/>
      <c r="D719" s="410"/>
      <c r="E719" s="410"/>
      <c r="F719" s="410"/>
      <c r="G719" s="410"/>
      <c r="H719" s="410"/>
      <c r="I719" s="411"/>
      <c r="J719" s="1"/>
    </row>
    <row r="720" spans="1:29" ht="26.25" customHeight="1" x14ac:dyDescent="0.3">
      <c r="A720" s="75" t="str">
        <f>'Matriz Nº1 Identificación'!A720</f>
        <v>Objetivo táctico</v>
      </c>
      <c r="B720" s="406" t="str">
        <f>+'Matriz Nº1 Identificación'!B720:H720</f>
        <v xml:space="preserve">79. </v>
      </c>
      <c r="C720" s="407"/>
      <c r="D720" s="407"/>
      <c r="E720" s="407"/>
      <c r="F720" s="407"/>
      <c r="G720" s="407"/>
      <c r="H720" s="407"/>
      <c r="I720" s="408"/>
      <c r="J720" s="1"/>
    </row>
    <row r="721" spans="1:29" ht="83.25" customHeight="1" x14ac:dyDescent="0.3">
      <c r="A721" s="136" t="str">
        <f>'Matriz Nº1 Identificación'!A721</f>
        <v>79. 1</v>
      </c>
      <c r="B721" s="4" t="str">
        <f>IF('Matriz Nº1 Identificación'!B721&lt;&gt;" ",'Matriz Nº1 Identificación'!F721," ")</f>
        <v xml:space="preserve"> </v>
      </c>
      <c r="C721" s="101"/>
      <c r="D721" s="101"/>
      <c r="E721" s="4" t="str">
        <f>IFERROR(IF((VLOOKUP(C721,'Tabla 2-3-4-5'!$B$10:$C$12,2,FALSE)*(VLOOKUP('Matriz Nº2 Análisis'!D721,'Tabla 2-3-4-5'!$B$10:$C$12,2,FALSE)))&lt;3,"BAJO",IF((VLOOKUP(C721,'Tabla 2-3-4-5'!$B$10:$C$12,2,FALSE)*(VLOOKUP('Matriz Nº2 Análisis'!D721,'Tabla 2-3-4-5'!$B$10:$C$12,2,FALSE)))&gt;5,"ALTO","MEDIO"))," ")</f>
        <v xml:space="preserve"> </v>
      </c>
      <c r="F721" s="5" t="str">
        <f>IF(B721&lt;&gt;" ",'Matriz Nº1 Identificación'!E721," ")</f>
        <v xml:space="preserve"> </v>
      </c>
      <c r="G721" s="101"/>
      <c r="H721" s="101"/>
      <c r="I721" s="4" t="str">
        <f>IFERROR(IF((VLOOKUP(G721,'Tabla 2-3-4-5'!$B$10:$C$12,2,FALSE)*(VLOOKUP('Matriz Nº2 Análisis'!H721,'Tabla 2-3-4-5'!$B$10:$C$12,2,FALSE)))&lt;3,"BAJO",IF((VLOOKUP(G721,'Tabla 2-3-4-5'!$B$10:$C$12,2,FALSE)*(VLOOKUP('Matriz Nº2 Análisis'!H721,'Tabla 2-3-4-5'!$B$10:$C$12,2,FALSE)))&gt;5,"ALTO","MEDIO"))," ")</f>
        <v xml:space="preserve"> </v>
      </c>
      <c r="J721" s="9"/>
      <c r="K721" s="10"/>
      <c r="N721" s="10"/>
      <c r="O721" s="10"/>
      <c r="P721" s="10"/>
      <c r="Q721" s="10"/>
      <c r="R721" s="10"/>
      <c r="S721" s="10"/>
      <c r="T721" s="10"/>
      <c r="U721" s="10"/>
      <c r="V721" s="10"/>
      <c r="W721" s="10"/>
      <c r="X721" s="10"/>
      <c r="Y721" s="10"/>
      <c r="Z721" s="10"/>
      <c r="AA721" s="10"/>
      <c r="AB721" s="10"/>
      <c r="AC721" s="10"/>
    </row>
    <row r="722" spans="1:29" ht="83.25" customHeight="1" x14ac:dyDescent="0.3">
      <c r="A722" s="136" t="str">
        <f>'Matriz Nº1 Identificación'!A722</f>
        <v>79. 2</v>
      </c>
      <c r="B722" s="4" t="str">
        <f>IF('Matriz Nº1 Identificación'!B722&lt;&gt;" ",'Matriz Nº1 Identificación'!F722," ")</f>
        <v xml:space="preserve"> </v>
      </c>
      <c r="C722" s="101"/>
      <c r="D722" s="101"/>
      <c r="E722" s="4" t="str">
        <f>IFERROR(IF((VLOOKUP(C722,'Tabla 2-3-4-5'!$B$10:$C$12,2,FALSE)*(VLOOKUP('Matriz Nº2 Análisis'!D722,'Tabla 2-3-4-5'!$B$10:$C$12,2,FALSE)))&lt;3,"BAJO",IF((VLOOKUP(C722,'Tabla 2-3-4-5'!$B$10:$C$12,2,FALSE)*(VLOOKUP('Matriz Nº2 Análisis'!D722,'Tabla 2-3-4-5'!$B$10:$C$12,2,FALSE)))&gt;5,"ALTO","MEDIO"))," ")</f>
        <v xml:space="preserve"> </v>
      </c>
      <c r="F722" s="5" t="str">
        <f>IF(B722&lt;&gt;" ",'Matriz Nº1 Identificación'!E722," ")</f>
        <v xml:space="preserve"> </v>
      </c>
      <c r="G722" s="101"/>
      <c r="H722" s="101"/>
      <c r="I722" s="4" t="str">
        <f>IFERROR(IF((VLOOKUP(G722,'Tabla 2-3-4-5'!$B$10:$C$12,2,FALSE)*(VLOOKUP('Matriz Nº2 Análisis'!H722,'Tabla 2-3-4-5'!$B$10:$C$12,2,FALSE)))&lt;3,"BAJO",IF((VLOOKUP(G722,'Tabla 2-3-4-5'!$B$10:$C$12,2,FALSE)*(VLOOKUP('Matriz Nº2 Análisis'!H722,'Tabla 2-3-4-5'!$B$10:$C$12,2,FALSE)))&gt;5,"ALTO","MEDIO"))," ")</f>
        <v xml:space="preserve"> </v>
      </c>
      <c r="J722" s="9"/>
      <c r="K722" s="10"/>
      <c r="N722" s="10"/>
      <c r="O722" s="10"/>
      <c r="P722" s="10"/>
      <c r="Q722" s="10"/>
      <c r="R722" s="10"/>
      <c r="S722" s="10"/>
      <c r="T722" s="10"/>
      <c r="U722" s="10"/>
      <c r="V722" s="10"/>
      <c r="W722" s="10"/>
      <c r="X722" s="10"/>
      <c r="Y722" s="10"/>
      <c r="Z722" s="10"/>
      <c r="AA722" s="10"/>
      <c r="AB722" s="10"/>
      <c r="AC722" s="10"/>
    </row>
    <row r="723" spans="1:29" ht="83.25" customHeight="1" x14ac:dyDescent="0.3">
      <c r="A723" s="136" t="str">
        <f>'Matriz Nº1 Identificación'!A723</f>
        <v>79. 3</v>
      </c>
      <c r="B723" s="4" t="str">
        <f>IF('Matriz Nº1 Identificación'!B723&lt;&gt;" ",'Matriz Nº1 Identificación'!F723," ")</f>
        <v xml:space="preserve"> </v>
      </c>
      <c r="C723" s="101"/>
      <c r="D723" s="101"/>
      <c r="E723" s="4" t="str">
        <f>IFERROR(IF((VLOOKUP(C723,'Tabla 2-3-4-5'!$B$10:$C$12,2,FALSE)*(VLOOKUP('Matriz Nº2 Análisis'!D723,'Tabla 2-3-4-5'!$B$10:$C$12,2,FALSE)))&lt;3,"BAJO",IF((VLOOKUP(C723,'Tabla 2-3-4-5'!$B$10:$C$12,2,FALSE)*(VLOOKUP('Matriz Nº2 Análisis'!D723,'Tabla 2-3-4-5'!$B$10:$C$12,2,FALSE)))&gt;5,"ALTO","MEDIO"))," ")</f>
        <v xml:space="preserve"> </v>
      </c>
      <c r="F723" s="5" t="str">
        <f>IF(B723&lt;&gt;" ",'Matriz Nº1 Identificación'!E723," ")</f>
        <v xml:space="preserve"> </v>
      </c>
      <c r="G723" s="101"/>
      <c r="H723" s="101"/>
      <c r="I723" s="4" t="str">
        <f>IFERROR(IF((VLOOKUP(G723,'Tabla 2-3-4-5'!$B$10:$C$12,2,FALSE)*(VLOOKUP('Matriz Nº2 Análisis'!H723,'Tabla 2-3-4-5'!$B$10:$C$12,2,FALSE)))&lt;3,"BAJO",IF((VLOOKUP(G723,'Tabla 2-3-4-5'!$B$10:$C$12,2,FALSE)*(VLOOKUP('Matriz Nº2 Análisis'!H723,'Tabla 2-3-4-5'!$B$10:$C$12,2,FALSE)))&gt;5,"ALTO","MEDIO"))," ")</f>
        <v xml:space="preserve"> </v>
      </c>
      <c r="J723" s="9"/>
      <c r="K723" s="10"/>
      <c r="N723" s="10"/>
      <c r="O723" s="10"/>
      <c r="P723" s="10"/>
      <c r="Q723" s="10"/>
      <c r="R723" s="10"/>
      <c r="S723" s="10"/>
      <c r="T723" s="10"/>
      <c r="U723" s="10"/>
      <c r="V723" s="10"/>
      <c r="W723" s="10"/>
      <c r="X723" s="10"/>
      <c r="Y723" s="10"/>
      <c r="Z723" s="10"/>
      <c r="AA723" s="10"/>
      <c r="AB723" s="10"/>
      <c r="AC723" s="10"/>
    </row>
    <row r="724" spans="1:29" ht="83.25" customHeight="1" x14ac:dyDescent="0.3">
      <c r="A724" s="136" t="str">
        <f>'Matriz Nº1 Identificación'!A724</f>
        <v>79. 4</v>
      </c>
      <c r="B724" s="4" t="str">
        <f>IF('Matriz Nº1 Identificación'!B724&lt;&gt;" ",'Matriz Nº1 Identificación'!F724," ")</f>
        <v xml:space="preserve"> </v>
      </c>
      <c r="C724" s="101"/>
      <c r="D724" s="101"/>
      <c r="E724" s="4" t="str">
        <f>IFERROR(IF((VLOOKUP(C724,'Tabla 2-3-4-5'!$B$10:$C$12,2,FALSE)*(VLOOKUP('Matriz Nº2 Análisis'!D724,'Tabla 2-3-4-5'!$B$10:$C$12,2,FALSE)))&lt;3,"BAJO",IF((VLOOKUP(C724,'Tabla 2-3-4-5'!$B$10:$C$12,2,FALSE)*(VLOOKUP('Matriz Nº2 Análisis'!D724,'Tabla 2-3-4-5'!$B$10:$C$12,2,FALSE)))&gt;5,"ALTO","MEDIO"))," ")</f>
        <v xml:space="preserve"> </v>
      </c>
      <c r="F724" s="5" t="str">
        <f>IF(B724&lt;&gt;" ",'Matriz Nº1 Identificación'!E724," ")</f>
        <v xml:space="preserve"> </v>
      </c>
      <c r="G724" s="101"/>
      <c r="H724" s="101"/>
      <c r="I724" s="4" t="str">
        <f>IFERROR(IF((VLOOKUP(G724,'Tabla 2-3-4-5'!$B$10:$C$12,2,FALSE)*(VLOOKUP('Matriz Nº2 Análisis'!H724,'Tabla 2-3-4-5'!$B$10:$C$12,2,FALSE)))&lt;3,"BAJO",IF((VLOOKUP(G724,'Tabla 2-3-4-5'!$B$10:$C$12,2,FALSE)*(VLOOKUP('Matriz Nº2 Análisis'!H724,'Tabla 2-3-4-5'!$B$10:$C$12,2,FALSE)))&gt;5,"ALTO","MEDIO"))," ")</f>
        <v xml:space="preserve"> </v>
      </c>
      <c r="J724" s="9"/>
      <c r="K724" s="10"/>
      <c r="N724" s="10"/>
      <c r="O724" s="10"/>
      <c r="P724" s="10"/>
      <c r="Q724" s="10"/>
      <c r="R724" s="10"/>
      <c r="S724" s="10"/>
      <c r="T724" s="10"/>
      <c r="U724" s="10"/>
      <c r="V724" s="10"/>
      <c r="W724" s="10"/>
      <c r="X724" s="10"/>
      <c r="Y724" s="10"/>
      <c r="Z724" s="10"/>
      <c r="AA724" s="10"/>
      <c r="AB724" s="10"/>
      <c r="AC724" s="10"/>
    </row>
    <row r="725" spans="1:29" ht="83.25" customHeight="1" x14ac:dyDescent="0.3">
      <c r="A725" s="136" t="str">
        <f>'Matriz Nº1 Identificación'!A725</f>
        <v>79. 5</v>
      </c>
      <c r="B725" s="4" t="str">
        <f>IF('Matriz Nº1 Identificación'!B725&lt;&gt;" ",'Matriz Nº1 Identificación'!F725," ")</f>
        <v xml:space="preserve"> </v>
      </c>
      <c r="C725" s="101"/>
      <c r="D725" s="101"/>
      <c r="E725" s="4" t="str">
        <f>IFERROR(IF((VLOOKUP(C725,'Tabla 2-3-4-5'!$B$10:$C$12,2,FALSE)*(VLOOKUP('Matriz Nº2 Análisis'!D725,'Tabla 2-3-4-5'!$B$10:$C$12,2,FALSE)))&lt;3,"BAJO",IF((VLOOKUP(C725,'Tabla 2-3-4-5'!$B$10:$C$12,2,FALSE)*(VLOOKUP('Matriz Nº2 Análisis'!D725,'Tabla 2-3-4-5'!$B$10:$C$12,2,FALSE)))&gt;5,"ALTO","MEDIO"))," ")</f>
        <v xml:space="preserve"> </v>
      </c>
      <c r="F725" s="5" t="str">
        <f>IF(B725&lt;&gt;" ",'Matriz Nº1 Identificación'!E725," ")</f>
        <v xml:space="preserve"> </v>
      </c>
      <c r="G725" s="101"/>
      <c r="H725" s="101"/>
      <c r="I725" s="4" t="str">
        <f>IFERROR(IF((VLOOKUP(G725,'Tabla 2-3-4-5'!$B$10:$C$12,2,FALSE)*(VLOOKUP('Matriz Nº2 Análisis'!H725,'Tabla 2-3-4-5'!$B$10:$C$12,2,FALSE)))&lt;3,"BAJO",IF((VLOOKUP(G725,'Tabla 2-3-4-5'!$B$10:$C$12,2,FALSE)*(VLOOKUP('Matriz Nº2 Análisis'!H725,'Tabla 2-3-4-5'!$B$10:$C$12,2,FALSE)))&gt;5,"ALTO","MEDIO"))," ")</f>
        <v xml:space="preserve"> </v>
      </c>
      <c r="J725" s="9"/>
      <c r="K725" s="10"/>
      <c r="N725" s="10"/>
      <c r="O725" s="10"/>
      <c r="P725" s="10"/>
      <c r="Q725" s="10"/>
      <c r="R725" s="10"/>
      <c r="S725" s="10"/>
      <c r="T725" s="10"/>
      <c r="U725" s="10"/>
      <c r="V725" s="10"/>
      <c r="W725" s="10"/>
      <c r="X725" s="10"/>
      <c r="Y725" s="10"/>
      <c r="Z725" s="10"/>
      <c r="AA725" s="10"/>
      <c r="AB725" s="10"/>
      <c r="AC725" s="10"/>
    </row>
    <row r="726" spans="1:29" ht="83.25" customHeight="1" x14ac:dyDescent="0.3">
      <c r="A726" s="136" t="str">
        <f>'Matriz Nº1 Identificación'!A726</f>
        <v>79. 6</v>
      </c>
      <c r="B726" s="4" t="str">
        <f>IF('Matriz Nº1 Identificación'!B726&lt;&gt;" ",'Matriz Nº1 Identificación'!F726," ")</f>
        <v xml:space="preserve"> </v>
      </c>
      <c r="C726" s="101"/>
      <c r="D726" s="101"/>
      <c r="E726" s="4" t="str">
        <f>IFERROR(IF((VLOOKUP(C726,'Tabla 2-3-4-5'!$B$10:$C$12,2,FALSE)*(VLOOKUP('Matriz Nº2 Análisis'!D726,'Tabla 2-3-4-5'!$B$10:$C$12,2,FALSE)))&lt;3,"BAJO",IF((VLOOKUP(C726,'Tabla 2-3-4-5'!$B$10:$C$12,2,FALSE)*(VLOOKUP('Matriz Nº2 Análisis'!D726,'Tabla 2-3-4-5'!$B$10:$C$12,2,FALSE)))&gt;5,"ALTO","MEDIO"))," ")</f>
        <v xml:space="preserve"> </v>
      </c>
      <c r="F726" s="5" t="str">
        <f>IF(B726&lt;&gt;" ",'Matriz Nº1 Identificación'!E726," ")</f>
        <v xml:space="preserve"> </v>
      </c>
      <c r="G726" s="101"/>
      <c r="H726" s="101"/>
      <c r="I726" s="4" t="str">
        <f>IFERROR(IF((VLOOKUP(G726,'Tabla 2-3-4-5'!$B$10:$C$12,2,FALSE)*(VLOOKUP('Matriz Nº2 Análisis'!H726,'Tabla 2-3-4-5'!$B$10:$C$12,2,FALSE)))&lt;3,"BAJO",IF((VLOOKUP(G726,'Tabla 2-3-4-5'!$B$10:$C$12,2,FALSE)*(VLOOKUP('Matriz Nº2 Análisis'!H726,'Tabla 2-3-4-5'!$B$10:$C$12,2,FALSE)))&gt;5,"ALTO","MEDIO"))," ")</f>
        <v xml:space="preserve"> </v>
      </c>
      <c r="J726" s="9"/>
      <c r="K726" s="10"/>
      <c r="N726" s="10"/>
      <c r="O726" s="10"/>
      <c r="P726" s="10"/>
      <c r="Q726" s="10"/>
      <c r="R726" s="10"/>
      <c r="S726" s="10"/>
      <c r="T726" s="10"/>
      <c r="U726" s="10"/>
      <c r="V726" s="10"/>
      <c r="W726" s="10"/>
      <c r="X726" s="10"/>
      <c r="Y726" s="10"/>
      <c r="Z726" s="10"/>
      <c r="AA726" s="10"/>
      <c r="AB726" s="10"/>
      <c r="AC726" s="10"/>
    </row>
    <row r="727" spans="1:29" ht="83.25" customHeight="1" thickBot="1" x14ac:dyDescent="0.35">
      <c r="A727" s="136" t="str">
        <f>'Matriz Nº1 Identificación'!A727</f>
        <v>79. 7</v>
      </c>
      <c r="B727" s="4" t="str">
        <f>IF('Matriz Nº1 Identificación'!B727&lt;&gt;" ",'Matriz Nº1 Identificación'!F727," ")</f>
        <v xml:space="preserve"> </v>
      </c>
      <c r="C727" s="101"/>
      <c r="D727" s="101"/>
      <c r="E727" s="4" t="str">
        <f>IFERROR(IF((VLOOKUP(C727,'Tabla 2-3-4-5'!$B$10:$C$12,2,FALSE)*(VLOOKUP('Matriz Nº2 Análisis'!D727,'Tabla 2-3-4-5'!$B$10:$C$12,2,FALSE)))&lt;3,"BAJO",IF((VLOOKUP(C727,'Tabla 2-3-4-5'!$B$10:$C$12,2,FALSE)*(VLOOKUP('Matriz Nº2 Análisis'!D727,'Tabla 2-3-4-5'!$B$10:$C$12,2,FALSE)))&gt;5,"ALTO","MEDIO"))," ")</f>
        <v xml:space="preserve"> </v>
      </c>
      <c r="F727" s="5" t="str">
        <f>IF(B727&lt;&gt;" ",'Matriz Nº1 Identificación'!E727," ")</f>
        <v xml:space="preserve"> </v>
      </c>
      <c r="G727" s="101"/>
      <c r="H727" s="101"/>
      <c r="I727" s="4" t="str">
        <f>IFERROR(IF((VLOOKUP(G727,'Tabla 2-3-4-5'!$B$10:$C$12,2,FALSE)*(VLOOKUP('Matriz Nº2 Análisis'!H727,'Tabla 2-3-4-5'!$B$10:$C$12,2,FALSE)))&lt;3,"BAJO",IF((VLOOKUP(G727,'Tabla 2-3-4-5'!$B$10:$C$12,2,FALSE)*(VLOOKUP('Matriz Nº2 Análisis'!H727,'Tabla 2-3-4-5'!$B$10:$C$12,2,FALSE)))&gt;5,"ALTO","MEDIO"))," ")</f>
        <v xml:space="preserve"> </v>
      </c>
      <c r="J727" s="9"/>
      <c r="K727" s="10"/>
      <c r="N727" s="10"/>
      <c r="O727" s="10"/>
      <c r="P727" s="10"/>
      <c r="Q727" s="10"/>
      <c r="R727" s="10"/>
      <c r="S727" s="10"/>
      <c r="T727" s="10"/>
      <c r="U727" s="10"/>
      <c r="V727" s="10"/>
      <c r="W727" s="10"/>
      <c r="X727" s="10"/>
      <c r="Y727" s="10"/>
      <c r="Z727" s="10"/>
      <c r="AA727" s="10"/>
      <c r="AB727" s="10"/>
      <c r="AC727" s="10"/>
    </row>
    <row r="728" spans="1:29" ht="23.25" customHeight="1" thickBot="1" x14ac:dyDescent="0.35">
      <c r="A728" s="73" t="str">
        <f>'Matriz Nº1 Identificación'!A728</f>
        <v xml:space="preserve">Objetivo Estratégico: </v>
      </c>
      <c r="B728" s="409">
        <f>+'Matriz Nº1 Identificación'!B728:H728</f>
        <v>0</v>
      </c>
      <c r="C728" s="410"/>
      <c r="D728" s="410"/>
      <c r="E728" s="410"/>
      <c r="F728" s="410"/>
      <c r="G728" s="410"/>
      <c r="H728" s="410"/>
      <c r="I728" s="411"/>
      <c r="J728" s="1"/>
    </row>
    <row r="729" spans="1:29" ht="26.25" customHeight="1" x14ac:dyDescent="0.3">
      <c r="A729" s="75" t="str">
        <f>'Matriz Nº1 Identificación'!A729</f>
        <v>Objetivo táctico</v>
      </c>
      <c r="B729" s="406" t="str">
        <f>+'Matriz Nº1 Identificación'!B729:H729</f>
        <v xml:space="preserve">80. </v>
      </c>
      <c r="C729" s="407"/>
      <c r="D729" s="407"/>
      <c r="E729" s="407"/>
      <c r="F729" s="407"/>
      <c r="G729" s="407"/>
      <c r="H729" s="407"/>
      <c r="I729" s="408"/>
      <c r="J729" s="1"/>
    </row>
    <row r="730" spans="1:29" ht="83.25" customHeight="1" x14ac:dyDescent="0.3">
      <c r="A730" s="136" t="str">
        <f>'Matriz Nº1 Identificación'!A730</f>
        <v>80. 1</v>
      </c>
      <c r="B730" s="4" t="str">
        <f>IF('Matriz Nº1 Identificación'!B730&lt;&gt;" ",'Matriz Nº1 Identificación'!F730," ")</f>
        <v xml:space="preserve"> </v>
      </c>
      <c r="C730" s="101"/>
      <c r="D730" s="101"/>
      <c r="E730" s="4" t="str">
        <f>IFERROR(IF((VLOOKUP(C730,'Tabla 2-3-4-5'!$B$10:$C$12,2,FALSE)*(VLOOKUP('Matriz Nº2 Análisis'!D730,'Tabla 2-3-4-5'!$B$10:$C$12,2,FALSE)))&lt;3,"BAJO",IF((VLOOKUP(C730,'Tabla 2-3-4-5'!$B$10:$C$12,2,FALSE)*(VLOOKUP('Matriz Nº2 Análisis'!D730,'Tabla 2-3-4-5'!$B$10:$C$12,2,FALSE)))&gt;5,"ALTO","MEDIO"))," ")</f>
        <v xml:space="preserve"> </v>
      </c>
      <c r="F730" s="5" t="str">
        <f>IF(B730&lt;&gt;" ",'Matriz Nº1 Identificación'!E730," ")</f>
        <v xml:space="preserve"> </v>
      </c>
      <c r="G730" s="101"/>
      <c r="H730" s="101"/>
      <c r="I730" s="4" t="str">
        <f>IFERROR(IF((VLOOKUP(G730,'Tabla 2-3-4-5'!$B$10:$C$12,2,FALSE)*(VLOOKUP('Matriz Nº2 Análisis'!H730,'Tabla 2-3-4-5'!$B$10:$C$12,2,FALSE)))&lt;3,"BAJO",IF((VLOOKUP(G730,'Tabla 2-3-4-5'!$B$10:$C$12,2,FALSE)*(VLOOKUP('Matriz Nº2 Análisis'!H730,'Tabla 2-3-4-5'!$B$10:$C$12,2,FALSE)))&gt;5,"ALTO","MEDIO"))," ")</f>
        <v xml:space="preserve"> </v>
      </c>
      <c r="J730" s="9"/>
      <c r="K730" s="10"/>
      <c r="N730" s="10"/>
      <c r="O730" s="10"/>
      <c r="P730" s="10"/>
      <c r="Q730" s="10"/>
      <c r="R730" s="10"/>
      <c r="S730" s="10"/>
      <c r="T730" s="10"/>
      <c r="U730" s="10"/>
      <c r="V730" s="10"/>
      <c r="W730" s="10"/>
      <c r="X730" s="10"/>
      <c r="Y730" s="10"/>
      <c r="Z730" s="10"/>
      <c r="AA730" s="10"/>
      <c r="AB730" s="10"/>
      <c r="AC730" s="10"/>
    </row>
    <row r="731" spans="1:29" ht="83.25" customHeight="1" x14ac:dyDescent="0.3">
      <c r="A731" s="136" t="str">
        <f>'Matriz Nº1 Identificación'!A731</f>
        <v>80. 2</v>
      </c>
      <c r="B731" s="4" t="str">
        <f>IF('Matriz Nº1 Identificación'!B731&lt;&gt;" ",'Matriz Nº1 Identificación'!F731," ")</f>
        <v xml:space="preserve"> </v>
      </c>
      <c r="C731" s="101"/>
      <c r="D731" s="101"/>
      <c r="E731" s="4" t="str">
        <f>IFERROR(IF((VLOOKUP(C731,'Tabla 2-3-4-5'!$B$10:$C$12,2,FALSE)*(VLOOKUP('Matriz Nº2 Análisis'!D731,'Tabla 2-3-4-5'!$B$10:$C$12,2,FALSE)))&lt;3,"BAJO",IF((VLOOKUP(C731,'Tabla 2-3-4-5'!$B$10:$C$12,2,FALSE)*(VLOOKUP('Matriz Nº2 Análisis'!D731,'Tabla 2-3-4-5'!$B$10:$C$12,2,FALSE)))&gt;5,"ALTO","MEDIO"))," ")</f>
        <v xml:space="preserve"> </v>
      </c>
      <c r="F731" s="5" t="str">
        <f>IF(B731&lt;&gt;" ",'Matriz Nº1 Identificación'!E731," ")</f>
        <v xml:space="preserve"> </v>
      </c>
      <c r="G731" s="101"/>
      <c r="H731" s="101"/>
      <c r="I731" s="4" t="str">
        <f>IFERROR(IF((VLOOKUP(G731,'Tabla 2-3-4-5'!$B$10:$C$12,2,FALSE)*(VLOOKUP('Matriz Nº2 Análisis'!H731,'Tabla 2-3-4-5'!$B$10:$C$12,2,FALSE)))&lt;3,"BAJO",IF((VLOOKUP(G731,'Tabla 2-3-4-5'!$B$10:$C$12,2,FALSE)*(VLOOKUP('Matriz Nº2 Análisis'!H731,'Tabla 2-3-4-5'!$B$10:$C$12,2,FALSE)))&gt;5,"ALTO","MEDIO"))," ")</f>
        <v xml:space="preserve"> </v>
      </c>
      <c r="J731" s="9"/>
      <c r="K731" s="10"/>
      <c r="N731" s="10"/>
      <c r="O731" s="10"/>
      <c r="P731" s="10"/>
      <c r="Q731" s="10"/>
      <c r="R731" s="10"/>
      <c r="S731" s="10"/>
      <c r="T731" s="10"/>
      <c r="U731" s="10"/>
      <c r="V731" s="10"/>
      <c r="W731" s="10"/>
      <c r="X731" s="10"/>
      <c r="Y731" s="10"/>
      <c r="Z731" s="10"/>
      <c r="AA731" s="10"/>
      <c r="AB731" s="10"/>
      <c r="AC731" s="10"/>
    </row>
    <row r="732" spans="1:29" ht="83.25" customHeight="1" x14ac:dyDescent="0.3">
      <c r="A732" s="136" t="str">
        <f>'Matriz Nº1 Identificación'!A732</f>
        <v>80. 3</v>
      </c>
      <c r="B732" s="4" t="str">
        <f>IF('Matriz Nº1 Identificación'!B732&lt;&gt;" ",'Matriz Nº1 Identificación'!F732," ")</f>
        <v xml:space="preserve"> </v>
      </c>
      <c r="C732" s="101"/>
      <c r="D732" s="101"/>
      <c r="E732" s="4" t="str">
        <f>IFERROR(IF((VLOOKUP(C732,'Tabla 2-3-4-5'!$B$10:$C$12,2,FALSE)*(VLOOKUP('Matriz Nº2 Análisis'!D732,'Tabla 2-3-4-5'!$B$10:$C$12,2,FALSE)))&lt;3,"BAJO",IF((VLOOKUP(C732,'Tabla 2-3-4-5'!$B$10:$C$12,2,FALSE)*(VLOOKUP('Matriz Nº2 Análisis'!D732,'Tabla 2-3-4-5'!$B$10:$C$12,2,FALSE)))&gt;5,"ALTO","MEDIO"))," ")</f>
        <v xml:space="preserve"> </v>
      </c>
      <c r="F732" s="5" t="str">
        <f>IF(B732&lt;&gt;" ",'Matriz Nº1 Identificación'!E732," ")</f>
        <v xml:space="preserve"> </v>
      </c>
      <c r="G732" s="101"/>
      <c r="H732" s="101"/>
      <c r="I732" s="4" t="str">
        <f>IFERROR(IF((VLOOKUP(G732,'Tabla 2-3-4-5'!$B$10:$C$12,2,FALSE)*(VLOOKUP('Matriz Nº2 Análisis'!H732,'Tabla 2-3-4-5'!$B$10:$C$12,2,FALSE)))&lt;3,"BAJO",IF((VLOOKUP(G732,'Tabla 2-3-4-5'!$B$10:$C$12,2,FALSE)*(VLOOKUP('Matriz Nº2 Análisis'!H732,'Tabla 2-3-4-5'!$B$10:$C$12,2,FALSE)))&gt;5,"ALTO","MEDIO"))," ")</f>
        <v xml:space="preserve"> </v>
      </c>
      <c r="J732" s="9"/>
      <c r="K732" s="10"/>
      <c r="N732" s="10"/>
      <c r="O732" s="10"/>
      <c r="P732" s="10"/>
      <c r="Q732" s="10"/>
      <c r="R732" s="10"/>
      <c r="S732" s="10"/>
      <c r="T732" s="10"/>
      <c r="U732" s="10"/>
      <c r="V732" s="10"/>
      <c r="W732" s="10"/>
      <c r="X732" s="10"/>
      <c r="Y732" s="10"/>
      <c r="Z732" s="10"/>
      <c r="AA732" s="10"/>
      <c r="AB732" s="10"/>
      <c r="AC732" s="10"/>
    </row>
    <row r="733" spans="1:29" ht="83.25" customHeight="1" x14ac:dyDescent="0.3">
      <c r="A733" s="136" t="str">
        <f>'Matriz Nº1 Identificación'!A733</f>
        <v>80. 4</v>
      </c>
      <c r="B733" s="4" t="str">
        <f>IF('Matriz Nº1 Identificación'!B733&lt;&gt;" ",'Matriz Nº1 Identificación'!F733," ")</f>
        <v xml:space="preserve"> </v>
      </c>
      <c r="C733" s="101"/>
      <c r="D733" s="101"/>
      <c r="E733" s="4" t="str">
        <f>IFERROR(IF((VLOOKUP(C733,'Tabla 2-3-4-5'!$B$10:$C$12,2,FALSE)*(VLOOKUP('Matriz Nº2 Análisis'!D733,'Tabla 2-3-4-5'!$B$10:$C$12,2,FALSE)))&lt;3,"BAJO",IF((VLOOKUP(C733,'Tabla 2-3-4-5'!$B$10:$C$12,2,FALSE)*(VLOOKUP('Matriz Nº2 Análisis'!D733,'Tabla 2-3-4-5'!$B$10:$C$12,2,FALSE)))&gt;5,"ALTO","MEDIO"))," ")</f>
        <v xml:space="preserve"> </v>
      </c>
      <c r="F733" s="5" t="str">
        <f>IF(B733&lt;&gt;" ",'Matriz Nº1 Identificación'!E733," ")</f>
        <v xml:space="preserve"> </v>
      </c>
      <c r="G733" s="101"/>
      <c r="H733" s="101"/>
      <c r="I733" s="4" t="str">
        <f>IFERROR(IF((VLOOKUP(G733,'Tabla 2-3-4-5'!$B$10:$C$12,2,FALSE)*(VLOOKUP('Matriz Nº2 Análisis'!H733,'Tabla 2-3-4-5'!$B$10:$C$12,2,FALSE)))&lt;3,"BAJO",IF((VLOOKUP(G733,'Tabla 2-3-4-5'!$B$10:$C$12,2,FALSE)*(VLOOKUP('Matriz Nº2 Análisis'!H733,'Tabla 2-3-4-5'!$B$10:$C$12,2,FALSE)))&gt;5,"ALTO","MEDIO"))," ")</f>
        <v xml:space="preserve"> </v>
      </c>
      <c r="J733" s="9"/>
      <c r="K733" s="10"/>
      <c r="N733" s="10"/>
      <c r="O733" s="10"/>
      <c r="P733" s="10"/>
      <c r="Q733" s="10"/>
      <c r="R733" s="10"/>
      <c r="S733" s="10"/>
      <c r="T733" s="10"/>
      <c r="U733" s="10"/>
      <c r="V733" s="10"/>
      <c r="W733" s="10"/>
      <c r="X733" s="10"/>
      <c r="Y733" s="10"/>
      <c r="Z733" s="10"/>
      <c r="AA733" s="10"/>
      <c r="AB733" s="10"/>
      <c r="AC733" s="10"/>
    </row>
    <row r="734" spans="1:29" ht="83.25" customHeight="1" x14ac:dyDescent="0.3">
      <c r="A734" s="136" t="str">
        <f>'Matriz Nº1 Identificación'!A734</f>
        <v>80. 5</v>
      </c>
      <c r="B734" s="4" t="str">
        <f>IF('Matriz Nº1 Identificación'!B734&lt;&gt;" ",'Matriz Nº1 Identificación'!F734," ")</f>
        <v xml:space="preserve"> </v>
      </c>
      <c r="C734" s="101"/>
      <c r="D734" s="101"/>
      <c r="E734" s="4" t="str">
        <f>IFERROR(IF((VLOOKUP(C734,'Tabla 2-3-4-5'!$B$10:$C$12,2,FALSE)*(VLOOKUP('Matriz Nº2 Análisis'!D734,'Tabla 2-3-4-5'!$B$10:$C$12,2,FALSE)))&lt;3,"BAJO",IF((VLOOKUP(C734,'Tabla 2-3-4-5'!$B$10:$C$12,2,FALSE)*(VLOOKUP('Matriz Nº2 Análisis'!D734,'Tabla 2-3-4-5'!$B$10:$C$12,2,FALSE)))&gt;5,"ALTO","MEDIO"))," ")</f>
        <v xml:space="preserve"> </v>
      </c>
      <c r="F734" s="5" t="str">
        <f>IF(B734&lt;&gt;" ",'Matriz Nº1 Identificación'!E734," ")</f>
        <v xml:space="preserve"> </v>
      </c>
      <c r="G734" s="101"/>
      <c r="H734" s="101"/>
      <c r="I734" s="4" t="str">
        <f>IFERROR(IF((VLOOKUP(G734,'Tabla 2-3-4-5'!$B$10:$C$12,2,FALSE)*(VLOOKUP('Matriz Nº2 Análisis'!H734,'Tabla 2-3-4-5'!$B$10:$C$12,2,FALSE)))&lt;3,"BAJO",IF((VLOOKUP(G734,'Tabla 2-3-4-5'!$B$10:$C$12,2,FALSE)*(VLOOKUP('Matriz Nº2 Análisis'!H734,'Tabla 2-3-4-5'!$B$10:$C$12,2,FALSE)))&gt;5,"ALTO","MEDIO"))," ")</f>
        <v xml:space="preserve"> </v>
      </c>
      <c r="J734" s="9"/>
      <c r="K734" s="10"/>
      <c r="N734" s="10"/>
      <c r="O734" s="10"/>
      <c r="P734" s="10"/>
      <c r="Q734" s="10"/>
      <c r="R734" s="10"/>
      <c r="S734" s="10"/>
      <c r="T734" s="10"/>
      <c r="U734" s="10"/>
      <c r="V734" s="10"/>
      <c r="W734" s="10"/>
      <c r="X734" s="10"/>
      <c r="Y734" s="10"/>
      <c r="Z734" s="10"/>
      <c r="AA734" s="10"/>
      <c r="AB734" s="10"/>
      <c r="AC734" s="10"/>
    </row>
    <row r="735" spans="1:29" ht="83.25" customHeight="1" x14ac:dyDescent="0.3">
      <c r="A735" s="136" t="str">
        <f>'Matriz Nº1 Identificación'!A735</f>
        <v>80. 6</v>
      </c>
      <c r="B735" s="4" t="str">
        <f>IF('Matriz Nº1 Identificación'!B735&lt;&gt;" ",'Matriz Nº1 Identificación'!F735," ")</f>
        <v xml:space="preserve"> </v>
      </c>
      <c r="C735" s="101"/>
      <c r="D735" s="101"/>
      <c r="E735" s="4" t="str">
        <f>IFERROR(IF((VLOOKUP(C735,'Tabla 2-3-4-5'!$B$10:$C$12,2,FALSE)*(VLOOKUP('Matriz Nº2 Análisis'!D735,'Tabla 2-3-4-5'!$B$10:$C$12,2,FALSE)))&lt;3,"BAJO",IF((VLOOKUP(C735,'Tabla 2-3-4-5'!$B$10:$C$12,2,FALSE)*(VLOOKUP('Matriz Nº2 Análisis'!D735,'Tabla 2-3-4-5'!$B$10:$C$12,2,FALSE)))&gt;5,"ALTO","MEDIO"))," ")</f>
        <v xml:space="preserve"> </v>
      </c>
      <c r="F735" s="5" t="str">
        <f>IF(B735&lt;&gt;" ",'Matriz Nº1 Identificación'!E735," ")</f>
        <v xml:space="preserve"> </v>
      </c>
      <c r="G735" s="101"/>
      <c r="H735" s="101"/>
      <c r="I735" s="4" t="str">
        <f>IFERROR(IF((VLOOKUP(G735,'Tabla 2-3-4-5'!$B$10:$C$12,2,FALSE)*(VLOOKUP('Matriz Nº2 Análisis'!H735,'Tabla 2-3-4-5'!$B$10:$C$12,2,FALSE)))&lt;3,"BAJO",IF((VLOOKUP(G735,'Tabla 2-3-4-5'!$B$10:$C$12,2,FALSE)*(VLOOKUP('Matriz Nº2 Análisis'!H735,'Tabla 2-3-4-5'!$B$10:$C$12,2,FALSE)))&gt;5,"ALTO","MEDIO"))," ")</f>
        <v xml:space="preserve"> </v>
      </c>
      <c r="J735" s="9"/>
      <c r="K735" s="10"/>
      <c r="N735" s="10"/>
      <c r="O735" s="10"/>
      <c r="P735" s="10"/>
      <c r="Q735" s="10"/>
      <c r="R735" s="10"/>
      <c r="S735" s="10"/>
      <c r="T735" s="10"/>
      <c r="U735" s="10"/>
      <c r="V735" s="10"/>
      <c r="W735" s="10"/>
      <c r="X735" s="10"/>
      <c r="Y735" s="10"/>
      <c r="Z735" s="10"/>
      <c r="AA735" s="10"/>
      <c r="AB735" s="10"/>
      <c r="AC735" s="10"/>
    </row>
    <row r="736" spans="1:29" ht="83.25" customHeight="1" thickBot="1" x14ac:dyDescent="0.35">
      <c r="A736" s="136" t="str">
        <f>'Matriz Nº1 Identificación'!A736</f>
        <v>80. 7</v>
      </c>
      <c r="B736" s="4" t="str">
        <f>IF('Matriz Nº1 Identificación'!B736&lt;&gt;" ",'Matriz Nº1 Identificación'!F736," ")</f>
        <v xml:space="preserve"> </v>
      </c>
      <c r="C736" s="101"/>
      <c r="D736" s="101"/>
      <c r="E736" s="4" t="str">
        <f>IFERROR(IF((VLOOKUP(C736,'Tabla 2-3-4-5'!$B$10:$C$12,2,FALSE)*(VLOOKUP('Matriz Nº2 Análisis'!D736,'Tabla 2-3-4-5'!$B$10:$C$12,2,FALSE)))&lt;3,"BAJO",IF((VLOOKUP(C736,'Tabla 2-3-4-5'!$B$10:$C$12,2,FALSE)*(VLOOKUP('Matriz Nº2 Análisis'!D736,'Tabla 2-3-4-5'!$B$10:$C$12,2,FALSE)))&gt;5,"ALTO","MEDIO"))," ")</f>
        <v xml:space="preserve"> </v>
      </c>
      <c r="F736" s="5" t="str">
        <f>IF(B736&lt;&gt;" ",'Matriz Nº1 Identificación'!E736," ")</f>
        <v xml:space="preserve"> </v>
      </c>
      <c r="G736" s="101"/>
      <c r="H736" s="101"/>
      <c r="I736" s="4" t="str">
        <f>IFERROR(IF((VLOOKUP(G736,'Tabla 2-3-4-5'!$B$10:$C$12,2,FALSE)*(VLOOKUP('Matriz Nº2 Análisis'!H736,'Tabla 2-3-4-5'!$B$10:$C$12,2,FALSE)))&lt;3,"BAJO",IF((VLOOKUP(G736,'Tabla 2-3-4-5'!$B$10:$C$12,2,FALSE)*(VLOOKUP('Matriz Nº2 Análisis'!H736,'Tabla 2-3-4-5'!$B$10:$C$12,2,FALSE)))&gt;5,"ALTO","MEDIO"))," ")</f>
        <v xml:space="preserve"> </v>
      </c>
      <c r="J736" s="9"/>
      <c r="K736" s="10"/>
      <c r="N736" s="10"/>
      <c r="O736" s="10"/>
      <c r="P736" s="10"/>
      <c r="Q736" s="10"/>
      <c r="R736" s="10"/>
      <c r="S736" s="10"/>
      <c r="T736" s="10"/>
      <c r="U736" s="10"/>
      <c r="V736" s="10"/>
      <c r="W736" s="10"/>
      <c r="X736" s="10"/>
      <c r="Y736" s="10"/>
      <c r="Z736" s="10"/>
      <c r="AA736" s="10"/>
      <c r="AB736" s="10"/>
      <c r="AC736" s="10"/>
    </row>
    <row r="737" spans="1:29" ht="23.25" customHeight="1" thickBot="1" x14ac:dyDescent="0.35">
      <c r="A737" s="73" t="str">
        <f>'Matriz Nº1 Identificación'!A737</f>
        <v xml:space="preserve">Objetivo Estratégico: </v>
      </c>
      <c r="B737" s="409">
        <f>+'Matriz Nº1 Identificación'!B737:H737</f>
        <v>0</v>
      </c>
      <c r="C737" s="410"/>
      <c r="D737" s="410"/>
      <c r="E737" s="410"/>
      <c r="F737" s="410"/>
      <c r="G737" s="410"/>
      <c r="H737" s="410"/>
      <c r="I737" s="411"/>
      <c r="J737" s="1"/>
    </row>
    <row r="738" spans="1:29" ht="26.25" customHeight="1" x14ac:dyDescent="0.3">
      <c r="A738" s="75" t="str">
        <f>'Matriz Nº1 Identificación'!A738</f>
        <v>Objetivo táctico</v>
      </c>
      <c r="B738" s="406" t="str">
        <f>+'Matriz Nº1 Identificación'!B738:H738</f>
        <v xml:space="preserve">81. </v>
      </c>
      <c r="C738" s="407"/>
      <c r="D738" s="407"/>
      <c r="E738" s="407"/>
      <c r="F738" s="407"/>
      <c r="G738" s="407"/>
      <c r="H738" s="407"/>
      <c r="I738" s="408"/>
      <c r="J738" s="1"/>
    </row>
    <row r="739" spans="1:29" ht="83.25" customHeight="1" x14ac:dyDescent="0.3">
      <c r="A739" s="136" t="str">
        <f>'Matriz Nº1 Identificación'!A739</f>
        <v>81. 1</v>
      </c>
      <c r="B739" s="4" t="str">
        <f>IF('Matriz Nº1 Identificación'!B739&lt;&gt;" ",'Matriz Nº1 Identificación'!F739," ")</f>
        <v xml:space="preserve"> </v>
      </c>
      <c r="C739" s="101"/>
      <c r="D739" s="101"/>
      <c r="E739" s="4" t="str">
        <f>IFERROR(IF((VLOOKUP(C739,'Tabla 2-3-4-5'!$B$10:$C$12,2,FALSE)*(VLOOKUP('Matriz Nº2 Análisis'!D739,'Tabla 2-3-4-5'!$B$10:$C$12,2,FALSE)))&lt;3,"BAJO",IF((VLOOKUP(C739,'Tabla 2-3-4-5'!$B$10:$C$12,2,FALSE)*(VLOOKUP('Matriz Nº2 Análisis'!D739,'Tabla 2-3-4-5'!$B$10:$C$12,2,FALSE)))&gt;5,"ALTO","MEDIO"))," ")</f>
        <v xml:space="preserve"> </v>
      </c>
      <c r="F739" s="5" t="str">
        <f>IF(B739&lt;&gt;" ",'Matriz Nº1 Identificación'!E739," ")</f>
        <v xml:space="preserve"> </v>
      </c>
      <c r="G739" s="101"/>
      <c r="H739" s="101"/>
      <c r="I739" s="4" t="str">
        <f>IFERROR(IF((VLOOKUP(G739,'Tabla 2-3-4-5'!$B$10:$C$12,2,FALSE)*(VLOOKUP('Matriz Nº2 Análisis'!H739,'Tabla 2-3-4-5'!$B$10:$C$12,2,FALSE)))&lt;3,"BAJO",IF((VLOOKUP(G739,'Tabla 2-3-4-5'!$B$10:$C$12,2,FALSE)*(VLOOKUP('Matriz Nº2 Análisis'!H739,'Tabla 2-3-4-5'!$B$10:$C$12,2,FALSE)))&gt;5,"ALTO","MEDIO"))," ")</f>
        <v xml:space="preserve"> </v>
      </c>
      <c r="J739" s="9"/>
      <c r="K739" s="10"/>
      <c r="N739" s="10"/>
      <c r="O739" s="10"/>
      <c r="P739" s="10"/>
      <c r="Q739" s="10"/>
      <c r="R739" s="10"/>
      <c r="S739" s="10"/>
      <c r="T739" s="10"/>
      <c r="U739" s="10"/>
      <c r="V739" s="10"/>
      <c r="W739" s="10"/>
      <c r="X739" s="10"/>
      <c r="Y739" s="10"/>
      <c r="Z739" s="10"/>
      <c r="AA739" s="10"/>
      <c r="AB739" s="10"/>
      <c r="AC739" s="10"/>
    </row>
    <row r="740" spans="1:29" ht="83.25" customHeight="1" x14ac:dyDescent="0.3">
      <c r="A740" s="136" t="str">
        <f>'Matriz Nº1 Identificación'!A740</f>
        <v>81. 2</v>
      </c>
      <c r="B740" s="4" t="str">
        <f>IF('Matriz Nº1 Identificación'!B740&lt;&gt;" ",'Matriz Nº1 Identificación'!F740," ")</f>
        <v xml:space="preserve"> </v>
      </c>
      <c r="C740" s="101"/>
      <c r="D740" s="101"/>
      <c r="E740" s="4" t="str">
        <f>IFERROR(IF((VLOOKUP(C740,'Tabla 2-3-4-5'!$B$10:$C$12,2,FALSE)*(VLOOKUP('Matriz Nº2 Análisis'!D740,'Tabla 2-3-4-5'!$B$10:$C$12,2,FALSE)))&lt;3,"BAJO",IF((VLOOKUP(C740,'Tabla 2-3-4-5'!$B$10:$C$12,2,FALSE)*(VLOOKUP('Matriz Nº2 Análisis'!D740,'Tabla 2-3-4-5'!$B$10:$C$12,2,FALSE)))&gt;5,"ALTO","MEDIO"))," ")</f>
        <v xml:space="preserve"> </v>
      </c>
      <c r="F740" s="5" t="str">
        <f>IF(B740&lt;&gt;" ",'Matriz Nº1 Identificación'!E740," ")</f>
        <v xml:space="preserve"> </v>
      </c>
      <c r="G740" s="101"/>
      <c r="H740" s="101"/>
      <c r="I740" s="4" t="str">
        <f>IFERROR(IF((VLOOKUP(G740,'Tabla 2-3-4-5'!$B$10:$C$12,2,FALSE)*(VLOOKUP('Matriz Nº2 Análisis'!H740,'Tabla 2-3-4-5'!$B$10:$C$12,2,FALSE)))&lt;3,"BAJO",IF((VLOOKUP(G740,'Tabla 2-3-4-5'!$B$10:$C$12,2,FALSE)*(VLOOKUP('Matriz Nº2 Análisis'!H740,'Tabla 2-3-4-5'!$B$10:$C$12,2,FALSE)))&gt;5,"ALTO","MEDIO"))," ")</f>
        <v xml:space="preserve"> </v>
      </c>
      <c r="J740" s="9"/>
      <c r="K740" s="10"/>
      <c r="N740" s="10"/>
      <c r="O740" s="10"/>
      <c r="P740" s="10"/>
      <c r="Q740" s="10"/>
      <c r="R740" s="10"/>
      <c r="S740" s="10"/>
      <c r="T740" s="10"/>
      <c r="U740" s="10"/>
      <c r="V740" s="10"/>
      <c r="W740" s="10"/>
      <c r="X740" s="10"/>
      <c r="Y740" s="10"/>
      <c r="Z740" s="10"/>
      <c r="AA740" s="10"/>
      <c r="AB740" s="10"/>
      <c r="AC740" s="10"/>
    </row>
    <row r="741" spans="1:29" ht="83.25" customHeight="1" x14ac:dyDescent="0.3">
      <c r="A741" s="136" t="str">
        <f>'Matriz Nº1 Identificación'!A741</f>
        <v>81. 3</v>
      </c>
      <c r="B741" s="4" t="str">
        <f>IF('Matriz Nº1 Identificación'!B741&lt;&gt;" ",'Matriz Nº1 Identificación'!F741," ")</f>
        <v xml:space="preserve"> </v>
      </c>
      <c r="C741" s="101"/>
      <c r="D741" s="101"/>
      <c r="E741" s="4" t="str">
        <f>IFERROR(IF((VLOOKUP(C741,'Tabla 2-3-4-5'!$B$10:$C$12,2,FALSE)*(VLOOKUP('Matriz Nº2 Análisis'!D741,'Tabla 2-3-4-5'!$B$10:$C$12,2,FALSE)))&lt;3,"BAJO",IF((VLOOKUP(C741,'Tabla 2-3-4-5'!$B$10:$C$12,2,FALSE)*(VLOOKUP('Matriz Nº2 Análisis'!D741,'Tabla 2-3-4-5'!$B$10:$C$12,2,FALSE)))&gt;5,"ALTO","MEDIO"))," ")</f>
        <v xml:space="preserve"> </v>
      </c>
      <c r="F741" s="5" t="str">
        <f>IF(B741&lt;&gt;" ",'Matriz Nº1 Identificación'!E741," ")</f>
        <v xml:space="preserve"> </v>
      </c>
      <c r="G741" s="101"/>
      <c r="H741" s="101"/>
      <c r="I741" s="4" t="str">
        <f>IFERROR(IF((VLOOKUP(G741,'Tabla 2-3-4-5'!$B$10:$C$12,2,FALSE)*(VLOOKUP('Matriz Nº2 Análisis'!H741,'Tabla 2-3-4-5'!$B$10:$C$12,2,FALSE)))&lt;3,"BAJO",IF((VLOOKUP(G741,'Tabla 2-3-4-5'!$B$10:$C$12,2,FALSE)*(VLOOKUP('Matriz Nº2 Análisis'!H741,'Tabla 2-3-4-5'!$B$10:$C$12,2,FALSE)))&gt;5,"ALTO","MEDIO"))," ")</f>
        <v xml:space="preserve"> </v>
      </c>
      <c r="J741" s="9"/>
      <c r="K741" s="10"/>
      <c r="N741" s="10"/>
      <c r="O741" s="10"/>
      <c r="P741" s="10"/>
      <c r="Q741" s="10"/>
      <c r="R741" s="10"/>
      <c r="S741" s="10"/>
      <c r="T741" s="10"/>
      <c r="U741" s="10"/>
      <c r="V741" s="10"/>
      <c r="W741" s="10"/>
      <c r="X741" s="10"/>
      <c r="Y741" s="10"/>
      <c r="Z741" s="10"/>
      <c r="AA741" s="10"/>
      <c r="AB741" s="10"/>
      <c r="AC741" s="10"/>
    </row>
    <row r="742" spans="1:29" ht="83.25" customHeight="1" x14ac:dyDescent="0.3">
      <c r="A742" s="136" t="str">
        <f>'Matriz Nº1 Identificación'!A742</f>
        <v>81. 4</v>
      </c>
      <c r="B742" s="4" t="str">
        <f>IF('Matriz Nº1 Identificación'!B742&lt;&gt;" ",'Matriz Nº1 Identificación'!F742," ")</f>
        <v xml:space="preserve"> </v>
      </c>
      <c r="C742" s="101"/>
      <c r="D742" s="101"/>
      <c r="E742" s="4" t="str">
        <f>IFERROR(IF((VLOOKUP(C742,'Tabla 2-3-4-5'!$B$10:$C$12,2,FALSE)*(VLOOKUP('Matriz Nº2 Análisis'!D742,'Tabla 2-3-4-5'!$B$10:$C$12,2,FALSE)))&lt;3,"BAJO",IF((VLOOKUP(C742,'Tabla 2-3-4-5'!$B$10:$C$12,2,FALSE)*(VLOOKUP('Matriz Nº2 Análisis'!D742,'Tabla 2-3-4-5'!$B$10:$C$12,2,FALSE)))&gt;5,"ALTO","MEDIO"))," ")</f>
        <v xml:space="preserve"> </v>
      </c>
      <c r="F742" s="5" t="str">
        <f>IF(B742&lt;&gt;" ",'Matriz Nº1 Identificación'!E742," ")</f>
        <v xml:space="preserve"> </v>
      </c>
      <c r="G742" s="101"/>
      <c r="H742" s="101"/>
      <c r="I742" s="4" t="str">
        <f>IFERROR(IF((VLOOKUP(G742,'Tabla 2-3-4-5'!$B$10:$C$12,2,FALSE)*(VLOOKUP('Matriz Nº2 Análisis'!H742,'Tabla 2-3-4-5'!$B$10:$C$12,2,FALSE)))&lt;3,"BAJO",IF((VLOOKUP(G742,'Tabla 2-3-4-5'!$B$10:$C$12,2,FALSE)*(VLOOKUP('Matriz Nº2 Análisis'!H742,'Tabla 2-3-4-5'!$B$10:$C$12,2,FALSE)))&gt;5,"ALTO","MEDIO"))," ")</f>
        <v xml:space="preserve"> </v>
      </c>
      <c r="J742" s="9"/>
      <c r="K742" s="10"/>
      <c r="N742" s="10"/>
      <c r="O742" s="10"/>
      <c r="P742" s="10"/>
      <c r="Q742" s="10"/>
      <c r="R742" s="10"/>
      <c r="S742" s="10"/>
      <c r="T742" s="10"/>
      <c r="U742" s="10"/>
      <c r="V742" s="10"/>
      <c r="W742" s="10"/>
      <c r="X742" s="10"/>
      <c r="Y742" s="10"/>
      <c r="Z742" s="10"/>
      <c r="AA742" s="10"/>
      <c r="AB742" s="10"/>
      <c r="AC742" s="10"/>
    </row>
    <row r="743" spans="1:29" ht="83.25" customHeight="1" x14ac:dyDescent="0.3">
      <c r="A743" s="136" t="str">
        <f>'Matriz Nº1 Identificación'!A743</f>
        <v>81. 5</v>
      </c>
      <c r="B743" s="4" t="str">
        <f>IF('Matriz Nº1 Identificación'!B743&lt;&gt;" ",'Matriz Nº1 Identificación'!F743," ")</f>
        <v xml:space="preserve"> </v>
      </c>
      <c r="C743" s="101"/>
      <c r="D743" s="101"/>
      <c r="E743" s="4" t="str">
        <f>IFERROR(IF((VLOOKUP(C743,'Tabla 2-3-4-5'!$B$10:$C$12,2,FALSE)*(VLOOKUP('Matriz Nº2 Análisis'!D743,'Tabla 2-3-4-5'!$B$10:$C$12,2,FALSE)))&lt;3,"BAJO",IF((VLOOKUP(C743,'Tabla 2-3-4-5'!$B$10:$C$12,2,FALSE)*(VLOOKUP('Matriz Nº2 Análisis'!D743,'Tabla 2-3-4-5'!$B$10:$C$12,2,FALSE)))&gt;5,"ALTO","MEDIO"))," ")</f>
        <v xml:space="preserve"> </v>
      </c>
      <c r="F743" s="5" t="str">
        <f>IF(B743&lt;&gt;" ",'Matriz Nº1 Identificación'!E743," ")</f>
        <v xml:space="preserve"> </v>
      </c>
      <c r="G743" s="101"/>
      <c r="H743" s="101"/>
      <c r="I743" s="4" t="str">
        <f>IFERROR(IF((VLOOKUP(G743,'Tabla 2-3-4-5'!$B$10:$C$12,2,FALSE)*(VLOOKUP('Matriz Nº2 Análisis'!H743,'Tabla 2-3-4-5'!$B$10:$C$12,2,FALSE)))&lt;3,"BAJO",IF((VLOOKUP(G743,'Tabla 2-3-4-5'!$B$10:$C$12,2,FALSE)*(VLOOKUP('Matriz Nº2 Análisis'!H743,'Tabla 2-3-4-5'!$B$10:$C$12,2,FALSE)))&gt;5,"ALTO","MEDIO"))," ")</f>
        <v xml:space="preserve"> </v>
      </c>
      <c r="J743" s="9"/>
      <c r="K743" s="10"/>
      <c r="N743" s="10"/>
      <c r="O743" s="10"/>
      <c r="P743" s="10"/>
      <c r="Q743" s="10"/>
      <c r="R743" s="10"/>
      <c r="S743" s="10"/>
      <c r="T743" s="10"/>
      <c r="U743" s="10"/>
      <c r="V743" s="10"/>
      <c r="W743" s="10"/>
      <c r="X743" s="10"/>
      <c r="Y743" s="10"/>
      <c r="Z743" s="10"/>
      <c r="AA743" s="10"/>
      <c r="AB743" s="10"/>
      <c r="AC743" s="10"/>
    </row>
    <row r="744" spans="1:29" ht="83.25" customHeight="1" x14ac:dyDescent="0.3">
      <c r="A744" s="136" t="str">
        <f>'Matriz Nº1 Identificación'!A744</f>
        <v>81. 6</v>
      </c>
      <c r="B744" s="4" t="str">
        <f>IF('Matriz Nº1 Identificación'!B744&lt;&gt;" ",'Matriz Nº1 Identificación'!F744," ")</f>
        <v xml:space="preserve"> </v>
      </c>
      <c r="C744" s="101"/>
      <c r="D744" s="101"/>
      <c r="E744" s="4" t="str">
        <f>IFERROR(IF((VLOOKUP(C744,'Tabla 2-3-4-5'!$B$10:$C$12,2,FALSE)*(VLOOKUP('Matriz Nº2 Análisis'!D744,'Tabla 2-3-4-5'!$B$10:$C$12,2,FALSE)))&lt;3,"BAJO",IF((VLOOKUP(C744,'Tabla 2-3-4-5'!$B$10:$C$12,2,FALSE)*(VLOOKUP('Matriz Nº2 Análisis'!D744,'Tabla 2-3-4-5'!$B$10:$C$12,2,FALSE)))&gt;5,"ALTO","MEDIO"))," ")</f>
        <v xml:space="preserve"> </v>
      </c>
      <c r="F744" s="5" t="str">
        <f>IF(B744&lt;&gt;" ",'Matriz Nº1 Identificación'!E744," ")</f>
        <v xml:space="preserve"> </v>
      </c>
      <c r="G744" s="101"/>
      <c r="H744" s="101"/>
      <c r="I744" s="4" t="str">
        <f>IFERROR(IF((VLOOKUP(G744,'Tabla 2-3-4-5'!$B$10:$C$12,2,FALSE)*(VLOOKUP('Matriz Nº2 Análisis'!H744,'Tabla 2-3-4-5'!$B$10:$C$12,2,FALSE)))&lt;3,"BAJO",IF((VLOOKUP(G744,'Tabla 2-3-4-5'!$B$10:$C$12,2,FALSE)*(VLOOKUP('Matriz Nº2 Análisis'!H744,'Tabla 2-3-4-5'!$B$10:$C$12,2,FALSE)))&gt;5,"ALTO","MEDIO"))," ")</f>
        <v xml:space="preserve"> </v>
      </c>
      <c r="J744" s="9"/>
      <c r="K744" s="10"/>
      <c r="N744" s="10"/>
      <c r="O744" s="10"/>
      <c r="P744" s="10"/>
      <c r="Q744" s="10"/>
      <c r="R744" s="10"/>
      <c r="S744" s="10"/>
      <c r="T744" s="10"/>
      <c r="U744" s="10"/>
      <c r="V744" s="10"/>
      <c r="W744" s="10"/>
      <c r="X744" s="10"/>
      <c r="Y744" s="10"/>
      <c r="Z744" s="10"/>
      <c r="AA744" s="10"/>
      <c r="AB744" s="10"/>
      <c r="AC744" s="10"/>
    </row>
    <row r="745" spans="1:29" ht="83.25" customHeight="1" thickBot="1" x14ac:dyDescent="0.35">
      <c r="A745" s="136" t="str">
        <f>'Matriz Nº1 Identificación'!A745</f>
        <v>81. 7</v>
      </c>
      <c r="B745" s="4" t="str">
        <f>IF('Matriz Nº1 Identificación'!B745&lt;&gt;" ",'Matriz Nº1 Identificación'!F745," ")</f>
        <v xml:space="preserve"> </v>
      </c>
      <c r="C745" s="101"/>
      <c r="D745" s="101"/>
      <c r="E745" s="4" t="str">
        <f>IFERROR(IF((VLOOKUP(C745,'Tabla 2-3-4-5'!$B$10:$C$12,2,FALSE)*(VLOOKUP('Matriz Nº2 Análisis'!D745,'Tabla 2-3-4-5'!$B$10:$C$12,2,FALSE)))&lt;3,"BAJO",IF((VLOOKUP(C745,'Tabla 2-3-4-5'!$B$10:$C$12,2,FALSE)*(VLOOKUP('Matriz Nº2 Análisis'!D745,'Tabla 2-3-4-5'!$B$10:$C$12,2,FALSE)))&gt;5,"ALTO","MEDIO"))," ")</f>
        <v xml:space="preserve"> </v>
      </c>
      <c r="F745" s="5" t="str">
        <f>IF(B745&lt;&gt;" ",'Matriz Nº1 Identificación'!E745," ")</f>
        <v xml:space="preserve"> </v>
      </c>
      <c r="G745" s="101"/>
      <c r="H745" s="101"/>
      <c r="I745" s="4" t="str">
        <f>IFERROR(IF((VLOOKUP(G745,'Tabla 2-3-4-5'!$B$10:$C$12,2,FALSE)*(VLOOKUP('Matriz Nº2 Análisis'!H745,'Tabla 2-3-4-5'!$B$10:$C$12,2,FALSE)))&lt;3,"BAJO",IF((VLOOKUP(G745,'Tabla 2-3-4-5'!$B$10:$C$12,2,FALSE)*(VLOOKUP('Matriz Nº2 Análisis'!H745,'Tabla 2-3-4-5'!$B$10:$C$12,2,FALSE)))&gt;5,"ALTO","MEDIO"))," ")</f>
        <v xml:space="preserve"> </v>
      </c>
      <c r="J745" s="9"/>
      <c r="K745" s="10"/>
      <c r="N745" s="10"/>
      <c r="O745" s="10"/>
      <c r="P745" s="10"/>
      <c r="Q745" s="10"/>
      <c r="R745" s="10"/>
      <c r="S745" s="10"/>
      <c r="T745" s="10"/>
      <c r="U745" s="10"/>
      <c r="V745" s="10"/>
      <c r="W745" s="10"/>
      <c r="X745" s="10"/>
      <c r="Y745" s="10"/>
      <c r="Z745" s="10"/>
      <c r="AA745" s="10"/>
      <c r="AB745" s="10"/>
      <c r="AC745" s="10"/>
    </row>
    <row r="746" spans="1:29" ht="23.25" customHeight="1" thickBot="1" x14ac:dyDescent="0.35">
      <c r="A746" s="73" t="str">
        <f>'Matriz Nº1 Identificación'!A746</f>
        <v xml:space="preserve">Objetivo Estratégico: </v>
      </c>
      <c r="B746" s="409">
        <f>+'Matriz Nº1 Identificación'!B746:H746</f>
        <v>0</v>
      </c>
      <c r="C746" s="410"/>
      <c r="D746" s="410"/>
      <c r="E746" s="410"/>
      <c r="F746" s="410"/>
      <c r="G746" s="410"/>
      <c r="H746" s="410"/>
      <c r="I746" s="411"/>
      <c r="J746" s="1"/>
    </row>
    <row r="747" spans="1:29" ht="26.25" customHeight="1" x14ac:dyDescent="0.3">
      <c r="A747" s="75" t="str">
        <f>'Matriz Nº1 Identificación'!A747</f>
        <v>Objetivo táctico</v>
      </c>
      <c r="B747" s="406" t="str">
        <f>+'Matriz Nº1 Identificación'!B747:H747</f>
        <v xml:space="preserve">82. </v>
      </c>
      <c r="C747" s="407"/>
      <c r="D747" s="407"/>
      <c r="E747" s="407"/>
      <c r="F747" s="407"/>
      <c r="G747" s="407"/>
      <c r="H747" s="407"/>
      <c r="I747" s="408"/>
      <c r="J747" s="1"/>
    </row>
    <row r="748" spans="1:29" ht="83.25" customHeight="1" x14ac:dyDescent="0.3">
      <c r="A748" s="136" t="str">
        <f>'Matriz Nº1 Identificación'!A748</f>
        <v>82. 1</v>
      </c>
      <c r="B748" s="4" t="str">
        <f>IF('Matriz Nº1 Identificación'!B748&lt;&gt;" ",'Matriz Nº1 Identificación'!F748," ")</f>
        <v xml:space="preserve"> </v>
      </c>
      <c r="C748" s="101"/>
      <c r="D748" s="101"/>
      <c r="E748" s="4" t="str">
        <f>IFERROR(IF((VLOOKUP(C748,'Tabla 2-3-4-5'!$B$10:$C$12,2,FALSE)*(VLOOKUP('Matriz Nº2 Análisis'!D748,'Tabla 2-3-4-5'!$B$10:$C$12,2,FALSE)))&lt;3,"BAJO",IF((VLOOKUP(C748,'Tabla 2-3-4-5'!$B$10:$C$12,2,FALSE)*(VLOOKUP('Matriz Nº2 Análisis'!D748,'Tabla 2-3-4-5'!$B$10:$C$12,2,FALSE)))&gt;5,"ALTO","MEDIO"))," ")</f>
        <v xml:space="preserve"> </v>
      </c>
      <c r="F748" s="5" t="str">
        <f>IF(B748&lt;&gt;" ",'Matriz Nº1 Identificación'!E748," ")</f>
        <v xml:space="preserve"> </v>
      </c>
      <c r="G748" s="101"/>
      <c r="H748" s="101"/>
      <c r="I748" s="4" t="str">
        <f>IFERROR(IF((VLOOKUP(G748,'Tabla 2-3-4-5'!$B$10:$C$12,2,FALSE)*(VLOOKUP('Matriz Nº2 Análisis'!H748,'Tabla 2-3-4-5'!$B$10:$C$12,2,FALSE)))&lt;3,"BAJO",IF((VLOOKUP(G748,'Tabla 2-3-4-5'!$B$10:$C$12,2,FALSE)*(VLOOKUP('Matriz Nº2 Análisis'!H748,'Tabla 2-3-4-5'!$B$10:$C$12,2,FALSE)))&gt;5,"ALTO","MEDIO"))," ")</f>
        <v xml:space="preserve"> </v>
      </c>
      <c r="J748" s="9"/>
      <c r="K748" s="10"/>
      <c r="N748" s="10"/>
      <c r="O748" s="10"/>
      <c r="P748" s="10"/>
      <c r="Q748" s="10"/>
      <c r="R748" s="10"/>
      <c r="S748" s="10"/>
      <c r="T748" s="10"/>
      <c r="U748" s="10"/>
      <c r="V748" s="10"/>
      <c r="W748" s="10"/>
      <c r="X748" s="10"/>
      <c r="Y748" s="10"/>
      <c r="Z748" s="10"/>
      <c r="AA748" s="10"/>
      <c r="AB748" s="10"/>
      <c r="AC748" s="10"/>
    </row>
    <row r="749" spans="1:29" ht="83.25" customHeight="1" x14ac:dyDescent="0.3">
      <c r="A749" s="136" t="str">
        <f>'Matriz Nº1 Identificación'!A749</f>
        <v>82. 2</v>
      </c>
      <c r="B749" s="4" t="str">
        <f>IF('Matriz Nº1 Identificación'!B749&lt;&gt;" ",'Matriz Nº1 Identificación'!F749," ")</f>
        <v xml:space="preserve"> </v>
      </c>
      <c r="C749" s="101"/>
      <c r="D749" s="101"/>
      <c r="E749" s="4" t="str">
        <f>IFERROR(IF((VLOOKUP(C749,'Tabla 2-3-4-5'!$B$10:$C$12,2,FALSE)*(VLOOKUP('Matriz Nº2 Análisis'!D749,'Tabla 2-3-4-5'!$B$10:$C$12,2,FALSE)))&lt;3,"BAJO",IF((VLOOKUP(C749,'Tabla 2-3-4-5'!$B$10:$C$12,2,FALSE)*(VLOOKUP('Matriz Nº2 Análisis'!D749,'Tabla 2-3-4-5'!$B$10:$C$12,2,FALSE)))&gt;5,"ALTO","MEDIO"))," ")</f>
        <v xml:space="preserve"> </v>
      </c>
      <c r="F749" s="5" t="str">
        <f>IF(B749&lt;&gt;" ",'Matriz Nº1 Identificación'!E749," ")</f>
        <v xml:space="preserve"> </v>
      </c>
      <c r="G749" s="101"/>
      <c r="H749" s="101"/>
      <c r="I749" s="4" t="str">
        <f>IFERROR(IF((VLOOKUP(G749,'Tabla 2-3-4-5'!$B$10:$C$12,2,FALSE)*(VLOOKUP('Matriz Nº2 Análisis'!H749,'Tabla 2-3-4-5'!$B$10:$C$12,2,FALSE)))&lt;3,"BAJO",IF((VLOOKUP(G749,'Tabla 2-3-4-5'!$B$10:$C$12,2,FALSE)*(VLOOKUP('Matriz Nº2 Análisis'!H749,'Tabla 2-3-4-5'!$B$10:$C$12,2,FALSE)))&gt;5,"ALTO","MEDIO"))," ")</f>
        <v xml:space="preserve"> </v>
      </c>
      <c r="J749" s="9"/>
      <c r="K749" s="10"/>
      <c r="N749" s="10"/>
      <c r="O749" s="10"/>
      <c r="P749" s="10"/>
      <c r="Q749" s="10"/>
      <c r="R749" s="10"/>
      <c r="S749" s="10"/>
      <c r="T749" s="10"/>
      <c r="U749" s="10"/>
      <c r="V749" s="10"/>
      <c r="W749" s="10"/>
      <c r="X749" s="10"/>
      <c r="Y749" s="10"/>
      <c r="Z749" s="10"/>
      <c r="AA749" s="10"/>
      <c r="AB749" s="10"/>
      <c r="AC749" s="10"/>
    </row>
    <row r="750" spans="1:29" ht="83.25" customHeight="1" x14ac:dyDescent="0.3">
      <c r="A750" s="136" t="str">
        <f>'Matriz Nº1 Identificación'!A750</f>
        <v>82. 3</v>
      </c>
      <c r="B750" s="4" t="str">
        <f>IF('Matriz Nº1 Identificación'!B750&lt;&gt;" ",'Matriz Nº1 Identificación'!F750," ")</f>
        <v xml:space="preserve"> </v>
      </c>
      <c r="C750" s="101"/>
      <c r="D750" s="101"/>
      <c r="E750" s="4" t="str">
        <f>IFERROR(IF((VLOOKUP(C750,'Tabla 2-3-4-5'!$B$10:$C$12,2,FALSE)*(VLOOKUP('Matriz Nº2 Análisis'!D750,'Tabla 2-3-4-5'!$B$10:$C$12,2,FALSE)))&lt;3,"BAJO",IF((VLOOKUP(C750,'Tabla 2-3-4-5'!$B$10:$C$12,2,FALSE)*(VLOOKUP('Matriz Nº2 Análisis'!D750,'Tabla 2-3-4-5'!$B$10:$C$12,2,FALSE)))&gt;5,"ALTO","MEDIO"))," ")</f>
        <v xml:space="preserve"> </v>
      </c>
      <c r="F750" s="5" t="str">
        <f>IF(B750&lt;&gt;" ",'Matriz Nº1 Identificación'!E750," ")</f>
        <v xml:space="preserve"> </v>
      </c>
      <c r="G750" s="101"/>
      <c r="H750" s="101"/>
      <c r="I750" s="4" t="str">
        <f>IFERROR(IF((VLOOKUP(G750,'Tabla 2-3-4-5'!$B$10:$C$12,2,FALSE)*(VLOOKUP('Matriz Nº2 Análisis'!H750,'Tabla 2-3-4-5'!$B$10:$C$12,2,FALSE)))&lt;3,"BAJO",IF((VLOOKUP(G750,'Tabla 2-3-4-5'!$B$10:$C$12,2,FALSE)*(VLOOKUP('Matriz Nº2 Análisis'!H750,'Tabla 2-3-4-5'!$B$10:$C$12,2,FALSE)))&gt;5,"ALTO","MEDIO"))," ")</f>
        <v xml:space="preserve"> </v>
      </c>
      <c r="J750" s="9"/>
      <c r="K750" s="10"/>
      <c r="N750" s="10"/>
      <c r="O750" s="10"/>
      <c r="P750" s="10"/>
      <c r="Q750" s="10"/>
      <c r="R750" s="10"/>
      <c r="S750" s="10"/>
      <c r="T750" s="10"/>
      <c r="U750" s="10"/>
      <c r="V750" s="10"/>
      <c r="W750" s="10"/>
      <c r="X750" s="10"/>
      <c r="Y750" s="10"/>
      <c r="Z750" s="10"/>
      <c r="AA750" s="10"/>
      <c r="AB750" s="10"/>
      <c r="AC750" s="10"/>
    </row>
    <row r="751" spans="1:29" ht="83.25" customHeight="1" x14ac:dyDescent="0.3">
      <c r="A751" s="136" t="str">
        <f>'Matriz Nº1 Identificación'!A751</f>
        <v>82. 4</v>
      </c>
      <c r="B751" s="4" t="str">
        <f>IF('Matriz Nº1 Identificación'!B751&lt;&gt;" ",'Matriz Nº1 Identificación'!F751," ")</f>
        <v xml:space="preserve"> </v>
      </c>
      <c r="C751" s="101"/>
      <c r="D751" s="101"/>
      <c r="E751" s="4" t="str">
        <f>IFERROR(IF((VLOOKUP(C751,'Tabla 2-3-4-5'!$B$10:$C$12,2,FALSE)*(VLOOKUP('Matriz Nº2 Análisis'!D751,'Tabla 2-3-4-5'!$B$10:$C$12,2,FALSE)))&lt;3,"BAJO",IF((VLOOKUP(C751,'Tabla 2-3-4-5'!$B$10:$C$12,2,FALSE)*(VLOOKUP('Matriz Nº2 Análisis'!D751,'Tabla 2-3-4-5'!$B$10:$C$12,2,FALSE)))&gt;5,"ALTO","MEDIO"))," ")</f>
        <v xml:space="preserve"> </v>
      </c>
      <c r="F751" s="5" t="str">
        <f>IF(B751&lt;&gt;" ",'Matriz Nº1 Identificación'!E751," ")</f>
        <v xml:space="preserve"> </v>
      </c>
      <c r="G751" s="101"/>
      <c r="H751" s="101"/>
      <c r="I751" s="4" t="str">
        <f>IFERROR(IF((VLOOKUP(G751,'Tabla 2-3-4-5'!$B$10:$C$12,2,FALSE)*(VLOOKUP('Matriz Nº2 Análisis'!H751,'Tabla 2-3-4-5'!$B$10:$C$12,2,FALSE)))&lt;3,"BAJO",IF((VLOOKUP(G751,'Tabla 2-3-4-5'!$B$10:$C$12,2,FALSE)*(VLOOKUP('Matriz Nº2 Análisis'!H751,'Tabla 2-3-4-5'!$B$10:$C$12,2,FALSE)))&gt;5,"ALTO","MEDIO"))," ")</f>
        <v xml:space="preserve"> </v>
      </c>
      <c r="J751" s="9"/>
      <c r="K751" s="10"/>
      <c r="N751" s="10"/>
      <c r="O751" s="10"/>
      <c r="P751" s="10"/>
      <c r="Q751" s="10"/>
      <c r="R751" s="10"/>
      <c r="S751" s="10"/>
      <c r="T751" s="10"/>
      <c r="U751" s="10"/>
      <c r="V751" s="10"/>
      <c r="W751" s="10"/>
      <c r="X751" s="10"/>
      <c r="Y751" s="10"/>
      <c r="Z751" s="10"/>
      <c r="AA751" s="10"/>
      <c r="AB751" s="10"/>
      <c r="AC751" s="10"/>
    </row>
    <row r="752" spans="1:29" ht="83.25" customHeight="1" x14ac:dyDescent="0.3">
      <c r="A752" s="136" t="str">
        <f>'Matriz Nº1 Identificación'!A752</f>
        <v>82. 5</v>
      </c>
      <c r="B752" s="4" t="str">
        <f>IF('Matriz Nº1 Identificación'!B752&lt;&gt;" ",'Matriz Nº1 Identificación'!F752," ")</f>
        <v xml:space="preserve"> </v>
      </c>
      <c r="C752" s="101"/>
      <c r="D752" s="101"/>
      <c r="E752" s="4" t="str">
        <f>IFERROR(IF((VLOOKUP(C752,'Tabla 2-3-4-5'!$B$10:$C$12,2,FALSE)*(VLOOKUP('Matriz Nº2 Análisis'!D752,'Tabla 2-3-4-5'!$B$10:$C$12,2,FALSE)))&lt;3,"BAJO",IF((VLOOKUP(C752,'Tabla 2-3-4-5'!$B$10:$C$12,2,FALSE)*(VLOOKUP('Matriz Nº2 Análisis'!D752,'Tabla 2-3-4-5'!$B$10:$C$12,2,FALSE)))&gt;5,"ALTO","MEDIO"))," ")</f>
        <v xml:space="preserve"> </v>
      </c>
      <c r="F752" s="5" t="str">
        <f>IF(B752&lt;&gt;" ",'Matriz Nº1 Identificación'!E752," ")</f>
        <v xml:space="preserve"> </v>
      </c>
      <c r="G752" s="101"/>
      <c r="H752" s="101"/>
      <c r="I752" s="4" t="str">
        <f>IFERROR(IF((VLOOKUP(G752,'Tabla 2-3-4-5'!$B$10:$C$12,2,FALSE)*(VLOOKUP('Matriz Nº2 Análisis'!H752,'Tabla 2-3-4-5'!$B$10:$C$12,2,FALSE)))&lt;3,"BAJO",IF((VLOOKUP(G752,'Tabla 2-3-4-5'!$B$10:$C$12,2,FALSE)*(VLOOKUP('Matriz Nº2 Análisis'!H752,'Tabla 2-3-4-5'!$B$10:$C$12,2,FALSE)))&gt;5,"ALTO","MEDIO"))," ")</f>
        <v xml:space="preserve"> </v>
      </c>
      <c r="J752" s="9"/>
      <c r="K752" s="10"/>
      <c r="N752" s="10"/>
      <c r="O752" s="10"/>
      <c r="P752" s="10"/>
      <c r="Q752" s="10"/>
      <c r="R752" s="10"/>
      <c r="S752" s="10"/>
      <c r="T752" s="10"/>
      <c r="U752" s="10"/>
      <c r="V752" s="10"/>
      <c r="W752" s="10"/>
      <c r="X752" s="10"/>
      <c r="Y752" s="10"/>
      <c r="Z752" s="10"/>
      <c r="AA752" s="10"/>
      <c r="AB752" s="10"/>
      <c r="AC752" s="10"/>
    </row>
    <row r="753" spans="1:29" ht="83.25" customHeight="1" x14ac:dyDescent="0.3">
      <c r="A753" s="136" t="str">
        <f>'Matriz Nº1 Identificación'!A753</f>
        <v>82. 6</v>
      </c>
      <c r="B753" s="4" t="str">
        <f>IF('Matriz Nº1 Identificación'!B753&lt;&gt;" ",'Matriz Nº1 Identificación'!F753," ")</f>
        <v xml:space="preserve"> </v>
      </c>
      <c r="C753" s="101"/>
      <c r="D753" s="101"/>
      <c r="E753" s="4" t="str">
        <f>IFERROR(IF((VLOOKUP(C753,'Tabla 2-3-4-5'!$B$10:$C$12,2,FALSE)*(VLOOKUP('Matriz Nº2 Análisis'!D753,'Tabla 2-3-4-5'!$B$10:$C$12,2,FALSE)))&lt;3,"BAJO",IF((VLOOKUP(C753,'Tabla 2-3-4-5'!$B$10:$C$12,2,FALSE)*(VLOOKUP('Matriz Nº2 Análisis'!D753,'Tabla 2-3-4-5'!$B$10:$C$12,2,FALSE)))&gt;5,"ALTO","MEDIO"))," ")</f>
        <v xml:space="preserve"> </v>
      </c>
      <c r="F753" s="5" t="str">
        <f>IF(B753&lt;&gt;" ",'Matriz Nº1 Identificación'!E753," ")</f>
        <v xml:space="preserve"> </v>
      </c>
      <c r="G753" s="101"/>
      <c r="H753" s="101"/>
      <c r="I753" s="4" t="str">
        <f>IFERROR(IF((VLOOKUP(G753,'Tabla 2-3-4-5'!$B$10:$C$12,2,FALSE)*(VLOOKUP('Matriz Nº2 Análisis'!H753,'Tabla 2-3-4-5'!$B$10:$C$12,2,FALSE)))&lt;3,"BAJO",IF((VLOOKUP(G753,'Tabla 2-3-4-5'!$B$10:$C$12,2,FALSE)*(VLOOKUP('Matriz Nº2 Análisis'!H753,'Tabla 2-3-4-5'!$B$10:$C$12,2,FALSE)))&gt;5,"ALTO","MEDIO"))," ")</f>
        <v xml:space="preserve"> </v>
      </c>
      <c r="J753" s="9"/>
      <c r="K753" s="10"/>
      <c r="N753" s="10"/>
      <c r="O753" s="10"/>
      <c r="P753" s="10"/>
      <c r="Q753" s="10"/>
      <c r="R753" s="10"/>
      <c r="S753" s="10"/>
      <c r="T753" s="10"/>
      <c r="U753" s="10"/>
      <c r="V753" s="10"/>
      <c r="W753" s="10"/>
      <c r="X753" s="10"/>
      <c r="Y753" s="10"/>
      <c r="Z753" s="10"/>
      <c r="AA753" s="10"/>
      <c r="AB753" s="10"/>
      <c r="AC753" s="10"/>
    </row>
    <row r="754" spans="1:29" ht="83.25" customHeight="1" thickBot="1" x14ac:dyDescent="0.35">
      <c r="A754" s="136" t="str">
        <f>'Matriz Nº1 Identificación'!A754</f>
        <v>82. 7</v>
      </c>
      <c r="B754" s="4" t="str">
        <f>IF('Matriz Nº1 Identificación'!B754&lt;&gt;" ",'Matriz Nº1 Identificación'!F754," ")</f>
        <v xml:space="preserve"> </v>
      </c>
      <c r="C754" s="101"/>
      <c r="D754" s="101"/>
      <c r="E754" s="4" t="str">
        <f>IFERROR(IF((VLOOKUP(C754,'Tabla 2-3-4-5'!$B$10:$C$12,2,FALSE)*(VLOOKUP('Matriz Nº2 Análisis'!D754,'Tabla 2-3-4-5'!$B$10:$C$12,2,FALSE)))&lt;3,"BAJO",IF((VLOOKUP(C754,'Tabla 2-3-4-5'!$B$10:$C$12,2,FALSE)*(VLOOKUP('Matriz Nº2 Análisis'!D754,'Tabla 2-3-4-5'!$B$10:$C$12,2,FALSE)))&gt;5,"ALTO","MEDIO"))," ")</f>
        <v xml:space="preserve"> </v>
      </c>
      <c r="F754" s="5" t="str">
        <f>IF(B754&lt;&gt;" ",'Matriz Nº1 Identificación'!E754," ")</f>
        <v xml:space="preserve"> </v>
      </c>
      <c r="G754" s="101"/>
      <c r="H754" s="101"/>
      <c r="I754" s="4" t="str">
        <f>IFERROR(IF((VLOOKUP(G754,'Tabla 2-3-4-5'!$B$10:$C$12,2,FALSE)*(VLOOKUP('Matriz Nº2 Análisis'!H754,'Tabla 2-3-4-5'!$B$10:$C$12,2,FALSE)))&lt;3,"BAJO",IF((VLOOKUP(G754,'Tabla 2-3-4-5'!$B$10:$C$12,2,FALSE)*(VLOOKUP('Matriz Nº2 Análisis'!H754,'Tabla 2-3-4-5'!$B$10:$C$12,2,FALSE)))&gt;5,"ALTO","MEDIO"))," ")</f>
        <v xml:space="preserve"> </v>
      </c>
      <c r="J754" s="9"/>
      <c r="K754" s="10"/>
      <c r="N754" s="10"/>
      <c r="O754" s="10"/>
      <c r="P754" s="10"/>
      <c r="Q754" s="10"/>
      <c r="R754" s="10"/>
      <c r="S754" s="10"/>
      <c r="T754" s="10"/>
      <c r="U754" s="10"/>
      <c r="V754" s="10"/>
      <c r="W754" s="10"/>
      <c r="X754" s="10"/>
      <c r="Y754" s="10"/>
      <c r="Z754" s="10"/>
      <c r="AA754" s="10"/>
      <c r="AB754" s="10"/>
      <c r="AC754" s="10"/>
    </row>
    <row r="755" spans="1:29" ht="23.25" customHeight="1" thickBot="1" x14ac:dyDescent="0.35">
      <c r="A755" s="73" t="str">
        <f>'Matriz Nº1 Identificación'!A755</f>
        <v xml:space="preserve">Objetivo Estratégico: </v>
      </c>
      <c r="B755" s="409">
        <f>+'Matriz Nº1 Identificación'!B755:H755</f>
        <v>0</v>
      </c>
      <c r="C755" s="410"/>
      <c r="D755" s="410"/>
      <c r="E755" s="410"/>
      <c r="F755" s="410"/>
      <c r="G755" s="410"/>
      <c r="H755" s="410"/>
      <c r="I755" s="411"/>
      <c r="J755" s="1"/>
    </row>
    <row r="756" spans="1:29" ht="26.25" customHeight="1" x14ac:dyDescent="0.3">
      <c r="A756" s="75" t="str">
        <f>'Matriz Nº1 Identificación'!A756</f>
        <v>Objetivo táctico</v>
      </c>
      <c r="B756" s="406" t="str">
        <f>+'Matriz Nº1 Identificación'!B756:H756</f>
        <v xml:space="preserve">83. </v>
      </c>
      <c r="C756" s="407"/>
      <c r="D756" s="407"/>
      <c r="E756" s="407"/>
      <c r="F756" s="407"/>
      <c r="G756" s="407"/>
      <c r="H756" s="407"/>
      <c r="I756" s="408"/>
      <c r="J756" s="1"/>
    </row>
    <row r="757" spans="1:29" ht="83.25" customHeight="1" x14ac:dyDescent="0.3">
      <c r="A757" s="136" t="str">
        <f>'Matriz Nº1 Identificación'!A757</f>
        <v>83. 1</v>
      </c>
      <c r="B757" s="4" t="str">
        <f>IF('Matriz Nº1 Identificación'!B757&lt;&gt;" ",'Matriz Nº1 Identificación'!F757," ")</f>
        <v xml:space="preserve"> </v>
      </c>
      <c r="C757" s="101"/>
      <c r="D757" s="101"/>
      <c r="E757" s="4" t="str">
        <f>IFERROR(IF((VLOOKUP(C757,'Tabla 2-3-4-5'!$B$10:$C$12,2,FALSE)*(VLOOKUP('Matriz Nº2 Análisis'!D757,'Tabla 2-3-4-5'!$B$10:$C$12,2,FALSE)))&lt;3,"BAJO",IF((VLOOKUP(C757,'Tabla 2-3-4-5'!$B$10:$C$12,2,FALSE)*(VLOOKUP('Matriz Nº2 Análisis'!D757,'Tabla 2-3-4-5'!$B$10:$C$12,2,FALSE)))&gt;5,"ALTO","MEDIO"))," ")</f>
        <v xml:space="preserve"> </v>
      </c>
      <c r="F757" s="5" t="str">
        <f>IF(B757&lt;&gt;" ",'Matriz Nº1 Identificación'!E757," ")</f>
        <v xml:space="preserve"> </v>
      </c>
      <c r="G757" s="101"/>
      <c r="H757" s="101"/>
      <c r="I757" s="4" t="str">
        <f>IFERROR(IF((VLOOKUP(G757,'Tabla 2-3-4-5'!$B$10:$C$12,2,FALSE)*(VLOOKUP('Matriz Nº2 Análisis'!H757,'Tabla 2-3-4-5'!$B$10:$C$12,2,FALSE)))&lt;3,"BAJO",IF((VLOOKUP(G757,'Tabla 2-3-4-5'!$B$10:$C$12,2,FALSE)*(VLOOKUP('Matriz Nº2 Análisis'!H757,'Tabla 2-3-4-5'!$B$10:$C$12,2,FALSE)))&gt;5,"ALTO","MEDIO"))," ")</f>
        <v xml:space="preserve"> </v>
      </c>
      <c r="J757" s="9"/>
      <c r="K757" s="10"/>
      <c r="N757" s="10"/>
      <c r="O757" s="10"/>
      <c r="P757" s="10"/>
      <c r="Q757" s="10"/>
      <c r="R757" s="10"/>
      <c r="S757" s="10"/>
      <c r="T757" s="10"/>
      <c r="U757" s="10"/>
      <c r="V757" s="10"/>
      <c r="W757" s="10"/>
      <c r="X757" s="10"/>
      <c r="Y757" s="10"/>
      <c r="Z757" s="10"/>
      <c r="AA757" s="10"/>
      <c r="AB757" s="10"/>
      <c r="AC757" s="10"/>
    </row>
    <row r="758" spans="1:29" ht="83.25" customHeight="1" x14ac:dyDescent="0.3">
      <c r="A758" s="136" t="str">
        <f>'Matriz Nº1 Identificación'!A758</f>
        <v>83. 2</v>
      </c>
      <c r="B758" s="4" t="str">
        <f>IF('Matriz Nº1 Identificación'!B758&lt;&gt;" ",'Matriz Nº1 Identificación'!F758," ")</f>
        <v xml:space="preserve"> </v>
      </c>
      <c r="C758" s="101"/>
      <c r="D758" s="101"/>
      <c r="E758" s="4" t="str">
        <f>IFERROR(IF((VLOOKUP(C758,'Tabla 2-3-4-5'!$B$10:$C$12,2,FALSE)*(VLOOKUP('Matriz Nº2 Análisis'!D758,'Tabla 2-3-4-5'!$B$10:$C$12,2,FALSE)))&lt;3,"BAJO",IF((VLOOKUP(C758,'Tabla 2-3-4-5'!$B$10:$C$12,2,FALSE)*(VLOOKUP('Matriz Nº2 Análisis'!D758,'Tabla 2-3-4-5'!$B$10:$C$12,2,FALSE)))&gt;5,"ALTO","MEDIO"))," ")</f>
        <v xml:space="preserve"> </v>
      </c>
      <c r="F758" s="5" t="str">
        <f>IF(B758&lt;&gt;" ",'Matriz Nº1 Identificación'!E758," ")</f>
        <v xml:space="preserve"> </v>
      </c>
      <c r="G758" s="101"/>
      <c r="H758" s="101"/>
      <c r="I758" s="4" t="str">
        <f>IFERROR(IF((VLOOKUP(G758,'Tabla 2-3-4-5'!$B$10:$C$12,2,FALSE)*(VLOOKUP('Matriz Nº2 Análisis'!H758,'Tabla 2-3-4-5'!$B$10:$C$12,2,FALSE)))&lt;3,"BAJO",IF((VLOOKUP(G758,'Tabla 2-3-4-5'!$B$10:$C$12,2,FALSE)*(VLOOKUP('Matriz Nº2 Análisis'!H758,'Tabla 2-3-4-5'!$B$10:$C$12,2,FALSE)))&gt;5,"ALTO","MEDIO"))," ")</f>
        <v xml:space="preserve"> </v>
      </c>
      <c r="J758" s="9"/>
      <c r="K758" s="10"/>
      <c r="N758" s="10"/>
      <c r="O758" s="10"/>
      <c r="P758" s="10"/>
      <c r="Q758" s="10"/>
      <c r="R758" s="10"/>
      <c r="S758" s="10"/>
      <c r="T758" s="10"/>
      <c r="U758" s="10"/>
      <c r="V758" s="10"/>
      <c r="W758" s="10"/>
      <c r="X758" s="10"/>
      <c r="Y758" s="10"/>
      <c r="Z758" s="10"/>
      <c r="AA758" s="10"/>
      <c r="AB758" s="10"/>
      <c r="AC758" s="10"/>
    </row>
    <row r="759" spans="1:29" ht="83.25" customHeight="1" x14ac:dyDescent="0.3">
      <c r="A759" s="136" t="str">
        <f>'Matriz Nº1 Identificación'!A759</f>
        <v>83. 3</v>
      </c>
      <c r="B759" s="4" t="str">
        <f>IF('Matriz Nº1 Identificación'!B759&lt;&gt;" ",'Matriz Nº1 Identificación'!F759," ")</f>
        <v xml:space="preserve"> </v>
      </c>
      <c r="C759" s="101"/>
      <c r="D759" s="101"/>
      <c r="E759" s="4" t="str">
        <f>IFERROR(IF((VLOOKUP(C759,'Tabla 2-3-4-5'!$B$10:$C$12,2,FALSE)*(VLOOKUP('Matriz Nº2 Análisis'!D759,'Tabla 2-3-4-5'!$B$10:$C$12,2,FALSE)))&lt;3,"BAJO",IF((VLOOKUP(C759,'Tabla 2-3-4-5'!$B$10:$C$12,2,FALSE)*(VLOOKUP('Matriz Nº2 Análisis'!D759,'Tabla 2-3-4-5'!$B$10:$C$12,2,FALSE)))&gt;5,"ALTO","MEDIO"))," ")</f>
        <v xml:space="preserve"> </v>
      </c>
      <c r="F759" s="5" t="str">
        <f>IF(B759&lt;&gt;" ",'Matriz Nº1 Identificación'!E759," ")</f>
        <v xml:space="preserve"> </v>
      </c>
      <c r="G759" s="101"/>
      <c r="H759" s="101"/>
      <c r="I759" s="4" t="str">
        <f>IFERROR(IF((VLOOKUP(G759,'Tabla 2-3-4-5'!$B$10:$C$12,2,FALSE)*(VLOOKUP('Matriz Nº2 Análisis'!H759,'Tabla 2-3-4-5'!$B$10:$C$12,2,FALSE)))&lt;3,"BAJO",IF((VLOOKUP(G759,'Tabla 2-3-4-5'!$B$10:$C$12,2,FALSE)*(VLOOKUP('Matriz Nº2 Análisis'!H759,'Tabla 2-3-4-5'!$B$10:$C$12,2,FALSE)))&gt;5,"ALTO","MEDIO"))," ")</f>
        <v xml:space="preserve"> </v>
      </c>
      <c r="J759" s="9"/>
      <c r="K759" s="10"/>
      <c r="N759" s="10"/>
      <c r="O759" s="10"/>
      <c r="P759" s="10"/>
      <c r="Q759" s="10"/>
      <c r="R759" s="10"/>
      <c r="S759" s="10"/>
      <c r="T759" s="10"/>
      <c r="U759" s="10"/>
      <c r="V759" s="10"/>
      <c r="W759" s="10"/>
      <c r="X759" s="10"/>
      <c r="Y759" s="10"/>
      <c r="Z759" s="10"/>
      <c r="AA759" s="10"/>
      <c r="AB759" s="10"/>
      <c r="AC759" s="10"/>
    </row>
    <row r="760" spans="1:29" ht="83.25" customHeight="1" x14ac:dyDescent="0.3">
      <c r="A760" s="136" t="str">
        <f>'Matriz Nº1 Identificación'!A760</f>
        <v>83. 4</v>
      </c>
      <c r="B760" s="4" t="str">
        <f>IF('Matriz Nº1 Identificación'!B760&lt;&gt;" ",'Matriz Nº1 Identificación'!F760," ")</f>
        <v xml:space="preserve"> </v>
      </c>
      <c r="C760" s="101"/>
      <c r="D760" s="101"/>
      <c r="E760" s="4" t="str">
        <f>IFERROR(IF((VLOOKUP(C760,'Tabla 2-3-4-5'!$B$10:$C$12,2,FALSE)*(VLOOKUP('Matriz Nº2 Análisis'!D760,'Tabla 2-3-4-5'!$B$10:$C$12,2,FALSE)))&lt;3,"BAJO",IF((VLOOKUP(C760,'Tabla 2-3-4-5'!$B$10:$C$12,2,FALSE)*(VLOOKUP('Matriz Nº2 Análisis'!D760,'Tabla 2-3-4-5'!$B$10:$C$12,2,FALSE)))&gt;5,"ALTO","MEDIO"))," ")</f>
        <v xml:space="preserve"> </v>
      </c>
      <c r="F760" s="5" t="str">
        <f>IF(B760&lt;&gt;" ",'Matriz Nº1 Identificación'!E760," ")</f>
        <v xml:space="preserve"> </v>
      </c>
      <c r="G760" s="101"/>
      <c r="H760" s="101"/>
      <c r="I760" s="4" t="str">
        <f>IFERROR(IF((VLOOKUP(G760,'Tabla 2-3-4-5'!$B$10:$C$12,2,FALSE)*(VLOOKUP('Matriz Nº2 Análisis'!H760,'Tabla 2-3-4-5'!$B$10:$C$12,2,FALSE)))&lt;3,"BAJO",IF((VLOOKUP(G760,'Tabla 2-3-4-5'!$B$10:$C$12,2,FALSE)*(VLOOKUP('Matriz Nº2 Análisis'!H760,'Tabla 2-3-4-5'!$B$10:$C$12,2,FALSE)))&gt;5,"ALTO","MEDIO"))," ")</f>
        <v xml:space="preserve"> </v>
      </c>
      <c r="J760" s="9"/>
      <c r="K760" s="10"/>
      <c r="N760" s="10"/>
      <c r="O760" s="10"/>
      <c r="P760" s="10"/>
      <c r="Q760" s="10"/>
      <c r="R760" s="10"/>
      <c r="S760" s="10"/>
      <c r="T760" s="10"/>
      <c r="U760" s="10"/>
      <c r="V760" s="10"/>
      <c r="W760" s="10"/>
      <c r="X760" s="10"/>
      <c r="Y760" s="10"/>
      <c r="Z760" s="10"/>
      <c r="AA760" s="10"/>
      <c r="AB760" s="10"/>
      <c r="AC760" s="10"/>
    </row>
    <row r="761" spans="1:29" ht="83.25" customHeight="1" x14ac:dyDescent="0.3">
      <c r="A761" s="136" t="str">
        <f>'Matriz Nº1 Identificación'!A761</f>
        <v>83. 5</v>
      </c>
      <c r="B761" s="4" t="str">
        <f>IF('Matriz Nº1 Identificación'!B761&lt;&gt;" ",'Matriz Nº1 Identificación'!F761," ")</f>
        <v xml:space="preserve"> </v>
      </c>
      <c r="C761" s="101"/>
      <c r="D761" s="101"/>
      <c r="E761" s="4" t="str">
        <f>IFERROR(IF((VLOOKUP(C761,'Tabla 2-3-4-5'!$B$10:$C$12,2,FALSE)*(VLOOKUP('Matriz Nº2 Análisis'!D761,'Tabla 2-3-4-5'!$B$10:$C$12,2,FALSE)))&lt;3,"BAJO",IF((VLOOKUP(C761,'Tabla 2-3-4-5'!$B$10:$C$12,2,FALSE)*(VLOOKUP('Matriz Nº2 Análisis'!D761,'Tabla 2-3-4-5'!$B$10:$C$12,2,FALSE)))&gt;5,"ALTO","MEDIO"))," ")</f>
        <v xml:space="preserve"> </v>
      </c>
      <c r="F761" s="5" t="str">
        <f>IF(B761&lt;&gt;" ",'Matriz Nº1 Identificación'!E761," ")</f>
        <v xml:space="preserve"> </v>
      </c>
      <c r="G761" s="101"/>
      <c r="H761" s="101"/>
      <c r="I761" s="4" t="str">
        <f>IFERROR(IF((VLOOKUP(G761,'Tabla 2-3-4-5'!$B$10:$C$12,2,FALSE)*(VLOOKUP('Matriz Nº2 Análisis'!H761,'Tabla 2-3-4-5'!$B$10:$C$12,2,FALSE)))&lt;3,"BAJO",IF((VLOOKUP(G761,'Tabla 2-3-4-5'!$B$10:$C$12,2,FALSE)*(VLOOKUP('Matriz Nº2 Análisis'!H761,'Tabla 2-3-4-5'!$B$10:$C$12,2,FALSE)))&gt;5,"ALTO","MEDIO"))," ")</f>
        <v xml:space="preserve"> </v>
      </c>
      <c r="J761" s="9"/>
      <c r="K761" s="10"/>
      <c r="N761" s="10"/>
      <c r="O761" s="10"/>
      <c r="P761" s="10"/>
      <c r="Q761" s="10"/>
      <c r="R761" s="10"/>
      <c r="S761" s="10"/>
      <c r="T761" s="10"/>
      <c r="U761" s="10"/>
      <c r="V761" s="10"/>
      <c r="W761" s="10"/>
      <c r="X761" s="10"/>
      <c r="Y761" s="10"/>
      <c r="Z761" s="10"/>
      <c r="AA761" s="10"/>
      <c r="AB761" s="10"/>
      <c r="AC761" s="10"/>
    </row>
    <row r="762" spans="1:29" ht="83.25" customHeight="1" x14ac:dyDescent="0.3">
      <c r="A762" s="136" t="str">
        <f>'Matriz Nº1 Identificación'!A762</f>
        <v>83. 6</v>
      </c>
      <c r="B762" s="4" t="str">
        <f>IF('Matriz Nº1 Identificación'!B762&lt;&gt;" ",'Matriz Nº1 Identificación'!F762," ")</f>
        <v xml:space="preserve"> </v>
      </c>
      <c r="C762" s="101"/>
      <c r="D762" s="101"/>
      <c r="E762" s="4" t="str">
        <f>IFERROR(IF((VLOOKUP(C762,'Tabla 2-3-4-5'!$B$10:$C$12,2,FALSE)*(VLOOKUP('Matriz Nº2 Análisis'!D762,'Tabla 2-3-4-5'!$B$10:$C$12,2,FALSE)))&lt;3,"BAJO",IF((VLOOKUP(C762,'Tabla 2-3-4-5'!$B$10:$C$12,2,FALSE)*(VLOOKUP('Matriz Nº2 Análisis'!D762,'Tabla 2-3-4-5'!$B$10:$C$12,2,FALSE)))&gt;5,"ALTO","MEDIO"))," ")</f>
        <v xml:space="preserve"> </v>
      </c>
      <c r="F762" s="5" t="str">
        <f>IF(B762&lt;&gt;" ",'Matriz Nº1 Identificación'!E762," ")</f>
        <v xml:space="preserve"> </v>
      </c>
      <c r="G762" s="101"/>
      <c r="H762" s="101"/>
      <c r="I762" s="4" t="str">
        <f>IFERROR(IF((VLOOKUP(G762,'Tabla 2-3-4-5'!$B$10:$C$12,2,FALSE)*(VLOOKUP('Matriz Nº2 Análisis'!H762,'Tabla 2-3-4-5'!$B$10:$C$12,2,FALSE)))&lt;3,"BAJO",IF((VLOOKUP(G762,'Tabla 2-3-4-5'!$B$10:$C$12,2,FALSE)*(VLOOKUP('Matriz Nº2 Análisis'!H762,'Tabla 2-3-4-5'!$B$10:$C$12,2,FALSE)))&gt;5,"ALTO","MEDIO"))," ")</f>
        <v xml:space="preserve"> </v>
      </c>
      <c r="J762" s="9"/>
      <c r="K762" s="10"/>
      <c r="N762" s="10"/>
      <c r="O762" s="10"/>
      <c r="P762" s="10"/>
      <c r="Q762" s="10"/>
      <c r="R762" s="10"/>
      <c r="S762" s="10"/>
      <c r="T762" s="10"/>
      <c r="U762" s="10"/>
      <c r="V762" s="10"/>
      <c r="W762" s="10"/>
      <c r="X762" s="10"/>
      <c r="Y762" s="10"/>
      <c r="Z762" s="10"/>
      <c r="AA762" s="10"/>
      <c r="AB762" s="10"/>
      <c r="AC762" s="10"/>
    </row>
    <row r="763" spans="1:29" ht="83.25" customHeight="1" thickBot="1" x14ac:dyDescent="0.35">
      <c r="A763" s="136" t="str">
        <f>'Matriz Nº1 Identificación'!A763</f>
        <v>83. 7</v>
      </c>
      <c r="B763" s="4" t="str">
        <f>IF('Matriz Nº1 Identificación'!B763&lt;&gt;" ",'Matriz Nº1 Identificación'!F763," ")</f>
        <v xml:space="preserve"> </v>
      </c>
      <c r="C763" s="101"/>
      <c r="D763" s="101"/>
      <c r="E763" s="4" t="str">
        <f>IFERROR(IF((VLOOKUP(C763,'Tabla 2-3-4-5'!$B$10:$C$12,2,FALSE)*(VLOOKUP('Matriz Nº2 Análisis'!D763,'Tabla 2-3-4-5'!$B$10:$C$12,2,FALSE)))&lt;3,"BAJO",IF((VLOOKUP(C763,'Tabla 2-3-4-5'!$B$10:$C$12,2,FALSE)*(VLOOKUP('Matriz Nº2 Análisis'!D763,'Tabla 2-3-4-5'!$B$10:$C$12,2,FALSE)))&gt;5,"ALTO","MEDIO"))," ")</f>
        <v xml:space="preserve"> </v>
      </c>
      <c r="F763" s="5" t="str">
        <f>IF(B763&lt;&gt;" ",'Matriz Nº1 Identificación'!E763," ")</f>
        <v xml:space="preserve"> </v>
      </c>
      <c r="G763" s="101"/>
      <c r="H763" s="101"/>
      <c r="I763" s="4" t="str">
        <f>IFERROR(IF((VLOOKUP(G763,'Tabla 2-3-4-5'!$B$10:$C$12,2,FALSE)*(VLOOKUP('Matriz Nº2 Análisis'!H763,'Tabla 2-3-4-5'!$B$10:$C$12,2,FALSE)))&lt;3,"BAJO",IF((VLOOKUP(G763,'Tabla 2-3-4-5'!$B$10:$C$12,2,FALSE)*(VLOOKUP('Matriz Nº2 Análisis'!H763,'Tabla 2-3-4-5'!$B$10:$C$12,2,FALSE)))&gt;5,"ALTO","MEDIO"))," ")</f>
        <v xml:space="preserve"> </v>
      </c>
      <c r="J763" s="9"/>
      <c r="K763" s="10"/>
      <c r="N763" s="10"/>
      <c r="O763" s="10"/>
      <c r="P763" s="10"/>
      <c r="Q763" s="10"/>
      <c r="R763" s="10"/>
      <c r="S763" s="10"/>
      <c r="T763" s="10"/>
      <c r="U763" s="10"/>
      <c r="V763" s="10"/>
      <c r="W763" s="10"/>
      <c r="X763" s="10"/>
      <c r="Y763" s="10"/>
      <c r="Z763" s="10"/>
      <c r="AA763" s="10"/>
      <c r="AB763" s="10"/>
      <c r="AC763" s="10"/>
    </row>
    <row r="764" spans="1:29" ht="23.25" customHeight="1" thickBot="1" x14ac:dyDescent="0.35">
      <c r="A764" s="73" t="str">
        <f>'Matriz Nº1 Identificación'!A764</f>
        <v xml:space="preserve">Objetivo Estratégico: </v>
      </c>
      <c r="B764" s="409">
        <f>+'Matriz Nº1 Identificación'!B764:H764</f>
        <v>0</v>
      </c>
      <c r="C764" s="410"/>
      <c r="D764" s="410"/>
      <c r="E764" s="410"/>
      <c r="F764" s="410"/>
      <c r="G764" s="410"/>
      <c r="H764" s="410"/>
      <c r="I764" s="411"/>
      <c r="J764" s="1"/>
    </row>
    <row r="765" spans="1:29" ht="26.25" customHeight="1" x14ac:dyDescent="0.3">
      <c r="A765" s="75" t="str">
        <f>'Matriz Nº1 Identificación'!A765</f>
        <v>Objetivo táctico</v>
      </c>
      <c r="B765" s="406" t="str">
        <f>+'Matriz Nº1 Identificación'!B765:H765</f>
        <v xml:space="preserve">84. </v>
      </c>
      <c r="C765" s="407"/>
      <c r="D765" s="407"/>
      <c r="E765" s="407"/>
      <c r="F765" s="407"/>
      <c r="G765" s="407"/>
      <c r="H765" s="407"/>
      <c r="I765" s="408"/>
      <c r="J765" s="1"/>
    </row>
    <row r="766" spans="1:29" ht="83.25" customHeight="1" x14ac:dyDescent="0.3">
      <c r="A766" s="136" t="str">
        <f>'Matriz Nº1 Identificación'!A766</f>
        <v>84. 1</v>
      </c>
      <c r="B766" s="4" t="str">
        <f>IF('Matriz Nº1 Identificación'!B766&lt;&gt;" ",'Matriz Nº1 Identificación'!F766," ")</f>
        <v xml:space="preserve"> </v>
      </c>
      <c r="C766" s="101"/>
      <c r="D766" s="101"/>
      <c r="E766" s="4" t="str">
        <f>IFERROR(IF((VLOOKUP(C766,'Tabla 2-3-4-5'!$B$10:$C$12,2,FALSE)*(VLOOKUP('Matriz Nº2 Análisis'!D766,'Tabla 2-3-4-5'!$B$10:$C$12,2,FALSE)))&lt;3,"BAJO",IF((VLOOKUP(C766,'Tabla 2-3-4-5'!$B$10:$C$12,2,FALSE)*(VLOOKUP('Matriz Nº2 Análisis'!D766,'Tabla 2-3-4-5'!$B$10:$C$12,2,FALSE)))&gt;5,"ALTO","MEDIO"))," ")</f>
        <v xml:space="preserve"> </v>
      </c>
      <c r="F766" s="5" t="str">
        <f>IF(B766&lt;&gt;" ",'Matriz Nº1 Identificación'!E766," ")</f>
        <v xml:space="preserve"> </v>
      </c>
      <c r="G766" s="101"/>
      <c r="H766" s="101"/>
      <c r="I766" s="4" t="str">
        <f>IFERROR(IF((VLOOKUP(G766,'Tabla 2-3-4-5'!$B$10:$C$12,2,FALSE)*(VLOOKUP('Matriz Nº2 Análisis'!H766,'Tabla 2-3-4-5'!$B$10:$C$12,2,FALSE)))&lt;3,"BAJO",IF((VLOOKUP(G766,'Tabla 2-3-4-5'!$B$10:$C$12,2,FALSE)*(VLOOKUP('Matriz Nº2 Análisis'!H766,'Tabla 2-3-4-5'!$B$10:$C$12,2,FALSE)))&gt;5,"ALTO","MEDIO"))," ")</f>
        <v xml:space="preserve"> </v>
      </c>
      <c r="J766" s="9"/>
      <c r="K766" s="10"/>
      <c r="N766" s="10"/>
      <c r="O766" s="10"/>
      <c r="P766" s="10"/>
      <c r="Q766" s="10"/>
      <c r="R766" s="10"/>
      <c r="S766" s="10"/>
      <c r="T766" s="10"/>
      <c r="U766" s="10"/>
      <c r="V766" s="10"/>
      <c r="W766" s="10"/>
      <c r="X766" s="10"/>
      <c r="Y766" s="10"/>
      <c r="Z766" s="10"/>
      <c r="AA766" s="10"/>
      <c r="AB766" s="10"/>
      <c r="AC766" s="10"/>
    </row>
    <row r="767" spans="1:29" ht="83.25" customHeight="1" x14ac:dyDescent="0.3">
      <c r="A767" s="136" t="str">
        <f>'Matriz Nº1 Identificación'!A767</f>
        <v>84. 2</v>
      </c>
      <c r="B767" s="4" t="str">
        <f>IF('Matriz Nº1 Identificación'!B767&lt;&gt;" ",'Matriz Nº1 Identificación'!F767," ")</f>
        <v xml:space="preserve"> </v>
      </c>
      <c r="C767" s="101"/>
      <c r="D767" s="101"/>
      <c r="E767" s="4" t="str">
        <f>IFERROR(IF((VLOOKUP(C767,'Tabla 2-3-4-5'!$B$10:$C$12,2,FALSE)*(VLOOKUP('Matriz Nº2 Análisis'!D767,'Tabla 2-3-4-5'!$B$10:$C$12,2,FALSE)))&lt;3,"BAJO",IF((VLOOKUP(C767,'Tabla 2-3-4-5'!$B$10:$C$12,2,FALSE)*(VLOOKUP('Matriz Nº2 Análisis'!D767,'Tabla 2-3-4-5'!$B$10:$C$12,2,FALSE)))&gt;5,"ALTO","MEDIO"))," ")</f>
        <v xml:space="preserve"> </v>
      </c>
      <c r="F767" s="5" t="str">
        <f>IF(B767&lt;&gt;" ",'Matriz Nº1 Identificación'!E767," ")</f>
        <v xml:space="preserve"> </v>
      </c>
      <c r="G767" s="101"/>
      <c r="H767" s="101"/>
      <c r="I767" s="4" t="str">
        <f>IFERROR(IF((VLOOKUP(G767,'Tabla 2-3-4-5'!$B$10:$C$12,2,FALSE)*(VLOOKUP('Matriz Nº2 Análisis'!H767,'Tabla 2-3-4-5'!$B$10:$C$12,2,FALSE)))&lt;3,"BAJO",IF((VLOOKUP(G767,'Tabla 2-3-4-5'!$B$10:$C$12,2,FALSE)*(VLOOKUP('Matriz Nº2 Análisis'!H767,'Tabla 2-3-4-5'!$B$10:$C$12,2,FALSE)))&gt;5,"ALTO","MEDIO"))," ")</f>
        <v xml:space="preserve"> </v>
      </c>
      <c r="J767" s="9"/>
      <c r="K767" s="10"/>
      <c r="N767" s="10"/>
      <c r="O767" s="10"/>
      <c r="P767" s="10"/>
      <c r="Q767" s="10"/>
      <c r="R767" s="10"/>
      <c r="S767" s="10"/>
      <c r="T767" s="10"/>
      <c r="U767" s="10"/>
      <c r="V767" s="10"/>
      <c r="W767" s="10"/>
      <c r="X767" s="10"/>
      <c r="Y767" s="10"/>
      <c r="Z767" s="10"/>
      <c r="AA767" s="10"/>
      <c r="AB767" s="10"/>
      <c r="AC767" s="10"/>
    </row>
    <row r="768" spans="1:29" ht="83.25" customHeight="1" x14ac:dyDescent="0.3">
      <c r="A768" s="136" t="str">
        <f>'Matriz Nº1 Identificación'!A768</f>
        <v>84. 3</v>
      </c>
      <c r="B768" s="4" t="str">
        <f>IF('Matriz Nº1 Identificación'!B768&lt;&gt;" ",'Matriz Nº1 Identificación'!F768," ")</f>
        <v xml:space="preserve"> </v>
      </c>
      <c r="C768" s="101"/>
      <c r="D768" s="101"/>
      <c r="E768" s="4" t="str">
        <f>IFERROR(IF((VLOOKUP(C768,'Tabla 2-3-4-5'!$B$10:$C$12,2,FALSE)*(VLOOKUP('Matriz Nº2 Análisis'!D768,'Tabla 2-3-4-5'!$B$10:$C$12,2,FALSE)))&lt;3,"BAJO",IF((VLOOKUP(C768,'Tabla 2-3-4-5'!$B$10:$C$12,2,FALSE)*(VLOOKUP('Matriz Nº2 Análisis'!D768,'Tabla 2-3-4-5'!$B$10:$C$12,2,FALSE)))&gt;5,"ALTO","MEDIO"))," ")</f>
        <v xml:space="preserve"> </v>
      </c>
      <c r="F768" s="5" t="str">
        <f>IF(B768&lt;&gt;" ",'Matriz Nº1 Identificación'!E768," ")</f>
        <v xml:space="preserve"> </v>
      </c>
      <c r="G768" s="101"/>
      <c r="H768" s="101"/>
      <c r="I768" s="4" t="str">
        <f>IFERROR(IF((VLOOKUP(G768,'Tabla 2-3-4-5'!$B$10:$C$12,2,FALSE)*(VLOOKUP('Matriz Nº2 Análisis'!H768,'Tabla 2-3-4-5'!$B$10:$C$12,2,FALSE)))&lt;3,"BAJO",IF((VLOOKUP(G768,'Tabla 2-3-4-5'!$B$10:$C$12,2,FALSE)*(VLOOKUP('Matriz Nº2 Análisis'!H768,'Tabla 2-3-4-5'!$B$10:$C$12,2,FALSE)))&gt;5,"ALTO","MEDIO"))," ")</f>
        <v xml:space="preserve"> </v>
      </c>
      <c r="J768" s="9"/>
      <c r="K768" s="10"/>
      <c r="N768" s="10"/>
      <c r="O768" s="10"/>
      <c r="P768" s="10"/>
      <c r="Q768" s="10"/>
      <c r="R768" s="10"/>
      <c r="S768" s="10"/>
      <c r="T768" s="10"/>
      <c r="U768" s="10"/>
      <c r="V768" s="10"/>
      <c r="W768" s="10"/>
      <c r="X768" s="10"/>
      <c r="Y768" s="10"/>
      <c r="Z768" s="10"/>
      <c r="AA768" s="10"/>
      <c r="AB768" s="10"/>
      <c r="AC768" s="10"/>
    </row>
    <row r="769" spans="1:29" ht="83.25" customHeight="1" x14ac:dyDescent="0.3">
      <c r="A769" s="136" t="str">
        <f>'Matriz Nº1 Identificación'!A769</f>
        <v>84. 4</v>
      </c>
      <c r="B769" s="4" t="str">
        <f>IF('Matriz Nº1 Identificación'!B769&lt;&gt;" ",'Matriz Nº1 Identificación'!F769," ")</f>
        <v xml:space="preserve"> </v>
      </c>
      <c r="C769" s="101"/>
      <c r="D769" s="101"/>
      <c r="E769" s="4" t="str">
        <f>IFERROR(IF((VLOOKUP(C769,'Tabla 2-3-4-5'!$B$10:$C$12,2,FALSE)*(VLOOKUP('Matriz Nº2 Análisis'!D769,'Tabla 2-3-4-5'!$B$10:$C$12,2,FALSE)))&lt;3,"BAJO",IF((VLOOKUP(C769,'Tabla 2-3-4-5'!$B$10:$C$12,2,FALSE)*(VLOOKUP('Matriz Nº2 Análisis'!D769,'Tabla 2-3-4-5'!$B$10:$C$12,2,FALSE)))&gt;5,"ALTO","MEDIO"))," ")</f>
        <v xml:space="preserve"> </v>
      </c>
      <c r="F769" s="5" t="str">
        <f>IF(B769&lt;&gt;" ",'Matriz Nº1 Identificación'!E769," ")</f>
        <v xml:space="preserve"> </v>
      </c>
      <c r="G769" s="101"/>
      <c r="H769" s="101"/>
      <c r="I769" s="4" t="str">
        <f>IFERROR(IF((VLOOKUP(G769,'Tabla 2-3-4-5'!$B$10:$C$12,2,FALSE)*(VLOOKUP('Matriz Nº2 Análisis'!H769,'Tabla 2-3-4-5'!$B$10:$C$12,2,FALSE)))&lt;3,"BAJO",IF((VLOOKUP(G769,'Tabla 2-3-4-5'!$B$10:$C$12,2,FALSE)*(VLOOKUP('Matriz Nº2 Análisis'!H769,'Tabla 2-3-4-5'!$B$10:$C$12,2,FALSE)))&gt;5,"ALTO","MEDIO"))," ")</f>
        <v xml:space="preserve"> </v>
      </c>
      <c r="J769" s="9"/>
      <c r="K769" s="10"/>
      <c r="N769" s="10"/>
      <c r="O769" s="10"/>
      <c r="P769" s="10"/>
      <c r="Q769" s="10"/>
      <c r="R769" s="10"/>
      <c r="S769" s="10"/>
      <c r="T769" s="10"/>
      <c r="U769" s="10"/>
      <c r="V769" s="10"/>
      <c r="W769" s="10"/>
      <c r="X769" s="10"/>
      <c r="Y769" s="10"/>
      <c r="Z769" s="10"/>
      <c r="AA769" s="10"/>
      <c r="AB769" s="10"/>
      <c r="AC769" s="10"/>
    </row>
    <row r="770" spans="1:29" ht="83.25" customHeight="1" x14ac:dyDescent="0.3">
      <c r="A770" s="136" t="str">
        <f>'Matriz Nº1 Identificación'!A770</f>
        <v>84. 5</v>
      </c>
      <c r="B770" s="4" t="str">
        <f>IF('Matriz Nº1 Identificación'!B770&lt;&gt;" ",'Matriz Nº1 Identificación'!F770," ")</f>
        <v xml:space="preserve"> </v>
      </c>
      <c r="C770" s="101"/>
      <c r="D770" s="101"/>
      <c r="E770" s="4" t="str">
        <f>IFERROR(IF((VLOOKUP(C770,'Tabla 2-3-4-5'!$B$10:$C$12,2,FALSE)*(VLOOKUP('Matriz Nº2 Análisis'!D770,'Tabla 2-3-4-5'!$B$10:$C$12,2,FALSE)))&lt;3,"BAJO",IF((VLOOKUP(C770,'Tabla 2-3-4-5'!$B$10:$C$12,2,FALSE)*(VLOOKUP('Matriz Nº2 Análisis'!D770,'Tabla 2-3-4-5'!$B$10:$C$12,2,FALSE)))&gt;5,"ALTO","MEDIO"))," ")</f>
        <v xml:space="preserve"> </v>
      </c>
      <c r="F770" s="5" t="str">
        <f>IF(B770&lt;&gt;" ",'Matriz Nº1 Identificación'!E770," ")</f>
        <v xml:space="preserve"> </v>
      </c>
      <c r="G770" s="101"/>
      <c r="H770" s="101"/>
      <c r="I770" s="4" t="str">
        <f>IFERROR(IF((VLOOKUP(G770,'Tabla 2-3-4-5'!$B$10:$C$12,2,FALSE)*(VLOOKUP('Matriz Nº2 Análisis'!H770,'Tabla 2-3-4-5'!$B$10:$C$12,2,FALSE)))&lt;3,"BAJO",IF((VLOOKUP(G770,'Tabla 2-3-4-5'!$B$10:$C$12,2,FALSE)*(VLOOKUP('Matriz Nº2 Análisis'!H770,'Tabla 2-3-4-5'!$B$10:$C$12,2,FALSE)))&gt;5,"ALTO","MEDIO"))," ")</f>
        <v xml:space="preserve"> </v>
      </c>
      <c r="J770" s="9"/>
      <c r="K770" s="10"/>
      <c r="N770" s="10"/>
      <c r="O770" s="10"/>
      <c r="P770" s="10"/>
      <c r="Q770" s="10"/>
      <c r="R770" s="10"/>
      <c r="S770" s="10"/>
      <c r="T770" s="10"/>
      <c r="U770" s="10"/>
      <c r="V770" s="10"/>
      <c r="W770" s="10"/>
      <c r="X770" s="10"/>
      <c r="Y770" s="10"/>
      <c r="Z770" s="10"/>
      <c r="AA770" s="10"/>
      <c r="AB770" s="10"/>
      <c r="AC770" s="10"/>
    </row>
    <row r="771" spans="1:29" ht="83.25" customHeight="1" x14ac:dyDescent="0.3">
      <c r="A771" s="136" t="str">
        <f>'Matriz Nº1 Identificación'!A771</f>
        <v>84. 6</v>
      </c>
      <c r="B771" s="4" t="str">
        <f>IF('Matriz Nº1 Identificación'!B771&lt;&gt;" ",'Matriz Nº1 Identificación'!F771," ")</f>
        <v xml:space="preserve"> </v>
      </c>
      <c r="C771" s="101"/>
      <c r="D771" s="101"/>
      <c r="E771" s="4" t="str">
        <f>IFERROR(IF((VLOOKUP(C771,'Tabla 2-3-4-5'!$B$10:$C$12,2,FALSE)*(VLOOKUP('Matriz Nº2 Análisis'!D771,'Tabla 2-3-4-5'!$B$10:$C$12,2,FALSE)))&lt;3,"BAJO",IF((VLOOKUP(C771,'Tabla 2-3-4-5'!$B$10:$C$12,2,FALSE)*(VLOOKUP('Matriz Nº2 Análisis'!D771,'Tabla 2-3-4-5'!$B$10:$C$12,2,FALSE)))&gt;5,"ALTO","MEDIO"))," ")</f>
        <v xml:space="preserve"> </v>
      </c>
      <c r="F771" s="5" t="str">
        <f>IF(B771&lt;&gt;" ",'Matriz Nº1 Identificación'!E771," ")</f>
        <v xml:space="preserve"> </v>
      </c>
      <c r="G771" s="101"/>
      <c r="H771" s="101"/>
      <c r="I771" s="4" t="str">
        <f>IFERROR(IF((VLOOKUP(G771,'Tabla 2-3-4-5'!$B$10:$C$12,2,FALSE)*(VLOOKUP('Matriz Nº2 Análisis'!H771,'Tabla 2-3-4-5'!$B$10:$C$12,2,FALSE)))&lt;3,"BAJO",IF((VLOOKUP(G771,'Tabla 2-3-4-5'!$B$10:$C$12,2,FALSE)*(VLOOKUP('Matriz Nº2 Análisis'!H771,'Tabla 2-3-4-5'!$B$10:$C$12,2,FALSE)))&gt;5,"ALTO","MEDIO"))," ")</f>
        <v xml:space="preserve"> </v>
      </c>
      <c r="J771" s="9"/>
      <c r="K771" s="10"/>
      <c r="N771" s="10"/>
      <c r="O771" s="10"/>
      <c r="P771" s="10"/>
      <c r="Q771" s="10"/>
      <c r="R771" s="10"/>
      <c r="S771" s="10"/>
      <c r="T771" s="10"/>
      <c r="U771" s="10"/>
      <c r="V771" s="10"/>
      <c r="W771" s="10"/>
      <c r="X771" s="10"/>
      <c r="Y771" s="10"/>
      <c r="Z771" s="10"/>
      <c r="AA771" s="10"/>
      <c r="AB771" s="10"/>
      <c r="AC771" s="10"/>
    </row>
    <row r="772" spans="1:29" ht="83.25" customHeight="1" thickBot="1" x14ac:dyDescent="0.35">
      <c r="A772" s="136" t="str">
        <f>'Matriz Nº1 Identificación'!A772</f>
        <v>84. 7</v>
      </c>
      <c r="B772" s="4" t="str">
        <f>IF('Matriz Nº1 Identificación'!B772&lt;&gt;" ",'Matriz Nº1 Identificación'!F772," ")</f>
        <v xml:space="preserve"> </v>
      </c>
      <c r="C772" s="101"/>
      <c r="D772" s="101"/>
      <c r="E772" s="4" t="str">
        <f>IFERROR(IF((VLOOKUP(C772,'Tabla 2-3-4-5'!$B$10:$C$12,2,FALSE)*(VLOOKUP('Matriz Nº2 Análisis'!D772,'Tabla 2-3-4-5'!$B$10:$C$12,2,FALSE)))&lt;3,"BAJO",IF((VLOOKUP(C772,'Tabla 2-3-4-5'!$B$10:$C$12,2,FALSE)*(VLOOKUP('Matriz Nº2 Análisis'!D772,'Tabla 2-3-4-5'!$B$10:$C$12,2,FALSE)))&gt;5,"ALTO","MEDIO"))," ")</f>
        <v xml:space="preserve"> </v>
      </c>
      <c r="F772" s="5" t="str">
        <f>IF(B772&lt;&gt;" ",'Matriz Nº1 Identificación'!E772," ")</f>
        <v xml:space="preserve"> </v>
      </c>
      <c r="G772" s="101"/>
      <c r="H772" s="101"/>
      <c r="I772" s="4" t="str">
        <f>IFERROR(IF((VLOOKUP(G772,'Tabla 2-3-4-5'!$B$10:$C$12,2,FALSE)*(VLOOKUP('Matriz Nº2 Análisis'!H772,'Tabla 2-3-4-5'!$B$10:$C$12,2,FALSE)))&lt;3,"BAJO",IF((VLOOKUP(G772,'Tabla 2-3-4-5'!$B$10:$C$12,2,FALSE)*(VLOOKUP('Matriz Nº2 Análisis'!H772,'Tabla 2-3-4-5'!$B$10:$C$12,2,FALSE)))&gt;5,"ALTO","MEDIO"))," ")</f>
        <v xml:space="preserve"> </v>
      </c>
      <c r="J772" s="9"/>
      <c r="K772" s="10"/>
      <c r="N772" s="10"/>
      <c r="O772" s="10"/>
      <c r="P772" s="10"/>
      <c r="Q772" s="10"/>
      <c r="R772" s="10"/>
      <c r="S772" s="10"/>
      <c r="T772" s="10"/>
      <c r="U772" s="10"/>
      <c r="V772" s="10"/>
      <c r="W772" s="10"/>
      <c r="X772" s="10"/>
      <c r="Y772" s="10"/>
      <c r="Z772" s="10"/>
      <c r="AA772" s="10"/>
      <c r="AB772" s="10"/>
      <c r="AC772" s="10"/>
    </row>
    <row r="773" spans="1:29" ht="23.25" customHeight="1" thickBot="1" x14ac:dyDescent="0.35">
      <c r="A773" s="73" t="str">
        <f>'Matriz Nº1 Identificación'!A773</f>
        <v xml:space="preserve">Objetivo Estratégico: </v>
      </c>
      <c r="B773" s="409">
        <f>+'Matriz Nº1 Identificación'!B773:H773</f>
        <v>0</v>
      </c>
      <c r="C773" s="410"/>
      <c r="D773" s="410"/>
      <c r="E773" s="410"/>
      <c r="F773" s="410"/>
      <c r="G773" s="410"/>
      <c r="H773" s="410"/>
      <c r="I773" s="411"/>
      <c r="J773" s="1"/>
    </row>
    <row r="774" spans="1:29" ht="26.25" customHeight="1" x14ac:dyDescent="0.3">
      <c r="A774" s="75" t="str">
        <f>'Matriz Nº1 Identificación'!A774</f>
        <v>Objetivo táctico</v>
      </c>
      <c r="B774" s="406" t="str">
        <f>+'Matriz Nº1 Identificación'!B774:H774</f>
        <v xml:space="preserve">85. </v>
      </c>
      <c r="C774" s="407"/>
      <c r="D774" s="407"/>
      <c r="E774" s="407"/>
      <c r="F774" s="407"/>
      <c r="G774" s="407"/>
      <c r="H774" s="407"/>
      <c r="I774" s="408"/>
      <c r="J774" s="1"/>
    </row>
    <row r="775" spans="1:29" ht="83.25" customHeight="1" x14ac:dyDescent="0.3">
      <c r="A775" s="136" t="str">
        <f>'Matriz Nº1 Identificación'!A775</f>
        <v>85. 1</v>
      </c>
      <c r="B775" s="4" t="str">
        <f>IF('Matriz Nº1 Identificación'!B775&lt;&gt;" ",'Matriz Nº1 Identificación'!F775," ")</f>
        <v xml:space="preserve"> </v>
      </c>
      <c r="C775" s="101"/>
      <c r="D775" s="101"/>
      <c r="E775" s="4" t="str">
        <f>IFERROR(IF((VLOOKUP(C775,'Tabla 2-3-4-5'!$B$10:$C$12,2,FALSE)*(VLOOKUP('Matriz Nº2 Análisis'!D775,'Tabla 2-3-4-5'!$B$10:$C$12,2,FALSE)))&lt;3,"BAJO",IF((VLOOKUP(C775,'Tabla 2-3-4-5'!$B$10:$C$12,2,FALSE)*(VLOOKUP('Matriz Nº2 Análisis'!D775,'Tabla 2-3-4-5'!$B$10:$C$12,2,FALSE)))&gt;5,"ALTO","MEDIO"))," ")</f>
        <v xml:space="preserve"> </v>
      </c>
      <c r="F775" s="5" t="str">
        <f>IF(B775&lt;&gt;" ",'Matriz Nº1 Identificación'!E775," ")</f>
        <v xml:space="preserve"> </v>
      </c>
      <c r="G775" s="101"/>
      <c r="H775" s="101"/>
      <c r="I775" s="4" t="str">
        <f>IFERROR(IF((VLOOKUP(G775,'Tabla 2-3-4-5'!$B$10:$C$12,2,FALSE)*(VLOOKUP('Matriz Nº2 Análisis'!H775,'Tabla 2-3-4-5'!$B$10:$C$12,2,FALSE)))&lt;3,"BAJO",IF((VLOOKUP(G775,'Tabla 2-3-4-5'!$B$10:$C$12,2,FALSE)*(VLOOKUP('Matriz Nº2 Análisis'!H775,'Tabla 2-3-4-5'!$B$10:$C$12,2,FALSE)))&gt;5,"ALTO","MEDIO"))," ")</f>
        <v xml:space="preserve"> </v>
      </c>
      <c r="J775" s="9"/>
      <c r="K775" s="10"/>
      <c r="N775" s="10"/>
      <c r="O775" s="10"/>
      <c r="P775" s="10"/>
      <c r="Q775" s="10"/>
      <c r="R775" s="10"/>
      <c r="S775" s="10"/>
      <c r="T775" s="10"/>
      <c r="U775" s="10"/>
      <c r="V775" s="10"/>
      <c r="W775" s="10"/>
      <c r="X775" s="10"/>
      <c r="Y775" s="10"/>
      <c r="Z775" s="10"/>
      <c r="AA775" s="10"/>
      <c r="AB775" s="10"/>
      <c r="AC775" s="10"/>
    </row>
    <row r="776" spans="1:29" ht="83.25" customHeight="1" x14ac:dyDescent="0.3">
      <c r="A776" s="136" t="str">
        <f>'Matriz Nº1 Identificación'!A776</f>
        <v>85. 2</v>
      </c>
      <c r="B776" s="4" t="str">
        <f>IF('Matriz Nº1 Identificación'!B776&lt;&gt;" ",'Matriz Nº1 Identificación'!F776," ")</f>
        <v xml:space="preserve"> </v>
      </c>
      <c r="C776" s="101"/>
      <c r="D776" s="101"/>
      <c r="E776" s="4" t="str">
        <f>IFERROR(IF((VLOOKUP(C776,'Tabla 2-3-4-5'!$B$10:$C$12,2,FALSE)*(VLOOKUP('Matriz Nº2 Análisis'!D776,'Tabla 2-3-4-5'!$B$10:$C$12,2,FALSE)))&lt;3,"BAJO",IF((VLOOKUP(C776,'Tabla 2-3-4-5'!$B$10:$C$12,2,FALSE)*(VLOOKUP('Matriz Nº2 Análisis'!D776,'Tabla 2-3-4-5'!$B$10:$C$12,2,FALSE)))&gt;5,"ALTO","MEDIO"))," ")</f>
        <v xml:space="preserve"> </v>
      </c>
      <c r="F776" s="5" t="str">
        <f>IF(B776&lt;&gt;" ",'Matriz Nº1 Identificación'!E776," ")</f>
        <v xml:space="preserve"> </v>
      </c>
      <c r="G776" s="101"/>
      <c r="H776" s="101"/>
      <c r="I776" s="4" t="str">
        <f>IFERROR(IF((VLOOKUP(G776,'Tabla 2-3-4-5'!$B$10:$C$12,2,FALSE)*(VLOOKUP('Matriz Nº2 Análisis'!H776,'Tabla 2-3-4-5'!$B$10:$C$12,2,FALSE)))&lt;3,"BAJO",IF((VLOOKUP(G776,'Tabla 2-3-4-5'!$B$10:$C$12,2,FALSE)*(VLOOKUP('Matriz Nº2 Análisis'!H776,'Tabla 2-3-4-5'!$B$10:$C$12,2,FALSE)))&gt;5,"ALTO","MEDIO"))," ")</f>
        <v xml:space="preserve"> </v>
      </c>
      <c r="J776" s="9"/>
      <c r="K776" s="10"/>
      <c r="N776" s="10"/>
      <c r="O776" s="10"/>
      <c r="P776" s="10"/>
      <c r="Q776" s="10"/>
      <c r="R776" s="10"/>
      <c r="S776" s="10"/>
      <c r="T776" s="10"/>
      <c r="U776" s="10"/>
      <c r="V776" s="10"/>
      <c r="W776" s="10"/>
      <c r="X776" s="10"/>
      <c r="Y776" s="10"/>
      <c r="Z776" s="10"/>
      <c r="AA776" s="10"/>
      <c r="AB776" s="10"/>
      <c r="AC776" s="10"/>
    </row>
    <row r="777" spans="1:29" ht="83.25" customHeight="1" x14ac:dyDescent="0.3">
      <c r="A777" s="136" t="str">
        <f>'Matriz Nº1 Identificación'!A777</f>
        <v>85. 3</v>
      </c>
      <c r="B777" s="4" t="str">
        <f>IF('Matriz Nº1 Identificación'!B777&lt;&gt;" ",'Matriz Nº1 Identificación'!F777," ")</f>
        <v xml:space="preserve"> </v>
      </c>
      <c r="C777" s="101"/>
      <c r="D777" s="101"/>
      <c r="E777" s="4" t="str">
        <f>IFERROR(IF((VLOOKUP(C777,'Tabla 2-3-4-5'!$B$10:$C$12,2,FALSE)*(VLOOKUP('Matriz Nº2 Análisis'!D777,'Tabla 2-3-4-5'!$B$10:$C$12,2,FALSE)))&lt;3,"BAJO",IF((VLOOKUP(C777,'Tabla 2-3-4-5'!$B$10:$C$12,2,FALSE)*(VLOOKUP('Matriz Nº2 Análisis'!D777,'Tabla 2-3-4-5'!$B$10:$C$12,2,FALSE)))&gt;5,"ALTO","MEDIO"))," ")</f>
        <v xml:space="preserve"> </v>
      </c>
      <c r="F777" s="5" t="str">
        <f>IF(B777&lt;&gt;" ",'Matriz Nº1 Identificación'!E777," ")</f>
        <v xml:space="preserve"> </v>
      </c>
      <c r="G777" s="101"/>
      <c r="H777" s="101"/>
      <c r="I777" s="4" t="str">
        <f>IFERROR(IF((VLOOKUP(G777,'Tabla 2-3-4-5'!$B$10:$C$12,2,FALSE)*(VLOOKUP('Matriz Nº2 Análisis'!H777,'Tabla 2-3-4-5'!$B$10:$C$12,2,FALSE)))&lt;3,"BAJO",IF((VLOOKUP(G777,'Tabla 2-3-4-5'!$B$10:$C$12,2,FALSE)*(VLOOKUP('Matriz Nº2 Análisis'!H777,'Tabla 2-3-4-5'!$B$10:$C$12,2,FALSE)))&gt;5,"ALTO","MEDIO"))," ")</f>
        <v xml:space="preserve"> </v>
      </c>
      <c r="J777" s="9"/>
      <c r="K777" s="10"/>
      <c r="N777" s="10"/>
      <c r="O777" s="10"/>
      <c r="P777" s="10"/>
      <c r="Q777" s="10"/>
      <c r="R777" s="10"/>
      <c r="S777" s="10"/>
      <c r="T777" s="10"/>
      <c r="U777" s="10"/>
      <c r="V777" s="10"/>
      <c r="W777" s="10"/>
      <c r="X777" s="10"/>
      <c r="Y777" s="10"/>
      <c r="Z777" s="10"/>
      <c r="AA777" s="10"/>
      <c r="AB777" s="10"/>
      <c r="AC777" s="10"/>
    </row>
    <row r="778" spans="1:29" ht="83.25" customHeight="1" x14ac:dyDescent="0.3">
      <c r="A778" s="136" t="str">
        <f>'Matriz Nº1 Identificación'!A778</f>
        <v>85. 4</v>
      </c>
      <c r="B778" s="4" t="str">
        <f>IF('Matriz Nº1 Identificación'!B778&lt;&gt;" ",'Matriz Nº1 Identificación'!F778," ")</f>
        <v xml:space="preserve"> </v>
      </c>
      <c r="C778" s="101"/>
      <c r="D778" s="101"/>
      <c r="E778" s="4" t="str">
        <f>IFERROR(IF((VLOOKUP(C778,'Tabla 2-3-4-5'!$B$10:$C$12,2,FALSE)*(VLOOKUP('Matriz Nº2 Análisis'!D778,'Tabla 2-3-4-5'!$B$10:$C$12,2,FALSE)))&lt;3,"BAJO",IF((VLOOKUP(C778,'Tabla 2-3-4-5'!$B$10:$C$12,2,FALSE)*(VLOOKUP('Matriz Nº2 Análisis'!D778,'Tabla 2-3-4-5'!$B$10:$C$12,2,FALSE)))&gt;5,"ALTO","MEDIO"))," ")</f>
        <v xml:space="preserve"> </v>
      </c>
      <c r="F778" s="5" t="str">
        <f>IF(B778&lt;&gt;" ",'Matriz Nº1 Identificación'!E778," ")</f>
        <v xml:space="preserve"> </v>
      </c>
      <c r="G778" s="101"/>
      <c r="H778" s="101"/>
      <c r="I778" s="4" t="str">
        <f>IFERROR(IF((VLOOKUP(G778,'Tabla 2-3-4-5'!$B$10:$C$12,2,FALSE)*(VLOOKUP('Matriz Nº2 Análisis'!H778,'Tabla 2-3-4-5'!$B$10:$C$12,2,FALSE)))&lt;3,"BAJO",IF((VLOOKUP(G778,'Tabla 2-3-4-5'!$B$10:$C$12,2,FALSE)*(VLOOKUP('Matriz Nº2 Análisis'!H778,'Tabla 2-3-4-5'!$B$10:$C$12,2,FALSE)))&gt;5,"ALTO","MEDIO"))," ")</f>
        <v xml:space="preserve"> </v>
      </c>
      <c r="J778" s="9"/>
      <c r="K778" s="10"/>
      <c r="N778" s="10"/>
      <c r="O778" s="10"/>
      <c r="P778" s="10"/>
      <c r="Q778" s="10"/>
      <c r="R778" s="10"/>
      <c r="S778" s="10"/>
      <c r="T778" s="10"/>
      <c r="U778" s="10"/>
      <c r="V778" s="10"/>
      <c r="W778" s="10"/>
      <c r="X778" s="10"/>
      <c r="Y778" s="10"/>
      <c r="Z778" s="10"/>
      <c r="AA778" s="10"/>
      <c r="AB778" s="10"/>
      <c r="AC778" s="10"/>
    </row>
    <row r="779" spans="1:29" ht="83.25" customHeight="1" x14ac:dyDescent="0.3">
      <c r="A779" s="136" t="str">
        <f>'Matriz Nº1 Identificación'!A779</f>
        <v>85. 5</v>
      </c>
      <c r="B779" s="4" t="str">
        <f>IF('Matriz Nº1 Identificación'!B779&lt;&gt;" ",'Matriz Nº1 Identificación'!F779," ")</f>
        <v xml:space="preserve"> </v>
      </c>
      <c r="C779" s="101"/>
      <c r="D779" s="101"/>
      <c r="E779" s="4" t="str">
        <f>IFERROR(IF((VLOOKUP(C779,'Tabla 2-3-4-5'!$B$10:$C$12,2,FALSE)*(VLOOKUP('Matriz Nº2 Análisis'!D779,'Tabla 2-3-4-5'!$B$10:$C$12,2,FALSE)))&lt;3,"BAJO",IF((VLOOKUP(C779,'Tabla 2-3-4-5'!$B$10:$C$12,2,FALSE)*(VLOOKUP('Matriz Nº2 Análisis'!D779,'Tabla 2-3-4-5'!$B$10:$C$12,2,FALSE)))&gt;5,"ALTO","MEDIO"))," ")</f>
        <v xml:space="preserve"> </v>
      </c>
      <c r="F779" s="5" t="str">
        <f>IF(B779&lt;&gt;" ",'Matriz Nº1 Identificación'!E779," ")</f>
        <v xml:space="preserve"> </v>
      </c>
      <c r="G779" s="101"/>
      <c r="H779" s="101"/>
      <c r="I779" s="4" t="str">
        <f>IFERROR(IF((VLOOKUP(G779,'Tabla 2-3-4-5'!$B$10:$C$12,2,FALSE)*(VLOOKUP('Matriz Nº2 Análisis'!H779,'Tabla 2-3-4-5'!$B$10:$C$12,2,FALSE)))&lt;3,"BAJO",IF((VLOOKUP(G779,'Tabla 2-3-4-5'!$B$10:$C$12,2,FALSE)*(VLOOKUP('Matriz Nº2 Análisis'!H779,'Tabla 2-3-4-5'!$B$10:$C$12,2,FALSE)))&gt;5,"ALTO","MEDIO"))," ")</f>
        <v xml:space="preserve"> </v>
      </c>
      <c r="J779" s="9"/>
      <c r="K779" s="10"/>
      <c r="N779" s="10"/>
      <c r="O779" s="10"/>
      <c r="P779" s="10"/>
      <c r="Q779" s="10"/>
      <c r="R779" s="10"/>
      <c r="S779" s="10"/>
      <c r="T779" s="10"/>
      <c r="U779" s="10"/>
      <c r="V779" s="10"/>
      <c r="W779" s="10"/>
      <c r="X779" s="10"/>
      <c r="Y779" s="10"/>
      <c r="Z779" s="10"/>
      <c r="AA779" s="10"/>
      <c r="AB779" s="10"/>
      <c r="AC779" s="10"/>
    </row>
    <row r="780" spans="1:29" ht="83.25" customHeight="1" x14ac:dyDescent="0.3">
      <c r="A780" s="136" t="str">
        <f>'Matriz Nº1 Identificación'!A780</f>
        <v>85. 6</v>
      </c>
      <c r="B780" s="4" t="str">
        <f>IF('Matriz Nº1 Identificación'!B780&lt;&gt;" ",'Matriz Nº1 Identificación'!F780," ")</f>
        <v xml:space="preserve"> </v>
      </c>
      <c r="C780" s="101"/>
      <c r="D780" s="101"/>
      <c r="E780" s="4" t="str">
        <f>IFERROR(IF((VLOOKUP(C780,'Tabla 2-3-4-5'!$B$10:$C$12,2,FALSE)*(VLOOKUP('Matriz Nº2 Análisis'!D780,'Tabla 2-3-4-5'!$B$10:$C$12,2,FALSE)))&lt;3,"BAJO",IF((VLOOKUP(C780,'Tabla 2-3-4-5'!$B$10:$C$12,2,FALSE)*(VLOOKUP('Matriz Nº2 Análisis'!D780,'Tabla 2-3-4-5'!$B$10:$C$12,2,FALSE)))&gt;5,"ALTO","MEDIO"))," ")</f>
        <v xml:space="preserve"> </v>
      </c>
      <c r="F780" s="5" t="str">
        <f>IF(B780&lt;&gt;" ",'Matriz Nº1 Identificación'!E780," ")</f>
        <v xml:space="preserve"> </v>
      </c>
      <c r="G780" s="101"/>
      <c r="H780" s="101"/>
      <c r="I780" s="4" t="str">
        <f>IFERROR(IF((VLOOKUP(G780,'Tabla 2-3-4-5'!$B$10:$C$12,2,FALSE)*(VLOOKUP('Matriz Nº2 Análisis'!H780,'Tabla 2-3-4-5'!$B$10:$C$12,2,FALSE)))&lt;3,"BAJO",IF((VLOOKUP(G780,'Tabla 2-3-4-5'!$B$10:$C$12,2,FALSE)*(VLOOKUP('Matriz Nº2 Análisis'!H780,'Tabla 2-3-4-5'!$B$10:$C$12,2,FALSE)))&gt;5,"ALTO","MEDIO"))," ")</f>
        <v xml:space="preserve"> </v>
      </c>
      <c r="J780" s="9"/>
      <c r="K780" s="10"/>
      <c r="N780" s="10"/>
      <c r="O780" s="10"/>
      <c r="P780" s="10"/>
      <c r="Q780" s="10"/>
      <c r="R780" s="10"/>
      <c r="S780" s="10"/>
      <c r="T780" s="10"/>
      <c r="U780" s="10"/>
      <c r="V780" s="10"/>
      <c r="W780" s="10"/>
      <c r="X780" s="10"/>
      <c r="Y780" s="10"/>
      <c r="Z780" s="10"/>
      <c r="AA780" s="10"/>
      <c r="AB780" s="10"/>
      <c r="AC780" s="10"/>
    </row>
    <row r="781" spans="1:29" ht="83.25" customHeight="1" thickBot="1" x14ac:dyDescent="0.35">
      <c r="A781" s="136" t="str">
        <f>'Matriz Nº1 Identificación'!A781</f>
        <v>85. 7</v>
      </c>
      <c r="B781" s="4" t="str">
        <f>IF('Matriz Nº1 Identificación'!B781&lt;&gt;" ",'Matriz Nº1 Identificación'!F781," ")</f>
        <v xml:space="preserve"> </v>
      </c>
      <c r="C781" s="101"/>
      <c r="D781" s="101"/>
      <c r="E781" s="4" t="str">
        <f>IFERROR(IF((VLOOKUP(C781,'Tabla 2-3-4-5'!$B$10:$C$12,2,FALSE)*(VLOOKUP('Matriz Nº2 Análisis'!D781,'Tabla 2-3-4-5'!$B$10:$C$12,2,FALSE)))&lt;3,"BAJO",IF((VLOOKUP(C781,'Tabla 2-3-4-5'!$B$10:$C$12,2,FALSE)*(VLOOKUP('Matriz Nº2 Análisis'!D781,'Tabla 2-3-4-5'!$B$10:$C$12,2,FALSE)))&gt;5,"ALTO","MEDIO"))," ")</f>
        <v xml:space="preserve"> </v>
      </c>
      <c r="F781" s="5" t="str">
        <f>IF(B781&lt;&gt;" ",'Matriz Nº1 Identificación'!E781," ")</f>
        <v xml:space="preserve"> </v>
      </c>
      <c r="G781" s="101"/>
      <c r="H781" s="101"/>
      <c r="I781" s="4" t="str">
        <f>IFERROR(IF((VLOOKUP(G781,'Tabla 2-3-4-5'!$B$10:$C$12,2,FALSE)*(VLOOKUP('Matriz Nº2 Análisis'!H781,'Tabla 2-3-4-5'!$B$10:$C$12,2,FALSE)))&lt;3,"BAJO",IF((VLOOKUP(G781,'Tabla 2-3-4-5'!$B$10:$C$12,2,FALSE)*(VLOOKUP('Matriz Nº2 Análisis'!H781,'Tabla 2-3-4-5'!$B$10:$C$12,2,FALSE)))&gt;5,"ALTO","MEDIO"))," ")</f>
        <v xml:space="preserve"> </v>
      </c>
      <c r="J781" s="9"/>
      <c r="K781" s="10"/>
      <c r="N781" s="10"/>
      <c r="O781" s="10"/>
      <c r="P781" s="10"/>
      <c r="Q781" s="10"/>
      <c r="R781" s="10"/>
      <c r="S781" s="10"/>
      <c r="T781" s="10"/>
      <c r="U781" s="10"/>
      <c r="V781" s="10"/>
      <c r="W781" s="10"/>
      <c r="X781" s="10"/>
      <c r="Y781" s="10"/>
      <c r="Z781" s="10"/>
      <c r="AA781" s="10"/>
      <c r="AB781" s="10"/>
      <c r="AC781" s="10"/>
    </row>
    <row r="782" spans="1:29" ht="23.25" customHeight="1" thickBot="1" x14ac:dyDescent="0.35">
      <c r="A782" s="73" t="str">
        <f>'Matriz Nº1 Identificación'!A782</f>
        <v xml:space="preserve">Objetivo Estratégico: </v>
      </c>
      <c r="B782" s="409">
        <f>+'Matriz Nº1 Identificación'!B782:H782</f>
        <v>0</v>
      </c>
      <c r="C782" s="410"/>
      <c r="D782" s="410"/>
      <c r="E782" s="410"/>
      <c r="F782" s="410"/>
      <c r="G782" s="410"/>
      <c r="H782" s="410"/>
      <c r="I782" s="411"/>
      <c r="J782" s="1"/>
    </row>
    <row r="783" spans="1:29" ht="26.25" customHeight="1" x14ac:dyDescent="0.3">
      <c r="A783" s="75" t="str">
        <f>'Matriz Nº1 Identificación'!A783</f>
        <v>Objetivo táctico</v>
      </c>
      <c r="B783" s="406" t="str">
        <f>+'Matriz Nº1 Identificación'!B783:H783</f>
        <v xml:space="preserve">86. </v>
      </c>
      <c r="C783" s="407"/>
      <c r="D783" s="407"/>
      <c r="E783" s="407"/>
      <c r="F783" s="407"/>
      <c r="G783" s="407"/>
      <c r="H783" s="407"/>
      <c r="I783" s="408"/>
      <c r="J783" s="1"/>
    </row>
    <row r="784" spans="1:29" ht="83.25" customHeight="1" x14ac:dyDescent="0.3">
      <c r="A784" s="136" t="str">
        <f>'Matriz Nº1 Identificación'!A784</f>
        <v>86. 1</v>
      </c>
      <c r="B784" s="4" t="str">
        <f>IF('Matriz Nº1 Identificación'!B784&lt;&gt;" ",'Matriz Nº1 Identificación'!F784," ")</f>
        <v xml:space="preserve"> </v>
      </c>
      <c r="C784" s="101"/>
      <c r="D784" s="101"/>
      <c r="E784" s="4" t="str">
        <f>IFERROR(IF((VLOOKUP(C784,'Tabla 2-3-4-5'!$B$10:$C$12,2,FALSE)*(VLOOKUP('Matriz Nº2 Análisis'!D784,'Tabla 2-3-4-5'!$B$10:$C$12,2,FALSE)))&lt;3,"BAJO",IF((VLOOKUP(C784,'Tabla 2-3-4-5'!$B$10:$C$12,2,FALSE)*(VLOOKUP('Matriz Nº2 Análisis'!D784,'Tabla 2-3-4-5'!$B$10:$C$12,2,FALSE)))&gt;5,"ALTO","MEDIO"))," ")</f>
        <v xml:space="preserve"> </v>
      </c>
      <c r="F784" s="5" t="str">
        <f>IF(B784&lt;&gt;" ",'Matriz Nº1 Identificación'!E784," ")</f>
        <v xml:space="preserve"> </v>
      </c>
      <c r="G784" s="101"/>
      <c r="H784" s="101"/>
      <c r="I784" s="4" t="str">
        <f>IFERROR(IF((VLOOKUP(G784,'Tabla 2-3-4-5'!$B$10:$C$12,2,FALSE)*(VLOOKUP('Matriz Nº2 Análisis'!H784,'Tabla 2-3-4-5'!$B$10:$C$12,2,FALSE)))&lt;3,"BAJO",IF((VLOOKUP(G784,'Tabla 2-3-4-5'!$B$10:$C$12,2,FALSE)*(VLOOKUP('Matriz Nº2 Análisis'!H784,'Tabla 2-3-4-5'!$B$10:$C$12,2,FALSE)))&gt;5,"ALTO","MEDIO"))," ")</f>
        <v xml:space="preserve"> </v>
      </c>
      <c r="J784" s="9"/>
      <c r="K784" s="10"/>
      <c r="N784" s="10"/>
      <c r="O784" s="10"/>
      <c r="P784" s="10"/>
      <c r="Q784" s="10"/>
      <c r="R784" s="10"/>
      <c r="S784" s="10"/>
      <c r="T784" s="10"/>
      <c r="U784" s="10"/>
      <c r="V784" s="10"/>
      <c r="W784" s="10"/>
      <c r="X784" s="10"/>
      <c r="Y784" s="10"/>
      <c r="Z784" s="10"/>
      <c r="AA784" s="10"/>
      <c r="AB784" s="10"/>
      <c r="AC784" s="10"/>
    </row>
    <row r="785" spans="1:29" ht="83.25" customHeight="1" x14ac:dyDescent="0.3">
      <c r="A785" s="136" t="str">
        <f>'Matriz Nº1 Identificación'!A785</f>
        <v>86. 2</v>
      </c>
      <c r="B785" s="4" t="str">
        <f>IF('Matriz Nº1 Identificación'!B785&lt;&gt;" ",'Matriz Nº1 Identificación'!F785," ")</f>
        <v xml:space="preserve"> </v>
      </c>
      <c r="C785" s="101"/>
      <c r="D785" s="101"/>
      <c r="E785" s="4" t="str">
        <f>IFERROR(IF((VLOOKUP(C785,'Tabla 2-3-4-5'!$B$10:$C$12,2,FALSE)*(VLOOKUP('Matriz Nº2 Análisis'!D785,'Tabla 2-3-4-5'!$B$10:$C$12,2,FALSE)))&lt;3,"BAJO",IF((VLOOKUP(C785,'Tabla 2-3-4-5'!$B$10:$C$12,2,FALSE)*(VLOOKUP('Matriz Nº2 Análisis'!D785,'Tabla 2-3-4-5'!$B$10:$C$12,2,FALSE)))&gt;5,"ALTO","MEDIO"))," ")</f>
        <v xml:space="preserve"> </v>
      </c>
      <c r="F785" s="5" t="str">
        <f>IF(B785&lt;&gt;" ",'Matriz Nº1 Identificación'!E785," ")</f>
        <v xml:space="preserve"> </v>
      </c>
      <c r="G785" s="101"/>
      <c r="H785" s="101"/>
      <c r="I785" s="4" t="str">
        <f>IFERROR(IF((VLOOKUP(G785,'Tabla 2-3-4-5'!$B$10:$C$12,2,FALSE)*(VLOOKUP('Matriz Nº2 Análisis'!H785,'Tabla 2-3-4-5'!$B$10:$C$12,2,FALSE)))&lt;3,"BAJO",IF((VLOOKUP(G785,'Tabla 2-3-4-5'!$B$10:$C$12,2,FALSE)*(VLOOKUP('Matriz Nº2 Análisis'!H785,'Tabla 2-3-4-5'!$B$10:$C$12,2,FALSE)))&gt;5,"ALTO","MEDIO"))," ")</f>
        <v xml:space="preserve"> </v>
      </c>
      <c r="J785" s="9"/>
      <c r="K785" s="10"/>
      <c r="N785" s="10"/>
      <c r="O785" s="10"/>
      <c r="P785" s="10"/>
      <c r="Q785" s="10"/>
      <c r="R785" s="10"/>
      <c r="S785" s="10"/>
      <c r="T785" s="10"/>
      <c r="U785" s="10"/>
      <c r="V785" s="10"/>
      <c r="W785" s="10"/>
      <c r="X785" s="10"/>
      <c r="Y785" s="10"/>
      <c r="Z785" s="10"/>
      <c r="AA785" s="10"/>
      <c r="AB785" s="10"/>
      <c r="AC785" s="10"/>
    </row>
    <row r="786" spans="1:29" ht="83.25" customHeight="1" x14ac:dyDescent="0.3">
      <c r="A786" s="136" t="str">
        <f>'Matriz Nº1 Identificación'!A786</f>
        <v>86. 3</v>
      </c>
      <c r="B786" s="4" t="str">
        <f>IF('Matriz Nº1 Identificación'!B786&lt;&gt;" ",'Matriz Nº1 Identificación'!F786," ")</f>
        <v xml:space="preserve"> </v>
      </c>
      <c r="C786" s="101"/>
      <c r="D786" s="101"/>
      <c r="E786" s="4" t="str">
        <f>IFERROR(IF((VLOOKUP(C786,'Tabla 2-3-4-5'!$B$10:$C$12,2,FALSE)*(VLOOKUP('Matriz Nº2 Análisis'!D786,'Tabla 2-3-4-5'!$B$10:$C$12,2,FALSE)))&lt;3,"BAJO",IF((VLOOKUP(C786,'Tabla 2-3-4-5'!$B$10:$C$12,2,FALSE)*(VLOOKUP('Matriz Nº2 Análisis'!D786,'Tabla 2-3-4-5'!$B$10:$C$12,2,FALSE)))&gt;5,"ALTO","MEDIO"))," ")</f>
        <v xml:space="preserve"> </v>
      </c>
      <c r="F786" s="5" t="str">
        <f>IF(B786&lt;&gt;" ",'Matriz Nº1 Identificación'!E786," ")</f>
        <v xml:space="preserve"> </v>
      </c>
      <c r="G786" s="101"/>
      <c r="H786" s="101"/>
      <c r="I786" s="4" t="str">
        <f>IFERROR(IF((VLOOKUP(G786,'Tabla 2-3-4-5'!$B$10:$C$12,2,FALSE)*(VLOOKUP('Matriz Nº2 Análisis'!H786,'Tabla 2-3-4-5'!$B$10:$C$12,2,FALSE)))&lt;3,"BAJO",IF((VLOOKUP(G786,'Tabla 2-3-4-5'!$B$10:$C$12,2,FALSE)*(VLOOKUP('Matriz Nº2 Análisis'!H786,'Tabla 2-3-4-5'!$B$10:$C$12,2,FALSE)))&gt;5,"ALTO","MEDIO"))," ")</f>
        <v xml:space="preserve"> </v>
      </c>
      <c r="J786" s="9"/>
      <c r="K786" s="10"/>
      <c r="N786" s="10"/>
      <c r="O786" s="10"/>
      <c r="P786" s="10"/>
      <c r="Q786" s="10"/>
      <c r="R786" s="10"/>
      <c r="S786" s="10"/>
      <c r="T786" s="10"/>
      <c r="U786" s="10"/>
      <c r="V786" s="10"/>
      <c r="W786" s="10"/>
      <c r="X786" s="10"/>
      <c r="Y786" s="10"/>
      <c r="Z786" s="10"/>
      <c r="AA786" s="10"/>
      <c r="AB786" s="10"/>
      <c r="AC786" s="10"/>
    </row>
    <row r="787" spans="1:29" ht="83.25" customHeight="1" x14ac:dyDescent="0.3">
      <c r="A787" s="136" t="str">
        <f>'Matriz Nº1 Identificación'!A787</f>
        <v>86. 4</v>
      </c>
      <c r="B787" s="4" t="str">
        <f>IF('Matriz Nº1 Identificación'!B787&lt;&gt;" ",'Matriz Nº1 Identificación'!F787," ")</f>
        <v xml:space="preserve"> </v>
      </c>
      <c r="C787" s="101"/>
      <c r="D787" s="101"/>
      <c r="E787" s="4" t="str">
        <f>IFERROR(IF((VLOOKUP(C787,'Tabla 2-3-4-5'!$B$10:$C$12,2,FALSE)*(VLOOKUP('Matriz Nº2 Análisis'!D787,'Tabla 2-3-4-5'!$B$10:$C$12,2,FALSE)))&lt;3,"BAJO",IF((VLOOKUP(C787,'Tabla 2-3-4-5'!$B$10:$C$12,2,FALSE)*(VLOOKUP('Matriz Nº2 Análisis'!D787,'Tabla 2-3-4-5'!$B$10:$C$12,2,FALSE)))&gt;5,"ALTO","MEDIO"))," ")</f>
        <v xml:space="preserve"> </v>
      </c>
      <c r="F787" s="5" t="str">
        <f>IF(B787&lt;&gt;" ",'Matriz Nº1 Identificación'!E787," ")</f>
        <v xml:space="preserve"> </v>
      </c>
      <c r="G787" s="101"/>
      <c r="H787" s="101"/>
      <c r="I787" s="4" t="str">
        <f>IFERROR(IF((VLOOKUP(G787,'Tabla 2-3-4-5'!$B$10:$C$12,2,FALSE)*(VLOOKUP('Matriz Nº2 Análisis'!H787,'Tabla 2-3-4-5'!$B$10:$C$12,2,FALSE)))&lt;3,"BAJO",IF((VLOOKUP(G787,'Tabla 2-3-4-5'!$B$10:$C$12,2,FALSE)*(VLOOKUP('Matriz Nº2 Análisis'!H787,'Tabla 2-3-4-5'!$B$10:$C$12,2,FALSE)))&gt;5,"ALTO","MEDIO"))," ")</f>
        <v xml:space="preserve"> </v>
      </c>
      <c r="J787" s="9"/>
      <c r="K787" s="10"/>
      <c r="N787" s="10"/>
      <c r="O787" s="10"/>
      <c r="P787" s="10"/>
      <c r="Q787" s="10"/>
      <c r="R787" s="10"/>
      <c r="S787" s="10"/>
      <c r="T787" s="10"/>
      <c r="U787" s="10"/>
      <c r="V787" s="10"/>
      <c r="W787" s="10"/>
      <c r="X787" s="10"/>
      <c r="Y787" s="10"/>
      <c r="Z787" s="10"/>
      <c r="AA787" s="10"/>
      <c r="AB787" s="10"/>
      <c r="AC787" s="10"/>
    </row>
    <row r="788" spans="1:29" ht="83.25" customHeight="1" x14ac:dyDescent="0.3">
      <c r="A788" s="136" t="str">
        <f>'Matriz Nº1 Identificación'!A788</f>
        <v>86. 5</v>
      </c>
      <c r="B788" s="4" t="str">
        <f>IF('Matriz Nº1 Identificación'!B788&lt;&gt;" ",'Matriz Nº1 Identificación'!F788," ")</f>
        <v xml:space="preserve"> </v>
      </c>
      <c r="C788" s="101"/>
      <c r="D788" s="101"/>
      <c r="E788" s="4" t="str">
        <f>IFERROR(IF((VLOOKUP(C788,'Tabla 2-3-4-5'!$B$10:$C$12,2,FALSE)*(VLOOKUP('Matriz Nº2 Análisis'!D788,'Tabla 2-3-4-5'!$B$10:$C$12,2,FALSE)))&lt;3,"BAJO",IF((VLOOKUP(C788,'Tabla 2-3-4-5'!$B$10:$C$12,2,FALSE)*(VLOOKUP('Matriz Nº2 Análisis'!D788,'Tabla 2-3-4-5'!$B$10:$C$12,2,FALSE)))&gt;5,"ALTO","MEDIO"))," ")</f>
        <v xml:space="preserve"> </v>
      </c>
      <c r="F788" s="5" t="str">
        <f>IF(B788&lt;&gt;" ",'Matriz Nº1 Identificación'!E788," ")</f>
        <v xml:space="preserve"> </v>
      </c>
      <c r="G788" s="101"/>
      <c r="H788" s="101"/>
      <c r="I788" s="4" t="str">
        <f>IFERROR(IF((VLOOKUP(G788,'Tabla 2-3-4-5'!$B$10:$C$12,2,FALSE)*(VLOOKUP('Matriz Nº2 Análisis'!H788,'Tabla 2-3-4-5'!$B$10:$C$12,2,FALSE)))&lt;3,"BAJO",IF((VLOOKUP(G788,'Tabla 2-3-4-5'!$B$10:$C$12,2,FALSE)*(VLOOKUP('Matriz Nº2 Análisis'!H788,'Tabla 2-3-4-5'!$B$10:$C$12,2,FALSE)))&gt;5,"ALTO","MEDIO"))," ")</f>
        <v xml:space="preserve"> </v>
      </c>
      <c r="J788" s="9"/>
      <c r="K788" s="10"/>
      <c r="N788" s="10"/>
      <c r="O788" s="10"/>
      <c r="P788" s="10"/>
      <c r="Q788" s="10"/>
      <c r="R788" s="10"/>
      <c r="S788" s="10"/>
      <c r="T788" s="10"/>
      <c r="U788" s="10"/>
      <c r="V788" s="10"/>
      <c r="W788" s="10"/>
      <c r="X788" s="10"/>
      <c r="Y788" s="10"/>
      <c r="Z788" s="10"/>
      <c r="AA788" s="10"/>
      <c r="AB788" s="10"/>
      <c r="AC788" s="10"/>
    </row>
    <row r="789" spans="1:29" ht="83.25" customHeight="1" x14ac:dyDescent="0.3">
      <c r="A789" s="136" t="str">
        <f>'Matriz Nº1 Identificación'!A789</f>
        <v>86. 6</v>
      </c>
      <c r="B789" s="4" t="str">
        <f>IF('Matriz Nº1 Identificación'!B789&lt;&gt;" ",'Matriz Nº1 Identificación'!F789," ")</f>
        <v xml:space="preserve"> </v>
      </c>
      <c r="C789" s="101"/>
      <c r="D789" s="101"/>
      <c r="E789" s="4" t="str">
        <f>IFERROR(IF((VLOOKUP(C789,'Tabla 2-3-4-5'!$B$10:$C$12,2,FALSE)*(VLOOKUP('Matriz Nº2 Análisis'!D789,'Tabla 2-3-4-5'!$B$10:$C$12,2,FALSE)))&lt;3,"BAJO",IF((VLOOKUP(C789,'Tabla 2-3-4-5'!$B$10:$C$12,2,FALSE)*(VLOOKUP('Matriz Nº2 Análisis'!D789,'Tabla 2-3-4-5'!$B$10:$C$12,2,FALSE)))&gt;5,"ALTO","MEDIO"))," ")</f>
        <v xml:space="preserve"> </v>
      </c>
      <c r="F789" s="5" t="str">
        <f>IF(B789&lt;&gt;" ",'Matriz Nº1 Identificación'!E789," ")</f>
        <v xml:space="preserve"> </v>
      </c>
      <c r="G789" s="101"/>
      <c r="H789" s="101"/>
      <c r="I789" s="4" t="str">
        <f>IFERROR(IF((VLOOKUP(G789,'Tabla 2-3-4-5'!$B$10:$C$12,2,FALSE)*(VLOOKUP('Matriz Nº2 Análisis'!H789,'Tabla 2-3-4-5'!$B$10:$C$12,2,FALSE)))&lt;3,"BAJO",IF((VLOOKUP(G789,'Tabla 2-3-4-5'!$B$10:$C$12,2,FALSE)*(VLOOKUP('Matriz Nº2 Análisis'!H789,'Tabla 2-3-4-5'!$B$10:$C$12,2,FALSE)))&gt;5,"ALTO","MEDIO"))," ")</f>
        <v xml:space="preserve"> </v>
      </c>
      <c r="J789" s="9"/>
      <c r="K789" s="10"/>
      <c r="N789" s="10"/>
      <c r="O789" s="10"/>
      <c r="P789" s="10"/>
      <c r="Q789" s="10"/>
      <c r="R789" s="10"/>
      <c r="S789" s="10"/>
      <c r="T789" s="10"/>
      <c r="U789" s="10"/>
      <c r="V789" s="10"/>
      <c r="W789" s="10"/>
      <c r="X789" s="10"/>
      <c r="Y789" s="10"/>
      <c r="Z789" s="10"/>
      <c r="AA789" s="10"/>
      <c r="AB789" s="10"/>
      <c r="AC789" s="10"/>
    </row>
    <row r="790" spans="1:29" ht="83.25" customHeight="1" thickBot="1" x14ac:dyDescent="0.35">
      <c r="A790" s="136" t="str">
        <f>'Matriz Nº1 Identificación'!A790</f>
        <v>86. 7</v>
      </c>
      <c r="B790" s="4" t="str">
        <f>IF('Matriz Nº1 Identificación'!B790&lt;&gt;" ",'Matriz Nº1 Identificación'!F790," ")</f>
        <v xml:space="preserve"> </v>
      </c>
      <c r="C790" s="101"/>
      <c r="D790" s="101"/>
      <c r="E790" s="4" t="str">
        <f>IFERROR(IF((VLOOKUP(C790,'Tabla 2-3-4-5'!$B$10:$C$12,2,FALSE)*(VLOOKUP('Matriz Nº2 Análisis'!D790,'Tabla 2-3-4-5'!$B$10:$C$12,2,FALSE)))&lt;3,"BAJO",IF((VLOOKUP(C790,'Tabla 2-3-4-5'!$B$10:$C$12,2,FALSE)*(VLOOKUP('Matriz Nº2 Análisis'!D790,'Tabla 2-3-4-5'!$B$10:$C$12,2,FALSE)))&gt;5,"ALTO","MEDIO"))," ")</f>
        <v xml:space="preserve"> </v>
      </c>
      <c r="F790" s="5" t="str">
        <f>IF(B790&lt;&gt;" ",'Matriz Nº1 Identificación'!E790," ")</f>
        <v xml:space="preserve"> </v>
      </c>
      <c r="G790" s="101"/>
      <c r="H790" s="101"/>
      <c r="I790" s="4" t="str">
        <f>IFERROR(IF((VLOOKUP(G790,'Tabla 2-3-4-5'!$B$10:$C$12,2,FALSE)*(VLOOKUP('Matriz Nº2 Análisis'!H790,'Tabla 2-3-4-5'!$B$10:$C$12,2,FALSE)))&lt;3,"BAJO",IF((VLOOKUP(G790,'Tabla 2-3-4-5'!$B$10:$C$12,2,FALSE)*(VLOOKUP('Matriz Nº2 Análisis'!H790,'Tabla 2-3-4-5'!$B$10:$C$12,2,FALSE)))&gt;5,"ALTO","MEDIO"))," ")</f>
        <v xml:space="preserve"> </v>
      </c>
      <c r="J790" s="9"/>
      <c r="K790" s="10"/>
      <c r="N790" s="10"/>
      <c r="O790" s="10"/>
      <c r="P790" s="10"/>
      <c r="Q790" s="10"/>
      <c r="R790" s="10"/>
      <c r="S790" s="10"/>
      <c r="T790" s="10"/>
      <c r="U790" s="10"/>
      <c r="V790" s="10"/>
      <c r="W790" s="10"/>
      <c r="X790" s="10"/>
      <c r="Y790" s="10"/>
      <c r="Z790" s="10"/>
      <c r="AA790" s="10"/>
      <c r="AB790" s="10"/>
      <c r="AC790" s="10"/>
    </row>
    <row r="791" spans="1:29" ht="23.25" customHeight="1" thickBot="1" x14ac:dyDescent="0.35">
      <c r="A791" s="73" t="str">
        <f>'Matriz Nº1 Identificación'!A791</f>
        <v xml:space="preserve">Objetivo Estratégico: </v>
      </c>
      <c r="B791" s="409">
        <f>+'Matriz Nº1 Identificación'!B791:H791</f>
        <v>0</v>
      </c>
      <c r="C791" s="410"/>
      <c r="D791" s="410"/>
      <c r="E791" s="410"/>
      <c r="F791" s="410"/>
      <c r="G791" s="410"/>
      <c r="H791" s="410"/>
      <c r="I791" s="411"/>
      <c r="J791" s="1"/>
    </row>
    <row r="792" spans="1:29" ht="26.25" customHeight="1" x14ac:dyDescent="0.3">
      <c r="A792" s="75" t="str">
        <f>'Matriz Nº1 Identificación'!A792</f>
        <v>Objetivo táctico</v>
      </c>
      <c r="B792" s="406" t="str">
        <f>+'Matriz Nº1 Identificación'!B792:H792</f>
        <v xml:space="preserve">87. </v>
      </c>
      <c r="C792" s="407"/>
      <c r="D792" s="407"/>
      <c r="E792" s="407"/>
      <c r="F792" s="407"/>
      <c r="G792" s="407"/>
      <c r="H792" s="407"/>
      <c r="I792" s="408"/>
      <c r="J792" s="1"/>
    </row>
    <row r="793" spans="1:29" ht="83.25" customHeight="1" x14ac:dyDescent="0.3">
      <c r="A793" s="136" t="str">
        <f>'Matriz Nº1 Identificación'!A793</f>
        <v>87. 1</v>
      </c>
      <c r="B793" s="4" t="str">
        <f>IF('Matriz Nº1 Identificación'!B793&lt;&gt;" ",'Matriz Nº1 Identificación'!F793," ")</f>
        <v xml:space="preserve"> </v>
      </c>
      <c r="C793" s="101"/>
      <c r="D793" s="101"/>
      <c r="E793" s="4" t="str">
        <f>IFERROR(IF((VLOOKUP(C793,'Tabla 2-3-4-5'!$B$10:$C$12,2,FALSE)*(VLOOKUP('Matriz Nº2 Análisis'!D793,'Tabla 2-3-4-5'!$B$10:$C$12,2,FALSE)))&lt;3,"BAJO",IF((VLOOKUP(C793,'Tabla 2-3-4-5'!$B$10:$C$12,2,FALSE)*(VLOOKUP('Matriz Nº2 Análisis'!D793,'Tabla 2-3-4-5'!$B$10:$C$12,2,FALSE)))&gt;5,"ALTO","MEDIO"))," ")</f>
        <v xml:space="preserve"> </v>
      </c>
      <c r="F793" s="5" t="str">
        <f>IF(B793&lt;&gt;" ",'Matriz Nº1 Identificación'!E793," ")</f>
        <v xml:space="preserve"> </v>
      </c>
      <c r="G793" s="101"/>
      <c r="H793" s="101"/>
      <c r="I793" s="4" t="str">
        <f>IFERROR(IF((VLOOKUP(G793,'Tabla 2-3-4-5'!$B$10:$C$12,2,FALSE)*(VLOOKUP('Matriz Nº2 Análisis'!H793,'Tabla 2-3-4-5'!$B$10:$C$12,2,FALSE)))&lt;3,"BAJO",IF((VLOOKUP(G793,'Tabla 2-3-4-5'!$B$10:$C$12,2,FALSE)*(VLOOKUP('Matriz Nº2 Análisis'!H793,'Tabla 2-3-4-5'!$B$10:$C$12,2,FALSE)))&gt;5,"ALTO","MEDIO"))," ")</f>
        <v xml:space="preserve"> </v>
      </c>
      <c r="J793" s="9"/>
      <c r="K793" s="10"/>
      <c r="N793" s="10"/>
      <c r="O793" s="10"/>
      <c r="P793" s="10"/>
      <c r="Q793" s="10"/>
      <c r="R793" s="10"/>
      <c r="S793" s="10"/>
      <c r="T793" s="10"/>
      <c r="U793" s="10"/>
      <c r="V793" s="10"/>
      <c r="W793" s="10"/>
      <c r="X793" s="10"/>
      <c r="Y793" s="10"/>
      <c r="Z793" s="10"/>
      <c r="AA793" s="10"/>
      <c r="AB793" s="10"/>
      <c r="AC793" s="10"/>
    </row>
    <row r="794" spans="1:29" ht="83.25" customHeight="1" x14ac:dyDescent="0.3">
      <c r="A794" s="136" t="str">
        <f>'Matriz Nº1 Identificación'!A794</f>
        <v>87. 2</v>
      </c>
      <c r="B794" s="4" t="str">
        <f>IF('Matriz Nº1 Identificación'!B794&lt;&gt;" ",'Matriz Nº1 Identificación'!F794," ")</f>
        <v xml:space="preserve"> </v>
      </c>
      <c r="C794" s="101"/>
      <c r="D794" s="101"/>
      <c r="E794" s="4" t="str">
        <f>IFERROR(IF((VLOOKUP(C794,'Tabla 2-3-4-5'!$B$10:$C$12,2,FALSE)*(VLOOKUP('Matriz Nº2 Análisis'!D794,'Tabla 2-3-4-5'!$B$10:$C$12,2,FALSE)))&lt;3,"BAJO",IF((VLOOKUP(C794,'Tabla 2-3-4-5'!$B$10:$C$12,2,FALSE)*(VLOOKUP('Matriz Nº2 Análisis'!D794,'Tabla 2-3-4-5'!$B$10:$C$12,2,FALSE)))&gt;5,"ALTO","MEDIO"))," ")</f>
        <v xml:space="preserve"> </v>
      </c>
      <c r="F794" s="5" t="str">
        <f>IF(B794&lt;&gt;" ",'Matriz Nº1 Identificación'!E794," ")</f>
        <v xml:space="preserve"> </v>
      </c>
      <c r="G794" s="101"/>
      <c r="H794" s="101"/>
      <c r="I794" s="4" t="str">
        <f>IFERROR(IF((VLOOKUP(G794,'Tabla 2-3-4-5'!$B$10:$C$12,2,FALSE)*(VLOOKUP('Matriz Nº2 Análisis'!H794,'Tabla 2-3-4-5'!$B$10:$C$12,2,FALSE)))&lt;3,"BAJO",IF((VLOOKUP(G794,'Tabla 2-3-4-5'!$B$10:$C$12,2,FALSE)*(VLOOKUP('Matriz Nº2 Análisis'!H794,'Tabla 2-3-4-5'!$B$10:$C$12,2,FALSE)))&gt;5,"ALTO","MEDIO"))," ")</f>
        <v xml:space="preserve"> </v>
      </c>
      <c r="J794" s="9"/>
      <c r="K794" s="10"/>
      <c r="N794" s="10"/>
      <c r="O794" s="10"/>
      <c r="P794" s="10"/>
      <c r="Q794" s="10"/>
      <c r="R794" s="10"/>
      <c r="S794" s="10"/>
      <c r="T794" s="10"/>
      <c r="U794" s="10"/>
      <c r="V794" s="10"/>
      <c r="W794" s="10"/>
      <c r="X794" s="10"/>
      <c r="Y794" s="10"/>
      <c r="Z794" s="10"/>
      <c r="AA794" s="10"/>
      <c r="AB794" s="10"/>
      <c r="AC794" s="10"/>
    </row>
    <row r="795" spans="1:29" ht="83.25" customHeight="1" x14ac:dyDescent="0.3">
      <c r="A795" s="136" t="str">
        <f>'Matriz Nº1 Identificación'!A795</f>
        <v>87. 3</v>
      </c>
      <c r="B795" s="4" t="str">
        <f>IF('Matriz Nº1 Identificación'!B795&lt;&gt;" ",'Matriz Nº1 Identificación'!F795," ")</f>
        <v xml:space="preserve"> </v>
      </c>
      <c r="C795" s="101"/>
      <c r="D795" s="101"/>
      <c r="E795" s="4" t="str">
        <f>IFERROR(IF((VLOOKUP(C795,'Tabla 2-3-4-5'!$B$10:$C$12,2,FALSE)*(VLOOKUP('Matriz Nº2 Análisis'!D795,'Tabla 2-3-4-5'!$B$10:$C$12,2,FALSE)))&lt;3,"BAJO",IF((VLOOKUP(C795,'Tabla 2-3-4-5'!$B$10:$C$12,2,FALSE)*(VLOOKUP('Matriz Nº2 Análisis'!D795,'Tabla 2-3-4-5'!$B$10:$C$12,2,FALSE)))&gt;5,"ALTO","MEDIO"))," ")</f>
        <v xml:space="preserve"> </v>
      </c>
      <c r="F795" s="5" t="str">
        <f>IF(B795&lt;&gt;" ",'Matriz Nº1 Identificación'!E795," ")</f>
        <v xml:space="preserve"> </v>
      </c>
      <c r="G795" s="101"/>
      <c r="H795" s="101"/>
      <c r="I795" s="4" t="str">
        <f>IFERROR(IF((VLOOKUP(G795,'Tabla 2-3-4-5'!$B$10:$C$12,2,FALSE)*(VLOOKUP('Matriz Nº2 Análisis'!H795,'Tabla 2-3-4-5'!$B$10:$C$12,2,FALSE)))&lt;3,"BAJO",IF((VLOOKUP(G795,'Tabla 2-3-4-5'!$B$10:$C$12,2,FALSE)*(VLOOKUP('Matriz Nº2 Análisis'!H795,'Tabla 2-3-4-5'!$B$10:$C$12,2,FALSE)))&gt;5,"ALTO","MEDIO"))," ")</f>
        <v xml:space="preserve"> </v>
      </c>
      <c r="J795" s="9"/>
      <c r="K795" s="10"/>
      <c r="N795" s="10"/>
      <c r="O795" s="10"/>
      <c r="P795" s="10"/>
      <c r="Q795" s="10"/>
      <c r="R795" s="10"/>
      <c r="S795" s="10"/>
      <c r="T795" s="10"/>
      <c r="U795" s="10"/>
      <c r="V795" s="10"/>
      <c r="W795" s="10"/>
      <c r="X795" s="10"/>
      <c r="Y795" s="10"/>
      <c r="Z795" s="10"/>
      <c r="AA795" s="10"/>
      <c r="AB795" s="10"/>
      <c r="AC795" s="10"/>
    </row>
    <row r="796" spans="1:29" ht="83.25" customHeight="1" x14ac:dyDescent="0.3">
      <c r="A796" s="136" t="str">
        <f>'Matriz Nº1 Identificación'!A796</f>
        <v>87. 4</v>
      </c>
      <c r="B796" s="4" t="str">
        <f>IF('Matriz Nº1 Identificación'!B796&lt;&gt;" ",'Matriz Nº1 Identificación'!F796," ")</f>
        <v xml:space="preserve"> </v>
      </c>
      <c r="C796" s="101"/>
      <c r="D796" s="101"/>
      <c r="E796" s="4" t="str">
        <f>IFERROR(IF((VLOOKUP(C796,'Tabla 2-3-4-5'!$B$10:$C$12,2,FALSE)*(VLOOKUP('Matriz Nº2 Análisis'!D796,'Tabla 2-3-4-5'!$B$10:$C$12,2,FALSE)))&lt;3,"BAJO",IF((VLOOKUP(C796,'Tabla 2-3-4-5'!$B$10:$C$12,2,FALSE)*(VLOOKUP('Matriz Nº2 Análisis'!D796,'Tabla 2-3-4-5'!$B$10:$C$12,2,FALSE)))&gt;5,"ALTO","MEDIO"))," ")</f>
        <v xml:space="preserve"> </v>
      </c>
      <c r="F796" s="5" t="str">
        <f>IF(B796&lt;&gt;" ",'Matriz Nº1 Identificación'!E796," ")</f>
        <v xml:space="preserve"> </v>
      </c>
      <c r="G796" s="101"/>
      <c r="H796" s="101"/>
      <c r="I796" s="4" t="str">
        <f>IFERROR(IF((VLOOKUP(G796,'Tabla 2-3-4-5'!$B$10:$C$12,2,FALSE)*(VLOOKUP('Matriz Nº2 Análisis'!H796,'Tabla 2-3-4-5'!$B$10:$C$12,2,FALSE)))&lt;3,"BAJO",IF((VLOOKUP(G796,'Tabla 2-3-4-5'!$B$10:$C$12,2,FALSE)*(VLOOKUP('Matriz Nº2 Análisis'!H796,'Tabla 2-3-4-5'!$B$10:$C$12,2,FALSE)))&gt;5,"ALTO","MEDIO"))," ")</f>
        <v xml:space="preserve"> </v>
      </c>
      <c r="J796" s="9"/>
      <c r="K796" s="10"/>
      <c r="N796" s="10"/>
      <c r="O796" s="10"/>
      <c r="P796" s="10"/>
      <c r="Q796" s="10"/>
      <c r="R796" s="10"/>
      <c r="S796" s="10"/>
      <c r="T796" s="10"/>
      <c r="U796" s="10"/>
      <c r="V796" s="10"/>
      <c r="W796" s="10"/>
      <c r="X796" s="10"/>
      <c r="Y796" s="10"/>
      <c r="Z796" s="10"/>
      <c r="AA796" s="10"/>
      <c r="AB796" s="10"/>
      <c r="AC796" s="10"/>
    </row>
    <row r="797" spans="1:29" ht="83.25" customHeight="1" x14ac:dyDescent="0.3">
      <c r="A797" s="136" t="str">
        <f>'Matriz Nº1 Identificación'!A797</f>
        <v>87. 5</v>
      </c>
      <c r="B797" s="4" t="str">
        <f>IF('Matriz Nº1 Identificación'!B797&lt;&gt;" ",'Matriz Nº1 Identificación'!F797," ")</f>
        <v xml:space="preserve"> </v>
      </c>
      <c r="C797" s="101"/>
      <c r="D797" s="101"/>
      <c r="E797" s="4" t="str">
        <f>IFERROR(IF((VLOOKUP(C797,'Tabla 2-3-4-5'!$B$10:$C$12,2,FALSE)*(VLOOKUP('Matriz Nº2 Análisis'!D797,'Tabla 2-3-4-5'!$B$10:$C$12,2,FALSE)))&lt;3,"BAJO",IF((VLOOKUP(C797,'Tabla 2-3-4-5'!$B$10:$C$12,2,FALSE)*(VLOOKUP('Matriz Nº2 Análisis'!D797,'Tabla 2-3-4-5'!$B$10:$C$12,2,FALSE)))&gt;5,"ALTO","MEDIO"))," ")</f>
        <v xml:space="preserve"> </v>
      </c>
      <c r="F797" s="5" t="str">
        <f>IF(B797&lt;&gt;" ",'Matriz Nº1 Identificación'!E797," ")</f>
        <v xml:space="preserve"> </v>
      </c>
      <c r="G797" s="101"/>
      <c r="H797" s="101"/>
      <c r="I797" s="4" t="str">
        <f>IFERROR(IF((VLOOKUP(G797,'Tabla 2-3-4-5'!$B$10:$C$12,2,FALSE)*(VLOOKUP('Matriz Nº2 Análisis'!H797,'Tabla 2-3-4-5'!$B$10:$C$12,2,FALSE)))&lt;3,"BAJO",IF((VLOOKUP(G797,'Tabla 2-3-4-5'!$B$10:$C$12,2,FALSE)*(VLOOKUP('Matriz Nº2 Análisis'!H797,'Tabla 2-3-4-5'!$B$10:$C$12,2,FALSE)))&gt;5,"ALTO","MEDIO"))," ")</f>
        <v xml:space="preserve"> </v>
      </c>
      <c r="J797" s="9"/>
      <c r="K797" s="10"/>
      <c r="N797" s="10"/>
      <c r="O797" s="10"/>
      <c r="P797" s="10"/>
      <c r="Q797" s="10"/>
      <c r="R797" s="10"/>
      <c r="S797" s="10"/>
      <c r="T797" s="10"/>
      <c r="U797" s="10"/>
      <c r="V797" s="10"/>
      <c r="W797" s="10"/>
      <c r="X797" s="10"/>
      <c r="Y797" s="10"/>
      <c r="Z797" s="10"/>
      <c r="AA797" s="10"/>
      <c r="AB797" s="10"/>
      <c r="AC797" s="10"/>
    </row>
    <row r="798" spans="1:29" ht="83.25" customHeight="1" x14ac:dyDescent="0.3">
      <c r="A798" s="136" t="str">
        <f>'Matriz Nº1 Identificación'!A798</f>
        <v>87. 6</v>
      </c>
      <c r="B798" s="4" t="str">
        <f>IF('Matriz Nº1 Identificación'!B798&lt;&gt;" ",'Matriz Nº1 Identificación'!F798," ")</f>
        <v xml:space="preserve"> </v>
      </c>
      <c r="C798" s="101"/>
      <c r="D798" s="101"/>
      <c r="E798" s="4" t="str">
        <f>IFERROR(IF((VLOOKUP(C798,'Tabla 2-3-4-5'!$B$10:$C$12,2,FALSE)*(VLOOKUP('Matriz Nº2 Análisis'!D798,'Tabla 2-3-4-5'!$B$10:$C$12,2,FALSE)))&lt;3,"BAJO",IF((VLOOKUP(C798,'Tabla 2-3-4-5'!$B$10:$C$12,2,FALSE)*(VLOOKUP('Matriz Nº2 Análisis'!D798,'Tabla 2-3-4-5'!$B$10:$C$12,2,FALSE)))&gt;5,"ALTO","MEDIO"))," ")</f>
        <v xml:space="preserve"> </v>
      </c>
      <c r="F798" s="5" t="str">
        <f>IF(B798&lt;&gt;" ",'Matriz Nº1 Identificación'!E798," ")</f>
        <v xml:space="preserve"> </v>
      </c>
      <c r="G798" s="101"/>
      <c r="H798" s="101"/>
      <c r="I798" s="4" t="str">
        <f>IFERROR(IF((VLOOKUP(G798,'Tabla 2-3-4-5'!$B$10:$C$12,2,FALSE)*(VLOOKUP('Matriz Nº2 Análisis'!H798,'Tabla 2-3-4-5'!$B$10:$C$12,2,FALSE)))&lt;3,"BAJO",IF((VLOOKUP(G798,'Tabla 2-3-4-5'!$B$10:$C$12,2,FALSE)*(VLOOKUP('Matriz Nº2 Análisis'!H798,'Tabla 2-3-4-5'!$B$10:$C$12,2,FALSE)))&gt;5,"ALTO","MEDIO"))," ")</f>
        <v xml:space="preserve"> </v>
      </c>
      <c r="J798" s="9"/>
      <c r="K798" s="10"/>
      <c r="N798" s="10"/>
      <c r="O798" s="10"/>
      <c r="P798" s="10"/>
      <c r="Q798" s="10"/>
      <c r="R798" s="10"/>
      <c r="S798" s="10"/>
      <c r="T798" s="10"/>
      <c r="U798" s="10"/>
      <c r="V798" s="10"/>
      <c r="W798" s="10"/>
      <c r="X798" s="10"/>
      <c r="Y798" s="10"/>
      <c r="Z798" s="10"/>
      <c r="AA798" s="10"/>
      <c r="AB798" s="10"/>
      <c r="AC798" s="10"/>
    </row>
    <row r="799" spans="1:29" ht="83.25" customHeight="1" thickBot="1" x14ac:dyDescent="0.35">
      <c r="A799" s="136" t="str">
        <f>'Matriz Nº1 Identificación'!A799</f>
        <v>87. 7</v>
      </c>
      <c r="B799" s="4" t="str">
        <f>IF('Matriz Nº1 Identificación'!B799&lt;&gt;" ",'Matriz Nº1 Identificación'!F799," ")</f>
        <v xml:space="preserve"> </v>
      </c>
      <c r="C799" s="101"/>
      <c r="D799" s="101"/>
      <c r="E799" s="4" t="str">
        <f>IFERROR(IF((VLOOKUP(C799,'Tabla 2-3-4-5'!$B$10:$C$12,2,FALSE)*(VLOOKUP('Matriz Nº2 Análisis'!D799,'Tabla 2-3-4-5'!$B$10:$C$12,2,FALSE)))&lt;3,"BAJO",IF((VLOOKUP(C799,'Tabla 2-3-4-5'!$B$10:$C$12,2,FALSE)*(VLOOKUP('Matriz Nº2 Análisis'!D799,'Tabla 2-3-4-5'!$B$10:$C$12,2,FALSE)))&gt;5,"ALTO","MEDIO"))," ")</f>
        <v xml:space="preserve"> </v>
      </c>
      <c r="F799" s="5" t="str">
        <f>IF(B799&lt;&gt;" ",'Matriz Nº1 Identificación'!E799," ")</f>
        <v xml:space="preserve"> </v>
      </c>
      <c r="G799" s="101"/>
      <c r="H799" s="101"/>
      <c r="I799" s="4" t="str">
        <f>IFERROR(IF((VLOOKUP(G799,'Tabla 2-3-4-5'!$B$10:$C$12,2,FALSE)*(VLOOKUP('Matriz Nº2 Análisis'!H799,'Tabla 2-3-4-5'!$B$10:$C$12,2,FALSE)))&lt;3,"BAJO",IF((VLOOKUP(G799,'Tabla 2-3-4-5'!$B$10:$C$12,2,FALSE)*(VLOOKUP('Matriz Nº2 Análisis'!H799,'Tabla 2-3-4-5'!$B$10:$C$12,2,FALSE)))&gt;5,"ALTO","MEDIO"))," ")</f>
        <v xml:space="preserve"> </v>
      </c>
      <c r="J799" s="9"/>
      <c r="K799" s="10"/>
      <c r="N799" s="10"/>
      <c r="O799" s="10"/>
      <c r="P799" s="10"/>
      <c r="Q799" s="10"/>
      <c r="R799" s="10"/>
      <c r="S799" s="10"/>
      <c r="T799" s="10"/>
      <c r="U799" s="10"/>
      <c r="V799" s="10"/>
      <c r="W799" s="10"/>
      <c r="X799" s="10"/>
      <c r="Y799" s="10"/>
      <c r="Z799" s="10"/>
      <c r="AA799" s="10"/>
      <c r="AB799" s="10"/>
      <c r="AC799" s="10"/>
    </row>
    <row r="800" spans="1:29" ht="23.25" customHeight="1" thickBot="1" x14ac:dyDescent="0.35">
      <c r="A800" s="73" t="str">
        <f>'Matriz Nº1 Identificación'!A800</f>
        <v xml:space="preserve">Objetivo Estratégico: </v>
      </c>
      <c r="B800" s="409">
        <f>+'Matriz Nº1 Identificación'!B800:H800</f>
        <v>0</v>
      </c>
      <c r="C800" s="410"/>
      <c r="D800" s="410"/>
      <c r="E800" s="410"/>
      <c r="F800" s="410"/>
      <c r="G800" s="410"/>
      <c r="H800" s="410"/>
      <c r="I800" s="411"/>
      <c r="J800" s="1"/>
    </row>
    <row r="801" spans="1:29" ht="26.25" customHeight="1" x14ac:dyDescent="0.3">
      <c r="A801" s="75" t="str">
        <f>'Matriz Nº1 Identificación'!A801</f>
        <v>Objetivo táctico</v>
      </c>
      <c r="B801" s="406" t="str">
        <f>+'Matriz Nº1 Identificación'!B801:H801</f>
        <v xml:space="preserve">88. </v>
      </c>
      <c r="C801" s="407"/>
      <c r="D801" s="407"/>
      <c r="E801" s="407"/>
      <c r="F801" s="407"/>
      <c r="G801" s="407"/>
      <c r="H801" s="407"/>
      <c r="I801" s="408"/>
      <c r="J801" s="1"/>
    </row>
    <row r="802" spans="1:29" ht="83.25" customHeight="1" x14ac:dyDescent="0.3">
      <c r="A802" s="136" t="str">
        <f>'Matriz Nº1 Identificación'!A802</f>
        <v>88. 1</v>
      </c>
      <c r="B802" s="4" t="str">
        <f>IF('Matriz Nº1 Identificación'!B802&lt;&gt;" ",'Matriz Nº1 Identificación'!F802," ")</f>
        <v xml:space="preserve"> </v>
      </c>
      <c r="C802" s="101"/>
      <c r="D802" s="101"/>
      <c r="E802" s="4" t="str">
        <f>IFERROR(IF((VLOOKUP(C802,'Tabla 2-3-4-5'!$B$10:$C$12,2,FALSE)*(VLOOKUP('Matriz Nº2 Análisis'!D802,'Tabla 2-3-4-5'!$B$10:$C$12,2,FALSE)))&lt;3,"BAJO",IF((VLOOKUP(C802,'Tabla 2-3-4-5'!$B$10:$C$12,2,FALSE)*(VLOOKUP('Matriz Nº2 Análisis'!D802,'Tabla 2-3-4-5'!$B$10:$C$12,2,FALSE)))&gt;5,"ALTO","MEDIO"))," ")</f>
        <v xml:space="preserve"> </v>
      </c>
      <c r="F802" s="5" t="str">
        <f>IF(B802&lt;&gt;" ",'Matriz Nº1 Identificación'!E802," ")</f>
        <v xml:space="preserve"> </v>
      </c>
      <c r="G802" s="101"/>
      <c r="H802" s="101"/>
      <c r="I802" s="4" t="str">
        <f>IFERROR(IF((VLOOKUP(G802,'Tabla 2-3-4-5'!$B$10:$C$12,2,FALSE)*(VLOOKUP('Matriz Nº2 Análisis'!H802,'Tabla 2-3-4-5'!$B$10:$C$12,2,FALSE)))&lt;3,"BAJO",IF((VLOOKUP(G802,'Tabla 2-3-4-5'!$B$10:$C$12,2,FALSE)*(VLOOKUP('Matriz Nº2 Análisis'!H802,'Tabla 2-3-4-5'!$B$10:$C$12,2,FALSE)))&gt;5,"ALTO","MEDIO"))," ")</f>
        <v xml:space="preserve"> </v>
      </c>
      <c r="J802" s="9"/>
      <c r="K802" s="10"/>
      <c r="N802" s="10"/>
      <c r="O802" s="10"/>
      <c r="P802" s="10"/>
      <c r="Q802" s="10"/>
      <c r="R802" s="10"/>
      <c r="S802" s="10"/>
      <c r="T802" s="10"/>
      <c r="U802" s="10"/>
      <c r="V802" s="10"/>
      <c r="W802" s="10"/>
      <c r="X802" s="10"/>
      <c r="Y802" s="10"/>
      <c r="Z802" s="10"/>
      <c r="AA802" s="10"/>
      <c r="AB802" s="10"/>
      <c r="AC802" s="10"/>
    </row>
    <row r="803" spans="1:29" ht="83.25" customHeight="1" x14ac:dyDescent="0.3">
      <c r="A803" s="136" t="str">
        <f>'Matriz Nº1 Identificación'!A803</f>
        <v>88. 2</v>
      </c>
      <c r="B803" s="4" t="str">
        <f>IF('Matriz Nº1 Identificación'!B803&lt;&gt;" ",'Matriz Nº1 Identificación'!F803," ")</f>
        <v xml:space="preserve"> </v>
      </c>
      <c r="C803" s="101"/>
      <c r="D803" s="101"/>
      <c r="E803" s="4" t="str">
        <f>IFERROR(IF((VLOOKUP(C803,'Tabla 2-3-4-5'!$B$10:$C$12,2,FALSE)*(VLOOKUP('Matriz Nº2 Análisis'!D803,'Tabla 2-3-4-5'!$B$10:$C$12,2,FALSE)))&lt;3,"BAJO",IF((VLOOKUP(C803,'Tabla 2-3-4-5'!$B$10:$C$12,2,FALSE)*(VLOOKUP('Matriz Nº2 Análisis'!D803,'Tabla 2-3-4-5'!$B$10:$C$12,2,FALSE)))&gt;5,"ALTO","MEDIO"))," ")</f>
        <v xml:space="preserve"> </v>
      </c>
      <c r="F803" s="5" t="str">
        <f>IF(B803&lt;&gt;" ",'Matriz Nº1 Identificación'!E803," ")</f>
        <v xml:space="preserve"> </v>
      </c>
      <c r="G803" s="101"/>
      <c r="H803" s="101"/>
      <c r="I803" s="4" t="str">
        <f>IFERROR(IF((VLOOKUP(G803,'Tabla 2-3-4-5'!$B$10:$C$12,2,FALSE)*(VLOOKUP('Matriz Nº2 Análisis'!H803,'Tabla 2-3-4-5'!$B$10:$C$12,2,FALSE)))&lt;3,"BAJO",IF((VLOOKUP(G803,'Tabla 2-3-4-5'!$B$10:$C$12,2,FALSE)*(VLOOKUP('Matriz Nº2 Análisis'!H803,'Tabla 2-3-4-5'!$B$10:$C$12,2,FALSE)))&gt;5,"ALTO","MEDIO"))," ")</f>
        <v xml:space="preserve"> </v>
      </c>
      <c r="J803" s="9"/>
      <c r="K803" s="10"/>
      <c r="N803" s="10"/>
      <c r="O803" s="10"/>
      <c r="P803" s="10"/>
      <c r="Q803" s="10"/>
      <c r="R803" s="10"/>
      <c r="S803" s="10"/>
      <c r="T803" s="10"/>
      <c r="U803" s="10"/>
      <c r="V803" s="10"/>
      <c r="W803" s="10"/>
      <c r="X803" s="10"/>
      <c r="Y803" s="10"/>
      <c r="Z803" s="10"/>
      <c r="AA803" s="10"/>
      <c r="AB803" s="10"/>
      <c r="AC803" s="10"/>
    </row>
    <row r="804" spans="1:29" ht="83.25" customHeight="1" x14ac:dyDescent="0.3">
      <c r="A804" s="136" t="str">
        <f>'Matriz Nº1 Identificación'!A804</f>
        <v>88. 3</v>
      </c>
      <c r="B804" s="4" t="str">
        <f>IF('Matriz Nº1 Identificación'!B804&lt;&gt;" ",'Matriz Nº1 Identificación'!F804," ")</f>
        <v xml:space="preserve"> </v>
      </c>
      <c r="C804" s="101"/>
      <c r="D804" s="101"/>
      <c r="E804" s="4" t="str">
        <f>IFERROR(IF((VLOOKUP(C804,'Tabla 2-3-4-5'!$B$10:$C$12,2,FALSE)*(VLOOKUP('Matriz Nº2 Análisis'!D804,'Tabla 2-3-4-5'!$B$10:$C$12,2,FALSE)))&lt;3,"BAJO",IF((VLOOKUP(C804,'Tabla 2-3-4-5'!$B$10:$C$12,2,FALSE)*(VLOOKUP('Matriz Nº2 Análisis'!D804,'Tabla 2-3-4-5'!$B$10:$C$12,2,FALSE)))&gt;5,"ALTO","MEDIO"))," ")</f>
        <v xml:space="preserve"> </v>
      </c>
      <c r="F804" s="5" t="str">
        <f>IF(B804&lt;&gt;" ",'Matriz Nº1 Identificación'!E804," ")</f>
        <v xml:space="preserve"> </v>
      </c>
      <c r="G804" s="101"/>
      <c r="H804" s="101"/>
      <c r="I804" s="4" t="str">
        <f>IFERROR(IF((VLOOKUP(G804,'Tabla 2-3-4-5'!$B$10:$C$12,2,FALSE)*(VLOOKUP('Matriz Nº2 Análisis'!H804,'Tabla 2-3-4-5'!$B$10:$C$12,2,FALSE)))&lt;3,"BAJO",IF((VLOOKUP(G804,'Tabla 2-3-4-5'!$B$10:$C$12,2,FALSE)*(VLOOKUP('Matriz Nº2 Análisis'!H804,'Tabla 2-3-4-5'!$B$10:$C$12,2,FALSE)))&gt;5,"ALTO","MEDIO"))," ")</f>
        <v xml:space="preserve"> </v>
      </c>
      <c r="J804" s="9"/>
      <c r="K804" s="10"/>
      <c r="N804" s="10"/>
      <c r="O804" s="10"/>
      <c r="P804" s="10"/>
      <c r="Q804" s="10"/>
      <c r="R804" s="10"/>
      <c r="S804" s="10"/>
      <c r="T804" s="10"/>
      <c r="U804" s="10"/>
      <c r="V804" s="10"/>
      <c r="W804" s="10"/>
      <c r="X804" s="10"/>
      <c r="Y804" s="10"/>
      <c r="Z804" s="10"/>
      <c r="AA804" s="10"/>
      <c r="AB804" s="10"/>
      <c r="AC804" s="10"/>
    </row>
    <row r="805" spans="1:29" ht="83.25" customHeight="1" x14ac:dyDescent="0.3">
      <c r="A805" s="136" t="str">
        <f>'Matriz Nº1 Identificación'!A805</f>
        <v>88. 4</v>
      </c>
      <c r="B805" s="4" t="str">
        <f>IF('Matriz Nº1 Identificación'!B805&lt;&gt;" ",'Matriz Nº1 Identificación'!F805," ")</f>
        <v xml:space="preserve"> </v>
      </c>
      <c r="C805" s="101"/>
      <c r="D805" s="101"/>
      <c r="E805" s="4" t="str">
        <f>IFERROR(IF((VLOOKUP(C805,'Tabla 2-3-4-5'!$B$10:$C$12,2,FALSE)*(VLOOKUP('Matriz Nº2 Análisis'!D805,'Tabla 2-3-4-5'!$B$10:$C$12,2,FALSE)))&lt;3,"BAJO",IF((VLOOKUP(C805,'Tabla 2-3-4-5'!$B$10:$C$12,2,FALSE)*(VLOOKUP('Matriz Nº2 Análisis'!D805,'Tabla 2-3-4-5'!$B$10:$C$12,2,FALSE)))&gt;5,"ALTO","MEDIO"))," ")</f>
        <v xml:space="preserve"> </v>
      </c>
      <c r="F805" s="5" t="str">
        <f>IF(B805&lt;&gt;" ",'Matriz Nº1 Identificación'!E805," ")</f>
        <v xml:space="preserve"> </v>
      </c>
      <c r="G805" s="101"/>
      <c r="H805" s="101"/>
      <c r="I805" s="4" t="str">
        <f>IFERROR(IF((VLOOKUP(G805,'Tabla 2-3-4-5'!$B$10:$C$12,2,FALSE)*(VLOOKUP('Matriz Nº2 Análisis'!H805,'Tabla 2-3-4-5'!$B$10:$C$12,2,FALSE)))&lt;3,"BAJO",IF((VLOOKUP(G805,'Tabla 2-3-4-5'!$B$10:$C$12,2,FALSE)*(VLOOKUP('Matriz Nº2 Análisis'!H805,'Tabla 2-3-4-5'!$B$10:$C$12,2,FALSE)))&gt;5,"ALTO","MEDIO"))," ")</f>
        <v xml:space="preserve"> </v>
      </c>
      <c r="J805" s="9"/>
      <c r="K805" s="10"/>
      <c r="N805" s="10"/>
      <c r="O805" s="10"/>
      <c r="P805" s="10"/>
      <c r="Q805" s="10"/>
      <c r="R805" s="10"/>
      <c r="S805" s="10"/>
      <c r="T805" s="10"/>
      <c r="U805" s="10"/>
      <c r="V805" s="10"/>
      <c r="W805" s="10"/>
      <c r="X805" s="10"/>
      <c r="Y805" s="10"/>
      <c r="Z805" s="10"/>
      <c r="AA805" s="10"/>
      <c r="AB805" s="10"/>
      <c r="AC805" s="10"/>
    </row>
    <row r="806" spans="1:29" ht="83.25" customHeight="1" x14ac:dyDescent="0.3">
      <c r="A806" s="136" t="str">
        <f>'Matriz Nº1 Identificación'!A806</f>
        <v>88. 5</v>
      </c>
      <c r="B806" s="4" t="str">
        <f>IF('Matriz Nº1 Identificación'!B806&lt;&gt;" ",'Matriz Nº1 Identificación'!F806," ")</f>
        <v xml:space="preserve"> </v>
      </c>
      <c r="C806" s="101"/>
      <c r="D806" s="101"/>
      <c r="E806" s="4" t="str">
        <f>IFERROR(IF((VLOOKUP(C806,'Tabla 2-3-4-5'!$B$10:$C$12,2,FALSE)*(VLOOKUP('Matriz Nº2 Análisis'!D806,'Tabla 2-3-4-5'!$B$10:$C$12,2,FALSE)))&lt;3,"BAJO",IF((VLOOKUP(C806,'Tabla 2-3-4-5'!$B$10:$C$12,2,FALSE)*(VLOOKUP('Matriz Nº2 Análisis'!D806,'Tabla 2-3-4-5'!$B$10:$C$12,2,FALSE)))&gt;5,"ALTO","MEDIO"))," ")</f>
        <v xml:space="preserve"> </v>
      </c>
      <c r="F806" s="5" t="str">
        <f>IF(B806&lt;&gt;" ",'Matriz Nº1 Identificación'!E806," ")</f>
        <v xml:space="preserve"> </v>
      </c>
      <c r="G806" s="101"/>
      <c r="H806" s="101"/>
      <c r="I806" s="4" t="str">
        <f>IFERROR(IF((VLOOKUP(G806,'Tabla 2-3-4-5'!$B$10:$C$12,2,FALSE)*(VLOOKUP('Matriz Nº2 Análisis'!H806,'Tabla 2-3-4-5'!$B$10:$C$12,2,FALSE)))&lt;3,"BAJO",IF((VLOOKUP(G806,'Tabla 2-3-4-5'!$B$10:$C$12,2,FALSE)*(VLOOKUP('Matriz Nº2 Análisis'!H806,'Tabla 2-3-4-5'!$B$10:$C$12,2,FALSE)))&gt;5,"ALTO","MEDIO"))," ")</f>
        <v xml:space="preserve"> </v>
      </c>
      <c r="J806" s="9"/>
      <c r="K806" s="10"/>
      <c r="N806" s="10"/>
      <c r="O806" s="10"/>
      <c r="P806" s="10"/>
      <c r="Q806" s="10"/>
      <c r="R806" s="10"/>
      <c r="S806" s="10"/>
      <c r="T806" s="10"/>
      <c r="U806" s="10"/>
      <c r="V806" s="10"/>
      <c r="W806" s="10"/>
      <c r="X806" s="10"/>
      <c r="Y806" s="10"/>
      <c r="Z806" s="10"/>
      <c r="AA806" s="10"/>
      <c r="AB806" s="10"/>
      <c r="AC806" s="10"/>
    </row>
    <row r="807" spans="1:29" ht="83.25" customHeight="1" x14ac:dyDescent="0.3">
      <c r="A807" s="136" t="str">
        <f>'Matriz Nº1 Identificación'!A807</f>
        <v>88. 6</v>
      </c>
      <c r="B807" s="4" t="str">
        <f>IF('Matriz Nº1 Identificación'!B807&lt;&gt;" ",'Matriz Nº1 Identificación'!F807," ")</f>
        <v xml:space="preserve"> </v>
      </c>
      <c r="C807" s="101"/>
      <c r="D807" s="101"/>
      <c r="E807" s="4" t="str">
        <f>IFERROR(IF((VLOOKUP(C807,'Tabla 2-3-4-5'!$B$10:$C$12,2,FALSE)*(VLOOKUP('Matriz Nº2 Análisis'!D807,'Tabla 2-3-4-5'!$B$10:$C$12,2,FALSE)))&lt;3,"BAJO",IF((VLOOKUP(C807,'Tabla 2-3-4-5'!$B$10:$C$12,2,FALSE)*(VLOOKUP('Matriz Nº2 Análisis'!D807,'Tabla 2-3-4-5'!$B$10:$C$12,2,FALSE)))&gt;5,"ALTO","MEDIO"))," ")</f>
        <v xml:space="preserve"> </v>
      </c>
      <c r="F807" s="5" t="str">
        <f>IF(B807&lt;&gt;" ",'Matriz Nº1 Identificación'!E807," ")</f>
        <v xml:space="preserve"> </v>
      </c>
      <c r="G807" s="101"/>
      <c r="H807" s="101"/>
      <c r="I807" s="4" t="str">
        <f>IFERROR(IF((VLOOKUP(G807,'Tabla 2-3-4-5'!$B$10:$C$12,2,FALSE)*(VLOOKUP('Matriz Nº2 Análisis'!H807,'Tabla 2-3-4-5'!$B$10:$C$12,2,FALSE)))&lt;3,"BAJO",IF((VLOOKUP(G807,'Tabla 2-3-4-5'!$B$10:$C$12,2,FALSE)*(VLOOKUP('Matriz Nº2 Análisis'!H807,'Tabla 2-3-4-5'!$B$10:$C$12,2,FALSE)))&gt;5,"ALTO","MEDIO"))," ")</f>
        <v xml:space="preserve"> </v>
      </c>
      <c r="J807" s="9"/>
      <c r="K807" s="10"/>
      <c r="N807" s="10"/>
      <c r="O807" s="10"/>
      <c r="P807" s="10"/>
      <c r="Q807" s="10"/>
      <c r="R807" s="10"/>
      <c r="S807" s="10"/>
      <c r="T807" s="10"/>
      <c r="U807" s="10"/>
      <c r="V807" s="10"/>
      <c r="W807" s="10"/>
      <c r="X807" s="10"/>
      <c r="Y807" s="10"/>
      <c r="Z807" s="10"/>
      <c r="AA807" s="10"/>
      <c r="AB807" s="10"/>
      <c r="AC807" s="10"/>
    </row>
    <row r="808" spans="1:29" ht="83.25" customHeight="1" thickBot="1" x14ac:dyDescent="0.35">
      <c r="A808" s="136" t="str">
        <f>'Matriz Nº1 Identificación'!A808</f>
        <v>88. 7</v>
      </c>
      <c r="B808" s="4" t="str">
        <f>IF('Matriz Nº1 Identificación'!B808&lt;&gt;" ",'Matriz Nº1 Identificación'!F808," ")</f>
        <v xml:space="preserve"> </v>
      </c>
      <c r="C808" s="101"/>
      <c r="D808" s="101"/>
      <c r="E808" s="4" t="str">
        <f>IFERROR(IF((VLOOKUP(C808,'Tabla 2-3-4-5'!$B$10:$C$12,2,FALSE)*(VLOOKUP('Matriz Nº2 Análisis'!D808,'Tabla 2-3-4-5'!$B$10:$C$12,2,FALSE)))&lt;3,"BAJO",IF((VLOOKUP(C808,'Tabla 2-3-4-5'!$B$10:$C$12,2,FALSE)*(VLOOKUP('Matriz Nº2 Análisis'!D808,'Tabla 2-3-4-5'!$B$10:$C$12,2,FALSE)))&gt;5,"ALTO","MEDIO"))," ")</f>
        <v xml:space="preserve"> </v>
      </c>
      <c r="F808" s="5" t="str">
        <f>IF(B808&lt;&gt;" ",'Matriz Nº1 Identificación'!E808," ")</f>
        <v xml:space="preserve"> </v>
      </c>
      <c r="G808" s="101"/>
      <c r="H808" s="101"/>
      <c r="I808" s="4" t="str">
        <f>IFERROR(IF((VLOOKUP(G808,'Tabla 2-3-4-5'!$B$10:$C$12,2,FALSE)*(VLOOKUP('Matriz Nº2 Análisis'!H808,'Tabla 2-3-4-5'!$B$10:$C$12,2,FALSE)))&lt;3,"BAJO",IF((VLOOKUP(G808,'Tabla 2-3-4-5'!$B$10:$C$12,2,FALSE)*(VLOOKUP('Matriz Nº2 Análisis'!H808,'Tabla 2-3-4-5'!$B$10:$C$12,2,FALSE)))&gt;5,"ALTO","MEDIO"))," ")</f>
        <v xml:space="preserve"> </v>
      </c>
      <c r="J808" s="9"/>
      <c r="K808" s="10"/>
      <c r="N808" s="10"/>
      <c r="O808" s="10"/>
      <c r="P808" s="10"/>
      <c r="Q808" s="10"/>
      <c r="R808" s="10"/>
      <c r="S808" s="10"/>
      <c r="T808" s="10"/>
      <c r="U808" s="10"/>
      <c r="V808" s="10"/>
      <c r="W808" s="10"/>
      <c r="X808" s="10"/>
      <c r="Y808" s="10"/>
      <c r="Z808" s="10"/>
      <c r="AA808" s="10"/>
      <c r="AB808" s="10"/>
      <c r="AC808" s="10"/>
    </row>
    <row r="809" spans="1:29" ht="23.25" customHeight="1" thickBot="1" x14ac:dyDescent="0.35">
      <c r="A809" s="73" t="str">
        <f>'Matriz Nº1 Identificación'!A809</f>
        <v xml:space="preserve">Objetivo Estratégico: </v>
      </c>
      <c r="B809" s="409">
        <f>+'Matriz Nº1 Identificación'!B809:H809</f>
        <v>0</v>
      </c>
      <c r="C809" s="410"/>
      <c r="D809" s="410"/>
      <c r="E809" s="410"/>
      <c r="F809" s="410"/>
      <c r="G809" s="410"/>
      <c r="H809" s="410"/>
      <c r="I809" s="411"/>
      <c r="J809" s="1"/>
    </row>
    <row r="810" spans="1:29" ht="26.25" customHeight="1" x14ac:dyDescent="0.3">
      <c r="A810" s="75" t="str">
        <f>'Matriz Nº1 Identificación'!A810</f>
        <v>Objetivo táctico</v>
      </c>
      <c r="B810" s="406" t="str">
        <f>+'Matriz Nº1 Identificación'!B810:H810</f>
        <v xml:space="preserve">89. </v>
      </c>
      <c r="C810" s="407"/>
      <c r="D810" s="407"/>
      <c r="E810" s="407"/>
      <c r="F810" s="407"/>
      <c r="G810" s="407"/>
      <c r="H810" s="407"/>
      <c r="I810" s="408"/>
      <c r="J810" s="1"/>
    </row>
    <row r="811" spans="1:29" ht="83.25" customHeight="1" x14ac:dyDescent="0.3">
      <c r="A811" s="136" t="str">
        <f>'Matriz Nº1 Identificación'!A811</f>
        <v>89. 1</v>
      </c>
      <c r="B811" s="4" t="str">
        <f>IF('Matriz Nº1 Identificación'!B811&lt;&gt;" ",'Matriz Nº1 Identificación'!F811," ")</f>
        <v xml:space="preserve"> </v>
      </c>
      <c r="C811" s="101"/>
      <c r="D811" s="101"/>
      <c r="E811" s="4" t="str">
        <f>IFERROR(IF((VLOOKUP(C811,'Tabla 2-3-4-5'!$B$10:$C$12,2,FALSE)*(VLOOKUP('Matriz Nº2 Análisis'!D811,'Tabla 2-3-4-5'!$B$10:$C$12,2,FALSE)))&lt;3,"BAJO",IF((VLOOKUP(C811,'Tabla 2-3-4-5'!$B$10:$C$12,2,FALSE)*(VLOOKUP('Matriz Nº2 Análisis'!D811,'Tabla 2-3-4-5'!$B$10:$C$12,2,FALSE)))&gt;5,"ALTO","MEDIO"))," ")</f>
        <v xml:space="preserve"> </v>
      </c>
      <c r="F811" s="5" t="str">
        <f>IF(B811&lt;&gt;" ",'Matriz Nº1 Identificación'!E811," ")</f>
        <v xml:space="preserve"> </v>
      </c>
      <c r="G811" s="101"/>
      <c r="H811" s="101"/>
      <c r="I811" s="4" t="str">
        <f>IFERROR(IF((VLOOKUP(G811,'Tabla 2-3-4-5'!$B$10:$C$12,2,FALSE)*(VLOOKUP('Matriz Nº2 Análisis'!H811,'Tabla 2-3-4-5'!$B$10:$C$12,2,FALSE)))&lt;3,"BAJO",IF((VLOOKUP(G811,'Tabla 2-3-4-5'!$B$10:$C$12,2,FALSE)*(VLOOKUP('Matriz Nº2 Análisis'!H811,'Tabla 2-3-4-5'!$B$10:$C$12,2,FALSE)))&gt;5,"ALTO","MEDIO"))," ")</f>
        <v xml:space="preserve"> </v>
      </c>
      <c r="J811" s="9"/>
      <c r="K811" s="10"/>
      <c r="N811" s="10"/>
      <c r="O811" s="10"/>
      <c r="P811" s="10"/>
      <c r="Q811" s="10"/>
      <c r="R811" s="10"/>
      <c r="S811" s="10"/>
      <c r="T811" s="10"/>
      <c r="U811" s="10"/>
      <c r="V811" s="10"/>
      <c r="W811" s="10"/>
      <c r="X811" s="10"/>
      <c r="Y811" s="10"/>
      <c r="Z811" s="10"/>
      <c r="AA811" s="10"/>
      <c r="AB811" s="10"/>
      <c r="AC811" s="10"/>
    </row>
    <row r="812" spans="1:29" ht="83.25" customHeight="1" x14ac:dyDescent="0.3">
      <c r="A812" s="136" t="str">
        <f>'Matriz Nº1 Identificación'!A812</f>
        <v>89. 2</v>
      </c>
      <c r="B812" s="4" t="str">
        <f>IF('Matriz Nº1 Identificación'!B812&lt;&gt;" ",'Matriz Nº1 Identificación'!F812," ")</f>
        <v xml:space="preserve"> </v>
      </c>
      <c r="C812" s="101"/>
      <c r="D812" s="101"/>
      <c r="E812" s="4" t="str">
        <f>IFERROR(IF((VLOOKUP(C812,'Tabla 2-3-4-5'!$B$10:$C$12,2,FALSE)*(VLOOKUP('Matriz Nº2 Análisis'!D812,'Tabla 2-3-4-5'!$B$10:$C$12,2,FALSE)))&lt;3,"BAJO",IF((VLOOKUP(C812,'Tabla 2-3-4-5'!$B$10:$C$12,2,FALSE)*(VLOOKUP('Matriz Nº2 Análisis'!D812,'Tabla 2-3-4-5'!$B$10:$C$12,2,FALSE)))&gt;5,"ALTO","MEDIO"))," ")</f>
        <v xml:space="preserve"> </v>
      </c>
      <c r="F812" s="5" t="str">
        <f>IF(B812&lt;&gt;" ",'Matriz Nº1 Identificación'!E812," ")</f>
        <v xml:space="preserve"> </v>
      </c>
      <c r="G812" s="101"/>
      <c r="H812" s="101"/>
      <c r="I812" s="4" t="str">
        <f>IFERROR(IF((VLOOKUP(G812,'Tabla 2-3-4-5'!$B$10:$C$12,2,FALSE)*(VLOOKUP('Matriz Nº2 Análisis'!H812,'Tabla 2-3-4-5'!$B$10:$C$12,2,FALSE)))&lt;3,"BAJO",IF((VLOOKUP(G812,'Tabla 2-3-4-5'!$B$10:$C$12,2,FALSE)*(VLOOKUP('Matriz Nº2 Análisis'!H812,'Tabla 2-3-4-5'!$B$10:$C$12,2,FALSE)))&gt;5,"ALTO","MEDIO"))," ")</f>
        <v xml:space="preserve"> </v>
      </c>
      <c r="J812" s="9"/>
      <c r="K812" s="10"/>
      <c r="N812" s="10"/>
      <c r="O812" s="10"/>
      <c r="P812" s="10"/>
      <c r="Q812" s="10"/>
      <c r="R812" s="10"/>
      <c r="S812" s="10"/>
      <c r="T812" s="10"/>
      <c r="U812" s="10"/>
      <c r="V812" s="10"/>
      <c r="W812" s="10"/>
      <c r="X812" s="10"/>
      <c r="Y812" s="10"/>
      <c r="Z812" s="10"/>
      <c r="AA812" s="10"/>
      <c r="AB812" s="10"/>
      <c r="AC812" s="10"/>
    </row>
    <row r="813" spans="1:29" ht="83.25" customHeight="1" x14ac:dyDescent="0.3">
      <c r="A813" s="136" t="str">
        <f>'Matriz Nº1 Identificación'!A813</f>
        <v>89. 3</v>
      </c>
      <c r="B813" s="4" t="str">
        <f>IF('Matriz Nº1 Identificación'!B813&lt;&gt;" ",'Matriz Nº1 Identificación'!F813," ")</f>
        <v xml:space="preserve"> </v>
      </c>
      <c r="C813" s="101"/>
      <c r="D813" s="101"/>
      <c r="E813" s="4" t="str">
        <f>IFERROR(IF((VLOOKUP(C813,'Tabla 2-3-4-5'!$B$10:$C$12,2,FALSE)*(VLOOKUP('Matriz Nº2 Análisis'!D813,'Tabla 2-3-4-5'!$B$10:$C$12,2,FALSE)))&lt;3,"BAJO",IF((VLOOKUP(C813,'Tabla 2-3-4-5'!$B$10:$C$12,2,FALSE)*(VLOOKUP('Matriz Nº2 Análisis'!D813,'Tabla 2-3-4-5'!$B$10:$C$12,2,FALSE)))&gt;5,"ALTO","MEDIO"))," ")</f>
        <v xml:space="preserve"> </v>
      </c>
      <c r="F813" s="5" t="str">
        <f>IF(B813&lt;&gt;" ",'Matriz Nº1 Identificación'!E813," ")</f>
        <v xml:space="preserve"> </v>
      </c>
      <c r="G813" s="101"/>
      <c r="H813" s="101"/>
      <c r="I813" s="4" t="str">
        <f>IFERROR(IF((VLOOKUP(G813,'Tabla 2-3-4-5'!$B$10:$C$12,2,FALSE)*(VLOOKUP('Matriz Nº2 Análisis'!H813,'Tabla 2-3-4-5'!$B$10:$C$12,2,FALSE)))&lt;3,"BAJO",IF((VLOOKUP(G813,'Tabla 2-3-4-5'!$B$10:$C$12,2,FALSE)*(VLOOKUP('Matriz Nº2 Análisis'!H813,'Tabla 2-3-4-5'!$B$10:$C$12,2,FALSE)))&gt;5,"ALTO","MEDIO"))," ")</f>
        <v xml:space="preserve"> </v>
      </c>
      <c r="J813" s="9"/>
      <c r="K813" s="10"/>
      <c r="N813" s="10"/>
      <c r="O813" s="10"/>
      <c r="P813" s="10"/>
      <c r="Q813" s="10"/>
      <c r="R813" s="10"/>
      <c r="S813" s="10"/>
      <c r="T813" s="10"/>
      <c r="U813" s="10"/>
      <c r="V813" s="10"/>
      <c r="W813" s="10"/>
      <c r="X813" s="10"/>
      <c r="Y813" s="10"/>
      <c r="Z813" s="10"/>
      <c r="AA813" s="10"/>
      <c r="AB813" s="10"/>
      <c r="AC813" s="10"/>
    </row>
    <row r="814" spans="1:29" ht="83.25" customHeight="1" x14ac:dyDescent="0.3">
      <c r="A814" s="136" t="str">
        <f>'Matriz Nº1 Identificación'!A814</f>
        <v>89. 4</v>
      </c>
      <c r="B814" s="4" t="str">
        <f>IF('Matriz Nº1 Identificación'!B814&lt;&gt;" ",'Matriz Nº1 Identificación'!F814," ")</f>
        <v xml:space="preserve"> </v>
      </c>
      <c r="C814" s="101"/>
      <c r="D814" s="101"/>
      <c r="E814" s="4" t="str">
        <f>IFERROR(IF((VLOOKUP(C814,'Tabla 2-3-4-5'!$B$10:$C$12,2,FALSE)*(VLOOKUP('Matriz Nº2 Análisis'!D814,'Tabla 2-3-4-5'!$B$10:$C$12,2,FALSE)))&lt;3,"BAJO",IF((VLOOKUP(C814,'Tabla 2-3-4-5'!$B$10:$C$12,2,FALSE)*(VLOOKUP('Matriz Nº2 Análisis'!D814,'Tabla 2-3-4-5'!$B$10:$C$12,2,FALSE)))&gt;5,"ALTO","MEDIO"))," ")</f>
        <v xml:space="preserve"> </v>
      </c>
      <c r="F814" s="5" t="str">
        <f>IF(B814&lt;&gt;" ",'Matriz Nº1 Identificación'!E814," ")</f>
        <v xml:space="preserve"> </v>
      </c>
      <c r="G814" s="101"/>
      <c r="H814" s="101"/>
      <c r="I814" s="4" t="str">
        <f>IFERROR(IF((VLOOKUP(G814,'Tabla 2-3-4-5'!$B$10:$C$12,2,FALSE)*(VLOOKUP('Matriz Nº2 Análisis'!H814,'Tabla 2-3-4-5'!$B$10:$C$12,2,FALSE)))&lt;3,"BAJO",IF((VLOOKUP(G814,'Tabla 2-3-4-5'!$B$10:$C$12,2,FALSE)*(VLOOKUP('Matriz Nº2 Análisis'!H814,'Tabla 2-3-4-5'!$B$10:$C$12,2,FALSE)))&gt;5,"ALTO","MEDIO"))," ")</f>
        <v xml:space="preserve"> </v>
      </c>
      <c r="J814" s="9"/>
      <c r="K814" s="10"/>
      <c r="N814" s="10"/>
      <c r="O814" s="10"/>
      <c r="P814" s="10"/>
      <c r="Q814" s="10"/>
      <c r="R814" s="10"/>
      <c r="S814" s="10"/>
      <c r="T814" s="10"/>
      <c r="U814" s="10"/>
      <c r="V814" s="10"/>
      <c r="W814" s="10"/>
      <c r="X814" s="10"/>
      <c r="Y814" s="10"/>
      <c r="Z814" s="10"/>
      <c r="AA814" s="10"/>
      <c r="AB814" s="10"/>
      <c r="AC814" s="10"/>
    </row>
    <row r="815" spans="1:29" ht="83.25" customHeight="1" x14ac:dyDescent="0.3">
      <c r="A815" s="136" t="str">
        <f>'Matriz Nº1 Identificación'!A815</f>
        <v>89. 5</v>
      </c>
      <c r="B815" s="4" t="str">
        <f>IF('Matriz Nº1 Identificación'!B815&lt;&gt;" ",'Matriz Nº1 Identificación'!F815," ")</f>
        <v xml:space="preserve"> </v>
      </c>
      <c r="C815" s="101"/>
      <c r="D815" s="101"/>
      <c r="E815" s="4" t="str">
        <f>IFERROR(IF((VLOOKUP(C815,'Tabla 2-3-4-5'!$B$10:$C$12,2,FALSE)*(VLOOKUP('Matriz Nº2 Análisis'!D815,'Tabla 2-3-4-5'!$B$10:$C$12,2,FALSE)))&lt;3,"BAJO",IF((VLOOKUP(C815,'Tabla 2-3-4-5'!$B$10:$C$12,2,FALSE)*(VLOOKUP('Matriz Nº2 Análisis'!D815,'Tabla 2-3-4-5'!$B$10:$C$12,2,FALSE)))&gt;5,"ALTO","MEDIO"))," ")</f>
        <v xml:space="preserve"> </v>
      </c>
      <c r="F815" s="5" t="str">
        <f>IF(B815&lt;&gt;" ",'Matriz Nº1 Identificación'!E815," ")</f>
        <v xml:space="preserve"> </v>
      </c>
      <c r="G815" s="101"/>
      <c r="H815" s="101"/>
      <c r="I815" s="4" t="str">
        <f>IFERROR(IF((VLOOKUP(G815,'Tabla 2-3-4-5'!$B$10:$C$12,2,FALSE)*(VLOOKUP('Matriz Nº2 Análisis'!H815,'Tabla 2-3-4-5'!$B$10:$C$12,2,FALSE)))&lt;3,"BAJO",IF((VLOOKUP(G815,'Tabla 2-3-4-5'!$B$10:$C$12,2,FALSE)*(VLOOKUP('Matriz Nº2 Análisis'!H815,'Tabla 2-3-4-5'!$B$10:$C$12,2,FALSE)))&gt;5,"ALTO","MEDIO"))," ")</f>
        <v xml:space="preserve"> </v>
      </c>
      <c r="J815" s="9"/>
      <c r="K815" s="10"/>
      <c r="N815" s="10"/>
      <c r="O815" s="10"/>
      <c r="P815" s="10"/>
      <c r="Q815" s="10"/>
      <c r="R815" s="10"/>
      <c r="S815" s="10"/>
      <c r="T815" s="10"/>
      <c r="U815" s="10"/>
      <c r="V815" s="10"/>
      <c r="W815" s="10"/>
      <c r="X815" s="10"/>
      <c r="Y815" s="10"/>
      <c r="Z815" s="10"/>
      <c r="AA815" s="10"/>
      <c r="AB815" s="10"/>
      <c r="AC815" s="10"/>
    </row>
    <row r="816" spans="1:29" ht="83.25" customHeight="1" x14ac:dyDescent="0.3">
      <c r="A816" s="136" t="str">
        <f>'Matriz Nº1 Identificación'!A816</f>
        <v>89. 6</v>
      </c>
      <c r="B816" s="4" t="str">
        <f>IF('Matriz Nº1 Identificación'!B816&lt;&gt;" ",'Matriz Nº1 Identificación'!F816," ")</f>
        <v xml:space="preserve"> </v>
      </c>
      <c r="C816" s="101"/>
      <c r="D816" s="101"/>
      <c r="E816" s="4" t="str">
        <f>IFERROR(IF((VLOOKUP(C816,'Tabla 2-3-4-5'!$B$10:$C$12,2,FALSE)*(VLOOKUP('Matriz Nº2 Análisis'!D816,'Tabla 2-3-4-5'!$B$10:$C$12,2,FALSE)))&lt;3,"BAJO",IF((VLOOKUP(C816,'Tabla 2-3-4-5'!$B$10:$C$12,2,FALSE)*(VLOOKUP('Matriz Nº2 Análisis'!D816,'Tabla 2-3-4-5'!$B$10:$C$12,2,FALSE)))&gt;5,"ALTO","MEDIO"))," ")</f>
        <v xml:space="preserve"> </v>
      </c>
      <c r="F816" s="5" t="str">
        <f>IF(B816&lt;&gt;" ",'Matriz Nº1 Identificación'!E816," ")</f>
        <v xml:space="preserve"> </v>
      </c>
      <c r="G816" s="101"/>
      <c r="H816" s="101"/>
      <c r="I816" s="4" t="str">
        <f>IFERROR(IF((VLOOKUP(G816,'Tabla 2-3-4-5'!$B$10:$C$12,2,FALSE)*(VLOOKUP('Matriz Nº2 Análisis'!H816,'Tabla 2-3-4-5'!$B$10:$C$12,2,FALSE)))&lt;3,"BAJO",IF((VLOOKUP(G816,'Tabla 2-3-4-5'!$B$10:$C$12,2,FALSE)*(VLOOKUP('Matriz Nº2 Análisis'!H816,'Tabla 2-3-4-5'!$B$10:$C$12,2,FALSE)))&gt;5,"ALTO","MEDIO"))," ")</f>
        <v xml:space="preserve"> </v>
      </c>
      <c r="J816" s="9"/>
      <c r="K816" s="10"/>
      <c r="N816" s="10"/>
      <c r="O816" s="10"/>
      <c r="P816" s="10"/>
      <c r="Q816" s="10"/>
      <c r="R816" s="10"/>
      <c r="S816" s="10"/>
      <c r="T816" s="10"/>
      <c r="U816" s="10"/>
      <c r="V816" s="10"/>
      <c r="W816" s="10"/>
      <c r="X816" s="10"/>
      <c r="Y816" s="10"/>
      <c r="Z816" s="10"/>
      <c r="AA816" s="10"/>
      <c r="AB816" s="10"/>
      <c r="AC816" s="10"/>
    </row>
    <row r="817" spans="1:29" ht="83.25" customHeight="1" thickBot="1" x14ac:dyDescent="0.35">
      <c r="A817" s="136" t="str">
        <f>'Matriz Nº1 Identificación'!A817</f>
        <v>89. 7</v>
      </c>
      <c r="B817" s="4" t="str">
        <f>IF('Matriz Nº1 Identificación'!B817&lt;&gt;" ",'Matriz Nº1 Identificación'!F817," ")</f>
        <v xml:space="preserve"> </v>
      </c>
      <c r="C817" s="101"/>
      <c r="D817" s="101"/>
      <c r="E817" s="4" t="str">
        <f>IFERROR(IF((VLOOKUP(C817,'Tabla 2-3-4-5'!$B$10:$C$12,2,FALSE)*(VLOOKUP('Matriz Nº2 Análisis'!D817,'Tabla 2-3-4-5'!$B$10:$C$12,2,FALSE)))&lt;3,"BAJO",IF((VLOOKUP(C817,'Tabla 2-3-4-5'!$B$10:$C$12,2,FALSE)*(VLOOKUP('Matriz Nº2 Análisis'!D817,'Tabla 2-3-4-5'!$B$10:$C$12,2,FALSE)))&gt;5,"ALTO","MEDIO"))," ")</f>
        <v xml:space="preserve"> </v>
      </c>
      <c r="F817" s="5" t="str">
        <f>IF(B817&lt;&gt;" ",'Matriz Nº1 Identificación'!E817," ")</f>
        <v xml:space="preserve"> </v>
      </c>
      <c r="G817" s="101"/>
      <c r="H817" s="101"/>
      <c r="I817" s="4" t="str">
        <f>IFERROR(IF((VLOOKUP(G817,'Tabla 2-3-4-5'!$B$10:$C$12,2,FALSE)*(VLOOKUP('Matriz Nº2 Análisis'!H817,'Tabla 2-3-4-5'!$B$10:$C$12,2,FALSE)))&lt;3,"BAJO",IF((VLOOKUP(G817,'Tabla 2-3-4-5'!$B$10:$C$12,2,FALSE)*(VLOOKUP('Matriz Nº2 Análisis'!H817,'Tabla 2-3-4-5'!$B$10:$C$12,2,FALSE)))&gt;5,"ALTO","MEDIO"))," ")</f>
        <v xml:space="preserve"> </v>
      </c>
      <c r="J817" s="9"/>
      <c r="K817" s="10"/>
      <c r="N817" s="10"/>
      <c r="O817" s="10"/>
      <c r="P817" s="10"/>
      <c r="Q817" s="10"/>
      <c r="R817" s="10"/>
      <c r="S817" s="10"/>
      <c r="T817" s="10"/>
      <c r="U817" s="10"/>
      <c r="V817" s="10"/>
      <c r="W817" s="10"/>
      <c r="X817" s="10"/>
      <c r="Y817" s="10"/>
      <c r="Z817" s="10"/>
      <c r="AA817" s="10"/>
      <c r="AB817" s="10"/>
      <c r="AC817" s="10"/>
    </row>
    <row r="818" spans="1:29" ht="23.25" customHeight="1" thickBot="1" x14ac:dyDescent="0.35">
      <c r="A818" s="73" t="str">
        <f>'Matriz Nº1 Identificación'!A818</f>
        <v xml:space="preserve">Objetivo Estratégico: </v>
      </c>
      <c r="B818" s="409">
        <f>+'Matriz Nº1 Identificación'!B818:H818</f>
        <v>0</v>
      </c>
      <c r="C818" s="410"/>
      <c r="D818" s="410"/>
      <c r="E818" s="410"/>
      <c r="F818" s="410"/>
      <c r="G818" s="410"/>
      <c r="H818" s="410"/>
      <c r="I818" s="411"/>
      <c r="J818" s="1"/>
    </row>
    <row r="819" spans="1:29" ht="26.25" customHeight="1" x14ac:dyDescent="0.3">
      <c r="A819" s="75" t="str">
        <f>'Matriz Nº1 Identificación'!A819</f>
        <v>Objetivo táctico</v>
      </c>
      <c r="B819" s="406" t="str">
        <f>+'Matriz Nº1 Identificación'!B819:H819</f>
        <v xml:space="preserve">90. </v>
      </c>
      <c r="C819" s="407"/>
      <c r="D819" s="407"/>
      <c r="E819" s="407"/>
      <c r="F819" s="407"/>
      <c r="G819" s="407"/>
      <c r="H819" s="407"/>
      <c r="I819" s="408"/>
      <c r="J819" s="1"/>
    </row>
    <row r="820" spans="1:29" ht="83.25" customHeight="1" x14ac:dyDescent="0.3">
      <c r="A820" s="136" t="str">
        <f>'Matriz Nº1 Identificación'!A820</f>
        <v>90. 1</v>
      </c>
      <c r="B820" s="4" t="str">
        <f>IF('Matriz Nº1 Identificación'!B820&lt;&gt;" ",'Matriz Nº1 Identificación'!F820," ")</f>
        <v xml:space="preserve"> </v>
      </c>
      <c r="C820" s="101"/>
      <c r="D820" s="101"/>
      <c r="E820" s="4" t="str">
        <f>IFERROR(IF((VLOOKUP(C820,'Tabla 2-3-4-5'!$B$10:$C$12,2,FALSE)*(VLOOKUP('Matriz Nº2 Análisis'!D820,'Tabla 2-3-4-5'!$B$10:$C$12,2,FALSE)))&lt;3,"BAJO",IF((VLOOKUP(C820,'Tabla 2-3-4-5'!$B$10:$C$12,2,FALSE)*(VLOOKUP('Matriz Nº2 Análisis'!D820,'Tabla 2-3-4-5'!$B$10:$C$12,2,FALSE)))&gt;5,"ALTO","MEDIO"))," ")</f>
        <v xml:space="preserve"> </v>
      </c>
      <c r="F820" s="5" t="str">
        <f>IF(B820&lt;&gt;" ",'Matriz Nº1 Identificación'!E820," ")</f>
        <v xml:space="preserve"> </v>
      </c>
      <c r="G820" s="101"/>
      <c r="H820" s="101"/>
      <c r="I820" s="4" t="str">
        <f>IFERROR(IF((VLOOKUP(G820,'Tabla 2-3-4-5'!$B$10:$C$12,2,FALSE)*(VLOOKUP('Matriz Nº2 Análisis'!H820,'Tabla 2-3-4-5'!$B$10:$C$12,2,FALSE)))&lt;3,"BAJO",IF((VLOOKUP(G820,'Tabla 2-3-4-5'!$B$10:$C$12,2,FALSE)*(VLOOKUP('Matriz Nº2 Análisis'!H820,'Tabla 2-3-4-5'!$B$10:$C$12,2,FALSE)))&gt;5,"ALTO","MEDIO"))," ")</f>
        <v xml:space="preserve"> </v>
      </c>
      <c r="J820" s="9"/>
      <c r="K820" s="10"/>
      <c r="N820" s="10"/>
      <c r="O820" s="10"/>
      <c r="P820" s="10"/>
      <c r="Q820" s="10"/>
      <c r="R820" s="10"/>
      <c r="S820" s="10"/>
      <c r="T820" s="10"/>
      <c r="U820" s="10"/>
      <c r="V820" s="10"/>
      <c r="W820" s="10"/>
      <c r="X820" s="10"/>
      <c r="Y820" s="10"/>
      <c r="Z820" s="10"/>
      <c r="AA820" s="10"/>
      <c r="AB820" s="10"/>
      <c r="AC820" s="10"/>
    </row>
    <row r="821" spans="1:29" ht="83.25" customHeight="1" x14ac:dyDescent="0.3">
      <c r="A821" s="136" t="str">
        <f>'Matriz Nº1 Identificación'!A821</f>
        <v>90. 2</v>
      </c>
      <c r="B821" s="4" t="str">
        <f>IF('Matriz Nº1 Identificación'!B821&lt;&gt;" ",'Matriz Nº1 Identificación'!F821," ")</f>
        <v xml:space="preserve"> </v>
      </c>
      <c r="C821" s="101"/>
      <c r="D821" s="101"/>
      <c r="E821" s="4" t="str">
        <f>IFERROR(IF((VLOOKUP(C821,'Tabla 2-3-4-5'!$B$10:$C$12,2,FALSE)*(VLOOKUP('Matriz Nº2 Análisis'!D821,'Tabla 2-3-4-5'!$B$10:$C$12,2,FALSE)))&lt;3,"BAJO",IF((VLOOKUP(C821,'Tabla 2-3-4-5'!$B$10:$C$12,2,FALSE)*(VLOOKUP('Matriz Nº2 Análisis'!D821,'Tabla 2-3-4-5'!$B$10:$C$12,2,FALSE)))&gt;5,"ALTO","MEDIO"))," ")</f>
        <v xml:space="preserve"> </v>
      </c>
      <c r="F821" s="5" t="str">
        <f>IF(B821&lt;&gt;" ",'Matriz Nº1 Identificación'!E821," ")</f>
        <v xml:space="preserve"> </v>
      </c>
      <c r="G821" s="101"/>
      <c r="H821" s="101"/>
      <c r="I821" s="4" t="str">
        <f>IFERROR(IF((VLOOKUP(G821,'Tabla 2-3-4-5'!$B$10:$C$12,2,FALSE)*(VLOOKUP('Matriz Nº2 Análisis'!H821,'Tabla 2-3-4-5'!$B$10:$C$12,2,FALSE)))&lt;3,"BAJO",IF((VLOOKUP(G821,'Tabla 2-3-4-5'!$B$10:$C$12,2,FALSE)*(VLOOKUP('Matriz Nº2 Análisis'!H821,'Tabla 2-3-4-5'!$B$10:$C$12,2,FALSE)))&gt;5,"ALTO","MEDIO"))," ")</f>
        <v xml:space="preserve"> </v>
      </c>
      <c r="J821" s="9"/>
      <c r="K821" s="10"/>
      <c r="N821" s="10"/>
      <c r="O821" s="10"/>
      <c r="P821" s="10"/>
      <c r="Q821" s="10"/>
      <c r="R821" s="10"/>
      <c r="S821" s="10"/>
      <c r="T821" s="10"/>
      <c r="U821" s="10"/>
      <c r="V821" s="10"/>
      <c r="W821" s="10"/>
      <c r="X821" s="10"/>
      <c r="Y821" s="10"/>
      <c r="Z821" s="10"/>
      <c r="AA821" s="10"/>
      <c r="AB821" s="10"/>
      <c r="AC821" s="10"/>
    </row>
    <row r="822" spans="1:29" ht="83.25" customHeight="1" x14ac:dyDescent="0.3">
      <c r="A822" s="136" t="str">
        <f>'Matriz Nº1 Identificación'!A822</f>
        <v>90. 3</v>
      </c>
      <c r="B822" s="4" t="str">
        <f>IF('Matriz Nº1 Identificación'!B822&lt;&gt;" ",'Matriz Nº1 Identificación'!F822," ")</f>
        <v xml:space="preserve"> </v>
      </c>
      <c r="C822" s="101"/>
      <c r="D822" s="101"/>
      <c r="E822" s="4" t="str">
        <f>IFERROR(IF((VLOOKUP(C822,'Tabla 2-3-4-5'!$B$10:$C$12,2,FALSE)*(VLOOKUP('Matriz Nº2 Análisis'!D822,'Tabla 2-3-4-5'!$B$10:$C$12,2,FALSE)))&lt;3,"BAJO",IF((VLOOKUP(C822,'Tabla 2-3-4-5'!$B$10:$C$12,2,FALSE)*(VLOOKUP('Matriz Nº2 Análisis'!D822,'Tabla 2-3-4-5'!$B$10:$C$12,2,FALSE)))&gt;5,"ALTO","MEDIO"))," ")</f>
        <v xml:space="preserve"> </v>
      </c>
      <c r="F822" s="5" t="str">
        <f>IF(B822&lt;&gt;" ",'Matriz Nº1 Identificación'!E822," ")</f>
        <v xml:space="preserve"> </v>
      </c>
      <c r="G822" s="101"/>
      <c r="H822" s="101"/>
      <c r="I822" s="4" t="str">
        <f>IFERROR(IF((VLOOKUP(G822,'Tabla 2-3-4-5'!$B$10:$C$12,2,FALSE)*(VLOOKUP('Matriz Nº2 Análisis'!H822,'Tabla 2-3-4-5'!$B$10:$C$12,2,FALSE)))&lt;3,"BAJO",IF((VLOOKUP(G822,'Tabla 2-3-4-5'!$B$10:$C$12,2,FALSE)*(VLOOKUP('Matriz Nº2 Análisis'!H822,'Tabla 2-3-4-5'!$B$10:$C$12,2,FALSE)))&gt;5,"ALTO","MEDIO"))," ")</f>
        <v xml:space="preserve"> </v>
      </c>
      <c r="J822" s="9"/>
      <c r="K822" s="10"/>
      <c r="N822" s="10"/>
      <c r="O822" s="10"/>
      <c r="P822" s="10"/>
      <c r="Q822" s="10"/>
      <c r="R822" s="10"/>
      <c r="S822" s="10"/>
      <c r="T822" s="10"/>
      <c r="U822" s="10"/>
      <c r="V822" s="10"/>
      <c r="W822" s="10"/>
      <c r="X822" s="10"/>
      <c r="Y822" s="10"/>
      <c r="Z822" s="10"/>
      <c r="AA822" s="10"/>
      <c r="AB822" s="10"/>
      <c r="AC822" s="10"/>
    </row>
    <row r="823" spans="1:29" ht="83.25" customHeight="1" x14ac:dyDescent="0.3">
      <c r="A823" s="136" t="str">
        <f>'Matriz Nº1 Identificación'!A823</f>
        <v>90. 4</v>
      </c>
      <c r="B823" s="4" t="str">
        <f>IF('Matriz Nº1 Identificación'!B823&lt;&gt;" ",'Matriz Nº1 Identificación'!F823," ")</f>
        <v xml:space="preserve"> </v>
      </c>
      <c r="C823" s="101"/>
      <c r="D823" s="101"/>
      <c r="E823" s="4" t="str">
        <f>IFERROR(IF((VLOOKUP(C823,'Tabla 2-3-4-5'!$B$10:$C$12,2,FALSE)*(VLOOKUP('Matriz Nº2 Análisis'!D823,'Tabla 2-3-4-5'!$B$10:$C$12,2,FALSE)))&lt;3,"BAJO",IF((VLOOKUP(C823,'Tabla 2-3-4-5'!$B$10:$C$12,2,FALSE)*(VLOOKUP('Matriz Nº2 Análisis'!D823,'Tabla 2-3-4-5'!$B$10:$C$12,2,FALSE)))&gt;5,"ALTO","MEDIO"))," ")</f>
        <v xml:space="preserve"> </v>
      </c>
      <c r="F823" s="5" t="str">
        <f>IF(B823&lt;&gt;" ",'Matriz Nº1 Identificación'!E823," ")</f>
        <v xml:space="preserve"> </v>
      </c>
      <c r="G823" s="101"/>
      <c r="H823" s="101"/>
      <c r="I823" s="4" t="str">
        <f>IFERROR(IF((VLOOKUP(G823,'Tabla 2-3-4-5'!$B$10:$C$12,2,FALSE)*(VLOOKUP('Matriz Nº2 Análisis'!H823,'Tabla 2-3-4-5'!$B$10:$C$12,2,FALSE)))&lt;3,"BAJO",IF((VLOOKUP(G823,'Tabla 2-3-4-5'!$B$10:$C$12,2,FALSE)*(VLOOKUP('Matriz Nº2 Análisis'!H823,'Tabla 2-3-4-5'!$B$10:$C$12,2,FALSE)))&gt;5,"ALTO","MEDIO"))," ")</f>
        <v xml:space="preserve"> </v>
      </c>
      <c r="J823" s="9"/>
      <c r="K823" s="10"/>
      <c r="N823" s="10"/>
      <c r="O823" s="10"/>
      <c r="P823" s="10"/>
      <c r="Q823" s="10"/>
      <c r="R823" s="10"/>
      <c r="S823" s="10"/>
      <c r="T823" s="10"/>
      <c r="U823" s="10"/>
      <c r="V823" s="10"/>
      <c r="W823" s="10"/>
      <c r="X823" s="10"/>
      <c r="Y823" s="10"/>
      <c r="Z823" s="10"/>
      <c r="AA823" s="10"/>
      <c r="AB823" s="10"/>
      <c r="AC823" s="10"/>
    </row>
    <row r="824" spans="1:29" ht="83.25" customHeight="1" x14ac:dyDescent="0.3">
      <c r="A824" s="136" t="str">
        <f>'Matriz Nº1 Identificación'!A824</f>
        <v>90. 5</v>
      </c>
      <c r="B824" s="4" t="str">
        <f>IF('Matriz Nº1 Identificación'!B824&lt;&gt;" ",'Matriz Nº1 Identificación'!F824," ")</f>
        <v xml:space="preserve"> </v>
      </c>
      <c r="C824" s="101"/>
      <c r="D824" s="101"/>
      <c r="E824" s="4" t="str">
        <f>IFERROR(IF((VLOOKUP(C824,'Tabla 2-3-4-5'!$B$10:$C$12,2,FALSE)*(VLOOKUP('Matriz Nº2 Análisis'!D824,'Tabla 2-3-4-5'!$B$10:$C$12,2,FALSE)))&lt;3,"BAJO",IF((VLOOKUP(C824,'Tabla 2-3-4-5'!$B$10:$C$12,2,FALSE)*(VLOOKUP('Matriz Nº2 Análisis'!D824,'Tabla 2-3-4-5'!$B$10:$C$12,2,FALSE)))&gt;5,"ALTO","MEDIO"))," ")</f>
        <v xml:space="preserve"> </v>
      </c>
      <c r="F824" s="5" t="str">
        <f>IF(B824&lt;&gt;" ",'Matriz Nº1 Identificación'!E824," ")</f>
        <v xml:space="preserve"> </v>
      </c>
      <c r="G824" s="101"/>
      <c r="H824" s="101"/>
      <c r="I824" s="4" t="str">
        <f>IFERROR(IF((VLOOKUP(G824,'Tabla 2-3-4-5'!$B$10:$C$12,2,FALSE)*(VLOOKUP('Matriz Nº2 Análisis'!H824,'Tabla 2-3-4-5'!$B$10:$C$12,2,FALSE)))&lt;3,"BAJO",IF((VLOOKUP(G824,'Tabla 2-3-4-5'!$B$10:$C$12,2,FALSE)*(VLOOKUP('Matriz Nº2 Análisis'!H824,'Tabla 2-3-4-5'!$B$10:$C$12,2,FALSE)))&gt;5,"ALTO","MEDIO"))," ")</f>
        <v xml:space="preserve"> </v>
      </c>
      <c r="J824" s="9"/>
      <c r="K824" s="10"/>
      <c r="N824" s="10"/>
      <c r="O824" s="10"/>
      <c r="P824" s="10"/>
      <c r="Q824" s="10"/>
      <c r="R824" s="10"/>
      <c r="S824" s="10"/>
      <c r="T824" s="10"/>
      <c r="U824" s="10"/>
      <c r="V824" s="10"/>
      <c r="W824" s="10"/>
      <c r="X824" s="10"/>
      <c r="Y824" s="10"/>
      <c r="Z824" s="10"/>
      <c r="AA824" s="10"/>
      <c r="AB824" s="10"/>
      <c r="AC824" s="10"/>
    </row>
    <row r="825" spans="1:29" ht="83.25" customHeight="1" x14ac:dyDescent="0.3">
      <c r="A825" s="136" t="str">
        <f>'Matriz Nº1 Identificación'!A825</f>
        <v>90. 6</v>
      </c>
      <c r="B825" s="4" t="str">
        <f>IF('Matriz Nº1 Identificación'!B825&lt;&gt;" ",'Matriz Nº1 Identificación'!F825," ")</f>
        <v xml:space="preserve"> </v>
      </c>
      <c r="C825" s="101"/>
      <c r="D825" s="101"/>
      <c r="E825" s="4" t="str">
        <f>IFERROR(IF((VLOOKUP(C825,'Tabla 2-3-4-5'!$B$10:$C$12,2,FALSE)*(VLOOKUP('Matriz Nº2 Análisis'!D825,'Tabla 2-3-4-5'!$B$10:$C$12,2,FALSE)))&lt;3,"BAJO",IF((VLOOKUP(C825,'Tabla 2-3-4-5'!$B$10:$C$12,2,FALSE)*(VLOOKUP('Matriz Nº2 Análisis'!D825,'Tabla 2-3-4-5'!$B$10:$C$12,2,FALSE)))&gt;5,"ALTO","MEDIO"))," ")</f>
        <v xml:space="preserve"> </v>
      </c>
      <c r="F825" s="5" t="str">
        <f>IF(B825&lt;&gt;" ",'Matriz Nº1 Identificación'!E825," ")</f>
        <v xml:space="preserve"> </v>
      </c>
      <c r="G825" s="101"/>
      <c r="H825" s="101"/>
      <c r="I825" s="4" t="str">
        <f>IFERROR(IF((VLOOKUP(G825,'Tabla 2-3-4-5'!$B$10:$C$12,2,FALSE)*(VLOOKUP('Matriz Nº2 Análisis'!H825,'Tabla 2-3-4-5'!$B$10:$C$12,2,FALSE)))&lt;3,"BAJO",IF((VLOOKUP(G825,'Tabla 2-3-4-5'!$B$10:$C$12,2,FALSE)*(VLOOKUP('Matriz Nº2 Análisis'!H825,'Tabla 2-3-4-5'!$B$10:$C$12,2,FALSE)))&gt;5,"ALTO","MEDIO"))," ")</f>
        <v xml:space="preserve"> </v>
      </c>
      <c r="J825" s="9"/>
      <c r="K825" s="10"/>
      <c r="N825" s="10"/>
      <c r="O825" s="10"/>
      <c r="P825" s="10"/>
      <c r="Q825" s="10"/>
      <c r="R825" s="10"/>
      <c r="S825" s="10"/>
      <c r="T825" s="10"/>
      <c r="U825" s="10"/>
      <c r="V825" s="10"/>
      <c r="W825" s="10"/>
      <c r="X825" s="10"/>
      <c r="Y825" s="10"/>
      <c r="Z825" s="10"/>
      <c r="AA825" s="10"/>
      <c r="AB825" s="10"/>
      <c r="AC825" s="10"/>
    </row>
    <row r="826" spans="1:29" ht="83.25" customHeight="1" thickBot="1" x14ac:dyDescent="0.35">
      <c r="A826" s="136" t="str">
        <f>'Matriz Nº1 Identificación'!A826</f>
        <v>90. 7</v>
      </c>
      <c r="B826" s="4" t="str">
        <f>IF('Matriz Nº1 Identificación'!B826&lt;&gt;" ",'Matriz Nº1 Identificación'!F826," ")</f>
        <v xml:space="preserve"> </v>
      </c>
      <c r="C826" s="101"/>
      <c r="D826" s="101"/>
      <c r="E826" s="4" t="str">
        <f>IFERROR(IF((VLOOKUP(C826,'Tabla 2-3-4-5'!$B$10:$C$12,2,FALSE)*(VLOOKUP('Matriz Nº2 Análisis'!D826,'Tabla 2-3-4-5'!$B$10:$C$12,2,FALSE)))&lt;3,"BAJO",IF((VLOOKUP(C826,'Tabla 2-3-4-5'!$B$10:$C$12,2,FALSE)*(VLOOKUP('Matriz Nº2 Análisis'!D826,'Tabla 2-3-4-5'!$B$10:$C$12,2,FALSE)))&gt;5,"ALTO","MEDIO"))," ")</f>
        <v xml:space="preserve"> </v>
      </c>
      <c r="F826" s="5" t="str">
        <f>IF(B826&lt;&gt;" ",'Matriz Nº1 Identificación'!E826," ")</f>
        <v xml:space="preserve"> </v>
      </c>
      <c r="G826" s="101"/>
      <c r="H826" s="101"/>
      <c r="I826" s="4" t="str">
        <f>IFERROR(IF((VLOOKUP(G826,'Tabla 2-3-4-5'!$B$10:$C$12,2,FALSE)*(VLOOKUP('Matriz Nº2 Análisis'!H826,'Tabla 2-3-4-5'!$B$10:$C$12,2,FALSE)))&lt;3,"BAJO",IF((VLOOKUP(G826,'Tabla 2-3-4-5'!$B$10:$C$12,2,FALSE)*(VLOOKUP('Matriz Nº2 Análisis'!H826,'Tabla 2-3-4-5'!$B$10:$C$12,2,FALSE)))&gt;5,"ALTO","MEDIO"))," ")</f>
        <v xml:space="preserve"> </v>
      </c>
      <c r="J826" s="9"/>
      <c r="K826" s="10"/>
      <c r="N826" s="10"/>
      <c r="O826" s="10"/>
      <c r="P826" s="10"/>
      <c r="Q826" s="10"/>
      <c r="R826" s="10"/>
      <c r="S826" s="10"/>
      <c r="T826" s="10"/>
      <c r="U826" s="10"/>
      <c r="V826" s="10"/>
      <c r="W826" s="10"/>
      <c r="X826" s="10"/>
      <c r="Y826" s="10"/>
      <c r="Z826" s="10"/>
      <c r="AA826" s="10"/>
      <c r="AB826" s="10"/>
      <c r="AC826" s="10"/>
    </row>
    <row r="827" spans="1:29" ht="23.25" customHeight="1" thickBot="1" x14ac:dyDescent="0.35">
      <c r="A827" s="73" t="str">
        <f>'Matriz Nº1 Identificación'!A827</f>
        <v xml:space="preserve">Objetivo Estratégico: </v>
      </c>
      <c r="B827" s="409">
        <f>+'Matriz Nº1 Identificación'!B827:H827</f>
        <v>0</v>
      </c>
      <c r="C827" s="410"/>
      <c r="D827" s="410"/>
      <c r="E827" s="410"/>
      <c r="F827" s="410"/>
      <c r="G827" s="410"/>
      <c r="H827" s="410"/>
      <c r="I827" s="411"/>
      <c r="J827" s="1"/>
    </row>
    <row r="828" spans="1:29" ht="26.25" customHeight="1" x14ac:dyDescent="0.3">
      <c r="A828" s="75" t="str">
        <f>'Matriz Nº1 Identificación'!A828</f>
        <v>Objetivo táctico</v>
      </c>
      <c r="B828" s="406" t="str">
        <f>+'Matriz Nº1 Identificación'!B828:H828</f>
        <v xml:space="preserve">91. </v>
      </c>
      <c r="C828" s="407"/>
      <c r="D828" s="407"/>
      <c r="E828" s="407"/>
      <c r="F828" s="407"/>
      <c r="G828" s="407"/>
      <c r="H828" s="407"/>
      <c r="I828" s="408"/>
      <c r="J828" s="1"/>
    </row>
    <row r="829" spans="1:29" ht="83.25" customHeight="1" x14ac:dyDescent="0.3">
      <c r="A829" s="136" t="str">
        <f>'Matriz Nº1 Identificación'!A829</f>
        <v>91. 1</v>
      </c>
      <c r="B829" s="4" t="str">
        <f>IF('Matriz Nº1 Identificación'!B829&lt;&gt;" ",'Matriz Nº1 Identificación'!F829," ")</f>
        <v xml:space="preserve"> </v>
      </c>
      <c r="C829" s="101"/>
      <c r="D829" s="101"/>
      <c r="E829" s="4" t="str">
        <f>IFERROR(IF((VLOOKUP(C829,'Tabla 2-3-4-5'!$B$10:$C$12,2,FALSE)*(VLOOKUP('Matriz Nº2 Análisis'!D829,'Tabla 2-3-4-5'!$B$10:$C$12,2,FALSE)))&lt;3,"BAJO",IF((VLOOKUP(C829,'Tabla 2-3-4-5'!$B$10:$C$12,2,FALSE)*(VLOOKUP('Matriz Nº2 Análisis'!D829,'Tabla 2-3-4-5'!$B$10:$C$12,2,FALSE)))&gt;5,"ALTO","MEDIO"))," ")</f>
        <v xml:space="preserve"> </v>
      </c>
      <c r="F829" s="5" t="str">
        <f>IF(B829&lt;&gt;" ",'Matriz Nº1 Identificación'!E829," ")</f>
        <v xml:space="preserve"> </v>
      </c>
      <c r="G829" s="101"/>
      <c r="H829" s="101"/>
      <c r="I829" s="4" t="str">
        <f>IFERROR(IF((VLOOKUP(G829,'Tabla 2-3-4-5'!$B$10:$C$12,2,FALSE)*(VLOOKUP('Matriz Nº2 Análisis'!H829,'Tabla 2-3-4-5'!$B$10:$C$12,2,FALSE)))&lt;3,"BAJO",IF((VLOOKUP(G829,'Tabla 2-3-4-5'!$B$10:$C$12,2,FALSE)*(VLOOKUP('Matriz Nº2 Análisis'!H829,'Tabla 2-3-4-5'!$B$10:$C$12,2,FALSE)))&gt;5,"ALTO","MEDIO"))," ")</f>
        <v xml:space="preserve"> </v>
      </c>
      <c r="J829" s="9"/>
      <c r="K829" s="10"/>
      <c r="N829" s="10"/>
      <c r="O829" s="10"/>
      <c r="P829" s="10"/>
      <c r="Q829" s="10"/>
      <c r="R829" s="10"/>
      <c r="S829" s="10"/>
      <c r="T829" s="10"/>
      <c r="U829" s="10"/>
      <c r="V829" s="10"/>
      <c r="W829" s="10"/>
      <c r="X829" s="10"/>
      <c r="Y829" s="10"/>
      <c r="Z829" s="10"/>
      <c r="AA829" s="10"/>
      <c r="AB829" s="10"/>
      <c r="AC829" s="10"/>
    </row>
    <row r="830" spans="1:29" ht="83.25" customHeight="1" x14ac:dyDescent="0.3">
      <c r="A830" s="136" t="str">
        <f>'Matriz Nº1 Identificación'!A830</f>
        <v>91. 2</v>
      </c>
      <c r="B830" s="4" t="str">
        <f>IF('Matriz Nº1 Identificación'!B830&lt;&gt;" ",'Matriz Nº1 Identificación'!F830," ")</f>
        <v xml:space="preserve"> </v>
      </c>
      <c r="C830" s="101"/>
      <c r="D830" s="101"/>
      <c r="E830" s="4" t="str">
        <f>IFERROR(IF((VLOOKUP(C830,'Tabla 2-3-4-5'!$B$10:$C$12,2,FALSE)*(VLOOKUP('Matriz Nº2 Análisis'!D830,'Tabla 2-3-4-5'!$B$10:$C$12,2,FALSE)))&lt;3,"BAJO",IF((VLOOKUP(C830,'Tabla 2-3-4-5'!$B$10:$C$12,2,FALSE)*(VLOOKUP('Matriz Nº2 Análisis'!D830,'Tabla 2-3-4-5'!$B$10:$C$12,2,FALSE)))&gt;5,"ALTO","MEDIO"))," ")</f>
        <v xml:space="preserve"> </v>
      </c>
      <c r="F830" s="5" t="str">
        <f>IF(B830&lt;&gt;" ",'Matriz Nº1 Identificación'!E830," ")</f>
        <v xml:space="preserve"> </v>
      </c>
      <c r="G830" s="101"/>
      <c r="H830" s="101"/>
      <c r="I830" s="4" t="str">
        <f>IFERROR(IF((VLOOKUP(G830,'Tabla 2-3-4-5'!$B$10:$C$12,2,FALSE)*(VLOOKUP('Matriz Nº2 Análisis'!H830,'Tabla 2-3-4-5'!$B$10:$C$12,2,FALSE)))&lt;3,"BAJO",IF((VLOOKUP(G830,'Tabla 2-3-4-5'!$B$10:$C$12,2,FALSE)*(VLOOKUP('Matriz Nº2 Análisis'!H830,'Tabla 2-3-4-5'!$B$10:$C$12,2,FALSE)))&gt;5,"ALTO","MEDIO"))," ")</f>
        <v xml:space="preserve"> </v>
      </c>
      <c r="J830" s="9"/>
      <c r="K830" s="10"/>
      <c r="N830" s="10"/>
      <c r="O830" s="10"/>
      <c r="P830" s="10"/>
      <c r="Q830" s="10"/>
      <c r="R830" s="10"/>
      <c r="S830" s="10"/>
      <c r="T830" s="10"/>
      <c r="U830" s="10"/>
      <c r="V830" s="10"/>
      <c r="W830" s="10"/>
      <c r="X830" s="10"/>
      <c r="Y830" s="10"/>
      <c r="Z830" s="10"/>
      <c r="AA830" s="10"/>
      <c r="AB830" s="10"/>
      <c r="AC830" s="10"/>
    </row>
    <row r="831" spans="1:29" ht="83.25" customHeight="1" x14ac:dyDescent="0.3">
      <c r="A831" s="136" t="str">
        <f>'Matriz Nº1 Identificación'!A831</f>
        <v>91. 3</v>
      </c>
      <c r="B831" s="4" t="str">
        <f>IF('Matriz Nº1 Identificación'!B831&lt;&gt;" ",'Matriz Nº1 Identificación'!F831," ")</f>
        <v xml:space="preserve"> </v>
      </c>
      <c r="C831" s="101"/>
      <c r="D831" s="101"/>
      <c r="E831" s="4" t="str">
        <f>IFERROR(IF((VLOOKUP(C831,'Tabla 2-3-4-5'!$B$10:$C$12,2,FALSE)*(VLOOKUP('Matriz Nº2 Análisis'!D831,'Tabla 2-3-4-5'!$B$10:$C$12,2,FALSE)))&lt;3,"BAJO",IF((VLOOKUP(C831,'Tabla 2-3-4-5'!$B$10:$C$12,2,FALSE)*(VLOOKUP('Matriz Nº2 Análisis'!D831,'Tabla 2-3-4-5'!$B$10:$C$12,2,FALSE)))&gt;5,"ALTO","MEDIO"))," ")</f>
        <v xml:space="preserve"> </v>
      </c>
      <c r="F831" s="5" t="str">
        <f>IF(B831&lt;&gt;" ",'Matriz Nº1 Identificación'!E831," ")</f>
        <v xml:space="preserve"> </v>
      </c>
      <c r="G831" s="101"/>
      <c r="H831" s="101"/>
      <c r="I831" s="4" t="str">
        <f>IFERROR(IF((VLOOKUP(G831,'Tabla 2-3-4-5'!$B$10:$C$12,2,FALSE)*(VLOOKUP('Matriz Nº2 Análisis'!H831,'Tabla 2-3-4-5'!$B$10:$C$12,2,FALSE)))&lt;3,"BAJO",IF((VLOOKUP(G831,'Tabla 2-3-4-5'!$B$10:$C$12,2,FALSE)*(VLOOKUP('Matriz Nº2 Análisis'!H831,'Tabla 2-3-4-5'!$B$10:$C$12,2,FALSE)))&gt;5,"ALTO","MEDIO"))," ")</f>
        <v xml:space="preserve"> </v>
      </c>
      <c r="J831" s="9"/>
      <c r="K831" s="10"/>
      <c r="N831" s="10"/>
      <c r="O831" s="10"/>
      <c r="P831" s="10"/>
      <c r="Q831" s="10"/>
      <c r="R831" s="10"/>
      <c r="S831" s="10"/>
      <c r="T831" s="10"/>
      <c r="U831" s="10"/>
      <c r="V831" s="10"/>
      <c r="W831" s="10"/>
      <c r="X831" s="10"/>
      <c r="Y831" s="10"/>
      <c r="Z831" s="10"/>
      <c r="AA831" s="10"/>
      <c r="AB831" s="10"/>
      <c r="AC831" s="10"/>
    </row>
    <row r="832" spans="1:29" ht="83.25" customHeight="1" x14ac:dyDescent="0.3">
      <c r="A832" s="136" t="str">
        <f>'Matriz Nº1 Identificación'!A832</f>
        <v>91. 4</v>
      </c>
      <c r="B832" s="4" t="str">
        <f>IF('Matriz Nº1 Identificación'!B832&lt;&gt;" ",'Matriz Nº1 Identificación'!F832," ")</f>
        <v xml:space="preserve"> </v>
      </c>
      <c r="C832" s="101"/>
      <c r="D832" s="101"/>
      <c r="E832" s="4" t="str">
        <f>IFERROR(IF((VLOOKUP(C832,'Tabla 2-3-4-5'!$B$10:$C$12,2,FALSE)*(VLOOKUP('Matriz Nº2 Análisis'!D832,'Tabla 2-3-4-5'!$B$10:$C$12,2,FALSE)))&lt;3,"BAJO",IF((VLOOKUP(C832,'Tabla 2-3-4-5'!$B$10:$C$12,2,FALSE)*(VLOOKUP('Matriz Nº2 Análisis'!D832,'Tabla 2-3-4-5'!$B$10:$C$12,2,FALSE)))&gt;5,"ALTO","MEDIO"))," ")</f>
        <v xml:space="preserve"> </v>
      </c>
      <c r="F832" s="5" t="str">
        <f>IF(B832&lt;&gt;" ",'Matriz Nº1 Identificación'!E832," ")</f>
        <v xml:space="preserve"> </v>
      </c>
      <c r="G832" s="101"/>
      <c r="H832" s="101"/>
      <c r="I832" s="4" t="str">
        <f>IFERROR(IF((VLOOKUP(G832,'Tabla 2-3-4-5'!$B$10:$C$12,2,FALSE)*(VLOOKUP('Matriz Nº2 Análisis'!H832,'Tabla 2-3-4-5'!$B$10:$C$12,2,FALSE)))&lt;3,"BAJO",IF((VLOOKUP(G832,'Tabla 2-3-4-5'!$B$10:$C$12,2,FALSE)*(VLOOKUP('Matriz Nº2 Análisis'!H832,'Tabla 2-3-4-5'!$B$10:$C$12,2,FALSE)))&gt;5,"ALTO","MEDIO"))," ")</f>
        <v xml:space="preserve"> </v>
      </c>
      <c r="J832" s="9"/>
      <c r="K832" s="10"/>
      <c r="N832" s="10"/>
      <c r="O832" s="10"/>
      <c r="P832" s="10"/>
      <c r="Q832" s="10"/>
      <c r="R832" s="10"/>
      <c r="S832" s="10"/>
      <c r="T832" s="10"/>
      <c r="U832" s="10"/>
      <c r="V832" s="10"/>
      <c r="W832" s="10"/>
      <c r="X832" s="10"/>
      <c r="Y832" s="10"/>
      <c r="Z832" s="10"/>
      <c r="AA832" s="10"/>
      <c r="AB832" s="10"/>
      <c r="AC832" s="10"/>
    </row>
    <row r="833" spans="1:29" ht="83.25" customHeight="1" x14ac:dyDescent="0.3">
      <c r="A833" s="136" t="str">
        <f>'Matriz Nº1 Identificación'!A833</f>
        <v>91. 5</v>
      </c>
      <c r="B833" s="4" t="str">
        <f>IF('Matriz Nº1 Identificación'!B833&lt;&gt;" ",'Matriz Nº1 Identificación'!F833," ")</f>
        <v xml:space="preserve"> </v>
      </c>
      <c r="C833" s="101"/>
      <c r="D833" s="101"/>
      <c r="E833" s="4" t="str">
        <f>IFERROR(IF((VLOOKUP(C833,'Tabla 2-3-4-5'!$B$10:$C$12,2,FALSE)*(VLOOKUP('Matriz Nº2 Análisis'!D833,'Tabla 2-3-4-5'!$B$10:$C$12,2,FALSE)))&lt;3,"BAJO",IF((VLOOKUP(C833,'Tabla 2-3-4-5'!$B$10:$C$12,2,FALSE)*(VLOOKUP('Matriz Nº2 Análisis'!D833,'Tabla 2-3-4-5'!$B$10:$C$12,2,FALSE)))&gt;5,"ALTO","MEDIO"))," ")</f>
        <v xml:space="preserve"> </v>
      </c>
      <c r="F833" s="5" t="str">
        <f>IF(B833&lt;&gt;" ",'Matriz Nº1 Identificación'!E833," ")</f>
        <v xml:space="preserve"> </v>
      </c>
      <c r="G833" s="101"/>
      <c r="H833" s="101"/>
      <c r="I833" s="4" t="str">
        <f>IFERROR(IF((VLOOKUP(G833,'Tabla 2-3-4-5'!$B$10:$C$12,2,FALSE)*(VLOOKUP('Matriz Nº2 Análisis'!H833,'Tabla 2-3-4-5'!$B$10:$C$12,2,FALSE)))&lt;3,"BAJO",IF((VLOOKUP(G833,'Tabla 2-3-4-5'!$B$10:$C$12,2,FALSE)*(VLOOKUP('Matriz Nº2 Análisis'!H833,'Tabla 2-3-4-5'!$B$10:$C$12,2,FALSE)))&gt;5,"ALTO","MEDIO"))," ")</f>
        <v xml:space="preserve"> </v>
      </c>
      <c r="J833" s="9"/>
      <c r="K833" s="10"/>
      <c r="N833" s="10"/>
      <c r="O833" s="10"/>
      <c r="P833" s="10"/>
      <c r="Q833" s="10"/>
      <c r="R833" s="10"/>
      <c r="S833" s="10"/>
      <c r="T833" s="10"/>
      <c r="U833" s="10"/>
      <c r="V833" s="10"/>
      <c r="W833" s="10"/>
      <c r="X833" s="10"/>
      <c r="Y833" s="10"/>
      <c r="Z833" s="10"/>
      <c r="AA833" s="10"/>
      <c r="AB833" s="10"/>
      <c r="AC833" s="10"/>
    </row>
    <row r="834" spans="1:29" ht="83.25" customHeight="1" x14ac:dyDescent="0.3">
      <c r="A834" s="136" t="str">
        <f>'Matriz Nº1 Identificación'!A834</f>
        <v>91. 6</v>
      </c>
      <c r="B834" s="4" t="str">
        <f>IF('Matriz Nº1 Identificación'!B834&lt;&gt;" ",'Matriz Nº1 Identificación'!F834," ")</f>
        <v xml:space="preserve"> </v>
      </c>
      <c r="C834" s="101"/>
      <c r="D834" s="101"/>
      <c r="E834" s="4" t="str">
        <f>IFERROR(IF((VLOOKUP(C834,'Tabla 2-3-4-5'!$B$10:$C$12,2,FALSE)*(VLOOKUP('Matriz Nº2 Análisis'!D834,'Tabla 2-3-4-5'!$B$10:$C$12,2,FALSE)))&lt;3,"BAJO",IF((VLOOKUP(C834,'Tabla 2-3-4-5'!$B$10:$C$12,2,FALSE)*(VLOOKUP('Matriz Nº2 Análisis'!D834,'Tabla 2-3-4-5'!$B$10:$C$12,2,FALSE)))&gt;5,"ALTO","MEDIO"))," ")</f>
        <v xml:space="preserve"> </v>
      </c>
      <c r="F834" s="5" t="str">
        <f>IF(B834&lt;&gt;" ",'Matriz Nº1 Identificación'!E834," ")</f>
        <v xml:space="preserve"> </v>
      </c>
      <c r="G834" s="101"/>
      <c r="H834" s="101"/>
      <c r="I834" s="4" t="str">
        <f>IFERROR(IF((VLOOKUP(G834,'Tabla 2-3-4-5'!$B$10:$C$12,2,FALSE)*(VLOOKUP('Matriz Nº2 Análisis'!H834,'Tabla 2-3-4-5'!$B$10:$C$12,2,FALSE)))&lt;3,"BAJO",IF((VLOOKUP(G834,'Tabla 2-3-4-5'!$B$10:$C$12,2,FALSE)*(VLOOKUP('Matriz Nº2 Análisis'!H834,'Tabla 2-3-4-5'!$B$10:$C$12,2,FALSE)))&gt;5,"ALTO","MEDIO"))," ")</f>
        <v xml:space="preserve"> </v>
      </c>
      <c r="J834" s="9"/>
      <c r="K834" s="10"/>
      <c r="N834" s="10"/>
      <c r="O834" s="10"/>
      <c r="P834" s="10"/>
      <c r="Q834" s="10"/>
      <c r="R834" s="10"/>
      <c r="S834" s="10"/>
      <c r="T834" s="10"/>
      <c r="U834" s="10"/>
      <c r="V834" s="10"/>
      <c r="W834" s="10"/>
      <c r="X834" s="10"/>
      <c r="Y834" s="10"/>
      <c r="Z834" s="10"/>
      <c r="AA834" s="10"/>
      <c r="AB834" s="10"/>
      <c r="AC834" s="10"/>
    </row>
    <row r="835" spans="1:29" ht="83.25" customHeight="1" thickBot="1" x14ac:dyDescent="0.35">
      <c r="A835" s="136" t="str">
        <f>'Matriz Nº1 Identificación'!A835</f>
        <v>91. 7</v>
      </c>
      <c r="B835" s="4" t="str">
        <f>IF('Matriz Nº1 Identificación'!B835&lt;&gt;" ",'Matriz Nº1 Identificación'!F835," ")</f>
        <v xml:space="preserve"> </v>
      </c>
      <c r="C835" s="101"/>
      <c r="D835" s="101"/>
      <c r="E835" s="4" t="str">
        <f>IFERROR(IF((VLOOKUP(C835,'Tabla 2-3-4-5'!$B$10:$C$12,2,FALSE)*(VLOOKUP('Matriz Nº2 Análisis'!D835,'Tabla 2-3-4-5'!$B$10:$C$12,2,FALSE)))&lt;3,"BAJO",IF((VLOOKUP(C835,'Tabla 2-3-4-5'!$B$10:$C$12,2,FALSE)*(VLOOKUP('Matriz Nº2 Análisis'!D835,'Tabla 2-3-4-5'!$B$10:$C$12,2,FALSE)))&gt;5,"ALTO","MEDIO"))," ")</f>
        <v xml:space="preserve"> </v>
      </c>
      <c r="F835" s="5" t="str">
        <f>IF(B835&lt;&gt;" ",'Matriz Nº1 Identificación'!E835," ")</f>
        <v xml:space="preserve"> </v>
      </c>
      <c r="G835" s="101"/>
      <c r="H835" s="101"/>
      <c r="I835" s="4" t="str">
        <f>IFERROR(IF((VLOOKUP(G835,'Tabla 2-3-4-5'!$B$10:$C$12,2,FALSE)*(VLOOKUP('Matriz Nº2 Análisis'!H835,'Tabla 2-3-4-5'!$B$10:$C$12,2,FALSE)))&lt;3,"BAJO",IF((VLOOKUP(G835,'Tabla 2-3-4-5'!$B$10:$C$12,2,FALSE)*(VLOOKUP('Matriz Nº2 Análisis'!H835,'Tabla 2-3-4-5'!$B$10:$C$12,2,FALSE)))&gt;5,"ALTO","MEDIO"))," ")</f>
        <v xml:space="preserve"> </v>
      </c>
      <c r="J835" s="9"/>
      <c r="K835" s="10"/>
      <c r="N835" s="10"/>
      <c r="O835" s="10"/>
      <c r="P835" s="10"/>
      <c r="Q835" s="10"/>
      <c r="R835" s="10"/>
      <c r="S835" s="10"/>
      <c r="T835" s="10"/>
      <c r="U835" s="10"/>
      <c r="V835" s="10"/>
      <c r="W835" s="10"/>
      <c r="X835" s="10"/>
      <c r="Y835" s="10"/>
      <c r="Z835" s="10"/>
      <c r="AA835" s="10"/>
      <c r="AB835" s="10"/>
      <c r="AC835" s="10"/>
    </row>
    <row r="836" spans="1:29" ht="23.25" customHeight="1" thickBot="1" x14ac:dyDescent="0.35">
      <c r="A836" s="73" t="str">
        <f>'Matriz Nº1 Identificación'!A836</f>
        <v xml:space="preserve">Objetivo Estratégico: </v>
      </c>
      <c r="B836" s="409">
        <f>+'Matriz Nº1 Identificación'!B836:H836</f>
        <v>0</v>
      </c>
      <c r="C836" s="410"/>
      <c r="D836" s="410"/>
      <c r="E836" s="410"/>
      <c r="F836" s="410"/>
      <c r="G836" s="410"/>
      <c r="H836" s="410"/>
      <c r="I836" s="411"/>
      <c r="J836" s="1"/>
    </row>
    <row r="837" spans="1:29" ht="26.25" customHeight="1" x14ac:dyDescent="0.3">
      <c r="A837" s="75" t="str">
        <f>'Matriz Nº1 Identificación'!A837</f>
        <v>Objetivo táctico</v>
      </c>
      <c r="B837" s="406" t="str">
        <f>+'Matriz Nº1 Identificación'!B837:H837</f>
        <v xml:space="preserve">92. </v>
      </c>
      <c r="C837" s="407"/>
      <c r="D837" s="407"/>
      <c r="E837" s="407"/>
      <c r="F837" s="407"/>
      <c r="G837" s="407"/>
      <c r="H837" s="407"/>
      <c r="I837" s="408"/>
      <c r="J837" s="1"/>
    </row>
    <row r="838" spans="1:29" ht="83.25" customHeight="1" x14ac:dyDescent="0.3">
      <c r="A838" s="136" t="str">
        <f>'Matriz Nº1 Identificación'!A838</f>
        <v>92. 1</v>
      </c>
      <c r="B838" s="4" t="str">
        <f>IF('Matriz Nº1 Identificación'!B838&lt;&gt;" ",'Matriz Nº1 Identificación'!F838," ")</f>
        <v xml:space="preserve"> </v>
      </c>
      <c r="C838" s="101"/>
      <c r="D838" s="101"/>
      <c r="E838" s="4" t="str">
        <f>IFERROR(IF((VLOOKUP(C838,'Tabla 2-3-4-5'!$B$10:$C$12,2,FALSE)*(VLOOKUP('Matriz Nº2 Análisis'!D838,'Tabla 2-3-4-5'!$B$10:$C$12,2,FALSE)))&lt;3,"BAJO",IF((VLOOKUP(C838,'Tabla 2-3-4-5'!$B$10:$C$12,2,FALSE)*(VLOOKUP('Matriz Nº2 Análisis'!D838,'Tabla 2-3-4-5'!$B$10:$C$12,2,FALSE)))&gt;5,"ALTO","MEDIO"))," ")</f>
        <v xml:space="preserve"> </v>
      </c>
      <c r="F838" s="5" t="str">
        <f>IF(B838&lt;&gt;" ",'Matriz Nº1 Identificación'!E838," ")</f>
        <v xml:space="preserve"> </v>
      </c>
      <c r="G838" s="101"/>
      <c r="H838" s="101"/>
      <c r="I838" s="4" t="str">
        <f>IFERROR(IF((VLOOKUP(G838,'Tabla 2-3-4-5'!$B$10:$C$12,2,FALSE)*(VLOOKUP('Matriz Nº2 Análisis'!H838,'Tabla 2-3-4-5'!$B$10:$C$12,2,FALSE)))&lt;3,"BAJO",IF((VLOOKUP(G838,'Tabla 2-3-4-5'!$B$10:$C$12,2,FALSE)*(VLOOKUP('Matriz Nº2 Análisis'!H838,'Tabla 2-3-4-5'!$B$10:$C$12,2,FALSE)))&gt;5,"ALTO","MEDIO"))," ")</f>
        <v xml:space="preserve"> </v>
      </c>
      <c r="J838" s="9"/>
      <c r="K838" s="10"/>
      <c r="N838" s="10"/>
      <c r="O838" s="10"/>
      <c r="P838" s="10"/>
      <c r="Q838" s="10"/>
      <c r="R838" s="10"/>
      <c r="S838" s="10"/>
      <c r="T838" s="10"/>
      <c r="U838" s="10"/>
      <c r="V838" s="10"/>
      <c r="W838" s="10"/>
      <c r="X838" s="10"/>
      <c r="Y838" s="10"/>
      <c r="Z838" s="10"/>
      <c r="AA838" s="10"/>
      <c r="AB838" s="10"/>
      <c r="AC838" s="10"/>
    </row>
    <row r="839" spans="1:29" ht="83.25" customHeight="1" x14ac:dyDescent="0.3">
      <c r="A839" s="136" t="str">
        <f>'Matriz Nº1 Identificación'!A839</f>
        <v>92. 2</v>
      </c>
      <c r="B839" s="4" t="str">
        <f>IF('Matriz Nº1 Identificación'!B839&lt;&gt;" ",'Matriz Nº1 Identificación'!F839," ")</f>
        <v xml:space="preserve"> </v>
      </c>
      <c r="C839" s="101"/>
      <c r="D839" s="101"/>
      <c r="E839" s="4" t="str">
        <f>IFERROR(IF((VLOOKUP(C839,'Tabla 2-3-4-5'!$B$10:$C$12,2,FALSE)*(VLOOKUP('Matriz Nº2 Análisis'!D839,'Tabla 2-3-4-5'!$B$10:$C$12,2,FALSE)))&lt;3,"BAJO",IF((VLOOKUP(C839,'Tabla 2-3-4-5'!$B$10:$C$12,2,FALSE)*(VLOOKUP('Matriz Nº2 Análisis'!D839,'Tabla 2-3-4-5'!$B$10:$C$12,2,FALSE)))&gt;5,"ALTO","MEDIO"))," ")</f>
        <v xml:space="preserve"> </v>
      </c>
      <c r="F839" s="5" t="str">
        <f>IF(B839&lt;&gt;" ",'Matriz Nº1 Identificación'!E839," ")</f>
        <v xml:space="preserve"> </v>
      </c>
      <c r="G839" s="101"/>
      <c r="H839" s="101"/>
      <c r="I839" s="4" t="str">
        <f>IFERROR(IF((VLOOKUP(G839,'Tabla 2-3-4-5'!$B$10:$C$12,2,FALSE)*(VLOOKUP('Matriz Nº2 Análisis'!H839,'Tabla 2-3-4-5'!$B$10:$C$12,2,FALSE)))&lt;3,"BAJO",IF((VLOOKUP(G839,'Tabla 2-3-4-5'!$B$10:$C$12,2,FALSE)*(VLOOKUP('Matriz Nº2 Análisis'!H839,'Tabla 2-3-4-5'!$B$10:$C$12,2,FALSE)))&gt;5,"ALTO","MEDIO"))," ")</f>
        <v xml:space="preserve"> </v>
      </c>
      <c r="J839" s="9"/>
      <c r="K839" s="10"/>
      <c r="N839" s="10"/>
      <c r="O839" s="10"/>
      <c r="P839" s="10"/>
      <c r="Q839" s="10"/>
      <c r="R839" s="10"/>
      <c r="S839" s="10"/>
      <c r="T839" s="10"/>
      <c r="U839" s="10"/>
      <c r="V839" s="10"/>
      <c r="W839" s="10"/>
      <c r="X839" s="10"/>
      <c r="Y839" s="10"/>
      <c r="Z839" s="10"/>
      <c r="AA839" s="10"/>
      <c r="AB839" s="10"/>
      <c r="AC839" s="10"/>
    </row>
    <row r="840" spans="1:29" ht="83.25" customHeight="1" x14ac:dyDescent="0.3">
      <c r="A840" s="136" t="str">
        <f>'Matriz Nº1 Identificación'!A840</f>
        <v>92. 3</v>
      </c>
      <c r="B840" s="4" t="str">
        <f>IF('Matriz Nº1 Identificación'!B840&lt;&gt;" ",'Matriz Nº1 Identificación'!F840," ")</f>
        <v xml:space="preserve"> </v>
      </c>
      <c r="C840" s="101"/>
      <c r="D840" s="101"/>
      <c r="E840" s="4" t="str">
        <f>IFERROR(IF((VLOOKUP(C840,'Tabla 2-3-4-5'!$B$10:$C$12,2,FALSE)*(VLOOKUP('Matriz Nº2 Análisis'!D840,'Tabla 2-3-4-5'!$B$10:$C$12,2,FALSE)))&lt;3,"BAJO",IF((VLOOKUP(C840,'Tabla 2-3-4-5'!$B$10:$C$12,2,FALSE)*(VLOOKUP('Matriz Nº2 Análisis'!D840,'Tabla 2-3-4-5'!$B$10:$C$12,2,FALSE)))&gt;5,"ALTO","MEDIO"))," ")</f>
        <v xml:space="preserve"> </v>
      </c>
      <c r="F840" s="5" t="str">
        <f>IF(B840&lt;&gt;" ",'Matriz Nº1 Identificación'!E840," ")</f>
        <v xml:space="preserve"> </v>
      </c>
      <c r="G840" s="101"/>
      <c r="H840" s="101"/>
      <c r="I840" s="4" t="str">
        <f>IFERROR(IF((VLOOKUP(G840,'Tabla 2-3-4-5'!$B$10:$C$12,2,FALSE)*(VLOOKUP('Matriz Nº2 Análisis'!H840,'Tabla 2-3-4-5'!$B$10:$C$12,2,FALSE)))&lt;3,"BAJO",IF((VLOOKUP(G840,'Tabla 2-3-4-5'!$B$10:$C$12,2,FALSE)*(VLOOKUP('Matriz Nº2 Análisis'!H840,'Tabla 2-3-4-5'!$B$10:$C$12,2,FALSE)))&gt;5,"ALTO","MEDIO"))," ")</f>
        <v xml:space="preserve"> </v>
      </c>
      <c r="J840" s="9"/>
      <c r="K840" s="10"/>
      <c r="N840" s="10"/>
      <c r="O840" s="10"/>
      <c r="P840" s="10"/>
      <c r="Q840" s="10"/>
      <c r="R840" s="10"/>
      <c r="S840" s="10"/>
      <c r="T840" s="10"/>
      <c r="U840" s="10"/>
      <c r="V840" s="10"/>
      <c r="W840" s="10"/>
      <c r="X840" s="10"/>
      <c r="Y840" s="10"/>
      <c r="Z840" s="10"/>
      <c r="AA840" s="10"/>
      <c r="AB840" s="10"/>
      <c r="AC840" s="10"/>
    </row>
    <row r="841" spans="1:29" ht="83.25" customHeight="1" x14ac:dyDescent="0.3">
      <c r="A841" s="136" t="str">
        <f>'Matriz Nº1 Identificación'!A841</f>
        <v>92. 4</v>
      </c>
      <c r="B841" s="4" t="str">
        <f>IF('Matriz Nº1 Identificación'!B841&lt;&gt;" ",'Matriz Nº1 Identificación'!F841," ")</f>
        <v xml:space="preserve"> </v>
      </c>
      <c r="C841" s="101"/>
      <c r="D841" s="101"/>
      <c r="E841" s="4" t="str">
        <f>IFERROR(IF((VLOOKUP(C841,'Tabla 2-3-4-5'!$B$10:$C$12,2,FALSE)*(VLOOKUP('Matriz Nº2 Análisis'!D841,'Tabla 2-3-4-5'!$B$10:$C$12,2,FALSE)))&lt;3,"BAJO",IF((VLOOKUP(C841,'Tabla 2-3-4-5'!$B$10:$C$12,2,FALSE)*(VLOOKUP('Matriz Nº2 Análisis'!D841,'Tabla 2-3-4-5'!$B$10:$C$12,2,FALSE)))&gt;5,"ALTO","MEDIO"))," ")</f>
        <v xml:space="preserve"> </v>
      </c>
      <c r="F841" s="5" t="str">
        <f>IF(B841&lt;&gt;" ",'Matriz Nº1 Identificación'!E841," ")</f>
        <v xml:space="preserve"> </v>
      </c>
      <c r="G841" s="101"/>
      <c r="H841" s="101"/>
      <c r="I841" s="4" t="str">
        <f>IFERROR(IF((VLOOKUP(G841,'Tabla 2-3-4-5'!$B$10:$C$12,2,FALSE)*(VLOOKUP('Matriz Nº2 Análisis'!H841,'Tabla 2-3-4-5'!$B$10:$C$12,2,FALSE)))&lt;3,"BAJO",IF((VLOOKUP(G841,'Tabla 2-3-4-5'!$B$10:$C$12,2,FALSE)*(VLOOKUP('Matriz Nº2 Análisis'!H841,'Tabla 2-3-4-5'!$B$10:$C$12,2,FALSE)))&gt;5,"ALTO","MEDIO"))," ")</f>
        <v xml:space="preserve"> </v>
      </c>
      <c r="J841" s="9"/>
      <c r="K841" s="10"/>
      <c r="N841" s="10"/>
      <c r="O841" s="10"/>
      <c r="P841" s="10"/>
      <c r="Q841" s="10"/>
      <c r="R841" s="10"/>
      <c r="S841" s="10"/>
      <c r="T841" s="10"/>
      <c r="U841" s="10"/>
      <c r="V841" s="10"/>
      <c r="W841" s="10"/>
      <c r="X841" s="10"/>
      <c r="Y841" s="10"/>
      <c r="Z841" s="10"/>
      <c r="AA841" s="10"/>
      <c r="AB841" s="10"/>
      <c r="AC841" s="10"/>
    </row>
    <row r="842" spans="1:29" ht="83.25" customHeight="1" x14ac:dyDescent="0.3">
      <c r="A842" s="136" t="str">
        <f>'Matriz Nº1 Identificación'!A842</f>
        <v>92. 5</v>
      </c>
      <c r="B842" s="4" t="str">
        <f>IF('Matriz Nº1 Identificación'!B842&lt;&gt;" ",'Matriz Nº1 Identificación'!F842," ")</f>
        <v xml:space="preserve"> </v>
      </c>
      <c r="C842" s="101"/>
      <c r="D842" s="101"/>
      <c r="E842" s="4" t="str">
        <f>IFERROR(IF((VLOOKUP(C842,'Tabla 2-3-4-5'!$B$10:$C$12,2,FALSE)*(VLOOKUP('Matriz Nº2 Análisis'!D842,'Tabla 2-3-4-5'!$B$10:$C$12,2,FALSE)))&lt;3,"BAJO",IF((VLOOKUP(C842,'Tabla 2-3-4-5'!$B$10:$C$12,2,FALSE)*(VLOOKUP('Matriz Nº2 Análisis'!D842,'Tabla 2-3-4-5'!$B$10:$C$12,2,FALSE)))&gt;5,"ALTO","MEDIO"))," ")</f>
        <v xml:space="preserve"> </v>
      </c>
      <c r="F842" s="5" t="str">
        <f>IF(B842&lt;&gt;" ",'Matriz Nº1 Identificación'!E842," ")</f>
        <v xml:space="preserve"> </v>
      </c>
      <c r="G842" s="101"/>
      <c r="H842" s="101"/>
      <c r="I842" s="4" t="str">
        <f>IFERROR(IF((VLOOKUP(G842,'Tabla 2-3-4-5'!$B$10:$C$12,2,FALSE)*(VLOOKUP('Matriz Nº2 Análisis'!H842,'Tabla 2-3-4-5'!$B$10:$C$12,2,FALSE)))&lt;3,"BAJO",IF((VLOOKUP(G842,'Tabla 2-3-4-5'!$B$10:$C$12,2,FALSE)*(VLOOKUP('Matriz Nº2 Análisis'!H842,'Tabla 2-3-4-5'!$B$10:$C$12,2,FALSE)))&gt;5,"ALTO","MEDIO"))," ")</f>
        <v xml:space="preserve"> </v>
      </c>
      <c r="J842" s="9"/>
      <c r="K842" s="10"/>
      <c r="N842" s="10"/>
      <c r="O842" s="10"/>
      <c r="P842" s="10"/>
      <c r="Q842" s="10"/>
      <c r="R842" s="10"/>
      <c r="S842" s="10"/>
      <c r="T842" s="10"/>
      <c r="U842" s="10"/>
      <c r="V842" s="10"/>
      <c r="W842" s="10"/>
      <c r="X842" s="10"/>
      <c r="Y842" s="10"/>
      <c r="Z842" s="10"/>
      <c r="AA842" s="10"/>
      <c r="AB842" s="10"/>
      <c r="AC842" s="10"/>
    </row>
    <row r="843" spans="1:29" ht="83.25" customHeight="1" x14ac:dyDescent="0.3">
      <c r="A843" s="136" t="str">
        <f>'Matriz Nº1 Identificación'!A843</f>
        <v>92. 6</v>
      </c>
      <c r="B843" s="4" t="str">
        <f>IF('Matriz Nº1 Identificación'!B843&lt;&gt;" ",'Matriz Nº1 Identificación'!F843," ")</f>
        <v xml:space="preserve"> </v>
      </c>
      <c r="C843" s="101"/>
      <c r="D843" s="101"/>
      <c r="E843" s="4" t="str">
        <f>IFERROR(IF((VLOOKUP(C843,'Tabla 2-3-4-5'!$B$10:$C$12,2,FALSE)*(VLOOKUP('Matriz Nº2 Análisis'!D843,'Tabla 2-3-4-5'!$B$10:$C$12,2,FALSE)))&lt;3,"BAJO",IF((VLOOKUP(C843,'Tabla 2-3-4-5'!$B$10:$C$12,2,FALSE)*(VLOOKUP('Matriz Nº2 Análisis'!D843,'Tabla 2-3-4-5'!$B$10:$C$12,2,FALSE)))&gt;5,"ALTO","MEDIO"))," ")</f>
        <v xml:space="preserve"> </v>
      </c>
      <c r="F843" s="5" t="str">
        <f>IF(B843&lt;&gt;" ",'Matriz Nº1 Identificación'!E843," ")</f>
        <v xml:space="preserve"> </v>
      </c>
      <c r="G843" s="101"/>
      <c r="H843" s="101"/>
      <c r="I843" s="4" t="str">
        <f>IFERROR(IF((VLOOKUP(G843,'Tabla 2-3-4-5'!$B$10:$C$12,2,FALSE)*(VLOOKUP('Matriz Nº2 Análisis'!H843,'Tabla 2-3-4-5'!$B$10:$C$12,2,FALSE)))&lt;3,"BAJO",IF((VLOOKUP(G843,'Tabla 2-3-4-5'!$B$10:$C$12,2,FALSE)*(VLOOKUP('Matriz Nº2 Análisis'!H843,'Tabla 2-3-4-5'!$B$10:$C$12,2,FALSE)))&gt;5,"ALTO","MEDIO"))," ")</f>
        <v xml:space="preserve"> </v>
      </c>
      <c r="J843" s="9"/>
      <c r="K843" s="10"/>
      <c r="N843" s="10"/>
      <c r="O843" s="10"/>
      <c r="P843" s="10"/>
      <c r="Q843" s="10"/>
      <c r="R843" s="10"/>
      <c r="S843" s="10"/>
      <c r="T843" s="10"/>
      <c r="U843" s="10"/>
      <c r="V843" s="10"/>
      <c r="W843" s="10"/>
      <c r="X843" s="10"/>
      <c r="Y843" s="10"/>
      <c r="Z843" s="10"/>
      <c r="AA843" s="10"/>
      <c r="AB843" s="10"/>
      <c r="AC843" s="10"/>
    </row>
    <row r="844" spans="1:29" ht="83.25" customHeight="1" thickBot="1" x14ac:dyDescent="0.35">
      <c r="A844" s="136" t="str">
        <f>'Matriz Nº1 Identificación'!A844</f>
        <v>92. 7</v>
      </c>
      <c r="B844" s="4" t="str">
        <f>IF('Matriz Nº1 Identificación'!B844&lt;&gt;" ",'Matriz Nº1 Identificación'!F844," ")</f>
        <v xml:space="preserve"> </v>
      </c>
      <c r="C844" s="101"/>
      <c r="D844" s="101"/>
      <c r="E844" s="4" t="str">
        <f>IFERROR(IF((VLOOKUP(C844,'Tabla 2-3-4-5'!$B$10:$C$12,2,FALSE)*(VLOOKUP('Matriz Nº2 Análisis'!D844,'Tabla 2-3-4-5'!$B$10:$C$12,2,FALSE)))&lt;3,"BAJO",IF((VLOOKUP(C844,'Tabla 2-3-4-5'!$B$10:$C$12,2,FALSE)*(VLOOKUP('Matriz Nº2 Análisis'!D844,'Tabla 2-3-4-5'!$B$10:$C$12,2,FALSE)))&gt;5,"ALTO","MEDIO"))," ")</f>
        <v xml:space="preserve"> </v>
      </c>
      <c r="F844" s="5" t="str">
        <f>IF(B844&lt;&gt;" ",'Matriz Nº1 Identificación'!E844," ")</f>
        <v xml:space="preserve"> </v>
      </c>
      <c r="G844" s="101"/>
      <c r="H844" s="101"/>
      <c r="I844" s="4" t="str">
        <f>IFERROR(IF((VLOOKUP(G844,'Tabla 2-3-4-5'!$B$10:$C$12,2,FALSE)*(VLOOKUP('Matriz Nº2 Análisis'!H844,'Tabla 2-3-4-5'!$B$10:$C$12,2,FALSE)))&lt;3,"BAJO",IF((VLOOKUP(G844,'Tabla 2-3-4-5'!$B$10:$C$12,2,FALSE)*(VLOOKUP('Matriz Nº2 Análisis'!H844,'Tabla 2-3-4-5'!$B$10:$C$12,2,FALSE)))&gt;5,"ALTO","MEDIO"))," ")</f>
        <v xml:space="preserve"> </v>
      </c>
      <c r="J844" s="9"/>
      <c r="K844" s="10"/>
      <c r="N844" s="10"/>
      <c r="O844" s="10"/>
      <c r="P844" s="10"/>
      <c r="Q844" s="10"/>
      <c r="R844" s="10"/>
      <c r="S844" s="10"/>
      <c r="T844" s="10"/>
      <c r="U844" s="10"/>
      <c r="V844" s="10"/>
      <c r="W844" s="10"/>
      <c r="X844" s="10"/>
      <c r="Y844" s="10"/>
      <c r="Z844" s="10"/>
      <c r="AA844" s="10"/>
      <c r="AB844" s="10"/>
      <c r="AC844" s="10"/>
    </row>
    <row r="845" spans="1:29" ht="23.25" customHeight="1" thickBot="1" x14ac:dyDescent="0.35">
      <c r="A845" s="73" t="str">
        <f>'Matriz Nº1 Identificación'!A845</f>
        <v xml:space="preserve">Objetivo Estratégico: </v>
      </c>
      <c r="B845" s="409">
        <f>+'Matriz Nº1 Identificación'!B845:H845</f>
        <v>0</v>
      </c>
      <c r="C845" s="410"/>
      <c r="D845" s="410"/>
      <c r="E845" s="410"/>
      <c r="F845" s="410"/>
      <c r="G845" s="410"/>
      <c r="H845" s="410"/>
      <c r="I845" s="411"/>
      <c r="J845" s="1"/>
    </row>
    <row r="846" spans="1:29" ht="26.25" customHeight="1" x14ac:dyDescent="0.3">
      <c r="A846" s="75" t="str">
        <f>'Matriz Nº1 Identificación'!A846</f>
        <v>Objetivo táctico</v>
      </c>
      <c r="B846" s="406" t="str">
        <f>+'Matriz Nº1 Identificación'!B846:H846</f>
        <v xml:space="preserve">93. </v>
      </c>
      <c r="C846" s="407"/>
      <c r="D846" s="407"/>
      <c r="E846" s="407"/>
      <c r="F846" s="407"/>
      <c r="G846" s="407"/>
      <c r="H846" s="407"/>
      <c r="I846" s="408"/>
      <c r="J846" s="1"/>
    </row>
    <row r="847" spans="1:29" ht="83.25" customHeight="1" x14ac:dyDescent="0.3">
      <c r="A847" s="136" t="str">
        <f>'Matriz Nº1 Identificación'!A847</f>
        <v>93. 1</v>
      </c>
      <c r="B847" s="4" t="str">
        <f>IF('Matriz Nº1 Identificación'!B847&lt;&gt;" ",'Matriz Nº1 Identificación'!F847," ")</f>
        <v xml:space="preserve"> </v>
      </c>
      <c r="C847" s="101"/>
      <c r="D847" s="101"/>
      <c r="E847" s="4" t="str">
        <f>IFERROR(IF((VLOOKUP(C847,'Tabla 2-3-4-5'!$B$10:$C$12,2,FALSE)*(VLOOKUP('Matriz Nº2 Análisis'!D847,'Tabla 2-3-4-5'!$B$10:$C$12,2,FALSE)))&lt;3,"BAJO",IF((VLOOKUP(C847,'Tabla 2-3-4-5'!$B$10:$C$12,2,FALSE)*(VLOOKUP('Matriz Nº2 Análisis'!D847,'Tabla 2-3-4-5'!$B$10:$C$12,2,FALSE)))&gt;5,"ALTO","MEDIO"))," ")</f>
        <v xml:space="preserve"> </v>
      </c>
      <c r="F847" s="5" t="str">
        <f>IF(B847&lt;&gt;" ",'Matriz Nº1 Identificación'!E847," ")</f>
        <v xml:space="preserve"> </v>
      </c>
      <c r="G847" s="101"/>
      <c r="H847" s="101"/>
      <c r="I847" s="4" t="str">
        <f>IFERROR(IF((VLOOKUP(G847,'Tabla 2-3-4-5'!$B$10:$C$12,2,FALSE)*(VLOOKUP('Matriz Nº2 Análisis'!H847,'Tabla 2-3-4-5'!$B$10:$C$12,2,FALSE)))&lt;3,"BAJO",IF((VLOOKUP(G847,'Tabla 2-3-4-5'!$B$10:$C$12,2,FALSE)*(VLOOKUP('Matriz Nº2 Análisis'!H847,'Tabla 2-3-4-5'!$B$10:$C$12,2,FALSE)))&gt;5,"ALTO","MEDIO"))," ")</f>
        <v xml:space="preserve"> </v>
      </c>
      <c r="J847" s="9"/>
      <c r="K847" s="10"/>
      <c r="N847" s="10"/>
      <c r="O847" s="10"/>
      <c r="P847" s="10"/>
      <c r="Q847" s="10"/>
      <c r="R847" s="10"/>
      <c r="S847" s="10"/>
      <c r="T847" s="10"/>
      <c r="U847" s="10"/>
      <c r="V847" s="10"/>
      <c r="W847" s="10"/>
      <c r="X847" s="10"/>
      <c r="Y847" s="10"/>
      <c r="Z847" s="10"/>
      <c r="AA847" s="10"/>
      <c r="AB847" s="10"/>
      <c r="AC847" s="10"/>
    </row>
    <row r="848" spans="1:29" ht="83.25" customHeight="1" x14ac:dyDescent="0.3">
      <c r="A848" s="136" t="str">
        <f>'Matriz Nº1 Identificación'!A848</f>
        <v>93. 2</v>
      </c>
      <c r="B848" s="4" t="str">
        <f>IF('Matriz Nº1 Identificación'!B848&lt;&gt;" ",'Matriz Nº1 Identificación'!F848," ")</f>
        <v xml:space="preserve"> </v>
      </c>
      <c r="C848" s="101"/>
      <c r="D848" s="101"/>
      <c r="E848" s="4" t="str">
        <f>IFERROR(IF((VLOOKUP(C848,'Tabla 2-3-4-5'!$B$10:$C$12,2,FALSE)*(VLOOKUP('Matriz Nº2 Análisis'!D848,'Tabla 2-3-4-5'!$B$10:$C$12,2,FALSE)))&lt;3,"BAJO",IF((VLOOKUP(C848,'Tabla 2-3-4-5'!$B$10:$C$12,2,FALSE)*(VLOOKUP('Matriz Nº2 Análisis'!D848,'Tabla 2-3-4-5'!$B$10:$C$12,2,FALSE)))&gt;5,"ALTO","MEDIO"))," ")</f>
        <v xml:space="preserve"> </v>
      </c>
      <c r="F848" s="5" t="str">
        <f>IF(B848&lt;&gt;" ",'Matriz Nº1 Identificación'!E848," ")</f>
        <v xml:space="preserve"> </v>
      </c>
      <c r="G848" s="101"/>
      <c r="H848" s="101"/>
      <c r="I848" s="4" t="str">
        <f>IFERROR(IF((VLOOKUP(G848,'Tabla 2-3-4-5'!$B$10:$C$12,2,FALSE)*(VLOOKUP('Matriz Nº2 Análisis'!H848,'Tabla 2-3-4-5'!$B$10:$C$12,2,FALSE)))&lt;3,"BAJO",IF((VLOOKUP(G848,'Tabla 2-3-4-5'!$B$10:$C$12,2,FALSE)*(VLOOKUP('Matriz Nº2 Análisis'!H848,'Tabla 2-3-4-5'!$B$10:$C$12,2,FALSE)))&gt;5,"ALTO","MEDIO"))," ")</f>
        <v xml:space="preserve"> </v>
      </c>
      <c r="J848" s="9"/>
      <c r="K848" s="10"/>
      <c r="N848" s="10"/>
      <c r="O848" s="10"/>
      <c r="P848" s="10"/>
      <c r="Q848" s="10"/>
      <c r="R848" s="10"/>
      <c r="S848" s="10"/>
      <c r="T848" s="10"/>
      <c r="U848" s="10"/>
      <c r="V848" s="10"/>
      <c r="W848" s="10"/>
      <c r="X848" s="10"/>
      <c r="Y848" s="10"/>
      <c r="Z848" s="10"/>
      <c r="AA848" s="10"/>
      <c r="AB848" s="10"/>
      <c r="AC848" s="10"/>
    </row>
    <row r="849" spans="1:29" ht="83.25" customHeight="1" x14ac:dyDescent="0.3">
      <c r="A849" s="136" t="str">
        <f>'Matriz Nº1 Identificación'!A849</f>
        <v>93. 3</v>
      </c>
      <c r="B849" s="4" t="str">
        <f>IF('Matriz Nº1 Identificación'!B849&lt;&gt;" ",'Matriz Nº1 Identificación'!F849," ")</f>
        <v xml:space="preserve"> </v>
      </c>
      <c r="C849" s="101"/>
      <c r="D849" s="101"/>
      <c r="E849" s="4" t="str">
        <f>IFERROR(IF((VLOOKUP(C849,'Tabla 2-3-4-5'!$B$10:$C$12,2,FALSE)*(VLOOKUP('Matriz Nº2 Análisis'!D849,'Tabla 2-3-4-5'!$B$10:$C$12,2,FALSE)))&lt;3,"BAJO",IF((VLOOKUP(C849,'Tabla 2-3-4-5'!$B$10:$C$12,2,FALSE)*(VLOOKUP('Matriz Nº2 Análisis'!D849,'Tabla 2-3-4-5'!$B$10:$C$12,2,FALSE)))&gt;5,"ALTO","MEDIO"))," ")</f>
        <v xml:space="preserve"> </v>
      </c>
      <c r="F849" s="5" t="str">
        <f>IF(B849&lt;&gt;" ",'Matriz Nº1 Identificación'!E849," ")</f>
        <v xml:space="preserve"> </v>
      </c>
      <c r="G849" s="101"/>
      <c r="H849" s="101"/>
      <c r="I849" s="4" t="str">
        <f>IFERROR(IF((VLOOKUP(G849,'Tabla 2-3-4-5'!$B$10:$C$12,2,FALSE)*(VLOOKUP('Matriz Nº2 Análisis'!H849,'Tabla 2-3-4-5'!$B$10:$C$12,2,FALSE)))&lt;3,"BAJO",IF((VLOOKUP(G849,'Tabla 2-3-4-5'!$B$10:$C$12,2,FALSE)*(VLOOKUP('Matriz Nº2 Análisis'!H849,'Tabla 2-3-4-5'!$B$10:$C$12,2,FALSE)))&gt;5,"ALTO","MEDIO"))," ")</f>
        <v xml:space="preserve"> </v>
      </c>
      <c r="J849" s="9"/>
      <c r="K849" s="10"/>
      <c r="N849" s="10"/>
      <c r="O849" s="10"/>
      <c r="P849" s="10"/>
      <c r="Q849" s="10"/>
      <c r="R849" s="10"/>
      <c r="S849" s="10"/>
      <c r="T849" s="10"/>
      <c r="U849" s="10"/>
      <c r="V849" s="10"/>
      <c r="W849" s="10"/>
      <c r="X849" s="10"/>
      <c r="Y849" s="10"/>
      <c r="Z849" s="10"/>
      <c r="AA849" s="10"/>
      <c r="AB849" s="10"/>
      <c r="AC849" s="10"/>
    </row>
    <row r="850" spans="1:29" ht="83.25" customHeight="1" x14ac:dyDescent="0.3">
      <c r="A850" s="136" t="str">
        <f>'Matriz Nº1 Identificación'!A850</f>
        <v>93. 4</v>
      </c>
      <c r="B850" s="4" t="str">
        <f>IF('Matriz Nº1 Identificación'!B850&lt;&gt;" ",'Matriz Nº1 Identificación'!F850," ")</f>
        <v xml:space="preserve"> </v>
      </c>
      <c r="C850" s="101"/>
      <c r="D850" s="101"/>
      <c r="E850" s="4" t="str">
        <f>IFERROR(IF((VLOOKUP(C850,'Tabla 2-3-4-5'!$B$10:$C$12,2,FALSE)*(VLOOKUP('Matriz Nº2 Análisis'!D850,'Tabla 2-3-4-5'!$B$10:$C$12,2,FALSE)))&lt;3,"BAJO",IF((VLOOKUP(C850,'Tabla 2-3-4-5'!$B$10:$C$12,2,FALSE)*(VLOOKUP('Matriz Nº2 Análisis'!D850,'Tabla 2-3-4-5'!$B$10:$C$12,2,FALSE)))&gt;5,"ALTO","MEDIO"))," ")</f>
        <v xml:space="preserve"> </v>
      </c>
      <c r="F850" s="5" t="str">
        <f>IF(B850&lt;&gt;" ",'Matriz Nº1 Identificación'!E850," ")</f>
        <v xml:space="preserve"> </v>
      </c>
      <c r="G850" s="101"/>
      <c r="H850" s="101"/>
      <c r="I850" s="4" t="str">
        <f>IFERROR(IF((VLOOKUP(G850,'Tabla 2-3-4-5'!$B$10:$C$12,2,FALSE)*(VLOOKUP('Matriz Nº2 Análisis'!H850,'Tabla 2-3-4-5'!$B$10:$C$12,2,FALSE)))&lt;3,"BAJO",IF((VLOOKUP(G850,'Tabla 2-3-4-5'!$B$10:$C$12,2,FALSE)*(VLOOKUP('Matriz Nº2 Análisis'!H850,'Tabla 2-3-4-5'!$B$10:$C$12,2,FALSE)))&gt;5,"ALTO","MEDIO"))," ")</f>
        <v xml:space="preserve"> </v>
      </c>
      <c r="J850" s="9"/>
      <c r="K850" s="10"/>
      <c r="N850" s="10"/>
      <c r="O850" s="10"/>
      <c r="P850" s="10"/>
      <c r="Q850" s="10"/>
      <c r="R850" s="10"/>
      <c r="S850" s="10"/>
      <c r="T850" s="10"/>
      <c r="U850" s="10"/>
      <c r="V850" s="10"/>
      <c r="W850" s="10"/>
      <c r="X850" s="10"/>
      <c r="Y850" s="10"/>
      <c r="Z850" s="10"/>
      <c r="AA850" s="10"/>
      <c r="AB850" s="10"/>
      <c r="AC850" s="10"/>
    </row>
    <row r="851" spans="1:29" ht="83.25" customHeight="1" x14ac:dyDescent="0.3">
      <c r="A851" s="136" t="str">
        <f>'Matriz Nº1 Identificación'!A851</f>
        <v>93. 5</v>
      </c>
      <c r="B851" s="4" t="str">
        <f>IF('Matriz Nº1 Identificación'!B851&lt;&gt;" ",'Matriz Nº1 Identificación'!F851," ")</f>
        <v xml:space="preserve"> </v>
      </c>
      <c r="C851" s="101"/>
      <c r="D851" s="101"/>
      <c r="E851" s="4" t="str">
        <f>IFERROR(IF((VLOOKUP(C851,'Tabla 2-3-4-5'!$B$10:$C$12,2,FALSE)*(VLOOKUP('Matriz Nº2 Análisis'!D851,'Tabla 2-3-4-5'!$B$10:$C$12,2,FALSE)))&lt;3,"BAJO",IF((VLOOKUP(C851,'Tabla 2-3-4-5'!$B$10:$C$12,2,FALSE)*(VLOOKUP('Matriz Nº2 Análisis'!D851,'Tabla 2-3-4-5'!$B$10:$C$12,2,FALSE)))&gt;5,"ALTO","MEDIO"))," ")</f>
        <v xml:space="preserve"> </v>
      </c>
      <c r="F851" s="5" t="str">
        <f>IF(B851&lt;&gt;" ",'Matriz Nº1 Identificación'!E851," ")</f>
        <v xml:space="preserve"> </v>
      </c>
      <c r="G851" s="101"/>
      <c r="H851" s="101"/>
      <c r="I851" s="4" t="str">
        <f>IFERROR(IF((VLOOKUP(G851,'Tabla 2-3-4-5'!$B$10:$C$12,2,FALSE)*(VLOOKUP('Matriz Nº2 Análisis'!H851,'Tabla 2-3-4-5'!$B$10:$C$12,2,FALSE)))&lt;3,"BAJO",IF((VLOOKUP(G851,'Tabla 2-3-4-5'!$B$10:$C$12,2,FALSE)*(VLOOKUP('Matriz Nº2 Análisis'!H851,'Tabla 2-3-4-5'!$B$10:$C$12,2,FALSE)))&gt;5,"ALTO","MEDIO"))," ")</f>
        <v xml:space="preserve"> </v>
      </c>
      <c r="J851" s="9"/>
      <c r="K851" s="10"/>
      <c r="N851" s="10"/>
      <c r="O851" s="10"/>
      <c r="P851" s="10"/>
      <c r="Q851" s="10"/>
      <c r="R851" s="10"/>
      <c r="S851" s="10"/>
      <c r="T851" s="10"/>
      <c r="U851" s="10"/>
      <c r="V851" s="10"/>
      <c r="W851" s="10"/>
      <c r="X851" s="10"/>
      <c r="Y851" s="10"/>
      <c r="Z851" s="10"/>
      <c r="AA851" s="10"/>
      <c r="AB851" s="10"/>
      <c r="AC851" s="10"/>
    </row>
    <row r="852" spans="1:29" ht="83.25" customHeight="1" x14ac:dyDescent="0.3">
      <c r="A852" s="136" t="str">
        <f>'Matriz Nº1 Identificación'!A852</f>
        <v>93. 6</v>
      </c>
      <c r="B852" s="4" t="str">
        <f>IF('Matriz Nº1 Identificación'!B852&lt;&gt;" ",'Matriz Nº1 Identificación'!F852," ")</f>
        <v xml:space="preserve"> </v>
      </c>
      <c r="C852" s="101"/>
      <c r="D852" s="101"/>
      <c r="E852" s="4" t="str">
        <f>IFERROR(IF((VLOOKUP(C852,'Tabla 2-3-4-5'!$B$10:$C$12,2,FALSE)*(VLOOKUP('Matriz Nº2 Análisis'!D852,'Tabla 2-3-4-5'!$B$10:$C$12,2,FALSE)))&lt;3,"BAJO",IF((VLOOKUP(C852,'Tabla 2-3-4-5'!$B$10:$C$12,2,FALSE)*(VLOOKUP('Matriz Nº2 Análisis'!D852,'Tabla 2-3-4-5'!$B$10:$C$12,2,FALSE)))&gt;5,"ALTO","MEDIO"))," ")</f>
        <v xml:space="preserve"> </v>
      </c>
      <c r="F852" s="5" t="str">
        <f>IF(B852&lt;&gt;" ",'Matriz Nº1 Identificación'!E852," ")</f>
        <v xml:space="preserve"> </v>
      </c>
      <c r="G852" s="101"/>
      <c r="H852" s="101"/>
      <c r="I852" s="4" t="str">
        <f>IFERROR(IF((VLOOKUP(G852,'Tabla 2-3-4-5'!$B$10:$C$12,2,FALSE)*(VLOOKUP('Matriz Nº2 Análisis'!H852,'Tabla 2-3-4-5'!$B$10:$C$12,2,FALSE)))&lt;3,"BAJO",IF((VLOOKUP(G852,'Tabla 2-3-4-5'!$B$10:$C$12,2,FALSE)*(VLOOKUP('Matriz Nº2 Análisis'!H852,'Tabla 2-3-4-5'!$B$10:$C$12,2,FALSE)))&gt;5,"ALTO","MEDIO"))," ")</f>
        <v xml:space="preserve"> </v>
      </c>
      <c r="J852" s="9"/>
      <c r="K852" s="10"/>
      <c r="N852" s="10"/>
      <c r="O852" s="10"/>
      <c r="P852" s="10"/>
      <c r="Q852" s="10"/>
      <c r="R852" s="10"/>
      <c r="S852" s="10"/>
      <c r="T852" s="10"/>
      <c r="U852" s="10"/>
      <c r="V852" s="10"/>
      <c r="W852" s="10"/>
      <c r="X852" s="10"/>
      <c r="Y852" s="10"/>
      <c r="Z852" s="10"/>
      <c r="AA852" s="10"/>
      <c r="AB852" s="10"/>
      <c r="AC852" s="10"/>
    </row>
    <row r="853" spans="1:29" ht="83.25" customHeight="1" thickBot="1" x14ac:dyDescent="0.35">
      <c r="A853" s="136" t="str">
        <f>'Matriz Nº1 Identificación'!A853</f>
        <v>93. 7</v>
      </c>
      <c r="B853" s="4" t="str">
        <f>IF('Matriz Nº1 Identificación'!B853&lt;&gt;" ",'Matriz Nº1 Identificación'!F853," ")</f>
        <v xml:space="preserve"> </v>
      </c>
      <c r="C853" s="101"/>
      <c r="D853" s="101"/>
      <c r="E853" s="4" t="str">
        <f>IFERROR(IF((VLOOKUP(C853,'Tabla 2-3-4-5'!$B$10:$C$12,2,FALSE)*(VLOOKUP('Matriz Nº2 Análisis'!D853,'Tabla 2-3-4-5'!$B$10:$C$12,2,FALSE)))&lt;3,"BAJO",IF((VLOOKUP(C853,'Tabla 2-3-4-5'!$B$10:$C$12,2,FALSE)*(VLOOKUP('Matriz Nº2 Análisis'!D853,'Tabla 2-3-4-5'!$B$10:$C$12,2,FALSE)))&gt;5,"ALTO","MEDIO"))," ")</f>
        <v xml:space="preserve"> </v>
      </c>
      <c r="F853" s="5" t="str">
        <f>IF(B853&lt;&gt;" ",'Matriz Nº1 Identificación'!E853," ")</f>
        <v xml:space="preserve"> </v>
      </c>
      <c r="G853" s="101"/>
      <c r="H853" s="101"/>
      <c r="I853" s="4" t="str">
        <f>IFERROR(IF((VLOOKUP(G853,'Tabla 2-3-4-5'!$B$10:$C$12,2,FALSE)*(VLOOKUP('Matriz Nº2 Análisis'!H853,'Tabla 2-3-4-5'!$B$10:$C$12,2,FALSE)))&lt;3,"BAJO",IF((VLOOKUP(G853,'Tabla 2-3-4-5'!$B$10:$C$12,2,FALSE)*(VLOOKUP('Matriz Nº2 Análisis'!H853,'Tabla 2-3-4-5'!$B$10:$C$12,2,FALSE)))&gt;5,"ALTO","MEDIO"))," ")</f>
        <v xml:space="preserve"> </v>
      </c>
      <c r="J853" s="9"/>
      <c r="K853" s="10"/>
      <c r="N853" s="10"/>
      <c r="O853" s="10"/>
      <c r="P853" s="10"/>
      <c r="Q853" s="10"/>
      <c r="R853" s="10"/>
      <c r="S853" s="10"/>
      <c r="T853" s="10"/>
      <c r="U853" s="10"/>
      <c r="V853" s="10"/>
      <c r="W853" s="10"/>
      <c r="X853" s="10"/>
      <c r="Y853" s="10"/>
      <c r="Z853" s="10"/>
      <c r="AA853" s="10"/>
      <c r="AB853" s="10"/>
      <c r="AC853" s="10"/>
    </row>
    <row r="854" spans="1:29" ht="23.25" customHeight="1" thickBot="1" x14ac:dyDescent="0.35">
      <c r="A854" s="73" t="str">
        <f>'Matriz Nº1 Identificación'!A854</f>
        <v xml:space="preserve">Objetivo Estratégico: </v>
      </c>
      <c r="B854" s="409">
        <f>+'Matriz Nº1 Identificación'!B854:H854</f>
        <v>0</v>
      </c>
      <c r="C854" s="410"/>
      <c r="D854" s="410"/>
      <c r="E854" s="410"/>
      <c r="F854" s="410"/>
      <c r="G854" s="410"/>
      <c r="H854" s="410"/>
      <c r="I854" s="411"/>
      <c r="J854" s="1"/>
    </row>
    <row r="855" spans="1:29" ht="26.25" customHeight="1" x14ac:dyDescent="0.3">
      <c r="A855" s="75" t="str">
        <f>'Matriz Nº1 Identificación'!A855</f>
        <v>Objetivo táctico</v>
      </c>
      <c r="B855" s="406" t="str">
        <f>+'Matriz Nº1 Identificación'!B855:H855</f>
        <v xml:space="preserve">94. </v>
      </c>
      <c r="C855" s="407"/>
      <c r="D855" s="407"/>
      <c r="E855" s="407"/>
      <c r="F855" s="407"/>
      <c r="G855" s="407"/>
      <c r="H855" s="407"/>
      <c r="I855" s="408"/>
      <c r="J855" s="1"/>
    </row>
    <row r="856" spans="1:29" ht="83.25" customHeight="1" x14ac:dyDescent="0.3">
      <c r="A856" s="136" t="str">
        <f>'Matriz Nº1 Identificación'!A856</f>
        <v>94. 1</v>
      </c>
      <c r="B856" s="4" t="str">
        <f>IF('Matriz Nº1 Identificación'!B856&lt;&gt;" ",'Matriz Nº1 Identificación'!F856," ")</f>
        <v xml:space="preserve"> </v>
      </c>
      <c r="C856" s="101"/>
      <c r="D856" s="101"/>
      <c r="E856" s="4" t="str">
        <f>IFERROR(IF((VLOOKUP(C856,'Tabla 2-3-4-5'!$B$10:$C$12,2,FALSE)*(VLOOKUP('Matriz Nº2 Análisis'!D856,'Tabla 2-3-4-5'!$B$10:$C$12,2,FALSE)))&lt;3,"BAJO",IF((VLOOKUP(C856,'Tabla 2-3-4-5'!$B$10:$C$12,2,FALSE)*(VLOOKUP('Matriz Nº2 Análisis'!D856,'Tabla 2-3-4-5'!$B$10:$C$12,2,FALSE)))&gt;5,"ALTO","MEDIO"))," ")</f>
        <v xml:space="preserve"> </v>
      </c>
      <c r="F856" s="5" t="str">
        <f>IF(B856&lt;&gt;" ",'Matriz Nº1 Identificación'!E856," ")</f>
        <v xml:space="preserve"> </v>
      </c>
      <c r="G856" s="101"/>
      <c r="H856" s="101"/>
      <c r="I856" s="4" t="str">
        <f>IFERROR(IF((VLOOKUP(G856,'Tabla 2-3-4-5'!$B$10:$C$12,2,FALSE)*(VLOOKUP('Matriz Nº2 Análisis'!H856,'Tabla 2-3-4-5'!$B$10:$C$12,2,FALSE)))&lt;3,"BAJO",IF((VLOOKUP(G856,'Tabla 2-3-4-5'!$B$10:$C$12,2,FALSE)*(VLOOKUP('Matriz Nº2 Análisis'!H856,'Tabla 2-3-4-5'!$B$10:$C$12,2,FALSE)))&gt;5,"ALTO","MEDIO"))," ")</f>
        <v xml:space="preserve"> </v>
      </c>
      <c r="J856" s="9"/>
      <c r="K856" s="10"/>
      <c r="N856" s="10"/>
      <c r="O856" s="10"/>
      <c r="P856" s="10"/>
      <c r="Q856" s="10"/>
      <c r="R856" s="10"/>
      <c r="S856" s="10"/>
      <c r="T856" s="10"/>
      <c r="U856" s="10"/>
      <c r="V856" s="10"/>
      <c r="W856" s="10"/>
      <c r="X856" s="10"/>
      <c r="Y856" s="10"/>
      <c r="Z856" s="10"/>
      <c r="AA856" s="10"/>
      <c r="AB856" s="10"/>
      <c r="AC856" s="10"/>
    </row>
    <row r="857" spans="1:29" ht="83.25" customHeight="1" x14ac:dyDescent="0.3">
      <c r="A857" s="136" t="str">
        <f>'Matriz Nº1 Identificación'!A857</f>
        <v>94. 2</v>
      </c>
      <c r="B857" s="4" t="str">
        <f>IF('Matriz Nº1 Identificación'!B857&lt;&gt;" ",'Matriz Nº1 Identificación'!F857," ")</f>
        <v xml:space="preserve"> </v>
      </c>
      <c r="C857" s="101"/>
      <c r="D857" s="101"/>
      <c r="E857" s="4" t="str">
        <f>IFERROR(IF((VLOOKUP(C857,'Tabla 2-3-4-5'!$B$10:$C$12,2,FALSE)*(VLOOKUP('Matriz Nº2 Análisis'!D857,'Tabla 2-3-4-5'!$B$10:$C$12,2,FALSE)))&lt;3,"BAJO",IF((VLOOKUP(C857,'Tabla 2-3-4-5'!$B$10:$C$12,2,FALSE)*(VLOOKUP('Matriz Nº2 Análisis'!D857,'Tabla 2-3-4-5'!$B$10:$C$12,2,FALSE)))&gt;5,"ALTO","MEDIO"))," ")</f>
        <v xml:space="preserve"> </v>
      </c>
      <c r="F857" s="5" t="str">
        <f>IF(B857&lt;&gt;" ",'Matriz Nº1 Identificación'!E857," ")</f>
        <v xml:space="preserve"> </v>
      </c>
      <c r="G857" s="101"/>
      <c r="H857" s="101"/>
      <c r="I857" s="4" t="str">
        <f>IFERROR(IF((VLOOKUP(G857,'Tabla 2-3-4-5'!$B$10:$C$12,2,FALSE)*(VLOOKUP('Matriz Nº2 Análisis'!H857,'Tabla 2-3-4-5'!$B$10:$C$12,2,FALSE)))&lt;3,"BAJO",IF((VLOOKUP(G857,'Tabla 2-3-4-5'!$B$10:$C$12,2,FALSE)*(VLOOKUP('Matriz Nº2 Análisis'!H857,'Tabla 2-3-4-5'!$B$10:$C$12,2,FALSE)))&gt;5,"ALTO","MEDIO"))," ")</f>
        <v xml:space="preserve"> </v>
      </c>
      <c r="J857" s="9"/>
      <c r="K857" s="10"/>
      <c r="N857" s="10"/>
      <c r="O857" s="10"/>
      <c r="P857" s="10"/>
      <c r="Q857" s="10"/>
      <c r="R857" s="10"/>
      <c r="S857" s="10"/>
      <c r="T857" s="10"/>
      <c r="U857" s="10"/>
      <c r="V857" s="10"/>
      <c r="W857" s="10"/>
      <c r="X857" s="10"/>
      <c r="Y857" s="10"/>
      <c r="Z857" s="10"/>
      <c r="AA857" s="10"/>
      <c r="AB857" s="10"/>
      <c r="AC857" s="10"/>
    </row>
    <row r="858" spans="1:29" ht="83.25" customHeight="1" x14ac:dyDescent="0.3">
      <c r="A858" s="136" t="str">
        <f>'Matriz Nº1 Identificación'!A858</f>
        <v>94. 3</v>
      </c>
      <c r="B858" s="4" t="str">
        <f>IF('Matriz Nº1 Identificación'!B858&lt;&gt;" ",'Matriz Nº1 Identificación'!F858," ")</f>
        <v xml:space="preserve"> </v>
      </c>
      <c r="C858" s="101"/>
      <c r="D858" s="101"/>
      <c r="E858" s="4" t="str">
        <f>IFERROR(IF((VLOOKUP(C858,'Tabla 2-3-4-5'!$B$10:$C$12,2,FALSE)*(VLOOKUP('Matriz Nº2 Análisis'!D858,'Tabla 2-3-4-5'!$B$10:$C$12,2,FALSE)))&lt;3,"BAJO",IF((VLOOKUP(C858,'Tabla 2-3-4-5'!$B$10:$C$12,2,FALSE)*(VLOOKUP('Matriz Nº2 Análisis'!D858,'Tabla 2-3-4-5'!$B$10:$C$12,2,FALSE)))&gt;5,"ALTO","MEDIO"))," ")</f>
        <v xml:space="preserve"> </v>
      </c>
      <c r="F858" s="5" t="str">
        <f>IF(B858&lt;&gt;" ",'Matriz Nº1 Identificación'!E858," ")</f>
        <v xml:space="preserve"> </v>
      </c>
      <c r="G858" s="101"/>
      <c r="H858" s="101"/>
      <c r="I858" s="4" t="str">
        <f>IFERROR(IF((VLOOKUP(G858,'Tabla 2-3-4-5'!$B$10:$C$12,2,FALSE)*(VLOOKUP('Matriz Nº2 Análisis'!H858,'Tabla 2-3-4-5'!$B$10:$C$12,2,FALSE)))&lt;3,"BAJO",IF((VLOOKUP(G858,'Tabla 2-3-4-5'!$B$10:$C$12,2,FALSE)*(VLOOKUP('Matriz Nº2 Análisis'!H858,'Tabla 2-3-4-5'!$B$10:$C$12,2,FALSE)))&gt;5,"ALTO","MEDIO"))," ")</f>
        <v xml:space="preserve"> </v>
      </c>
      <c r="J858" s="9"/>
      <c r="K858" s="10"/>
      <c r="N858" s="10"/>
      <c r="O858" s="10"/>
      <c r="P858" s="10"/>
      <c r="Q858" s="10"/>
      <c r="R858" s="10"/>
      <c r="S858" s="10"/>
      <c r="T858" s="10"/>
      <c r="U858" s="10"/>
      <c r="V858" s="10"/>
      <c r="W858" s="10"/>
      <c r="X858" s="10"/>
      <c r="Y858" s="10"/>
      <c r="Z858" s="10"/>
      <c r="AA858" s="10"/>
      <c r="AB858" s="10"/>
      <c r="AC858" s="10"/>
    </row>
    <row r="859" spans="1:29" ht="83.25" customHeight="1" x14ac:dyDescent="0.3">
      <c r="A859" s="136" t="str">
        <f>'Matriz Nº1 Identificación'!A859</f>
        <v>94. 4</v>
      </c>
      <c r="B859" s="4" t="str">
        <f>IF('Matriz Nº1 Identificación'!B859&lt;&gt;" ",'Matriz Nº1 Identificación'!F859," ")</f>
        <v xml:space="preserve"> </v>
      </c>
      <c r="C859" s="101"/>
      <c r="D859" s="101"/>
      <c r="E859" s="4" t="str">
        <f>IFERROR(IF((VLOOKUP(C859,'Tabla 2-3-4-5'!$B$10:$C$12,2,FALSE)*(VLOOKUP('Matriz Nº2 Análisis'!D859,'Tabla 2-3-4-5'!$B$10:$C$12,2,FALSE)))&lt;3,"BAJO",IF((VLOOKUP(C859,'Tabla 2-3-4-5'!$B$10:$C$12,2,FALSE)*(VLOOKUP('Matriz Nº2 Análisis'!D859,'Tabla 2-3-4-5'!$B$10:$C$12,2,FALSE)))&gt;5,"ALTO","MEDIO"))," ")</f>
        <v xml:space="preserve"> </v>
      </c>
      <c r="F859" s="5" t="str">
        <f>IF(B859&lt;&gt;" ",'Matriz Nº1 Identificación'!E859," ")</f>
        <v xml:space="preserve"> </v>
      </c>
      <c r="G859" s="101"/>
      <c r="H859" s="101"/>
      <c r="I859" s="4" t="str">
        <f>IFERROR(IF((VLOOKUP(G859,'Tabla 2-3-4-5'!$B$10:$C$12,2,FALSE)*(VLOOKUP('Matriz Nº2 Análisis'!H859,'Tabla 2-3-4-5'!$B$10:$C$12,2,FALSE)))&lt;3,"BAJO",IF((VLOOKUP(G859,'Tabla 2-3-4-5'!$B$10:$C$12,2,FALSE)*(VLOOKUP('Matriz Nº2 Análisis'!H859,'Tabla 2-3-4-5'!$B$10:$C$12,2,FALSE)))&gt;5,"ALTO","MEDIO"))," ")</f>
        <v xml:space="preserve"> </v>
      </c>
      <c r="J859" s="9"/>
      <c r="K859" s="10"/>
      <c r="N859" s="10"/>
      <c r="O859" s="10"/>
      <c r="P859" s="10"/>
      <c r="Q859" s="10"/>
      <c r="R859" s="10"/>
      <c r="S859" s="10"/>
      <c r="T859" s="10"/>
      <c r="U859" s="10"/>
      <c r="V859" s="10"/>
      <c r="W859" s="10"/>
      <c r="X859" s="10"/>
      <c r="Y859" s="10"/>
      <c r="Z859" s="10"/>
      <c r="AA859" s="10"/>
      <c r="AB859" s="10"/>
      <c r="AC859" s="10"/>
    </row>
    <row r="860" spans="1:29" ht="83.25" customHeight="1" x14ac:dyDescent="0.3">
      <c r="A860" s="136" t="str">
        <f>'Matriz Nº1 Identificación'!A860</f>
        <v>94. 5</v>
      </c>
      <c r="B860" s="4" t="str">
        <f>IF('Matriz Nº1 Identificación'!B860&lt;&gt;" ",'Matriz Nº1 Identificación'!F860," ")</f>
        <v xml:space="preserve"> </v>
      </c>
      <c r="C860" s="101"/>
      <c r="D860" s="101"/>
      <c r="E860" s="4" t="str">
        <f>IFERROR(IF((VLOOKUP(C860,'Tabla 2-3-4-5'!$B$10:$C$12,2,FALSE)*(VLOOKUP('Matriz Nº2 Análisis'!D860,'Tabla 2-3-4-5'!$B$10:$C$12,2,FALSE)))&lt;3,"BAJO",IF((VLOOKUP(C860,'Tabla 2-3-4-5'!$B$10:$C$12,2,FALSE)*(VLOOKUP('Matriz Nº2 Análisis'!D860,'Tabla 2-3-4-5'!$B$10:$C$12,2,FALSE)))&gt;5,"ALTO","MEDIO"))," ")</f>
        <v xml:space="preserve"> </v>
      </c>
      <c r="F860" s="5" t="str">
        <f>IF(B860&lt;&gt;" ",'Matriz Nº1 Identificación'!E860," ")</f>
        <v xml:space="preserve"> </v>
      </c>
      <c r="G860" s="101"/>
      <c r="H860" s="101"/>
      <c r="I860" s="4" t="str">
        <f>IFERROR(IF((VLOOKUP(G860,'Tabla 2-3-4-5'!$B$10:$C$12,2,FALSE)*(VLOOKUP('Matriz Nº2 Análisis'!H860,'Tabla 2-3-4-5'!$B$10:$C$12,2,FALSE)))&lt;3,"BAJO",IF((VLOOKUP(G860,'Tabla 2-3-4-5'!$B$10:$C$12,2,FALSE)*(VLOOKUP('Matriz Nº2 Análisis'!H860,'Tabla 2-3-4-5'!$B$10:$C$12,2,FALSE)))&gt;5,"ALTO","MEDIO"))," ")</f>
        <v xml:space="preserve"> </v>
      </c>
      <c r="J860" s="9"/>
      <c r="K860" s="10"/>
      <c r="N860" s="10"/>
      <c r="O860" s="10"/>
      <c r="P860" s="10"/>
      <c r="Q860" s="10"/>
      <c r="R860" s="10"/>
      <c r="S860" s="10"/>
      <c r="T860" s="10"/>
      <c r="U860" s="10"/>
      <c r="V860" s="10"/>
      <c r="W860" s="10"/>
      <c r="X860" s="10"/>
      <c r="Y860" s="10"/>
      <c r="Z860" s="10"/>
      <c r="AA860" s="10"/>
      <c r="AB860" s="10"/>
      <c r="AC860" s="10"/>
    </row>
    <row r="861" spans="1:29" ht="83.25" customHeight="1" x14ac:dyDescent="0.3">
      <c r="A861" s="136" t="str">
        <f>'Matriz Nº1 Identificación'!A861</f>
        <v>94. 6</v>
      </c>
      <c r="B861" s="4" t="str">
        <f>IF('Matriz Nº1 Identificación'!B861&lt;&gt;" ",'Matriz Nº1 Identificación'!F861," ")</f>
        <v xml:space="preserve"> </v>
      </c>
      <c r="C861" s="101"/>
      <c r="D861" s="101"/>
      <c r="E861" s="4" t="str">
        <f>IFERROR(IF((VLOOKUP(C861,'Tabla 2-3-4-5'!$B$10:$C$12,2,FALSE)*(VLOOKUP('Matriz Nº2 Análisis'!D861,'Tabla 2-3-4-5'!$B$10:$C$12,2,FALSE)))&lt;3,"BAJO",IF((VLOOKUP(C861,'Tabla 2-3-4-5'!$B$10:$C$12,2,FALSE)*(VLOOKUP('Matriz Nº2 Análisis'!D861,'Tabla 2-3-4-5'!$B$10:$C$12,2,FALSE)))&gt;5,"ALTO","MEDIO"))," ")</f>
        <v xml:space="preserve"> </v>
      </c>
      <c r="F861" s="5" t="str">
        <f>IF(B861&lt;&gt;" ",'Matriz Nº1 Identificación'!E861," ")</f>
        <v xml:space="preserve"> </v>
      </c>
      <c r="G861" s="101"/>
      <c r="H861" s="101"/>
      <c r="I861" s="4" t="str">
        <f>IFERROR(IF((VLOOKUP(G861,'Tabla 2-3-4-5'!$B$10:$C$12,2,FALSE)*(VLOOKUP('Matriz Nº2 Análisis'!H861,'Tabla 2-3-4-5'!$B$10:$C$12,2,FALSE)))&lt;3,"BAJO",IF((VLOOKUP(G861,'Tabla 2-3-4-5'!$B$10:$C$12,2,FALSE)*(VLOOKUP('Matriz Nº2 Análisis'!H861,'Tabla 2-3-4-5'!$B$10:$C$12,2,FALSE)))&gt;5,"ALTO","MEDIO"))," ")</f>
        <v xml:space="preserve"> </v>
      </c>
      <c r="J861" s="9"/>
      <c r="K861" s="10"/>
      <c r="N861" s="10"/>
      <c r="O861" s="10"/>
      <c r="P861" s="10"/>
      <c r="Q861" s="10"/>
      <c r="R861" s="10"/>
      <c r="S861" s="10"/>
      <c r="T861" s="10"/>
      <c r="U861" s="10"/>
      <c r="V861" s="10"/>
      <c r="W861" s="10"/>
      <c r="X861" s="10"/>
      <c r="Y861" s="10"/>
      <c r="Z861" s="10"/>
      <c r="AA861" s="10"/>
      <c r="AB861" s="10"/>
      <c r="AC861" s="10"/>
    </row>
    <row r="862" spans="1:29" ht="83.25" customHeight="1" thickBot="1" x14ac:dyDescent="0.35">
      <c r="A862" s="136" t="str">
        <f>'Matriz Nº1 Identificación'!A862</f>
        <v>94. 7</v>
      </c>
      <c r="B862" s="4" t="str">
        <f>IF('Matriz Nº1 Identificación'!B862&lt;&gt;" ",'Matriz Nº1 Identificación'!F862," ")</f>
        <v xml:space="preserve"> </v>
      </c>
      <c r="C862" s="101"/>
      <c r="D862" s="101"/>
      <c r="E862" s="4" t="str">
        <f>IFERROR(IF((VLOOKUP(C862,'Tabla 2-3-4-5'!$B$10:$C$12,2,FALSE)*(VLOOKUP('Matriz Nº2 Análisis'!D862,'Tabla 2-3-4-5'!$B$10:$C$12,2,FALSE)))&lt;3,"BAJO",IF((VLOOKUP(C862,'Tabla 2-3-4-5'!$B$10:$C$12,2,FALSE)*(VLOOKUP('Matriz Nº2 Análisis'!D862,'Tabla 2-3-4-5'!$B$10:$C$12,2,FALSE)))&gt;5,"ALTO","MEDIO"))," ")</f>
        <v xml:space="preserve"> </v>
      </c>
      <c r="F862" s="5" t="str">
        <f>IF(B862&lt;&gt;" ",'Matriz Nº1 Identificación'!E862," ")</f>
        <v xml:space="preserve"> </v>
      </c>
      <c r="G862" s="101"/>
      <c r="H862" s="101"/>
      <c r="I862" s="4" t="str">
        <f>IFERROR(IF((VLOOKUP(G862,'Tabla 2-3-4-5'!$B$10:$C$12,2,FALSE)*(VLOOKUP('Matriz Nº2 Análisis'!H862,'Tabla 2-3-4-5'!$B$10:$C$12,2,FALSE)))&lt;3,"BAJO",IF((VLOOKUP(G862,'Tabla 2-3-4-5'!$B$10:$C$12,2,FALSE)*(VLOOKUP('Matriz Nº2 Análisis'!H862,'Tabla 2-3-4-5'!$B$10:$C$12,2,FALSE)))&gt;5,"ALTO","MEDIO"))," ")</f>
        <v xml:space="preserve"> </v>
      </c>
      <c r="J862" s="9"/>
      <c r="K862" s="10"/>
      <c r="N862" s="10"/>
      <c r="O862" s="10"/>
      <c r="P862" s="10"/>
      <c r="Q862" s="10"/>
      <c r="R862" s="10"/>
      <c r="S862" s="10"/>
      <c r="T862" s="10"/>
      <c r="U862" s="10"/>
      <c r="V862" s="10"/>
      <c r="W862" s="10"/>
      <c r="X862" s="10"/>
      <c r="Y862" s="10"/>
      <c r="Z862" s="10"/>
      <c r="AA862" s="10"/>
      <c r="AB862" s="10"/>
      <c r="AC862" s="10"/>
    </row>
    <row r="863" spans="1:29" ht="23.25" customHeight="1" thickBot="1" x14ac:dyDescent="0.35">
      <c r="A863" s="73" t="str">
        <f>'Matriz Nº1 Identificación'!A863</f>
        <v xml:space="preserve">Objetivo Estratégico: </v>
      </c>
      <c r="B863" s="409">
        <f>+'Matriz Nº1 Identificación'!B863:H863</f>
        <v>0</v>
      </c>
      <c r="C863" s="410"/>
      <c r="D863" s="410"/>
      <c r="E863" s="410"/>
      <c r="F863" s="410"/>
      <c r="G863" s="410"/>
      <c r="H863" s="410"/>
      <c r="I863" s="411"/>
      <c r="J863" s="1"/>
    </row>
    <row r="864" spans="1:29" ht="26.25" customHeight="1" x14ac:dyDescent="0.3">
      <c r="A864" s="75" t="str">
        <f>'Matriz Nº1 Identificación'!A864</f>
        <v>Objetivo táctico</v>
      </c>
      <c r="B864" s="406" t="str">
        <f>+'Matriz Nº1 Identificación'!B864:H864</f>
        <v xml:space="preserve">95. </v>
      </c>
      <c r="C864" s="407"/>
      <c r="D864" s="407"/>
      <c r="E864" s="407"/>
      <c r="F864" s="407"/>
      <c r="G864" s="407"/>
      <c r="H864" s="407"/>
      <c r="I864" s="408"/>
      <c r="J864" s="1"/>
    </row>
    <row r="865" spans="1:29" ht="83.25" customHeight="1" x14ac:dyDescent="0.3">
      <c r="A865" s="136" t="str">
        <f>'Matriz Nº1 Identificación'!A865</f>
        <v>95. 1</v>
      </c>
      <c r="B865" s="4" t="str">
        <f>IF('Matriz Nº1 Identificación'!B865&lt;&gt;" ",'Matriz Nº1 Identificación'!F865," ")</f>
        <v xml:space="preserve"> </v>
      </c>
      <c r="C865" s="101"/>
      <c r="D865" s="101"/>
      <c r="E865" s="4" t="str">
        <f>IFERROR(IF((VLOOKUP(C865,'Tabla 2-3-4-5'!$B$10:$C$12,2,FALSE)*(VLOOKUP('Matriz Nº2 Análisis'!D865,'Tabla 2-3-4-5'!$B$10:$C$12,2,FALSE)))&lt;3,"BAJO",IF((VLOOKUP(C865,'Tabla 2-3-4-5'!$B$10:$C$12,2,FALSE)*(VLOOKUP('Matriz Nº2 Análisis'!D865,'Tabla 2-3-4-5'!$B$10:$C$12,2,FALSE)))&gt;5,"ALTO","MEDIO"))," ")</f>
        <v xml:space="preserve"> </v>
      </c>
      <c r="F865" s="5" t="str">
        <f>IF(B865&lt;&gt;" ",'Matriz Nº1 Identificación'!E865," ")</f>
        <v xml:space="preserve"> </v>
      </c>
      <c r="G865" s="101"/>
      <c r="H865" s="101"/>
      <c r="I865" s="4" t="str">
        <f>IFERROR(IF((VLOOKUP(G865,'Tabla 2-3-4-5'!$B$10:$C$12,2,FALSE)*(VLOOKUP('Matriz Nº2 Análisis'!H865,'Tabla 2-3-4-5'!$B$10:$C$12,2,FALSE)))&lt;3,"BAJO",IF((VLOOKUP(G865,'Tabla 2-3-4-5'!$B$10:$C$12,2,FALSE)*(VLOOKUP('Matriz Nº2 Análisis'!H865,'Tabla 2-3-4-5'!$B$10:$C$12,2,FALSE)))&gt;5,"ALTO","MEDIO"))," ")</f>
        <v xml:space="preserve"> </v>
      </c>
      <c r="J865" s="9"/>
      <c r="K865" s="10"/>
      <c r="N865" s="10"/>
      <c r="O865" s="10"/>
      <c r="P865" s="10"/>
      <c r="Q865" s="10"/>
      <c r="R865" s="10"/>
      <c r="S865" s="10"/>
      <c r="T865" s="10"/>
      <c r="U865" s="10"/>
      <c r="V865" s="10"/>
      <c r="W865" s="10"/>
      <c r="X865" s="10"/>
      <c r="Y865" s="10"/>
      <c r="Z865" s="10"/>
      <c r="AA865" s="10"/>
      <c r="AB865" s="10"/>
      <c r="AC865" s="10"/>
    </row>
    <row r="866" spans="1:29" ht="83.25" customHeight="1" x14ac:dyDescent="0.3">
      <c r="A866" s="136" t="str">
        <f>'Matriz Nº1 Identificación'!A866</f>
        <v>95. 2</v>
      </c>
      <c r="B866" s="4" t="str">
        <f>IF('Matriz Nº1 Identificación'!B866&lt;&gt;" ",'Matriz Nº1 Identificación'!F866," ")</f>
        <v xml:space="preserve"> </v>
      </c>
      <c r="C866" s="101"/>
      <c r="D866" s="101"/>
      <c r="E866" s="4" t="str">
        <f>IFERROR(IF((VLOOKUP(C866,'Tabla 2-3-4-5'!$B$10:$C$12,2,FALSE)*(VLOOKUP('Matriz Nº2 Análisis'!D866,'Tabla 2-3-4-5'!$B$10:$C$12,2,FALSE)))&lt;3,"BAJO",IF((VLOOKUP(C866,'Tabla 2-3-4-5'!$B$10:$C$12,2,FALSE)*(VLOOKUP('Matriz Nº2 Análisis'!D866,'Tabla 2-3-4-5'!$B$10:$C$12,2,FALSE)))&gt;5,"ALTO","MEDIO"))," ")</f>
        <v xml:space="preserve"> </v>
      </c>
      <c r="F866" s="5" t="str">
        <f>IF(B866&lt;&gt;" ",'Matriz Nº1 Identificación'!E866," ")</f>
        <v xml:space="preserve"> </v>
      </c>
      <c r="G866" s="101"/>
      <c r="H866" s="101"/>
      <c r="I866" s="4" t="str">
        <f>IFERROR(IF((VLOOKUP(G866,'Tabla 2-3-4-5'!$B$10:$C$12,2,FALSE)*(VLOOKUP('Matriz Nº2 Análisis'!H866,'Tabla 2-3-4-5'!$B$10:$C$12,2,FALSE)))&lt;3,"BAJO",IF((VLOOKUP(G866,'Tabla 2-3-4-5'!$B$10:$C$12,2,FALSE)*(VLOOKUP('Matriz Nº2 Análisis'!H866,'Tabla 2-3-4-5'!$B$10:$C$12,2,FALSE)))&gt;5,"ALTO","MEDIO"))," ")</f>
        <v xml:space="preserve"> </v>
      </c>
      <c r="J866" s="9"/>
      <c r="K866" s="10"/>
      <c r="N866" s="10"/>
      <c r="O866" s="10"/>
      <c r="P866" s="10"/>
      <c r="Q866" s="10"/>
      <c r="R866" s="10"/>
      <c r="S866" s="10"/>
      <c r="T866" s="10"/>
      <c r="U866" s="10"/>
      <c r="V866" s="10"/>
      <c r="W866" s="10"/>
      <c r="X866" s="10"/>
      <c r="Y866" s="10"/>
      <c r="Z866" s="10"/>
      <c r="AA866" s="10"/>
      <c r="AB866" s="10"/>
      <c r="AC866" s="10"/>
    </row>
    <row r="867" spans="1:29" ht="83.25" customHeight="1" x14ac:dyDescent="0.3">
      <c r="A867" s="136" t="str">
        <f>'Matriz Nº1 Identificación'!A867</f>
        <v>95. 3</v>
      </c>
      <c r="B867" s="4" t="str">
        <f>IF('Matriz Nº1 Identificación'!B867&lt;&gt;" ",'Matriz Nº1 Identificación'!F867," ")</f>
        <v xml:space="preserve"> </v>
      </c>
      <c r="C867" s="101"/>
      <c r="D867" s="101"/>
      <c r="E867" s="4" t="str">
        <f>IFERROR(IF((VLOOKUP(C867,'Tabla 2-3-4-5'!$B$10:$C$12,2,FALSE)*(VLOOKUP('Matriz Nº2 Análisis'!D867,'Tabla 2-3-4-5'!$B$10:$C$12,2,FALSE)))&lt;3,"BAJO",IF((VLOOKUP(C867,'Tabla 2-3-4-5'!$B$10:$C$12,2,FALSE)*(VLOOKUP('Matriz Nº2 Análisis'!D867,'Tabla 2-3-4-5'!$B$10:$C$12,2,FALSE)))&gt;5,"ALTO","MEDIO"))," ")</f>
        <v xml:space="preserve"> </v>
      </c>
      <c r="F867" s="5" t="str">
        <f>IF(B867&lt;&gt;" ",'Matriz Nº1 Identificación'!E867," ")</f>
        <v xml:space="preserve"> </v>
      </c>
      <c r="G867" s="101"/>
      <c r="H867" s="101"/>
      <c r="I867" s="4" t="str">
        <f>IFERROR(IF((VLOOKUP(G867,'Tabla 2-3-4-5'!$B$10:$C$12,2,FALSE)*(VLOOKUP('Matriz Nº2 Análisis'!H867,'Tabla 2-3-4-5'!$B$10:$C$12,2,FALSE)))&lt;3,"BAJO",IF((VLOOKUP(G867,'Tabla 2-3-4-5'!$B$10:$C$12,2,FALSE)*(VLOOKUP('Matriz Nº2 Análisis'!H867,'Tabla 2-3-4-5'!$B$10:$C$12,2,FALSE)))&gt;5,"ALTO","MEDIO"))," ")</f>
        <v xml:space="preserve"> </v>
      </c>
      <c r="J867" s="9"/>
      <c r="K867" s="10"/>
      <c r="N867" s="10"/>
      <c r="O867" s="10"/>
      <c r="P867" s="10"/>
      <c r="Q867" s="10"/>
      <c r="R867" s="10"/>
      <c r="S867" s="10"/>
      <c r="T867" s="10"/>
      <c r="U867" s="10"/>
      <c r="V867" s="10"/>
      <c r="W867" s="10"/>
      <c r="X867" s="10"/>
      <c r="Y867" s="10"/>
      <c r="Z867" s="10"/>
      <c r="AA867" s="10"/>
      <c r="AB867" s="10"/>
      <c r="AC867" s="10"/>
    </row>
    <row r="868" spans="1:29" ht="83.25" customHeight="1" x14ac:dyDescent="0.3">
      <c r="A868" s="136" t="str">
        <f>'Matriz Nº1 Identificación'!A868</f>
        <v>95. 4</v>
      </c>
      <c r="B868" s="4" t="str">
        <f>IF('Matriz Nº1 Identificación'!B868&lt;&gt;" ",'Matriz Nº1 Identificación'!F868," ")</f>
        <v xml:space="preserve"> </v>
      </c>
      <c r="C868" s="101"/>
      <c r="D868" s="101"/>
      <c r="E868" s="4" t="str">
        <f>IFERROR(IF((VLOOKUP(C868,'Tabla 2-3-4-5'!$B$10:$C$12,2,FALSE)*(VLOOKUP('Matriz Nº2 Análisis'!D868,'Tabla 2-3-4-5'!$B$10:$C$12,2,FALSE)))&lt;3,"BAJO",IF((VLOOKUP(C868,'Tabla 2-3-4-5'!$B$10:$C$12,2,FALSE)*(VLOOKUP('Matriz Nº2 Análisis'!D868,'Tabla 2-3-4-5'!$B$10:$C$12,2,FALSE)))&gt;5,"ALTO","MEDIO"))," ")</f>
        <v xml:space="preserve"> </v>
      </c>
      <c r="F868" s="5" t="str">
        <f>IF(B868&lt;&gt;" ",'Matriz Nº1 Identificación'!E868," ")</f>
        <v xml:space="preserve"> </v>
      </c>
      <c r="G868" s="101"/>
      <c r="H868" s="101"/>
      <c r="I868" s="4" t="str">
        <f>IFERROR(IF((VLOOKUP(G868,'Tabla 2-3-4-5'!$B$10:$C$12,2,FALSE)*(VLOOKUP('Matriz Nº2 Análisis'!H868,'Tabla 2-3-4-5'!$B$10:$C$12,2,FALSE)))&lt;3,"BAJO",IF((VLOOKUP(G868,'Tabla 2-3-4-5'!$B$10:$C$12,2,FALSE)*(VLOOKUP('Matriz Nº2 Análisis'!H868,'Tabla 2-3-4-5'!$B$10:$C$12,2,FALSE)))&gt;5,"ALTO","MEDIO"))," ")</f>
        <v xml:space="preserve"> </v>
      </c>
      <c r="J868" s="9"/>
      <c r="K868" s="10"/>
      <c r="N868" s="10"/>
      <c r="O868" s="10"/>
      <c r="P868" s="10"/>
      <c r="Q868" s="10"/>
      <c r="R868" s="10"/>
      <c r="S868" s="10"/>
      <c r="T868" s="10"/>
      <c r="U868" s="10"/>
      <c r="V868" s="10"/>
      <c r="W868" s="10"/>
      <c r="X868" s="10"/>
      <c r="Y868" s="10"/>
      <c r="Z868" s="10"/>
      <c r="AA868" s="10"/>
      <c r="AB868" s="10"/>
      <c r="AC868" s="10"/>
    </row>
    <row r="869" spans="1:29" ht="83.25" customHeight="1" x14ac:dyDescent="0.3">
      <c r="A869" s="136" t="str">
        <f>'Matriz Nº1 Identificación'!A869</f>
        <v>95. 5</v>
      </c>
      <c r="B869" s="4" t="str">
        <f>IF('Matriz Nº1 Identificación'!B869&lt;&gt;" ",'Matriz Nº1 Identificación'!F869," ")</f>
        <v xml:space="preserve"> </v>
      </c>
      <c r="C869" s="101"/>
      <c r="D869" s="101"/>
      <c r="E869" s="4" t="str">
        <f>IFERROR(IF((VLOOKUP(C869,'Tabla 2-3-4-5'!$B$10:$C$12,2,FALSE)*(VLOOKUP('Matriz Nº2 Análisis'!D869,'Tabla 2-3-4-5'!$B$10:$C$12,2,FALSE)))&lt;3,"BAJO",IF((VLOOKUP(C869,'Tabla 2-3-4-5'!$B$10:$C$12,2,FALSE)*(VLOOKUP('Matriz Nº2 Análisis'!D869,'Tabla 2-3-4-5'!$B$10:$C$12,2,FALSE)))&gt;5,"ALTO","MEDIO"))," ")</f>
        <v xml:space="preserve"> </v>
      </c>
      <c r="F869" s="5" t="str">
        <f>IF(B869&lt;&gt;" ",'Matriz Nº1 Identificación'!E869," ")</f>
        <v xml:space="preserve"> </v>
      </c>
      <c r="G869" s="101"/>
      <c r="H869" s="101"/>
      <c r="I869" s="4" t="str">
        <f>IFERROR(IF((VLOOKUP(G869,'Tabla 2-3-4-5'!$B$10:$C$12,2,FALSE)*(VLOOKUP('Matriz Nº2 Análisis'!H869,'Tabla 2-3-4-5'!$B$10:$C$12,2,FALSE)))&lt;3,"BAJO",IF((VLOOKUP(G869,'Tabla 2-3-4-5'!$B$10:$C$12,2,FALSE)*(VLOOKUP('Matriz Nº2 Análisis'!H869,'Tabla 2-3-4-5'!$B$10:$C$12,2,FALSE)))&gt;5,"ALTO","MEDIO"))," ")</f>
        <v xml:space="preserve"> </v>
      </c>
      <c r="J869" s="9"/>
      <c r="K869" s="10"/>
      <c r="N869" s="10"/>
      <c r="O869" s="10"/>
      <c r="P869" s="10"/>
      <c r="Q869" s="10"/>
      <c r="R869" s="10"/>
      <c r="S869" s="10"/>
      <c r="T869" s="10"/>
      <c r="U869" s="10"/>
      <c r="V869" s="10"/>
      <c r="W869" s="10"/>
      <c r="X869" s="10"/>
      <c r="Y869" s="10"/>
      <c r="Z869" s="10"/>
      <c r="AA869" s="10"/>
      <c r="AB869" s="10"/>
      <c r="AC869" s="10"/>
    </row>
    <row r="870" spans="1:29" ht="83.25" customHeight="1" x14ac:dyDescent="0.3">
      <c r="A870" s="136" t="str">
        <f>'Matriz Nº1 Identificación'!A870</f>
        <v>95. 6</v>
      </c>
      <c r="B870" s="4" t="str">
        <f>IF('Matriz Nº1 Identificación'!B870&lt;&gt;" ",'Matriz Nº1 Identificación'!F870," ")</f>
        <v xml:space="preserve"> </v>
      </c>
      <c r="C870" s="101"/>
      <c r="D870" s="101"/>
      <c r="E870" s="4" t="str">
        <f>IFERROR(IF((VLOOKUP(C870,'Tabla 2-3-4-5'!$B$10:$C$12,2,FALSE)*(VLOOKUP('Matriz Nº2 Análisis'!D870,'Tabla 2-3-4-5'!$B$10:$C$12,2,FALSE)))&lt;3,"BAJO",IF((VLOOKUP(C870,'Tabla 2-3-4-5'!$B$10:$C$12,2,FALSE)*(VLOOKUP('Matriz Nº2 Análisis'!D870,'Tabla 2-3-4-5'!$B$10:$C$12,2,FALSE)))&gt;5,"ALTO","MEDIO"))," ")</f>
        <v xml:space="preserve"> </v>
      </c>
      <c r="F870" s="5" t="str">
        <f>IF(B870&lt;&gt;" ",'Matriz Nº1 Identificación'!E870," ")</f>
        <v xml:space="preserve"> </v>
      </c>
      <c r="G870" s="101"/>
      <c r="H870" s="101"/>
      <c r="I870" s="4" t="str">
        <f>IFERROR(IF((VLOOKUP(G870,'Tabla 2-3-4-5'!$B$10:$C$12,2,FALSE)*(VLOOKUP('Matriz Nº2 Análisis'!H870,'Tabla 2-3-4-5'!$B$10:$C$12,2,FALSE)))&lt;3,"BAJO",IF((VLOOKUP(G870,'Tabla 2-3-4-5'!$B$10:$C$12,2,FALSE)*(VLOOKUP('Matriz Nº2 Análisis'!H870,'Tabla 2-3-4-5'!$B$10:$C$12,2,FALSE)))&gt;5,"ALTO","MEDIO"))," ")</f>
        <v xml:space="preserve"> </v>
      </c>
      <c r="J870" s="9"/>
      <c r="K870" s="10"/>
      <c r="N870" s="10"/>
      <c r="O870" s="10"/>
      <c r="P870" s="10"/>
      <c r="Q870" s="10"/>
      <c r="R870" s="10"/>
      <c r="S870" s="10"/>
      <c r="T870" s="10"/>
      <c r="U870" s="10"/>
      <c r="V870" s="10"/>
      <c r="W870" s="10"/>
      <c r="X870" s="10"/>
      <c r="Y870" s="10"/>
      <c r="Z870" s="10"/>
      <c r="AA870" s="10"/>
      <c r="AB870" s="10"/>
      <c r="AC870" s="10"/>
    </row>
    <row r="871" spans="1:29" ht="83.25" customHeight="1" thickBot="1" x14ac:dyDescent="0.35">
      <c r="A871" s="136" t="str">
        <f>'Matriz Nº1 Identificación'!A871</f>
        <v>95. 7</v>
      </c>
      <c r="B871" s="4" t="str">
        <f>IF('Matriz Nº1 Identificación'!B871&lt;&gt;" ",'Matriz Nº1 Identificación'!F871," ")</f>
        <v xml:space="preserve"> </v>
      </c>
      <c r="C871" s="101"/>
      <c r="D871" s="101"/>
      <c r="E871" s="4" t="str">
        <f>IFERROR(IF((VLOOKUP(C871,'Tabla 2-3-4-5'!$B$10:$C$12,2,FALSE)*(VLOOKUP('Matriz Nº2 Análisis'!D871,'Tabla 2-3-4-5'!$B$10:$C$12,2,FALSE)))&lt;3,"BAJO",IF((VLOOKUP(C871,'Tabla 2-3-4-5'!$B$10:$C$12,2,FALSE)*(VLOOKUP('Matriz Nº2 Análisis'!D871,'Tabla 2-3-4-5'!$B$10:$C$12,2,FALSE)))&gt;5,"ALTO","MEDIO"))," ")</f>
        <v xml:space="preserve"> </v>
      </c>
      <c r="F871" s="5" t="str">
        <f>IF(B871&lt;&gt;" ",'Matriz Nº1 Identificación'!E871," ")</f>
        <v xml:space="preserve"> </v>
      </c>
      <c r="G871" s="101"/>
      <c r="H871" s="101"/>
      <c r="I871" s="4" t="str">
        <f>IFERROR(IF((VLOOKUP(G871,'Tabla 2-3-4-5'!$B$10:$C$12,2,FALSE)*(VLOOKUP('Matriz Nº2 Análisis'!H871,'Tabla 2-3-4-5'!$B$10:$C$12,2,FALSE)))&lt;3,"BAJO",IF((VLOOKUP(G871,'Tabla 2-3-4-5'!$B$10:$C$12,2,FALSE)*(VLOOKUP('Matriz Nº2 Análisis'!H871,'Tabla 2-3-4-5'!$B$10:$C$12,2,FALSE)))&gt;5,"ALTO","MEDIO"))," ")</f>
        <v xml:space="preserve"> </v>
      </c>
      <c r="J871" s="9"/>
      <c r="K871" s="10"/>
      <c r="N871" s="10"/>
      <c r="O871" s="10"/>
      <c r="P871" s="10"/>
      <c r="Q871" s="10"/>
      <c r="R871" s="10"/>
      <c r="S871" s="10"/>
      <c r="T871" s="10"/>
      <c r="U871" s="10"/>
      <c r="V871" s="10"/>
      <c r="W871" s="10"/>
      <c r="X871" s="10"/>
      <c r="Y871" s="10"/>
      <c r="Z871" s="10"/>
      <c r="AA871" s="10"/>
      <c r="AB871" s="10"/>
      <c r="AC871" s="10"/>
    </row>
    <row r="872" spans="1:29" ht="23.25" customHeight="1" thickBot="1" x14ac:dyDescent="0.35">
      <c r="A872" s="73" t="str">
        <f>'Matriz Nº1 Identificación'!A872</f>
        <v xml:space="preserve">Objetivo Estratégico: </v>
      </c>
      <c r="B872" s="409">
        <f>+'Matriz Nº1 Identificación'!B872:H872</f>
        <v>0</v>
      </c>
      <c r="C872" s="410"/>
      <c r="D872" s="410"/>
      <c r="E872" s="410"/>
      <c r="F872" s="410"/>
      <c r="G872" s="410"/>
      <c r="H872" s="410"/>
      <c r="I872" s="411"/>
      <c r="J872" s="1"/>
    </row>
    <row r="873" spans="1:29" ht="26.25" customHeight="1" x14ac:dyDescent="0.3">
      <c r="A873" s="75" t="str">
        <f>'Matriz Nº1 Identificación'!A873</f>
        <v>Objetivo táctico</v>
      </c>
      <c r="B873" s="406" t="str">
        <f>+'Matriz Nº1 Identificación'!B873:H873</f>
        <v xml:space="preserve">96. </v>
      </c>
      <c r="C873" s="407"/>
      <c r="D873" s="407"/>
      <c r="E873" s="407"/>
      <c r="F873" s="407"/>
      <c r="G873" s="407"/>
      <c r="H873" s="407"/>
      <c r="I873" s="408"/>
      <c r="J873" s="1"/>
    </row>
    <row r="874" spans="1:29" ht="83.25" customHeight="1" x14ac:dyDescent="0.3">
      <c r="A874" s="136" t="str">
        <f>'Matriz Nº1 Identificación'!A874</f>
        <v>96. 1</v>
      </c>
      <c r="B874" s="4" t="str">
        <f>IF('Matriz Nº1 Identificación'!B874&lt;&gt;" ",'Matriz Nº1 Identificación'!F874," ")</f>
        <v xml:space="preserve"> </v>
      </c>
      <c r="C874" s="101"/>
      <c r="D874" s="101"/>
      <c r="E874" s="4" t="str">
        <f>IFERROR(IF((VLOOKUP(C874,'Tabla 2-3-4-5'!$B$10:$C$12,2,FALSE)*(VLOOKUP('Matriz Nº2 Análisis'!D874,'Tabla 2-3-4-5'!$B$10:$C$12,2,FALSE)))&lt;3,"BAJO",IF((VLOOKUP(C874,'Tabla 2-3-4-5'!$B$10:$C$12,2,FALSE)*(VLOOKUP('Matriz Nº2 Análisis'!D874,'Tabla 2-3-4-5'!$B$10:$C$12,2,FALSE)))&gt;5,"ALTO","MEDIO"))," ")</f>
        <v xml:space="preserve"> </v>
      </c>
      <c r="F874" s="5" t="str">
        <f>IF(B874&lt;&gt;" ",'Matriz Nº1 Identificación'!E874," ")</f>
        <v xml:space="preserve"> </v>
      </c>
      <c r="G874" s="101"/>
      <c r="H874" s="101"/>
      <c r="I874" s="4" t="str">
        <f>IFERROR(IF((VLOOKUP(G874,'Tabla 2-3-4-5'!$B$10:$C$12,2,FALSE)*(VLOOKUP('Matriz Nº2 Análisis'!H874,'Tabla 2-3-4-5'!$B$10:$C$12,2,FALSE)))&lt;3,"BAJO",IF((VLOOKUP(G874,'Tabla 2-3-4-5'!$B$10:$C$12,2,FALSE)*(VLOOKUP('Matriz Nº2 Análisis'!H874,'Tabla 2-3-4-5'!$B$10:$C$12,2,FALSE)))&gt;5,"ALTO","MEDIO"))," ")</f>
        <v xml:space="preserve"> </v>
      </c>
      <c r="J874" s="9"/>
      <c r="K874" s="10"/>
      <c r="N874" s="10"/>
      <c r="O874" s="10"/>
      <c r="P874" s="10"/>
      <c r="Q874" s="10"/>
      <c r="R874" s="10"/>
      <c r="S874" s="10"/>
      <c r="T874" s="10"/>
      <c r="U874" s="10"/>
      <c r="V874" s="10"/>
      <c r="W874" s="10"/>
      <c r="X874" s="10"/>
      <c r="Y874" s="10"/>
      <c r="Z874" s="10"/>
      <c r="AA874" s="10"/>
      <c r="AB874" s="10"/>
      <c r="AC874" s="10"/>
    </row>
    <row r="875" spans="1:29" ht="83.25" customHeight="1" x14ac:dyDescent="0.3">
      <c r="A875" s="136" t="str">
        <f>'Matriz Nº1 Identificación'!A875</f>
        <v>96. 2</v>
      </c>
      <c r="B875" s="4" t="str">
        <f>IF('Matriz Nº1 Identificación'!B875&lt;&gt;" ",'Matriz Nº1 Identificación'!F875," ")</f>
        <v xml:space="preserve"> </v>
      </c>
      <c r="C875" s="101"/>
      <c r="D875" s="101"/>
      <c r="E875" s="4" t="str">
        <f>IFERROR(IF((VLOOKUP(C875,'Tabla 2-3-4-5'!$B$10:$C$12,2,FALSE)*(VLOOKUP('Matriz Nº2 Análisis'!D875,'Tabla 2-3-4-5'!$B$10:$C$12,2,FALSE)))&lt;3,"BAJO",IF((VLOOKUP(C875,'Tabla 2-3-4-5'!$B$10:$C$12,2,FALSE)*(VLOOKUP('Matriz Nº2 Análisis'!D875,'Tabla 2-3-4-5'!$B$10:$C$12,2,FALSE)))&gt;5,"ALTO","MEDIO"))," ")</f>
        <v xml:space="preserve"> </v>
      </c>
      <c r="F875" s="5" t="str">
        <f>IF(B875&lt;&gt;" ",'Matriz Nº1 Identificación'!E875," ")</f>
        <v xml:space="preserve"> </v>
      </c>
      <c r="G875" s="101"/>
      <c r="H875" s="101"/>
      <c r="I875" s="4" t="str">
        <f>IFERROR(IF((VLOOKUP(G875,'Tabla 2-3-4-5'!$B$10:$C$12,2,FALSE)*(VLOOKUP('Matriz Nº2 Análisis'!H875,'Tabla 2-3-4-5'!$B$10:$C$12,2,FALSE)))&lt;3,"BAJO",IF((VLOOKUP(G875,'Tabla 2-3-4-5'!$B$10:$C$12,2,FALSE)*(VLOOKUP('Matriz Nº2 Análisis'!H875,'Tabla 2-3-4-5'!$B$10:$C$12,2,FALSE)))&gt;5,"ALTO","MEDIO"))," ")</f>
        <v xml:space="preserve"> </v>
      </c>
      <c r="J875" s="9"/>
      <c r="K875" s="10"/>
      <c r="N875" s="10"/>
      <c r="O875" s="10"/>
      <c r="P875" s="10"/>
      <c r="Q875" s="10"/>
      <c r="R875" s="10"/>
      <c r="S875" s="10"/>
      <c r="T875" s="10"/>
      <c r="U875" s="10"/>
      <c r="V875" s="10"/>
      <c r="W875" s="10"/>
      <c r="X875" s="10"/>
      <c r="Y875" s="10"/>
      <c r="Z875" s="10"/>
      <c r="AA875" s="10"/>
      <c r="AB875" s="10"/>
      <c r="AC875" s="10"/>
    </row>
    <row r="876" spans="1:29" ht="83.25" customHeight="1" x14ac:dyDescent="0.3">
      <c r="A876" s="136" t="str">
        <f>'Matriz Nº1 Identificación'!A876</f>
        <v>96. 3</v>
      </c>
      <c r="B876" s="4" t="str">
        <f>IF('Matriz Nº1 Identificación'!B876&lt;&gt;" ",'Matriz Nº1 Identificación'!F876," ")</f>
        <v xml:space="preserve"> </v>
      </c>
      <c r="C876" s="101"/>
      <c r="D876" s="101"/>
      <c r="E876" s="4" t="str">
        <f>IFERROR(IF((VLOOKUP(C876,'Tabla 2-3-4-5'!$B$10:$C$12,2,FALSE)*(VLOOKUP('Matriz Nº2 Análisis'!D876,'Tabla 2-3-4-5'!$B$10:$C$12,2,FALSE)))&lt;3,"BAJO",IF((VLOOKUP(C876,'Tabla 2-3-4-5'!$B$10:$C$12,2,FALSE)*(VLOOKUP('Matriz Nº2 Análisis'!D876,'Tabla 2-3-4-5'!$B$10:$C$12,2,FALSE)))&gt;5,"ALTO","MEDIO"))," ")</f>
        <v xml:space="preserve"> </v>
      </c>
      <c r="F876" s="5" t="str">
        <f>IF(B876&lt;&gt;" ",'Matriz Nº1 Identificación'!E876," ")</f>
        <v xml:space="preserve"> </v>
      </c>
      <c r="G876" s="101"/>
      <c r="H876" s="101"/>
      <c r="I876" s="4" t="str">
        <f>IFERROR(IF((VLOOKUP(G876,'Tabla 2-3-4-5'!$B$10:$C$12,2,FALSE)*(VLOOKUP('Matriz Nº2 Análisis'!H876,'Tabla 2-3-4-5'!$B$10:$C$12,2,FALSE)))&lt;3,"BAJO",IF((VLOOKUP(G876,'Tabla 2-3-4-5'!$B$10:$C$12,2,FALSE)*(VLOOKUP('Matriz Nº2 Análisis'!H876,'Tabla 2-3-4-5'!$B$10:$C$12,2,FALSE)))&gt;5,"ALTO","MEDIO"))," ")</f>
        <v xml:space="preserve"> </v>
      </c>
      <c r="J876" s="9"/>
      <c r="K876" s="10"/>
      <c r="N876" s="10"/>
      <c r="O876" s="10"/>
      <c r="P876" s="10"/>
      <c r="Q876" s="10"/>
      <c r="R876" s="10"/>
      <c r="S876" s="10"/>
      <c r="T876" s="10"/>
      <c r="U876" s="10"/>
      <c r="V876" s="10"/>
      <c r="W876" s="10"/>
      <c r="X876" s="10"/>
      <c r="Y876" s="10"/>
      <c r="Z876" s="10"/>
      <c r="AA876" s="10"/>
      <c r="AB876" s="10"/>
      <c r="AC876" s="10"/>
    </row>
    <row r="877" spans="1:29" ht="83.25" customHeight="1" x14ac:dyDescent="0.3">
      <c r="A877" s="136" t="str">
        <f>'Matriz Nº1 Identificación'!A877</f>
        <v>96. 4</v>
      </c>
      <c r="B877" s="4" t="str">
        <f>IF('Matriz Nº1 Identificación'!B877&lt;&gt;" ",'Matriz Nº1 Identificación'!F877," ")</f>
        <v xml:space="preserve"> </v>
      </c>
      <c r="C877" s="101"/>
      <c r="D877" s="101"/>
      <c r="E877" s="4" t="str">
        <f>IFERROR(IF((VLOOKUP(C877,'Tabla 2-3-4-5'!$B$10:$C$12,2,FALSE)*(VLOOKUP('Matriz Nº2 Análisis'!D877,'Tabla 2-3-4-5'!$B$10:$C$12,2,FALSE)))&lt;3,"BAJO",IF((VLOOKUP(C877,'Tabla 2-3-4-5'!$B$10:$C$12,2,FALSE)*(VLOOKUP('Matriz Nº2 Análisis'!D877,'Tabla 2-3-4-5'!$B$10:$C$12,2,FALSE)))&gt;5,"ALTO","MEDIO"))," ")</f>
        <v xml:space="preserve"> </v>
      </c>
      <c r="F877" s="5" t="str">
        <f>IF(B877&lt;&gt;" ",'Matriz Nº1 Identificación'!E877," ")</f>
        <v xml:space="preserve"> </v>
      </c>
      <c r="G877" s="101"/>
      <c r="H877" s="101"/>
      <c r="I877" s="4" t="str">
        <f>IFERROR(IF((VLOOKUP(G877,'Tabla 2-3-4-5'!$B$10:$C$12,2,FALSE)*(VLOOKUP('Matriz Nº2 Análisis'!H877,'Tabla 2-3-4-5'!$B$10:$C$12,2,FALSE)))&lt;3,"BAJO",IF((VLOOKUP(G877,'Tabla 2-3-4-5'!$B$10:$C$12,2,FALSE)*(VLOOKUP('Matriz Nº2 Análisis'!H877,'Tabla 2-3-4-5'!$B$10:$C$12,2,FALSE)))&gt;5,"ALTO","MEDIO"))," ")</f>
        <v xml:space="preserve"> </v>
      </c>
      <c r="J877" s="9"/>
      <c r="K877" s="10"/>
      <c r="N877" s="10"/>
      <c r="O877" s="10"/>
      <c r="P877" s="10"/>
      <c r="Q877" s="10"/>
      <c r="R877" s="10"/>
      <c r="S877" s="10"/>
      <c r="T877" s="10"/>
      <c r="U877" s="10"/>
      <c r="V877" s="10"/>
      <c r="W877" s="10"/>
      <c r="X877" s="10"/>
      <c r="Y877" s="10"/>
      <c r="Z877" s="10"/>
      <c r="AA877" s="10"/>
      <c r="AB877" s="10"/>
      <c r="AC877" s="10"/>
    </row>
    <row r="878" spans="1:29" ht="83.25" customHeight="1" x14ac:dyDescent="0.3">
      <c r="A878" s="136" t="str">
        <f>'Matriz Nº1 Identificación'!A878</f>
        <v>96. 5</v>
      </c>
      <c r="B878" s="4" t="str">
        <f>IF('Matriz Nº1 Identificación'!B878&lt;&gt;" ",'Matriz Nº1 Identificación'!F878," ")</f>
        <v xml:space="preserve"> </v>
      </c>
      <c r="C878" s="101"/>
      <c r="D878" s="101"/>
      <c r="E878" s="4" t="str">
        <f>IFERROR(IF((VLOOKUP(C878,'Tabla 2-3-4-5'!$B$10:$C$12,2,FALSE)*(VLOOKUP('Matriz Nº2 Análisis'!D878,'Tabla 2-3-4-5'!$B$10:$C$12,2,FALSE)))&lt;3,"BAJO",IF((VLOOKUP(C878,'Tabla 2-3-4-5'!$B$10:$C$12,2,FALSE)*(VLOOKUP('Matriz Nº2 Análisis'!D878,'Tabla 2-3-4-5'!$B$10:$C$12,2,FALSE)))&gt;5,"ALTO","MEDIO"))," ")</f>
        <v xml:space="preserve"> </v>
      </c>
      <c r="F878" s="5" t="str">
        <f>IF(B878&lt;&gt;" ",'Matriz Nº1 Identificación'!E878," ")</f>
        <v xml:space="preserve"> </v>
      </c>
      <c r="G878" s="101"/>
      <c r="H878" s="101"/>
      <c r="I878" s="4" t="str">
        <f>IFERROR(IF((VLOOKUP(G878,'Tabla 2-3-4-5'!$B$10:$C$12,2,FALSE)*(VLOOKUP('Matriz Nº2 Análisis'!H878,'Tabla 2-3-4-5'!$B$10:$C$12,2,FALSE)))&lt;3,"BAJO",IF((VLOOKUP(G878,'Tabla 2-3-4-5'!$B$10:$C$12,2,FALSE)*(VLOOKUP('Matriz Nº2 Análisis'!H878,'Tabla 2-3-4-5'!$B$10:$C$12,2,FALSE)))&gt;5,"ALTO","MEDIO"))," ")</f>
        <v xml:space="preserve"> </v>
      </c>
      <c r="J878" s="9"/>
      <c r="K878" s="10"/>
      <c r="N878" s="10"/>
      <c r="O878" s="10"/>
      <c r="P878" s="10"/>
      <c r="Q878" s="10"/>
      <c r="R878" s="10"/>
      <c r="S878" s="10"/>
      <c r="T878" s="10"/>
      <c r="U878" s="10"/>
      <c r="V878" s="10"/>
      <c r="W878" s="10"/>
      <c r="X878" s="10"/>
      <c r="Y878" s="10"/>
      <c r="Z878" s="10"/>
      <c r="AA878" s="10"/>
      <c r="AB878" s="10"/>
      <c r="AC878" s="10"/>
    </row>
    <row r="879" spans="1:29" ht="83.25" customHeight="1" x14ac:dyDescent="0.3">
      <c r="A879" s="136" t="str">
        <f>'Matriz Nº1 Identificación'!A879</f>
        <v>96. 6</v>
      </c>
      <c r="B879" s="4" t="str">
        <f>IF('Matriz Nº1 Identificación'!B879&lt;&gt;" ",'Matriz Nº1 Identificación'!F879," ")</f>
        <v xml:space="preserve"> </v>
      </c>
      <c r="C879" s="101"/>
      <c r="D879" s="101"/>
      <c r="E879" s="4" t="str">
        <f>IFERROR(IF((VLOOKUP(C879,'Tabla 2-3-4-5'!$B$10:$C$12,2,FALSE)*(VLOOKUP('Matriz Nº2 Análisis'!D879,'Tabla 2-3-4-5'!$B$10:$C$12,2,FALSE)))&lt;3,"BAJO",IF((VLOOKUP(C879,'Tabla 2-3-4-5'!$B$10:$C$12,2,FALSE)*(VLOOKUP('Matriz Nº2 Análisis'!D879,'Tabla 2-3-4-5'!$B$10:$C$12,2,FALSE)))&gt;5,"ALTO","MEDIO"))," ")</f>
        <v xml:space="preserve"> </v>
      </c>
      <c r="F879" s="5" t="str">
        <f>IF(B879&lt;&gt;" ",'Matriz Nº1 Identificación'!E879," ")</f>
        <v xml:space="preserve"> </v>
      </c>
      <c r="G879" s="101"/>
      <c r="H879" s="101"/>
      <c r="I879" s="4" t="str">
        <f>IFERROR(IF((VLOOKUP(G879,'Tabla 2-3-4-5'!$B$10:$C$12,2,FALSE)*(VLOOKUP('Matriz Nº2 Análisis'!H879,'Tabla 2-3-4-5'!$B$10:$C$12,2,FALSE)))&lt;3,"BAJO",IF((VLOOKUP(G879,'Tabla 2-3-4-5'!$B$10:$C$12,2,FALSE)*(VLOOKUP('Matriz Nº2 Análisis'!H879,'Tabla 2-3-4-5'!$B$10:$C$12,2,FALSE)))&gt;5,"ALTO","MEDIO"))," ")</f>
        <v xml:space="preserve"> </v>
      </c>
      <c r="J879" s="9"/>
      <c r="K879" s="10"/>
      <c r="N879" s="10"/>
      <c r="O879" s="10"/>
      <c r="P879" s="10"/>
      <c r="Q879" s="10"/>
      <c r="R879" s="10"/>
      <c r="S879" s="10"/>
      <c r="T879" s="10"/>
      <c r="U879" s="10"/>
      <c r="V879" s="10"/>
      <c r="W879" s="10"/>
      <c r="X879" s="10"/>
      <c r="Y879" s="10"/>
      <c r="Z879" s="10"/>
      <c r="AA879" s="10"/>
      <c r="AB879" s="10"/>
      <c r="AC879" s="10"/>
    </row>
    <row r="880" spans="1:29" ht="83.25" customHeight="1" thickBot="1" x14ac:dyDescent="0.35">
      <c r="A880" s="136" t="str">
        <f>'Matriz Nº1 Identificación'!A880</f>
        <v>96. 7</v>
      </c>
      <c r="B880" s="4" t="str">
        <f>IF('Matriz Nº1 Identificación'!B880&lt;&gt;" ",'Matriz Nº1 Identificación'!F880," ")</f>
        <v xml:space="preserve"> </v>
      </c>
      <c r="C880" s="101"/>
      <c r="D880" s="101"/>
      <c r="E880" s="4" t="str">
        <f>IFERROR(IF((VLOOKUP(C880,'Tabla 2-3-4-5'!$B$10:$C$12,2,FALSE)*(VLOOKUP('Matriz Nº2 Análisis'!D880,'Tabla 2-3-4-5'!$B$10:$C$12,2,FALSE)))&lt;3,"BAJO",IF((VLOOKUP(C880,'Tabla 2-3-4-5'!$B$10:$C$12,2,FALSE)*(VLOOKUP('Matriz Nº2 Análisis'!D880,'Tabla 2-3-4-5'!$B$10:$C$12,2,FALSE)))&gt;5,"ALTO","MEDIO"))," ")</f>
        <v xml:space="preserve"> </v>
      </c>
      <c r="F880" s="5" t="str">
        <f>IF(B880&lt;&gt;" ",'Matriz Nº1 Identificación'!E880," ")</f>
        <v xml:space="preserve"> </v>
      </c>
      <c r="G880" s="101"/>
      <c r="H880" s="101"/>
      <c r="I880" s="4" t="str">
        <f>IFERROR(IF((VLOOKUP(G880,'Tabla 2-3-4-5'!$B$10:$C$12,2,FALSE)*(VLOOKUP('Matriz Nº2 Análisis'!H880,'Tabla 2-3-4-5'!$B$10:$C$12,2,FALSE)))&lt;3,"BAJO",IF((VLOOKUP(G880,'Tabla 2-3-4-5'!$B$10:$C$12,2,FALSE)*(VLOOKUP('Matriz Nº2 Análisis'!H880,'Tabla 2-3-4-5'!$B$10:$C$12,2,FALSE)))&gt;5,"ALTO","MEDIO"))," ")</f>
        <v xml:space="preserve"> </v>
      </c>
      <c r="J880" s="9"/>
      <c r="K880" s="10"/>
      <c r="N880" s="10"/>
      <c r="O880" s="10"/>
      <c r="P880" s="10"/>
      <c r="Q880" s="10"/>
      <c r="R880" s="10"/>
      <c r="S880" s="10"/>
      <c r="T880" s="10"/>
      <c r="U880" s="10"/>
      <c r="V880" s="10"/>
      <c r="W880" s="10"/>
      <c r="X880" s="10"/>
      <c r="Y880" s="10"/>
      <c r="Z880" s="10"/>
      <c r="AA880" s="10"/>
      <c r="AB880" s="10"/>
      <c r="AC880" s="10"/>
    </row>
    <row r="881" spans="1:29" ht="23.25" customHeight="1" thickBot="1" x14ac:dyDescent="0.35">
      <c r="A881" s="73" t="str">
        <f>'Matriz Nº1 Identificación'!A881</f>
        <v xml:space="preserve">Objetivo Estratégico: </v>
      </c>
      <c r="B881" s="409">
        <f>+'Matriz Nº1 Identificación'!B881:H881</f>
        <v>0</v>
      </c>
      <c r="C881" s="410"/>
      <c r="D881" s="410"/>
      <c r="E881" s="410"/>
      <c r="F881" s="410"/>
      <c r="G881" s="410"/>
      <c r="H881" s="410"/>
      <c r="I881" s="411"/>
      <c r="J881" s="1"/>
    </row>
    <row r="882" spans="1:29" ht="26.25" customHeight="1" x14ac:dyDescent="0.3">
      <c r="A882" s="75" t="str">
        <f>'Matriz Nº1 Identificación'!A882</f>
        <v>Objetivo táctico</v>
      </c>
      <c r="B882" s="406" t="str">
        <f>+'Matriz Nº1 Identificación'!B882:H882</f>
        <v xml:space="preserve">97. </v>
      </c>
      <c r="C882" s="407"/>
      <c r="D882" s="407"/>
      <c r="E882" s="407"/>
      <c r="F882" s="407"/>
      <c r="G882" s="407"/>
      <c r="H882" s="407"/>
      <c r="I882" s="408"/>
      <c r="J882" s="1"/>
    </row>
    <row r="883" spans="1:29" ht="83.25" customHeight="1" x14ac:dyDescent="0.3">
      <c r="A883" s="136" t="str">
        <f>'Matriz Nº1 Identificación'!A883</f>
        <v>97. 1</v>
      </c>
      <c r="B883" s="4" t="str">
        <f>IF('Matriz Nº1 Identificación'!B883&lt;&gt;" ",'Matriz Nº1 Identificación'!F883," ")</f>
        <v xml:space="preserve"> </v>
      </c>
      <c r="C883" s="101"/>
      <c r="D883" s="101"/>
      <c r="E883" s="4" t="str">
        <f>IFERROR(IF((VLOOKUP(C883,'Tabla 2-3-4-5'!$B$10:$C$12,2,FALSE)*(VLOOKUP('Matriz Nº2 Análisis'!D883,'Tabla 2-3-4-5'!$B$10:$C$12,2,FALSE)))&lt;3,"BAJO",IF((VLOOKUP(C883,'Tabla 2-3-4-5'!$B$10:$C$12,2,FALSE)*(VLOOKUP('Matriz Nº2 Análisis'!D883,'Tabla 2-3-4-5'!$B$10:$C$12,2,FALSE)))&gt;5,"ALTO","MEDIO"))," ")</f>
        <v xml:space="preserve"> </v>
      </c>
      <c r="F883" s="5" t="str">
        <f>IF(B883&lt;&gt;" ",'Matriz Nº1 Identificación'!E883," ")</f>
        <v xml:space="preserve"> </v>
      </c>
      <c r="G883" s="101"/>
      <c r="H883" s="101"/>
      <c r="I883" s="4" t="str">
        <f>IFERROR(IF((VLOOKUP(G883,'Tabla 2-3-4-5'!$B$10:$C$12,2,FALSE)*(VLOOKUP('Matriz Nº2 Análisis'!H883,'Tabla 2-3-4-5'!$B$10:$C$12,2,FALSE)))&lt;3,"BAJO",IF((VLOOKUP(G883,'Tabla 2-3-4-5'!$B$10:$C$12,2,FALSE)*(VLOOKUP('Matriz Nº2 Análisis'!H883,'Tabla 2-3-4-5'!$B$10:$C$12,2,FALSE)))&gt;5,"ALTO","MEDIO"))," ")</f>
        <v xml:space="preserve"> </v>
      </c>
      <c r="J883" s="9"/>
      <c r="K883" s="10"/>
      <c r="N883" s="10"/>
      <c r="O883" s="10"/>
      <c r="P883" s="10"/>
      <c r="Q883" s="10"/>
      <c r="R883" s="10"/>
      <c r="S883" s="10"/>
      <c r="T883" s="10"/>
      <c r="U883" s="10"/>
      <c r="V883" s="10"/>
      <c r="W883" s="10"/>
      <c r="X883" s="10"/>
      <c r="Y883" s="10"/>
      <c r="Z883" s="10"/>
      <c r="AA883" s="10"/>
      <c r="AB883" s="10"/>
      <c r="AC883" s="10"/>
    </row>
    <row r="884" spans="1:29" ht="83.25" customHeight="1" x14ac:dyDescent="0.3">
      <c r="A884" s="136" t="str">
        <f>'Matriz Nº1 Identificación'!A884</f>
        <v>97. 2</v>
      </c>
      <c r="B884" s="4" t="str">
        <f>IF('Matriz Nº1 Identificación'!B884&lt;&gt;" ",'Matriz Nº1 Identificación'!F884," ")</f>
        <v xml:space="preserve"> </v>
      </c>
      <c r="C884" s="101"/>
      <c r="D884" s="101"/>
      <c r="E884" s="4" t="str">
        <f>IFERROR(IF((VLOOKUP(C884,'Tabla 2-3-4-5'!$B$10:$C$12,2,FALSE)*(VLOOKUP('Matriz Nº2 Análisis'!D884,'Tabla 2-3-4-5'!$B$10:$C$12,2,FALSE)))&lt;3,"BAJO",IF((VLOOKUP(C884,'Tabla 2-3-4-5'!$B$10:$C$12,2,FALSE)*(VLOOKUP('Matriz Nº2 Análisis'!D884,'Tabla 2-3-4-5'!$B$10:$C$12,2,FALSE)))&gt;5,"ALTO","MEDIO"))," ")</f>
        <v xml:space="preserve"> </v>
      </c>
      <c r="F884" s="5" t="str">
        <f>IF(B884&lt;&gt;" ",'Matriz Nº1 Identificación'!E884," ")</f>
        <v xml:space="preserve"> </v>
      </c>
      <c r="G884" s="101"/>
      <c r="H884" s="101"/>
      <c r="I884" s="4" t="str">
        <f>IFERROR(IF((VLOOKUP(G884,'Tabla 2-3-4-5'!$B$10:$C$12,2,FALSE)*(VLOOKUP('Matriz Nº2 Análisis'!H884,'Tabla 2-3-4-5'!$B$10:$C$12,2,FALSE)))&lt;3,"BAJO",IF((VLOOKUP(G884,'Tabla 2-3-4-5'!$B$10:$C$12,2,FALSE)*(VLOOKUP('Matriz Nº2 Análisis'!H884,'Tabla 2-3-4-5'!$B$10:$C$12,2,FALSE)))&gt;5,"ALTO","MEDIO"))," ")</f>
        <v xml:space="preserve"> </v>
      </c>
      <c r="J884" s="9"/>
      <c r="K884" s="10"/>
      <c r="N884" s="10"/>
      <c r="O884" s="10"/>
      <c r="P884" s="10"/>
      <c r="Q884" s="10"/>
      <c r="R884" s="10"/>
      <c r="S884" s="10"/>
      <c r="T884" s="10"/>
      <c r="U884" s="10"/>
      <c r="V884" s="10"/>
      <c r="W884" s="10"/>
      <c r="X884" s="10"/>
      <c r="Y884" s="10"/>
      <c r="Z884" s="10"/>
      <c r="AA884" s="10"/>
      <c r="AB884" s="10"/>
      <c r="AC884" s="10"/>
    </row>
    <row r="885" spans="1:29" ht="83.25" customHeight="1" x14ac:dyDescent="0.3">
      <c r="A885" s="136" t="str">
        <f>'Matriz Nº1 Identificación'!A885</f>
        <v>97. 3</v>
      </c>
      <c r="B885" s="4" t="str">
        <f>IF('Matriz Nº1 Identificación'!B885&lt;&gt;" ",'Matriz Nº1 Identificación'!F885," ")</f>
        <v xml:space="preserve"> </v>
      </c>
      <c r="C885" s="101"/>
      <c r="D885" s="101"/>
      <c r="E885" s="4" t="str">
        <f>IFERROR(IF((VLOOKUP(C885,'Tabla 2-3-4-5'!$B$10:$C$12,2,FALSE)*(VLOOKUP('Matriz Nº2 Análisis'!D885,'Tabla 2-3-4-5'!$B$10:$C$12,2,FALSE)))&lt;3,"BAJO",IF((VLOOKUP(C885,'Tabla 2-3-4-5'!$B$10:$C$12,2,FALSE)*(VLOOKUP('Matriz Nº2 Análisis'!D885,'Tabla 2-3-4-5'!$B$10:$C$12,2,FALSE)))&gt;5,"ALTO","MEDIO"))," ")</f>
        <v xml:space="preserve"> </v>
      </c>
      <c r="F885" s="5" t="str">
        <f>IF(B885&lt;&gt;" ",'Matriz Nº1 Identificación'!E885," ")</f>
        <v xml:space="preserve"> </v>
      </c>
      <c r="G885" s="101"/>
      <c r="H885" s="101"/>
      <c r="I885" s="4" t="str">
        <f>IFERROR(IF((VLOOKUP(G885,'Tabla 2-3-4-5'!$B$10:$C$12,2,FALSE)*(VLOOKUP('Matriz Nº2 Análisis'!H885,'Tabla 2-3-4-5'!$B$10:$C$12,2,FALSE)))&lt;3,"BAJO",IF((VLOOKUP(G885,'Tabla 2-3-4-5'!$B$10:$C$12,2,FALSE)*(VLOOKUP('Matriz Nº2 Análisis'!H885,'Tabla 2-3-4-5'!$B$10:$C$12,2,FALSE)))&gt;5,"ALTO","MEDIO"))," ")</f>
        <v xml:space="preserve"> </v>
      </c>
      <c r="J885" s="9"/>
      <c r="K885" s="10"/>
      <c r="N885" s="10"/>
      <c r="O885" s="10"/>
      <c r="P885" s="10"/>
      <c r="Q885" s="10"/>
      <c r="R885" s="10"/>
      <c r="S885" s="10"/>
      <c r="T885" s="10"/>
      <c r="U885" s="10"/>
      <c r="V885" s="10"/>
      <c r="W885" s="10"/>
      <c r="X885" s="10"/>
      <c r="Y885" s="10"/>
      <c r="Z885" s="10"/>
      <c r="AA885" s="10"/>
      <c r="AB885" s="10"/>
      <c r="AC885" s="10"/>
    </row>
    <row r="886" spans="1:29" ht="83.25" customHeight="1" x14ac:dyDescent="0.3">
      <c r="A886" s="136" t="str">
        <f>'Matriz Nº1 Identificación'!A886</f>
        <v>97. 4</v>
      </c>
      <c r="B886" s="4" t="str">
        <f>IF('Matriz Nº1 Identificación'!B886&lt;&gt;" ",'Matriz Nº1 Identificación'!F886," ")</f>
        <v xml:space="preserve"> </v>
      </c>
      <c r="C886" s="101"/>
      <c r="D886" s="101"/>
      <c r="E886" s="4" t="str">
        <f>IFERROR(IF((VLOOKUP(C886,'Tabla 2-3-4-5'!$B$10:$C$12,2,FALSE)*(VLOOKUP('Matriz Nº2 Análisis'!D886,'Tabla 2-3-4-5'!$B$10:$C$12,2,FALSE)))&lt;3,"BAJO",IF((VLOOKUP(C886,'Tabla 2-3-4-5'!$B$10:$C$12,2,FALSE)*(VLOOKUP('Matriz Nº2 Análisis'!D886,'Tabla 2-3-4-5'!$B$10:$C$12,2,FALSE)))&gt;5,"ALTO","MEDIO"))," ")</f>
        <v xml:space="preserve"> </v>
      </c>
      <c r="F886" s="5" t="str">
        <f>IF(B886&lt;&gt;" ",'Matriz Nº1 Identificación'!E886," ")</f>
        <v xml:space="preserve"> </v>
      </c>
      <c r="G886" s="101"/>
      <c r="H886" s="101"/>
      <c r="I886" s="4" t="str">
        <f>IFERROR(IF((VLOOKUP(G886,'Tabla 2-3-4-5'!$B$10:$C$12,2,FALSE)*(VLOOKUP('Matriz Nº2 Análisis'!H886,'Tabla 2-3-4-5'!$B$10:$C$12,2,FALSE)))&lt;3,"BAJO",IF((VLOOKUP(G886,'Tabla 2-3-4-5'!$B$10:$C$12,2,FALSE)*(VLOOKUP('Matriz Nº2 Análisis'!H886,'Tabla 2-3-4-5'!$B$10:$C$12,2,FALSE)))&gt;5,"ALTO","MEDIO"))," ")</f>
        <v xml:space="preserve"> </v>
      </c>
      <c r="J886" s="9"/>
      <c r="K886" s="10"/>
      <c r="N886" s="10"/>
      <c r="O886" s="10"/>
      <c r="P886" s="10"/>
      <c r="Q886" s="10"/>
      <c r="R886" s="10"/>
      <c r="S886" s="10"/>
      <c r="T886" s="10"/>
      <c r="U886" s="10"/>
      <c r="V886" s="10"/>
      <c r="W886" s="10"/>
      <c r="X886" s="10"/>
      <c r="Y886" s="10"/>
      <c r="Z886" s="10"/>
      <c r="AA886" s="10"/>
      <c r="AB886" s="10"/>
      <c r="AC886" s="10"/>
    </row>
    <row r="887" spans="1:29" ht="83.25" customHeight="1" x14ac:dyDescent="0.3">
      <c r="A887" s="136" t="str">
        <f>'Matriz Nº1 Identificación'!A887</f>
        <v>97. 5</v>
      </c>
      <c r="B887" s="4" t="str">
        <f>IF('Matriz Nº1 Identificación'!B887&lt;&gt;" ",'Matriz Nº1 Identificación'!F887," ")</f>
        <v xml:space="preserve"> </v>
      </c>
      <c r="C887" s="101"/>
      <c r="D887" s="101"/>
      <c r="E887" s="4" t="str">
        <f>IFERROR(IF((VLOOKUP(C887,'Tabla 2-3-4-5'!$B$10:$C$12,2,FALSE)*(VLOOKUP('Matriz Nº2 Análisis'!D887,'Tabla 2-3-4-5'!$B$10:$C$12,2,FALSE)))&lt;3,"BAJO",IF((VLOOKUP(C887,'Tabla 2-3-4-5'!$B$10:$C$12,2,FALSE)*(VLOOKUP('Matriz Nº2 Análisis'!D887,'Tabla 2-3-4-5'!$B$10:$C$12,2,FALSE)))&gt;5,"ALTO","MEDIO"))," ")</f>
        <v xml:space="preserve"> </v>
      </c>
      <c r="F887" s="5" t="str">
        <f>IF(B887&lt;&gt;" ",'Matriz Nº1 Identificación'!E887," ")</f>
        <v xml:space="preserve"> </v>
      </c>
      <c r="G887" s="101"/>
      <c r="H887" s="101"/>
      <c r="I887" s="4" t="str">
        <f>IFERROR(IF((VLOOKUP(G887,'Tabla 2-3-4-5'!$B$10:$C$12,2,FALSE)*(VLOOKUP('Matriz Nº2 Análisis'!H887,'Tabla 2-3-4-5'!$B$10:$C$12,2,FALSE)))&lt;3,"BAJO",IF((VLOOKUP(G887,'Tabla 2-3-4-5'!$B$10:$C$12,2,FALSE)*(VLOOKUP('Matriz Nº2 Análisis'!H887,'Tabla 2-3-4-5'!$B$10:$C$12,2,FALSE)))&gt;5,"ALTO","MEDIO"))," ")</f>
        <v xml:space="preserve"> </v>
      </c>
      <c r="J887" s="9"/>
      <c r="K887" s="10"/>
      <c r="N887" s="10"/>
      <c r="O887" s="10"/>
      <c r="P887" s="10"/>
      <c r="Q887" s="10"/>
      <c r="R887" s="10"/>
      <c r="S887" s="10"/>
      <c r="T887" s="10"/>
      <c r="U887" s="10"/>
      <c r="V887" s="10"/>
      <c r="W887" s="10"/>
      <c r="X887" s="10"/>
      <c r="Y887" s="10"/>
      <c r="Z887" s="10"/>
      <c r="AA887" s="10"/>
      <c r="AB887" s="10"/>
      <c r="AC887" s="10"/>
    </row>
    <row r="888" spans="1:29" ht="83.25" customHeight="1" x14ac:dyDescent="0.3">
      <c r="A888" s="136" t="str">
        <f>'Matriz Nº1 Identificación'!A888</f>
        <v>97. 6</v>
      </c>
      <c r="B888" s="4" t="str">
        <f>IF('Matriz Nº1 Identificación'!B888&lt;&gt;" ",'Matriz Nº1 Identificación'!F888," ")</f>
        <v xml:space="preserve"> </v>
      </c>
      <c r="C888" s="101"/>
      <c r="D888" s="101"/>
      <c r="E888" s="4" t="str">
        <f>IFERROR(IF((VLOOKUP(C888,'Tabla 2-3-4-5'!$B$10:$C$12,2,FALSE)*(VLOOKUP('Matriz Nº2 Análisis'!D888,'Tabla 2-3-4-5'!$B$10:$C$12,2,FALSE)))&lt;3,"BAJO",IF((VLOOKUP(C888,'Tabla 2-3-4-5'!$B$10:$C$12,2,FALSE)*(VLOOKUP('Matriz Nº2 Análisis'!D888,'Tabla 2-3-4-5'!$B$10:$C$12,2,FALSE)))&gt;5,"ALTO","MEDIO"))," ")</f>
        <v xml:space="preserve"> </v>
      </c>
      <c r="F888" s="5" t="str">
        <f>IF(B888&lt;&gt;" ",'Matriz Nº1 Identificación'!E888," ")</f>
        <v xml:space="preserve"> </v>
      </c>
      <c r="G888" s="101"/>
      <c r="H888" s="101"/>
      <c r="I888" s="4" t="str">
        <f>IFERROR(IF((VLOOKUP(G888,'Tabla 2-3-4-5'!$B$10:$C$12,2,FALSE)*(VLOOKUP('Matriz Nº2 Análisis'!H888,'Tabla 2-3-4-5'!$B$10:$C$12,2,FALSE)))&lt;3,"BAJO",IF((VLOOKUP(G888,'Tabla 2-3-4-5'!$B$10:$C$12,2,FALSE)*(VLOOKUP('Matriz Nº2 Análisis'!H888,'Tabla 2-3-4-5'!$B$10:$C$12,2,FALSE)))&gt;5,"ALTO","MEDIO"))," ")</f>
        <v xml:space="preserve"> </v>
      </c>
      <c r="J888" s="9"/>
      <c r="K888" s="10"/>
      <c r="N888" s="10"/>
      <c r="O888" s="10"/>
      <c r="P888" s="10"/>
      <c r="Q888" s="10"/>
      <c r="R888" s="10"/>
      <c r="S888" s="10"/>
      <c r="T888" s="10"/>
      <c r="U888" s="10"/>
      <c r="V888" s="10"/>
      <c r="W888" s="10"/>
      <c r="X888" s="10"/>
      <c r="Y888" s="10"/>
      <c r="Z888" s="10"/>
      <c r="AA888" s="10"/>
      <c r="AB888" s="10"/>
      <c r="AC888" s="10"/>
    </row>
    <row r="889" spans="1:29" ht="83.25" customHeight="1" thickBot="1" x14ac:dyDescent="0.35">
      <c r="A889" s="136" t="str">
        <f>'Matriz Nº1 Identificación'!A889</f>
        <v>97. 7</v>
      </c>
      <c r="B889" s="4" t="str">
        <f>IF('Matriz Nº1 Identificación'!B889&lt;&gt;" ",'Matriz Nº1 Identificación'!F889," ")</f>
        <v xml:space="preserve"> </v>
      </c>
      <c r="C889" s="101"/>
      <c r="D889" s="101"/>
      <c r="E889" s="4" t="str">
        <f>IFERROR(IF((VLOOKUP(C889,'Tabla 2-3-4-5'!$B$10:$C$12,2,FALSE)*(VLOOKUP('Matriz Nº2 Análisis'!D889,'Tabla 2-3-4-5'!$B$10:$C$12,2,FALSE)))&lt;3,"BAJO",IF((VLOOKUP(C889,'Tabla 2-3-4-5'!$B$10:$C$12,2,FALSE)*(VLOOKUP('Matriz Nº2 Análisis'!D889,'Tabla 2-3-4-5'!$B$10:$C$12,2,FALSE)))&gt;5,"ALTO","MEDIO"))," ")</f>
        <v xml:space="preserve"> </v>
      </c>
      <c r="F889" s="5" t="str">
        <f>IF(B889&lt;&gt;" ",'Matriz Nº1 Identificación'!E889," ")</f>
        <v xml:space="preserve"> </v>
      </c>
      <c r="G889" s="101"/>
      <c r="H889" s="101"/>
      <c r="I889" s="4" t="str">
        <f>IFERROR(IF((VLOOKUP(G889,'Tabla 2-3-4-5'!$B$10:$C$12,2,FALSE)*(VLOOKUP('Matriz Nº2 Análisis'!H889,'Tabla 2-3-4-5'!$B$10:$C$12,2,FALSE)))&lt;3,"BAJO",IF((VLOOKUP(G889,'Tabla 2-3-4-5'!$B$10:$C$12,2,FALSE)*(VLOOKUP('Matriz Nº2 Análisis'!H889,'Tabla 2-3-4-5'!$B$10:$C$12,2,FALSE)))&gt;5,"ALTO","MEDIO"))," ")</f>
        <v xml:space="preserve"> </v>
      </c>
      <c r="J889" s="9"/>
      <c r="K889" s="10"/>
      <c r="N889" s="10"/>
      <c r="O889" s="10"/>
      <c r="P889" s="10"/>
      <c r="Q889" s="10"/>
      <c r="R889" s="10"/>
      <c r="S889" s="10"/>
      <c r="T889" s="10"/>
      <c r="U889" s="10"/>
      <c r="V889" s="10"/>
      <c r="W889" s="10"/>
      <c r="X889" s="10"/>
      <c r="Y889" s="10"/>
      <c r="Z889" s="10"/>
      <c r="AA889" s="10"/>
      <c r="AB889" s="10"/>
      <c r="AC889" s="10"/>
    </row>
    <row r="890" spans="1:29" ht="23.25" customHeight="1" thickBot="1" x14ac:dyDescent="0.35">
      <c r="A890" s="73" t="str">
        <f>'Matriz Nº1 Identificación'!A890</f>
        <v xml:space="preserve">Objetivo Estratégico: </v>
      </c>
      <c r="B890" s="409">
        <f>+'Matriz Nº1 Identificación'!B890:H890</f>
        <v>0</v>
      </c>
      <c r="C890" s="410"/>
      <c r="D890" s="410"/>
      <c r="E890" s="410"/>
      <c r="F890" s="410"/>
      <c r="G890" s="410"/>
      <c r="H890" s="410"/>
      <c r="I890" s="411"/>
      <c r="J890" s="1"/>
    </row>
    <row r="891" spans="1:29" ht="26.25" customHeight="1" x14ac:dyDescent="0.3">
      <c r="A891" s="75" t="str">
        <f>'Matriz Nº1 Identificación'!A891</f>
        <v>Objetivo táctico</v>
      </c>
      <c r="B891" s="406" t="str">
        <f>+'Matriz Nº1 Identificación'!B891:H891</f>
        <v xml:space="preserve">98. </v>
      </c>
      <c r="C891" s="407"/>
      <c r="D891" s="407"/>
      <c r="E891" s="407"/>
      <c r="F891" s="407"/>
      <c r="G891" s="407"/>
      <c r="H891" s="407"/>
      <c r="I891" s="408"/>
      <c r="J891" s="1"/>
    </row>
    <row r="892" spans="1:29" ht="83.25" customHeight="1" x14ac:dyDescent="0.3">
      <c r="A892" s="136" t="str">
        <f>'Matriz Nº1 Identificación'!A892</f>
        <v>98. 1</v>
      </c>
      <c r="B892" s="4" t="str">
        <f>IF('Matriz Nº1 Identificación'!B892&lt;&gt;" ",'Matriz Nº1 Identificación'!F892," ")</f>
        <v xml:space="preserve"> </v>
      </c>
      <c r="C892" s="101"/>
      <c r="D892" s="101"/>
      <c r="E892" s="4" t="str">
        <f>IFERROR(IF((VLOOKUP(C892,'Tabla 2-3-4-5'!$B$10:$C$12,2,FALSE)*(VLOOKUP('Matriz Nº2 Análisis'!D892,'Tabla 2-3-4-5'!$B$10:$C$12,2,FALSE)))&lt;3,"BAJO",IF((VLOOKUP(C892,'Tabla 2-3-4-5'!$B$10:$C$12,2,FALSE)*(VLOOKUP('Matriz Nº2 Análisis'!D892,'Tabla 2-3-4-5'!$B$10:$C$12,2,FALSE)))&gt;5,"ALTO","MEDIO"))," ")</f>
        <v xml:space="preserve"> </v>
      </c>
      <c r="F892" s="5" t="str">
        <f>IF(B892&lt;&gt;" ",'Matriz Nº1 Identificación'!E892," ")</f>
        <v xml:space="preserve"> </v>
      </c>
      <c r="G892" s="101"/>
      <c r="H892" s="101"/>
      <c r="I892" s="4" t="str">
        <f>IFERROR(IF((VLOOKUP(G892,'Tabla 2-3-4-5'!$B$10:$C$12,2,FALSE)*(VLOOKUP('Matriz Nº2 Análisis'!H892,'Tabla 2-3-4-5'!$B$10:$C$12,2,FALSE)))&lt;3,"BAJO",IF((VLOOKUP(G892,'Tabla 2-3-4-5'!$B$10:$C$12,2,FALSE)*(VLOOKUP('Matriz Nº2 Análisis'!H892,'Tabla 2-3-4-5'!$B$10:$C$12,2,FALSE)))&gt;5,"ALTO","MEDIO"))," ")</f>
        <v xml:space="preserve"> </v>
      </c>
      <c r="J892" s="9"/>
      <c r="K892" s="10"/>
      <c r="N892" s="10"/>
      <c r="O892" s="10"/>
      <c r="P892" s="10"/>
      <c r="Q892" s="10"/>
      <c r="R892" s="10"/>
      <c r="S892" s="10"/>
      <c r="T892" s="10"/>
      <c r="U892" s="10"/>
      <c r="V892" s="10"/>
      <c r="W892" s="10"/>
      <c r="X892" s="10"/>
      <c r="Y892" s="10"/>
      <c r="Z892" s="10"/>
      <c r="AA892" s="10"/>
      <c r="AB892" s="10"/>
      <c r="AC892" s="10"/>
    </row>
    <row r="893" spans="1:29" ht="83.25" customHeight="1" x14ac:dyDescent="0.3">
      <c r="A893" s="136" t="str">
        <f>'Matriz Nº1 Identificación'!A893</f>
        <v>98. 2</v>
      </c>
      <c r="B893" s="4" t="str">
        <f>IF('Matriz Nº1 Identificación'!B893&lt;&gt;" ",'Matriz Nº1 Identificación'!F893," ")</f>
        <v xml:space="preserve"> </v>
      </c>
      <c r="C893" s="101"/>
      <c r="D893" s="101"/>
      <c r="E893" s="4" t="str">
        <f>IFERROR(IF((VLOOKUP(C893,'Tabla 2-3-4-5'!$B$10:$C$12,2,FALSE)*(VLOOKUP('Matriz Nº2 Análisis'!D893,'Tabla 2-3-4-5'!$B$10:$C$12,2,FALSE)))&lt;3,"BAJO",IF((VLOOKUP(C893,'Tabla 2-3-4-5'!$B$10:$C$12,2,FALSE)*(VLOOKUP('Matriz Nº2 Análisis'!D893,'Tabla 2-3-4-5'!$B$10:$C$12,2,FALSE)))&gt;5,"ALTO","MEDIO"))," ")</f>
        <v xml:space="preserve"> </v>
      </c>
      <c r="F893" s="5" t="str">
        <f>IF(B893&lt;&gt;" ",'Matriz Nº1 Identificación'!E893," ")</f>
        <v xml:space="preserve"> </v>
      </c>
      <c r="G893" s="101"/>
      <c r="H893" s="101"/>
      <c r="I893" s="4" t="str">
        <f>IFERROR(IF((VLOOKUP(G893,'Tabla 2-3-4-5'!$B$10:$C$12,2,FALSE)*(VLOOKUP('Matriz Nº2 Análisis'!H893,'Tabla 2-3-4-5'!$B$10:$C$12,2,FALSE)))&lt;3,"BAJO",IF((VLOOKUP(G893,'Tabla 2-3-4-5'!$B$10:$C$12,2,FALSE)*(VLOOKUP('Matriz Nº2 Análisis'!H893,'Tabla 2-3-4-5'!$B$10:$C$12,2,FALSE)))&gt;5,"ALTO","MEDIO"))," ")</f>
        <v xml:space="preserve"> </v>
      </c>
      <c r="J893" s="9"/>
      <c r="K893" s="10"/>
      <c r="N893" s="10"/>
      <c r="O893" s="10"/>
      <c r="P893" s="10"/>
      <c r="Q893" s="10"/>
      <c r="R893" s="10"/>
      <c r="S893" s="10"/>
      <c r="T893" s="10"/>
      <c r="U893" s="10"/>
      <c r="V893" s="10"/>
      <c r="W893" s="10"/>
      <c r="X893" s="10"/>
      <c r="Y893" s="10"/>
      <c r="Z893" s="10"/>
      <c r="AA893" s="10"/>
      <c r="AB893" s="10"/>
      <c r="AC893" s="10"/>
    </row>
    <row r="894" spans="1:29" ht="83.25" customHeight="1" x14ac:dyDescent="0.3">
      <c r="A894" s="136" t="str">
        <f>'Matriz Nº1 Identificación'!A894</f>
        <v>98. 3</v>
      </c>
      <c r="B894" s="4" t="str">
        <f>IF('Matriz Nº1 Identificación'!B894&lt;&gt;" ",'Matriz Nº1 Identificación'!F894," ")</f>
        <v xml:space="preserve"> </v>
      </c>
      <c r="C894" s="101"/>
      <c r="D894" s="101"/>
      <c r="E894" s="4" t="str">
        <f>IFERROR(IF((VLOOKUP(C894,'Tabla 2-3-4-5'!$B$10:$C$12,2,FALSE)*(VLOOKUP('Matriz Nº2 Análisis'!D894,'Tabla 2-3-4-5'!$B$10:$C$12,2,FALSE)))&lt;3,"BAJO",IF((VLOOKUP(C894,'Tabla 2-3-4-5'!$B$10:$C$12,2,FALSE)*(VLOOKUP('Matriz Nº2 Análisis'!D894,'Tabla 2-3-4-5'!$B$10:$C$12,2,FALSE)))&gt;5,"ALTO","MEDIO"))," ")</f>
        <v xml:space="preserve"> </v>
      </c>
      <c r="F894" s="5" t="str">
        <f>IF(B894&lt;&gt;" ",'Matriz Nº1 Identificación'!E894," ")</f>
        <v xml:space="preserve"> </v>
      </c>
      <c r="G894" s="101"/>
      <c r="H894" s="101"/>
      <c r="I894" s="4" t="str">
        <f>IFERROR(IF((VLOOKUP(G894,'Tabla 2-3-4-5'!$B$10:$C$12,2,FALSE)*(VLOOKUP('Matriz Nº2 Análisis'!H894,'Tabla 2-3-4-5'!$B$10:$C$12,2,FALSE)))&lt;3,"BAJO",IF((VLOOKUP(G894,'Tabla 2-3-4-5'!$B$10:$C$12,2,FALSE)*(VLOOKUP('Matriz Nº2 Análisis'!H894,'Tabla 2-3-4-5'!$B$10:$C$12,2,FALSE)))&gt;5,"ALTO","MEDIO"))," ")</f>
        <v xml:space="preserve"> </v>
      </c>
      <c r="J894" s="9"/>
      <c r="K894" s="10"/>
      <c r="N894" s="10"/>
      <c r="O894" s="10"/>
      <c r="P894" s="10"/>
      <c r="Q894" s="10"/>
      <c r="R894" s="10"/>
      <c r="S894" s="10"/>
      <c r="T894" s="10"/>
      <c r="U894" s="10"/>
      <c r="V894" s="10"/>
      <c r="W894" s="10"/>
      <c r="X894" s="10"/>
      <c r="Y894" s="10"/>
      <c r="Z894" s="10"/>
      <c r="AA894" s="10"/>
      <c r="AB894" s="10"/>
      <c r="AC894" s="10"/>
    </row>
    <row r="895" spans="1:29" ht="83.25" customHeight="1" x14ac:dyDescent="0.3">
      <c r="A895" s="136" t="str">
        <f>'Matriz Nº1 Identificación'!A895</f>
        <v>98. 4</v>
      </c>
      <c r="B895" s="4" t="str">
        <f>IF('Matriz Nº1 Identificación'!B895&lt;&gt;" ",'Matriz Nº1 Identificación'!F895," ")</f>
        <v xml:space="preserve"> </v>
      </c>
      <c r="C895" s="101"/>
      <c r="D895" s="101"/>
      <c r="E895" s="4" t="str">
        <f>IFERROR(IF((VLOOKUP(C895,'Tabla 2-3-4-5'!$B$10:$C$12,2,FALSE)*(VLOOKUP('Matriz Nº2 Análisis'!D895,'Tabla 2-3-4-5'!$B$10:$C$12,2,FALSE)))&lt;3,"BAJO",IF((VLOOKUP(C895,'Tabla 2-3-4-5'!$B$10:$C$12,2,FALSE)*(VLOOKUP('Matriz Nº2 Análisis'!D895,'Tabla 2-3-4-5'!$B$10:$C$12,2,FALSE)))&gt;5,"ALTO","MEDIO"))," ")</f>
        <v xml:space="preserve"> </v>
      </c>
      <c r="F895" s="5" t="str">
        <f>IF(B895&lt;&gt;" ",'Matriz Nº1 Identificación'!E895," ")</f>
        <v xml:space="preserve"> </v>
      </c>
      <c r="G895" s="101"/>
      <c r="H895" s="101"/>
      <c r="I895" s="4" t="str">
        <f>IFERROR(IF((VLOOKUP(G895,'Tabla 2-3-4-5'!$B$10:$C$12,2,FALSE)*(VLOOKUP('Matriz Nº2 Análisis'!H895,'Tabla 2-3-4-5'!$B$10:$C$12,2,FALSE)))&lt;3,"BAJO",IF((VLOOKUP(G895,'Tabla 2-3-4-5'!$B$10:$C$12,2,FALSE)*(VLOOKUP('Matriz Nº2 Análisis'!H895,'Tabla 2-3-4-5'!$B$10:$C$12,2,FALSE)))&gt;5,"ALTO","MEDIO"))," ")</f>
        <v xml:space="preserve"> </v>
      </c>
      <c r="J895" s="9"/>
      <c r="K895" s="10"/>
      <c r="N895" s="10"/>
      <c r="O895" s="10"/>
      <c r="P895" s="10"/>
      <c r="Q895" s="10"/>
      <c r="R895" s="10"/>
      <c r="S895" s="10"/>
      <c r="T895" s="10"/>
      <c r="U895" s="10"/>
      <c r="V895" s="10"/>
      <c r="W895" s="10"/>
      <c r="X895" s="10"/>
      <c r="Y895" s="10"/>
      <c r="Z895" s="10"/>
      <c r="AA895" s="10"/>
      <c r="AB895" s="10"/>
      <c r="AC895" s="10"/>
    </row>
    <row r="896" spans="1:29" ht="83.25" customHeight="1" x14ac:dyDescent="0.3">
      <c r="A896" s="136" t="str">
        <f>'Matriz Nº1 Identificación'!A896</f>
        <v>98. 5</v>
      </c>
      <c r="B896" s="4" t="str">
        <f>IF('Matriz Nº1 Identificación'!B896&lt;&gt;" ",'Matriz Nº1 Identificación'!F896," ")</f>
        <v xml:space="preserve"> </v>
      </c>
      <c r="C896" s="101"/>
      <c r="D896" s="101"/>
      <c r="E896" s="4" t="str">
        <f>IFERROR(IF((VLOOKUP(C896,'Tabla 2-3-4-5'!$B$10:$C$12,2,FALSE)*(VLOOKUP('Matriz Nº2 Análisis'!D896,'Tabla 2-3-4-5'!$B$10:$C$12,2,FALSE)))&lt;3,"BAJO",IF((VLOOKUP(C896,'Tabla 2-3-4-5'!$B$10:$C$12,2,FALSE)*(VLOOKUP('Matriz Nº2 Análisis'!D896,'Tabla 2-3-4-5'!$B$10:$C$12,2,FALSE)))&gt;5,"ALTO","MEDIO"))," ")</f>
        <v xml:space="preserve"> </v>
      </c>
      <c r="F896" s="5" t="str">
        <f>IF(B896&lt;&gt;" ",'Matriz Nº1 Identificación'!E896," ")</f>
        <v xml:space="preserve"> </v>
      </c>
      <c r="G896" s="101"/>
      <c r="H896" s="101"/>
      <c r="I896" s="4" t="str">
        <f>IFERROR(IF((VLOOKUP(G896,'Tabla 2-3-4-5'!$B$10:$C$12,2,FALSE)*(VLOOKUP('Matriz Nº2 Análisis'!H896,'Tabla 2-3-4-5'!$B$10:$C$12,2,FALSE)))&lt;3,"BAJO",IF((VLOOKUP(G896,'Tabla 2-3-4-5'!$B$10:$C$12,2,FALSE)*(VLOOKUP('Matriz Nº2 Análisis'!H896,'Tabla 2-3-4-5'!$B$10:$C$12,2,FALSE)))&gt;5,"ALTO","MEDIO"))," ")</f>
        <v xml:space="preserve"> </v>
      </c>
      <c r="J896" s="9"/>
      <c r="K896" s="10"/>
      <c r="N896" s="10"/>
      <c r="O896" s="10"/>
      <c r="P896" s="10"/>
      <c r="Q896" s="10"/>
      <c r="R896" s="10"/>
      <c r="S896" s="10"/>
      <c r="T896" s="10"/>
      <c r="U896" s="10"/>
      <c r="V896" s="10"/>
      <c r="W896" s="10"/>
      <c r="X896" s="10"/>
      <c r="Y896" s="10"/>
      <c r="Z896" s="10"/>
      <c r="AA896" s="10"/>
      <c r="AB896" s="10"/>
      <c r="AC896" s="10"/>
    </row>
    <row r="897" spans="1:29" ht="83.25" customHeight="1" x14ac:dyDescent="0.3">
      <c r="A897" s="136" t="str">
        <f>'Matriz Nº1 Identificación'!A897</f>
        <v>98. 6</v>
      </c>
      <c r="B897" s="4" t="str">
        <f>IF('Matriz Nº1 Identificación'!B897&lt;&gt;" ",'Matriz Nº1 Identificación'!F897," ")</f>
        <v xml:space="preserve"> </v>
      </c>
      <c r="C897" s="101"/>
      <c r="D897" s="101"/>
      <c r="E897" s="4" t="str">
        <f>IFERROR(IF((VLOOKUP(C897,'Tabla 2-3-4-5'!$B$10:$C$12,2,FALSE)*(VLOOKUP('Matriz Nº2 Análisis'!D897,'Tabla 2-3-4-5'!$B$10:$C$12,2,FALSE)))&lt;3,"BAJO",IF((VLOOKUP(C897,'Tabla 2-3-4-5'!$B$10:$C$12,2,FALSE)*(VLOOKUP('Matriz Nº2 Análisis'!D897,'Tabla 2-3-4-5'!$B$10:$C$12,2,FALSE)))&gt;5,"ALTO","MEDIO"))," ")</f>
        <v xml:space="preserve"> </v>
      </c>
      <c r="F897" s="5" t="str">
        <f>IF(B897&lt;&gt;" ",'Matriz Nº1 Identificación'!E897," ")</f>
        <v xml:space="preserve"> </v>
      </c>
      <c r="G897" s="101"/>
      <c r="H897" s="101"/>
      <c r="I897" s="4" t="str">
        <f>IFERROR(IF((VLOOKUP(G897,'Tabla 2-3-4-5'!$B$10:$C$12,2,FALSE)*(VLOOKUP('Matriz Nº2 Análisis'!H897,'Tabla 2-3-4-5'!$B$10:$C$12,2,FALSE)))&lt;3,"BAJO",IF((VLOOKUP(G897,'Tabla 2-3-4-5'!$B$10:$C$12,2,FALSE)*(VLOOKUP('Matriz Nº2 Análisis'!H897,'Tabla 2-3-4-5'!$B$10:$C$12,2,FALSE)))&gt;5,"ALTO","MEDIO"))," ")</f>
        <v xml:space="preserve"> </v>
      </c>
      <c r="J897" s="9"/>
      <c r="K897" s="10"/>
      <c r="N897" s="10"/>
      <c r="O897" s="10"/>
      <c r="P897" s="10"/>
      <c r="Q897" s="10"/>
      <c r="R897" s="10"/>
      <c r="S897" s="10"/>
      <c r="T897" s="10"/>
      <c r="U897" s="10"/>
      <c r="V897" s="10"/>
      <c r="W897" s="10"/>
      <c r="X897" s="10"/>
      <c r="Y897" s="10"/>
      <c r="Z897" s="10"/>
      <c r="AA897" s="10"/>
      <c r="AB897" s="10"/>
      <c r="AC897" s="10"/>
    </row>
    <row r="898" spans="1:29" ht="83.25" customHeight="1" thickBot="1" x14ac:dyDescent="0.35">
      <c r="A898" s="136" t="str">
        <f>'Matriz Nº1 Identificación'!A898</f>
        <v>98. 7</v>
      </c>
      <c r="B898" s="4" t="str">
        <f>IF('Matriz Nº1 Identificación'!B898&lt;&gt;" ",'Matriz Nº1 Identificación'!F898," ")</f>
        <v xml:space="preserve"> </v>
      </c>
      <c r="C898" s="101"/>
      <c r="D898" s="101"/>
      <c r="E898" s="4" t="str">
        <f>IFERROR(IF((VLOOKUP(C898,'Tabla 2-3-4-5'!$B$10:$C$12,2,FALSE)*(VLOOKUP('Matriz Nº2 Análisis'!D898,'Tabla 2-3-4-5'!$B$10:$C$12,2,FALSE)))&lt;3,"BAJO",IF((VLOOKUP(C898,'Tabla 2-3-4-5'!$B$10:$C$12,2,FALSE)*(VLOOKUP('Matriz Nº2 Análisis'!D898,'Tabla 2-3-4-5'!$B$10:$C$12,2,FALSE)))&gt;5,"ALTO","MEDIO"))," ")</f>
        <v xml:space="preserve"> </v>
      </c>
      <c r="F898" s="5" t="str">
        <f>IF(B898&lt;&gt;" ",'Matriz Nº1 Identificación'!E898," ")</f>
        <v xml:space="preserve"> </v>
      </c>
      <c r="G898" s="101"/>
      <c r="H898" s="101"/>
      <c r="I898" s="4" t="str">
        <f>IFERROR(IF((VLOOKUP(G898,'Tabla 2-3-4-5'!$B$10:$C$12,2,FALSE)*(VLOOKUP('Matriz Nº2 Análisis'!H898,'Tabla 2-3-4-5'!$B$10:$C$12,2,FALSE)))&lt;3,"BAJO",IF((VLOOKUP(G898,'Tabla 2-3-4-5'!$B$10:$C$12,2,FALSE)*(VLOOKUP('Matriz Nº2 Análisis'!H898,'Tabla 2-3-4-5'!$B$10:$C$12,2,FALSE)))&gt;5,"ALTO","MEDIO"))," ")</f>
        <v xml:space="preserve"> </v>
      </c>
      <c r="J898" s="9"/>
      <c r="K898" s="10"/>
      <c r="N898" s="10"/>
      <c r="O898" s="10"/>
      <c r="P898" s="10"/>
      <c r="Q898" s="10"/>
      <c r="R898" s="10"/>
      <c r="S898" s="10"/>
      <c r="T898" s="10"/>
      <c r="U898" s="10"/>
      <c r="V898" s="10"/>
      <c r="W898" s="10"/>
      <c r="X898" s="10"/>
      <c r="Y898" s="10"/>
      <c r="Z898" s="10"/>
      <c r="AA898" s="10"/>
      <c r="AB898" s="10"/>
      <c r="AC898" s="10"/>
    </row>
    <row r="899" spans="1:29" ht="23.25" customHeight="1" thickBot="1" x14ac:dyDescent="0.35">
      <c r="A899" s="73" t="str">
        <f>'Matriz Nº1 Identificación'!A899</f>
        <v xml:space="preserve">Objetivo Estratégico: </v>
      </c>
      <c r="B899" s="409">
        <f>+'Matriz Nº1 Identificación'!B899:H899</f>
        <v>0</v>
      </c>
      <c r="C899" s="410"/>
      <c r="D899" s="410"/>
      <c r="E899" s="410"/>
      <c r="F899" s="410"/>
      <c r="G899" s="410"/>
      <c r="H899" s="410"/>
      <c r="I899" s="411"/>
      <c r="J899" s="1"/>
    </row>
    <row r="900" spans="1:29" ht="26.25" customHeight="1" x14ac:dyDescent="0.3">
      <c r="A900" s="75" t="str">
        <f>'Matriz Nº1 Identificación'!A900</f>
        <v>Objetivo táctico</v>
      </c>
      <c r="B900" s="406" t="str">
        <f>+'Matriz Nº1 Identificación'!B900:H900</f>
        <v xml:space="preserve">99. </v>
      </c>
      <c r="C900" s="407"/>
      <c r="D900" s="407"/>
      <c r="E900" s="407"/>
      <c r="F900" s="407"/>
      <c r="G900" s="407"/>
      <c r="H900" s="407"/>
      <c r="I900" s="408"/>
      <c r="J900" s="1"/>
    </row>
    <row r="901" spans="1:29" ht="83.25" customHeight="1" x14ac:dyDescent="0.3">
      <c r="A901" s="136" t="str">
        <f>'Matriz Nº1 Identificación'!A901</f>
        <v>99. 1</v>
      </c>
      <c r="B901" s="4" t="str">
        <f>IF('Matriz Nº1 Identificación'!B901&lt;&gt;" ",'Matriz Nº1 Identificación'!F901," ")</f>
        <v xml:space="preserve"> </v>
      </c>
      <c r="C901" s="101"/>
      <c r="D901" s="101"/>
      <c r="E901" s="4" t="str">
        <f>IFERROR(IF((VLOOKUP(C901,'Tabla 2-3-4-5'!$B$10:$C$12,2,FALSE)*(VLOOKUP('Matriz Nº2 Análisis'!D901,'Tabla 2-3-4-5'!$B$10:$C$12,2,FALSE)))&lt;3,"BAJO",IF((VLOOKUP(C901,'Tabla 2-3-4-5'!$B$10:$C$12,2,FALSE)*(VLOOKUP('Matriz Nº2 Análisis'!D901,'Tabla 2-3-4-5'!$B$10:$C$12,2,FALSE)))&gt;5,"ALTO","MEDIO"))," ")</f>
        <v xml:space="preserve"> </v>
      </c>
      <c r="F901" s="5" t="str">
        <f>IF(B901&lt;&gt;" ",'Matriz Nº1 Identificación'!E901," ")</f>
        <v xml:space="preserve"> </v>
      </c>
      <c r="G901" s="101"/>
      <c r="H901" s="101"/>
      <c r="I901" s="4" t="str">
        <f>IFERROR(IF((VLOOKUP(G901,'Tabla 2-3-4-5'!$B$10:$C$12,2,FALSE)*(VLOOKUP('Matriz Nº2 Análisis'!H901,'Tabla 2-3-4-5'!$B$10:$C$12,2,FALSE)))&lt;3,"BAJO",IF((VLOOKUP(G901,'Tabla 2-3-4-5'!$B$10:$C$12,2,FALSE)*(VLOOKUP('Matriz Nº2 Análisis'!H901,'Tabla 2-3-4-5'!$B$10:$C$12,2,FALSE)))&gt;5,"ALTO","MEDIO"))," ")</f>
        <v xml:space="preserve"> </v>
      </c>
      <c r="J901" s="9"/>
      <c r="K901" s="10"/>
      <c r="N901" s="10"/>
      <c r="O901" s="10"/>
      <c r="P901" s="10"/>
      <c r="Q901" s="10"/>
      <c r="R901" s="10"/>
      <c r="S901" s="10"/>
      <c r="T901" s="10"/>
      <c r="U901" s="10"/>
      <c r="V901" s="10"/>
      <c r="W901" s="10"/>
      <c r="X901" s="10"/>
      <c r="Y901" s="10"/>
      <c r="Z901" s="10"/>
      <c r="AA901" s="10"/>
      <c r="AB901" s="10"/>
      <c r="AC901" s="10"/>
    </row>
    <row r="902" spans="1:29" ht="83.25" customHeight="1" x14ac:dyDescent="0.3">
      <c r="A902" s="136" t="str">
        <f>'Matriz Nº1 Identificación'!A902</f>
        <v>99. 2</v>
      </c>
      <c r="B902" s="4" t="str">
        <f>IF('Matriz Nº1 Identificación'!B902&lt;&gt;" ",'Matriz Nº1 Identificación'!F902," ")</f>
        <v xml:space="preserve"> </v>
      </c>
      <c r="C902" s="101"/>
      <c r="D902" s="101"/>
      <c r="E902" s="4" t="str">
        <f>IFERROR(IF((VLOOKUP(C902,'Tabla 2-3-4-5'!$B$10:$C$12,2,FALSE)*(VLOOKUP('Matriz Nº2 Análisis'!D902,'Tabla 2-3-4-5'!$B$10:$C$12,2,FALSE)))&lt;3,"BAJO",IF((VLOOKUP(C902,'Tabla 2-3-4-5'!$B$10:$C$12,2,FALSE)*(VLOOKUP('Matriz Nº2 Análisis'!D902,'Tabla 2-3-4-5'!$B$10:$C$12,2,FALSE)))&gt;5,"ALTO","MEDIO"))," ")</f>
        <v xml:space="preserve"> </v>
      </c>
      <c r="F902" s="5" t="str">
        <f>IF(B902&lt;&gt;" ",'Matriz Nº1 Identificación'!E902," ")</f>
        <v xml:space="preserve"> </v>
      </c>
      <c r="G902" s="101"/>
      <c r="H902" s="101"/>
      <c r="I902" s="4" t="str">
        <f>IFERROR(IF((VLOOKUP(G902,'Tabla 2-3-4-5'!$B$10:$C$12,2,FALSE)*(VLOOKUP('Matriz Nº2 Análisis'!H902,'Tabla 2-3-4-5'!$B$10:$C$12,2,FALSE)))&lt;3,"BAJO",IF((VLOOKUP(G902,'Tabla 2-3-4-5'!$B$10:$C$12,2,FALSE)*(VLOOKUP('Matriz Nº2 Análisis'!H902,'Tabla 2-3-4-5'!$B$10:$C$12,2,FALSE)))&gt;5,"ALTO","MEDIO"))," ")</f>
        <v xml:space="preserve"> </v>
      </c>
      <c r="J902" s="9"/>
      <c r="K902" s="10"/>
      <c r="N902" s="10"/>
      <c r="O902" s="10"/>
      <c r="P902" s="10"/>
      <c r="Q902" s="10"/>
      <c r="R902" s="10"/>
      <c r="S902" s="10"/>
      <c r="T902" s="10"/>
      <c r="U902" s="10"/>
      <c r="V902" s="10"/>
      <c r="W902" s="10"/>
      <c r="X902" s="10"/>
      <c r="Y902" s="10"/>
      <c r="Z902" s="10"/>
      <c r="AA902" s="10"/>
      <c r="AB902" s="10"/>
      <c r="AC902" s="10"/>
    </row>
    <row r="903" spans="1:29" ht="83.25" customHeight="1" x14ac:dyDescent="0.3">
      <c r="A903" s="136" t="str">
        <f>'Matriz Nº1 Identificación'!A903</f>
        <v>99. 3</v>
      </c>
      <c r="B903" s="4" t="str">
        <f>IF('Matriz Nº1 Identificación'!B903&lt;&gt;" ",'Matriz Nº1 Identificación'!F903," ")</f>
        <v xml:space="preserve"> </v>
      </c>
      <c r="C903" s="101"/>
      <c r="D903" s="101"/>
      <c r="E903" s="4" t="str">
        <f>IFERROR(IF((VLOOKUP(C903,'Tabla 2-3-4-5'!$B$10:$C$12,2,FALSE)*(VLOOKUP('Matriz Nº2 Análisis'!D903,'Tabla 2-3-4-5'!$B$10:$C$12,2,FALSE)))&lt;3,"BAJO",IF((VLOOKUP(C903,'Tabla 2-3-4-5'!$B$10:$C$12,2,FALSE)*(VLOOKUP('Matriz Nº2 Análisis'!D903,'Tabla 2-3-4-5'!$B$10:$C$12,2,FALSE)))&gt;5,"ALTO","MEDIO"))," ")</f>
        <v xml:space="preserve"> </v>
      </c>
      <c r="F903" s="5" t="str">
        <f>IF(B903&lt;&gt;" ",'Matriz Nº1 Identificación'!E903," ")</f>
        <v xml:space="preserve"> </v>
      </c>
      <c r="G903" s="101"/>
      <c r="H903" s="101"/>
      <c r="I903" s="4" t="str">
        <f>IFERROR(IF((VLOOKUP(G903,'Tabla 2-3-4-5'!$B$10:$C$12,2,FALSE)*(VLOOKUP('Matriz Nº2 Análisis'!H903,'Tabla 2-3-4-5'!$B$10:$C$12,2,FALSE)))&lt;3,"BAJO",IF((VLOOKUP(G903,'Tabla 2-3-4-5'!$B$10:$C$12,2,FALSE)*(VLOOKUP('Matriz Nº2 Análisis'!H903,'Tabla 2-3-4-5'!$B$10:$C$12,2,FALSE)))&gt;5,"ALTO","MEDIO"))," ")</f>
        <v xml:space="preserve"> </v>
      </c>
      <c r="J903" s="9"/>
      <c r="K903" s="10"/>
      <c r="N903" s="10"/>
      <c r="O903" s="10"/>
      <c r="P903" s="10"/>
      <c r="Q903" s="10"/>
      <c r="R903" s="10"/>
      <c r="S903" s="10"/>
      <c r="T903" s="10"/>
      <c r="U903" s="10"/>
      <c r="V903" s="10"/>
      <c r="W903" s="10"/>
      <c r="X903" s="10"/>
      <c r="Y903" s="10"/>
      <c r="Z903" s="10"/>
      <c r="AA903" s="10"/>
      <c r="AB903" s="10"/>
      <c r="AC903" s="10"/>
    </row>
    <row r="904" spans="1:29" ht="83.25" customHeight="1" x14ac:dyDescent="0.3">
      <c r="A904" s="136" t="str">
        <f>'Matriz Nº1 Identificación'!A904</f>
        <v>99. 4</v>
      </c>
      <c r="B904" s="4" t="str">
        <f>IF('Matriz Nº1 Identificación'!B904&lt;&gt;" ",'Matriz Nº1 Identificación'!F904," ")</f>
        <v xml:space="preserve"> </v>
      </c>
      <c r="C904" s="101"/>
      <c r="D904" s="101"/>
      <c r="E904" s="4" t="str">
        <f>IFERROR(IF((VLOOKUP(C904,'Tabla 2-3-4-5'!$B$10:$C$12,2,FALSE)*(VLOOKUP('Matriz Nº2 Análisis'!D904,'Tabla 2-3-4-5'!$B$10:$C$12,2,FALSE)))&lt;3,"BAJO",IF((VLOOKUP(C904,'Tabla 2-3-4-5'!$B$10:$C$12,2,FALSE)*(VLOOKUP('Matriz Nº2 Análisis'!D904,'Tabla 2-3-4-5'!$B$10:$C$12,2,FALSE)))&gt;5,"ALTO","MEDIO"))," ")</f>
        <v xml:space="preserve"> </v>
      </c>
      <c r="F904" s="5" t="str">
        <f>IF(B904&lt;&gt;" ",'Matriz Nº1 Identificación'!E904," ")</f>
        <v xml:space="preserve"> </v>
      </c>
      <c r="G904" s="101"/>
      <c r="H904" s="101"/>
      <c r="I904" s="4" t="str">
        <f>IFERROR(IF((VLOOKUP(G904,'Tabla 2-3-4-5'!$B$10:$C$12,2,FALSE)*(VLOOKUP('Matriz Nº2 Análisis'!H904,'Tabla 2-3-4-5'!$B$10:$C$12,2,FALSE)))&lt;3,"BAJO",IF((VLOOKUP(G904,'Tabla 2-3-4-5'!$B$10:$C$12,2,FALSE)*(VLOOKUP('Matriz Nº2 Análisis'!H904,'Tabla 2-3-4-5'!$B$10:$C$12,2,FALSE)))&gt;5,"ALTO","MEDIO"))," ")</f>
        <v xml:space="preserve"> </v>
      </c>
      <c r="J904" s="9"/>
      <c r="K904" s="10"/>
      <c r="N904" s="10"/>
      <c r="O904" s="10"/>
      <c r="P904" s="10"/>
      <c r="Q904" s="10"/>
      <c r="R904" s="10"/>
      <c r="S904" s="10"/>
      <c r="T904" s="10"/>
      <c r="U904" s="10"/>
      <c r="V904" s="10"/>
      <c r="W904" s="10"/>
      <c r="X904" s="10"/>
      <c r="Y904" s="10"/>
      <c r="Z904" s="10"/>
      <c r="AA904" s="10"/>
      <c r="AB904" s="10"/>
      <c r="AC904" s="10"/>
    </row>
    <row r="905" spans="1:29" ht="83.25" customHeight="1" x14ac:dyDescent="0.3">
      <c r="A905" s="136" t="str">
        <f>'Matriz Nº1 Identificación'!A905</f>
        <v>99. 5</v>
      </c>
      <c r="B905" s="4" t="str">
        <f>IF('Matriz Nº1 Identificación'!B905&lt;&gt;" ",'Matriz Nº1 Identificación'!F905," ")</f>
        <v xml:space="preserve"> </v>
      </c>
      <c r="C905" s="101"/>
      <c r="D905" s="101"/>
      <c r="E905" s="4" t="str">
        <f>IFERROR(IF((VLOOKUP(C905,'Tabla 2-3-4-5'!$B$10:$C$12,2,FALSE)*(VLOOKUP('Matriz Nº2 Análisis'!D905,'Tabla 2-3-4-5'!$B$10:$C$12,2,FALSE)))&lt;3,"BAJO",IF((VLOOKUP(C905,'Tabla 2-3-4-5'!$B$10:$C$12,2,FALSE)*(VLOOKUP('Matriz Nº2 Análisis'!D905,'Tabla 2-3-4-5'!$B$10:$C$12,2,FALSE)))&gt;5,"ALTO","MEDIO"))," ")</f>
        <v xml:space="preserve"> </v>
      </c>
      <c r="F905" s="5" t="str">
        <f>IF(B905&lt;&gt;" ",'Matriz Nº1 Identificación'!E905," ")</f>
        <v xml:space="preserve"> </v>
      </c>
      <c r="G905" s="101"/>
      <c r="H905" s="101"/>
      <c r="I905" s="4" t="str">
        <f>IFERROR(IF((VLOOKUP(G905,'Tabla 2-3-4-5'!$B$10:$C$12,2,FALSE)*(VLOOKUP('Matriz Nº2 Análisis'!H905,'Tabla 2-3-4-5'!$B$10:$C$12,2,FALSE)))&lt;3,"BAJO",IF((VLOOKUP(G905,'Tabla 2-3-4-5'!$B$10:$C$12,2,FALSE)*(VLOOKUP('Matriz Nº2 Análisis'!H905,'Tabla 2-3-4-5'!$B$10:$C$12,2,FALSE)))&gt;5,"ALTO","MEDIO"))," ")</f>
        <v xml:space="preserve"> </v>
      </c>
      <c r="J905" s="9"/>
      <c r="K905" s="10"/>
      <c r="N905" s="10"/>
      <c r="O905" s="10"/>
      <c r="P905" s="10"/>
      <c r="Q905" s="10"/>
      <c r="R905" s="10"/>
      <c r="S905" s="10"/>
      <c r="T905" s="10"/>
      <c r="U905" s="10"/>
      <c r="V905" s="10"/>
      <c r="W905" s="10"/>
      <c r="X905" s="10"/>
      <c r="Y905" s="10"/>
      <c r="Z905" s="10"/>
      <c r="AA905" s="10"/>
      <c r="AB905" s="10"/>
      <c r="AC905" s="10"/>
    </row>
    <row r="906" spans="1:29" ht="83.25" customHeight="1" x14ac:dyDescent="0.3">
      <c r="A906" s="136" t="str">
        <f>'Matriz Nº1 Identificación'!A906</f>
        <v>99. 6</v>
      </c>
      <c r="B906" s="4" t="str">
        <f>IF('Matriz Nº1 Identificación'!B906&lt;&gt;" ",'Matriz Nº1 Identificación'!F906," ")</f>
        <v xml:space="preserve"> </v>
      </c>
      <c r="C906" s="101"/>
      <c r="D906" s="101"/>
      <c r="E906" s="4" t="str">
        <f>IFERROR(IF((VLOOKUP(C906,'Tabla 2-3-4-5'!$B$10:$C$12,2,FALSE)*(VLOOKUP('Matriz Nº2 Análisis'!D906,'Tabla 2-3-4-5'!$B$10:$C$12,2,FALSE)))&lt;3,"BAJO",IF((VLOOKUP(C906,'Tabla 2-3-4-5'!$B$10:$C$12,2,FALSE)*(VLOOKUP('Matriz Nº2 Análisis'!D906,'Tabla 2-3-4-5'!$B$10:$C$12,2,FALSE)))&gt;5,"ALTO","MEDIO"))," ")</f>
        <v xml:space="preserve"> </v>
      </c>
      <c r="F906" s="5" t="str">
        <f>IF(B906&lt;&gt;" ",'Matriz Nº1 Identificación'!E906," ")</f>
        <v xml:space="preserve"> </v>
      </c>
      <c r="G906" s="101"/>
      <c r="H906" s="101"/>
      <c r="I906" s="4" t="str">
        <f>IFERROR(IF((VLOOKUP(G906,'Tabla 2-3-4-5'!$B$10:$C$12,2,FALSE)*(VLOOKUP('Matriz Nº2 Análisis'!H906,'Tabla 2-3-4-5'!$B$10:$C$12,2,FALSE)))&lt;3,"BAJO",IF((VLOOKUP(G906,'Tabla 2-3-4-5'!$B$10:$C$12,2,FALSE)*(VLOOKUP('Matriz Nº2 Análisis'!H906,'Tabla 2-3-4-5'!$B$10:$C$12,2,FALSE)))&gt;5,"ALTO","MEDIO"))," ")</f>
        <v xml:space="preserve"> </v>
      </c>
      <c r="J906" s="9"/>
      <c r="K906" s="10"/>
      <c r="N906" s="10"/>
      <c r="O906" s="10"/>
      <c r="P906" s="10"/>
      <c r="Q906" s="10"/>
      <c r="R906" s="10"/>
      <c r="S906" s="10"/>
      <c r="T906" s="10"/>
      <c r="U906" s="10"/>
      <c r="V906" s="10"/>
      <c r="W906" s="10"/>
      <c r="X906" s="10"/>
      <c r="Y906" s="10"/>
      <c r="Z906" s="10"/>
      <c r="AA906" s="10"/>
      <c r="AB906" s="10"/>
      <c r="AC906" s="10"/>
    </row>
    <row r="907" spans="1:29" ht="83.25" customHeight="1" thickBot="1" x14ac:dyDescent="0.35">
      <c r="A907" s="136" t="str">
        <f>'Matriz Nº1 Identificación'!A907</f>
        <v>99. 7</v>
      </c>
      <c r="B907" s="4" t="str">
        <f>IF('Matriz Nº1 Identificación'!B907&lt;&gt;" ",'Matriz Nº1 Identificación'!F907," ")</f>
        <v xml:space="preserve"> </v>
      </c>
      <c r="C907" s="101"/>
      <c r="D907" s="101"/>
      <c r="E907" s="4" t="str">
        <f>IFERROR(IF((VLOOKUP(C907,'Tabla 2-3-4-5'!$B$10:$C$12,2,FALSE)*(VLOOKUP('Matriz Nº2 Análisis'!D907,'Tabla 2-3-4-5'!$B$10:$C$12,2,FALSE)))&lt;3,"BAJO",IF((VLOOKUP(C907,'Tabla 2-3-4-5'!$B$10:$C$12,2,FALSE)*(VLOOKUP('Matriz Nº2 Análisis'!D907,'Tabla 2-3-4-5'!$B$10:$C$12,2,FALSE)))&gt;5,"ALTO","MEDIO"))," ")</f>
        <v xml:space="preserve"> </v>
      </c>
      <c r="F907" s="5" t="str">
        <f>IF(B907&lt;&gt;" ",'Matriz Nº1 Identificación'!E907," ")</f>
        <v xml:space="preserve"> </v>
      </c>
      <c r="G907" s="101"/>
      <c r="H907" s="101"/>
      <c r="I907" s="4" t="str">
        <f>IFERROR(IF((VLOOKUP(G907,'Tabla 2-3-4-5'!$B$10:$C$12,2,FALSE)*(VLOOKUP('Matriz Nº2 Análisis'!H907,'Tabla 2-3-4-5'!$B$10:$C$12,2,FALSE)))&lt;3,"BAJO",IF((VLOOKUP(G907,'Tabla 2-3-4-5'!$B$10:$C$12,2,FALSE)*(VLOOKUP('Matriz Nº2 Análisis'!H907,'Tabla 2-3-4-5'!$B$10:$C$12,2,FALSE)))&gt;5,"ALTO","MEDIO"))," ")</f>
        <v xml:space="preserve"> </v>
      </c>
      <c r="J907" s="9"/>
      <c r="K907" s="10"/>
      <c r="N907" s="10"/>
      <c r="O907" s="10"/>
      <c r="P907" s="10"/>
      <c r="Q907" s="10"/>
      <c r="R907" s="10"/>
      <c r="S907" s="10"/>
      <c r="T907" s="10"/>
      <c r="U907" s="10"/>
      <c r="V907" s="10"/>
      <c r="W907" s="10"/>
      <c r="X907" s="10"/>
      <c r="Y907" s="10"/>
      <c r="Z907" s="10"/>
      <c r="AA907" s="10"/>
      <c r="AB907" s="10"/>
      <c r="AC907" s="10"/>
    </row>
    <row r="908" spans="1:29" ht="23.25" customHeight="1" thickBot="1" x14ac:dyDescent="0.35">
      <c r="A908" s="73" t="str">
        <f>'Matriz Nº1 Identificación'!A908</f>
        <v xml:space="preserve">Objetivo Estratégico: </v>
      </c>
      <c r="B908" s="409">
        <f>+'Matriz Nº1 Identificación'!B908:H908</f>
        <v>0</v>
      </c>
      <c r="C908" s="410"/>
      <c r="D908" s="410"/>
      <c r="E908" s="410"/>
      <c r="F908" s="410"/>
      <c r="G908" s="410"/>
      <c r="H908" s="410"/>
      <c r="I908" s="411"/>
      <c r="J908" s="1"/>
    </row>
    <row r="909" spans="1:29" ht="26.25" customHeight="1" x14ac:dyDescent="0.3">
      <c r="A909" s="75" t="str">
        <f>'Matriz Nº1 Identificación'!A909</f>
        <v>Objetivo táctico</v>
      </c>
      <c r="B909" s="406" t="str">
        <f>+'Matriz Nº1 Identificación'!B909:H909</f>
        <v xml:space="preserve">100. </v>
      </c>
      <c r="C909" s="407"/>
      <c r="D909" s="407"/>
      <c r="E909" s="407"/>
      <c r="F909" s="407"/>
      <c r="G909" s="407"/>
      <c r="H909" s="407"/>
      <c r="I909" s="408"/>
      <c r="J909" s="1"/>
    </row>
    <row r="910" spans="1:29" ht="83.25" customHeight="1" x14ac:dyDescent="0.3">
      <c r="A910" s="136" t="str">
        <f>'Matriz Nº1 Identificación'!A910</f>
        <v>100. 1</v>
      </c>
      <c r="B910" s="4" t="str">
        <f>IF('Matriz Nº1 Identificación'!B910&lt;&gt;" ",'Matriz Nº1 Identificación'!F910," ")</f>
        <v xml:space="preserve"> </v>
      </c>
      <c r="C910" s="101"/>
      <c r="D910" s="101"/>
      <c r="E910" s="4" t="str">
        <f>IFERROR(IF((VLOOKUP(C910,'Tabla 2-3-4-5'!$B$10:$C$12,2,FALSE)*(VLOOKUP('Matriz Nº2 Análisis'!D910,'Tabla 2-3-4-5'!$B$10:$C$12,2,FALSE)))&lt;3,"BAJO",IF((VLOOKUP(C910,'Tabla 2-3-4-5'!$B$10:$C$12,2,FALSE)*(VLOOKUP('Matriz Nº2 Análisis'!D910,'Tabla 2-3-4-5'!$B$10:$C$12,2,FALSE)))&gt;5,"ALTO","MEDIO"))," ")</f>
        <v xml:space="preserve"> </v>
      </c>
      <c r="F910" s="5" t="str">
        <f>IF(B910&lt;&gt;" ",'Matriz Nº1 Identificación'!E910," ")</f>
        <v xml:space="preserve"> </v>
      </c>
      <c r="G910" s="101"/>
      <c r="H910" s="101"/>
      <c r="I910" s="4" t="str">
        <f>IFERROR(IF((VLOOKUP(G910,'Tabla 2-3-4-5'!$B$10:$C$12,2,FALSE)*(VLOOKUP('Matriz Nº2 Análisis'!H910,'Tabla 2-3-4-5'!$B$10:$C$12,2,FALSE)))&lt;3,"BAJO",IF((VLOOKUP(G910,'Tabla 2-3-4-5'!$B$10:$C$12,2,FALSE)*(VLOOKUP('Matriz Nº2 Análisis'!H910,'Tabla 2-3-4-5'!$B$10:$C$12,2,FALSE)))&gt;5,"ALTO","MEDIO"))," ")</f>
        <v xml:space="preserve"> </v>
      </c>
      <c r="J910" s="9"/>
      <c r="K910" s="10"/>
      <c r="N910" s="10"/>
      <c r="O910" s="10"/>
      <c r="P910" s="10"/>
      <c r="Q910" s="10"/>
      <c r="R910" s="10"/>
      <c r="S910" s="10"/>
      <c r="T910" s="10"/>
      <c r="U910" s="10"/>
      <c r="V910" s="10"/>
      <c r="W910" s="10"/>
      <c r="X910" s="10"/>
      <c r="Y910" s="10"/>
      <c r="Z910" s="10"/>
      <c r="AA910" s="10"/>
      <c r="AB910" s="10"/>
      <c r="AC910" s="10"/>
    </row>
    <row r="911" spans="1:29" ht="83.25" customHeight="1" x14ac:dyDescent="0.3">
      <c r="A911" s="136" t="str">
        <f>'Matriz Nº1 Identificación'!A911</f>
        <v>100. 2</v>
      </c>
      <c r="B911" s="4" t="str">
        <f>IF('Matriz Nº1 Identificación'!B911&lt;&gt;" ",'Matriz Nº1 Identificación'!F911," ")</f>
        <v xml:space="preserve"> </v>
      </c>
      <c r="C911" s="101"/>
      <c r="D911" s="101"/>
      <c r="E911" s="4" t="str">
        <f>IFERROR(IF((VLOOKUP(C911,'Tabla 2-3-4-5'!$B$10:$C$12,2,FALSE)*(VLOOKUP('Matriz Nº2 Análisis'!D911,'Tabla 2-3-4-5'!$B$10:$C$12,2,FALSE)))&lt;3,"BAJO",IF((VLOOKUP(C911,'Tabla 2-3-4-5'!$B$10:$C$12,2,FALSE)*(VLOOKUP('Matriz Nº2 Análisis'!D911,'Tabla 2-3-4-5'!$B$10:$C$12,2,FALSE)))&gt;5,"ALTO","MEDIO"))," ")</f>
        <v xml:space="preserve"> </v>
      </c>
      <c r="F911" s="5" t="str">
        <f>IF(B911&lt;&gt;" ",'Matriz Nº1 Identificación'!E911," ")</f>
        <v xml:space="preserve"> </v>
      </c>
      <c r="G911" s="101"/>
      <c r="H911" s="101"/>
      <c r="I911" s="4" t="str">
        <f>IFERROR(IF((VLOOKUP(G911,'Tabla 2-3-4-5'!$B$10:$C$12,2,FALSE)*(VLOOKUP('Matriz Nº2 Análisis'!H911,'Tabla 2-3-4-5'!$B$10:$C$12,2,FALSE)))&lt;3,"BAJO",IF((VLOOKUP(G911,'Tabla 2-3-4-5'!$B$10:$C$12,2,FALSE)*(VLOOKUP('Matriz Nº2 Análisis'!H911,'Tabla 2-3-4-5'!$B$10:$C$12,2,FALSE)))&gt;5,"ALTO","MEDIO"))," ")</f>
        <v xml:space="preserve"> </v>
      </c>
      <c r="J911" s="9"/>
      <c r="K911" s="10"/>
      <c r="N911" s="10"/>
      <c r="O911" s="10"/>
      <c r="P911" s="10"/>
      <c r="Q911" s="10"/>
      <c r="R911" s="10"/>
      <c r="S911" s="10"/>
      <c r="T911" s="10"/>
      <c r="U911" s="10"/>
      <c r="V911" s="10"/>
      <c r="W911" s="10"/>
      <c r="X911" s="10"/>
      <c r="Y911" s="10"/>
      <c r="Z911" s="10"/>
      <c r="AA911" s="10"/>
      <c r="AB911" s="10"/>
      <c r="AC911" s="10"/>
    </row>
    <row r="912" spans="1:29" ht="83.25" customHeight="1" x14ac:dyDescent="0.3">
      <c r="A912" s="136" t="str">
        <f>'Matriz Nº1 Identificación'!A912</f>
        <v>100. 3</v>
      </c>
      <c r="B912" s="4" t="str">
        <f>IF('Matriz Nº1 Identificación'!B912&lt;&gt;" ",'Matriz Nº1 Identificación'!F912," ")</f>
        <v xml:space="preserve"> </v>
      </c>
      <c r="C912" s="101"/>
      <c r="D912" s="101"/>
      <c r="E912" s="4" t="str">
        <f>IFERROR(IF((VLOOKUP(C912,'Tabla 2-3-4-5'!$B$10:$C$12,2,FALSE)*(VLOOKUP('Matriz Nº2 Análisis'!D912,'Tabla 2-3-4-5'!$B$10:$C$12,2,FALSE)))&lt;3,"BAJO",IF((VLOOKUP(C912,'Tabla 2-3-4-5'!$B$10:$C$12,2,FALSE)*(VLOOKUP('Matriz Nº2 Análisis'!D912,'Tabla 2-3-4-5'!$B$10:$C$12,2,FALSE)))&gt;5,"ALTO","MEDIO"))," ")</f>
        <v xml:space="preserve"> </v>
      </c>
      <c r="F912" s="5" t="str">
        <f>IF(B912&lt;&gt;" ",'Matriz Nº1 Identificación'!E912," ")</f>
        <v xml:space="preserve"> </v>
      </c>
      <c r="G912" s="101"/>
      <c r="H912" s="101"/>
      <c r="I912" s="4" t="str">
        <f>IFERROR(IF((VLOOKUP(G912,'Tabla 2-3-4-5'!$B$10:$C$12,2,FALSE)*(VLOOKUP('Matriz Nº2 Análisis'!H912,'Tabla 2-3-4-5'!$B$10:$C$12,2,FALSE)))&lt;3,"BAJO",IF((VLOOKUP(G912,'Tabla 2-3-4-5'!$B$10:$C$12,2,FALSE)*(VLOOKUP('Matriz Nº2 Análisis'!H912,'Tabla 2-3-4-5'!$B$10:$C$12,2,FALSE)))&gt;5,"ALTO","MEDIO"))," ")</f>
        <v xml:space="preserve"> </v>
      </c>
      <c r="J912" s="9"/>
      <c r="K912" s="10"/>
      <c r="N912" s="10"/>
      <c r="O912" s="10"/>
      <c r="P912" s="10"/>
      <c r="Q912" s="10"/>
      <c r="R912" s="10"/>
      <c r="S912" s="10"/>
      <c r="T912" s="10"/>
      <c r="U912" s="10"/>
      <c r="V912" s="10"/>
      <c r="W912" s="10"/>
      <c r="X912" s="10"/>
      <c r="Y912" s="10"/>
      <c r="Z912" s="10"/>
      <c r="AA912" s="10"/>
      <c r="AB912" s="10"/>
      <c r="AC912" s="10"/>
    </row>
    <row r="913" spans="1:29" ht="83.25" customHeight="1" x14ac:dyDescent="0.3">
      <c r="A913" s="136" t="str">
        <f>'Matriz Nº1 Identificación'!A913</f>
        <v>100. 4</v>
      </c>
      <c r="B913" s="4" t="str">
        <f>IF('Matriz Nº1 Identificación'!B913&lt;&gt;" ",'Matriz Nº1 Identificación'!F913," ")</f>
        <v xml:space="preserve"> </v>
      </c>
      <c r="C913" s="101"/>
      <c r="D913" s="101"/>
      <c r="E913" s="4" t="str">
        <f>IFERROR(IF((VLOOKUP(C913,'Tabla 2-3-4-5'!$B$10:$C$12,2,FALSE)*(VLOOKUP('Matriz Nº2 Análisis'!D913,'Tabla 2-3-4-5'!$B$10:$C$12,2,FALSE)))&lt;3,"BAJO",IF((VLOOKUP(C913,'Tabla 2-3-4-5'!$B$10:$C$12,2,FALSE)*(VLOOKUP('Matriz Nº2 Análisis'!D913,'Tabla 2-3-4-5'!$B$10:$C$12,2,FALSE)))&gt;5,"ALTO","MEDIO"))," ")</f>
        <v xml:space="preserve"> </v>
      </c>
      <c r="F913" s="5" t="str">
        <f>IF(B913&lt;&gt;" ",'Matriz Nº1 Identificación'!E913," ")</f>
        <v xml:space="preserve"> </v>
      </c>
      <c r="G913" s="101"/>
      <c r="H913" s="101"/>
      <c r="I913" s="4" t="str">
        <f>IFERROR(IF((VLOOKUP(G913,'Tabla 2-3-4-5'!$B$10:$C$12,2,FALSE)*(VLOOKUP('Matriz Nº2 Análisis'!H913,'Tabla 2-3-4-5'!$B$10:$C$12,2,FALSE)))&lt;3,"BAJO",IF((VLOOKUP(G913,'Tabla 2-3-4-5'!$B$10:$C$12,2,FALSE)*(VLOOKUP('Matriz Nº2 Análisis'!H913,'Tabla 2-3-4-5'!$B$10:$C$12,2,FALSE)))&gt;5,"ALTO","MEDIO"))," ")</f>
        <v xml:space="preserve"> </v>
      </c>
      <c r="J913" s="9"/>
      <c r="K913" s="10"/>
      <c r="N913" s="10"/>
      <c r="O913" s="10"/>
      <c r="P913" s="10"/>
      <c r="Q913" s="10"/>
      <c r="R913" s="10"/>
      <c r="S913" s="10"/>
      <c r="T913" s="10"/>
      <c r="U913" s="10"/>
      <c r="V913" s="10"/>
      <c r="W913" s="10"/>
      <c r="X913" s="10"/>
      <c r="Y913" s="10"/>
      <c r="Z913" s="10"/>
      <c r="AA913" s="10"/>
      <c r="AB913" s="10"/>
      <c r="AC913" s="10"/>
    </row>
    <row r="914" spans="1:29" ht="83.25" customHeight="1" x14ac:dyDescent="0.3">
      <c r="A914" s="136" t="str">
        <f>'Matriz Nº1 Identificación'!A914</f>
        <v>100. 5</v>
      </c>
      <c r="B914" s="4" t="str">
        <f>IF('Matriz Nº1 Identificación'!B914&lt;&gt;" ",'Matriz Nº1 Identificación'!F914," ")</f>
        <v xml:space="preserve"> </v>
      </c>
      <c r="C914" s="101"/>
      <c r="D914" s="101"/>
      <c r="E914" s="4" t="str">
        <f>IFERROR(IF((VLOOKUP(C914,'Tabla 2-3-4-5'!$B$10:$C$12,2,FALSE)*(VLOOKUP('Matriz Nº2 Análisis'!D914,'Tabla 2-3-4-5'!$B$10:$C$12,2,FALSE)))&lt;3,"BAJO",IF((VLOOKUP(C914,'Tabla 2-3-4-5'!$B$10:$C$12,2,FALSE)*(VLOOKUP('Matriz Nº2 Análisis'!D914,'Tabla 2-3-4-5'!$B$10:$C$12,2,FALSE)))&gt;5,"ALTO","MEDIO"))," ")</f>
        <v xml:space="preserve"> </v>
      </c>
      <c r="F914" s="5" t="str">
        <f>IF(B914&lt;&gt;" ",'Matriz Nº1 Identificación'!E914," ")</f>
        <v xml:space="preserve"> </v>
      </c>
      <c r="G914" s="101"/>
      <c r="H914" s="101"/>
      <c r="I914" s="4" t="str">
        <f>IFERROR(IF((VLOOKUP(G914,'Tabla 2-3-4-5'!$B$10:$C$12,2,FALSE)*(VLOOKUP('Matriz Nº2 Análisis'!H914,'Tabla 2-3-4-5'!$B$10:$C$12,2,FALSE)))&lt;3,"BAJO",IF((VLOOKUP(G914,'Tabla 2-3-4-5'!$B$10:$C$12,2,FALSE)*(VLOOKUP('Matriz Nº2 Análisis'!H914,'Tabla 2-3-4-5'!$B$10:$C$12,2,FALSE)))&gt;5,"ALTO","MEDIO"))," ")</f>
        <v xml:space="preserve"> </v>
      </c>
      <c r="J914" s="9"/>
      <c r="K914" s="10"/>
      <c r="N914" s="10"/>
      <c r="O914" s="10"/>
      <c r="P914" s="10"/>
      <c r="Q914" s="10"/>
      <c r="R914" s="10"/>
      <c r="S914" s="10"/>
      <c r="T914" s="10"/>
      <c r="U914" s="10"/>
      <c r="V914" s="10"/>
      <c r="W914" s="10"/>
      <c r="X914" s="10"/>
      <c r="Y914" s="10"/>
      <c r="Z914" s="10"/>
      <c r="AA914" s="10"/>
      <c r="AB914" s="10"/>
      <c r="AC914" s="10"/>
    </row>
    <row r="915" spans="1:29" ht="83.25" customHeight="1" x14ac:dyDescent="0.3">
      <c r="A915" s="136" t="str">
        <f>'Matriz Nº1 Identificación'!A915</f>
        <v>100. 6</v>
      </c>
      <c r="B915" s="4" t="str">
        <f>IF('Matriz Nº1 Identificación'!B915&lt;&gt;" ",'Matriz Nº1 Identificación'!F915," ")</f>
        <v xml:space="preserve"> </v>
      </c>
      <c r="C915" s="101"/>
      <c r="D915" s="101"/>
      <c r="E915" s="4" t="str">
        <f>IFERROR(IF((VLOOKUP(C915,'Tabla 2-3-4-5'!$B$10:$C$12,2,FALSE)*(VLOOKUP('Matriz Nº2 Análisis'!D915,'Tabla 2-3-4-5'!$B$10:$C$12,2,FALSE)))&lt;3,"BAJO",IF((VLOOKUP(C915,'Tabla 2-3-4-5'!$B$10:$C$12,2,FALSE)*(VLOOKUP('Matriz Nº2 Análisis'!D915,'Tabla 2-3-4-5'!$B$10:$C$12,2,FALSE)))&gt;5,"ALTO","MEDIO"))," ")</f>
        <v xml:space="preserve"> </v>
      </c>
      <c r="F915" s="5" t="str">
        <f>IF(B915&lt;&gt;" ",'Matriz Nº1 Identificación'!E915," ")</f>
        <v xml:space="preserve"> </v>
      </c>
      <c r="G915" s="101"/>
      <c r="H915" s="101"/>
      <c r="I915" s="4" t="str">
        <f>IFERROR(IF((VLOOKUP(G915,'Tabla 2-3-4-5'!$B$10:$C$12,2,FALSE)*(VLOOKUP('Matriz Nº2 Análisis'!H915,'Tabla 2-3-4-5'!$B$10:$C$12,2,FALSE)))&lt;3,"BAJO",IF((VLOOKUP(G915,'Tabla 2-3-4-5'!$B$10:$C$12,2,FALSE)*(VLOOKUP('Matriz Nº2 Análisis'!H915,'Tabla 2-3-4-5'!$B$10:$C$12,2,FALSE)))&gt;5,"ALTO","MEDIO"))," ")</f>
        <v xml:space="preserve"> </v>
      </c>
      <c r="J915" s="9"/>
      <c r="K915" s="10"/>
      <c r="N915" s="10"/>
      <c r="O915" s="10"/>
      <c r="P915" s="10"/>
      <c r="Q915" s="10"/>
      <c r="R915" s="10"/>
      <c r="S915" s="10"/>
      <c r="T915" s="10"/>
      <c r="U915" s="10"/>
      <c r="V915" s="10"/>
      <c r="W915" s="10"/>
      <c r="X915" s="10"/>
      <c r="Y915" s="10"/>
      <c r="Z915" s="10"/>
      <c r="AA915" s="10"/>
      <c r="AB915" s="10"/>
      <c r="AC915" s="10"/>
    </row>
    <row r="916" spans="1:29" ht="83.25" customHeight="1" thickBot="1" x14ac:dyDescent="0.35">
      <c r="A916" s="136" t="str">
        <f>'Matriz Nº1 Identificación'!A916</f>
        <v>100. 7</v>
      </c>
      <c r="B916" s="4" t="str">
        <f>IF('Matriz Nº1 Identificación'!B916&lt;&gt;" ",'Matriz Nº1 Identificación'!F916," ")</f>
        <v xml:space="preserve"> </v>
      </c>
      <c r="C916" s="101"/>
      <c r="D916" s="101"/>
      <c r="E916" s="4" t="str">
        <f>IFERROR(IF((VLOOKUP(C916,'Tabla 2-3-4-5'!$B$10:$C$12,2,FALSE)*(VLOOKUP('Matriz Nº2 Análisis'!D916,'Tabla 2-3-4-5'!$B$10:$C$12,2,FALSE)))&lt;3,"BAJO",IF((VLOOKUP(C916,'Tabla 2-3-4-5'!$B$10:$C$12,2,FALSE)*(VLOOKUP('Matriz Nº2 Análisis'!D916,'Tabla 2-3-4-5'!$B$10:$C$12,2,FALSE)))&gt;5,"ALTO","MEDIO"))," ")</f>
        <v xml:space="preserve"> </v>
      </c>
      <c r="F916" s="5" t="str">
        <f>IF(B916&lt;&gt;" ",'Matriz Nº1 Identificación'!E916," ")</f>
        <v xml:space="preserve"> </v>
      </c>
      <c r="G916" s="101"/>
      <c r="H916" s="101"/>
      <c r="I916" s="4" t="str">
        <f>IFERROR(IF((VLOOKUP(G916,'Tabla 2-3-4-5'!$B$10:$C$12,2,FALSE)*(VLOOKUP('Matriz Nº2 Análisis'!H916,'Tabla 2-3-4-5'!$B$10:$C$12,2,FALSE)))&lt;3,"BAJO",IF((VLOOKUP(G916,'Tabla 2-3-4-5'!$B$10:$C$12,2,FALSE)*(VLOOKUP('Matriz Nº2 Análisis'!H916,'Tabla 2-3-4-5'!$B$10:$C$12,2,FALSE)))&gt;5,"ALTO","MEDIO"))," ")</f>
        <v xml:space="preserve"> </v>
      </c>
      <c r="J916" s="9"/>
      <c r="K916" s="10"/>
      <c r="N916" s="10"/>
      <c r="O916" s="10"/>
      <c r="P916" s="10"/>
      <c r="Q916" s="10"/>
      <c r="R916" s="10"/>
      <c r="S916" s="10"/>
      <c r="T916" s="10"/>
      <c r="U916" s="10"/>
      <c r="V916" s="10"/>
      <c r="W916" s="10"/>
      <c r="X916" s="10"/>
      <c r="Y916" s="10"/>
      <c r="Z916" s="10"/>
      <c r="AA916" s="10"/>
      <c r="AB916" s="10"/>
      <c r="AC916" s="10"/>
    </row>
    <row r="917" spans="1:29" ht="23.25" customHeight="1" thickBot="1" x14ac:dyDescent="0.35">
      <c r="A917" s="73" t="str">
        <f>'Matriz Nº1 Identificación'!A917</f>
        <v xml:space="preserve">Objetivo Estratégico: </v>
      </c>
      <c r="B917" s="409">
        <f>+'Matriz Nº1 Identificación'!B917:H917</f>
        <v>0</v>
      </c>
      <c r="C917" s="410"/>
      <c r="D917" s="410"/>
      <c r="E917" s="410"/>
      <c r="F917" s="410"/>
      <c r="G917" s="410"/>
      <c r="H917" s="410"/>
      <c r="I917" s="411"/>
      <c r="J917" s="1"/>
    </row>
    <row r="918" spans="1:29" ht="26.25" customHeight="1" x14ac:dyDescent="0.3">
      <c r="A918" s="75" t="str">
        <f>'Matriz Nº1 Identificación'!A918</f>
        <v>Objetivo táctico</v>
      </c>
      <c r="B918" s="406" t="str">
        <f>+'Matriz Nº1 Identificación'!B918:H918</f>
        <v xml:space="preserve">101. </v>
      </c>
      <c r="C918" s="407"/>
      <c r="D918" s="407"/>
      <c r="E918" s="407"/>
      <c r="F918" s="407"/>
      <c r="G918" s="407"/>
      <c r="H918" s="407"/>
      <c r="I918" s="408"/>
      <c r="J918" s="1"/>
    </row>
    <row r="919" spans="1:29" ht="83.25" customHeight="1" x14ac:dyDescent="0.3">
      <c r="A919" s="136" t="str">
        <f>'Matriz Nº1 Identificación'!A919</f>
        <v>101. 1</v>
      </c>
      <c r="B919" s="4" t="str">
        <f>IF('Matriz Nº1 Identificación'!B919&lt;&gt;" ",'Matriz Nº1 Identificación'!F919," ")</f>
        <v xml:space="preserve"> </v>
      </c>
      <c r="C919" s="101"/>
      <c r="D919" s="101"/>
      <c r="E919" s="4" t="str">
        <f>IFERROR(IF((VLOOKUP(C919,'Tabla 2-3-4-5'!$B$10:$C$12,2,FALSE)*(VLOOKUP('Matriz Nº2 Análisis'!D919,'Tabla 2-3-4-5'!$B$10:$C$12,2,FALSE)))&lt;3,"BAJO",IF((VLOOKUP(C919,'Tabla 2-3-4-5'!$B$10:$C$12,2,FALSE)*(VLOOKUP('Matriz Nº2 Análisis'!D919,'Tabla 2-3-4-5'!$B$10:$C$12,2,FALSE)))&gt;5,"ALTO","MEDIO"))," ")</f>
        <v xml:space="preserve"> </v>
      </c>
      <c r="F919" s="5" t="str">
        <f>IF(B919&lt;&gt;" ",'Matriz Nº1 Identificación'!E919," ")</f>
        <v xml:space="preserve"> </v>
      </c>
      <c r="G919" s="101"/>
      <c r="H919" s="101"/>
      <c r="I919" s="4" t="str">
        <f>IFERROR(IF((VLOOKUP(G919,'Tabla 2-3-4-5'!$B$10:$C$12,2,FALSE)*(VLOOKUP('Matriz Nº2 Análisis'!H919,'Tabla 2-3-4-5'!$B$10:$C$12,2,FALSE)))&lt;3,"BAJO",IF((VLOOKUP(G919,'Tabla 2-3-4-5'!$B$10:$C$12,2,FALSE)*(VLOOKUP('Matriz Nº2 Análisis'!H919,'Tabla 2-3-4-5'!$B$10:$C$12,2,FALSE)))&gt;5,"ALTO","MEDIO"))," ")</f>
        <v xml:space="preserve"> </v>
      </c>
      <c r="J919" s="9"/>
      <c r="K919" s="10"/>
      <c r="N919" s="10"/>
      <c r="O919" s="10"/>
      <c r="P919" s="10"/>
      <c r="Q919" s="10"/>
      <c r="R919" s="10"/>
      <c r="S919" s="10"/>
      <c r="T919" s="10"/>
      <c r="U919" s="10"/>
      <c r="V919" s="10"/>
      <c r="W919" s="10"/>
      <c r="X919" s="10"/>
      <c r="Y919" s="10"/>
      <c r="Z919" s="10"/>
      <c r="AA919" s="10"/>
      <c r="AB919" s="10"/>
      <c r="AC919" s="10"/>
    </row>
    <row r="920" spans="1:29" ht="83.25" customHeight="1" x14ac:dyDescent="0.3">
      <c r="A920" s="136" t="str">
        <f>'Matriz Nº1 Identificación'!A920</f>
        <v>101. 2</v>
      </c>
      <c r="B920" s="4" t="str">
        <f>IF('Matriz Nº1 Identificación'!B920&lt;&gt;" ",'Matriz Nº1 Identificación'!F920," ")</f>
        <v xml:space="preserve"> </v>
      </c>
      <c r="C920" s="101"/>
      <c r="D920" s="101"/>
      <c r="E920" s="4" t="str">
        <f>IFERROR(IF((VLOOKUP(C920,'Tabla 2-3-4-5'!$B$10:$C$12,2,FALSE)*(VLOOKUP('Matriz Nº2 Análisis'!D920,'Tabla 2-3-4-5'!$B$10:$C$12,2,FALSE)))&lt;3,"BAJO",IF((VLOOKUP(C920,'Tabla 2-3-4-5'!$B$10:$C$12,2,FALSE)*(VLOOKUP('Matriz Nº2 Análisis'!D920,'Tabla 2-3-4-5'!$B$10:$C$12,2,FALSE)))&gt;5,"ALTO","MEDIO"))," ")</f>
        <v xml:space="preserve"> </v>
      </c>
      <c r="F920" s="5" t="str">
        <f>IF(B920&lt;&gt;" ",'Matriz Nº1 Identificación'!E920," ")</f>
        <v xml:space="preserve"> </v>
      </c>
      <c r="G920" s="101"/>
      <c r="H920" s="101"/>
      <c r="I920" s="4" t="str">
        <f>IFERROR(IF((VLOOKUP(G920,'Tabla 2-3-4-5'!$B$10:$C$12,2,FALSE)*(VLOOKUP('Matriz Nº2 Análisis'!H920,'Tabla 2-3-4-5'!$B$10:$C$12,2,FALSE)))&lt;3,"BAJO",IF((VLOOKUP(G920,'Tabla 2-3-4-5'!$B$10:$C$12,2,FALSE)*(VLOOKUP('Matriz Nº2 Análisis'!H920,'Tabla 2-3-4-5'!$B$10:$C$12,2,FALSE)))&gt;5,"ALTO","MEDIO"))," ")</f>
        <v xml:space="preserve"> </v>
      </c>
      <c r="J920" s="9"/>
      <c r="K920" s="10"/>
      <c r="N920" s="10"/>
      <c r="O920" s="10"/>
      <c r="P920" s="10"/>
      <c r="Q920" s="10"/>
      <c r="R920" s="10"/>
      <c r="S920" s="10"/>
      <c r="T920" s="10"/>
      <c r="U920" s="10"/>
      <c r="V920" s="10"/>
      <c r="W920" s="10"/>
      <c r="X920" s="10"/>
      <c r="Y920" s="10"/>
      <c r="Z920" s="10"/>
      <c r="AA920" s="10"/>
      <c r="AB920" s="10"/>
      <c r="AC920" s="10"/>
    </row>
    <row r="921" spans="1:29" ht="83.25" customHeight="1" x14ac:dyDescent="0.3">
      <c r="A921" s="136" t="str">
        <f>'Matriz Nº1 Identificación'!A921</f>
        <v>101. 3</v>
      </c>
      <c r="B921" s="4" t="str">
        <f>IF('Matriz Nº1 Identificación'!B921&lt;&gt;" ",'Matriz Nº1 Identificación'!F921," ")</f>
        <v xml:space="preserve"> </v>
      </c>
      <c r="C921" s="101"/>
      <c r="D921" s="101"/>
      <c r="E921" s="4" t="str">
        <f>IFERROR(IF((VLOOKUP(C921,'Tabla 2-3-4-5'!$B$10:$C$12,2,FALSE)*(VLOOKUP('Matriz Nº2 Análisis'!D921,'Tabla 2-3-4-5'!$B$10:$C$12,2,FALSE)))&lt;3,"BAJO",IF((VLOOKUP(C921,'Tabla 2-3-4-5'!$B$10:$C$12,2,FALSE)*(VLOOKUP('Matriz Nº2 Análisis'!D921,'Tabla 2-3-4-5'!$B$10:$C$12,2,FALSE)))&gt;5,"ALTO","MEDIO"))," ")</f>
        <v xml:space="preserve"> </v>
      </c>
      <c r="F921" s="5" t="str">
        <f>IF(B921&lt;&gt;" ",'Matriz Nº1 Identificación'!E921," ")</f>
        <v xml:space="preserve"> </v>
      </c>
      <c r="G921" s="101"/>
      <c r="H921" s="101"/>
      <c r="I921" s="4" t="str">
        <f>IFERROR(IF((VLOOKUP(G921,'Tabla 2-3-4-5'!$B$10:$C$12,2,FALSE)*(VLOOKUP('Matriz Nº2 Análisis'!H921,'Tabla 2-3-4-5'!$B$10:$C$12,2,FALSE)))&lt;3,"BAJO",IF((VLOOKUP(G921,'Tabla 2-3-4-5'!$B$10:$C$12,2,FALSE)*(VLOOKUP('Matriz Nº2 Análisis'!H921,'Tabla 2-3-4-5'!$B$10:$C$12,2,FALSE)))&gt;5,"ALTO","MEDIO"))," ")</f>
        <v xml:space="preserve"> </v>
      </c>
      <c r="J921" s="9"/>
      <c r="K921" s="10"/>
      <c r="N921" s="10"/>
      <c r="O921" s="10"/>
      <c r="P921" s="10"/>
      <c r="Q921" s="10"/>
      <c r="R921" s="10"/>
      <c r="S921" s="10"/>
      <c r="T921" s="10"/>
      <c r="U921" s="10"/>
      <c r="V921" s="10"/>
      <c r="W921" s="10"/>
      <c r="X921" s="10"/>
      <c r="Y921" s="10"/>
      <c r="Z921" s="10"/>
      <c r="AA921" s="10"/>
      <c r="AB921" s="10"/>
      <c r="AC921" s="10"/>
    </row>
    <row r="922" spans="1:29" ht="83.25" customHeight="1" x14ac:dyDescent="0.3">
      <c r="A922" s="136" t="str">
        <f>'Matriz Nº1 Identificación'!A922</f>
        <v>101. 4</v>
      </c>
      <c r="B922" s="4" t="str">
        <f>IF('Matriz Nº1 Identificación'!B922&lt;&gt;" ",'Matriz Nº1 Identificación'!F922," ")</f>
        <v xml:space="preserve"> </v>
      </c>
      <c r="C922" s="101"/>
      <c r="D922" s="101"/>
      <c r="E922" s="4" t="str">
        <f>IFERROR(IF((VLOOKUP(C922,'Tabla 2-3-4-5'!$B$10:$C$12,2,FALSE)*(VLOOKUP('Matriz Nº2 Análisis'!D922,'Tabla 2-3-4-5'!$B$10:$C$12,2,FALSE)))&lt;3,"BAJO",IF((VLOOKUP(C922,'Tabla 2-3-4-5'!$B$10:$C$12,2,FALSE)*(VLOOKUP('Matriz Nº2 Análisis'!D922,'Tabla 2-3-4-5'!$B$10:$C$12,2,FALSE)))&gt;5,"ALTO","MEDIO"))," ")</f>
        <v xml:space="preserve"> </v>
      </c>
      <c r="F922" s="5" t="str">
        <f>IF(B922&lt;&gt;" ",'Matriz Nº1 Identificación'!E922," ")</f>
        <v xml:space="preserve"> </v>
      </c>
      <c r="G922" s="101"/>
      <c r="H922" s="101"/>
      <c r="I922" s="4" t="str">
        <f>IFERROR(IF((VLOOKUP(G922,'Tabla 2-3-4-5'!$B$10:$C$12,2,FALSE)*(VLOOKUP('Matriz Nº2 Análisis'!H922,'Tabla 2-3-4-5'!$B$10:$C$12,2,FALSE)))&lt;3,"BAJO",IF((VLOOKUP(G922,'Tabla 2-3-4-5'!$B$10:$C$12,2,FALSE)*(VLOOKUP('Matriz Nº2 Análisis'!H922,'Tabla 2-3-4-5'!$B$10:$C$12,2,FALSE)))&gt;5,"ALTO","MEDIO"))," ")</f>
        <v xml:space="preserve"> </v>
      </c>
      <c r="J922" s="9"/>
      <c r="K922" s="10"/>
      <c r="N922" s="10"/>
      <c r="O922" s="10"/>
      <c r="P922" s="10"/>
      <c r="Q922" s="10"/>
      <c r="R922" s="10"/>
      <c r="S922" s="10"/>
      <c r="T922" s="10"/>
      <c r="U922" s="10"/>
      <c r="V922" s="10"/>
      <c r="W922" s="10"/>
      <c r="X922" s="10"/>
      <c r="Y922" s="10"/>
      <c r="Z922" s="10"/>
      <c r="AA922" s="10"/>
      <c r="AB922" s="10"/>
      <c r="AC922" s="10"/>
    </row>
    <row r="923" spans="1:29" ht="83.25" customHeight="1" x14ac:dyDescent="0.3">
      <c r="A923" s="136" t="str">
        <f>'Matriz Nº1 Identificación'!A923</f>
        <v>101. 5</v>
      </c>
      <c r="B923" s="4" t="str">
        <f>IF('Matriz Nº1 Identificación'!B923&lt;&gt;" ",'Matriz Nº1 Identificación'!F923," ")</f>
        <v xml:space="preserve"> </v>
      </c>
      <c r="C923" s="101"/>
      <c r="D923" s="101"/>
      <c r="E923" s="4" t="str">
        <f>IFERROR(IF((VLOOKUP(C923,'Tabla 2-3-4-5'!$B$10:$C$12,2,FALSE)*(VLOOKUP('Matriz Nº2 Análisis'!D923,'Tabla 2-3-4-5'!$B$10:$C$12,2,FALSE)))&lt;3,"BAJO",IF((VLOOKUP(C923,'Tabla 2-3-4-5'!$B$10:$C$12,2,FALSE)*(VLOOKUP('Matriz Nº2 Análisis'!D923,'Tabla 2-3-4-5'!$B$10:$C$12,2,FALSE)))&gt;5,"ALTO","MEDIO"))," ")</f>
        <v xml:space="preserve"> </v>
      </c>
      <c r="F923" s="5" t="str">
        <f>IF(B923&lt;&gt;" ",'Matriz Nº1 Identificación'!E923," ")</f>
        <v xml:space="preserve"> </v>
      </c>
      <c r="G923" s="101"/>
      <c r="H923" s="101"/>
      <c r="I923" s="4" t="str">
        <f>IFERROR(IF((VLOOKUP(G923,'Tabla 2-3-4-5'!$B$10:$C$12,2,FALSE)*(VLOOKUP('Matriz Nº2 Análisis'!H923,'Tabla 2-3-4-5'!$B$10:$C$12,2,FALSE)))&lt;3,"BAJO",IF((VLOOKUP(G923,'Tabla 2-3-4-5'!$B$10:$C$12,2,FALSE)*(VLOOKUP('Matriz Nº2 Análisis'!H923,'Tabla 2-3-4-5'!$B$10:$C$12,2,FALSE)))&gt;5,"ALTO","MEDIO"))," ")</f>
        <v xml:space="preserve"> </v>
      </c>
      <c r="J923" s="9"/>
      <c r="K923" s="10"/>
      <c r="N923" s="10"/>
      <c r="O923" s="10"/>
      <c r="P923" s="10"/>
      <c r="Q923" s="10"/>
      <c r="R923" s="10"/>
      <c r="S923" s="10"/>
      <c r="T923" s="10"/>
      <c r="U923" s="10"/>
      <c r="V923" s="10"/>
      <c r="W923" s="10"/>
      <c r="X923" s="10"/>
      <c r="Y923" s="10"/>
      <c r="Z923" s="10"/>
      <c r="AA923" s="10"/>
      <c r="AB923" s="10"/>
      <c r="AC923" s="10"/>
    </row>
    <row r="924" spans="1:29" ht="83.25" customHeight="1" x14ac:dyDescent="0.3">
      <c r="A924" s="136" t="str">
        <f>'Matriz Nº1 Identificación'!A924</f>
        <v>101. 6</v>
      </c>
      <c r="B924" s="4" t="str">
        <f>IF('Matriz Nº1 Identificación'!B924&lt;&gt;" ",'Matriz Nº1 Identificación'!F924," ")</f>
        <v xml:space="preserve"> </v>
      </c>
      <c r="C924" s="101"/>
      <c r="D924" s="101"/>
      <c r="E924" s="4" t="str">
        <f>IFERROR(IF((VLOOKUP(C924,'Tabla 2-3-4-5'!$B$10:$C$12,2,FALSE)*(VLOOKUP('Matriz Nº2 Análisis'!D924,'Tabla 2-3-4-5'!$B$10:$C$12,2,FALSE)))&lt;3,"BAJO",IF((VLOOKUP(C924,'Tabla 2-3-4-5'!$B$10:$C$12,2,FALSE)*(VLOOKUP('Matriz Nº2 Análisis'!D924,'Tabla 2-3-4-5'!$B$10:$C$12,2,FALSE)))&gt;5,"ALTO","MEDIO"))," ")</f>
        <v xml:space="preserve"> </v>
      </c>
      <c r="F924" s="5" t="str">
        <f>IF(B924&lt;&gt;" ",'Matriz Nº1 Identificación'!E924," ")</f>
        <v xml:space="preserve"> </v>
      </c>
      <c r="G924" s="101"/>
      <c r="H924" s="101"/>
      <c r="I924" s="4" t="str">
        <f>IFERROR(IF((VLOOKUP(G924,'Tabla 2-3-4-5'!$B$10:$C$12,2,FALSE)*(VLOOKUP('Matriz Nº2 Análisis'!H924,'Tabla 2-3-4-5'!$B$10:$C$12,2,FALSE)))&lt;3,"BAJO",IF((VLOOKUP(G924,'Tabla 2-3-4-5'!$B$10:$C$12,2,FALSE)*(VLOOKUP('Matriz Nº2 Análisis'!H924,'Tabla 2-3-4-5'!$B$10:$C$12,2,FALSE)))&gt;5,"ALTO","MEDIO"))," ")</f>
        <v xml:space="preserve"> </v>
      </c>
      <c r="J924" s="9"/>
      <c r="K924" s="10"/>
      <c r="N924" s="10"/>
      <c r="O924" s="10"/>
      <c r="P924" s="10"/>
      <c r="Q924" s="10"/>
      <c r="R924" s="10"/>
      <c r="S924" s="10"/>
      <c r="T924" s="10"/>
      <c r="U924" s="10"/>
      <c r="V924" s="10"/>
      <c r="W924" s="10"/>
      <c r="X924" s="10"/>
      <c r="Y924" s="10"/>
      <c r="Z924" s="10"/>
      <c r="AA924" s="10"/>
      <c r="AB924" s="10"/>
      <c r="AC924" s="10"/>
    </row>
    <row r="925" spans="1:29" ht="83.25" customHeight="1" thickBot="1" x14ac:dyDescent="0.35">
      <c r="A925" s="136" t="str">
        <f>'Matriz Nº1 Identificación'!A925</f>
        <v>101. 7</v>
      </c>
      <c r="B925" s="4" t="str">
        <f>IF('Matriz Nº1 Identificación'!B925&lt;&gt;" ",'Matriz Nº1 Identificación'!F925," ")</f>
        <v xml:space="preserve"> </v>
      </c>
      <c r="C925" s="101"/>
      <c r="D925" s="101"/>
      <c r="E925" s="4" t="str">
        <f>IFERROR(IF((VLOOKUP(C925,'Tabla 2-3-4-5'!$B$10:$C$12,2,FALSE)*(VLOOKUP('Matriz Nº2 Análisis'!D925,'Tabla 2-3-4-5'!$B$10:$C$12,2,FALSE)))&lt;3,"BAJO",IF((VLOOKUP(C925,'Tabla 2-3-4-5'!$B$10:$C$12,2,FALSE)*(VLOOKUP('Matriz Nº2 Análisis'!D925,'Tabla 2-3-4-5'!$B$10:$C$12,2,FALSE)))&gt;5,"ALTO","MEDIO"))," ")</f>
        <v xml:space="preserve"> </v>
      </c>
      <c r="F925" s="5" t="str">
        <f>IF(B925&lt;&gt;" ",'Matriz Nº1 Identificación'!E925," ")</f>
        <v xml:space="preserve"> </v>
      </c>
      <c r="G925" s="101"/>
      <c r="H925" s="101"/>
      <c r="I925" s="4" t="str">
        <f>IFERROR(IF((VLOOKUP(G925,'Tabla 2-3-4-5'!$B$10:$C$12,2,FALSE)*(VLOOKUP('Matriz Nº2 Análisis'!H925,'Tabla 2-3-4-5'!$B$10:$C$12,2,FALSE)))&lt;3,"BAJO",IF((VLOOKUP(G925,'Tabla 2-3-4-5'!$B$10:$C$12,2,FALSE)*(VLOOKUP('Matriz Nº2 Análisis'!H925,'Tabla 2-3-4-5'!$B$10:$C$12,2,FALSE)))&gt;5,"ALTO","MEDIO"))," ")</f>
        <v xml:space="preserve"> </v>
      </c>
      <c r="J925" s="9"/>
      <c r="K925" s="10"/>
      <c r="N925" s="10"/>
      <c r="O925" s="10"/>
      <c r="P925" s="10"/>
      <c r="Q925" s="10"/>
      <c r="R925" s="10"/>
      <c r="S925" s="10"/>
      <c r="T925" s="10"/>
      <c r="U925" s="10"/>
      <c r="V925" s="10"/>
      <c r="W925" s="10"/>
      <c r="X925" s="10"/>
      <c r="Y925" s="10"/>
      <c r="Z925" s="10"/>
      <c r="AA925" s="10"/>
      <c r="AB925" s="10"/>
      <c r="AC925" s="10"/>
    </row>
    <row r="926" spans="1:29" ht="23.25" customHeight="1" thickBot="1" x14ac:dyDescent="0.35">
      <c r="A926" s="73" t="str">
        <f>'Matriz Nº1 Identificación'!A926</f>
        <v xml:space="preserve">Objetivo Estratégico: </v>
      </c>
      <c r="B926" s="409">
        <f>+'Matriz Nº1 Identificación'!B926:H926</f>
        <v>0</v>
      </c>
      <c r="C926" s="410"/>
      <c r="D926" s="410"/>
      <c r="E926" s="410"/>
      <c r="F926" s="410"/>
      <c r="G926" s="410"/>
      <c r="H926" s="410"/>
      <c r="I926" s="411"/>
      <c r="J926" s="1"/>
    </row>
    <row r="927" spans="1:29" ht="26.25" customHeight="1" x14ac:dyDescent="0.3">
      <c r="A927" s="75" t="str">
        <f>'Matriz Nº1 Identificación'!A927</f>
        <v>Objetivo táctico</v>
      </c>
      <c r="B927" s="406" t="str">
        <f>+'Matriz Nº1 Identificación'!B927:H927</f>
        <v xml:space="preserve">102. </v>
      </c>
      <c r="C927" s="407"/>
      <c r="D927" s="407"/>
      <c r="E927" s="407"/>
      <c r="F927" s="407"/>
      <c r="G927" s="407"/>
      <c r="H927" s="407"/>
      <c r="I927" s="408"/>
      <c r="J927" s="1"/>
    </row>
    <row r="928" spans="1:29" ht="83.25" customHeight="1" x14ac:dyDescent="0.3">
      <c r="A928" s="136" t="str">
        <f>'Matriz Nº1 Identificación'!A928</f>
        <v>102. 1</v>
      </c>
      <c r="B928" s="4" t="str">
        <f>IF('Matriz Nº1 Identificación'!B928&lt;&gt;" ",'Matriz Nº1 Identificación'!F928," ")</f>
        <v xml:space="preserve"> </v>
      </c>
      <c r="C928" s="101"/>
      <c r="D928" s="101"/>
      <c r="E928" s="4" t="str">
        <f>IFERROR(IF((VLOOKUP(C928,'Tabla 2-3-4-5'!$B$10:$C$12,2,FALSE)*(VLOOKUP('Matriz Nº2 Análisis'!D928,'Tabla 2-3-4-5'!$B$10:$C$12,2,FALSE)))&lt;3,"BAJO",IF((VLOOKUP(C928,'Tabla 2-3-4-5'!$B$10:$C$12,2,FALSE)*(VLOOKUP('Matriz Nº2 Análisis'!D928,'Tabla 2-3-4-5'!$B$10:$C$12,2,FALSE)))&gt;5,"ALTO","MEDIO"))," ")</f>
        <v xml:space="preserve"> </v>
      </c>
      <c r="F928" s="5" t="str">
        <f>IF(B928&lt;&gt;" ",'Matriz Nº1 Identificación'!E928," ")</f>
        <v xml:space="preserve"> </v>
      </c>
      <c r="G928" s="101"/>
      <c r="H928" s="101"/>
      <c r="I928" s="4" t="str">
        <f>IFERROR(IF((VLOOKUP(G928,'Tabla 2-3-4-5'!$B$10:$C$12,2,FALSE)*(VLOOKUP('Matriz Nº2 Análisis'!H928,'Tabla 2-3-4-5'!$B$10:$C$12,2,FALSE)))&lt;3,"BAJO",IF((VLOOKUP(G928,'Tabla 2-3-4-5'!$B$10:$C$12,2,FALSE)*(VLOOKUP('Matriz Nº2 Análisis'!H928,'Tabla 2-3-4-5'!$B$10:$C$12,2,FALSE)))&gt;5,"ALTO","MEDIO"))," ")</f>
        <v xml:space="preserve"> </v>
      </c>
      <c r="J928" s="9"/>
      <c r="K928" s="10"/>
      <c r="N928" s="10"/>
      <c r="O928" s="10"/>
      <c r="P928" s="10"/>
      <c r="Q928" s="10"/>
      <c r="R928" s="10"/>
      <c r="S928" s="10"/>
      <c r="T928" s="10"/>
      <c r="U928" s="10"/>
      <c r="V928" s="10"/>
      <c r="W928" s="10"/>
      <c r="X928" s="10"/>
      <c r="Y928" s="10"/>
      <c r="Z928" s="10"/>
      <c r="AA928" s="10"/>
      <c r="AB928" s="10"/>
      <c r="AC928" s="10"/>
    </row>
    <row r="929" spans="1:29" ht="83.25" customHeight="1" x14ac:dyDescent="0.3">
      <c r="A929" s="136" t="str">
        <f>'Matriz Nº1 Identificación'!A929</f>
        <v>102. 2</v>
      </c>
      <c r="B929" s="4" t="str">
        <f>IF('Matriz Nº1 Identificación'!B929&lt;&gt;" ",'Matriz Nº1 Identificación'!F929," ")</f>
        <v xml:space="preserve"> </v>
      </c>
      <c r="C929" s="101"/>
      <c r="D929" s="101"/>
      <c r="E929" s="4" t="str">
        <f>IFERROR(IF((VLOOKUP(C929,'Tabla 2-3-4-5'!$B$10:$C$12,2,FALSE)*(VLOOKUP('Matriz Nº2 Análisis'!D929,'Tabla 2-3-4-5'!$B$10:$C$12,2,FALSE)))&lt;3,"BAJO",IF((VLOOKUP(C929,'Tabla 2-3-4-5'!$B$10:$C$12,2,FALSE)*(VLOOKUP('Matriz Nº2 Análisis'!D929,'Tabla 2-3-4-5'!$B$10:$C$12,2,FALSE)))&gt;5,"ALTO","MEDIO"))," ")</f>
        <v xml:space="preserve"> </v>
      </c>
      <c r="F929" s="5" t="str">
        <f>IF(B929&lt;&gt;" ",'Matriz Nº1 Identificación'!E929," ")</f>
        <v xml:space="preserve"> </v>
      </c>
      <c r="G929" s="101"/>
      <c r="H929" s="101"/>
      <c r="I929" s="4" t="str">
        <f>IFERROR(IF((VLOOKUP(G929,'Tabla 2-3-4-5'!$B$10:$C$12,2,FALSE)*(VLOOKUP('Matriz Nº2 Análisis'!H929,'Tabla 2-3-4-5'!$B$10:$C$12,2,FALSE)))&lt;3,"BAJO",IF((VLOOKUP(G929,'Tabla 2-3-4-5'!$B$10:$C$12,2,FALSE)*(VLOOKUP('Matriz Nº2 Análisis'!H929,'Tabla 2-3-4-5'!$B$10:$C$12,2,FALSE)))&gt;5,"ALTO","MEDIO"))," ")</f>
        <v xml:space="preserve"> </v>
      </c>
      <c r="J929" s="9"/>
      <c r="K929" s="10"/>
      <c r="N929" s="10"/>
      <c r="O929" s="10"/>
      <c r="P929" s="10"/>
      <c r="Q929" s="10"/>
      <c r="R929" s="10"/>
      <c r="S929" s="10"/>
      <c r="T929" s="10"/>
      <c r="U929" s="10"/>
      <c r="V929" s="10"/>
      <c r="W929" s="10"/>
      <c r="X929" s="10"/>
      <c r="Y929" s="10"/>
      <c r="Z929" s="10"/>
      <c r="AA929" s="10"/>
      <c r="AB929" s="10"/>
      <c r="AC929" s="10"/>
    </row>
    <row r="930" spans="1:29" ht="83.25" customHeight="1" x14ac:dyDescent="0.3">
      <c r="A930" s="136" t="str">
        <f>'Matriz Nº1 Identificación'!A930</f>
        <v>102. 3</v>
      </c>
      <c r="B930" s="4" t="str">
        <f>IF('Matriz Nº1 Identificación'!B930&lt;&gt;" ",'Matriz Nº1 Identificación'!F930," ")</f>
        <v xml:space="preserve"> </v>
      </c>
      <c r="C930" s="101"/>
      <c r="D930" s="101"/>
      <c r="E930" s="4" t="str">
        <f>IFERROR(IF((VLOOKUP(C930,'Tabla 2-3-4-5'!$B$10:$C$12,2,FALSE)*(VLOOKUP('Matriz Nº2 Análisis'!D930,'Tabla 2-3-4-5'!$B$10:$C$12,2,FALSE)))&lt;3,"BAJO",IF((VLOOKUP(C930,'Tabla 2-3-4-5'!$B$10:$C$12,2,FALSE)*(VLOOKUP('Matriz Nº2 Análisis'!D930,'Tabla 2-3-4-5'!$B$10:$C$12,2,FALSE)))&gt;5,"ALTO","MEDIO"))," ")</f>
        <v xml:space="preserve"> </v>
      </c>
      <c r="F930" s="5" t="str">
        <f>IF(B930&lt;&gt;" ",'Matriz Nº1 Identificación'!E930," ")</f>
        <v xml:space="preserve"> </v>
      </c>
      <c r="G930" s="101"/>
      <c r="H930" s="101"/>
      <c r="I930" s="4" t="str">
        <f>IFERROR(IF((VLOOKUP(G930,'Tabla 2-3-4-5'!$B$10:$C$12,2,FALSE)*(VLOOKUP('Matriz Nº2 Análisis'!H930,'Tabla 2-3-4-5'!$B$10:$C$12,2,FALSE)))&lt;3,"BAJO",IF((VLOOKUP(G930,'Tabla 2-3-4-5'!$B$10:$C$12,2,FALSE)*(VLOOKUP('Matriz Nº2 Análisis'!H930,'Tabla 2-3-4-5'!$B$10:$C$12,2,FALSE)))&gt;5,"ALTO","MEDIO"))," ")</f>
        <v xml:space="preserve"> </v>
      </c>
      <c r="J930" s="9"/>
      <c r="K930" s="10"/>
      <c r="N930" s="10"/>
      <c r="O930" s="10"/>
      <c r="P930" s="10"/>
      <c r="Q930" s="10"/>
      <c r="R930" s="10"/>
      <c r="S930" s="10"/>
      <c r="T930" s="10"/>
      <c r="U930" s="10"/>
      <c r="V930" s="10"/>
      <c r="W930" s="10"/>
      <c r="X930" s="10"/>
      <c r="Y930" s="10"/>
      <c r="Z930" s="10"/>
      <c r="AA930" s="10"/>
      <c r="AB930" s="10"/>
      <c r="AC930" s="10"/>
    </row>
    <row r="931" spans="1:29" ht="83.25" customHeight="1" x14ac:dyDescent="0.3">
      <c r="A931" s="136" t="str">
        <f>'Matriz Nº1 Identificación'!A931</f>
        <v>102. 4</v>
      </c>
      <c r="B931" s="4" t="str">
        <f>IF('Matriz Nº1 Identificación'!B931&lt;&gt;" ",'Matriz Nº1 Identificación'!F931," ")</f>
        <v xml:space="preserve"> </v>
      </c>
      <c r="C931" s="101"/>
      <c r="D931" s="101"/>
      <c r="E931" s="4" t="str">
        <f>IFERROR(IF((VLOOKUP(C931,'Tabla 2-3-4-5'!$B$10:$C$12,2,FALSE)*(VLOOKUP('Matriz Nº2 Análisis'!D931,'Tabla 2-3-4-5'!$B$10:$C$12,2,FALSE)))&lt;3,"BAJO",IF((VLOOKUP(C931,'Tabla 2-3-4-5'!$B$10:$C$12,2,FALSE)*(VLOOKUP('Matriz Nº2 Análisis'!D931,'Tabla 2-3-4-5'!$B$10:$C$12,2,FALSE)))&gt;5,"ALTO","MEDIO"))," ")</f>
        <v xml:space="preserve"> </v>
      </c>
      <c r="F931" s="5" t="str">
        <f>IF(B931&lt;&gt;" ",'Matriz Nº1 Identificación'!E931," ")</f>
        <v xml:space="preserve"> </v>
      </c>
      <c r="G931" s="101"/>
      <c r="H931" s="101"/>
      <c r="I931" s="4" t="str">
        <f>IFERROR(IF((VLOOKUP(G931,'Tabla 2-3-4-5'!$B$10:$C$12,2,FALSE)*(VLOOKUP('Matriz Nº2 Análisis'!H931,'Tabla 2-3-4-5'!$B$10:$C$12,2,FALSE)))&lt;3,"BAJO",IF((VLOOKUP(G931,'Tabla 2-3-4-5'!$B$10:$C$12,2,FALSE)*(VLOOKUP('Matriz Nº2 Análisis'!H931,'Tabla 2-3-4-5'!$B$10:$C$12,2,FALSE)))&gt;5,"ALTO","MEDIO"))," ")</f>
        <v xml:space="preserve"> </v>
      </c>
      <c r="J931" s="9"/>
      <c r="K931" s="10"/>
      <c r="N931" s="10"/>
      <c r="O931" s="10"/>
      <c r="P931" s="10"/>
      <c r="Q931" s="10"/>
      <c r="R931" s="10"/>
      <c r="S931" s="10"/>
      <c r="T931" s="10"/>
      <c r="U931" s="10"/>
      <c r="V931" s="10"/>
      <c r="W931" s="10"/>
      <c r="X931" s="10"/>
      <c r="Y931" s="10"/>
      <c r="Z931" s="10"/>
      <c r="AA931" s="10"/>
      <c r="AB931" s="10"/>
      <c r="AC931" s="10"/>
    </row>
    <row r="932" spans="1:29" ht="83.25" customHeight="1" x14ac:dyDescent="0.3">
      <c r="A932" s="136" t="str">
        <f>'Matriz Nº1 Identificación'!A932</f>
        <v>102. 5</v>
      </c>
      <c r="B932" s="4" t="str">
        <f>IF('Matriz Nº1 Identificación'!B932&lt;&gt;" ",'Matriz Nº1 Identificación'!F932," ")</f>
        <v xml:space="preserve"> </v>
      </c>
      <c r="C932" s="101"/>
      <c r="D932" s="101"/>
      <c r="E932" s="4" t="str">
        <f>IFERROR(IF((VLOOKUP(C932,'Tabla 2-3-4-5'!$B$10:$C$12,2,FALSE)*(VLOOKUP('Matriz Nº2 Análisis'!D932,'Tabla 2-3-4-5'!$B$10:$C$12,2,FALSE)))&lt;3,"BAJO",IF((VLOOKUP(C932,'Tabla 2-3-4-5'!$B$10:$C$12,2,FALSE)*(VLOOKUP('Matriz Nº2 Análisis'!D932,'Tabla 2-3-4-5'!$B$10:$C$12,2,FALSE)))&gt;5,"ALTO","MEDIO"))," ")</f>
        <v xml:space="preserve"> </v>
      </c>
      <c r="F932" s="5" t="str">
        <f>IF(B932&lt;&gt;" ",'Matriz Nº1 Identificación'!E932," ")</f>
        <v xml:space="preserve"> </v>
      </c>
      <c r="G932" s="101"/>
      <c r="H932" s="101"/>
      <c r="I932" s="4" t="str">
        <f>IFERROR(IF((VLOOKUP(G932,'Tabla 2-3-4-5'!$B$10:$C$12,2,FALSE)*(VLOOKUP('Matriz Nº2 Análisis'!H932,'Tabla 2-3-4-5'!$B$10:$C$12,2,FALSE)))&lt;3,"BAJO",IF((VLOOKUP(G932,'Tabla 2-3-4-5'!$B$10:$C$12,2,FALSE)*(VLOOKUP('Matriz Nº2 Análisis'!H932,'Tabla 2-3-4-5'!$B$10:$C$12,2,FALSE)))&gt;5,"ALTO","MEDIO"))," ")</f>
        <v xml:space="preserve"> </v>
      </c>
      <c r="J932" s="9"/>
      <c r="K932" s="10"/>
      <c r="N932" s="10"/>
      <c r="O932" s="10"/>
      <c r="P932" s="10"/>
      <c r="Q932" s="10"/>
      <c r="R932" s="10"/>
      <c r="S932" s="10"/>
      <c r="T932" s="10"/>
      <c r="U932" s="10"/>
      <c r="V932" s="10"/>
      <c r="W932" s="10"/>
      <c r="X932" s="10"/>
      <c r="Y932" s="10"/>
      <c r="Z932" s="10"/>
      <c r="AA932" s="10"/>
      <c r="AB932" s="10"/>
      <c r="AC932" s="10"/>
    </row>
    <row r="933" spans="1:29" ht="83.25" customHeight="1" x14ac:dyDescent="0.3">
      <c r="A933" s="136" t="str">
        <f>'Matriz Nº1 Identificación'!A933</f>
        <v>102. 6</v>
      </c>
      <c r="B933" s="4" t="str">
        <f>IF('Matriz Nº1 Identificación'!B933&lt;&gt;" ",'Matriz Nº1 Identificación'!F933," ")</f>
        <v xml:space="preserve"> </v>
      </c>
      <c r="C933" s="101"/>
      <c r="D933" s="101"/>
      <c r="E933" s="4" t="str">
        <f>IFERROR(IF((VLOOKUP(C933,'Tabla 2-3-4-5'!$B$10:$C$12,2,FALSE)*(VLOOKUP('Matriz Nº2 Análisis'!D933,'Tabla 2-3-4-5'!$B$10:$C$12,2,FALSE)))&lt;3,"BAJO",IF((VLOOKUP(C933,'Tabla 2-3-4-5'!$B$10:$C$12,2,FALSE)*(VLOOKUP('Matriz Nº2 Análisis'!D933,'Tabla 2-3-4-5'!$B$10:$C$12,2,FALSE)))&gt;5,"ALTO","MEDIO"))," ")</f>
        <v xml:space="preserve"> </v>
      </c>
      <c r="F933" s="5" t="str">
        <f>IF(B933&lt;&gt;" ",'Matriz Nº1 Identificación'!E933," ")</f>
        <v xml:space="preserve"> </v>
      </c>
      <c r="G933" s="101"/>
      <c r="H933" s="101"/>
      <c r="I933" s="4" t="str">
        <f>IFERROR(IF((VLOOKUP(G933,'Tabla 2-3-4-5'!$B$10:$C$12,2,FALSE)*(VLOOKUP('Matriz Nº2 Análisis'!H933,'Tabla 2-3-4-5'!$B$10:$C$12,2,FALSE)))&lt;3,"BAJO",IF((VLOOKUP(G933,'Tabla 2-3-4-5'!$B$10:$C$12,2,FALSE)*(VLOOKUP('Matriz Nº2 Análisis'!H933,'Tabla 2-3-4-5'!$B$10:$C$12,2,FALSE)))&gt;5,"ALTO","MEDIO"))," ")</f>
        <v xml:space="preserve"> </v>
      </c>
      <c r="J933" s="9"/>
      <c r="K933" s="10"/>
      <c r="N933" s="10"/>
      <c r="O933" s="10"/>
      <c r="P933" s="10"/>
      <c r="Q933" s="10"/>
      <c r="R933" s="10"/>
      <c r="S933" s="10"/>
      <c r="T933" s="10"/>
      <c r="U933" s="10"/>
      <c r="V933" s="10"/>
      <c r="W933" s="10"/>
      <c r="X933" s="10"/>
      <c r="Y933" s="10"/>
      <c r="Z933" s="10"/>
      <c r="AA933" s="10"/>
      <c r="AB933" s="10"/>
      <c r="AC933" s="10"/>
    </row>
    <row r="934" spans="1:29" ht="83.25" customHeight="1" thickBot="1" x14ac:dyDescent="0.35">
      <c r="A934" s="136" t="str">
        <f>'Matriz Nº1 Identificación'!A934</f>
        <v>102. 7</v>
      </c>
      <c r="B934" s="4" t="str">
        <f>IF('Matriz Nº1 Identificación'!B934&lt;&gt;" ",'Matriz Nº1 Identificación'!F934," ")</f>
        <v xml:space="preserve"> </v>
      </c>
      <c r="C934" s="101"/>
      <c r="D934" s="101"/>
      <c r="E934" s="4" t="str">
        <f>IFERROR(IF((VLOOKUP(C934,'Tabla 2-3-4-5'!$B$10:$C$12,2,FALSE)*(VLOOKUP('Matriz Nº2 Análisis'!D934,'Tabla 2-3-4-5'!$B$10:$C$12,2,FALSE)))&lt;3,"BAJO",IF((VLOOKUP(C934,'Tabla 2-3-4-5'!$B$10:$C$12,2,FALSE)*(VLOOKUP('Matriz Nº2 Análisis'!D934,'Tabla 2-3-4-5'!$B$10:$C$12,2,FALSE)))&gt;5,"ALTO","MEDIO"))," ")</f>
        <v xml:space="preserve"> </v>
      </c>
      <c r="F934" s="5" t="str">
        <f>IF(B934&lt;&gt;" ",'Matriz Nº1 Identificación'!E934," ")</f>
        <v xml:space="preserve"> </v>
      </c>
      <c r="G934" s="101"/>
      <c r="H934" s="101"/>
      <c r="I934" s="4" t="str">
        <f>IFERROR(IF((VLOOKUP(G934,'Tabla 2-3-4-5'!$B$10:$C$12,2,FALSE)*(VLOOKUP('Matriz Nº2 Análisis'!H934,'Tabla 2-3-4-5'!$B$10:$C$12,2,FALSE)))&lt;3,"BAJO",IF((VLOOKUP(G934,'Tabla 2-3-4-5'!$B$10:$C$12,2,FALSE)*(VLOOKUP('Matriz Nº2 Análisis'!H934,'Tabla 2-3-4-5'!$B$10:$C$12,2,FALSE)))&gt;5,"ALTO","MEDIO"))," ")</f>
        <v xml:space="preserve"> </v>
      </c>
      <c r="J934" s="9"/>
      <c r="K934" s="10"/>
      <c r="N934" s="10"/>
      <c r="O934" s="10"/>
      <c r="P934" s="10"/>
      <c r="Q934" s="10"/>
      <c r="R934" s="10"/>
      <c r="S934" s="10"/>
      <c r="T934" s="10"/>
      <c r="U934" s="10"/>
      <c r="V934" s="10"/>
      <c r="W934" s="10"/>
      <c r="X934" s="10"/>
      <c r="Y934" s="10"/>
      <c r="Z934" s="10"/>
      <c r="AA934" s="10"/>
      <c r="AB934" s="10"/>
      <c r="AC934" s="10"/>
    </row>
    <row r="935" spans="1:29" ht="23.25" customHeight="1" thickBot="1" x14ac:dyDescent="0.35">
      <c r="A935" s="73" t="str">
        <f>'Matriz Nº1 Identificación'!A935</f>
        <v xml:space="preserve">Objetivo Estratégico: </v>
      </c>
      <c r="B935" s="409">
        <f>+'Matriz Nº1 Identificación'!B935:H935</f>
        <v>0</v>
      </c>
      <c r="C935" s="410"/>
      <c r="D935" s="410"/>
      <c r="E935" s="410"/>
      <c r="F935" s="410"/>
      <c r="G935" s="410"/>
      <c r="H935" s="410"/>
      <c r="I935" s="411"/>
      <c r="J935" s="1"/>
    </row>
    <row r="936" spans="1:29" ht="26.25" customHeight="1" x14ac:dyDescent="0.3">
      <c r="A936" s="75" t="str">
        <f>'Matriz Nº1 Identificación'!A936</f>
        <v>Objetivo táctico</v>
      </c>
      <c r="B936" s="406" t="str">
        <f>+'Matriz Nº1 Identificación'!B936:H936</f>
        <v xml:space="preserve">103. </v>
      </c>
      <c r="C936" s="407"/>
      <c r="D936" s="407"/>
      <c r="E936" s="407"/>
      <c r="F936" s="407"/>
      <c r="G936" s="407"/>
      <c r="H936" s="407"/>
      <c r="I936" s="408"/>
      <c r="J936" s="1"/>
    </row>
    <row r="937" spans="1:29" ht="83.25" customHeight="1" x14ac:dyDescent="0.3">
      <c r="A937" s="136" t="str">
        <f>'Matriz Nº1 Identificación'!A937</f>
        <v>103. 1</v>
      </c>
      <c r="B937" s="4" t="str">
        <f>IF('Matriz Nº1 Identificación'!B937&lt;&gt;" ",'Matriz Nº1 Identificación'!F937," ")</f>
        <v xml:space="preserve"> </v>
      </c>
      <c r="C937" s="101"/>
      <c r="D937" s="101"/>
      <c r="E937" s="4" t="str">
        <f>IFERROR(IF((VLOOKUP(C937,'Tabla 2-3-4-5'!$B$10:$C$12,2,FALSE)*(VLOOKUP('Matriz Nº2 Análisis'!D937,'Tabla 2-3-4-5'!$B$10:$C$12,2,FALSE)))&lt;3,"BAJO",IF((VLOOKUP(C937,'Tabla 2-3-4-5'!$B$10:$C$12,2,FALSE)*(VLOOKUP('Matriz Nº2 Análisis'!D937,'Tabla 2-3-4-5'!$B$10:$C$12,2,FALSE)))&gt;5,"ALTO","MEDIO"))," ")</f>
        <v xml:space="preserve"> </v>
      </c>
      <c r="F937" s="5" t="str">
        <f>IF(B937&lt;&gt;" ",'Matriz Nº1 Identificación'!E937," ")</f>
        <v xml:space="preserve"> </v>
      </c>
      <c r="G937" s="101"/>
      <c r="H937" s="101"/>
      <c r="I937" s="4" t="str">
        <f>IFERROR(IF((VLOOKUP(G937,'Tabla 2-3-4-5'!$B$10:$C$12,2,FALSE)*(VLOOKUP('Matriz Nº2 Análisis'!H937,'Tabla 2-3-4-5'!$B$10:$C$12,2,FALSE)))&lt;3,"BAJO",IF((VLOOKUP(G937,'Tabla 2-3-4-5'!$B$10:$C$12,2,FALSE)*(VLOOKUP('Matriz Nº2 Análisis'!H937,'Tabla 2-3-4-5'!$B$10:$C$12,2,FALSE)))&gt;5,"ALTO","MEDIO"))," ")</f>
        <v xml:space="preserve"> </v>
      </c>
      <c r="J937" s="9"/>
      <c r="K937" s="10"/>
      <c r="N937" s="10"/>
      <c r="O937" s="10"/>
      <c r="P937" s="10"/>
      <c r="Q937" s="10"/>
      <c r="R937" s="10"/>
      <c r="S937" s="10"/>
      <c r="T937" s="10"/>
      <c r="U937" s="10"/>
      <c r="V937" s="10"/>
      <c r="W937" s="10"/>
      <c r="X937" s="10"/>
      <c r="Y937" s="10"/>
      <c r="Z937" s="10"/>
      <c r="AA937" s="10"/>
      <c r="AB937" s="10"/>
      <c r="AC937" s="10"/>
    </row>
    <row r="938" spans="1:29" ht="83.25" customHeight="1" x14ac:dyDescent="0.3">
      <c r="A938" s="136" t="str">
        <f>'Matriz Nº1 Identificación'!A938</f>
        <v>103. 2</v>
      </c>
      <c r="B938" s="4" t="str">
        <f>IF('Matriz Nº1 Identificación'!B938&lt;&gt;" ",'Matriz Nº1 Identificación'!F938," ")</f>
        <v xml:space="preserve"> </v>
      </c>
      <c r="C938" s="101"/>
      <c r="D938" s="101"/>
      <c r="E938" s="4" t="str">
        <f>IFERROR(IF((VLOOKUP(C938,'Tabla 2-3-4-5'!$B$10:$C$12,2,FALSE)*(VLOOKUP('Matriz Nº2 Análisis'!D938,'Tabla 2-3-4-5'!$B$10:$C$12,2,FALSE)))&lt;3,"BAJO",IF((VLOOKUP(C938,'Tabla 2-3-4-5'!$B$10:$C$12,2,FALSE)*(VLOOKUP('Matriz Nº2 Análisis'!D938,'Tabla 2-3-4-5'!$B$10:$C$12,2,FALSE)))&gt;5,"ALTO","MEDIO"))," ")</f>
        <v xml:space="preserve"> </v>
      </c>
      <c r="F938" s="5" t="str">
        <f>IF(B938&lt;&gt;" ",'Matriz Nº1 Identificación'!E938," ")</f>
        <v xml:space="preserve"> </v>
      </c>
      <c r="G938" s="101"/>
      <c r="H938" s="101"/>
      <c r="I938" s="4" t="str">
        <f>IFERROR(IF((VLOOKUP(G938,'Tabla 2-3-4-5'!$B$10:$C$12,2,FALSE)*(VLOOKUP('Matriz Nº2 Análisis'!H938,'Tabla 2-3-4-5'!$B$10:$C$12,2,FALSE)))&lt;3,"BAJO",IF((VLOOKUP(G938,'Tabla 2-3-4-5'!$B$10:$C$12,2,FALSE)*(VLOOKUP('Matriz Nº2 Análisis'!H938,'Tabla 2-3-4-5'!$B$10:$C$12,2,FALSE)))&gt;5,"ALTO","MEDIO"))," ")</f>
        <v xml:space="preserve"> </v>
      </c>
      <c r="J938" s="9"/>
      <c r="K938" s="10"/>
      <c r="N938" s="10"/>
      <c r="O938" s="10"/>
      <c r="P938" s="10"/>
      <c r="Q938" s="10"/>
      <c r="R938" s="10"/>
      <c r="S938" s="10"/>
      <c r="T938" s="10"/>
      <c r="U938" s="10"/>
      <c r="V938" s="10"/>
      <c r="W938" s="10"/>
      <c r="X938" s="10"/>
      <c r="Y938" s="10"/>
      <c r="Z938" s="10"/>
      <c r="AA938" s="10"/>
      <c r="AB938" s="10"/>
      <c r="AC938" s="10"/>
    </row>
    <row r="939" spans="1:29" ht="83.25" customHeight="1" x14ac:dyDescent="0.3">
      <c r="A939" s="136" t="str">
        <f>'Matriz Nº1 Identificación'!A939</f>
        <v>103. 3</v>
      </c>
      <c r="B939" s="4" t="str">
        <f>IF('Matriz Nº1 Identificación'!B939&lt;&gt;" ",'Matriz Nº1 Identificación'!F939," ")</f>
        <v xml:space="preserve"> </v>
      </c>
      <c r="C939" s="101"/>
      <c r="D939" s="101"/>
      <c r="E939" s="4" t="str">
        <f>IFERROR(IF((VLOOKUP(C939,'Tabla 2-3-4-5'!$B$10:$C$12,2,FALSE)*(VLOOKUP('Matriz Nº2 Análisis'!D939,'Tabla 2-3-4-5'!$B$10:$C$12,2,FALSE)))&lt;3,"BAJO",IF((VLOOKUP(C939,'Tabla 2-3-4-5'!$B$10:$C$12,2,FALSE)*(VLOOKUP('Matriz Nº2 Análisis'!D939,'Tabla 2-3-4-5'!$B$10:$C$12,2,FALSE)))&gt;5,"ALTO","MEDIO"))," ")</f>
        <v xml:space="preserve"> </v>
      </c>
      <c r="F939" s="5" t="str">
        <f>IF(B939&lt;&gt;" ",'Matriz Nº1 Identificación'!E939," ")</f>
        <v xml:space="preserve"> </v>
      </c>
      <c r="G939" s="101"/>
      <c r="H939" s="101"/>
      <c r="I939" s="4" t="str">
        <f>IFERROR(IF((VLOOKUP(G939,'Tabla 2-3-4-5'!$B$10:$C$12,2,FALSE)*(VLOOKUP('Matriz Nº2 Análisis'!H939,'Tabla 2-3-4-5'!$B$10:$C$12,2,FALSE)))&lt;3,"BAJO",IF((VLOOKUP(G939,'Tabla 2-3-4-5'!$B$10:$C$12,2,FALSE)*(VLOOKUP('Matriz Nº2 Análisis'!H939,'Tabla 2-3-4-5'!$B$10:$C$12,2,FALSE)))&gt;5,"ALTO","MEDIO"))," ")</f>
        <v xml:space="preserve"> </v>
      </c>
      <c r="J939" s="9"/>
      <c r="K939" s="10"/>
      <c r="N939" s="10"/>
      <c r="O939" s="10"/>
      <c r="P939" s="10"/>
      <c r="Q939" s="10"/>
      <c r="R939" s="10"/>
      <c r="S939" s="10"/>
      <c r="T939" s="10"/>
      <c r="U939" s="10"/>
      <c r="V939" s="10"/>
      <c r="W939" s="10"/>
      <c r="X939" s="10"/>
      <c r="Y939" s="10"/>
      <c r="Z939" s="10"/>
      <c r="AA939" s="10"/>
      <c r="AB939" s="10"/>
      <c r="AC939" s="10"/>
    </row>
    <row r="940" spans="1:29" ht="83.25" customHeight="1" x14ac:dyDescent="0.3">
      <c r="A940" s="136" t="str">
        <f>'Matriz Nº1 Identificación'!A940</f>
        <v>103. 4</v>
      </c>
      <c r="B940" s="4" t="str">
        <f>IF('Matriz Nº1 Identificación'!B940&lt;&gt;" ",'Matriz Nº1 Identificación'!F940," ")</f>
        <v xml:space="preserve"> </v>
      </c>
      <c r="C940" s="101"/>
      <c r="D940" s="101"/>
      <c r="E940" s="4" t="str">
        <f>IFERROR(IF((VLOOKUP(C940,'Tabla 2-3-4-5'!$B$10:$C$12,2,FALSE)*(VLOOKUP('Matriz Nº2 Análisis'!D940,'Tabla 2-3-4-5'!$B$10:$C$12,2,FALSE)))&lt;3,"BAJO",IF((VLOOKUP(C940,'Tabla 2-3-4-5'!$B$10:$C$12,2,FALSE)*(VLOOKUP('Matriz Nº2 Análisis'!D940,'Tabla 2-3-4-5'!$B$10:$C$12,2,FALSE)))&gt;5,"ALTO","MEDIO"))," ")</f>
        <v xml:space="preserve"> </v>
      </c>
      <c r="F940" s="5" t="str">
        <f>IF(B940&lt;&gt;" ",'Matriz Nº1 Identificación'!E940," ")</f>
        <v xml:space="preserve"> </v>
      </c>
      <c r="G940" s="101"/>
      <c r="H940" s="101"/>
      <c r="I940" s="4" t="str">
        <f>IFERROR(IF((VLOOKUP(G940,'Tabla 2-3-4-5'!$B$10:$C$12,2,FALSE)*(VLOOKUP('Matriz Nº2 Análisis'!H940,'Tabla 2-3-4-5'!$B$10:$C$12,2,FALSE)))&lt;3,"BAJO",IF((VLOOKUP(G940,'Tabla 2-3-4-5'!$B$10:$C$12,2,FALSE)*(VLOOKUP('Matriz Nº2 Análisis'!H940,'Tabla 2-3-4-5'!$B$10:$C$12,2,FALSE)))&gt;5,"ALTO","MEDIO"))," ")</f>
        <v xml:space="preserve"> </v>
      </c>
      <c r="J940" s="9"/>
      <c r="K940" s="10"/>
      <c r="N940" s="10"/>
      <c r="O940" s="10"/>
      <c r="P940" s="10"/>
      <c r="Q940" s="10"/>
      <c r="R940" s="10"/>
      <c r="S940" s="10"/>
      <c r="T940" s="10"/>
      <c r="U940" s="10"/>
      <c r="V940" s="10"/>
      <c r="W940" s="10"/>
      <c r="X940" s="10"/>
      <c r="Y940" s="10"/>
      <c r="Z940" s="10"/>
      <c r="AA940" s="10"/>
      <c r="AB940" s="10"/>
      <c r="AC940" s="10"/>
    </row>
    <row r="941" spans="1:29" ht="83.25" customHeight="1" x14ac:dyDescent="0.3">
      <c r="A941" s="136" t="str">
        <f>'Matriz Nº1 Identificación'!A941</f>
        <v>103. 5</v>
      </c>
      <c r="B941" s="4" t="str">
        <f>IF('Matriz Nº1 Identificación'!B941&lt;&gt;" ",'Matriz Nº1 Identificación'!F941," ")</f>
        <v xml:space="preserve"> </v>
      </c>
      <c r="C941" s="101"/>
      <c r="D941" s="101"/>
      <c r="E941" s="4" t="str">
        <f>IFERROR(IF((VLOOKUP(C941,'Tabla 2-3-4-5'!$B$10:$C$12,2,FALSE)*(VLOOKUP('Matriz Nº2 Análisis'!D941,'Tabla 2-3-4-5'!$B$10:$C$12,2,FALSE)))&lt;3,"BAJO",IF((VLOOKUP(C941,'Tabla 2-3-4-5'!$B$10:$C$12,2,FALSE)*(VLOOKUP('Matriz Nº2 Análisis'!D941,'Tabla 2-3-4-5'!$B$10:$C$12,2,FALSE)))&gt;5,"ALTO","MEDIO"))," ")</f>
        <v xml:space="preserve"> </v>
      </c>
      <c r="F941" s="5" t="str">
        <f>IF(B941&lt;&gt;" ",'Matriz Nº1 Identificación'!E941," ")</f>
        <v xml:space="preserve"> </v>
      </c>
      <c r="G941" s="101"/>
      <c r="H941" s="101"/>
      <c r="I941" s="4" t="str">
        <f>IFERROR(IF((VLOOKUP(G941,'Tabla 2-3-4-5'!$B$10:$C$12,2,FALSE)*(VLOOKUP('Matriz Nº2 Análisis'!H941,'Tabla 2-3-4-5'!$B$10:$C$12,2,FALSE)))&lt;3,"BAJO",IF((VLOOKUP(G941,'Tabla 2-3-4-5'!$B$10:$C$12,2,FALSE)*(VLOOKUP('Matriz Nº2 Análisis'!H941,'Tabla 2-3-4-5'!$B$10:$C$12,2,FALSE)))&gt;5,"ALTO","MEDIO"))," ")</f>
        <v xml:space="preserve"> </v>
      </c>
      <c r="J941" s="9"/>
      <c r="K941" s="10"/>
      <c r="N941" s="10"/>
      <c r="O941" s="10"/>
      <c r="P941" s="10"/>
      <c r="Q941" s="10"/>
      <c r="R941" s="10"/>
      <c r="S941" s="10"/>
      <c r="T941" s="10"/>
      <c r="U941" s="10"/>
      <c r="V941" s="10"/>
      <c r="W941" s="10"/>
      <c r="X941" s="10"/>
      <c r="Y941" s="10"/>
      <c r="Z941" s="10"/>
      <c r="AA941" s="10"/>
      <c r="AB941" s="10"/>
      <c r="AC941" s="10"/>
    </row>
    <row r="942" spans="1:29" ht="83.25" customHeight="1" x14ac:dyDescent="0.3">
      <c r="A942" s="136" t="str">
        <f>'Matriz Nº1 Identificación'!A942</f>
        <v>103. 6</v>
      </c>
      <c r="B942" s="4" t="str">
        <f>IF('Matriz Nº1 Identificación'!B942&lt;&gt;" ",'Matriz Nº1 Identificación'!F942," ")</f>
        <v xml:space="preserve"> </v>
      </c>
      <c r="C942" s="101"/>
      <c r="D942" s="101"/>
      <c r="E942" s="4" t="str">
        <f>IFERROR(IF((VLOOKUP(C942,'Tabla 2-3-4-5'!$B$10:$C$12,2,FALSE)*(VLOOKUP('Matriz Nº2 Análisis'!D942,'Tabla 2-3-4-5'!$B$10:$C$12,2,FALSE)))&lt;3,"BAJO",IF((VLOOKUP(C942,'Tabla 2-3-4-5'!$B$10:$C$12,2,FALSE)*(VLOOKUP('Matriz Nº2 Análisis'!D942,'Tabla 2-3-4-5'!$B$10:$C$12,2,FALSE)))&gt;5,"ALTO","MEDIO"))," ")</f>
        <v xml:space="preserve"> </v>
      </c>
      <c r="F942" s="5" t="str">
        <f>IF(B942&lt;&gt;" ",'Matriz Nº1 Identificación'!E942," ")</f>
        <v xml:space="preserve"> </v>
      </c>
      <c r="G942" s="101"/>
      <c r="H942" s="101"/>
      <c r="I942" s="4" t="str">
        <f>IFERROR(IF((VLOOKUP(G942,'Tabla 2-3-4-5'!$B$10:$C$12,2,FALSE)*(VLOOKUP('Matriz Nº2 Análisis'!H942,'Tabla 2-3-4-5'!$B$10:$C$12,2,FALSE)))&lt;3,"BAJO",IF((VLOOKUP(G942,'Tabla 2-3-4-5'!$B$10:$C$12,2,FALSE)*(VLOOKUP('Matriz Nº2 Análisis'!H942,'Tabla 2-3-4-5'!$B$10:$C$12,2,FALSE)))&gt;5,"ALTO","MEDIO"))," ")</f>
        <v xml:space="preserve"> </v>
      </c>
      <c r="J942" s="9"/>
      <c r="K942" s="10"/>
      <c r="N942" s="10"/>
      <c r="O942" s="10"/>
      <c r="P942" s="10"/>
      <c r="Q942" s="10"/>
      <c r="R942" s="10"/>
      <c r="S942" s="10"/>
      <c r="T942" s="10"/>
      <c r="U942" s="10"/>
      <c r="V942" s="10"/>
      <c r="W942" s="10"/>
      <c r="X942" s="10"/>
      <c r="Y942" s="10"/>
      <c r="Z942" s="10"/>
      <c r="AA942" s="10"/>
      <c r="AB942" s="10"/>
      <c r="AC942" s="10"/>
    </row>
    <row r="943" spans="1:29" ht="83.25" customHeight="1" thickBot="1" x14ac:dyDescent="0.35">
      <c r="A943" s="136" t="str">
        <f>'Matriz Nº1 Identificación'!A943</f>
        <v>103. 7</v>
      </c>
      <c r="B943" s="4" t="str">
        <f>IF('Matriz Nº1 Identificación'!B943&lt;&gt;" ",'Matriz Nº1 Identificación'!F943," ")</f>
        <v xml:space="preserve"> </v>
      </c>
      <c r="C943" s="101"/>
      <c r="D943" s="101"/>
      <c r="E943" s="4" t="str">
        <f>IFERROR(IF((VLOOKUP(C943,'Tabla 2-3-4-5'!$B$10:$C$12,2,FALSE)*(VLOOKUP('Matriz Nº2 Análisis'!D943,'Tabla 2-3-4-5'!$B$10:$C$12,2,FALSE)))&lt;3,"BAJO",IF((VLOOKUP(C943,'Tabla 2-3-4-5'!$B$10:$C$12,2,FALSE)*(VLOOKUP('Matriz Nº2 Análisis'!D943,'Tabla 2-3-4-5'!$B$10:$C$12,2,FALSE)))&gt;5,"ALTO","MEDIO"))," ")</f>
        <v xml:space="preserve"> </v>
      </c>
      <c r="F943" s="5" t="str">
        <f>IF(B943&lt;&gt;" ",'Matriz Nº1 Identificación'!E943," ")</f>
        <v xml:space="preserve"> </v>
      </c>
      <c r="G943" s="101"/>
      <c r="H943" s="101"/>
      <c r="I943" s="4" t="str">
        <f>IFERROR(IF((VLOOKUP(G943,'Tabla 2-3-4-5'!$B$10:$C$12,2,FALSE)*(VLOOKUP('Matriz Nº2 Análisis'!H943,'Tabla 2-3-4-5'!$B$10:$C$12,2,FALSE)))&lt;3,"BAJO",IF((VLOOKUP(G943,'Tabla 2-3-4-5'!$B$10:$C$12,2,FALSE)*(VLOOKUP('Matriz Nº2 Análisis'!H943,'Tabla 2-3-4-5'!$B$10:$C$12,2,FALSE)))&gt;5,"ALTO","MEDIO"))," ")</f>
        <v xml:space="preserve"> </v>
      </c>
      <c r="J943" s="9"/>
      <c r="K943" s="10"/>
      <c r="N943" s="10"/>
      <c r="O943" s="10"/>
      <c r="P943" s="10"/>
      <c r="Q943" s="10"/>
      <c r="R943" s="10"/>
      <c r="S943" s="10"/>
      <c r="T943" s="10"/>
      <c r="U943" s="10"/>
      <c r="V943" s="10"/>
      <c r="W943" s="10"/>
      <c r="X943" s="10"/>
      <c r="Y943" s="10"/>
      <c r="Z943" s="10"/>
      <c r="AA943" s="10"/>
      <c r="AB943" s="10"/>
      <c r="AC943" s="10"/>
    </row>
    <row r="944" spans="1:29" ht="23.25" customHeight="1" thickBot="1" x14ac:dyDescent="0.35">
      <c r="A944" s="73" t="str">
        <f>'Matriz Nº1 Identificación'!A944</f>
        <v xml:space="preserve">Objetivo Estratégico: </v>
      </c>
      <c r="B944" s="409">
        <f>+'Matriz Nº1 Identificación'!B944:H944</f>
        <v>0</v>
      </c>
      <c r="C944" s="410"/>
      <c r="D944" s="410"/>
      <c r="E944" s="410"/>
      <c r="F944" s="410"/>
      <c r="G944" s="410"/>
      <c r="H944" s="410"/>
      <c r="I944" s="411"/>
      <c r="J944" s="1"/>
    </row>
    <row r="945" spans="1:29" ht="26.25" customHeight="1" x14ac:dyDescent="0.3">
      <c r="A945" s="75" t="str">
        <f>'Matriz Nº1 Identificación'!A945</f>
        <v>Objetivo táctico</v>
      </c>
      <c r="B945" s="406" t="str">
        <f>+'Matriz Nº1 Identificación'!B945:H945</f>
        <v xml:space="preserve">104. </v>
      </c>
      <c r="C945" s="407"/>
      <c r="D945" s="407"/>
      <c r="E945" s="407"/>
      <c r="F945" s="407"/>
      <c r="G945" s="407"/>
      <c r="H945" s="407"/>
      <c r="I945" s="408"/>
      <c r="J945" s="1"/>
    </row>
    <row r="946" spans="1:29" ht="83.25" customHeight="1" x14ac:dyDescent="0.3">
      <c r="A946" s="136" t="str">
        <f>'Matriz Nº1 Identificación'!A946</f>
        <v>104. 1</v>
      </c>
      <c r="B946" s="4" t="str">
        <f>IF('Matriz Nº1 Identificación'!B946&lt;&gt;" ",'Matriz Nº1 Identificación'!F946," ")</f>
        <v xml:space="preserve"> </v>
      </c>
      <c r="C946" s="101"/>
      <c r="D946" s="101"/>
      <c r="E946" s="4" t="str">
        <f>IFERROR(IF((VLOOKUP(C946,'Tabla 2-3-4-5'!$B$10:$C$12,2,FALSE)*(VLOOKUP('Matriz Nº2 Análisis'!D946,'Tabla 2-3-4-5'!$B$10:$C$12,2,FALSE)))&lt;3,"BAJO",IF((VLOOKUP(C946,'Tabla 2-3-4-5'!$B$10:$C$12,2,FALSE)*(VLOOKUP('Matriz Nº2 Análisis'!D946,'Tabla 2-3-4-5'!$B$10:$C$12,2,FALSE)))&gt;5,"ALTO","MEDIO"))," ")</f>
        <v xml:space="preserve"> </v>
      </c>
      <c r="F946" s="5" t="str">
        <f>IF(B946&lt;&gt;" ",'Matriz Nº1 Identificación'!E946," ")</f>
        <v xml:space="preserve"> </v>
      </c>
      <c r="G946" s="101"/>
      <c r="H946" s="101"/>
      <c r="I946" s="4" t="str">
        <f>IFERROR(IF((VLOOKUP(G946,'Tabla 2-3-4-5'!$B$10:$C$12,2,FALSE)*(VLOOKUP('Matriz Nº2 Análisis'!H946,'Tabla 2-3-4-5'!$B$10:$C$12,2,FALSE)))&lt;3,"BAJO",IF((VLOOKUP(G946,'Tabla 2-3-4-5'!$B$10:$C$12,2,FALSE)*(VLOOKUP('Matriz Nº2 Análisis'!H946,'Tabla 2-3-4-5'!$B$10:$C$12,2,FALSE)))&gt;5,"ALTO","MEDIO"))," ")</f>
        <v xml:space="preserve"> </v>
      </c>
      <c r="J946" s="9"/>
      <c r="K946" s="10"/>
      <c r="N946" s="10"/>
      <c r="O946" s="10"/>
      <c r="P946" s="10"/>
      <c r="Q946" s="10"/>
      <c r="R946" s="10"/>
      <c r="S946" s="10"/>
      <c r="T946" s="10"/>
      <c r="U946" s="10"/>
      <c r="V946" s="10"/>
      <c r="W946" s="10"/>
      <c r="X946" s="10"/>
      <c r="Y946" s="10"/>
      <c r="Z946" s="10"/>
      <c r="AA946" s="10"/>
      <c r="AB946" s="10"/>
      <c r="AC946" s="10"/>
    </row>
    <row r="947" spans="1:29" ht="83.25" customHeight="1" x14ac:dyDescent="0.3">
      <c r="A947" s="136" t="str">
        <f>'Matriz Nº1 Identificación'!A947</f>
        <v>104. 2</v>
      </c>
      <c r="B947" s="4" t="str">
        <f>IF('Matriz Nº1 Identificación'!B947&lt;&gt;" ",'Matriz Nº1 Identificación'!F947," ")</f>
        <v xml:space="preserve"> </v>
      </c>
      <c r="C947" s="101"/>
      <c r="D947" s="101"/>
      <c r="E947" s="4" t="str">
        <f>IFERROR(IF((VLOOKUP(C947,'Tabla 2-3-4-5'!$B$10:$C$12,2,FALSE)*(VLOOKUP('Matriz Nº2 Análisis'!D947,'Tabla 2-3-4-5'!$B$10:$C$12,2,FALSE)))&lt;3,"BAJO",IF((VLOOKUP(C947,'Tabla 2-3-4-5'!$B$10:$C$12,2,FALSE)*(VLOOKUP('Matriz Nº2 Análisis'!D947,'Tabla 2-3-4-5'!$B$10:$C$12,2,FALSE)))&gt;5,"ALTO","MEDIO"))," ")</f>
        <v xml:space="preserve"> </v>
      </c>
      <c r="F947" s="5" t="str">
        <f>IF(B947&lt;&gt;" ",'Matriz Nº1 Identificación'!E947," ")</f>
        <v xml:space="preserve"> </v>
      </c>
      <c r="G947" s="101"/>
      <c r="H947" s="101"/>
      <c r="I947" s="4" t="str">
        <f>IFERROR(IF((VLOOKUP(G947,'Tabla 2-3-4-5'!$B$10:$C$12,2,FALSE)*(VLOOKUP('Matriz Nº2 Análisis'!H947,'Tabla 2-3-4-5'!$B$10:$C$12,2,FALSE)))&lt;3,"BAJO",IF((VLOOKUP(G947,'Tabla 2-3-4-5'!$B$10:$C$12,2,FALSE)*(VLOOKUP('Matriz Nº2 Análisis'!H947,'Tabla 2-3-4-5'!$B$10:$C$12,2,FALSE)))&gt;5,"ALTO","MEDIO"))," ")</f>
        <v xml:space="preserve"> </v>
      </c>
      <c r="J947" s="9"/>
      <c r="K947" s="10"/>
      <c r="N947" s="10"/>
      <c r="O947" s="10"/>
      <c r="P947" s="10"/>
      <c r="Q947" s="10"/>
      <c r="R947" s="10"/>
      <c r="S947" s="10"/>
      <c r="T947" s="10"/>
      <c r="U947" s="10"/>
      <c r="V947" s="10"/>
      <c r="W947" s="10"/>
      <c r="X947" s="10"/>
      <c r="Y947" s="10"/>
      <c r="Z947" s="10"/>
      <c r="AA947" s="10"/>
      <c r="AB947" s="10"/>
      <c r="AC947" s="10"/>
    </row>
    <row r="948" spans="1:29" ht="83.25" customHeight="1" x14ac:dyDescent="0.3">
      <c r="A948" s="136" t="str">
        <f>'Matriz Nº1 Identificación'!A948</f>
        <v>104. 3</v>
      </c>
      <c r="B948" s="4" t="str">
        <f>IF('Matriz Nº1 Identificación'!B948&lt;&gt;" ",'Matriz Nº1 Identificación'!F948," ")</f>
        <v xml:space="preserve"> </v>
      </c>
      <c r="C948" s="101"/>
      <c r="D948" s="101"/>
      <c r="E948" s="4" t="str">
        <f>IFERROR(IF((VLOOKUP(C948,'Tabla 2-3-4-5'!$B$10:$C$12,2,FALSE)*(VLOOKUP('Matriz Nº2 Análisis'!D948,'Tabla 2-3-4-5'!$B$10:$C$12,2,FALSE)))&lt;3,"BAJO",IF((VLOOKUP(C948,'Tabla 2-3-4-5'!$B$10:$C$12,2,FALSE)*(VLOOKUP('Matriz Nº2 Análisis'!D948,'Tabla 2-3-4-5'!$B$10:$C$12,2,FALSE)))&gt;5,"ALTO","MEDIO"))," ")</f>
        <v xml:space="preserve"> </v>
      </c>
      <c r="F948" s="5" t="str">
        <f>IF(B948&lt;&gt;" ",'Matriz Nº1 Identificación'!E948," ")</f>
        <v xml:space="preserve"> </v>
      </c>
      <c r="G948" s="101"/>
      <c r="H948" s="101"/>
      <c r="I948" s="4" t="str">
        <f>IFERROR(IF((VLOOKUP(G948,'Tabla 2-3-4-5'!$B$10:$C$12,2,FALSE)*(VLOOKUP('Matriz Nº2 Análisis'!H948,'Tabla 2-3-4-5'!$B$10:$C$12,2,FALSE)))&lt;3,"BAJO",IF((VLOOKUP(G948,'Tabla 2-3-4-5'!$B$10:$C$12,2,FALSE)*(VLOOKUP('Matriz Nº2 Análisis'!H948,'Tabla 2-3-4-5'!$B$10:$C$12,2,FALSE)))&gt;5,"ALTO","MEDIO"))," ")</f>
        <v xml:space="preserve"> </v>
      </c>
      <c r="J948" s="9"/>
      <c r="K948" s="10"/>
      <c r="N948" s="10"/>
      <c r="O948" s="10"/>
      <c r="P948" s="10"/>
      <c r="Q948" s="10"/>
      <c r="R948" s="10"/>
      <c r="S948" s="10"/>
      <c r="T948" s="10"/>
      <c r="U948" s="10"/>
      <c r="V948" s="10"/>
      <c r="W948" s="10"/>
      <c r="X948" s="10"/>
      <c r="Y948" s="10"/>
      <c r="Z948" s="10"/>
      <c r="AA948" s="10"/>
      <c r="AB948" s="10"/>
      <c r="AC948" s="10"/>
    </row>
    <row r="949" spans="1:29" ht="83.25" customHeight="1" x14ac:dyDescent="0.3">
      <c r="A949" s="136" t="str">
        <f>'Matriz Nº1 Identificación'!A949</f>
        <v>104. 4</v>
      </c>
      <c r="B949" s="4" t="str">
        <f>IF('Matriz Nº1 Identificación'!B949&lt;&gt;" ",'Matriz Nº1 Identificación'!F949," ")</f>
        <v xml:space="preserve"> </v>
      </c>
      <c r="C949" s="101"/>
      <c r="D949" s="101"/>
      <c r="E949" s="4" t="str">
        <f>IFERROR(IF((VLOOKUP(C949,'Tabla 2-3-4-5'!$B$10:$C$12,2,FALSE)*(VLOOKUP('Matriz Nº2 Análisis'!D949,'Tabla 2-3-4-5'!$B$10:$C$12,2,FALSE)))&lt;3,"BAJO",IF((VLOOKUP(C949,'Tabla 2-3-4-5'!$B$10:$C$12,2,FALSE)*(VLOOKUP('Matriz Nº2 Análisis'!D949,'Tabla 2-3-4-5'!$B$10:$C$12,2,FALSE)))&gt;5,"ALTO","MEDIO"))," ")</f>
        <v xml:space="preserve"> </v>
      </c>
      <c r="F949" s="5" t="str">
        <f>IF(B949&lt;&gt;" ",'Matriz Nº1 Identificación'!E949," ")</f>
        <v xml:space="preserve"> </v>
      </c>
      <c r="G949" s="101"/>
      <c r="H949" s="101"/>
      <c r="I949" s="4" t="str">
        <f>IFERROR(IF((VLOOKUP(G949,'Tabla 2-3-4-5'!$B$10:$C$12,2,FALSE)*(VLOOKUP('Matriz Nº2 Análisis'!H949,'Tabla 2-3-4-5'!$B$10:$C$12,2,FALSE)))&lt;3,"BAJO",IF((VLOOKUP(G949,'Tabla 2-3-4-5'!$B$10:$C$12,2,FALSE)*(VLOOKUP('Matriz Nº2 Análisis'!H949,'Tabla 2-3-4-5'!$B$10:$C$12,2,FALSE)))&gt;5,"ALTO","MEDIO"))," ")</f>
        <v xml:space="preserve"> </v>
      </c>
      <c r="J949" s="9"/>
      <c r="K949" s="10"/>
      <c r="N949" s="10"/>
      <c r="O949" s="10"/>
      <c r="P949" s="10"/>
      <c r="Q949" s="10"/>
      <c r="R949" s="10"/>
      <c r="S949" s="10"/>
      <c r="T949" s="10"/>
      <c r="U949" s="10"/>
      <c r="V949" s="10"/>
      <c r="W949" s="10"/>
      <c r="X949" s="10"/>
      <c r="Y949" s="10"/>
      <c r="Z949" s="10"/>
      <c r="AA949" s="10"/>
      <c r="AB949" s="10"/>
      <c r="AC949" s="10"/>
    </row>
    <row r="950" spans="1:29" ht="83.25" customHeight="1" x14ac:dyDescent="0.3">
      <c r="A950" s="136" t="str">
        <f>'Matriz Nº1 Identificación'!A950</f>
        <v>104. 5</v>
      </c>
      <c r="B950" s="4" t="str">
        <f>IF('Matriz Nº1 Identificación'!B950&lt;&gt;" ",'Matriz Nº1 Identificación'!F950," ")</f>
        <v xml:space="preserve"> </v>
      </c>
      <c r="C950" s="101"/>
      <c r="D950" s="101"/>
      <c r="E950" s="4" t="str">
        <f>IFERROR(IF((VLOOKUP(C950,'Tabla 2-3-4-5'!$B$10:$C$12,2,FALSE)*(VLOOKUP('Matriz Nº2 Análisis'!D950,'Tabla 2-3-4-5'!$B$10:$C$12,2,FALSE)))&lt;3,"BAJO",IF((VLOOKUP(C950,'Tabla 2-3-4-5'!$B$10:$C$12,2,FALSE)*(VLOOKUP('Matriz Nº2 Análisis'!D950,'Tabla 2-3-4-5'!$B$10:$C$12,2,FALSE)))&gt;5,"ALTO","MEDIO"))," ")</f>
        <v xml:space="preserve"> </v>
      </c>
      <c r="F950" s="5" t="str">
        <f>IF(B950&lt;&gt;" ",'Matriz Nº1 Identificación'!E950," ")</f>
        <v xml:space="preserve"> </v>
      </c>
      <c r="G950" s="101"/>
      <c r="H950" s="101"/>
      <c r="I950" s="4" t="str">
        <f>IFERROR(IF((VLOOKUP(G950,'Tabla 2-3-4-5'!$B$10:$C$12,2,FALSE)*(VLOOKUP('Matriz Nº2 Análisis'!H950,'Tabla 2-3-4-5'!$B$10:$C$12,2,FALSE)))&lt;3,"BAJO",IF((VLOOKUP(G950,'Tabla 2-3-4-5'!$B$10:$C$12,2,FALSE)*(VLOOKUP('Matriz Nº2 Análisis'!H950,'Tabla 2-3-4-5'!$B$10:$C$12,2,FALSE)))&gt;5,"ALTO","MEDIO"))," ")</f>
        <v xml:space="preserve"> </v>
      </c>
      <c r="J950" s="9"/>
      <c r="K950" s="10"/>
      <c r="N950" s="10"/>
      <c r="O950" s="10"/>
      <c r="P950" s="10"/>
      <c r="Q950" s="10"/>
      <c r="R950" s="10"/>
      <c r="S950" s="10"/>
      <c r="T950" s="10"/>
      <c r="U950" s="10"/>
      <c r="V950" s="10"/>
      <c r="W950" s="10"/>
      <c r="X950" s="10"/>
      <c r="Y950" s="10"/>
      <c r="Z950" s="10"/>
      <c r="AA950" s="10"/>
      <c r="AB950" s="10"/>
      <c r="AC950" s="10"/>
    </row>
    <row r="951" spans="1:29" ht="83.25" customHeight="1" x14ac:dyDescent="0.3">
      <c r="A951" s="136" t="str">
        <f>'Matriz Nº1 Identificación'!A951</f>
        <v>104. 6</v>
      </c>
      <c r="B951" s="4" t="str">
        <f>IF('Matriz Nº1 Identificación'!B951&lt;&gt;" ",'Matriz Nº1 Identificación'!F951," ")</f>
        <v xml:space="preserve"> </v>
      </c>
      <c r="C951" s="101"/>
      <c r="D951" s="101"/>
      <c r="E951" s="4" t="str">
        <f>IFERROR(IF((VLOOKUP(C951,'Tabla 2-3-4-5'!$B$10:$C$12,2,FALSE)*(VLOOKUP('Matriz Nº2 Análisis'!D951,'Tabla 2-3-4-5'!$B$10:$C$12,2,FALSE)))&lt;3,"BAJO",IF((VLOOKUP(C951,'Tabla 2-3-4-5'!$B$10:$C$12,2,FALSE)*(VLOOKUP('Matriz Nº2 Análisis'!D951,'Tabla 2-3-4-5'!$B$10:$C$12,2,FALSE)))&gt;5,"ALTO","MEDIO"))," ")</f>
        <v xml:space="preserve"> </v>
      </c>
      <c r="F951" s="5" t="str">
        <f>IF(B951&lt;&gt;" ",'Matriz Nº1 Identificación'!E951," ")</f>
        <v xml:space="preserve"> </v>
      </c>
      <c r="G951" s="101"/>
      <c r="H951" s="101"/>
      <c r="I951" s="4" t="str">
        <f>IFERROR(IF((VLOOKUP(G951,'Tabla 2-3-4-5'!$B$10:$C$12,2,FALSE)*(VLOOKUP('Matriz Nº2 Análisis'!H951,'Tabla 2-3-4-5'!$B$10:$C$12,2,FALSE)))&lt;3,"BAJO",IF((VLOOKUP(G951,'Tabla 2-3-4-5'!$B$10:$C$12,2,FALSE)*(VLOOKUP('Matriz Nº2 Análisis'!H951,'Tabla 2-3-4-5'!$B$10:$C$12,2,FALSE)))&gt;5,"ALTO","MEDIO"))," ")</f>
        <v xml:space="preserve"> </v>
      </c>
      <c r="J951" s="9"/>
      <c r="K951" s="10"/>
      <c r="N951" s="10"/>
      <c r="O951" s="10"/>
      <c r="P951" s="10"/>
      <c r="Q951" s="10"/>
      <c r="R951" s="10"/>
      <c r="S951" s="10"/>
      <c r="T951" s="10"/>
      <c r="U951" s="10"/>
      <c r="V951" s="10"/>
      <c r="W951" s="10"/>
      <c r="X951" s="10"/>
      <c r="Y951" s="10"/>
      <c r="Z951" s="10"/>
      <c r="AA951" s="10"/>
      <c r="AB951" s="10"/>
      <c r="AC951" s="10"/>
    </row>
    <row r="952" spans="1:29" ht="83.25" customHeight="1" thickBot="1" x14ac:dyDescent="0.35">
      <c r="A952" s="136" t="str">
        <f>'Matriz Nº1 Identificación'!A952</f>
        <v>104. 7</v>
      </c>
      <c r="B952" s="4" t="str">
        <f>IF('Matriz Nº1 Identificación'!B952&lt;&gt;" ",'Matriz Nº1 Identificación'!F952," ")</f>
        <v xml:space="preserve"> </v>
      </c>
      <c r="C952" s="101"/>
      <c r="D952" s="101"/>
      <c r="E952" s="4" t="str">
        <f>IFERROR(IF((VLOOKUP(C952,'Tabla 2-3-4-5'!$B$10:$C$12,2,FALSE)*(VLOOKUP('Matriz Nº2 Análisis'!D952,'Tabla 2-3-4-5'!$B$10:$C$12,2,FALSE)))&lt;3,"BAJO",IF((VLOOKUP(C952,'Tabla 2-3-4-5'!$B$10:$C$12,2,FALSE)*(VLOOKUP('Matriz Nº2 Análisis'!D952,'Tabla 2-3-4-5'!$B$10:$C$12,2,FALSE)))&gt;5,"ALTO","MEDIO"))," ")</f>
        <v xml:space="preserve"> </v>
      </c>
      <c r="F952" s="5" t="str">
        <f>IF(B952&lt;&gt;" ",'Matriz Nº1 Identificación'!E952," ")</f>
        <v xml:space="preserve"> </v>
      </c>
      <c r="G952" s="101"/>
      <c r="H952" s="101"/>
      <c r="I952" s="4" t="str">
        <f>IFERROR(IF((VLOOKUP(G952,'Tabla 2-3-4-5'!$B$10:$C$12,2,FALSE)*(VLOOKUP('Matriz Nº2 Análisis'!H952,'Tabla 2-3-4-5'!$B$10:$C$12,2,FALSE)))&lt;3,"BAJO",IF((VLOOKUP(G952,'Tabla 2-3-4-5'!$B$10:$C$12,2,FALSE)*(VLOOKUP('Matriz Nº2 Análisis'!H952,'Tabla 2-3-4-5'!$B$10:$C$12,2,FALSE)))&gt;5,"ALTO","MEDIO"))," ")</f>
        <v xml:space="preserve"> </v>
      </c>
      <c r="J952" s="9"/>
      <c r="K952" s="10"/>
      <c r="N952" s="10"/>
      <c r="O952" s="10"/>
      <c r="P952" s="10"/>
      <c r="Q952" s="10"/>
      <c r="R952" s="10"/>
      <c r="S952" s="10"/>
      <c r="T952" s="10"/>
      <c r="U952" s="10"/>
      <c r="V952" s="10"/>
      <c r="W952" s="10"/>
      <c r="X952" s="10"/>
      <c r="Y952" s="10"/>
      <c r="Z952" s="10"/>
      <c r="AA952" s="10"/>
      <c r="AB952" s="10"/>
      <c r="AC952" s="10"/>
    </row>
    <row r="953" spans="1:29" ht="23.25" customHeight="1" thickBot="1" x14ac:dyDescent="0.35">
      <c r="A953" s="73" t="str">
        <f>'Matriz Nº1 Identificación'!A953</f>
        <v xml:space="preserve">Objetivo Estratégico: </v>
      </c>
      <c r="B953" s="409">
        <f>+'Matriz Nº1 Identificación'!B953:H953</f>
        <v>0</v>
      </c>
      <c r="C953" s="410"/>
      <c r="D953" s="410"/>
      <c r="E953" s="410"/>
      <c r="F953" s="410"/>
      <c r="G953" s="410"/>
      <c r="H953" s="410"/>
      <c r="I953" s="411"/>
      <c r="J953" s="1"/>
    </row>
    <row r="954" spans="1:29" ht="26.25" customHeight="1" x14ac:dyDescent="0.3">
      <c r="A954" s="75" t="str">
        <f>'Matriz Nº1 Identificación'!A954</f>
        <v>Objetivo táctico</v>
      </c>
      <c r="B954" s="406" t="str">
        <f>+'Matriz Nº1 Identificación'!B954:H954</f>
        <v xml:space="preserve">105. </v>
      </c>
      <c r="C954" s="407"/>
      <c r="D954" s="407"/>
      <c r="E954" s="407"/>
      <c r="F954" s="407"/>
      <c r="G954" s="407"/>
      <c r="H954" s="407"/>
      <c r="I954" s="408"/>
      <c r="J954" s="1"/>
    </row>
    <row r="955" spans="1:29" ht="83.25" customHeight="1" x14ac:dyDescent="0.3">
      <c r="A955" s="136" t="str">
        <f>'Matriz Nº1 Identificación'!A955</f>
        <v>105. 1</v>
      </c>
      <c r="B955" s="4" t="str">
        <f>IF('Matriz Nº1 Identificación'!B955&lt;&gt;" ",'Matriz Nº1 Identificación'!F955," ")</f>
        <v xml:space="preserve"> </v>
      </c>
      <c r="C955" s="101"/>
      <c r="D955" s="101"/>
      <c r="E955" s="4" t="str">
        <f>IFERROR(IF((VLOOKUP(C955,'Tabla 2-3-4-5'!$B$10:$C$12,2,FALSE)*(VLOOKUP('Matriz Nº2 Análisis'!D955,'Tabla 2-3-4-5'!$B$10:$C$12,2,FALSE)))&lt;3,"BAJO",IF((VLOOKUP(C955,'Tabla 2-3-4-5'!$B$10:$C$12,2,FALSE)*(VLOOKUP('Matriz Nº2 Análisis'!D955,'Tabla 2-3-4-5'!$B$10:$C$12,2,FALSE)))&gt;5,"ALTO","MEDIO"))," ")</f>
        <v xml:space="preserve"> </v>
      </c>
      <c r="F955" s="5" t="str">
        <f>IF(B955&lt;&gt;" ",'Matriz Nº1 Identificación'!E955," ")</f>
        <v xml:space="preserve"> </v>
      </c>
      <c r="G955" s="101"/>
      <c r="H955" s="101"/>
      <c r="I955" s="4" t="str">
        <f>IFERROR(IF((VLOOKUP(G955,'Tabla 2-3-4-5'!$B$10:$C$12,2,FALSE)*(VLOOKUP('Matriz Nº2 Análisis'!H955,'Tabla 2-3-4-5'!$B$10:$C$12,2,FALSE)))&lt;3,"BAJO",IF((VLOOKUP(G955,'Tabla 2-3-4-5'!$B$10:$C$12,2,FALSE)*(VLOOKUP('Matriz Nº2 Análisis'!H955,'Tabla 2-3-4-5'!$B$10:$C$12,2,FALSE)))&gt;5,"ALTO","MEDIO"))," ")</f>
        <v xml:space="preserve"> </v>
      </c>
      <c r="J955" s="9"/>
      <c r="K955" s="10"/>
      <c r="N955" s="10"/>
      <c r="O955" s="10"/>
      <c r="P955" s="10"/>
      <c r="Q955" s="10"/>
      <c r="R955" s="10"/>
      <c r="S955" s="10"/>
      <c r="T955" s="10"/>
      <c r="U955" s="10"/>
      <c r="V955" s="10"/>
      <c r="W955" s="10"/>
      <c r="X955" s="10"/>
      <c r="Y955" s="10"/>
      <c r="Z955" s="10"/>
      <c r="AA955" s="10"/>
      <c r="AB955" s="10"/>
      <c r="AC955" s="10"/>
    </row>
    <row r="956" spans="1:29" ht="83.25" customHeight="1" x14ac:dyDescent="0.3">
      <c r="A956" s="136" t="str">
        <f>'Matriz Nº1 Identificación'!A956</f>
        <v>105. 2</v>
      </c>
      <c r="B956" s="4" t="str">
        <f>IF('Matriz Nº1 Identificación'!B956&lt;&gt;" ",'Matriz Nº1 Identificación'!F956," ")</f>
        <v xml:space="preserve"> </v>
      </c>
      <c r="C956" s="101"/>
      <c r="D956" s="101"/>
      <c r="E956" s="4" t="str">
        <f>IFERROR(IF((VLOOKUP(C956,'Tabla 2-3-4-5'!$B$10:$C$12,2,FALSE)*(VLOOKUP('Matriz Nº2 Análisis'!D956,'Tabla 2-3-4-5'!$B$10:$C$12,2,FALSE)))&lt;3,"BAJO",IF((VLOOKUP(C956,'Tabla 2-3-4-5'!$B$10:$C$12,2,FALSE)*(VLOOKUP('Matriz Nº2 Análisis'!D956,'Tabla 2-3-4-5'!$B$10:$C$12,2,FALSE)))&gt;5,"ALTO","MEDIO"))," ")</f>
        <v xml:space="preserve"> </v>
      </c>
      <c r="F956" s="5" t="str">
        <f>IF(B956&lt;&gt;" ",'Matriz Nº1 Identificación'!E956," ")</f>
        <v xml:space="preserve"> </v>
      </c>
      <c r="G956" s="101"/>
      <c r="H956" s="101"/>
      <c r="I956" s="4" t="str">
        <f>IFERROR(IF((VLOOKUP(G956,'Tabla 2-3-4-5'!$B$10:$C$12,2,FALSE)*(VLOOKUP('Matriz Nº2 Análisis'!H956,'Tabla 2-3-4-5'!$B$10:$C$12,2,FALSE)))&lt;3,"BAJO",IF((VLOOKUP(G956,'Tabla 2-3-4-5'!$B$10:$C$12,2,FALSE)*(VLOOKUP('Matriz Nº2 Análisis'!H956,'Tabla 2-3-4-5'!$B$10:$C$12,2,FALSE)))&gt;5,"ALTO","MEDIO"))," ")</f>
        <v xml:space="preserve"> </v>
      </c>
      <c r="J956" s="9"/>
      <c r="K956" s="10"/>
      <c r="N956" s="10"/>
      <c r="O956" s="10"/>
      <c r="P956" s="10"/>
      <c r="Q956" s="10"/>
      <c r="R956" s="10"/>
      <c r="S956" s="10"/>
      <c r="T956" s="10"/>
      <c r="U956" s="10"/>
      <c r="V956" s="10"/>
      <c r="W956" s="10"/>
      <c r="X956" s="10"/>
      <c r="Y956" s="10"/>
      <c r="Z956" s="10"/>
      <c r="AA956" s="10"/>
      <c r="AB956" s="10"/>
      <c r="AC956" s="10"/>
    </row>
    <row r="957" spans="1:29" ht="83.25" customHeight="1" x14ac:dyDescent="0.3">
      <c r="A957" s="136" t="str">
        <f>'Matriz Nº1 Identificación'!A957</f>
        <v>105. 3</v>
      </c>
      <c r="B957" s="4" t="str">
        <f>IF('Matriz Nº1 Identificación'!B957&lt;&gt;" ",'Matriz Nº1 Identificación'!F957," ")</f>
        <v xml:space="preserve"> </v>
      </c>
      <c r="C957" s="101"/>
      <c r="D957" s="101"/>
      <c r="E957" s="4" t="str">
        <f>IFERROR(IF((VLOOKUP(C957,'Tabla 2-3-4-5'!$B$10:$C$12,2,FALSE)*(VLOOKUP('Matriz Nº2 Análisis'!D957,'Tabla 2-3-4-5'!$B$10:$C$12,2,FALSE)))&lt;3,"BAJO",IF((VLOOKUP(C957,'Tabla 2-3-4-5'!$B$10:$C$12,2,FALSE)*(VLOOKUP('Matriz Nº2 Análisis'!D957,'Tabla 2-3-4-5'!$B$10:$C$12,2,FALSE)))&gt;5,"ALTO","MEDIO"))," ")</f>
        <v xml:space="preserve"> </v>
      </c>
      <c r="F957" s="5" t="str">
        <f>IF(B957&lt;&gt;" ",'Matriz Nº1 Identificación'!E957," ")</f>
        <v xml:space="preserve"> </v>
      </c>
      <c r="G957" s="101"/>
      <c r="H957" s="101"/>
      <c r="I957" s="4" t="str">
        <f>IFERROR(IF((VLOOKUP(G957,'Tabla 2-3-4-5'!$B$10:$C$12,2,FALSE)*(VLOOKUP('Matriz Nº2 Análisis'!H957,'Tabla 2-3-4-5'!$B$10:$C$12,2,FALSE)))&lt;3,"BAJO",IF((VLOOKUP(G957,'Tabla 2-3-4-5'!$B$10:$C$12,2,FALSE)*(VLOOKUP('Matriz Nº2 Análisis'!H957,'Tabla 2-3-4-5'!$B$10:$C$12,2,FALSE)))&gt;5,"ALTO","MEDIO"))," ")</f>
        <v xml:space="preserve"> </v>
      </c>
      <c r="J957" s="9"/>
      <c r="K957" s="10"/>
      <c r="N957" s="10"/>
      <c r="O957" s="10"/>
      <c r="P957" s="10"/>
      <c r="Q957" s="10"/>
      <c r="R957" s="10"/>
      <c r="S957" s="10"/>
      <c r="T957" s="10"/>
      <c r="U957" s="10"/>
      <c r="V957" s="10"/>
      <c r="W957" s="10"/>
      <c r="X957" s="10"/>
      <c r="Y957" s="10"/>
      <c r="Z957" s="10"/>
      <c r="AA957" s="10"/>
      <c r="AB957" s="10"/>
      <c r="AC957" s="10"/>
    </row>
    <row r="958" spans="1:29" ht="83.25" customHeight="1" x14ac:dyDescent="0.3">
      <c r="A958" s="136" t="str">
        <f>'Matriz Nº1 Identificación'!A958</f>
        <v>105. 4</v>
      </c>
      <c r="B958" s="4" t="str">
        <f>IF('Matriz Nº1 Identificación'!B958&lt;&gt;" ",'Matriz Nº1 Identificación'!F958," ")</f>
        <v xml:space="preserve"> </v>
      </c>
      <c r="C958" s="101"/>
      <c r="D958" s="101"/>
      <c r="E958" s="4" t="str">
        <f>IFERROR(IF((VLOOKUP(C958,'Tabla 2-3-4-5'!$B$10:$C$12,2,FALSE)*(VLOOKUP('Matriz Nº2 Análisis'!D958,'Tabla 2-3-4-5'!$B$10:$C$12,2,FALSE)))&lt;3,"BAJO",IF((VLOOKUP(C958,'Tabla 2-3-4-5'!$B$10:$C$12,2,FALSE)*(VLOOKUP('Matriz Nº2 Análisis'!D958,'Tabla 2-3-4-5'!$B$10:$C$12,2,FALSE)))&gt;5,"ALTO","MEDIO"))," ")</f>
        <v xml:space="preserve"> </v>
      </c>
      <c r="F958" s="5" t="str">
        <f>IF(B958&lt;&gt;" ",'Matriz Nº1 Identificación'!E958," ")</f>
        <v xml:space="preserve"> </v>
      </c>
      <c r="G958" s="101"/>
      <c r="H958" s="101"/>
      <c r="I958" s="4" t="str">
        <f>IFERROR(IF((VLOOKUP(G958,'Tabla 2-3-4-5'!$B$10:$C$12,2,FALSE)*(VLOOKUP('Matriz Nº2 Análisis'!H958,'Tabla 2-3-4-5'!$B$10:$C$12,2,FALSE)))&lt;3,"BAJO",IF((VLOOKUP(G958,'Tabla 2-3-4-5'!$B$10:$C$12,2,FALSE)*(VLOOKUP('Matriz Nº2 Análisis'!H958,'Tabla 2-3-4-5'!$B$10:$C$12,2,FALSE)))&gt;5,"ALTO","MEDIO"))," ")</f>
        <v xml:space="preserve"> </v>
      </c>
      <c r="J958" s="9"/>
      <c r="K958" s="10"/>
      <c r="N958" s="10"/>
      <c r="O958" s="10"/>
      <c r="P958" s="10"/>
      <c r="Q958" s="10"/>
      <c r="R958" s="10"/>
      <c r="S958" s="10"/>
      <c r="T958" s="10"/>
      <c r="U958" s="10"/>
      <c r="V958" s="10"/>
      <c r="W958" s="10"/>
      <c r="X958" s="10"/>
      <c r="Y958" s="10"/>
      <c r="Z958" s="10"/>
      <c r="AA958" s="10"/>
      <c r="AB958" s="10"/>
      <c r="AC958" s="10"/>
    </row>
    <row r="959" spans="1:29" ht="83.25" customHeight="1" x14ac:dyDescent="0.3">
      <c r="A959" s="136" t="str">
        <f>'Matriz Nº1 Identificación'!A959</f>
        <v>105. 5</v>
      </c>
      <c r="B959" s="4" t="str">
        <f>IF('Matriz Nº1 Identificación'!B959&lt;&gt;" ",'Matriz Nº1 Identificación'!F959," ")</f>
        <v xml:space="preserve"> </v>
      </c>
      <c r="C959" s="101"/>
      <c r="D959" s="101"/>
      <c r="E959" s="4" t="str">
        <f>IFERROR(IF((VLOOKUP(C959,'Tabla 2-3-4-5'!$B$10:$C$12,2,FALSE)*(VLOOKUP('Matriz Nº2 Análisis'!D959,'Tabla 2-3-4-5'!$B$10:$C$12,2,FALSE)))&lt;3,"BAJO",IF((VLOOKUP(C959,'Tabla 2-3-4-5'!$B$10:$C$12,2,FALSE)*(VLOOKUP('Matriz Nº2 Análisis'!D959,'Tabla 2-3-4-5'!$B$10:$C$12,2,FALSE)))&gt;5,"ALTO","MEDIO"))," ")</f>
        <v xml:space="preserve"> </v>
      </c>
      <c r="F959" s="5" t="str">
        <f>IF(B959&lt;&gt;" ",'Matriz Nº1 Identificación'!E959," ")</f>
        <v xml:space="preserve"> </v>
      </c>
      <c r="G959" s="101"/>
      <c r="H959" s="101"/>
      <c r="I959" s="4" t="str">
        <f>IFERROR(IF((VLOOKUP(G959,'Tabla 2-3-4-5'!$B$10:$C$12,2,FALSE)*(VLOOKUP('Matriz Nº2 Análisis'!H959,'Tabla 2-3-4-5'!$B$10:$C$12,2,FALSE)))&lt;3,"BAJO",IF((VLOOKUP(G959,'Tabla 2-3-4-5'!$B$10:$C$12,2,FALSE)*(VLOOKUP('Matriz Nº2 Análisis'!H959,'Tabla 2-3-4-5'!$B$10:$C$12,2,FALSE)))&gt;5,"ALTO","MEDIO"))," ")</f>
        <v xml:space="preserve"> </v>
      </c>
      <c r="J959" s="9"/>
      <c r="K959" s="10"/>
      <c r="N959" s="10"/>
      <c r="O959" s="10"/>
      <c r="P959" s="10"/>
      <c r="Q959" s="10"/>
      <c r="R959" s="10"/>
      <c r="S959" s="10"/>
      <c r="T959" s="10"/>
      <c r="U959" s="10"/>
      <c r="V959" s="10"/>
      <c r="W959" s="10"/>
      <c r="X959" s="10"/>
      <c r="Y959" s="10"/>
      <c r="Z959" s="10"/>
      <c r="AA959" s="10"/>
      <c r="AB959" s="10"/>
      <c r="AC959" s="10"/>
    </row>
    <row r="960" spans="1:29" ht="83.25" customHeight="1" x14ac:dyDescent="0.3">
      <c r="A960" s="136" t="str">
        <f>'Matriz Nº1 Identificación'!A960</f>
        <v>105. 6</v>
      </c>
      <c r="B960" s="4" t="str">
        <f>IF('Matriz Nº1 Identificación'!B960&lt;&gt;" ",'Matriz Nº1 Identificación'!F960," ")</f>
        <v xml:space="preserve"> </v>
      </c>
      <c r="C960" s="101"/>
      <c r="D960" s="101"/>
      <c r="E960" s="4" t="str">
        <f>IFERROR(IF((VLOOKUP(C960,'Tabla 2-3-4-5'!$B$10:$C$12,2,FALSE)*(VLOOKUP('Matriz Nº2 Análisis'!D960,'Tabla 2-3-4-5'!$B$10:$C$12,2,FALSE)))&lt;3,"BAJO",IF((VLOOKUP(C960,'Tabla 2-3-4-5'!$B$10:$C$12,2,FALSE)*(VLOOKUP('Matriz Nº2 Análisis'!D960,'Tabla 2-3-4-5'!$B$10:$C$12,2,FALSE)))&gt;5,"ALTO","MEDIO"))," ")</f>
        <v xml:space="preserve"> </v>
      </c>
      <c r="F960" s="5" t="str">
        <f>IF(B960&lt;&gt;" ",'Matriz Nº1 Identificación'!E960," ")</f>
        <v xml:space="preserve"> </v>
      </c>
      <c r="G960" s="101"/>
      <c r="H960" s="101"/>
      <c r="I960" s="4" t="str">
        <f>IFERROR(IF((VLOOKUP(G960,'Tabla 2-3-4-5'!$B$10:$C$12,2,FALSE)*(VLOOKUP('Matriz Nº2 Análisis'!H960,'Tabla 2-3-4-5'!$B$10:$C$12,2,FALSE)))&lt;3,"BAJO",IF((VLOOKUP(G960,'Tabla 2-3-4-5'!$B$10:$C$12,2,FALSE)*(VLOOKUP('Matriz Nº2 Análisis'!H960,'Tabla 2-3-4-5'!$B$10:$C$12,2,FALSE)))&gt;5,"ALTO","MEDIO"))," ")</f>
        <v xml:space="preserve"> </v>
      </c>
      <c r="J960" s="9"/>
      <c r="K960" s="10"/>
      <c r="N960" s="10"/>
      <c r="O960" s="10"/>
      <c r="P960" s="10"/>
      <c r="Q960" s="10"/>
      <c r="R960" s="10"/>
      <c r="S960" s="10"/>
      <c r="T960" s="10"/>
      <c r="U960" s="10"/>
      <c r="V960" s="10"/>
      <c r="W960" s="10"/>
      <c r="X960" s="10"/>
      <c r="Y960" s="10"/>
      <c r="Z960" s="10"/>
      <c r="AA960" s="10"/>
      <c r="AB960" s="10"/>
      <c r="AC960" s="10"/>
    </row>
    <row r="961" spans="1:29" ht="83.25" customHeight="1" thickBot="1" x14ac:dyDescent="0.35">
      <c r="A961" s="136" t="str">
        <f>'Matriz Nº1 Identificación'!A961</f>
        <v>105. 7</v>
      </c>
      <c r="B961" s="4" t="str">
        <f>IF('Matriz Nº1 Identificación'!B961&lt;&gt;" ",'Matriz Nº1 Identificación'!F961," ")</f>
        <v xml:space="preserve"> </v>
      </c>
      <c r="C961" s="101"/>
      <c r="D961" s="101"/>
      <c r="E961" s="4" t="str">
        <f>IFERROR(IF((VLOOKUP(C961,'Tabla 2-3-4-5'!$B$10:$C$12,2,FALSE)*(VLOOKUP('Matriz Nº2 Análisis'!D961,'Tabla 2-3-4-5'!$B$10:$C$12,2,FALSE)))&lt;3,"BAJO",IF((VLOOKUP(C961,'Tabla 2-3-4-5'!$B$10:$C$12,2,FALSE)*(VLOOKUP('Matriz Nº2 Análisis'!D961,'Tabla 2-3-4-5'!$B$10:$C$12,2,FALSE)))&gt;5,"ALTO","MEDIO"))," ")</f>
        <v xml:space="preserve"> </v>
      </c>
      <c r="F961" s="5" t="str">
        <f>IF(B961&lt;&gt;" ",'Matriz Nº1 Identificación'!E961," ")</f>
        <v xml:space="preserve"> </v>
      </c>
      <c r="G961" s="101"/>
      <c r="H961" s="101"/>
      <c r="I961" s="4" t="str">
        <f>IFERROR(IF((VLOOKUP(G961,'Tabla 2-3-4-5'!$B$10:$C$12,2,FALSE)*(VLOOKUP('Matriz Nº2 Análisis'!H961,'Tabla 2-3-4-5'!$B$10:$C$12,2,FALSE)))&lt;3,"BAJO",IF((VLOOKUP(G961,'Tabla 2-3-4-5'!$B$10:$C$12,2,FALSE)*(VLOOKUP('Matriz Nº2 Análisis'!H961,'Tabla 2-3-4-5'!$B$10:$C$12,2,FALSE)))&gt;5,"ALTO","MEDIO"))," ")</f>
        <v xml:space="preserve"> </v>
      </c>
      <c r="J961" s="9"/>
      <c r="K961" s="10"/>
      <c r="N961" s="10"/>
      <c r="O961" s="10"/>
      <c r="P961" s="10"/>
      <c r="Q961" s="10"/>
      <c r="R961" s="10"/>
      <c r="S961" s="10"/>
      <c r="T961" s="10"/>
      <c r="U961" s="10"/>
      <c r="V961" s="10"/>
      <c r="W961" s="10"/>
      <c r="X961" s="10"/>
      <c r="Y961" s="10"/>
      <c r="Z961" s="10"/>
      <c r="AA961" s="10"/>
      <c r="AB961" s="10"/>
      <c r="AC961" s="10"/>
    </row>
    <row r="962" spans="1:29" ht="23.25" customHeight="1" thickBot="1" x14ac:dyDescent="0.35">
      <c r="A962" s="73" t="str">
        <f>'Matriz Nº1 Identificación'!A962</f>
        <v xml:space="preserve">Objetivo Estratégico: </v>
      </c>
      <c r="B962" s="409">
        <f>+'Matriz Nº1 Identificación'!B962:H962</f>
        <v>0</v>
      </c>
      <c r="C962" s="410"/>
      <c r="D962" s="410"/>
      <c r="E962" s="410"/>
      <c r="F962" s="410"/>
      <c r="G962" s="410"/>
      <c r="H962" s="410"/>
      <c r="I962" s="411"/>
      <c r="J962" s="1"/>
    </row>
    <row r="963" spans="1:29" ht="26.25" customHeight="1" x14ac:dyDescent="0.3">
      <c r="A963" s="75" t="str">
        <f>'Matriz Nº1 Identificación'!A963</f>
        <v>Objetivo táctico</v>
      </c>
      <c r="B963" s="406" t="str">
        <f>+'Matriz Nº1 Identificación'!B963:H963</f>
        <v xml:space="preserve">106. </v>
      </c>
      <c r="C963" s="407"/>
      <c r="D963" s="407"/>
      <c r="E963" s="407"/>
      <c r="F963" s="407"/>
      <c r="G963" s="407"/>
      <c r="H963" s="407"/>
      <c r="I963" s="408"/>
      <c r="J963" s="1"/>
    </row>
    <row r="964" spans="1:29" ht="83.25" customHeight="1" x14ac:dyDescent="0.3">
      <c r="A964" s="136" t="str">
        <f>'Matriz Nº1 Identificación'!A964</f>
        <v>106. 1</v>
      </c>
      <c r="B964" s="4" t="str">
        <f>IF('Matriz Nº1 Identificación'!B964&lt;&gt;" ",'Matriz Nº1 Identificación'!F964," ")</f>
        <v xml:space="preserve"> </v>
      </c>
      <c r="C964" s="101"/>
      <c r="D964" s="101"/>
      <c r="E964" s="4" t="str">
        <f>IFERROR(IF((VLOOKUP(C964,'Tabla 2-3-4-5'!$B$10:$C$12,2,FALSE)*(VLOOKUP('Matriz Nº2 Análisis'!D964,'Tabla 2-3-4-5'!$B$10:$C$12,2,FALSE)))&lt;3,"BAJO",IF((VLOOKUP(C964,'Tabla 2-3-4-5'!$B$10:$C$12,2,FALSE)*(VLOOKUP('Matriz Nº2 Análisis'!D964,'Tabla 2-3-4-5'!$B$10:$C$12,2,FALSE)))&gt;5,"ALTO","MEDIO"))," ")</f>
        <v xml:space="preserve"> </v>
      </c>
      <c r="F964" s="5" t="str">
        <f>IF(B964&lt;&gt;" ",'Matriz Nº1 Identificación'!E964," ")</f>
        <v xml:space="preserve"> </v>
      </c>
      <c r="G964" s="101"/>
      <c r="H964" s="101"/>
      <c r="I964" s="4" t="str">
        <f>IFERROR(IF((VLOOKUP(G964,'Tabla 2-3-4-5'!$B$10:$C$12,2,FALSE)*(VLOOKUP('Matriz Nº2 Análisis'!H964,'Tabla 2-3-4-5'!$B$10:$C$12,2,FALSE)))&lt;3,"BAJO",IF((VLOOKUP(G964,'Tabla 2-3-4-5'!$B$10:$C$12,2,FALSE)*(VLOOKUP('Matriz Nº2 Análisis'!H964,'Tabla 2-3-4-5'!$B$10:$C$12,2,FALSE)))&gt;5,"ALTO","MEDIO"))," ")</f>
        <v xml:space="preserve"> </v>
      </c>
      <c r="J964" s="9"/>
      <c r="K964" s="10"/>
      <c r="N964" s="10"/>
      <c r="O964" s="10"/>
      <c r="P964" s="10"/>
      <c r="Q964" s="10"/>
      <c r="R964" s="10"/>
      <c r="S964" s="10"/>
      <c r="T964" s="10"/>
      <c r="U964" s="10"/>
      <c r="V964" s="10"/>
      <c r="W964" s="10"/>
      <c r="X964" s="10"/>
      <c r="Y964" s="10"/>
      <c r="Z964" s="10"/>
      <c r="AA964" s="10"/>
      <c r="AB964" s="10"/>
      <c r="AC964" s="10"/>
    </row>
    <row r="965" spans="1:29" ht="83.25" customHeight="1" x14ac:dyDescent="0.3">
      <c r="A965" s="136" t="str">
        <f>'Matriz Nº1 Identificación'!A965</f>
        <v>106. 2</v>
      </c>
      <c r="B965" s="4" t="str">
        <f>IF('Matriz Nº1 Identificación'!B965&lt;&gt;" ",'Matriz Nº1 Identificación'!F965," ")</f>
        <v xml:space="preserve"> </v>
      </c>
      <c r="C965" s="101"/>
      <c r="D965" s="101"/>
      <c r="E965" s="4" t="str">
        <f>IFERROR(IF((VLOOKUP(C965,'Tabla 2-3-4-5'!$B$10:$C$12,2,FALSE)*(VLOOKUP('Matriz Nº2 Análisis'!D965,'Tabla 2-3-4-5'!$B$10:$C$12,2,FALSE)))&lt;3,"BAJO",IF((VLOOKUP(C965,'Tabla 2-3-4-5'!$B$10:$C$12,2,FALSE)*(VLOOKUP('Matriz Nº2 Análisis'!D965,'Tabla 2-3-4-5'!$B$10:$C$12,2,FALSE)))&gt;5,"ALTO","MEDIO"))," ")</f>
        <v xml:space="preserve"> </v>
      </c>
      <c r="F965" s="5" t="str">
        <f>IF(B965&lt;&gt;" ",'Matriz Nº1 Identificación'!E965," ")</f>
        <v xml:space="preserve"> </v>
      </c>
      <c r="G965" s="101"/>
      <c r="H965" s="101"/>
      <c r="I965" s="4" t="str">
        <f>IFERROR(IF((VLOOKUP(G965,'Tabla 2-3-4-5'!$B$10:$C$12,2,FALSE)*(VLOOKUP('Matriz Nº2 Análisis'!H965,'Tabla 2-3-4-5'!$B$10:$C$12,2,FALSE)))&lt;3,"BAJO",IF((VLOOKUP(G965,'Tabla 2-3-4-5'!$B$10:$C$12,2,FALSE)*(VLOOKUP('Matriz Nº2 Análisis'!H965,'Tabla 2-3-4-5'!$B$10:$C$12,2,FALSE)))&gt;5,"ALTO","MEDIO"))," ")</f>
        <v xml:space="preserve"> </v>
      </c>
      <c r="J965" s="9"/>
      <c r="K965" s="10"/>
      <c r="N965" s="10"/>
      <c r="O965" s="10"/>
      <c r="P965" s="10"/>
      <c r="Q965" s="10"/>
      <c r="R965" s="10"/>
      <c r="S965" s="10"/>
      <c r="T965" s="10"/>
      <c r="U965" s="10"/>
      <c r="V965" s="10"/>
      <c r="W965" s="10"/>
      <c r="X965" s="10"/>
      <c r="Y965" s="10"/>
      <c r="Z965" s="10"/>
      <c r="AA965" s="10"/>
      <c r="AB965" s="10"/>
      <c r="AC965" s="10"/>
    </row>
    <row r="966" spans="1:29" ht="83.25" customHeight="1" x14ac:dyDescent="0.3">
      <c r="A966" s="136" t="str">
        <f>'Matriz Nº1 Identificación'!A966</f>
        <v>106. 3</v>
      </c>
      <c r="B966" s="4" t="str">
        <f>IF('Matriz Nº1 Identificación'!B966&lt;&gt;" ",'Matriz Nº1 Identificación'!F966," ")</f>
        <v xml:space="preserve"> </v>
      </c>
      <c r="C966" s="101"/>
      <c r="D966" s="101"/>
      <c r="E966" s="4" t="str">
        <f>IFERROR(IF((VLOOKUP(C966,'Tabla 2-3-4-5'!$B$10:$C$12,2,FALSE)*(VLOOKUP('Matriz Nº2 Análisis'!D966,'Tabla 2-3-4-5'!$B$10:$C$12,2,FALSE)))&lt;3,"BAJO",IF((VLOOKUP(C966,'Tabla 2-3-4-5'!$B$10:$C$12,2,FALSE)*(VLOOKUP('Matriz Nº2 Análisis'!D966,'Tabla 2-3-4-5'!$B$10:$C$12,2,FALSE)))&gt;5,"ALTO","MEDIO"))," ")</f>
        <v xml:space="preserve"> </v>
      </c>
      <c r="F966" s="5" t="str">
        <f>IF(B966&lt;&gt;" ",'Matriz Nº1 Identificación'!E966," ")</f>
        <v xml:space="preserve"> </v>
      </c>
      <c r="G966" s="101"/>
      <c r="H966" s="101"/>
      <c r="I966" s="4" t="str">
        <f>IFERROR(IF((VLOOKUP(G966,'Tabla 2-3-4-5'!$B$10:$C$12,2,FALSE)*(VLOOKUP('Matriz Nº2 Análisis'!H966,'Tabla 2-3-4-5'!$B$10:$C$12,2,FALSE)))&lt;3,"BAJO",IF((VLOOKUP(G966,'Tabla 2-3-4-5'!$B$10:$C$12,2,FALSE)*(VLOOKUP('Matriz Nº2 Análisis'!H966,'Tabla 2-3-4-5'!$B$10:$C$12,2,FALSE)))&gt;5,"ALTO","MEDIO"))," ")</f>
        <v xml:space="preserve"> </v>
      </c>
      <c r="J966" s="9"/>
      <c r="K966" s="10"/>
      <c r="N966" s="10"/>
      <c r="O966" s="10"/>
      <c r="P966" s="10"/>
      <c r="Q966" s="10"/>
      <c r="R966" s="10"/>
      <c r="S966" s="10"/>
      <c r="T966" s="10"/>
      <c r="U966" s="10"/>
      <c r="V966" s="10"/>
      <c r="W966" s="10"/>
      <c r="X966" s="10"/>
      <c r="Y966" s="10"/>
      <c r="Z966" s="10"/>
      <c r="AA966" s="10"/>
      <c r="AB966" s="10"/>
      <c r="AC966" s="10"/>
    </row>
    <row r="967" spans="1:29" ht="83.25" customHeight="1" x14ac:dyDescent="0.3">
      <c r="A967" s="136" t="str">
        <f>'Matriz Nº1 Identificación'!A967</f>
        <v>106. 4</v>
      </c>
      <c r="B967" s="4" t="str">
        <f>IF('Matriz Nº1 Identificación'!B967&lt;&gt;" ",'Matriz Nº1 Identificación'!F967," ")</f>
        <v xml:space="preserve"> </v>
      </c>
      <c r="C967" s="101"/>
      <c r="D967" s="101"/>
      <c r="E967" s="4" t="str">
        <f>IFERROR(IF((VLOOKUP(C967,'Tabla 2-3-4-5'!$B$10:$C$12,2,FALSE)*(VLOOKUP('Matriz Nº2 Análisis'!D967,'Tabla 2-3-4-5'!$B$10:$C$12,2,FALSE)))&lt;3,"BAJO",IF((VLOOKUP(C967,'Tabla 2-3-4-5'!$B$10:$C$12,2,FALSE)*(VLOOKUP('Matriz Nº2 Análisis'!D967,'Tabla 2-3-4-5'!$B$10:$C$12,2,FALSE)))&gt;5,"ALTO","MEDIO"))," ")</f>
        <v xml:space="preserve"> </v>
      </c>
      <c r="F967" s="5" t="str">
        <f>IF(B967&lt;&gt;" ",'Matriz Nº1 Identificación'!E967," ")</f>
        <v xml:space="preserve"> </v>
      </c>
      <c r="G967" s="101"/>
      <c r="H967" s="101"/>
      <c r="I967" s="4" t="str">
        <f>IFERROR(IF((VLOOKUP(G967,'Tabla 2-3-4-5'!$B$10:$C$12,2,FALSE)*(VLOOKUP('Matriz Nº2 Análisis'!H967,'Tabla 2-3-4-5'!$B$10:$C$12,2,FALSE)))&lt;3,"BAJO",IF((VLOOKUP(G967,'Tabla 2-3-4-5'!$B$10:$C$12,2,FALSE)*(VLOOKUP('Matriz Nº2 Análisis'!H967,'Tabla 2-3-4-5'!$B$10:$C$12,2,FALSE)))&gt;5,"ALTO","MEDIO"))," ")</f>
        <v xml:space="preserve"> </v>
      </c>
      <c r="J967" s="9"/>
      <c r="K967" s="10"/>
      <c r="N967" s="10"/>
      <c r="O967" s="10"/>
      <c r="P967" s="10"/>
      <c r="Q967" s="10"/>
      <c r="R967" s="10"/>
      <c r="S967" s="10"/>
      <c r="T967" s="10"/>
      <c r="U967" s="10"/>
      <c r="V967" s="10"/>
      <c r="W967" s="10"/>
      <c r="X967" s="10"/>
      <c r="Y967" s="10"/>
      <c r="Z967" s="10"/>
      <c r="AA967" s="10"/>
      <c r="AB967" s="10"/>
      <c r="AC967" s="10"/>
    </row>
    <row r="968" spans="1:29" ht="83.25" customHeight="1" x14ac:dyDescent="0.3">
      <c r="A968" s="136" t="str">
        <f>'Matriz Nº1 Identificación'!A968</f>
        <v>106. 5</v>
      </c>
      <c r="B968" s="4" t="str">
        <f>IF('Matriz Nº1 Identificación'!B968&lt;&gt;" ",'Matriz Nº1 Identificación'!F968," ")</f>
        <v xml:space="preserve"> </v>
      </c>
      <c r="C968" s="101"/>
      <c r="D968" s="101"/>
      <c r="E968" s="4" t="str">
        <f>IFERROR(IF((VLOOKUP(C968,'Tabla 2-3-4-5'!$B$10:$C$12,2,FALSE)*(VLOOKUP('Matriz Nº2 Análisis'!D968,'Tabla 2-3-4-5'!$B$10:$C$12,2,FALSE)))&lt;3,"BAJO",IF((VLOOKUP(C968,'Tabla 2-3-4-5'!$B$10:$C$12,2,FALSE)*(VLOOKUP('Matriz Nº2 Análisis'!D968,'Tabla 2-3-4-5'!$B$10:$C$12,2,FALSE)))&gt;5,"ALTO","MEDIO"))," ")</f>
        <v xml:space="preserve"> </v>
      </c>
      <c r="F968" s="5" t="str">
        <f>IF(B968&lt;&gt;" ",'Matriz Nº1 Identificación'!E968," ")</f>
        <v xml:space="preserve"> </v>
      </c>
      <c r="G968" s="101"/>
      <c r="H968" s="101"/>
      <c r="I968" s="4" t="str">
        <f>IFERROR(IF((VLOOKUP(G968,'Tabla 2-3-4-5'!$B$10:$C$12,2,FALSE)*(VLOOKUP('Matriz Nº2 Análisis'!H968,'Tabla 2-3-4-5'!$B$10:$C$12,2,FALSE)))&lt;3,"BAJO",IF((VLOOKUP(G968,'Tabla 2-3-4-5'!$B$10:$C$12,2,FALSE)*(VLOOKUP('Matriz Nº2 Análisis'!H968,'Tabla 2-3-4-5'!$B$10:$C$12,2,FALSE)))&gt;5,"ALTO","MEDIO"))," ")</f>
        <v xml:space="preserve"> </v>
      </c>
      <c r="J968" s="9"/>
      <c r="K968" s="10"/>
      <c r="N968" s="10"/>
      <c r="O968" s="10"/>
      <c r="P968" s="10"/>
      <c r="Q968" s="10"/>
      <c r="R968" s="10"/>
      <c r="S968" s="10"/>
      <c r="T968" s="10"/>
      <c r="U968" s="10"/>
      <c r="V968" s="10"/>
      <c r="W968" s="10"/>
      <c r="X968" s="10"/>
      <c r="Y968" s="10"/>
      <c r="Z968" s="10"/>
      <c r="AA968" s="10"/>
      <c r="AB968" s="10"/>
      <c r="AC968" s="10"/>
    </row>
    <row r="969" spans="1:29" ht="83.25" customHeight="1" x14ac:dyDescent="0.3">
      <c r="A969" s="136" t="str">
        <f>'Matriz Nº1 Identificación'!A969</f>
        <v>106. 6</v>
      </c>
      <c r="B969" s="4" t="str">
        <f>IF('Matriz Nº1 Identificación'!B969&lt;&gt;" ",'Matriz Nº1 Identificación'!F969," ")</f>
        <v xml:space="preserve"> </v>
      </c>
      <c r="C969" s="101"/>
      <c r="D969" s="101"/>
      <c r="E969" s="4" t="str">
        <f>IFERROR(IF((VLOOKUP(C969,'Tabla 2-3-4-5'!$B$10:$C$12,2,FALSE)*(VLOOKUP('Matriz Nº2 Análisis'!D969,'Tabla 2-3-4-5'!$B$10:$C$12,2,FALSE)))&lt;3,"BAJO",IF((VLOOKUP(C969,'Tabla 2-3-4-5'!$B$10:$C$12,2,FALSE)*(VLOOKUP('Matriz Nº2 Análisis'!D969,'Tabla 2-3-4-5'!$B$10:$C$12,2,FALSE)))&gt;5,"ALTO","MEDIO"))," ")</f>
        <v xml:space="preserve"> </v>
      </c>
      <c r="F969" s="5" t="str">
        <f>IF(B969&lt;&gt;" ",'Matriz Nº1 Identificación'!E969," ")</f>
        <v xml:space="preserve"> </v>
      </c>
      <c r="G969" s="101"/>
      <c r="H969" s="101"/>
      <c r="I969" s="4" t="str">
        <f>IFERROR(IF((VLOOKUP(G969,'Tabla 2-3-4-5'!$B$10:$C$12,2,FALSE)*(VLOOKUP('Matriz Nº2 Análisis'!H969,'Tabla 2-3-4-5'!$B$10:$C$12,2,FALSE)))&lt;3,"BAJO",IF((VLOOKUP(G969,'Tabla 2-3-4-5'!$B$10:$C$12,2,FALSE)*(VLOOKUP('Matriz Nº2 Análisis'!H969,'Tabla 2-3-4-5'!$B$10:$C$12,2,FALSE)))&gt;5,"ALTO","MEDIO"))," ")</f>
        <v xml:space="preserve"> </v>
      </c>
      <c r="J969" s="9"/>
      <c r="K969" s="10"/>
      <c r="N969" s="10"/>
      <c r="O969" s="10"/>
      <c r="P969" s="10"/>
      <c r="Q969" s="10"/>
      <c r="R969" s="10"/>
      <c r="S969" s="10"/>
      <c r="T969" s="10"/>
      <c r="U969" s="10"/>
      <c r="V969" s="10"/>
      <c r="W969" s="10"/>
      <c r="X969" s="10"/>
      <c r="Y969" s="10"/>
      <c r="Z969" s="10"/>
      <c r="AA969" s="10"/>
      <c r="AB969" s="10"/>
      <c r="AC969" s="10"/>
    </row>
    <row r="970" spans="1:29" ht="83.25" customHeight="1" thickBot="1" x14ac:dyDescent="0.35">
      <c r="A970" s="136" t="str">
        <f>'Matriz Nº1 Identificación'!A970</f>
        <v>106. 7</v>
      </c>
      <c r="B970" s="4" t="str">
        <f>IF('Matriz Nº1 Identificación'!B970&lt;&gt;" ",'Matriz Nº1 Identificación'!F970," ")</f>
        <v xml:space="preserve"> </v>
      </c>
      <c r="C970" s="101"/>
      <c r="D970" s="101"/>
      <c r="E970" s="4" t="str">
        <f>IFERROR(IF((VLOOKUP(C970,'Tabla 2-3-4-5'!$B$10:$C$12,2,FALSE)*(VLOOKUP('Matriz Nº2 Análisis'!D970,'Tabla 2-3-4-5'!$B$10:$C$12,2,FALSE)))&lt;3,"BAJO",IF((VLOOKUP(C970,'Tabla 2-3-4-5'!$B$10:$C$12,2,FALSE)*(VLOOKUP('Matriz Nº2 Análisis'!D970,'Tabla 2-3-4-5'!$B$10:$C$12,2,FALSE)))&gt;5,"ALTO","MEDIO"))," ")</f>
        <v xml:space="preserve"> </v>
      </c>
      <c r="F970" s="5" t="str">
        <f>IF(B970&lt;&gt;" ",'Matriz Nº1 Identificación'!E970," ")</f>
        <v xml:space="preserve"> </v>
      </c>
      <c r="G970" s="101"/>
      <c r="H970" s="101"/>
      <c r="I970" s="4" t="str">
        <f>IFERROR(IF((VLOOKUP(G970,'Tabla 2-3-4-5'!$B$10:$C$12,2,FALSE)*(VLOOKUP('Matriz Nº2 Análisis'!H970,'Tabla 2-3-4-5'!$B$10:$C$12,2,FALSE)))&lt;3,"BAJO",IF((VLOOKUP(G970,'Tabla 2-3-4-5'!$B$10:$C$12,2,FALSE)*(VLOOKUP('Matriz Nº2 Análisis'!H970,'Tabla 2-3-4-5'!$B$10:$C$12,2,FALSE)))&gt;5,"ALTO","MEDIO"))," ")</f>
        <v xml:space="preserve"> </v>
      </c>
      <c r="J970" s="9"/>
      <c r="K970" s="10"/>
      <c r="N970" s="10"/>
      <c r="O970" s="10"/>
      <c r="P970" s="10"/>
      <c r="Q970" s="10"/>
      <c r="R970" s="10"/>
      <c r="S970" s="10"/>
      <c r="T970" s="10"/>
      <c r="U970" s="10"/>
      <c r="V970" s="10"/>
      <c r="W970" s="10"/>
      <c r="X970" s="10"/>
      <c r="Y970" s="10"/>
      <c r="Z970" s="10"/>
      <c r="AA970" s="10"/>
      <c r="AB970" s="10"/>
      <c r="AC970" s="10"/>
    </row>
    <row r="971" spans="1:29" ht="23.25" customHeight="1" thickBot="1" x14ac:dyDescent="0.35">
      <c r="A971" s="73" t="str">
        <f>'Matriz Nº1 Identificación'!A971</f>
        <v xml:space="preserve">Objetivo Estratégico: </v>
      </c>
      <c r="B971" s="409">
        <f>+'Matriz Nº1 Identificación'!B971:H971</f>
        <v>0</v>
      </c>
      <c r="C971" s="410"/>
      <c r="D971" s="410"/>
      <c r="E971" s="410"/>
      <c r="F971" s="410"/>
      <c r="G971" s="410"/>
      <c r="H971" s="410"/>
      <c r="I971" s="411"/>
      <c r="J971" s="1"/>
    </row>
    <row r="972" spans="1:29" ht="26.25" customHeight="1" x14ac:dyDescent="0.3">
      <c r="A972" s="75" t="str">
        <f>'Matriz Nº1 Identificación'!A972</f>
        <v>Objetivo táctico</v>
      </c>
      <c r="B972" s="406" t="str">
        <f>+'Matriz Nº1 Identificación'!B972:H972</f>
        <v xml:space="preserve">107. </v>
      </c>
      <c r="C972" s="407"/>
      <c r="D972" s="407"/>
      <c r="E972" s="407"/>
      <c r="F972" s="407"/>
      <c r="G972" s="407"/>
      <c r="H972" s="407"/>
      <c r="I972" s="408"/>
      <c r="J972" s="1"/>
    </row>
    <row r="973" spans="1:29" ht="83.25" customHeight="1" x14ac:dyDescent="0.3">
      <c r="A973" s="136" t="str">
        <f>'Matriz Nº1 Identificación'!A973</f>
        <v>107. 1</v>
      </c>
      <c r="B973" s="4" t="str">
        <f>IF('Matriz Nº1 Identificación'!B973&lt;&gt;" ",'Matriz Nº1 Identificación'!F973," ")</f>
        <v xml:space="preserve"> </v>
      </c>
      <c r="C973" s="101"/>
      <c r="D973" s="101"/>
      <c r="E973" s="4" t="str">
        <f>IFERROR(IF((VLOOKUP(C973,'Tabla 2-3-4-5'!$B$10:$C$12,2,FALSE)*(VLOOKUP('Matriz Nº2 Análisis'!D973,'Tabla 2-3-4-5'!$B$10:$C$12,2,FALSE)))&lt;3,"BAJO",IF((VLOOKUP(C973,'Tabla 2-3-4-5'!$B$10:$C$12,2,FALSE)*(VLOOKUP('Matriz Nº2 Análisis'!D973,'Tabla 2-3-4-5'!$B$10:$C$12,2,FALSE)))&gt;5,"ALTO","MEDIO"))," ")</f>
        <v xml:space="preserve"> </v>
      </c>
      <c r="F973" s="5" t="str">
        <f>IF(B973&lt;&gt;" ",'Matriz Nº1 Identificación'!E973," ")</f>
        <v xml:space="preserve"> </v>
      </c>
      <c r="G973" s="101"/>
      <c r="H973" s="101"/>
      <c r="I973" s="4" t="str">
        <f>IFERROR(IF((VLOOKUP(G973,'Tabla 2-3-4-5'!$B$10:$C$12,2,FALSE)*(VLOOKUP('Matriz Nº2 Análisis'!H973,'Tabla 2-3-4-5'!$B$10:$C$12,2,FALSE)))&lt;3,"BAJO",IF((VLOOKUP(G973,'Tabla 2-3-4-5'!$B$10:$C$12,2,FALSE)*(VLOOKUP('Matriz Nº2 Análisis'!H973,'Tabla 2-3-4-5'!$B$10:$C$12,2,FALSE)))&gt;5,"ALTO","MEDIO"))," ")</f>
        <v xml:space="preserve"> </v>
      </c>
      <c r="J973" s="9"/>
      <c r="K973" s="10"/>
      <c r="N973" s="10"/>
      <c r="O973" s="10"/>
      <c r="P973" s="10"/>
      <c r="Q973" s="10"/>
      <c r="R973" s="10"/>
      <c r="S973" s="10"/>
      <c r="T973" s="10"/>
      <c r="U973" s="10"/>
      <c r="V973" s="10"/>
      <c r="W973" s="10"/>
      <c r="X973" s="10"/>
      <c r="Y973" s="10"/>
      <c r="Z973" s="10"/>
      <c r="AA973" s="10"/>
      <c r="AB973" s="10"/>
      <c r="AC973" s="10"/>
    </row>
    <row r="974" spans="1:29" ht="83.25" customHeight="1" x14ac:dyDescent="0.3">
      <c r="A974" s="136" t="str">
        <f>'Matriz Nº1 Identificación'!A974</f>
        <v>107. 2</v>
      </c>
      <c r="B974" s="4" t="str">
        <f>IF('Matriz Nº1 Identificación'!B974&lt;&gt;" ",'Matriz Nº1 Identificación'!F974," ")</f>
        <v xml:space="preserve"> </v>
      </c>
      <c r="C974" s="101"/>
      <c r="D974" s="101"/>
      <c r="E974" s="4" t="str">
        <f>IFERROR(IF((VLOOKUP(C974,'Tabla 2-3-4-5'!$B$10:$C$12,2,FALSE)*(VLOOKUP('Matriz Nº2 Análisis'!D974,'Tabla 2-3-4-5'!$B$10:$C$12,2,FALSE)))&lt;3,"BAJO",IF((VLOOKUP(C974,'Tabla 2-3-4-5'!$B$10:$C$12,2,FALSE)*(VLOOKUP('Matriz Nº2 Análisis'!D974,'Tabla 2-3-4-5'!$B$10:$C$12,2,FALSE)))&gt;5,"ALTO","MEDIO"))," ")</f>
        <v xml:space="preserve"> </v>
      </c>
      <c r="F974" s="5" t="str">
        <f>IF(B974&lt;&gt;" ",'Matriz Nº1 Identificación'!E974," ")</f>
        <v xml:space="preserve"> </v>
      </c>
      <c r="G974" s="101"/>
      <c r="H974" s="101"/>
      <c r="I974" s="4" t="str">
        <f>IFERROR(IF((VLOOKUP(G974,'Tabla 2-3-4-5'!$B$10:$C$12,2,FALSE)*(VLOOKUP('Matriz Nº2 Análisis'!H974,'Tabla 2-3-4-5'!$B$10:$C$12,2,FALSE)))&lt;3,"BAJO",IF((VLOOKUP(G974,'Tabla 2-3-4-5'!$B$10:$C$12,2,FALSE)*(VLOOKUP('Matriz Nº2 Análisis'!H974,'Tabla 2-3-4-5'!$B$10:$C$12,2,FALSE)))&gt;5,"ALTO","MEDIO"))," ")</f>
        <v xml:space="preserve"> </v>
      </c>
      <c r="J974" s="9"/>
      <c r="K974" s="10"/>
      <c r="N974" s="10"/>
      <c r="O974" s="10"/>
      <c r="P974" s="10"/>
      <c r="Q974" s="10"/>
      <c r="R974" s="10"/>
      <c r="S974" s="10"/>
      <c r="T974" s="10"/>
      <c r="U974" s="10"/>
      <c r="V974" s="10"/>
      <c r="W974" s="10"/>
      <c r="X974" s="10"/>
      <c r="Y974" s="10"/>
      <c r="Z974" s="10"/>
      <c r="AA974" s="10"/>
      <c r="AB974" s="10"/>
      <c r="AC974" s="10"/>
    </row>
    <row r="975" spans="1:29" ht="83.25" customHeight="1" x14ac:dyDescent="0.3">
      <c r="A975" s="136" t="str">
        <f>'Matriz Nº1 Identificación'!A975</f>
        <v>107. 3</v>
      </c>
      <c r="B975" s="4" t="str">
        <f>IF('Matriz Nº1 Identificación'!B975&lt;&gt;" ",'Matriz Nº1 Identificación'!F975," ")</f>
        <v xml:space="preserve"> </v>
      </c>
      <c r="C975" s="101"/>
      <c r="D975" s="101"/>
      <c r="E975" s="4" t="str">
        <f>IFERROR(IF((VLOOKUP(C975,'Tabla 2-3-4-5'!$B$10:$C$12,2,FALSE)*(VLOOKUP('Matriz Nº2 Análisis'!D975,'Tabla 2-3-4-5'!$B$10:$C$12,2,FALSE)))&lt;3,"BAJO",IF((VLOOKUP(C975,'Tabla 2-3-4-5'!$B$10:$C$12,2,FALSE)*(VLOOKUP('Matriz Nº2 Análisis'!D975,'Tabla 2-3-4-5'!$B$10:$C$12,2,FALSE)))&gt;5,"ALTO","MEDIO"))," ")</f>
        <v xml:space="preserve"> </v>
      </c>
      <c r="F975" s="5" t="str">
        <f>IF(B975&lt;&gt;" ",'Matriz Nº1 Identificación'!E975," ")</f>
        <v xml:space="preserve"> </v>
      </c>
      <c r="G975" s="101"/>
      <c r="H975" s="101"/>
      <c r="I975" s="4" t="str">
        <f>IFERROR(IF((VLOOKUP(G975,'Tabla 2-3-4-5'!$B$10:$C$12,2,FALSE)*(VLOOKUP('Matriz Nº2 Análisis'!H975,'Tabla 2-3-4-5'!$B$10:$C$12,2,FALSE)))&lt;3,"BAJO",IF((VLOOKUP(G975,'Tabla 2-3-4-5'!$B$10:$C$12,2,FALSE)*(VLOOKUP('Matriz Nº2 Análisis'!H975,'Tabla 2-3-4-5'!$B$10:$C$12,2,FALSE)))&gt;5,"ALTO","MEDIO"))," ")</f>
        <v xml:space="preserve"> </v>
      </c>
      <c r="J975" s="9"/>
      <c r="K975" s="10"/>
      <c r="N975" s="10"/>
      <c r="O975" s="10"/>
      <c r="P975" s="10"/>
      <c r="Q975" s="10"/>
      <c r="R975" s="10"/>
      <c r="S975" s="10"/>
      <c r="T975" s="10"/>
      <c r="U975" s="10"/>
      <c r="V975" s="10"/>
      <c r="W975" s="10"/>
      <c r="X975" s="10"/>
      <c r="Y975" s="10"/>
      <c r="Z975" s="10"/>
      <c r="AA975" s="10"/>
      <c r="AB975" s="10"/>
      <c r="AC975" s="10"/>
    </row>
    <row r="976" spans="1:29" ht="83.25" customHeight="1" x14ac:dyDescent="0.3">
      <c r="A976" s="136" t="str">
        <f>'Matriz Nº1 Identificación'!A976</f>
        <v>107. 4</v>
      </c>
      <c r="B976" s="4" t="str">
        <f>IF('Matriz Nº1 Identificación'!B976&lt;&gt;" ",'Matriz Nº1 Identificación'!F976," ")</f>
        <v xml:space="preserve"> </v>
      </c>
      <c r="C976" s="101"/>
      <c r="D976" s="101"/>
      <c r="E976" s="4" t="str">
        <f>IFERROR(IF((VLOOKUP(C976,'Tabla 2-3-4-5'!$B$10:$C$12,2,FALSE)*(VLOOKUP('Matriz Nº2 Análisis'!D976,'Tabla 2-3-4-5'!$B$10:$C$12,2,FALSE)))&lt;3,"BAJO",IF((VLOOKUP(C976,'Tabla 2-3-4-5'!$B$10:$C$12,2,FALSE)*(VLOOKUP('Matriz Nº2 Análisis'!D976,'Tabla 2-3-4-5'!$B$10:$C$12,2,FALSE)))&gt;5,"ALTO","MEDIO"))," ")</f>
        <v xml:space="preserve"> </v>
      </c>
      <c r="F976" s="5" t="str">
        <f>IF(B976&lt;&gt;" ",'Matriz Nº1 Identificación'!E976," ")</f>
        <v xml:space="preserve"> </v>
      </c>
      <c r="G976" s="101"/>
      <c r="H976" s="101"/>
      <c r="I976" s="4" t="str">
        <f>IFERROR(IF((VLOOKUP(G976,'Tabla 2-3-4-5'!$B$10:$C$12,2,FALSE)*(VLOOKUP('Matriz Nº2 Análisis'!H976,'Tabla 2-3-4-5'!$B$10:$C$12,2,FALSE)))&lt;3,"BAJO",IF((VLOOKUP(G976,'Tabla 2-3-4-5'!$B$10:$C$12,2,FALSE)*(VLOOKUP('Matriz Nº2 Análisis'!H976,'Tabla 2-3-4-5'!$B$10:$C$12,2,FALSE)))&gt;5,"ALTO","MEDIO"))," ")</f>
        <v xml:space="preserve"> </v>
      </c>
      <c r="J976" s="9"/>
      <c r="K976" s="10"/>
      <c r="N976" s="10"/>
      <c r="O976" s="10"/>
      <c r="P976" s="10"/>
      <c r="Q976" s="10"/>
      <c r="R976" s="10"/>
      <c r="S976" s="10"/>
      <c r="T976" s="10"/>
      <c r="U976" s="10"/>
      <c r="V976" s="10"/>
      <c r="W976" s="10"/>
      <c r="X976" s="10"/>
      <c r="Y976" s="10"/>
      <c r="Z976" s="10"/>
      <c r="AA976" s="10"/>
      <c r="AB976" s="10"/>
      <c r="AC976" s="10"/>
    </row>
    <row r="977" spans="1:29" ht="83.25" customHeight="1" x14ac:dyDescent="0.3">
      <c r="A977" s="136" t="str">
        <f>'Matriz Nº1 Identificación'!A977</f>
        <v>107. 5</v>
      </c>
      <c r="B977" s="4" t="str">
        <f>IF('Matriz Nº1 Identificación'!B977&lt;&gt;" ",'Matriz Nº1 Identificación'!F977," ")</f>
        <v xml:space="preserve"> </v>
      </c>
      <c r="C977" s="101"/>
      <c r="D977" s="101"/>
      <c r="E977" s="4" t="str">
        <f>IFERROR(IF((VLOOKUP(C977,'Tabla 2-3-4-5'!$B$10:$C$12,2,FALSE)*(VLOOKUP('Matriz Nº2 Análisis'!D977,'Tabla 2-3-4-5'!$B$10:$C$12,2,FALSE)))&lt;3,"BAJO",IF((VLOOKUP(C977,'Tabla 2-3-4-5'!$B$10:$C$12,2,FALSE)*(VLOOKUP('Matriz Nº2 Análisis'!D977,'Tabla 2-3-4-5'!$B$10:$C$12,2,FALSE)))&gt;5,"ALTO","MEDIO"))," ")</f>
        <v xml:space="preserve"> </v>
      </c>
      <c r="F977" s="5" t="str">
        <f>IF(B977&lt;&gt;" ",'Matriz Nº1 Identificación'!E977," ")</f>
        <v xml:space="preserve"> </v>
      </c>
      <c r="G977" s="101"/>
      <c r="H977" s="101"/>
      <c r="I977" s="4" t="str">
        <f>IFERROR(IF((VLOOKUP(G977,'Tabla 2-3-4-5'!$B$10:$C$12,2,FALSE)*(VLOOKUP('Matriz Nº2 Análisis'!H977,'Tabla 2-3-4-5'!$B$10:$C$12,2,FALSE)))&lt;3,"BAJO",IF((VLOOKUP(G977,'Tabla 2-3-4-5'!$B$10:$C$12,2,FALSE)*(VLOOKUP('Matriz Nº2 Análisis'!H977,'Tabla 2-3-4-5'!$B$10:$C$12,2,FALSE)))&gt;5,"ALTO","MEDIO"))," ")</f>
        <v xml:space="preserve"> </v>
      </c>
      <c r="J977" s="9"/>
      <c r="K977" s="10"/>
      <c r="N977" s="10"/>
      <c r="O977" s="10"/>
      <c r="P977" s="10"/>
      <c r="Q977" s="10"/>
      <c r="R977" s="10"/>
      <c r="S977" s="10"/>
      <c r="T977" s="10"/>
      <c r="U977" s="10"/>
      <c r="V977" s="10"/>
      <c r="W977" s="10"/>
      <c r="X977" s="10"/>
      <c r="Y977" s="10"/>
      <c r="Z977" s="10"/>
      <c r="AA977" s="10"/>
      <c r="AB977" s="10"/>
      <c r="AC977" s="10"/>
    </row>
    <row r="978" spans="1:29" ht="83.25" customHeight="1" x14ac:dyDescent="0.3">
      <c r="A978" s="136" t="str">
        <f>'Matriz Nº1 Identificación'!A978</f>
        <v>107. 6</v>
      </c>
      <c r="B978" s="4" t="str">
        <f>IF('Matriz Nº1 Identificación'!B978&lt;&gt;" ",'Matriz Nº1 Identificación'!F978," ")</f>
        <v xml:space="preserve"> </v>
      </c>
      <c r="C978" s="101"/>
      <c r="D978" s="101"/>
      <c r="E978" s="4" t="str">
        <f>IFERROR(IF((VLOOKUP(C978,'Tabla 2-3-4-5'!$B$10:$C$12,2,FALSE)*(VLOOKUP('Matriz Nº2 Análisis'!D978,'Tabla 2-3-4-5'!$B$10:$C$12,2,FALSE)))&lt;3,"BAJO",IF((VLOOKUP(C978,'Tabla 2-3-4-5'!$B$10:$C$12,2,FALSE)*(VLOOKUP('Matriz Nº2 Análisis'!D978,'Tabla 2-3-4-5'!$B$10:$C$12,2,FALSE)))&gt;5,"ALTO","MEDIO"))," ")</f>
        <v xml:space="preserve"> </v>
      </c>
      <c r="F978" s="5" t="str">
        <f>IF(B978&lt;&gt;" ",'Matriz Nº1 Identificación'!E978," ")</f>
        <v xml:space="preserve"> </v>
      </c>
      <c r="G978" s="101"/>
      <c r="H978" s="101"/>
      <c r="I978" s="4" t="str">
        <f>IFERROR(IF((VLOOKUP(G978,'Tabla 2-3-4-5'!$B$10:$C$12,2,FALSE)*(VLOOKUP('Matriz Nº2 Análisis'!H978,'Tabla 2-3-4-5'!$B$10:$C$12,2,FALSE)))&lt;3,"BAJO",IF((VLOOKUP(G978,'Tabla 2-3-4-5'!$B$10:$C$12,2,FALSE)*(VLOOKUP('Matriz Nº2 Análisis'!H978,'Tabla 2-3-4-5'!$B$10:$C$12,2,FALSE)))&gt;5,"ALTO","MEDIO"))," ")</f>
        <v xml:space="preserve"> </v>
      </c>
      <c r="J978" s="9"/>
      <c r="K978" s="10"/>
      <c r="N978" s="10"/>
      <c r="O978" s="10"/>
      <c r="P978" s="10"/>
      <c r="Q978" s="10"/>
      <c r="R978" s="10"/>
      <c r="S978" s="10"/>
      <c r="T978" s="10"/>
      <c r="U978" s="10"/>
      <c r="V978" s="10"/>
      <c r="W978" s="10"/>
      <c r="X978" s="10"/>
      <c r="Y978" s="10"/>
      <c r="Z978" s="10"/>
      <c r="AA978" s="10"/>
      <c r="AB978" s="10"/>
      <c r="AC978" s="10"/>
    </row>
    <row r="979" spans="1:29" ht="83.25" customHeight="1" thickBot="1" x14ac:dyDescent="0.35">
      <c r="A979" s="136" t="str">
        <f>'Matriz Nº1 Identificación'!A979</f>
        <v>107. 7</v>
      </c>
      <c r="B979" s="4" t="str">
        <f>IF('Matriz Nº1 Identificación'!B979&lt;&gt;" ",'Matriz Nº1 Identificación'!F979," ")</f>
        <v xml:space="preserve"> </v>
      </c>
      <c r="C979" s="101"/>
      <c r="D979" s="101"/>
      <c r="E979" s="4" t="str">
        <f>IFERROR(IF((VLOOKUP(C979,'Tabla 2-3-4-5'!$B$10:$C$12,2,FALSE)*(VLOOKUP('Matriz Nº2 Análisis'!D979,'Tabla 2-3-4-5'!$B$10:$C$12,2,FALSE)))&lt;3,"BAJO",IF((VLOOKUP(C979,'Tabla 2-3-4-5'!$B$10:$C$12,2,FALSE)*(VLOOKUP('Matriz Nº2 Análisis'!D979,'Tabla 2-3-4-5'!$B$10:$C$12,2,FALSE)))&gt;5,"ALTO","MEDIO"))," ")</f>
        <v xml:space="preserve"> </v>
      </c>
      <c r="F979" s="5" t="str">
        <f>IF(B979&lt;&gt;" ",'Matriz Nº1 Identificación'!E979," ")</f>
        <v xml:space="preserve"> </v>
      </c>
      <c r="G979" s="101"/>
      <c r="H979" s="101"/>
      <c r="I979" s="4" t="str">
        <f>IFERROR(IF((VLOOKUP(G979,'Tabla 2-3-4-5'!$B$10:$C$12,2,FALSE)*(VLOOKUP('Matriz Nº2 Análisis'!H979,'Tabla 2-3-4-5'!$B$10:$C$12,2,FALSE)))&lt;3,"BAJO",IF((VLOOKUP(G979,'Tabla 2-3-4-5'!$B$10:$C$12,2,FALSE)*(VLOOKUP('Matriz Nº2 Análisis'!H979,'Tabla 2-3-4-5'!$B$10:$C$12,2,FALSE)))&gt;5,"ALTO","MEDIO"))," ")</f>
        <v xml:space="preserve"> </v>
      </c>
      <c r="J979" s="9"/>
      <c r="K979" s="10"/>
      <c r="N979" s="10"/>
      <c r="O979" s="10"/>
      <c r="P979" s="10"/>
      <c r="Q979" s="10"/>
      <c r="R979" s="10"/>
      <c r="S979" s="10"/>
      <c r="T979" s="10"/>
      <c r="U979" s="10"/>
      <c r="V979" s="10"/>
      <c r="W979" s="10"/>
      <c r="X979" s="10"/>
      <c r="Y979" s="10"/>
      <c r="Z979" s="10"/>
      <c r="AA979" s="10"/>
      <c r="AB979" s="10"/>
      <c r="AC979" s="10"/>
    </row>
    <row r="980" spans="1:29" ht="23.25" customHeight="1" thickBot="1" x14ac:dyDescent="0.35">
      <c r="A980" s="73" t="str">
        <f>'Matriz Nº1 Identificación'!A980</f>
        <v xml:space="preserve">Objetivo Estratégico: </v>
      </c>
      <c r="B980" s="409">
        <f>+'Matriz Nº1 Identificación'!B980:H980</f>
        <v>0</v>
      </c>
      <c r="C980" s="410"/>
      <c r="D980" s="410"/>
      <c r="E980" s="410"/>
      <c r="F980" s="410"/>
      <c r="G980" s="410"/>
      <c r="H980" s="410"/>
      <c r="I980" s="411"/>
      <c r="J980" s="1"/>
    </row>
    <row r="981" spans="1:29" ht="26.25" customHeight="1" x14ac:dyDescent="0.3">
      <c r="A981" s="75" t="str">
        <f>'Matriz Nº1 Identificación'!A981</f>
        <v>Objetivo táctico</v>
      </c>
      <c r="B981" s="406" t="str">
        <f>+'Matriz Nº1 Identificación'!B981:H981</f>
        <v xml:space="preserve">108. </v>
      </c>
      <c r="C981" s="407"/>
      <c r="D981" s="407"/>
      <c r="E981" s="407"/>
      <c r="F981" s="407"/>
      <c r="G981" s="407"/>
      <c r="H981" s="407"/>
      <c r="I981" s="408"/>
      <c r="J981" s="1"/>
    </row>
    <row r="982" spans="1:29" ht="83.25" customHeight="1" x14ac:dyDescent="0.3">
      <c r="A982" s="136" t="str">
        <f>'Matriz Nº1 Identificación'!A982</f>
        <v>108. 1</v>
      </c>
      <c r="B982" s="4" t="str">
        <f>IF('Matriz Nº1 Identificación'!B982&lt;&gt;" ",'Matriz Nº1 Identificación'!F982," ")</f>
        <v xml:space="preserve"> </v>
      </c>
      <c r="C982" s="101"/>
      <c r="D982" s="101"/>
      <c r="E982" s="4" t="str">
        <f>IFERROR(IF((VLOOKUP(C982,'Tabla 2-3-4-5'!$B$10:$C$12,2,FALSE)*(VLOOKUP('Matriz Nº2 Análisis'!D982,'Tabla 2-3-4-5'!$B$10:$C$12,2,FALSE)))&lt;3,"BAJO",IF((VLOOKUP(C982,'Tabla 2-3-4-5'!$B$10:$C$12,2,FALSE)*(VLOOKUP('Matriz Nº2 Análisis'!D982,'Tabla 2-3-4-5'!$B$10:$C$12,2,FALSE)))&gt;5,"ALTO","MEDIO"))," ")</f>
        <v xml:space="preserve"> </v>
      </c>
      <c r="F982" s="5" t="str">
        <f>IF(B982&lt;&gt;" ",'Matriz Nº1 Identificación'!E982," ")</f>
        <v xml:space="preserve"> </v>
      </c>
      <c r="G982" s="101"/>
      <c r="H982" s="101"/>
      <c r="I982" s="4" t="str">
        <f>IFERROR(IF((VLOOKUP(G982,'Tabla 2-3-4-5'!$B$10:$C$12,2,FALSE)*(VLOOKUP('Matriz Nº2 Análisis'!H982,'Tabla 2-3-4-5'!$B$10:$C$12,2,FALSE)))&lt;3,"BAJO",IF((VLOOKUP(G982,'Tabla 2-3-4-5'!$B$10:$C$12,2,FALSE)*(VLOOKUP('Matriz Nº2 Análisis'!H982,'Tabla 2-3-4-5'!$B$10:$C$12,2,FALSE)))&gt;5,"ALTO","MEDIO"))," ")</f>
        <v xml:space="preserve"> </v>
      </c>
      <c r="J982" s="9"/>
      <c r="K982" s="10"/>
      <c r="N982" s="10"/>
      <c r="O982" s="10"/>
      <c r="P982" s="10"/>
      <c r="Q982" s="10"/>
      <c r="R982" s="10"/>
      <c r="S982" s="10"/>
      <c r="T982" s="10"/>
      <c r="U982" s="10"/>
      <c r="V982" s="10"/>
      <c r="W982" s="10"/>
      <c r="X982" s="10"/>
      <c r="Y982" s="10"/>
      <c r="Z982" s="10"/>
      <c r="AA982" s="10"/>
      <c r="AB982" s="10"/>
      <c r="AC982" s="10"/>
    </row>
    <row r="983" spans="1:29" ht="83.25" customHeight="1" x14ac:dyDescent="0.3">
      <c r="A983" s="136" t="str">
        <f>'Matriz Nº1 Identificación'!A983</f>
        <v>108. 2</v>
      </c>
      <c r="B983" s="4" t="str">
        <f>IF('Matriz Nº1 Identificación'!B983&lt;&gt;" ",'Matriz Nº1 Identificación'!F983," ")</f>
        <v xml:space="preserve"> </v>
      </c>
      <c r="C983" s="101"/>
      <c r="D983" s="101"/>
      <c r="E983" s="4" t="str">
        <f>IFERROR(IF((VLOOKUP(C983,'Tabla 2-3-4-5'!$B$10:$C$12,2,FALSE)*(VLOOKUP('Matriz Nº2 Análisis'!D983,'Tabla 2-3-4-5'!$B$10:$C$12,2,FALSE)))&lt;3,"BAJO",IF((VLOOKUP(C983,'Tabla 2-3-4-5'!$B$10:$C$12,2,FALSE)*(VLOOKUP('Matriz Nº2 Análisis'!D983,'Tabla 2-3-4-5'!$B$10:$C$12,2,FALSE)))&gt;5,"ALTO","MEDIO"))," ")</f>
        <v xml:space="preserve"> </v>
      </c>
      <c r="F983" s="5" t="str">
        <f>IF(B983&lt;&gt;" ",'Matriz Nº1 Identificación'!E983," ")</f>
        <v xml:space="preserve"> </v>
      </c>
      <c r="G983" s="101"/>
      <c r="H983" s="101"/>
      <c r="I983" s="4" t="str">
        <f>IFERROR(IF((VLOOKUP(G983,'Tabla 2-3-4-5'!$B$10:$C$12,2,FALSE)*(VLOOKUP('Matriz Nº2 Análisis'!H983,'Tabla 2-3-4-5'!$B$10:$C$12,2,FALSE)))&lt;3,"BAJO",IF((VLOOKUP(G983,'Tabla 2-3-4-5'!$B$10:$C$12,2,FALSE)*(VLOOKUP('Matriz Nº2 Análisis'!H983,'Tabla 2-3-4-5'!$B$10:$C$12,2,FALSE)))&gt;5,"ALTO","MEDIO"))," ")</f>
        <v xml:space="preserve"> </v>
      </c>
      <c r="J983" s="9"/>
      <c r="K983" s="10"/>
      <c r="N983" s="10"/>
      <c r="O983" s="10"/>
      <c r="P983" s="10"/>
      <c r="Q983" s="10"/>
      <c r="R983" s="10"/>
      <c r="S983" s="10"/>
      <c r="T983" s="10"/>
      <c r="U983" s="10"/>
      <c r="V983" s="10"/>
      <c r="W983" s="10"/>
      <c r="X983" s="10"/>
      <c r="Y983" s="10"/>
      <c r="Z983" s="10"/>
      <c r="AA983" s="10"/>
      <c r="AB983" s="10"/>
      <c r="AC983" s="10"/>
    </row>
    <row r="984" spans="1:29" ht="83.25" customHeight="1" x14ac:dyDescent="0.3">
      <c r="A984" s="136" t="str">
        <f>'Matriz Nº1 Identificación'!A984</f>
        <v>108. 3</v>
      </c>
      <c r="B984" s="4" t="str">
        <f>IF('Matriz Nº1 Identificación'!B984&lt;&gt;" ",'Matriz Nº1 Identificación'!F984," ")</f>
        <v xml:space="preserve"> </v>
      </c>
      <c r="C984" s="101"/>
      <c r="D984" s="101"/>
      <c r="E984" s="4" t="str">
        <f>IFERROR(IF((VLOOKUP(C984,'Tabla 2-3-4-5'!$B$10:$C$12,2,FALSE)*(VLOOKUP('Matriz Nº2 Análisis'!D984,'Tabla 2-3-4-5'!$B$10:$C$12,2,FALSE)))&lt;3,"BAJO",IF((VLOOKUP(C984,'Tabla 2-3-4-5'!$B$10:$C$12,2,FALSE)*(VLOOKUP('Matriz Nº2 Análisis'!D984,'Tabla 2-3-4-5'!$B$10:$C$12,2,FALSE)))&gt;5,"ALTO","MEDIO"))," ")</f>
        <v xml:space="preserve"> </v>
      </c>
      <c r="F984" s="5" t="str">
        <f>IF(B984&lt;&gt;" ",'Matriz Nº1 Identificación'!E984," ")</f>
        <v xml:space="preserve"> </v>
      </c>
      <c r="G984" s="101"/>
      <c r="H984" s="101"/>
      <c r="I984" s="4" t="str">
        <f>IFERROR(IF((VLOOKUP(G984,'Tabla 2-3-4-5'!$B$10:$C$12,2,FALSE)*(VLOOKUP('Matriz Nº2 Análisis'!H984,'Tabla 2-3-4-5'!$B$10:$C$12,2,FALSE)))&lt;3,"BAJO",IF((VLOOKUP(G984,'Tabla 2-3-4-5'!$B$10:$C$12,2,FALSE)*(VLOOKUP('Matriz Nº2 Análisis'!H984,'Tabla 2-3-4-5'!$B$10:$C$12,2,FALSE)))&gt;5,"ALTO","MEDIO"))," ")</f>
        <v xml:space="preserve"> </v>
      </c>
      <c r="J984" s="9"/>
      <c r="K984" s="10"/>
      <c r="N984" s="10"/>
      <c r="O984" s="10"/>
      <c r="P984" s="10"/>
      <c r="Q984" s="10"/>
      <c r="R984" s="10"/>
      <c r="S984" s="10"/>
      <c r="T984" s="10"/>
      <c r="U984" s="10"/>
      <c r="V984" s="10"/>
      <c r="W984" s="10"/>
      <c r="X984" s="10"/>
      <c r="Y984" s="10"/>
      <c r="Z984" s="10"/>
      <c r="AA984" s="10"/>
      <c r="AB984" s="10"/>
      <c r="AC984" s="10"/>
    </row>
    <row r="985" spans="1:29" ht="83.25" customHeight="1" x14ac:dyDescent="0.3">
      <c r="A985" s="136" t="str">
        <f>'Matriz Nº1 Identificación'!A985</f>
        <v>108. 4</v>
      </c>
      <c r="B985" s="4" t="str">
        <f>IF('Matriz Nº1 Identificación'!B985&lt;&gt;" ",'Matriz Nº1 Identificación'!F985," ")</f>
        <v xml:space="preserve"> </v>
      </c>
      <c r="C985" s="101"/>
      <c r="D985" s="101"/>
      <c r="E985" s="4" t="str">
        <f>IFERROR(IF((VLOOKUP(C985,'Tabla 2-3-4-5'!$B$10:$C$12,2,FALSE)*(VLOOKUP('Matriz Nº2 Análisis'!D985,'Tabla 2-3-4-5'!$B$10:$C$12,2,FALSE)))&lt;3,"BAJO",IF((VLOOKUP(C985,'Tabla 2-3-4-5'!$B$10:$C$12,2,FALSE)*(VLOOKUP('Matriz Nº2 Análisis'!D985,'Tabla 2-3-4-5'!$B$10:$C$12,2,FALSE)))&gt;5,"ALTO","MEDIO"))," ")</f>
        <v xml:space="preserve"> </v>
      </c>
      <c r="F985" s="5" t="str">
        <f>IF(B985&lt;&gt;" ",'Matriz Nº1 Identificación'!E985," ")</f>
        <v xml:space="preserve"> </v>
      </c>
      <c r="G985" s="101"/>
      <c r="H985" s="101"/>
      <c r="I985" s="4" t="str">
        <f>IFERROR(IF((VLOOKUP(G985,'Tabla 2-3-4-5'!$B$10:$C$12,2,FALSE)*(VLOOKUP('Matriz Nº2 Análisis'!H985,'Tabla 2-3-4-5'!$B$10:$C$12,2,FALSE)))&lt;3,"BAJO",IF((VLOOKUP(G985,'Tabla 2-3-4-5'!$B$10:$C$12,2,FALSE)*(VLOOKUP('Matriz Nº2 Análisis'!H985,'Tabla 2-3-4-5'!$B$10:$C$12,2,FALSE)))&gt;5,"ALTO","MEDIO"))," ")</f>
        <v xml:space="preserve"> </v>
      </c>
      <c r="J985" s="9"/>
      <c r="K985" s="10"/>
      <c r="N985" s="10"/>
      <c r="O985" s="10"/>
      <c r="P985" s="10"/>
      <c r="Q985" s="10"/>
      <c r="R985" s="10"/>
      <c r="S985" s="10"/>
      <c r="T985" s="10"/>
      <c r="U985" s="10"/>
      <c r="V985" s="10"/>
      <c r="W985" s="10"/>
      <c r="X985" s="10"/>
      <c r="Y985" s="10"/>
      <c r="Z985" s="10"/>
      <c r="AA985" s="10"/>
      <c r="AB985" s="10"/>
      <c r="AC985" s="10"/>
    </row>
    <row r="986" spans="1:29" ht="83.25" customHeight="1" x14ac:dyDescent="0.3">
      <c r="A986" s="136" t="str">
        <f>'Matriz Nº1 Identificación'!A986</f>
        <v>108. 5</v>
      </c>
      <c r="B986" s="4" t="str">
        <f>IF('Matriz Nº1 Identificación'!B986&lt;&gt;" ",'Matriz Nº1 Identificación'!F986," ")</f>
        <v xml:space="preserve"> </v>
      </c>
      <c r="C986" s="101"/>
      <c r="D986" s="101"/>
      <c r="E986" s="4" t="str">
        <f>IFERROR(IF((VLOOKUP(C986,'Tabla 2-3-4-5'!$B$10:$C$12,2,FALSE)*(VLOOKUP('Matriz Nº2 Análisis'!D986,'Tabla 2-3-4-5'!$B$10:$C$12,2,FALSE)))&lt;3,"BAJO",IF((VLOOKUP(C986,'Tabla 2-3-4-5'!$B$10:$C$12,2,FALSE)*(VLOOKUP('Matriz Nº2 Análisis'!D986,'Tabla 2-3-4-5'!$B$10:$C$12,2,FALSE)))&gt;5,"ALTO","MEDIO"))," ")</f>
        <v xml:space="preserve"> </v>
      </c>
      <c r="F986" s="5" t="str">
        <f>IF(B986&lt;&gt;" ",'Matriz Nº1 Identificación'!E986," ")</f>
        <v xml:space="preserve"> </v>
      </c>
      <c r="G986" s="101"/>
      <c r="H986" s="101"/>
      <c r="I986" s="4" t="str">
        <f>IFERROR(IF((VLOOKUP(G986,'Tabla 2-3-4-5'!$B$10:$C$12,2,FALSE)*(VLOOKUP('Matriz Nº2 Análisis'!H986,'Tabla 2-3-4-5'!$B$10:$C$12,2,FALSE)))&lt;3,"BAJO",IF((VLOOKUP(G986,'Tabla 2-3-4-5'!$B$10:$C$12,2,FALSE)*(VLOOKUP('Matriz Nº2 Análisis'!H986,'Tabla 2-3-4-5'!$B$10:$C$12,2,FALSE)))&gt;5,"ALTO","MEDIO"))," ")</f>
        <v xml:space="preserve"> </v>
      </c>
      <c r="J986" s="9"/>
      <c r="K986" s="10"/>
      <c r="N986" s="10"/>
      <c r="O986" s="10"/>
      <c r="P986" s="10"/>
      <c r="Q986" s="10"/>
      <c r="R986" s="10"/>
      <c r="S986" s="10"/>
      <c r="T986" s="10"/>
      <c r="U986" s="10"/>
      <c r="V986" s="10"/>
      <c r="W986" s="10"/>
      <c r="X986" s="10"/>
      <c r="Y986" s="10"/>
      <c r="Z986" s="10"/>
      <c r="AA986" s="10"/>
      <c r="AB986" s="10"/>
      <c r="AC986" s="10"/>
    </row>
    <row r="987" spans="1:29" ht="83.25" customHeight="1" x14ac:dyDescent="0.3">
      <c r="A987" s="136" t="str">
        <f>'Matriz Nº1 Identificación'!A987</f>
        <v>108. 6</v>
      </c>
      <c r="B987" s="4" t="str">
        <f>IF('Matriz Nº1 Identificación'!B987&lt;&gt;" ",'Matriz Nº1 Identificación'!F987," ")</f>
        <v xml:space="preserve"> </v>
      </c>
      <c r="C987" s="101"/>
      <c r="D987" s="101"/>
      <c r="E987" s="4" t="str">
        <f>IFERROR(IF((VLOOKUP(C987,'Tabla 2-3-4-5'!$B$10:$C$12,2,FALSE)*(VLOOKUP('Matriz Nº2 Análisis'!D987,'Tabla 2-3-4-5'!$B$10:$C$12,2,FALSE)))&lt;3,"BAJO",IF((VLOOKUP(C987,'Tabla 2-3-4-5'!$B$10:$C$12,2,FALSE)*(VLOOKUP('Matriz Nº2 Análisis'!D987,'Tabla 2-3-4-5'!$B$10:$C$12,2,FALSE)))&gt;5,"ALTO","MEDIO"))," ")</f>
        <v xml:space="preserve"> </v>
      </c>
      <c r="F987" s="5" t="str">
        <f>IF(B987&lt;&gt;" ",'Matriz Nº1 Identificación'!E987," ")</f>
        <v xml:space="preserve"> </v>
      </c>
      <c r="G987" s="101"/>
      <c r="H987" s="101"/>
      <c r="I987" s="4" t="str">
        <f>IFERROR(IF((VLOOKUP(G987,'Tabla 2-3-4-5'!$B$10:$C$12,2,FALSE)*(VLOOKUP('Matriz Nº2 Análisis'!H987,'Tabla 2-3-4-5'!$B$10:$C$12,2,FALSE)))&lt;3,"BAJO",IF((VLOOKUP(G987,'Tabla 2-3-4-5'!$B$10:$C$12,2,FALSE)*(VLOOKUP('Matriz Nº2 Análisis'!H987,'Tabla 2-3-4-5'!$B$10:$C$12,2,FALSE)))&gt;5,"ALTO","MEDIO"))," ")</f>
        <v xml:space="preserve"> </v>
      </c>
      <c r="J987" s="9"/>
      <c r="K987" s="10"/>
      <c r="N987" s="10"/>
      <c r="O987" s="10"/>
      <c r="P987" s="10"/>
      <c r="Q987" s="10"/>
      <c r="R987" s="10"/>
      <c r="S987" s="10"/>
      <c r="T987" s="10"/>
      <c r="U987" s="10"/>
      <c r="V987" s="10"/>
      <c r="W987" s="10"/>
      <c r="X987" s="10"/>
      <c r="Y987" s="10"/>
      <c r="Z987" s="10"/>
      <c r="AA987" s="10"/>
      <c r="AB987" s="10"/>
      <c r="AC987" s="10"/>
    </row>
    <row r="988" spans="1:29" ht="83.25" customHeight="1" thickBot="1" x14ac:dyDescent="0.35">
      <c r="A988" s="136" t="str">
        <f>'Matriz Nº1 Identificación'!A988</f>
        <v>108. 7</v>
      </c>
      <c r="B988" s="4" t="str">
        <f>IF('Matriz Nº1 Identificación'!B988&lt;&gt;" ",'Matriz Nº1 Identificación'!F988," ")</f>
        <v xml:space="preserve"> </v>
      </c>
      <c r="C988" s="101"/>
      <c r="D988" s="101"/>
      <c r="E988" s="4" t="str">
        <f>IFERROR(IF((VLOOKUP(C988,'Tabla 2-3-4-5'!$B$10:$C$12,2,FALSE)*(VLOOKUP('Matriz Nº2 Análisis'!D988,'Tabla 2-3-4-5'!$B$10:$C$12,2,FALSE)))&lt;3,"BAJO",IF((VLOOKUP(C988,'Tabla 2-3-4-5'!$B$10:$C$12,2,FALSE)*(VLOOKUP('Matriz Nº2 Análisis'!D988,'Tabla 2-3-4-5'!$B$10:$C$12,2,FALSE)))&gt;5,"ALTO","MEDIO"))," ")</f>
        <v xml:space="preserve"> </v>
      </c>
      <c r="F988" s="5" t="str">
        <f>IF(B988&lt;&gt;" ",'Matriz Nº1 Identificación'!E988," ")</f>
        <v xml:space="preserve"> </v>
      </c>
      <c r="G988" s="101"/>
      <c r="H988" s="101"/>
      <c r="I988" s="4" t="str">
        <f>IFERROR(IF((VLOOKUP(G988,'Tabla 2-3-4-5'!$B$10:$C$12,2,FALSE)*(VLOOKUP('Matriz Nº2 Análisis'!H988,'Tabla 2-3-4-5'!$B$10:$C$12,2,FALSE)))&lt;3,"BAJO",IF((VLOOKUP(G988,'Tabla 2-3-4-5'!$B$10:$C$12,2,FALSE)*(VLOOKUP('Matriz Nº2 Análisis'!H988,'Tabla 2-3-4-5'!$B$10:$C$12,2,FALSE)))&gt;5,"ALTO","MEDIO"))," ")</f>
        <v xml:space="preserve"> </v>
      </c>
      <c r="J988" s="9"/>
      <c r="K988" s="10"/>
      <c r="N988" s="10"/>
      <c r="O988" s="10"/>
      <c r="P988" s="10"/>
      <c r="Q988" s="10"/>
      <c r="R988" s="10"/>
      <c r="S988" s="10"/>
      <c r="T988" s="10"/>
      <c r="U988" s="10"/>
      <c r="V988" s="10"/>
      <c r="W988" s="10"/>
      <c r="X988" s="10"/>
      <c r="Y988" s="10"/>
      <c r="Z988" s="10"/>
      <c r="AA988" s="10"/>
      <c r="AB988" s="10"/>
      <c r="AC988" s="10"/>
    </row>
    <row r="989" spans="1:29" ht="23.25" customHeight="1" thickBot="1" x14ac:dyDescent="0.35">
      <c r="A989" s="73" t="str">
        <f>'Matriz Nº1 Identificación'!A989</f>
        <v xml:space="preserve">Objetivo Estratégico: </v>
      </c>
      <c r="B989" s="409">
        <f>+'Matriz Nº1 Identificación'!B989:H989</f>
        <v>0</v>
      </c>
      <c r="C989" s="410"/>
      <c r="D989" s="410"/>
      <c r="E989" s="410"/>
      <c r="F989" s="410"/>
      <c r="G989" s="410"/>
      <c r="H989" s="410"/>
      <c r="I989" s="411"/>
      <c r="J989" s="1"/>
    </row>
    <row r="990" spans="1:29" ht="26.25" customHeight="1" x14ac:dyDescent="0.3">
      <c r="A990" s="75" t="str">
        <f>'Matriz Nº1 Identificación'!A990</f>
        <v>Objetivo táctico</v>
      </c>
      <c r="B990" s="406" t="str">
        <f>+'Matriz Nº1 Identificación'!B990:H990</f>
        <v xml:space="preserve">109. </v>
      </c>
      <c r="C990" s="407"/>
      <c r="D990" s="407"/>
      <c r="E990" s="407"/>
      <c r="F990" s="407"/>
      <c r="G990" s="407"/>
      <c r="H990" s="407"/>
      <c r="I990" s="408"/>
      <c r="J990" s="1"/>
    </row>
    <row r="991" spans="1:29" ht="83.25" customHeight="1" x14ac:dyDescent="0.3">
      <c r="A991" s="136" t="str">
        <f>'Matriz Nº1 Identificación'!A991</f>
        <v>109. 1</v>
      </c>
      <c r="B991" s="4" t="str">
        <f>IF('Matriz Nº1 Identificación'!B991&lt;&gt;" ",'Matriz Nº1 Identificación'!F991," ")</f>
        <v xml:space="preserve"> </v>
      </c>
      <c r="C991" s="101"/>
      <c r="D991" s="101"/>
      <c r="E991" s="4" t="str">
        <f>IFERROR(IF((VLOOKUP(C991,'Tabla 2-3-4-5'!$B$10:$C$12,2,FALSE)*(VLOOKUP('Matriz Nº2 Análisis'!D991,'Tabla 2-3-4-5'!$B$10:$C$12,2,FALSE)))&lt;3,"BAJO",IF((VLOOKUP(C991,'Tabla 2-3-4-5'!$B$10:$C$12,2,FALSE)*(VLOOKUP('Matriz Nº2 Análisis'!D991,'Tabla 2-3-4-5'!$B$10:$C$12,2,FALSE)))&gt;5,"ALTO","MEDIO"))," ")</f>
        <v xml:space="preserve"> </v>
      </c>
      <c r="F991" s="5" t="str">
        <f>IF(B991&lt;&gt;" ",'Matriz Nº1 Identificación'!E991," ")</f>
        <v xml:space="preserve"> </v>
      </c>
      <c r="G991" s="101"/>
      <c r="H991" s="101"/>
      <c r="I991" s="4" t="str">
        <f>IFERROR(IF((VLOOKUP(G991,'Tabla 2-3-4-5'!$B$10:$C$12,2,FALSE)*(VLOOKUP('Matriz Nº2 Análisis'!H991,'Tabla 2-3-4-5'!$B$10:$C$12,2,FALSE)))&lt;3,"BAJO",IF((VLOOKUP(G991,'Tabla 2-3-4-5'!$B$10:$C$12,2,FALSE)*(VLOOKUP('Matriz Nº2 Análisis'!H991,'Tabla 2-3-4-5'!$B$10:$C$12,2,FALSE)))&gt;5,"ALTO","MEDIO"))," ")</f>
        <v xml:space="preserve"> </v>
      </c>
      <c r="J991" s="9"/>
      <c r="K991" s="10"/>
      <c r="N991" s="10"/>
      <c r="O991" s="10"/>
      <c r="P991" s="10"/>
      <c r="Q991" s="10"/>
      <c r="R991" s="10"/>
      <c r="S991" s="10"/>
      <c r="T991" s="10"/>
      <c r="U991" s="10"/>
      <c r="V991" s="10"/>
      <c r="W991" s="10"/>
      <c r="X991" s="10"/>
      <c r="Y991" s="10"/>
      <c r="Z991" s="10"/>
      <c r="AA991" s="10"/>
      <c r="AB991" s="10"/>
      <c r="AC991" s="10"/>
    </row>
    <row r="992" spans="1:29" ht="83.25" customHeight="1" x14ac:dyDescent="0.3">
      <c r="A992" s="136" t="str">
        <f>'Matriz Nº1 Identificación'!A992</f>
        <v>109. 2</v>
      </c>
      <c r="B992" s="4" t="str">
        <f>IF('Matriz Nº1 Identificación'!B992&lt;&gt;" ",'Matriz Nº1 Identificación'!F992," ")</f>
        <v xml:space="preserve"> </v>
      </c>
      <c r="C992" s="101"/>
      <c r="D992" s="101"/>
      <c r="E992" s="4" t="str">
        <f>IFERROR(IF((VLOOKUP(C992,'Tabla 2-3-4-5'!$B$10:$C$12,2,FALSE)*(VLOOKUP('Matriz Nº2 Análisis'!D992,'Tabla 2-3-4-5'!$B$10:$C$12,2,FALSE)))&lt;3,"BAJO",IF((VLOOKUP(C992,'Tabla 2-3-4-5'!$B$10:$C$12,2,FALSE)*(VLOOKUP('Matriz Nº2 Análisis'!D992,'Tabla 2-3-4-5'!$B$10:$C$12,2,FALSE)))&gt;5,"ALTO","MEDIO"))," ")</f>
        <v xml:space="preserve"> </v>
      </c>
      <c r="F992" s="5" t="str">
        <f>IF(B992&lt;&gt;" ",'Matriz Nº1 Identificación'!E992," ")</f>
        <v xml:space="preserve"> </v>
      </c>
      <c r="G992" s="101"/>
      <c r="H992" s="101"/>
      <c r="I992" s="4" t="str">
        <f>IFERROR(IF((VLOOKUP(G992,'Tabla 2-3-4-5'!$B$10:$C$12,2,FALSE)*(VLOOKUP('Matriz Nº2 Análisis'!H992,'Tabla 2-3-4-5'!$B$10:$C$12,2,FALSE)))&lt;3,"BAJO",IF((VLOOKUP(G992,'Tabla 2-3-4-5'!$B$10:$C$12,2,FALSE)*(VLOOKUP('Matriz Nº2 Análisis'!H992,'Tabla 2-3-4-5'!$B$10:$C$12,2,FALSE)))&gt;5,"ALTO","MEDIO"))," ")</f>
        <v xml:space="preserve"> </v>
      </c>
      <c r="J992" s="9"/>
      <c r="K992" s="10"/>
      <c r="N992" s="10"/>
      <c r="O992" s="10"/>
      <c r="P992" s="10"/>
      <c r="Q992" s="10"/>
      <c r="R992" s="10"/>
      <c r="S992" s="10"/>
      <c r="T992" s="10"/>
      <c r="U992" s="10"/>
      <c r="V992" s="10"/>
      <c r="W992" s="10"/>
      <c r="X992" s="10"/>
      <c r="Y992" s="10"/>
      <c r="Z992" s="10"/>
      <c r="AA992" s="10"/>
      <c r="AB992" s="10"/>
      <c r="AC992" s="10"/>
    </row>
    <row r="993" spans="1:29" ht="83.25" customHeight="1" x14ac:dyDescent="0.3">
      <c r="A993" s="136" t="str">
        <f>'Matriz Nº1 Identificación'!A993</f>
        <v>109. 3</v>
      </c>
      <c r="B993" s="4" t="str">
        <f>IF('Matriz Nº1 Identificación'!B993&lt;&gt;" ",'Matriz Nº1 Identificación'!F993," ")</f>
        <v xml:space="preserve"> </v>
      </c>
      <c r="C993" s="101"/>
      <c r="D993" s="101"/>
      <c r="E993" s="4" t="str">
        <f>IFERROR(IF((VLOOKUP(C993,'Tabla 2-3-4-5'!$B$10:$C$12,2,FALSE)*(VLOOKUP('Matriz Nº2 Análisis'!D993,'Tabla 2-3-4-5'!$B$10:$C$12,2,FALSE)))&lt;3,"BAJO",IF((VLOOKUP(C993,'Tabla 2-3-4-5'!$B$10:$C$12,2,FALSE)*(VLOOKUP('Matriz Nº2 Análisis'!D993,'Tabla 2-3-4-5'!$B$10:$C$12,2,FALSE)))&gt;5,"ALTO","MEDIO"))," ")</f>
        <v xml:space="preserve"> </v>
      </c>
      <c r="F993" s="5" t="str">
        <f>IF(B993&lt;&gt;" ",'Matriz Nº1 Identificación'!E993," ")</f>
        <v xml:space="preserve"> </v>
      </c>
      <c r="G993" s="101"/>
      <c r="H993" s="101"/>
      <c r="I993" s="4" t="str">
        <f>IFERROR(IF((VLOOKUP(G993,'Tabla 2-3-4-5'!$B$10:$C$12,2,FALSE)*(VLOOKUP('Matriz Nº2 Análisis'!H993,'Tabla 2-3-4-5'!$B$10:$C$12,2,FALSE)))&lt;3,"BAJO",IF((VLOOKUP(G993,'Tabla 2-3-4-5'!$B$10:$C$12,2,FALSE)*(VLOOKUP('Matriz Nº2 Análisis'!H993,'Tabla 2-3-4-5'!$B$10:$C$12,2,FALSE)))&gt;5,"ALTO","MEDIO"))," ")</f>
        <v xml:space="preserve"> </v>
      </c>
      <c r="J993" s="9"/>
      <c r="K993" s="10"/>
      <c r="N993" s="10"/>
      <c r="O993" s="10"/>
      <c r="P993" s="10"/>
      <c r="Q993" s="10"/>
      <c r="R993" s="10"/>
      <c r="S993" s="10"/>
      <c r="T993" s="10"/>
      <c r="U993" s="10"/>
      <c r="V993" s="10"/>
      <c r="W993" s="10"/>
      <c r="X993" s="10"/>
      <c r="Y993" s="10"/>
      <c r="Z993" s="10"/>
      <c r="AA993" s="10"/>
      <c r="AB993" s="10"/>
      <c r="AC993" s="10"/>
    </row>
    <row r="994" spans="1:29" ht="83.25" customHeight="1" x14ac:dyDescent="0.3">
      <c r="A994" s="136" t="str">
        <f>'Matriz Nº1 Identificación'!A994</f>
        <v>109. 4</v>
      </c>
      <c r="B994" s="4" t="str">
        <f>IF('Matriz Nº1 Identificación'!B994&lt;&gt;" ",'Matriz Nº1 Identificación'!F994," ")</f>
        <v xml:space="preserve"> </v>
      </c>
      <c r="C994" s="101"/>
      <c r="D994" s="101"/>
      <c r="E994" s="4" t="str">
        <f>IFERROR(IF((VLOOKUP(C994,'Tabla 2-3-4-5'!$B$10:$C$12,2,FALSE)*(VLOOKUP('Matriz Nº2 Análisis'!D994,'Tabla 2-3-4-5'!$B$10:$C$12,2,FALSE)))&lt;3,"BAJO",IF((VLOOKUP(C994,'Tabla 2-3-4-5'!$B$10:$C$12,2,FALSE)*(VLOOKUP('Matriz Nº2 Análisis'!D994,'Tabla 2-3-4-5'!$B$10:$C$12,2,FALSE)))&gt;5,"ALTO","MEDIO"))," ")</f>
        <v xml:space="preserve"> </v>
      </c>
      <c r="F994" s="5" t="str">
        <f>IF(B994&lt;&gt;" ",'Matriz Nº1 Identificación'!E994," ")</f>
        <v xml:space="preserve"> </v>
      </c>
      <c r="G994" s="101"/>
      <c r="H994" s="101"/>
      <c r="I994" s="4" t="str">
        <f>IFERROR(IF((VLOOKUP(G994,'Tabla 2-3-4-5'!$B$10:$C$12,2,FALSE)*(VLOOKUP('Matriz Nº2 Análisis'!H994,'Tabla 2-3-4-5'!$B$10:$C$12,2,FALSE)))&lt;3,"BAJO",IF((VLOOKUP(G994,'Tabla 2-3-4-5'!$B$10:$C$12,2,FALSE)*(VLOOKUP('Matriz Nº2 Análisis'!H994,'Tabla 2-3-4-5'!$B$10:$C$12,2,FALSE)))&gt;5,"ALTO","MEDIO"))," ")</f>
        <v xml:space="preserve"> </v>
      </c>
      <c r="J994" s="9"/>
      <c r="K994" s="10"/>
      <c r="N994" s="10"/>
      <c r="O994" s="10"/>
      <c r="P994" s="10"/>
      <c r="Q994" s="10"/>
      <c r="R994" s="10"/>
      <c r="S994" s="10"/>
      <c r="T994" s="10"/>
      <c r="U994" s="10"/>
      <c r="V994" s="10"/>
      <c r="W994" s="10"/>
      <c r="X994" s="10"/>
      <c r="Y994" s="10"/>
      <c r="Z994" s="10"/>
      <c r="AA994" s="10"/>
      <c r="AB994" s="10"/>
      <c r="AC994" s="10"/>
    </row>
    <row r="995" spans="1:29" ht="83.25" customHeight="1" x14ac:dyDescent="0.3">
      <c r="A995" s="136" t="str">
        <f>'Matriz Nº1 Identificación'!A995</f>
        <v>109. 5</v>
      </c>
      <c r="B995" s="4" t="str">
        <f>IF('Matriz Nº1 Identificación'!B995&lt;&gt;" ",'Matriz Nº1 Identificación'!F995," ")</f>
        <v xml:space="preserve"> </v>
      </c>
      <c r="C995" s="101"/>
      <c r="D995" s="101"/>
      <c r="E995" s="4" t="str">
        <f>IFERROR(IF((VLOOKUP(C995,'Tabla 2-3-4-5'!$B$10:$C$12,2,FALSE)*(VLOOKUP('Matriz Nº2 Análisis'!D995,'Tabla 2-3-4-5'!$B$10:$C$12,2,FALSE)))&lt;3,"BAJO",IF((VLOOKUP(C995,'Tabla 2-3-4-5'!$B$10:$C$12,2,FALSE)*(VLOOKUP('Matriz Nº2 Análisis'!D995,'Tabla 2-3-4-5'!$B$10:$C$12,2,FALSE)))&gt;5,"ALTO","MEDIO"))," ")</f>
        <v xml:space="preserve"> </v>
      </c>
      <c r="F995" s="5" t="str">
        <f>IF(B995&lt;&gt;" ",'Matriz Nº1 Identificación'!E995," ")</f>
        <v xml:space="preserve"> </v>
      </c>
      <c r="G995" s="101"/>
      <c r="H995" s="101"/>
      <c r="I995" s="4" t="str">
        <f>IFERROR(IF((VLOOKUP(G995,'Tabla 2-3-4-5'!$B$10:$C$12,2,FALSE)*(VLOOKUP('Matriz Nº2 Análisis'!H995,'Tabla 2-3-4-5'!$B$10:$C$12,2,FALSE)))&lt;3,"BAJO",IF((VLOOKUP(G995,'Tabla 2-3-4-5'!$B$10:$C$12,2,FALSE)*(VLOOKUP('Matriz Nº2 Análisis'!H995,'Tabla 2-3-4-5'!$B$10:$C$12,2,FALSE)))&gt;5,"ALTO","MEDIO"))," ")</f>
        <v xml:space="preserve"> </v>
      </c>
      <c r="J995" s="9"/>
      <c r="K995" s="10"/>
      <c r="N995" s="10"/>
      <c r="O995" s="10"/>
      <c r="P995" s="10"/>
      <c r="Q995" s="10"/>
      <c r="R995" s="10"/>
      <c r="S995" s="10"/>
      <c r="T995" s="10"/>
      <c r="U995" s="10"/>
      <c r="V995" s="10"/>
      <c r="W995" s="10"/>
      <c r="X995" s="10"/>
      <c r="Y995" s="10"/>
      <c r="Z995" s="10"/>
      <c r="AA995" s="10"/>
      <c r="AB995" s="10"/>
      <c r="AC995" s="10"/>
    </row>
    <row r="996" spans="1:29" ht="83.25" customHeight="1" x14ac:dyDescent="0.3">
      <c r="A996" s="136" t="str">
        <f>'Matriz Nº1 Identificación'!A996</f>
        <v>109. 6</v>
      </c>
      <c r="B996" s="4" t="str">
        <f>IF('Matriz Nº1 Identificación'!B996&lt;&gt;" ",'Matriz Nº1 Identificación'!F996," ")</f>
        <v xml:space="preserve"> </v>
      </c>
      <c r="C996" s="101"/>
      <c r="D996" s="101"/>
      <c r="E996" s="4" t="str">
        <f>IFERROR(IF((VLOOKUP(C996,'Tabla 2-3-4-5'!$B$10:$C$12,2,FALSE)*(VLOOKUP('Matriz Nº2 Análisis'!D996,'Tabla 2-3-4-5'!$B$10:$C$12,2,FALSE)))&lt;3,"BAJO",IF((VLOOKUP(C996,'Tabla 2-3-4-5'!$B$10:$C$12,2,FALSE)*(VLOOKUP('Matriz Nº2 Análisis'!D996,'Tabla 2-3-4-5'!$B$10:$C$12,2,FALSE)))&gt;5,"ALTO","MEDIO"))," ")</f>
        <v xml:space="preserve"> </v>
      </c>
      <c r="F996" s="5" t="str">
        <f>IF(B996&lt;&gt;" ",'Matriz Nº1 Identificación'!E996," ")</f>
        <v xml:space="preserve"> </v>
      </c>
      <c r="G996" s="101"/>
      <c r="H996" s="101"/>
      <c r="I996" s="4" t="str">
        <f>IFERROR(IF((VLOOKUP(G996,'Tabla 2-3-4-5'!$B$10:$C$12,2,FALSE)*(VLOOKUP('Matriz Nº2 Análisis'!H996,'Tabla 2-3-4-5'!$B$10:$C$12,2,FALSE)))&lt;3,"BAJO",IF((VLOOKUP(G996,'Tabla 2-3-4-5'!$B$10:$C$12,2,FALSE)*(VLOOKUP('Matriz Nº2 Análisis'!H996,'Tabla 2-3-4-5'!$B$10:$C$12,2,FALSE)))&gt;5,"ALTO","MEDIO"))," ")</f>
        <v xml:space="preserve"> </v>
      </c>
      <c r="J996" s="9"/>
      <c r="K996" s="10"/>
      <c r="N996" s="10"/>
      <c r="O996" s="10"/>
      <c r="P996" s="10"/>
      <c r="Q996" s="10"/>
      <c r="R996" s="10"/>
      <c r="S996" s="10"/>
      <c r="T996" s="10"/>
      <c r="U996" s="10"/>
      <c r="V996" s="10"/>
      <c r="W996" s="10"/>
      <c r="X996" s="10"/>
      <c r="Y996" s="10"/>
      <c r="Z996" s="10"/>
      <c r="AA996" s="10"/>
      <c r="AB996" s="10"/>
      <c r="AC996" s="10"/>
    </row>
    <row r="997" spans="1:29" ht="83.25" customHeight="1" thickBot="1" x14ac:dyDescent="0.35">
      <c r="A997" s="136" t="str">
        <f>'Matriz Nº1 Identificación'!A997</f>
        <v>109. 7</v>
      </c>
      <c r="B997" s="4" t="str">
        <f>IF('Matriz Nº1 Identificación'!B997&lt;&gt;" ",'Matriz Nº1 Identificación'!F997," ")</f>
        <v xml:space="preserve"> </v>
      </c>
      <c r="C997" s="101"/>
      <c r="D997" s="101"/>
      <c r="E997" s="4" t="str">
        <f>IFERROR(IF((VLOOKUP(C997,'Tabla 2-3-4-5'!$B$10:$C$12,2,FALSE)*(VLOOKUP('Matriz Nº2 Análisis'!D997,'Tabla 2-3-4-5'!$B$10:$C$12,2,FALSE)))&lt;3,"BAJO",IF((VLOOKUP(C997,'Tabla 2-3-4-5'!$B$10:$C$12,2,FALSE)*(VLOOKUP('Matriz Nº2 Análisis'!D997,'Tabla 2-3-4-5'!$B$10:$C$12,2,FALSE)))&gt;5,"ALTO","MEDIO"))," ")</f>
        <v xml:space="preserve"> </v>
      </c>
      <c r="F997" s="5" t="str">
        <f>IF(B997&lt;&gt;" ",'Matriz Nº1 Identificación'!E997," ")</f>
        <v xml:space="preserve"> </v>
      </c>
      <c r="G997" s="101"/>
      <c r="H997" s="101"/>
      <c r="I997" s="4" t="str">
        <f>IFERROR(IF((VLOOKUP(G997,'Tabla 2-3-4-5'!$B$10:$C$12,2,FALSE)*(VLOOKUP('Matriz Nº2 Análisis'!H997,'Tabla 2-3-4-5'!$B$10:$C$12,2,FALSE)))&lt;3,"BAJO",IF((VLOOKUP(G997,'Tabla 2-3-4-5'!$B$10:$C$12,2,FALSE)*(VLOOKUP('Matriz Nº2 Análisis'!H997,'Tabla 2-3-4-5'!$B$10:$C$12,2,FALSE)))&gt;5,"ALTO","MEDIO"))," ")</f>
        <v xml:space="preserve"> </v>
      </c>
      <c r="J997" s="9"/>
      <c r="K997" s="10"/>
      <c r="N997" s="10"/>
      <c r="O997" s="10"/>
      <c r="P997" s="10"/>
      <c r="Q997" s="10"/>
      <c r="R997" s="10"/>
      <c r="S997" s="10"/>
      <c r="T997" s="10"/>
      <c r="U997" s="10"/>
      <c r="V997" s="10"/>
      <c r="W997" s="10"/>
      <c r="X997" s="10"/>
      <c r="Y997" s="10"/>
      <c r="Z997" s="10"/>
      <c r="AA997" s="10"/>
      <c r="AB997" s="10"/>
      <c r="AC997" s="10"/>
    </row>
    <row r="998" spans="1:29" ht="23.25" customHeight="1" thickBot="1" x14ac:dyDescent="0.35">
      <c r="A998" s="73" t="str">
        <f>'Matriz Nº1 Identificación'!A998</f>
        <v xml:space="preserve">Objetivo Estratégico: </v>
      </c>
      <c r="B998" s="409">
        <f>+'Matriz Nº1 Identificación'!B998:H998</f>
        <v>0</v>
      </c>
      <c r="C998" s="410"/>
      <c r="D998" s="410"/>
      <c r="E998" s="410"/>
      <c r="F998" s="410"/>
      <c r="G998" s="410"/>
      <c r="H998" s="410"/>
      <c r="I998" s="411"/>
      <c r="J998" s="1"/>
    </row>
    <row r="999" spans="1:29" ht="26.25" customHeight="1" x14ac:dyDescent="0.3">
      <c r="A999" s="75" t="str">
        <f>'Matriz Nº1 Identificación'!A999</f>
        <v>Objetivo táctico</v>
      </c>
      <c r="B999" s="406" t="str">
        <f>+'Matriz Nº1 Identificación'!B999:H999</f>
        <v xml:space="preserve">110. </v>
      </c>
      <c r="C999" s="407"/>
      <c r="D999" s="407"/>
      <c r="E999" s="407"/>
      <c r="F999" s="407"/>
      <c r="G999" s="407"/>
      <c r="H999" s="407"/>
      <c r="I999" s="408"/>
      <c r="J999" s="1"/>
    </row>
    <row r="1000" spans="1:29" ht="83.25" customHeight="1" x14ac:dyDescent="0.3">
      <c r="A1000" s="136" t="str">
        <f>'Matriz Nº1 Identificación'!A1000</f>
        <v>110. 1</v>
      </c>
      <c r="B1000" s="4" t="str">
        <f>IF('Matriz Nº1 Identificación'!B1000&lt;&gt;" ",'Matriz Nº1 Identificación'!F1000," ")</f>
        <v xml:space="preserve"> </v>
      </c>
      <c r="C1000" s="101"/>
      <c r="D1000" s="101"/>
      <c r="E1000" s="4" t="str">
        <f>IFERROR(IF((VLOOKUP(C1000,'Tabla 2-3-4-5'!$B$10:$C$12,2,FALSE)*(VLOOKUP('Matriz Nº2 Análisis'!D1000,'Tabla 2-3-4-5'!$B$10:$C$12,2,FALSE)))&lt;3,"BAJO",IF((VLOOKUP(C1000,'Tabla 2-3-4-5'!$B$10:$C$12,2,FALSE)*(VLOOKUP('Matriz Nº2 Análisis'!D1000,'Tabla 2-3-4-5'!$B$10:$C$12,2,FALSE)))&gt;5,"ALTO","MEDIO"))," ")</f>
        <v xml:space="preserve"> </v>
      </c>
      <c r="F1000" s="5" t="str">
        <f>IF(B1000&lt;&gt;" ",'Matriz Nº1 Identificación'!E1000," ")</f>
        <v xml:space="preserve"> </v>
      </c>
      <c r="G1000" s="101"/>
      <c r="H1000" s="101"/>
      <c r="I1000" s="4" t="str">
        <f>IFERROR(IF((VLOOKUP(G1000,'Tabla 2-3-4-5'!$B$10:$C$12,2,FALSE)*(VLOOKUP('Matriz Nº2 Análisis'!H1000,'Tabla 2-3-4-5'!$B$10:$C$12,2,FALSE)))&lt;3,"BAJO",IF((VLOOKUP(G1000,'Tabla 2-3-4-5'!$B$10:$C$12,2,FALSE)*(VLOOKUP('Matriz Nº2 Análisis'!H1000,'Tabla 2-3-4-5'!$B$10:$C$12,2,FALSE)))&gt;5,"ALTO","MEDIO"))," ")</f>
        <v xml:space="preserve"> </v>
      </c>
      <c r="J1000" s="9"/>
      <c r="K1000" s="10"/>
      <c r="N1000" s="10"/>
      <c r="O1000" s="10"/>
      <c r="P1000" s="10"/>
      <c r="Q1000" s="10"/>
      <c r="R1000" s="10"/>
      <c r="S1000" s="10"/>
      <c r="T1000" s="10"/>
      <c r="U1000" s="10"/>
      <c r="V1000" s="10"/>
      <c r="W1000" s="10"/>
      <c r="X1000" s="10"/>
      <c r="Y1000" s="10"/>
      <c r="Z1000" s="10"/>
      <c r="AA1000" s="10"/>
      <c r="AB1000" s="10"/>
      <c r="AC1000" s="10"/>
    </row>
    <row r="1001" spans="1:29" ht="83.25" customHeight="1" x14ac:dyDescent="0.3">
      <c r="A1001" s="136" t="str">
        <f>'Matriz Nº1 Identificación'!A1001</f>
        <v>110. 2</v>
      </c>
      <c r="B1001" s="4" t="str">
        <f>IF('Matriz Nº1 Identificación'!B1001&lt;&gt;" ",'Matriz Nº1 Identificación'!F1001," ")</f>
        <v xml:space="preserve"> </v>
      </c>
      <c r="C1001" s="101"/>
      <c r="D1001" s="101"/>
      <c r="E1001" s="4" t="str">
        <f>IFERROR(IF((VLOOKUP(C1001,'Tabla 2-3-4-5'!$B$10:$C$12,2,FALSE)*(VLOOKUP('Matriz Nº2 Análisis'!D1001,'Tabla 2-3-4-5'!$B$10:$C$12,2,FALSE)))&lt;3,"BAJO",IF((VLOOKUP(C1001,'Tabla 2-3-4-5'!$B$10:$C$12,2,FALSE)*(VLOOKUP('Matriz Nº2 Análisis'!D1001,'Tabla 2-3-4-5'!$B$10:$C$12,2,FALSE)))&gt;5,"ALTO","MEDIO"))," ")</f>
        <v xml:space="preserve"> </v>
      </c>
      <c r="F1001" s="5" t="str">
        <f>IF(B1001&lt;&gt;" ",'Matriz Nº1 Identificación'!E1001," ")</f>
        <v xml:space="preserve"> </v>
      </c>
      <c r="G1001" s="101"/>
      <c r="H1001" s="101"/>
      <c r="I1001" s="4" t="str">
        <f>IFERROR(IF((VLOOKUP(G1001,'Tabla 2-3-4-5'!$B$10:$C$12,2,FALSE)*(VLOOKUP('Matriz Nº2 Análisis'!H1001,'Tabla 2-3-4-5'!$B$10:$C$12,2,FALSE)))&lt;3,"BAJO",IF((VLOOKUP(G1001,'Tabla 2-3-4-5'!$B$10:$C$12,2,FALSE)*(VLOOKUP('Matriz Nº2 Análisis'!H1001,'Tabla 2-3-4-5'!$B$10:$C$12,2,FALSE)))&gt;5,"ALTO","MEDIO"))," ")</f>
        <v xml:space="preserve"> </v>
      </c>
      <c r="J1001" s="9"/>
      <c r="K1001" s="10"/>
      <c r="N1001" s="10"/>
      <c r="O1001" s="10"/>
      <c r="P1001" s="10"/>
      <c r="Q1001" s="10"/>
      <c r="R1001" s="10"/>
      <c r="S1001" s="10"/>
      <c r="T1001" s="10"/>
      <c r="U1001" s="10"/>
      <c r="V1001" s="10"/>
      <c r="W1001" s="10"/>
      <c r="X1001" s="10"/>
      <c r="Y1001" s="10"/>
      <c r="Z1001" s="10"/>
      <c r="AA1001" s="10"/>
      <c r="AB1001" s="10"/>
      <c r="AC1001" s="10"/>
    </row>
    <row r="1002" spans="1:29" ht="83.25" customHeight="1" x14ac:dyDescent="0.3">
      <c r="A1002" s="136" t="str">
        <f>'Matriz Nº1 Identificación'!A1002</f>
        <v>110. 3</v>
      </c>
      <c r="B1002" s="4" t="str">
        <f>IF('Matriz Nº1 Identificación'!B1002&lt;&gt;" ",'Matriz Nº1 Identificación'!F1002," ")</f>
        <v xml:space="preserve"> </v>
      </c>
      <c r="C1002" s="101"/>
      <c r="D1002" s="101"/>
      <c r="E1002" s="4" t="str">
        <f>IFERROR(IF((VLOOKUP(C1002,'Tabla 2-3-4-5'!$B$10:$C$12,2,FALSE)*(VLOOKUP('Matriz Nº2 Análisis'!D1002,'Tabla 2-3-4-5'!$B$10:$C$12,2,FALSE)))&lt;3,"BAJO",IF((VLOOKUP(C1002,'Tabla 2-3-4-5'!$B$10:$C$12,2,FALSE)*(VLOOKUP('Matriz Nº2 Análisis'!D1002,'Tabla 2-3-4-5'!$B$10:$C$12,2,FALSE)))&gt;5,"ALTO","MEDIO"))," ")</f>
        <v xml:space="preserve"> </v>
      </c>
      <c r="F1002" s="5" t="str">
        <f>IF(B1002&lt;&gt;" ",'Matriz Nº1 Identificación'!E1002," ")</f>
        <v xml:space="preserve"> </v>
      </c>
      <c r="G1002" s="101"/>
      <c r="H1002" s="101"/>
      <c r="I1002" s="4" t="str">
        <f>IFERROR(IF((VLOOKUP(G1002,'Tabla 2-3-4-5'!$B$10:$C$12,2,FALSE)*(VLOOKUP('Matriz Nº2 Análisis'!H1002,'Tabla 2-3-4-5'!$B$10:$C$12,2,FALSE)))&lt;3,"BAJO",IF((VLOOKUP(G1002,'Tabla 2-3-4-5'!$B$10:$C$12,2,FALSE)*(VLOOKUP('Matriz Nº2 Análisis'!H1002,'Tabla 2-3-4-5'!$B$10:$C$12,2,FALSE)))&gt;5,"ALTO","MEDIO"))," ")</f>
        <v xml:space="preserve"> </v>
      </c>
      <c r="J1002" s="9"/>
      <c r="K1002" s="10"/>
      <c r="N1002" s="10"/>
      <c r="O1002" s="10"/>
      <c r="P1002" s="10"/>
      <c r="Q1002" s="10"/>
      <c r="R1002" s="10"/>
      <c r="S1002" s="10"/>
      <c r="T1002" s="10"/>
      <c r="U1002" s="10"/>
      <c r="V1002" s="10"/>
      <c r="W1002" s="10"/>
      <c r="X1002" s="10"/>
      <c r="Y1002" s="10"/>
      <c r="Z1002" s="10"/>
      <c r="AA1002" s="10"/>
      <c r="AB1002" s="10"/>
      <c r="AC1002" s="10"/>
    </row>
    <row r="1003" spans="1:29" ht="83.25" customHeight="1" x14ac:dyDescent="0.3">
      <c r="A1003" s="136" t="str">
        <f>'Matriz Nº1 Identificación'!A1003</f>
        <v>110. 4</v>
      </c>
      <c r="B1003" s="4" t="str">
        <f>IF('Matriz Nº1 Identificación'!B1003&lt;&gt;" ",'Matriz Nº1 Identificación'!F1003," ")</f>
        <v xml:space="preserve"> </v>
      </c>
      <c r="C1003" s="101"/>
      <c r="D1003" s="101"/>
      <c r="E1003" s="4" t="str">
        <f>IFERROR(IF((VLOOKUP(C1003,'Tabla 2-3-4-5'!$B$10:$C$12,2,FALSE)*(VLOOKUP('Matriz Nº2 Análisis'!D1003,'Tabla 2-3-4-5'!$B$10:$C$12,2,FALSE)))&lt;3,"BAJO",IF((VLOOKUP(C1003,'Tabla 2-3-4-5'!$B$10:$C$12,2,FALSE)*(VLOOKUP('Matriz Nº2 Análisis'!D1003,'Tabla 2-3-4-5'!$B$10:$C$12,2,FALSE)))&gt;5,"ALTO","MEDIO"))," ")</f>
        <v xml:space="preserve"> </v>
      </c>
      <c r="F1003" s="5" t="str">
        <f>IF(B1003&lt;&gt;" ",'Matriz Nº1 Identificación'!E1003," ")</f>
        <v xml:space="preserve"> </v>
      </c>
      <c r="G1003" s="101"/>
      <c r="H1003" s="101"/>
      <c r="I1003" s="4" t="str">
        <f>IFERROR(IF((VLOOKUP(G1003,'Tabla 2-3-4-5'!$B$10:$C$12,2,FALSE)*(VLOOKUP('Matriz Nº2 Análisis'!H1003,'Tabla 2-3-4-5'!$B$10:$C$12,2,FALSE)))&lt;3,"BAJO",IF((VLOOKUP(G1003,'Tabla 2-3-4-5'!$B$10:$C$12,2,FALSE)*(VLOOKUP('Matriz Nº2 Análisis'!H1003,'Tabla 2-3-4-5'!$B$10:$C$12,2,FALSE)))&gt;5,"ALTO","MEDIO"))," ")</f>
        <v xml:space="preserve"> </v>
      </c>
      <c r="J1003" s="9"/>
      <c r="K1003" s="10"/>
      <c r="N1003" s="10"/>
      <c r="O1003" s="10"/>
      <c r="P1003" s="10"/>
      <c r="Q1003" s="10"/>
      <c r="R1003" s="10"/>
      <c r="S1003" s="10"/>
      <c r="T1003" s="10"/>
      <c r="U1003" s="10"/>
      <c r="V1003" s="10"/>
      <c r="W1003" s="10"/>
      <c r="X1003" s="10"/>
      <c r="Y1003" s="10"/>
      <c r="Z1003" s="10"/>
      <c r="AA1003" s="10"/>
      <c r="AB1003" s="10"/>
      <c r="AC1003" s="10"/>
    </row>
    <row r="1004" spans="1:29" ht="83.25" customHeight="1" x14ac:dyDescent="0.3">
      <c r="A1004" s="136" t="str">
        <f>'Matriz Nº1 Identificación'!A1004</f>
        <v>110. 5</v>
      </c>
      <c r="B1004" s="4" t="str">
        <f>IF('Matriz Nº1 Identificación'!B1004&lt;&gt;" ",'Matriz Nº1 Identificación'!F1004," ")</f>
        <v xml:space="preserve"> </v>
      </c>
      <c r="C1004" s="101"/>
      <c r="D1004" s="101"/>
      <c r="E1004" s="4" t="str">
        <f>IFERROR(IF((VLOOKUP(C1004,'Tabla 2-3-4-5'!$B$10:$C$12,2,FALSE)*(VLOOKUP('Matriz Nº2 Análisis'!D1004,'Tabla 2-3-4-5'!$B$10:$C$12,2,FALSE)))&lt;3,"BAJO",IF((VLOOKUP(C1004,'Tabla 2-3-4-5'!$B$10:$C$12,2,FALSE)*(VLOOKUP('Matriz Nº2 Análisis'!D1004,'Tabla 2-3-4-5'!$B$10:$C$12,2,FALSE)))&gt;5,"ALTO","MEDIO"))," ")</f>
        <v xml:space="preserve"> </v>
      </c>
      <c r="F1004" s="5" t="str">
        <f>IF(B1004&lt;&gt;" ",'Matriz Nº1 Identificación'!E1004," ")</f>
        <v xml:space="preserve"> </v>
      </c>
      <c r="G1004" s="101"/>
      <c r="H1004" s="101"/>
      <c r="I1004" s="4" t="str">
        <f>IFERROR(IF((VLOOKUP(G1004,'Tabla 2-3-4-5'!$B$10:$C$12,2,FALSE)*(VLOOKUP('Matriz Nº2 Análisis'!H1004,'Tabla 2-3-4-5'!$B$10:$C$12,2,FALSE)))&lt;3,"BAJO",IF((VLOOKUP(G1004,'Tabla 2-3-4-5'!$B$10:$C$12,2,FALSE)*(VLOOKUP('Matriz Nº2 Análisis'!H1004,'Tabla 2-3-4-5'!$B$10:$C$12,2,FALSE)))&gt;5,"ALTO","MEDIO"))," ")</f>
        <v xml:space="preserve"> </v>
      </c>
      <c r="J1004" s="9"/>
      <c r="K1004" s="10"/>
      <c r="N1004" s="10"/>
      <c r="O1004" s="10"/>
      <c r="P1004" s="10"/>
      <c r="Q1004" s="10"/>
      <c r="R1004" s="10"/>
      <c r="S1004" s="10"/>
      <c r="T1004" s="10"/>
      <c r="U1004" s="10"/>
      <c r="V1004" s="10"/>
      <c r="W1004" s="10"/>
      <c r="X1004" s="10"/>
      <c r="Y1004" s="10"/>
      <c r="Z1004" s="10"/>
      <c r="AA1004" s="10"/>
      <c r="AB1004" s="10"/>
      <c r="AC1004" s="10"/>
    </row>
    <row r="1005" spans="1:29" ht="83.25" customHeight="1" x14ac:dyDescent="0.3">
      <c r="A1005" s="136" t="str">
        <f>'Matriz Nº1 Identificación'!A1005</f>
        <v>110. 6</v>
      </c>
      <c r="B1005" s="4" t="str">
        <f>IF('Matriz Nº1 Identificación'!B1005&lt;&gt;" ",'Matriz Nº1 Identificación'!F1005," ")</f>
        <v xml:space="preserve"> </v>
      </c>
      <c r="C1005" s="101"/>
      <c r="D1005" s="101"/>
      <c r="E1005" s="4" t="str">
        <f>IFERROR(IF((VLOOKUP(C1005,'Tabla 2-3-4-5'!$B$10:$C$12,2,FALSE)*(VLOOKUP('Matriz Nº2 Análisis'!D1005,'Tabla 2-3-4-5'!$B$10:$C$12,2,FALSE)))&lt;3,"BAJO",IF((VLOOKUP(C1005,'Tabla 2-3-4-5'!$B$10:$C$12,2,FALSE)*(VLOOKUP('Matriz Nº2 Análisis'!D1005,'Tabla 2-3-4-5'!$B$10:$C$12,2,FALSE)))&gt;5,"ALTO","MEDIO"))," ")</f>
        <v xml:space="preserve"> </v>
      </c>
      <c r="F1005" s="5" t="str">
        <f>IF(B1005&lt;&gt;" ",'Matriz Nº1 Identificación'!E1005," ")</f>
        <v xml:space="preserve"> </v>
      </c>
      <c r="G1005" s="101"/>
      <c r="H1005" s="101"/>
      <c r="I1005" s="4" t="str">
        <f>IFERROR(IF((VLOOKUP(G1005,'Tabla 2-3-4-5'!$B$10:$C$12,2,FALSE)*(VLOOKUP('Matriz Nº2 Análisis'!H1005,'Tabla 2-3-4-5'!$B$10:$C$12,2,FALSE)))&lt;3,"BAJO",IF((VLOOKUP(G1005,'Tabla 2-3-4-5'!$B$10:$C$12,2,FALSE)*(VLOOKUP('Matriz Nº2 Análisis'!H1005,'Tabla 2-3-4-5'!$B$10:$C$12,2,FALSE)))&gt;5,"ALTO","MEDIO"))," ")</f>
        <v xml:space="preserve"> </v>
      </c>
      <c r="J1005" s="9"/>
      <c r="K1005" s="10"/>
      <c r="N1005" s="10"/>
      <c r="O1005" s="10"/>
      <c r="P1005" s="10"/>
      <c r="Q1005" s="10"/>
      <c r="R1005" s="10"/>
      <c r="S1005" s="10"/>
      <c r="T1005" s="10"/>
      <c r="U1005" s="10"/>
      <c r="V1005" s="10"/>
      <c r="W1005" s="10"/>
      <c r="X1005" s="10"/>
      <c r="Y1005" s="10"/>
      <c r="Z1005" s="10"/>
      <c r="AA1005" s="10"/>
      <c r="AB1005" s="10"/>
      <c r="AC1005" s="10"/>
    </row>
    <row r="1006" spans="1:29" ht="83.25" customHeight="1" thickBot="1" x14ac:dyDescent="0.35">
      <c r="A1006" s="136" t="str">
        <f>'Matriz Nº1 Identificación'!A1006</f>
        <v>110. 7</v>
      </c>
      <c r="B1006" s="4" t="str">
        <f>IF('Matriz Nº1 Identificación'!B1006&lt;&gt;" ",'Matriz Nº1 Identificación'!F1006," ")</f>
        <v xml:space="preserve"> </v>
      </c>
      <c r="C1006" s="101"/>
      <c r="D1006" s="101"/>
      <c r="E1006" s="4" t="str">
        <f>IFERROR(IF((VLOOKUP(C1006,'Tabla 2-3-4-5'!$B$10:$C$12,2,FALSE)*(VLOOKUP('Matriz Nº2 Análisis'!D1006,'Tabla 2-3-4-5'!$B$10:$C$12,2,FALSE)))&lt;3,"BAJO",IF((VLOOKUP(C1006,'Tabla 2-3-4-5'!$B$10:$C$12,2,FALSE)*(VLOOKUP('Matriz Nº2 Análisis'!D1006,'Tabla 2-3-4-5'!$B$10:$C$12,2,FALSE)))&gt;5,"ALTO","MEDIO"))," ")</f>
        <v xml:space="preserve"> </v>
      </c>
      <c r="F1006" s="5" t="str">
        <f>IF(B1006&lt;&gt;" ",'Matriz Nº1 Identificación'!E1006," ")</f>
        <v xml:space="preserve"> </v>
      </c>
      <c r="G1006" s="101"/>
      <c r="H1006" s="101"/>
      <c r="I1006" s="4" t="str">
        <f>IFERROR(IF((VLOOKUP(G1006,'Tabla 2-3-4-5'!$B$10:$C$12,2,FALSE)*(VLOOKUP('Matriz Nº2 Análisis'!H1006,'Tabla 2-3-4-5'!$B$10:$C$12,2,FALSE)))&lt;3,"BAJO",IF((VLOOKUP(G1006,'Tabla 2-3-4-5'!$B$10:$C$12,2,FALSE)*(VLOOKUP('Matriz Nº2 Análisis'!H1006,'Tabla 2-3-4-5'!$B$10:$C$12,2,FALSE)))&gt;5,"ALTO","MEDIO"))," ")</f>
        <v xml:space="preserve"> </v>
      </c>
      <c r="J1006" s="9"/>
      <c r="K1006" s="10"/>
      <c r="N1006" s="10"/>
      <c r="O1006" s="10"/>
      <c r="P1006" s="10"/>
      <c r="Q1006" s="10"/>
      <c r="R1006" s="10"/>
      <c r="S1006" s="10"/>
      <c r="T1006" s="10"/>
      <c r="U1006" s="10"/>
      <c r="V1006" s="10"/>
      <c r="W1006" s="10"/>
      <c r="X1006" s="10"/>
      <c r="Y1006" s="10"/>
      <c r="Z1006" s="10"/>
      <c r="AA1006" s="10"/>
      <c r="AB1006" s="10"/>
      <c r="AC1006" s="10"/>
    </row>
    <row r="1007" spans="1:29" ht="23.25" customHeight="1" thickBot="1" x14ac:dyDescent="0.35">
      <c r="A1007" s="73" t="str">
        <f>'Matriz Nº1 Identificación'!A1007</f>
        <v xml:space="preserve">Objetivo Estratégico: </v>
      </c>
      <c r="B1007" s="409">
        <f>+'Matriz Nº1 Identificación'!B1007:H1007</f>
        <v>0</v>
      </c>
      <c r="C1007" s="410"/>
      <c r="D1007" s="410"/>
      <c r="E1007" s="410"/>
      <c r="F1007" s="410"/>
      <c r="G1007" s="410"/>
      <c r="H1007" s="410"/>
      <c r="I1007" s="411"/>
      <c r="J1007" s="1"/>
    </row>
    <row r="1008" spans="1:29" ht="26.25" customHeight="1" x14ac:dyDescent="0.3">
      <c r="A1008" s="75" t="str">
        <f>'Matriz Nº1 Identificación'!A1008</f>
        <v>Objetivo táctico</v>
      </c>
      <c r="B1008" s="406" t="str">
        <f>+'Matriz Nº1 Identificación'!B1008:H1008</f>
        <v xml:space="preserve">111. </v>
      </c>
      <c r="C1008" s="407"/>
      <c r="D1008" s="407"/>
      <c r="E1008" s="407"/>
      <c r="F1008" s="407"/>
      <c r="G1008" s="407"/>
      <c r="H1008" s="407"/>
      <c r="I1008" s="408"/>
      <c r="J1008" s="1"/>
    </row>
    <row r="1009" spans="1:29" ht="83.25" customHeight="1" x14ac:dyDescent="0.3">
      <c r="A1009" s="136" t="str">
        <f>'Matriz Nº1 Identificación'!A1009</f>
        <v>111. 1</v>
      </c>
      <c r="B1009" s="4" t="str">
        <f>IF('Matriz Nº1 Identificación'!B1009&lt;&gt;" ",'Matriz Nº1 Identificación'!F1009," ")</f>
        <v xml:space="preserve"> </v>
      </c>
      <c r="C1009" s="101"/>
      <c r="D1009" s="101"/>
      <c r="E1009" s="4" t="str">
        <f>IFERROR(IF((VLOOKUP(C1009,'Tabla 2-3-4-5'!$B$10:$C$12,2,FALSE)*(VLOOKUP('Matriz Nº2 Análisis'!D1009,'Tabla 2-3-4-5'!$B$10:$C$12,2,FALSE)))&lt;3,"BAJO",IF((VLOOKUP(C1009,'Tabla 2-3-4-5'!$B$10:$C$12,2,FALSE)*(VLOOKUP('Matriz Nº2 Análisis'!D1009,'Tabla 2-3-4-5'!$B$10:$C$12,2,FALSE)))&gt;5,"ALTO","MEDIO"))," ")</f>
        <v xml:space="preserve"> </v>
      </c>
      <c r="F1009" s="5" t="str">
        <f>IF(B1009&lt;&gt;" ",'Matriz Nº1 Identificación'!E1009," ")</f>
        <v xml:space="preserve"> </v>
      </c>
      <c r="G1009" s="101"/>
      <c r="H1009" s="101"/>
      <c r="I1009" s="4" t="str">
        <f>IFERROR(IF((VLOOKUP(G1009,'Tabla 2-3-4-5'!$B$10:$C$12,2,FALSE)*(VLOOKUP('Matriz Nº2 Análisis'!H1009,'Tabla 2-3-4-5'!$B$10:$C$12,2,FALSE)))&lt;3,"BAJO",IF((VLOOKUP(G1009,'Tabla 2-3-4-5'!$B$10:$C$12,2,FALSE)*(VLOOKUP('Matriz Nº2 Análisis'!H1009,'Tabla 2-3-4-5'!$B$10:$C$12,2,FALSE)))&gt;5,"ALTO","MEDIO"))," ")</f>
        <v xml:space="preserve"> </v>
      </c>
      <c r="J1009" s="9"/>
      <c r="K1009" s="10"/>
      <c r="N1009" s="10"/>
      <c r="O1009" s="10"/>
      <c r="P1009" s="10"/>
      <c r="Q1009" s="10"/>
      <c r="R1009" s="10"/>
      <c r="S1009" s="10"/>
      <c r="T1009" s="10"/>
      <c r="U1009" s="10"/>
      <c r="V1009" s="10"/>
      <c r="W1009" s="10"/>
      <c r="X1009" s="10"/>
      <c r="Y1009" s="10"/>
      <c r="Z1009" s="10"/>
      <c r="AA1009" s="10"/>
      <c r="AB1009" s="10"/>
      <c r="AC1009" s="10"/>
    </row>
    <row r="1010" spans="1:29" ht="83.25" customHeight="1" x14ac:dyDescent="0.3">
      <c r="A1010" s="136" t="str">
        <f>'Matriz Nº1 Identificación'!A1010</f>
        <v>111. 2</v>
      </c>
      <c r="B1010" s="4" t="str">
        <f>IF('Matriz Nº1 Identificación'!B1010&lt;&gt;" ",'Matriz Nº1 Identificación'!F1010," ")</f>
        <v xml:space="preserve"> </v>
      </c>
      <c r="C1010" s="101"/>
      <c r="D1010" s="101"/>
      <c r="E1010" s="4" t="str">
        <f>IFERROR(IF((VLOOKUP(C1010,'Tabla 2-3-4-5'!$B$10:$C$12,2,FALSE)*(VLOOKUP('Matriz Nº2 Análisis'!D1010,'Tabla 2-3-4-5'!$B$10:$C$12,2,FALSE)))&lt;3,"BAJO",IF((VLOOKUP(C1010,'Tabla 2-3-4-5'!$B$10:$C$12,2,FALSE)*(VLOOKUP('Matriz Nº2 Análisis'!D1010,'Tabla 2-3-4-5'!$B$10:$C$12,2,FALSE)))&gt;5,"ALTO","MEDIO"))," ")</f>
        <v xml:space="preserve"> </v>
      </c>
      <c r="F1010" s="5" t="str">
        <f>IF(B1010&lt;&gt;" ",'Matriz Nº1 Identificación'!E1010," ")</f>
        <v xml:space="preserve"> </v>
      </c>
      <c r="G1010" s="101"/>
      <c r="H1010" s="101"/>
      <c r="I1010" s="4" t="str">
        <f>IFERROR(IF((VLOOKUP(G1010,'Tabla 2-3-4-5'!$B$10:$C$12,2,FALSE)*(VLOOKUP('Matriz Nº2 Análisis'!H1010,'Tabla 2-3-4-5'!$B$10:$C$12,2,FALSE)))&lt;3,"BAJO",IF((VLOOKUP(G1010,'Tabla 2-3-4-5'!$B$10:$C$12,2,FALSE)*(VLOOKUP('Matriz Nº2 Análisis'!H1010,'Tabla 2-3-4-5'!$B$10:$C$12,2,FALSE)))&gt;5,"ALTO","MEDIO"))," ")</f>
        <v xml:space="preserve"> </v>
      </c>
      <c r="J1010" s="9"/>
      <c r="K1010" s="10"/>
      <c r="N1010" s="10"/>
      <c r="O1010" s="10"/>
      <c r="P1010" s="10"/>
      <c r="Q1010" s="10"/>
      <c r="R1010" s="10"/>
      <c r="S1010" s="10"/>
      <c r="T1010" s="10"/>
      <c r="U1010" s="10"/>
      <c r="V1010" s="10"/>
      <c r="W1010" s="10"/>
      <c r="X1010" s="10"/>
      <c r="Y1010" s="10"/>
      <c r="Z1010" s="10"/>
      <c r="AA1010" s="10"/>
      <c r="AB1010" s="10"/>
      <c r="AC1010" s="10"/>
    </row>
    <row r="1011" spans="1:29" ht="83.25" customHeight="1" x14ac:dyDescent="0.3">
      <c r="A1011" s="136" t="str">
        <f>'Matriz Nº1 Identificación'!A1011</f>
        <v>111. 3</v>
      </c>
      <c r="B1011" s="4" t="str">
        <f>IF('Matriz Nº1 Identificación'!B1011&lt;&gt;" ",'Matriz Nº1 Identificación'!F1011," ")</f>
        <v xml:space="preserve"> </v>
      </c>
      <c r="C1011" s="101"/>
      <c r="D1011" s="101"/>
      <c r="E1011" s="4" t="str">
        <f>IFERROR(IF((VLOOKUP(C1011,'Tabla 2-3-4-5'!$B$10:$C$12,2,FALSE)*(VLOOKUP('Matriz Nº2 Análisis'!D1011,'Tabla 2-3-4-5'!$B$10:$C$12,2,FALSE)))&lt;3,"BAJO",IF((VLOOKUP(C1011,'Tabla 2-3-4-5'!$B$10:$C$12,2,FALSE)*(VLOOKUP('Matriz Nº2 Análisis'!D1011,'Tabla 2-3-4-5'!$B$10:$C$12,2,FALSE)))&gt;5,"ALTO","MEDIO"))," ")</f>
        <v xml:space="preserve"> </v>
      </c>
      <c r="F1011" s="5" t="str">
        <f>IF(B1011&lt;&gt;" ",'Matriz Nº1 Identificación'!E1011," ")</f>
        <v xml:space="preserve"> </v>
      </c>
      <c r="G1011" s="101"/>
      <c r="H1011" s="101"/>
      <c r="I1011" s="4" t="str">
        <f>IFERROR(IF((VLOOKUP(G1011,'Tabla 2-3-4-5'!$B$10:$C$12,2,FALSE)*(VLOOKUP('Matriz Nº2 Análisis'!H1011,'Tabla 2-3-4-5'!$B$10:$C$12,2,FALSE)))&lt;3,"BAJO",IF((VLOOKUP(G1011,'Tabla 2-3-4-5'!$B$10:$C$12,2,FALSE)*(VLOOKUP('Matriz Nº2 Análisis'!H1011,'Tabla 2-3-4-5'!$B$10:$C$12,2,FALSE)))&gt;5,"ALTO","MEDIO"))," ")</f>
        <v xml:space="preserve"> </v>
      </c>
      <c r="J1011" s="9"/>
      <c r="K1011" s="10"/>
      <c r="N1011" s="10"/>
      <c r="O1011" s="10"/>
      <c r="P1011" s="10"/>
      <c r="Q1011" s="10"/>
      <c r="R1011" s="10"/>
      <c r="S1011" s="10"/>
      <c r="T1011" s="10"/>
      <c r="U1011" s="10"/>
      <c r="V1011" s="10"/>
      <c r="W1011" s="10"/>
      <c r="X1011" s="10"/>
      <c r="Y1011" s="10"/>
      <c r="Z1011" s="10"/>
      <c r="AA1011" s="10"/>
      <c r="AB1011" s="10"/>
      <c r="AC1011" s="10"/>
    </row>
    <row r="1012" spans="1:29" ht="83.25" customHeight="1" x14ac:dyDescent="0.3">
      <c r="A1012" s="136" t="str">
        <f>'Matriz Nº1 Identificación'!A1012</f>
        <v>111. 4</v>
      </c>
      <c r="B1012" s="4" t="str">
        <f>IF('Matriz Nº1 Identificación'!B1012&lt;&gt;" ",'Matriz Nº1 Identificación'!F1012," ")</f>
        <v xml:space="preserve"> </v>
      </c>
      <c r="C1012" s="101"/>
      <c r="D1012" s="101"/>
      <c r="E1012" s="4" t="str">
        <f>IFERROR(IF((VLOOKUP(C1012,'Tabla 2-3-4-5'!$B$10:$C$12,2,FALSE)*(VLOOKUP('Matriz Nº2 Análisis'!D1012,'Tabla 2-3-4-5'!$B$10:$C$12,2,FALSE)))&lt;3,"BAJO",IF((VLOOKUP(C1012,'Tabla 2-3-4-5'!$B$10:$C$12,2,FALSE)*(VLOOKUP('Matriz Nº2 Análisis'!D1012,'Tabla 2-3-4-5'!$B$10:$C$12,2,FALSE)))&gt;5,"ALTO","MEDIO"))," ")</f>
        <v xml:space="preserve"> </v>
      </c>
      <c r="F1012" s="5" t="str">
        <f>IF(B1012&lt;&gt;" ",'Matriz Nº1 Identificación'!E1012," ")</f>
        <v xml:space="preserve"> </v>
      </c>
      <c r="G1012" s="101"/>
      <c r="H1012" s="101"/>
      <c r="I1012" s="4" t="str">
        <f>IFERROR(IF((VLOOKUP(G1012,'Tabla 2-3-4-5'!$B$10:$C$12,2,FALSE)*(VLOOKUP('Matriz Nº2 Análisis'!H1012,'Tabla 2-3-4-5'!$B$10:$C$12,2,FALSE)))&lt;3,"BAJO",IF((VLOOKUP(G1012,'Tabla 2-3-4-5'!$B$10:$C$12,2,FALSE)*(VLOOKUP('Matriz Nº2 Análisis'!H1012,'Tabla 2-3-4-5'!$B$10:$C$12,2,FALSE)))&gt;5,"ALTO","MEDIO"))," ")</f>
        <v xml:space="preserve"> </v>
      </c>
      <c r="J1012" s="9"/>
      <c r="K1012" s="10"/>
      <c r="N1012" s="10"/>
      <c r="O1012" s="10"/>
      <c r="P1012" s="10"/>
      <c r="Q1012" s="10"/>
      <c r="R1012" s="10"/>
      <c r="S1012" s="10"/>
      <c r="T1012" s="10"/>
      <c r="U1012" s="10"/>
      <c r="V1012" s="10"/>
      <c r="W1012" s="10"/>
      <c r="X1012" s="10"/>
      <c r="Y1012" s="10"/>
      <c r="Z1012" s="10"/>
      <c r="AA1012" s="10"/>
      <c r="AB1012" s="10"/>
      <c r="AC1012" s="10"/>
    </row>
    <row r="1013" spans="1:29" ht="83.25" customHeight="1" x14ac:dyDescent="0.3">
      <c r="A1013" s="136" t="str">
        <f>'Matriz Nº1 Identificación'!A1013</f>
        <v>111. 5</v>
      </c>
      <c r="B1013" s="4" t="str">
        <f>IF('Matriz Nº1 Identificación'!B1013&lt;&gt;" ",'Matriz Nº1 Identificación'!F1013," ")</f>
        <v xml:space="preserve"> </v>
      </c>
      <c r="C1013" s="101"/>
      <c r="D1013" s="101"/>
      <c r="E1013" s="4" t="str">
        <f>IFERROR(IF((VLOOKUP(C1013,'Tabla 2-3-4-5'!$B$10:$C$12,2,FALSE)*(VLOOKUP('Matriz Nº2 Análisis'!D1013,'Tabla 2-3-4-5'!$B$10:$C$12,2,FALSE)))&lt;3,"BAJO",IF((VLOOKUP(C1013,'Tabla 2-3-4-5'!$B$10:$C$12,2,FALSE)*(VLOOKUP('Matriz Nº2 Análisis'!D1013,'Tabla 2-3-4-5'!$B$10:$C$12,2,FALSE)))&gt;5,"ALTO","MEDIO"))," ")</f>
        <v xml:space="preserve"> </v>
      </c>
      <c r="F1013" s="5" t="str">
        <f>IF(B1013&lt;&gt;" ",'Matriz Nº1 Identificación'!E1013," ")</f>
        <v xml:space="preserve"> </v>
      </c>
      <c r="G1013" s="101"/>
      <c r="H1013" s="101"/>
      <c r="I1013" s="4" t="str">
        <f>IFERROR(IF((VLOOKUP(G1013,'Tabla 2-3-4-5'!$B$10:$C$12,2,FALSE)*(VLOOKUP('Matriz Nº2 Análisis'!H1013,'Tabla 2-3-4-5'!$B$10:$C$12,2,FALSE)))&lt;3,"BAJO",IF((VLOOKUP(G1013,'Tabla 2-3-4-5'!$B$10:$C$12,2,FALSE)*(VLOOKUP('Matriz Nº2 Análisis'!H1013,'Tabla 2-3-4-5'!$B$10:$C$12,2,FALSE)))&gt;5,"ALTO","MEDIO"))," ")</f>
        <v xml:space="preserve"> </v>
      </c>
      <c r="J1013" s="9"/>
      <c r="K1013" s="10"/>
      <c r="N1013" s="10"/>
      <c r="O1013" s="10"/>
      <c r="P1013" s="10"/>
      <c r="Q1013" s="10"/>
      <c r="R1013" s="10"/>
      <c r="S1013" s="10"/>
      <c r="T1013" s="10"/>
      <c r="U1013" s="10"/>
      <c r="V1013" s="10"/>
      <c r="W1013" s="10"/>
      <c r="X1013" s="10"/>
      <c r="Y1013" s="10"/>
      <c r="Z1013" s="10"/>
      <c r="AA1013" s="10"/>
      <c r="AB1013" s="10"/>
      <c r="AC1013" s="10"/>
    </row>
    <row r="1014" spans="1:29" ht="83.25" customHeight="1" x14ac:dyDescent="0.3">
      <c r="A1014" s="136" t="str">
        <f>'Matriz Nº1 Identificación'!A1014</f>
        <v>111. 6</v>
      </c>
      <c r="B1014" s="4" t="str">
        <f>IF('Matriz Nº1 Identificación'!B1014&lt;&gt;" ",'Matriz Nº1 Identificación'!F1014," ")</f>
        <v xml:space="preserve"> </v>
      </c>
      <c r="C1014" s="101"/>
      <c r="D1014" s="101"/>
      <c r="E1014" s="4" t="str">
        <f>IFERROR(IF((VLOOKUP(C1014,'Tabla 2-3-4-5'!$B$10:$C$12,2,FALSE)*(VLOOKUP('Matriz Nº2 Análisis'!D1014,'Tabla 2-3-4-5'!$B$10:$C$12,2,FALSE)))&lt;3,"BAJO",IF((VLOOKUP(C1014,'Tabla 2-3-4-5'!$B$10:$C$12,2,FALSE)*(VLOOKUP('Matriz Nº2 Análisis'!D1014,'Tabla 2-3-4-5'!$B$10:$C$12,2,FALSE)))&gt;5,"ALTO","MEDIO"))," ")</f>
        <v xml:space="preserve"> </v>
      </c>
      <c r="F1014" s="5" t="str">
        <f>IF(B1014&lt;&gt;" ",'Matriz Nº1 Identificación'!E1014," ")</f>
        <v xml:space="preserve"> </v>
      </c>
      <c r="G1014" s="101"/>
      <c r="H1014" s="101"/>
      <c r="I1014" s="4" t="str">
        <f>IFERROR(IF((VLOOKUP(G1014,'Tabla 2-3-4-5'!$B$10:$C$12,2,FALSE)*(VLOOKUP('Matriz Nº2 Análisis'!H1014,'Tabla 2-3-4-5'!$B$10:$C$12,2,FALSE)))&lt;3,"BAJO",IF((VLOOKUP(G1014,'Tabla 2-3-4-5'!$B$10:$C$12,2,FALSE)*(VLOOKUP('Matriz Nº2 Análisis'!H1014,'Tabla 2-3-4-5'!$B$10:$C$12,2,FALSE)))&gt;5,"ALTO","MEDIO"))," ")</f>
        <v xml:space="preserve"> </v>
      </c>
      <c r="J1014" s="9"/>
      <c r="K1014" s="10"/>
      <c r="N1014" s="10"/>
      <c r="O1014" s="10"/>
      <c r="P1014" s="10"/>
      <c r="Q1014" s="10"/>
      <c r="R1014" s="10"/>
      <c r="S1014" s="10"/>
      <c r="T1014" s="10"/>
      <c r="U1014" s="10"/>
      <c r="V1014" s="10"/>
      <c r="W1014" s="10"/>
      <c r="X1014" s="10"/>
      <c r="Y1014" s="10"/>
      <c r="Z1014" s="10"/>
      <c r="AA1014" s="10"/>
      <c r="AB1014" s="10"/>
      <c r="AC1014" s="10"/>
    </row>
    <row r="1015" spans="1:29" ht="83.25" customHeight="1" thickBot="1" x14ac:dyDescent="0.35">
      <c r="A1015" s="136" t="str">
        <f>'Matriz Nº1 Identificación'!A1015</f>
        <v>111. 7</v>
      </c>
      <c r="B1015" s="4" t="str">
        <f>IF('Matriz Nº1 Identificación'!B1015&lt;&gt;" ",'Matriz Nº1 Identificación'!F1015," ")</f>
        <v xml:space="preserve"> </v>
      </c>
      <c r="C1015" s="101"/>
      <c r="D1015" s="101"/>
      <c r="E1015" s="4" t="str">
        <f>IFERROR(IF((VLOOKUP(C1015,'Tabla 2-3-4-5'!$B$10:$C$12,2,FALSE)*(VLOOKUP('Matriz Nº2 Análisis'!D1015,'Tabla 2-3-4-5'!$B$10:$C$12,2,FALSE)))&lt;3,"BAJO",IF((VLOOKUP(C1015,'Tabla 2-3-4-5'!$B$10:$C$12,2,FALSE)*(VLOOKUP('Matriz Nº2 Análisis'!D1015,'Tabla 2-3-4-5'!$B$10:$C$12,2,FALSE)))&gt;5,"ALTO","MEDIO"))," ")</f>
        <v xml:space="preserve"> </v>
      </c>
      <c r="F1015" s="5" t="str">
        <f>IF(B1015&lt;&gt;" ",'Matriz Nº1 Identificación'!E1015," ")</f>
        <v xml:space="preserve"> </v>
      </c>
      <c r="G1015" s="101"/>
      <c r="H1015" s="101"/>
      <c r="I1015" s="4" t="str">
        <f>IFERROR(IF((VLOOKUP(G1015,'Tabla 2-3-4-5'!$B$10:$C$12,2,FALSE)*(VLOOKUP('Matriz Nº2 Análisis'!H1015,'Tabla 2-3-4-5'!$B$10:$C$12,2,FALSE)))&lt;3,"BAJO",IF((VLOOKUP(G1015,'Tabla 2-3-4-5'!$B$10:$C$12,2,FALSE)*(VLOOKUP('Matriz Nº2 Análisis'!H1015,'Tabla 2-3-4-5'!$B$10:$C$12,2,FALSE)))&gt;5,"ALTO","MEDIO"))," ")</f>
        <v xml:space="preserve"> </v>
      </c>
      <c r="J1015" s="9"/>
      <c r="K1015" s="10"/>
      <c r="N1015" s="10"/>
      <c r="O1015" s="10"/>
      <c r="P1015" s="10"/>
      <c r="Q1015" s="10"/>
      <c r="R1015" s="10"/>
      <c r="S1015" s="10"/>
      <c r="T1015" s="10"/>
      <c r="U1015" s="10"/>
      <c r="V1015" s="10"/>
      <c r="W1015" s="10"/>
      <c r="X1015" s="10"/>
      <c r="Y1015" s="10"/>
      <c r="Z1015" s="10"/>
      <c r="AA1015" s="10"/>
      <c r="AB1015" s="10"/>
      <c r="AC1015" s="10"/>
    </row>
    <row r="1016" spans="1:29" ht="23.25" customHeight="1" thickBot="1" x14ac:dyDescent="0.35">
      <c r="A1016" s="73" t="str">
        <f>'Matriz Nº1 Identificación'!A1016</f>
        <v xml:space="preserve">Objetivo Estratégico: </v>
      </c>
      <c r="B1016" s="409">
        <f>+'Matriz Nº1 Identificación'!B1016:H1016</f>
        <v>0</v>
      </c>
      <c r="C1016" s="410"/>
      <c r="D1016" s="410"/>
      <c r="E1016" s="410"/>
      <c r="F1016" s="410"/>
      <c r="G1016" s="410"/>
      <c r="H1016" s="410"/>
      <c r="I1016" s="411"/>
      <c r="J1016" s="1"/>
    </row>
    <row r="1017" spans="1:29" ht="26.25" customHeight="1" x14ac:dyDescent="0.3">
      <c r="A1017" s="75" t="str">
        <f>'Matriz Nº1 Identificación'!A1017</f>
        <v>Objetivo táctico</v>
      </c>
      <c r="B1017" s="406" t="str">
        <f>+'Matriz Nº1 Identificación'!B1017:H1017</f>
        <v xml:space="preserve">112. </v>
      </c>
      <c r="C1017" s="407"/>
      <c r="D1017" s="407"/>
      <c r="E1017" s="407"/>
      <c r="F1017" s="407"/>
      <c r="G1017" s="407"/>
      <c r="H1017" s="407"/>
      <c r="I1017" s="408"/>
      <c r="J1017" s="1"/>
    </row>
    <row r="1018" spans="1:29" ht="83.25" customHeight="1" x14ac:dyDescent="0.3">
      <c r="A1018" s="136" t="str">
        <f>'Matriz Nº1 Identificación'!A1018</f>
        <v>112. 1</v>
      </c>
      <c r="B1018" s="4" t="str">
        <f>IF('Matriz Nº1 Identificación'!B1018&lt;&gt;" ",'Matriz Nº1 Identificación'!F1018," ")</f>
        <v xml:space="preserve"> </v>
      </c>
      <c r="C1018" s="101"/>
      <c r="D1018" s="101"/>
      <c r="E1018" s="4" t="str">
        <f>IFERROR(IF((VLOOKUP(C1018,'Tabla 2-3-4-5'!$B$10:$C$12,2,FALSE)*(VLOOKUP('Matriz Nº2 Análisis'!D1018,'Tabla 2-3-4-5'!$B$10:$C$12,2,FALSE)))&lt;3,"BAJO",IF((VLOOKUP(C1018,'Tabla 2-3-4-5'!$B$10:$C$12,2,FALSE)*(VLOOKUP('Matriz Nº2 Análisis'!D1018,'Tabla 2-3-4-5'!$B$10:$C$12,2,FALSE)))&gt;5,"ALTO","MEDIO"))," ")</f>
        <v xml:space="preserve"> </v>
      </c>
      <c r="F1018" s="5" t="str">
        <f>IF(B1018&lt;&gt;" ",'Matriz Nº1 Identificación'!E1018," ")</f>
        <v xml:space="preserve"> </v>
      </c>
      <c r="G1018" s="101"/>
      <c r="H1018" s="101"/>
      <c r="I1018" s="4" t="str">
        <f>IFERROR(IF((VLOOKUP(G1018,'Tabla 2-3-4-5'!$B$10:$C$12,2,FALSE)*(VLOOKUP('Matriz Nº2 Análisis'!H1018,'Tabla 2-3-4-5'!$B$10:$C$12,2,FALSE)))&lt;3,"BAJO",IF((VLOOKUP(G1018,'Tabla 2-3-4-5'!$B$10:$C$12,2,FALSE)*(VLOOKUP('Matriz Nº2 Análisis'!H1018,'Tabla 2-3-4-5'!$B$10:$C$12,2,FALSE)))&gt;5,"ALTO","MEDIO"))," ")</f>
        <v xml:space="preserve"> </v>
      </c>
      <c r="J1018" s="9"/>
      <c r="K1018" s="10"/>
      <c r="N1018" s="10"/>
      <c r="O1018" s="10"/>
      <c r="P1018" s="10"/>
      <c r="Q1018" s="10"/>
      <c r="R1018" s="10"/>
      <c r="S1018" s="10"/>
      <c r="T1018" s="10"/>
      <c r="U1018" s="10"/>
      <c r="V1018" s="10"/>
      <c r="W1018" s="10"/>
      <c r="X1018" s="10"/>
      <c r="Y1018" s="10"/>
      <c r="Z1018" s="10"/>
      <c r="AA1018" s="10"/>
      <c r="AB1018" s="10"/>
      <c r="AC1018" s="10"/>
    </row>
    <row r="1019" spans="1:29" ht="83.25" customHeight="1" x14ac:dyDescent="0.3">
      <c r="A1019" s="136" t="str">
        <f>'Matriz Nº1 Identificación'!A1019</f>
        <v>112. 2</v>
      </c>
      <c r="B1019" s="4" t="str">
        <f>IF('Matriz Nº1 Identificación'!B1019&lt;&gt;" ",'Matriz Nº1 Identificación'!F1019," ")</f>
        <v xml:space="preserve"> </v>
      </c>
      <c r="C1019" s="101"/>
      <c r="D1019" s="101"/>
      <c r="E1019" s="4" t="str">
        <f>IFERROR(IF((VLOOKUP(C1019,'Tabla 2-3-4-5'!$B$10:$C$12,2,FALSE)*(VLOOKUP('Matriz Nº2 Análisis'!D1019,'Tabla 2-3-4-5'!$B$10:$C$12,2,FALSE)))&lt;3,"BAJO",IF((VLOOKUP(C1019,'Tabla 2-3-4-5'!$B$10:$C$12,2,FALSE)*(VLOOKUP('Matriz Nº2 Análisis'!D1019,'Tabla 2-3-4-5'!$B$10:$C$12,2,FALSE)))&gt;5,"ALTO","MEDIO"))," ")</f>
        <v xml:space="preserve"> </v>
      </c>
      <c r="F1019" s="5" t="str">
        <f>IF(B1019&lt;&gt;" ",'Matriz Nº1 Identificación'!E1019," ")</f>
        <v xml:space="preserve"> </v>
      </c>
      <c r="G1019" s="101"/>
      <c r="H1019" s="101"/>
      <c r="I1019" s="4" t="str">
        <f>IFERROR(IF((VLOOKUP(G1019,'Tabla 2-3-4-5'!$B$10:$C$12,2,FALSE)*(VLOOKUP('Matriz Nº2 Análisis'!H1019,'Tabla 2-3-4-5'!$B$10:$C$12,2,FALSE)))&lt;3,"BAJO",IF((VLOOKUP(G1019,'Tabla 2-3-4-5'!$B$10:$C$12,2,FALSE)*(VLOOKUP('Matriz Nº2 Análisis'!H1019,'Tabla 2-3-4-5'!$B$10:$C$12,2,FALSE)))&gt;5,"ALTO","MEDIO"))," ")</f>
        <v xml:space="preserve"> </v>
      </c>
      <c r="J1019" s="9"/>
      <c r="K1019" s="10"/>
      <c r="N1019" s="10"/>
      <c r="O1019" s="10"/>
      <c r="P1019" s="10"/>
      <c r="Q1019" s="10"/>
      <c r="R1019" s="10"/>
      <c r="S1019" s="10"/>
      <c r="T1019" s="10"/>
      <c r="U1019" s="10"/>
      <c r="V1019" s="10"/>
      <c r="W1019" s="10"/>
      <c r="X1019" s="10"/>
      <c r="Y1019" s="10"/>
      <c r="Z1019" s="10"/>
      <c r="AA1019" s="10"/>
      <c r="AB1019" s="10"/>
      <c r="AC1019" s="10"/>
    </row>
    <row r="1020" spans="1:29" ht="83.25" customHeight="1" x14ac:dyDescent="0.3">
      <c r="A1020" s="136" t="str">
        <f>'Matriz Nº1 Identificación'!A1020</f>
        <v>112. 3</v>
      </c>
      <c r="B1020" s="4" t="str">
        <f>IF('Matriz Nº1 Identificación'!B1020&lt;&gt;" ",'Matriz Nº1 Identificación'!F1020," ")</f>
        <v xml:space="preserve"> </v>
      </c>
      <c r="C1020" s="101"/>
      <c r="D1020" s="101"/>
      <c r="E1020" s="4" t="str">
        <f>IFERROR(IF((VLOOKUP(C1020,'Tabla 2-3-4-5'!$B$10:$C$12,2,FALSE)*(VLOOKUP('Matriz Nº2 Análisis'!D1020,'Tabla 2-3-4-5'!$B$10:$C$12,2,FALSE)))&lt;3,"BAJO",IF((VLOOKUP(C1020,'Tabla 2-3-4-5'!$B$10:$C$12,2,FALSE)*(VLOOKUP('Matriz Nº2 Análisis'!D1020,'Tabla 2-3-4-5'!$B$10:$C$12,2,FALSE)))&gt;5,"ALTO","MEDIO"))," ")</f>
        <v xml:space="preserve"> </v>
      </c>
      <c r="F1020" s="5" t="str">
        <f>IF(B1020&lt;&gt;" ",'Matriz Nº1 Identificación'!E1020," ")</f>
        <v xml:space="preserve"> </v>
      </c>
      <c r="G1020" s="101"/>
      <c r="H1020" s="101"/>
      <c r="I1020" s="4" t="str">
        <f>IFERROR(IF((VLOOKUP(G1020,'Tabla 2-3-4-5'!$B$10:$C$12,2,FALSE)*(VLOOKUP('Matriz Nº2 Análisis'!H1020,'Tabla 2-3-4-5'!$B$10:$C$12,2,FALSE)))&lt;3,"BAJO",IF((VLOOKUP(G1020,'Tabla 2-3-4-5'!$B$10:$C$12,2,FALSE)*(VLOOKUP('Matriz Nº2 Análisis'!H1020,'Tabla 2-3-4-5'!$B$10:$C$12,2,FALSE)))&gt;5,"ALTO","MEDIO"))," ")</f>
        <v xml:space="preserve"> </v>
      </c>
      <c r="J1020" s="9"/>
      <c r="K1020" s="10"/>
      <c r="N1020" s="10"/>
      <c r="O1020" s="10"/>
      <c r="P1020" s="10"/>
      <c r="Q1020" s="10"/>
      <c r="R1020" s="10"/>
      <c r="S1020" s="10"/>
      <c r="T1020" s="10"/>
      <c r="U1020" s="10"/>
      <c r="V1020" s="10"/>
      <c r="W1020" s="10"/>
      <c r="X1020" s="10"/>
      <c r="Y1020" s="10"/>
      <c r="Z1020" s="10"/>
      <c r="AA1020" s="10"/>
      <c r="AB1020" s="10"/>
      <c r="AC1020" s="10"/>
    </row>
    <row r="1021" spans="1:29" ht="83.25" customHeight="1" x14ac:dyDescent="0.3">
      <c r="A1021" s="136" t="str">
        <f>'Matriz Nº1 Identificación'!A1021</f>
        <v>112. 4</v>
      </c>
      <c r="B1021" s="4" t="str">
        <f>IF('Matriz Nº1 Identificación'!B1021&lt;&gt;" ",'Matriz Nº1 Identificación'!F1021," ")</f>
        <v xml:space="preserve"> </v>
      </c>
      <c r="C1021" s="101"/>
      <c r="D1021" s="101"/>
      <c r="E1021" s="4" t="str">
        <f>IFERROR(IF((VLOOKUP(C1021,'Tabla 2-3-4-5'!$B$10:$C$12,2,FALSE)*(VLOOKUP('Matriz Nº2 Análisis'!D1021,'Tabla 2-3-4-5'!$B$10:$C$12,2,FALSE)))&lt;3,"BAJO",IF((VLOOKUP(C1021,'Tabla 2-3-4-5'!$B$10:$C$12,2,FALSE)*(VLOOKUP('Matriz Nº2 Análisis'!D1021,'Tabla 2-3-4-5'!$B$10:$C$12,2,FALSE)))&gt;5,"ALTO","MEDIO"))," ")</f>
        <v xml:space="preserve"> </v>
      </c>
      <c r="F1021" s="5" t="str">
        <f>IF(B1021&lt;&gt;" ",'Matriz Nº1 Identificación'!E1021," ")</f>
        <v xml:space="preserve"> </v>
      </c>
      <c r="G1021" s="101"/>
      <c r="H1021" s="101"/>
      <c r="I1021" s="4" t="str">
        <f>IFERROR(IF((VLOOKUP(G1021,'Tabla 2-3-4-5'!$B$10:$C$12,2,FALSE)*(VLOOKUP('Matriz Nº2 Análisis'!H1021,'Tabla 2-3-4-5'!$B$10:$C$12,2,FALSE)))&lt;3,"BAJO",IF((VLOOKUP(G1021,'Tabla 2-3-4-5'!$B$10:$C$12,2,FALSE)*(VLOOKUP('Matriz Nº2 Análisis'!H1021,'Tabla 2-3-4-5'!$B$10:$C$12,2,FALSE)))&gt;5,"ALTO","MEDIO"))," ")</f>
        <v xml:space="preserve"> </v>
      </c>
      <c r="J1021" s="9"/>
      <c r="K1021" s="10"/>
      <c r="N1021" s="10"/>
      <c r="O1021" s="10"/>
      <c r="P1021" s="10"/>
      <c r="Q1021" s="10"/>
      <c r="R1021" s="10"/>
      <c r="S1021" s="10"/>
      <c r="T1021" s="10"/>
      <c r="U1021" s="10"/>
      <c r="V1021" s="10"/>
      <c r="W1021" s="10"/>
      <c r="X1021" s="10"/>
      <c r="Y1021" s="10"/>
      <c r="Z1021" s="10"/>
      <c r="AA1021" s="10"/>
      <c r="AB1021" s="10"/>
      <c r="AC1021" s="10"/>
    </row>
    <row r="1022" spans="1:29" ht="83.25" customHeight="1" x14ac:dyDescent="0.3">
      <c r="A1022" s="136" t="str">
        <f>'Matriz Nº1 Identificación'!A1022</f>
        <v>112. 5</v>
      </c>
      <c r="B1022" s="4" t="str">
        <f>IF('Matriz Nº1 Identificación'!B1022&lt;&gt;" ",'Matriz Nº1 Identificación'!F1022," ")</f>
        <v xml:space="preserve"> </v>
      </c>
      <c r="C1022" s="101"/>
      <c r="D1022" s="101"/>
      <c r="E1022" s="4" t="str">
        <f>IFERROR(IF((VLOOKUP(C1022,'Tabla 2-3-4-5'!$B$10:$C$12,2,FALSE)*(VLOOKUP('Matriz Nº2 Análisis'!D1022,'Tabla 2-3-4-5'!$B$10:$C$12,2,FALSE)))&lt;3,"BAJO",IF((VLOOKUP(C1022,'Tabla 2-3-4-5'!$B$10:$C$12,2,FALSE)*(VLOOKUP('Matriz Nº2 Análisis'!D1022,'Tabla 2-3-4-5'!$B$10:$C$12,2,FALSE)))&gt;5,"ALTO","MEDIO"))," ")</f>
        <v xml:space="preserve"> </v>
      </c>
      <c r="F1022" s="5" t="str">
        <f>IF(B1022&lt;&gt;" ",'Matriz Nº1 Identificación'!E1022," ")</f>
        <v xml:space="preserve"> </v>
      </c>
      <c r="G1022" s="101"/>
      <c r="H1022" s="101"/>
      <c r="I1022" s="4" t="str">
        <f>IFERROR(IF((VLOOKUP(G1022,'Tabla 2-3-4-5'!$B$10:$C$12,2,FALSE)*(VLOOKUP('Matriz Nº2 Análisis'!H1022,'Tabla 2-3-4-5'!$B$10:$C$12,2,FALSE)))&lt;3,"BAJO",IF((VLOOKUP(G1022,'Tabla 2-3-4-5'!$B$10:$C$12,2,FALSE)*(VLOOKUP('Matriz Nº2 Análisis'!H1022,'Tabla 2-3-4-5'!$B$10:$C$12,2,FALSE)))&gt;5,"ALTO","MEDIO"))," ")</f>
        <v xml:space="preserve"> </v>
      </c>
      <c r="J1022" s="9"/>
      <c r="K1022" s="10"/>
      <c r="N1022" s="10"/>
      <c r="O1022" s="10"/>
      <c r="P1022" s="10"/>
      <c r="Q1022" s="10"/>
      <c r="R1022" s="10"/>
      <c r="S1022" s="10"/>
      <c r="T1022" s="10"/>
      <c r="U1022" s="10"/>
      <c r="V1022" s="10"/>
      <c r="W1022" s="10"/>
      <c r="X1022" s="10"/>
      <c r="Y1022" s="10"/>
      <c r="Z1022" s="10"/>
      <c r="AA1022" s="10"/>
      <c r="AB1022" s="10"/>
      <c r="AC1022" s="10"/>
    </row>
    <row r="1023" spans="1:29" ht="83.25" customHeight="1" x14ac:dyDescent="0.3">
      <c r="A1023" s="136" t="str">
        <f>'Matriz Nº1 Identificación'!A1023</f>
        <v>112. 6</v>
      </c>
      <c r="B1023" s="4" t="str">
        <f>IF('Matriz Nº1 Identificación'!B1023&lt;&gt;" ",'Matriz Nº1 Identificación'!F1023," ")</f>
        <v xml:space="preserve"> </v>
      </c>
      <c r="C1023" s="101"/>
      <c r="D1023" s="101"/>
      <c r="E1023" s="4" t="str">
        <f>IFERROR(IF((VLOOKUP(C1023,'Tabla 2-3-4-5'!$B$10:$C$12,2,FALSE)*(VLOOKUP('Matriz Nº2 Análisis'!D1023,'Tabla 2-3-4-5'!$B$10:$C$12,2,FALSE)))&lt;3,"BAJO",IF((VLOOKUP(C1023,'Tabla 2-3-4-5'!$B$10:$C$12,2,FALSE)*(VLOOKUP('Matriz Nº2 Análisis'!D1023,'Tabla 2-3-4-5'!$B$10:$C$12,2,FALSE)))&gt;5,"ALTO","MEDIO"))," ")</f>
        <v xml:space="preserve"> </v>
      </c>
      <c r="F1023" s="5" t="str">
        <f>IF(B1023&lt;&gt;" ",'Matriz Nº1 Identificación'!E1023," ")</f>
        <v xml:space="preserve"> </v>
      </c>
      <c r="G1023" s="101"/>
      <c r="H1023" s="101"/>
      <c r="I1023" s="4" t="str">
        <f>IFERROR(IF((VLOOKUP(G1023,'Tabla 2-3-4-5'!$B$10:$C$12,2,FALSE)*(VLOOKUP('Matriz Nº2 Análisis'!H1023,'Tabla 2-3-4-5'!$B$10:$C$12,2,FALSE)))&lt;3,"BAJO",IF((VLOOKUP(G1023,'Tabla 2-3-4-5'!$B$10:$C$12,2,FALSE)*(VLOOKUP('Matriz Nº2 Análisis'!H1023,'Tabla 2-3-4-5'!$B$10:$C$12,2,FALSE)))&gt;5,"ALTO","MEDIO"))," ")</f>
        <v xml:space="preserve"> </v>
      </c>
      <c r="J1023" s="9"/>
      <c r="K1023" s="10"/>
      <c r="N1023" s="10"/>
      <c r="O1023" s="10"/>
      <c r="P1023" s="10"/>
      <c r="Q1023" s="10"/>
      <c r="R1023" s="10"/>
      <c r="S1023" s="10"/>
      <c r="T1023" s="10"/>
      <c r="U1023" s="10"/>
      <c r="V1023" s="10"/>
      <c r="W1023" s="10"/>
      <c r="X1023" s="10"/>
      <c r="Y1023" s="10"/>
      <c r="Z1023" s="10"/>
      <c r="AA1023" s="10"/>
      <c r="AB1023" s="10"/>
      <c r="AC1023" s="10"/>
    </row>
    <row r="1024" spans="1:29" ht="83.25" customHeight="1" thickBot="1" x14ac:dyDescent="0.35">
      <c r="A1024" s="136" t="str">
        <f>'Matriz Nº1 Identificación'!A1024</f>
        <v>112. 7</v>
      </c>
      <c r="B1024" s="4" t="str">
        <f>IF('Matriz Nº1 Identificación'!B1024&lt;&gt;" ",'Matriz Nº1 Identificación'!F1024," ")</f>
        <v xml:space="preserve"> </v>
      </c>
      <c r="C1024" s="101"/>
      <c r="D1024" s="101"/>
      <c r="E1024" s="4" t="str">
        <f>IFERROR(IF((VLOOKUP(C1024,'Tabla 2-3-4-5'!$B$10:$C$12,2,FALSE)*(VLOOKUP('Matriz Nº2 Análisis'!D1024,'Tabla 2-3-4-5'!$B$10:$C$12,2,FALSE)))&lt;3,"BAJO",IF((VLOOKUP(C1024,'Tabla 2-3-4-5'!$B$10:$C$12,2,FALSE)*(VLOOKUP('Matriz Nº2 Análisis'!D1024,'Tabla 2-3-4-5'!$B$10:$C$12,2,FALSE)))&gt;5,"ALTO","MEDIO"))," ")</f>
        <v xml:space="preserve"> </v>
      </c>
      <c r="F1024" s="5" t="str">
        <f>IF(B1024&lt;&gt;" ",'Matriz Nº1 Identificación'!E1024," ")</f>
        <v xml:space="preserve"> </v>
      </c>
      <c r="G1024" s="101"/>
      <c r="H1024" s="101"/>
      <c r="I1024" s="4" t="str">
        <f>IFERROR(IF((VLOOKUP(G1024,'Tabla 2-3-4-5'!$B$10:$C$12,2,FALSE)*(VLOOKUP('Matriz Nº2 Análisis'!H1024,'Tabla 2-3-4-5'!$B$10:$C$12,2,FALSE)))&lt;3,"BAJO",IF((VLOOKUP(G1024,'Tabla 2-3-4-5'!$B$10:$C$12,2,FALSE)*(VLOOKUP('Matriz Nº2 Análisis'!H1024,'Tabla 2-3-4-5'!$B$10:$C$12,2,FALSE)))&gt;5,"ALTO","MEDIO"))," ")</f>
        <v xml:space="preserve"> </v>
      </c>
      <c r="J1024" s="9"/>
      <c r="K1024" s="10"/>
      <c r="N1024" s="10"/>
      <c r="O1024" s="10"/>
      <c r="P1024" s="10"/>
      <c r="Q1024" s="10"/>
      <c r="R1024" s="10"/>
      <c r="S1024" s="10"/>
      <c r="T1024" s="10"/>
      <c r="U1024" s="10"/>
      <c r="V1024" s="10"/>
      <c r="W1024" s="10"/>
      <c r="X1024" s="10"/>
      <c r="Y1024" s="10"/>
      <c r="Z1024" s="10"/>
      <c r="AA1024" s="10"/>
      <c r="AB1024" s="10"/>
      <c r="AC1024" s="10"/>
    </row>
    <row r="1025" spans="1:29" ht="23.25" customHeight="1" thickBot="1" x14ac:dyDescent="0.35">
      <c r="A1025" s="73" t="str">
        <f>'Matriz Nº1 Identificación'!A1025</f>
        <v xml:space="preserve">Objetivo Estratégico: </v>
      </c>
      <c r="B1025" s="409">
        <f>+'Matriz Nº1 Identificación'!B1025:H1025</f>
        <v>0</v>
      </c>
      <c r="C1025" s="410"/>
      <c r="D1025" s="410"/>
      <c r="E1025" s="410"/>
      <c r="F1025" s="410"/>
      <c r="G1025" s="410"/>
      <c r="H1025" s="410"/>
      <c r="I1025" s="411"/>
      <c r="J1025" s="1"/>
    </row>
    <row r="1026" spans="1:29" ht="26.25" customHeight="1" x14ac:dyDescent="0.3">
      <c r="A1026" s="75" t="str">
        <f>'Matriz Nº1 Identificación'!A1026</f>
        <v>Objetivo táctico</v>
      </c>
      <c r="B1026" s="406" t="str">
        <f>+'Matriz Nº1 Identificación'!B1026:H1026</f>
        <v xml:space="preserve">113. </v>
      </c>
      <c r="C1026" s="407"/>
      <c r="D1026" s="407"/>
      <c r="E1026" s="407"/>
      <c r="F1026" s="407"/>
      <c r="G1026" s="407"/>
      <c r="H1026" s="407"/>
      <c r="I1026" s="408"/>
      <c r="J1026" s="1"/>
    </row>
    <row r="1027" spans="1:29" ht="83.25" customHeight="1" x14ac:dyDescent="0.3">
      <c r="A1027" s="136" t="str">
        <f>'Matriz Nº1 Identificación'!A1027</f>
        <v>113. 1</v>
      </c>
      <c r="B1027" s="4" t="str">
        <f>IF('Matriz Nº1 Identificación'!B1027&lt;&gt;" ",'Matriz Nº1 Identificación'!F1027," ")</f>
        <v xml:space="preserve"> </v>
      </c>
      <c r="C1027" s="101"/>
      <c r="D1027" s="101"/>
      <c r="E1027" s="4" t="str">
        <f>IFERROR(IF((VLOOKUP(C1027,'Tabla 2-3-4-5'!$B$10:$C$12,2,FALSE)*(VLOOKUP('Matriz Nº2 Análisis'!D1027,'Tabla 2-3-4-5'!$B$10:$C$12,2,FALSE)))&lt;3,"BAJO",IF((VLOOKUP(C1027,'Tabla 2-3-4-5'!$B$10:$C$12,2,FALSE)*(VLOOKUP('Matriz Nº2 Análisis'!D1027,'Tabla 2-3-4-5'!$B$10:$C$12,2,FALSE)))&gt;5,"ALTO","MEDIO"))," ")</f>
        <v xml:space="preserve"> </v>
      </c>
      <c r="F1027" s="5" t="str">
        <f>IF(B1027&lt;&gt;" ",'Matriz Nº1 Identificación'!E1027," ")</f>
        <v xml:space="preserve"> </v>
      </c>
      <c r="G1027" s="101"/>
      <c r="H1027" s="101"/>
      <c r="I1027" s="4" t="str">
        <f>IFERROR(IF((VLOOKUP(G1027,'Tabla 2-3-4-5'!$B$10:$C$12,2,FALSE)*(VLOOKUP('Matriz Nº2 Análisis'!H1027,'Tabla 2-3-4-5'!$B$10:$C$12,2,FALSE)))&lt;3,"BAJO",IF((VLOOKUP(G1027,'Tabla 2-3-4-5'!$B$10:$C$12,2,FALSE)*(VLOOKUP('Matriz Nº2 Análisis'!H1027,'Tabla 2-3-4-5'!$B$10:$C$12,2,FALSE)))&gt;5,"ALTO","MEDIO"))," ")</f>
        <v xml:space="preserve"> </v>
      </c>
      <c r="J1027" s="9"/>
      <c r="K1027" s="10"/>
      <c r="N1027" s="10"/>
      <c r="O1027" s="10"/>
      <c r="P1027" s="10"/>
      <c r="Q1027" s="10"/>
      <c r="R1027" s="10"/>
      <c r="S1027" s="10"/>
      <c r="T1027" s="10"/>
      <c r="U1027" s="10"/>
      <c r="V1027" s="10"/>
      <c r="W1027" s="10"/>
      <c r="X1027" s="10"/>
      <c r="Y1027" s="10"/>
      <c r="Z1027" s="10"/>
      <c r="AA1027" s="10"/>
      <c r="AB1027" s="10"/>
      <c r="AC1027" s="10"/>
    </row>
    <row r="1028" spans="1:29" ht="83.25" customHeight="1" x14ac:dyDescent="0.3">
      <c r="A1028" s="136" t="str">
        <f>'Matriz Nº1 Identificación'!A1028</f>
        <v>113. 2</v>
      </c>
      <c r="B1028" s="4" t="str">
        <f>IF('Matriz Nº1 Identificación'!B1028&lt;&gt;" ",'Matriz Nº1 Identificación'!F1028," ")</f>
        <v xml:space="preserve"> </v>
      </c>
      <c r="C1028" s="101"/>
      <c r="D1028" s="101"/>
      <c r="E1028" s="4" t="str">
        <f>IFERROR(IF((VLOOKUP(C1028,'Tabla 2-3-4-5'!$B$10:$C$12,2,FALSE)*(VLOOKUP('Matriz Nº2 Análisis'!D1028,'Tabla 2-3-4-5'!$B$10:$C$12,2,FALSE)))&lt;3,"BAJO",IF((VLOOKUP(C1028,'Tabla 2-3-4-5'!$B$10:$C$12,2,FALSE)*(VLOOKUP('Matriz Nº2 Análisis'!D1028,'Tabla 2-3-4-5'!$B$10:$C$12,2,FALSE)))&gt;5,"ALTO","MEDIO"))," ")</f>
        <v xml:space="preserve"> </v>
      </c>
      <c r="F1028" s="5" t="str">
        <f>IF(B1028&lt;&gt;" ",'Matriz Nº1 Identificación'!E1028," ")</f>
        <v xml:space="preserve"> </v>
      </c>
      <c r="G1028" s="101"/>
      <c r="H1028" s="101"/>
      <c r="I1028" s="4" t="str">
        <f>IFERROR(IF((VLOOKUP(G1028,'Tabla 2-3-4-5'!$B$10:$C$12,2,FALSE)*(VLOOKUP('Matriz Nº2 Análisis'!H1028,'Tabla 2-3-4-5'!$B$10:$C$12,2,FALSE)))&lt;3,"BAJO",IF((VLOOKUP(G1028,'Tabla 2-3-4-5'!$B$10:$C$12,2,FALSE)*(VLOOKUP('Matriz Nº2 Análisis'!H1028,'Tabla 2-3-4-5'!$B$10:$C$12,2,FALSE)))&gt;5,"ALTO","MEDIO"))," ")</f>
        <v xml:space="preserve"> </v>
      </c>
      <c r="J1028" s="9"/>
      <c r="K1028" s="10"/>
      <c r="N1028" s="10"/>
      <c r="O1028" s="10"/>
      <c r="P1028" s="10"/>
      <c r="Q1028" s="10"/>
      <c r="R1028" s="10"/>
      <c r="S1028" s="10"/>
      <c r="T1028" s="10"/>
      <c r="U1028" s="10"/>
      <c r="V1028" s="10"/>
      <c r="W1028" s="10"/>
      <c r="X1028" s="10"/>
      <c r="Y1028" s="10"/>
      <c r="Z1028" s="10"/>
      <c r="AA1028" s="10"/>
      <c r="AB1028" s="10"/>
      <c r="AC1028" s="10"/>
    </row>
    <row r="1029" spans="1:29" ht="83.25" customHeight="1" x14ac:dyDescent="0.3">
      <c r="A1029" s="136" t="str">
        <f>'Matriz Nº1 Identificación'!A1029</f>
        <v>113. 3</v>
      </c>
      <c r="B1029" s="4" t="str">
        <f>IF('Matriz Nº1 Identificación'!B1029&lt;&gt;" ",'Matriz Nº1 Identificación'!F1029," ")</f>
        <v xml:space="preserve"> </v>
      </c>
      <c r="C1029" s="101"/>
      <c r="D1029" s="101"/>
      <c r="E1029" s="4" t="str">
        <f>IFERROR(IF((VLOOKUP(C1029,'Tabla 2-3-4-5'!$B$10:$C$12,2,FALSE)*(VLOOKUP('Matriz Nº2 Análisis'!D1029,'Tabla 2-3-4-5'!$B$10:$C$12,2,FALSE)))&lt;3,"BAJO",IF((VLOOKUP(C1029,'Tabla 2-3-4-5'!$B$10:$C$12,2,FALSE)*(VLOOKUP('Matriz Nº2 Análisis'!D1029,'Tabla 2-3-4-5'!$B$10:$C$12,2,FALSE)))&gt;5,"ALTO","MEDIO"))," ")</f>
        <v xml:space="preserve"> </v>
      </c>
      <c r="F1029" s="5" t="str">
        <f>IF(B1029&lt;&gt;" ",'Matriz Nº1 Identificación'!E1029," ")</f>
        <v xml:space="preserve"> </v>
      </c>
      <c r="G1029" s="101"/>
      <c r="H1029" s="101"/>
      <c r="I1029" s="4" t="str">
        <f>IFERROR(IF((VLOOKUP(G1029,'Tabla 2-3-4-5'!$B$10:$C$12,2,FALSE)*(VLOOKUP('Matriz Nº2 Análisis'!H1029,'Tabla 2-3-4-5'!$B$10:$C$12,2,FALSE)))&lt;3,"BAJO",IF((VLOOKUP(G1029,'Tabla 2-3-4-5'!$B$10:$C$12,2,FALSE)*(VLOOKUP('Matriz Nº2 Análisis'!H1029,'Tabla 2-3-4-5'!$B$10:$C$12,2,FALSE)))&gt;5,"ALTO","MEDIO"))," ")</f>
        <v xml:space="preserve"> </v>
      </c>
      <c r="J1029" s="9"/>
      <c r="K1029" s="10"/>
      <c r="N1029" s="10"/>
      <c r="O1029" s="10"/>
      <c r="P1029" s="10"/>
      <c r="Q1029" s="10"/>
      <c r="R1029" s="10"/>
      <c r="S1029" s="10"/>
      <c r="T1029" s="10"/>
      <c r="U1029" s="10"/>
      <c r="V1029" s="10"/>
      <c r="W1029" s="10"/>
      <c r="X1029" s="10"/>
      <c r="Y1029" s="10"/>
      <c r="Z1029" s="10"/>
      <c r="AA1029" s="10"/>
      <c r="AB1029" s="10"/>
      <c r="AC1029" s="10"/>
    </row>
    <row r="1030" spans="1:29" ht="83.25" customHeight="1" x14ac:dyDescent="0.3">
      <c r="A1030" s="136" t="str">
        <f>'Matriz Nº1 Identificación'!A1030</f>
        <v>113. 4</v>
      </c>
      <c r="B1030" s="4" t="str">
        <f>IF('Matriz Nº1 Identificación'!B1030&lt;&gt;" ",'Matriz Nº1 Identificación'!F1030," ")</f>
        <v xml:space="preserve"> </v>
      </c>
      <c r="C1030" s="101"/>
      <c r="D1030" s="101"/>
      <c r="E1030" s="4" t="str">
        <f>IFERROR(IF((VLOOKUP(C1030,'Tabla 2-3-4-5'!$B$10:$C$12,2,FALSE)*(VLOOKUP('Matriz Nº2 Análisis'!D1030,'Tabla 2-3-4-5'!$B$10:$C$12,2,FALSE)))&lt;3,"BAJO",IF((VLOOKUP(C1030,'Tabla 2-3-4-5'!$B$10:$C$12,2,FALSE)*(VLOOKUP('Matriz Nº2 Análisis'!D1030,'Tabla 2-3-4-5'!$B$10:$C$12,2,FALSE)))&gt;5,"ALTO","MEDIO"))," ")</f>
        <v xml:space="preserve"> </v>
      </c>
      <c r="F1030" s="5" t="str">
        <f>IF(B1030&lt;&gt;" ",'Matriz Nº1 Identificación'!E1030," ")</f>
        <v xml:space="preserve"> </v>
      </c>
      <c r="G1030" s="101"/>
      <c r="H1030" s="101"/>
      <c r="I1030" s="4" t="str">
        <f>IFERROR(IF((VLOOKUP(G1030,'Tabla 2-3-4-5'!$B$10:$C$12,2,FALSE)*(VLOOKUP('Matriz Nº2 Análisis'!H1030,'Tabla 2-3-4-5'!$B$10:$C$12,2,FALSE)))&lt;3,"BAJO",IF((VLOOKUP(G1030,'Tabla 2-3-4-5'!$B$10:$C$12,2,FALSE)*(VLOOKUP('Matriz Nº2 Análisis'!H1030,'Tabla 2-3-4-5'!$B$10:$C$12,2,FALSE)))&gt;5,"ALTO","MEDIO"))," ")</f>
        <v xml:space="preserve"> </v>
      </c>
      <c r="J1030" s="9"/>
      <c r="K1030" s="10"/>
      <c r="N1030" s="10"/>
      <c r="O1030" s="10"/>
      <c r="P1030" s="10"/>
      <c r="Q1030" s="10"/>
      <c r="R1030" s="10"/>
      <c r="S1030" s="10"/>
      <c r="T1030" s="10"/>
      <c r="U1030" s="10"/>
      <c r="V1030" s="10"/>
      <c r="W1030" s="10"/>
      <c r="X1030" s="10"/>
      <c r="Y1030" s="10"/>
      <c r="Z1030" s="10"/>
      <c r="AA1030" s="10"/>
      <c r="AB1030" s="10"/>
      <c r="AC1030" s="10"/>
    </row>
    <row r="1031" spans="1:29" ht="83.25" customHeight="1" x14ac:dyDescent="0.3">
      <c r="A1031" s="136" t="str">
        <f>'Matriz Nº1 Identificación'!A1031</f>
        <v>113. 5</v>
      </c>
      <c r="B1031" s="4" t="str">
        <f>IF('Matriz Nº1 Identificación'!B1031&lt;&gt;" ",'Matriz Nº1 Identificación'!F1031," ")</f>
        <v xml:space="preserve"> </v>
      </c>
      <c r="C1031" s="101"/>
      <c r="D1031" s="101"/>
      <c r="E1031" s="4" t="str">
        <f>IFERROR(IF((VLOOKUP(C1031,'Tabla 2-3-4-5'!$B$10:$C$12,2,FALSE)*(VLOOKUP('Matriz Nº2 Análisis'!D1031,'Tabla 2-3-4-5'!$B$10:$C$12,2,FALSE)))&lt;3,"BAJO",IF((VLOOKUP(C1031,'Tabla 2-3-4-5'!$B$10:$C$12,2,FALSE)*(VLOOKUP('Matriz Nº2 Análisis'!D1031,'Tabla 2-3-4-5'!$B$10:$C$12,2,FALSE)))&gt;5,"ALTO","MEDIO"))," ")</f>
        <v xml:space="preserve"> </v>
      </c>
      <c r="F1031" s="5" t="str">
        <f>IF(B1031&lt;&gt;" ",'Matriz Nº1 Identificación'!E1031," ")</f>
        <v xml:space="preserve"> </v>
      </c>
      <c r="G1031" s="101"/>
      <c r="H1031" s="101"/>
      <c r="I1031" s="4" t="str">
        <f>IFERROR(IF((VLOOKUP(G1031,'Tabla 2-3-4-5'!$B$10:$C$12,2,FALSE)*(VLOOKUP('Matriz Nº2 Análisis'!H1031,'Tabla 2-3-4-5'!$B$10:$C$12,2,FALSE)))&lt;3,"BAJO",IF((VLOOKUP(G1031,'Tabla 2-3-4-5'!$B$10:$C$12,2,FALSE)*(VLOOKUP('Matriz Nº2 Análisis'!H1031,'Tabla 2-3-4-5'!$B$10:$C$12,2,FALSE)))&gt;5,"ALTO","MEDIO"))," ")</f>
        <v xml:space="preserve"> </v>
      </c>
      <c r="J1031" s="9"/>
      <c r="K1031" s="10"/>
      <c r="N1031" s="10"/>
      <c r="O1031" s="10"/>
      <c r="P1031" s="10"/>
      <c r="Q1031" s="10"/>
      <c r="R1031" s="10"/>
      <c r="S1031" s="10"/>
      <c r="T1031" s="10"/>
      <c r="U1031" s="10"/>
      <c r="V1031" s="10"/>
      <c r="W1031" s="10"/>
      <c r="X1031" s="10"/>
      <c r="Y1031" s="10"/>
      <c r="Z1031" s="10"/>
      <c r="AA1031" s="10"/>
      <c r="AB1031" s="10"/>
      <c r="AC1031" s="10"/>
    </row>
    <row r="1032" spans="1:29" ht="83.25" customHeight="1" x14ac:dyDescent="0.3">
      <c r="A1032" s="136" t="str">
        <f>'Matriz Nº1 Identificación'!A1032</f>
        <v>113. 6</v>
      </c>
      <c r="B1032" s="4" t="str">
        <f>IF('Matriz Nº1 Identificación'!B1032&lt;&gt;" ",'Matriz Nº1 Identificación'!F1032," ")</f>
        <v xml:space="preserve"> </v>
      </c>
      <c r="C1032" s="101"/>
      <c r="D1032" s="101"/>
      <c r="E1032" s="4" t="str">
        <f>IFERROR(IF((VLOOKUP(C1032,'Tabla 2-3-4-5'!$B$10:$C$12,2,FALSE)*(VLOOKUP('Matriz Nº2 Análisis'!D1032,'Tabla 2-3-4-5'!$B$10:$C$12,2,FALSE)))&lt;3,"BAJO",IF((VLOOKUP(C1032,'Tabla 2-3-4-5'!$B$10:$C$12,2,FALSE)*(VLOOKUP('Matriz Nº2 Análisis'!D1032,'Tabla 2-3-4-5'!$B$10:$C$12,2,FALSE)))&gt;5,"ALTO","MEDIO"))," ")</f>
        <v xml:space="preserve"> </v>
      </c>
      <c r="F1032" s="5" t="str">
        <f>IF(B1032&lt;&gt;" ",'Matriz Nº1 Identificación'!E1032," ")</f>
        <v xml:space="preserve"> </v>
      </c>
      <c r="G1032" s="101"/>
      <c r="H1032" s="101"/>
      <c r="I1032" s="4" t="str">
        <f>IFERROR(IF((VLOOKUP(G1032,'Tabla 2-3-4-5'!$B$10:$C$12,2,FALSE)*(VLOOKUP('Matriz Nº2 Análisis'!H1032,'Tabla 2-3-4-5'!$B$10:$C$12,2,FALSE)))&lt;3,"BAJO",IF((VLOOKUP(G1032,'Tabla 2-3-4-5'!$B$10:$C$12,2,FALSE)*(VLOOKUP('Matriz Nº2 Análisis'!H1032,'Tabla 2-3-4-5'!$B$10:$C$12,2,FALSE)))&gt;5,"ALTO","MEDIO"))," ")</f>
        <v xml:space="preserve"> </v>
      </c>
      <c r="J1032" s="9"/>
      <c r="K1032" s="10"/>
      <c r="N1032" s="10"/>
      <c r="O1032" s="10"/>
      <c r="P1032" s="10"/>
      <c r="Q1032" s="10"/>
      <c r="R1032" s="10"/>
      <c r="S1032" s="10"/>
      <c r="T1032" s="10"/>
      <c r="U1032" s="10"/>
      <c r="V1032" s="10"/>
      <c r="W1032" s="10"/>
      <c r="X1032" s="10"/>
      <c r="Y1032" s="10"/>
      <c r="Z1032" s="10"/>
      <c r="AA1032" s="10"/>
      <c r="AB1032" s="10"/>
      <c r="AC1032" s="10"/>
    </row>
    <row r="1033" spans="1:29" ht="83.25" customHeight="1" thickBot="1" x14ac:dyDescent="0.35">
      <c r="A1033" s="136" t="str">
        <f>'Matriz Nº1 Identificación'!A1033</f>
        <v>113. 7</v>
      </c>
      <c r="B1033" s="4" t="str">
        <f>IF('Matriz Nº1 Identificación'!B1033&lt;&gt;" ",'Matriz Nº1 Identificación'!F1033," ")</f>
        <v xml:space="preserve"> </v>
      </c>
      <c r="C1033" s="101"/>
      <c r="D1033" s="101"/>
      <c r="E1033" s="4" t="str">
        <f>IFERROR(IF((VLOOKUP(C1033,'Tabla 2-3-4-5'!$B$10:$C$12,2,FALSE)*(VLOOKUP('Matriz Nº2 Análisis'!D1033,'Tabla 2-3-4-5'!$B$10:$C$12,2,FALSE)))&lt;3,"BAJO",IF((VLOOKUP(C1033,'Tabla 2-3-4-5'!$B$10:$C$12,2,FALSE)*(VLOOKUP('Matriz Nº2 Análisis'!D1033,'Tabla 2-3-4-5'!$B$10:$C$12,2,FALSE)))&gt;5,"ALTO","MEDIO"))," ")</f>
        <v xml:space="preserve"> </v>
      </c>
      <c r="F1033" s="5" t="str">
        <f>IF(B1033&lt;&gt;" ",'Matriz Nº1 Identificación'!E1033," ")</f>
        <v xml:space="preserve"> </v>
      </c>
      <c r="G1033" s="101"/>
      <c r="H1033" s="101"/>
      <c r="I1033" s="4" t="str">
        <f>IFERROR(IF((VLOOKUP(G1033,'Tabla 2-3-4-5'!$B$10:$C$12,2,FALSE)*(VLOOKUP('Matriz Nº2 Análisis'!H1033,'Tabla 2-3-4-5'!$B$10:$C$12,2,FALSE)))&lt;3,"BAJO",IF((VLOOKUP(G1033,'Tabla 2-3-4-5'!$B$10:$C$12,2,FALSE)*(VLOOKUP('Matriz Nº2 Análisis'!H1033,'Tabla 2-3-4-5'!$B$10:$C$12,2,FALSE)))&gt;5,"ALTO","MEDIO"))," ")</f>
        <v xml:space="preserve"> </v>
      </c>
      <c r="J1033" s="9"/>
      <c r="K1033" s="10"/>
      <c r="N1033" s="10"/>
      <c r="O1033" s="10"/>
      <c r="P1033" s="10"/>
      <c r="Q1033" s="10"/>
      <c r="R1033" s="10"/>
      <c r="S1033" s="10"/>
      <c r="T1033" s="10"/>
      <c r="U1033" s="10"/>
      <c r="V1033" s="10"/>
      <c r="W1033" s="10"/>
      <c r="X1033" s="10"/>
      <c r="Y1033" s="10"/>
      <c r="Z1033" s="10"/>
      <c r="AA1033" s="10"/>
      <c r="AB1033" s="10"/>
      <c r="AC1033" s="10"/>
    </row>
    <row r="1034" spans="1:29" ht="23.25" customHeight="1" thickBot="1" x14ac:dyDescent="0.35">
      <c r="A1034" s="73" t="str">
        <f>'Matriz Nº1 Identificación'!A1034</f>
        <v xml:space="preserve">Objetivo Estratégico: </v>
      </c>
      <c r="B1034" s="409">
        <f>+'Matriz Nº1 Identificación'!B1034:H1034</f>
        <v>0</v>
      </c>
      <c r="C1034" s="410"/>
      <c r="D1034" s="410"/>
      <c r="E1034" s="410"/>
      <c r="F1034" s="410"/>
      <c r="G1034" s="410"/>
      <c r="H1034" s="410"/>
      <c r="I1034" s="411"/>
      <c r="J1034" s="1"/>
    </row>
    <row r="1035" spans="1:29" ht="26.25" customHeight="1" x14ac:dyDescent="0.3">
      <c r="A1035" s="75" t="str">
        <f>'Matriz Nº1 Identificación'!A1035</f>
        <v>Objetivo táctico</v>
      </c>
      <c r="B1035" s="406" t="str">
        <f>+'Matriz Nº1 Identificación'!B1035:H1035</f>
        <v xml:space="preserve">114. </v>
      </c>
      <c r="C1035" s="407"/>
      <c r="D1035" s="407"/>
      <c r="E1035" s="407"/>
      <c r="F1035" s="407"/>
      <c r="G1035" s="407"/>
      <c r="H1035" s="407"/>
      <c r="I1035" s="408"/>
      <c r="J1035" s="1"/>
    </row>
    <row r="1036" spans="1:29" ht="83.25" customHeight="1" x14ac:dyDescent="0.3">
      <c r="A1036" s="136" t="str">
        <f>'Matriz Nº1 Identificación'!A1036</f>
        <v>114. 1</v>
      </c>
      <c r="B1036" s="4" t="str">
        <f>IF('Matriz Nº1 Identificación'!B1036&lt;&gt;" ",'Matriz Nº1 Identificación'!F1036," ")</f>
        <v xml:space="preserve"> </v>
      </c>
      <c r="C1036" s="101"/>
      <c r="D1036" s="101"/>
      <c r="E1036" s="4" t="str">
        <f>IFERROR(IF((VLOOKUP(C1036,'Tabla 2-3-4-5'!$B$10:$C$12,2,FALSE)*(VLOOKUP('Matriz Nº2 Análisis'!D1036,'Tabla 2-3-4-5'!$B$10:$C$12,2,FALSE)))&lt;3,"BAJO",IF((VLOOKUP(C1036,'Tabla 2-3-4-5'!$B$10:$C$12,2,FALSE)*(VLOOKUP('Matriz Nº2 Análisis'!D1036,'Tabla 2-3-4-5'!$B$10:$C$12,2,FALSE)))&gt;5,"ALTO","MEDIO"))," ")</f>
        <v xml:space="preserve"> </v>
      </c>
      <c r="F1036" s="5" t="str">
        <f>IF(B1036&lt;&gt;" ",'Matriz Nº1 Identificación'!E1036," ")</f>
        <v xml:space="preserve"> </v>
      </c>
      <c r="G1036" s="101"/>
      <c r="H1036" s="101"/>
      <c r="I1036" s="4" t="str">
        <f>IFERROR(IF((VLOOKUP(G1036,'Tabla 2-3-4-5'!$B$10:$C$12,2,FALSE)*(VLOOKUP('Matriz Nº2 Análisis'!H1036,'Tabla 2-3-4-5'!$B$10:$C$12,2,FALSE)))&lt;3,"BAJO",IF((VLOOKUP(G1036,'Tabla 2-3-4-5'!$B$10:$C$12,2,FALSE)*(VLOOKUP('Matriz Nº2 Análisis'!H1036,'Tabla 2-3-4-5'!$B$10:$C$12,2,FALSE)))&gt;5,"ALTO","MEDIO"))," ")</f>
        <v xml:space="preserve"> </v>
      </c>
      <c r="J1036" s="9"/>
      <c r="K1036" s="10"/>
      <c r="N1036" s="10"/>
      <c r="O1036" s="10"/>
      <c r="P1036" s="10"/>
      <c r="Q1036" s="10"/>
      <c r="R1036" s="10"/>
      <c r="S1036" s="10"/>
      <c r="T1036" s="10"/>
      <c r="U1036" s="10"/>
      <c r="V1036" s="10"/>
      <c r="W1036" s="10"/>
      <c r="X1036" s="10"/>
      <c r="Y1036" s="10"/>
      <c r="Z1036" s="10"/>
      <c r="AA1036" s="10"/>
      <c r="AB1036" s="10"/>
      <c r="AC1036" s="10"/>
    </row>
    <row r="1037" spans="1:29" ht="83.25" customHeight="1" x14ac:dyDescent="0.3">
      <c r="A1037" s="136" t="str">
        <f>'Matriz Nº1 Identificación'!A1037</f>
        <v>114. 2</v>
      </c>
      <c r="B1037" s="4" t="str">
        <f>IF('Matriz Nº1 Identificación'!B1037&lt;&gt;" ",'Matriz Nº1 Identificación'!F1037," ")</f>
        <v xml:space="preserve"> </v>
      </c>
      <c r="C1037" s="101"/>
      <c r="D1037" s="101"/>
      <c r="E1037" s="4" t="str">
        <f>IFERROR(IF((VLOOKUP(C1037,'Tabla 2-3-4-5'!$B$10:$C$12,2,FALSE)*(VLOOKUP('Matriz Nº2 Análisis'!D1037,'Tabla 2-3-4-5'!$B$10:$C$12,2,FALSE)))&lt;3,"BAJO",IF((VLOOKUP(C1037,'Tabla 2-3-4-5'!$B$10:$C$12,2,FALSE)*(VLOOKUP('Matriz Nº2 Análisis'!D1037,'Tabla 2-3-4-5'!$B$10:$C$12,2,FALSE)))&gt;5,"ALTO","MEDIO"))," ")</f>
        <v xml:space="preserve"> </v>
      </c>
      <c r="F1037" s="5" t="str">
        <f>IF(B1037&lt;&gt;" ",'Matriz Nº1 Identificación'!E1037," ")</f>
        <v xml:space="preserve"> </v>
      </c>
      <c r="G1037" s="101"/>
      <c r="H1037" s="101"/>
      <c r="I1037" s="4" t="str">
        <f>IFERROR(IF((VLOOKUP(G1037,'Tabla 2-3-4-5'!$B$10:$C$12,2,FALSE)*(VLOOKUP('Matriz Nº2 Análisis'!H1037,'Tabla 2-3-4-5'!$B$10:$C$12,2,FALSE)))&lt;3,"BAJO",IF((VLOOKUP(G1037,'Tabla 2-3-4-5'!$B$10:$C$12,2,FALSE)*(VLOOKUP('Matriz Nº2 Análisis'!H1037,'Tabla 2-3-4-5'!$B$10:$C$12,2,FALSE)))&gt;5,"ALTO","MEDIO"))," ")</f>
        <v xml:space="preserve"> </v>
      </c>
      <c r="J1037" s="9"/>
      <c r="K1037" s="10"/>
      <c r="N1037" s="10"/>
      <c r="O1037" s="10"/>
      <c r="P1037" s="10"/>
      <c r="Q1037" s="10"/>
      <c r="R1037" s="10"/>
      <c r="S1037" s="10"/>
      <c r="T1037" s="10"/>
      <c r="U1037" s="10"/>
      <c r="V1037" s="10"/>
      <c r="W1037" s="10"/>
      <c r="X1037" s="10"/>
      <c r="Y1037" s="10"/>
      <c r="Z1037" s="10"/>
      <c r="AA1037" s="10"/>
      <c r="AB1037" s="10"/>
      <c r="AC1037" s="10"/>
    </row>
    <row r="1038" spans="1:29" ht="83.25" customHeight="1" x14ac:dyDescent="0.3">
      <c r="A1038" s="136" t="str">
        <f>'Matriz Nº1 Identificación'!A1038</f>
        <v>114. 3</v>
      </c>
      <c r="B1038" s="4" t="str">
        <f>IF('Matriz Nº1 Identificación'!B1038&lt;&gt;" ",'Matriz Nº1 Identificación'!F1038," ")</f>
        <v xml:space="preserve"> </v>
      </c>
      <c r="C1038" s="101"/>
      <c r="D1038" s="101"/>
      <c r="E1038" s="4" t="str">
        <f>IFERROR(IF((VLOOKUP(C1038,'Tabla 2-3-4-5'!$B$10:$C$12,2,FALSE)*(VLOOKUP('Matriz Nº2 Análisis'!D1038,'Tabla 2-3-4-5'!$B$10:$C$12,2,FALSE)))&lt;3,"BAJO",IF((VLOOKUP(C1038,'Tabla 2-3-4-5'!$B$10:$C$12,2,FALSE)*(VLOOKUP('Matriz Nº2 Análisis'!D1038,'Tabla 2-3-4-5'!$B$10:$C$12,2,FALSE)))&gt;5,"ALTO","MEDIO"))," ")</f>
        <v xml:space="preserve"> </v>
      </c>
      <c r="F1038" s="5" t="str">
        <f>IF(B1038&lt;&gt;" ",'Matriz Nº1 Identificación'!E1038," ")</f>
        <v xml:space="preserve"> </v>
      </c>
      <c r="G1038" s="101"/>
      <c r="H1038" s="101"/>
      <c r="I1038" s="4" t="str">
        <f>IFERROR(IF((VLOOKUP(G1038,'Tabla 2-3-4-5'!$B$10:$C$12,2,FALSE)*(VLOOKUP('Matriz Nº2 Análisis'!H1038,'Tabla 2-3-4-5'!$B$10:$C$12,2,FALSE)))&lt;3,"BAJO",IF((VLOOKUP(G1038,'Tabla 2-3-4-5'!$B$10:$C$12,2,FALSE)*(VLOOKUP('Matriz Nº2 Análisis'!H1038,'Tabla 2-3-4-5'!$B$10:$C$12,2,FALSE)))&gt;5,"ALTO","MEDIO"))," ")</f>
        <v xml:space="preserve"> </v>
      </c>
      <c r="J1038" s="9"/>
      <c r="K1038" s="10"/>
      <c r="N1038" s="10"/>
      <c r="O1038" s="10"/>
      <c r="P1038" s="10"/>
      <c r="Q1038" s="10"/>
      <c r="R1038" s="10"/>
      <c r="S1038" s="10"/>
      <c r="T1038" s="10"/>
      <c r="U1038" s="10"/>
      <c r="V1038" s="10"/>
      <c r="W1038" s="10"/>
      <c r="X1038" s="10"/>
      <c r="Y1038" s="10"/>
      <c r="Z1038" s="10"/>
      <c r="AA1038" s="10"/>
      <c r="AB1038" s="10"/>
      <c r="AC1038" s="10"/>
    </row>
    <row r="1039" spans="1:29" ht="83.25" customHeight="1" x14ac:dyDescent="0.3">
      <c r="A1039" s="136" t="str">
        <f>'Matriz Nº1 Identificación'!A1039</f>
        <v>114. 4</v>
      </c>
      <c r="B1039" s="4" t="str">
        <f>IF('Matriz Nº1 Identificación'!B1039&lt;&gt;" ",'Matriz Nº1 Identificación'!F1039," ")</f>
        <v xml:space="preserve"> </v>
      </c>
      <c r="C1039" s="101"/>
      <c r="D1039" s="101"/>
      <c r="E1039" s="4" t="str">
        <f>IFERROR(IF((VLOOKUP(C1039,'Tabla 2-3-4-5'!$B$10:$C$12,2,FALSE)*(VLOOKUP('Matriz Nº2 Análisis'!D1039,'Tabla 2-3-4-5'!$B$10:$C$12,2,FALSE)))&lt;3,"BAJO",IF((VLOOKUP(C1039,'Tabla 2-3-4-5'!$B$10:$C$12,2,FALSE)*(VLOOKUP('Matriz Nº2 Análisis'!D1039,'Tabla 2-3-4-5'!$B$10:$C$12,2,FALSE)))&gt;5,"ALTO","MEDIO"))," ")</f>
        <v xml:space="preserve"> </v>
      </c>
      <c r="F1039" s="5" t="str">
        <f>IF(B1039&lt;&gt;" ",'Matriz Nº1 Identificación'!E1039," ")</f>
        <v xml:space="preserve"> </v>
      </c>
      <c r="G1039" s="101"/>
      <c r="H1039" s="101"/>
      <c r="I1039" s="4" t="str">
        <f>IFERROR(IF((VLOOKUP(G1039,'Tabla 2-3-4-5'!$B$10:$C$12,2,FALSE)*(VLOOKUP('Matriz Nº2 Análisis'!H1039,'Tabla 2-3-4-5'!$B$10:$C$12,2,FALSE)))&lt;3,"BAJO",IF((VLOOKUP(G1039,'Tabla 2-3-4-5'!$B$10:$C$12,2,FALSE)*(VLOOKUP('Matriz Nº2 Análisis'!H1039,'Tabla 2-3-4-5'!$B$10:$C$12,2,FALSE)))&gt;5,"ALTO","MEDIO"))," ")</f>
        <v xml:space="preserve"> </v>
      </c>
      <c r="J1039" s="9"/>
      <c r="K1039" s="10"/>
      <c r="N1039" s="10"/>
      <c r="O1039" s="10"/>
      <c r="P1039" s="10"/>
      <c r="Q1039" s="10"/>
      <c r="R1039" s="10"/>
      <c r="S1039" s="10"/>
      <c r="T1039" s="10"/>
      <c r="U1039" s="10"/>
      <c r="V1039" s="10"/>
      <c r="W1039" s="10"/>
      <c r="X1039" s="10"/>
      <c r="Y1039" s="10"/>
      <c r="Z1039" s="10"/>
      <c r="AA1039" s="10"/>
      <c r="AB1039" s="10"/>
      <c r="AC1039" s="10"/>
    </row>
    <row r="1040" spans="1:29" ht="83.25" customHeight="1" x14ac:dyDescent="0.3">
      <c r="A1040" s="136" t="str">
        <f>'Matriz Nº1 Identificación'!A1040</f>
        <v>114. 5</v>
      </c>
      <c r="B1040" s="4" t="str">
        <f>IF('Matriz Nº1 Identificación'!B1040&lt;&gt;" ",'Matriz Nº1 Identificación'!F1040," ")</f>
        <v xml:space="preserve"> </v>
      </c>
      <c r="C1040" s="101"/>
      <c r="D1040" s="101"/>
      <c r="E1040" s="4" t="str">
        <f>IFERROR(IF((VLOOKUP(C1040,'Tabla 2-3-4-5'!$B$10:$C$12,2,FALSE)*(VLOOKUP('Matriz Nº2 Análisis'!D1040,'Tabla 2-3-4-5'!$B$10:$C$12,2,FALSE)))&lt;3,"BAJO",IF((VLOOKUP(C1040,'Tabla 2-3-4-5'!$B$10:$C$12,2,FALSE)*(VLOOKUP('Matriz Nº2 Análisis'!D1040,'Tabla 2-3-4-5'!$B$10:$C$12,2,FALSE)))&gt;5,"ALTO","MEDIO"))," ")</f>
        <v xml:space="preserve"> </v>
      </c>
      <c r="F1040" s="5" t="str">
        <f>IF(B1040&lt;&gt;" ",'Matriz Nº1 Identificación'!E1040," ")</f>
        <v xml:space="preserve"> </v>
      </c>
      <c r="G1040" s="101"/>
      <c r="H1040" s="101"/>
      <c r="I1040" s="4" t="str">
        <f>IFERROR(IF((VLOOKUP(G1040,'Tabla 2-3-4-5'!$B$10:$C$12,2,FALSE)*(VLOOKUP('Matriz Nº2 Análisis'!H1040,'Tabla 2-3-4-5'!$B$10:$C$12,2,FALSE)))&lt;3,"BAJO",IF((VLOOKUP(G1040,'Tabla 2-3-4-5'!$B$10:$C$12,2,FALSE)*(VLOOKUP('Matriz Nº2 Análisis'!H1040,'Tabla 2-3-4-5'!$B$10:$C$12,2,FALSE)))&gt;5,"ALTO","MEDIO"))," ")</f>
        <v xml:space="preserve"> </v>
      </c>
      <c r="J1040" s="9"/>
      <c r="K1040" s="10"/>
      <c r="N1040" s="10"/>
      <c r="O1040" s="10"/>
      <c r="P1040" s="10"/>
      <c r="Q1040" s="10"/>
      <c r="R1040" s="10"/>
      <c r="S1040" s="10"/>
      <c r="T1040" s="10"/>
      <c r="U1040" s="10"/>
      <c r="V1040" s="10"/>
      <c r="W1040" s="10"/>
      <c r="X1040" s="10"/>
      <c r="Y1040" s="10"/>
      <c r="Z1040" s="10"/>
      <c r="AA1040" s="10"/>
      <c r="AB1040" s="10"/>
      <c r="AC1040" s="10"/>
    </row>
    <row r="1041" spans="1:29" ht="83.25" customHeight="1" x14ac:dyDescent="0.3">
      <c r="A1041" s="136" t="str">
        <f>'Matriz Nº1 Identificación'!A1041</f>
        <v>114. 6</v>
      </c>
      <c r="B1041" s="4" t="str">
        <f>IF('Matriz Nº1 Identificación'!B1041&lt;&gt;" ",'Matriz Nº1 Identificación'!F1041," ")</f>
        <v xml:space="preserve"> </v>
      </c>
      <c r="C1041" s="101"/>
      <c r="D1041" s="101"/>
      <c r="E1041" s="4" t="str">
        <f>IFERROR(IF((VLOOKUP(C1041,'Tabla 2-3-4-5'!$B$10:$C$12,2,FALSE)*(VLOOKUP('Matriz Nº2 Análisis'!D1041,'Tabla 2-3-4-5'!$B$10:$C$12,2,FALSE)))&lt;3,"BAJO",IF((VLOOKUP(C1041,'Tabla 2-3-4-5'!$B$10:$C$12,2,FALSE)*(VLOOKUP('Matriz Nº2 Análisis'!D1041,'Tabla 2-3-4-5'!$B$10:$C$12,2,FALSE)))&gt;5,"ALTO","MEDIO"))," ")</f>
        <v xml:space="preserve"> </v>
      </c>
      <c r="F1041" s="5" t="str">
        <f>IF(B1041&lt;&gt;" ",'Matriz Nº1 Identificación'!E1041," ")</f>
        <v xml:space="preserve"> </v>
      </c>
      <c r="G1041" s="101"/>
      <c r="H1041" s="101"/>
      <c r="I1041" s="4" t="str">
        <f>IFERROR(IF((VLOOKUP(G1041,'Tabla 2-3-4-5'!$B$10:$C$12,2,FALSE)*(VLOOKUP('Matriz Nº2 Análisis'!H1041,'Tabla 2-3-4-5'!$B$10:$C$12,2,FALSE)))&lt;3,"BAJO",IF((VLOOKUP(G1041,'Tabla 2-3-4-5'!$B$10:$C$12,2,FALSE)*(VLOOKUP('Matriz Nº2 Análisis'!H1041,'Tabla 2-3-4-5'!$B$10:$C$12,2,FALSE)))&gt;5,"ALTO","MEDIO"))," ")</f>
        <v xml:space="preserve"> </v>
      </c>
      <c r="J1041" s="9"/>
      <c r="K1041" s="10"/>
      <c r="N1041" s="10"/>
      <c r="O1041" s="10"/>
      <c r="P1041" s="10"/>
      <c r="Q1041" s="10"/>
      <c r="R1041" s="10"/>
      <c r="S1041" s="10"/>
      <c r="T1041" s="10"/>
      <c r="U1041" s="10"/>
      <c r="V1041" s="10"/>
      <c r="W1041" s="10"/>
      <c r="X1041" s="10"/>
      <c r="Y1041" s="10"/>
      <c r="Z1041" s="10"/>
      <c r="AA1041" s="10"/>
      <c r="AB1041" s="10"/>
      <c r="AC1041" s="10"/>
    </row>
    <row r="1042" spans="1:29" ht="83.25" customHeight="1" thickBot="1" x14ac:dyDescent="0.35">
      <c r="A1042" s="136" t="str">
        <f>'Matriz Nº1 Identificación'!A1042</f>
        <v>114. 7</v>
      </c>
      <c r="B1042" s="4" t="str">
        <f>IF('Matriz Nº1 Identificación'!B1042&lt;&gt;" ",'Matriz Nº1 Identificación'!F1042," ")</f>
        <v xml:space="preserve"> </v>
      </c>
      <c r="C1042" s="101"/>
      <c r="D1042" s="101"/>
      <c r="E1042" s="4" t="str">
        <f>IFERROR(IF((VLOOKUP(C1042,'Tabla 2-3-4-5'!$B$10:$C$12,2,FALSE)*(VLOOKUP('Matriz Nº2 Análisis'!D1042,'Tabla 2-3-4-5'!$B$10:$C$12,2,FALSE)))&lt;3,"BAJO",IF((VLOOKUP(C1042,'Tabla 2-3-4-5'!$B$10:$C$12,2,FALSE)*(VLOOKUP('Matriz Nº2 Análisis'!D1042,'Tabla 2-3-4-5'!$B$10:$C$12,2,FALSE)))&gt;5,"ALTO","MEDIO"))," ")</f>
        <v xml:space="preserve"> </v>
      </c>
      <c r="F1042" s="5" t="str">
        <f>IF(B1042&lt;&gt;" ",'Matriz Nº1 Identificación'!E1042," ")</f>
        <v xml:space="preserve"> </v>
      </c>
      <c r="G1042" s="101"/>
      <c r="H1042" s="101"/>
      <c r="I1042" s="4" t="str">
        <f>IFERROR(IF((VLOOKUP(G1042,'Tabla 2-3-4-5'!$B$10:$C$12,2,FALSE)*(VLOOKUP('Matriz Nº2 Análisis'!H1042,'Tabla 2-3-4-5'!$B$10:$C$12,2,FALSE)))&lt;3,"BAJO",IF((VLOOKUP(G1042,'Tabla 2-3-4-5'!$B$10:$C$12,2,FALSE)*(VLOOKUP('Matriz Nº2 Análisis'!H1042,'Tabla 2-3-4-5'!$B$10:$C$12,2,FALSE)))&gt;5,"ALTO","MEDIO"))," ")</f>
        <v xml:space="preserve"> </v>
      </c>
      <c r="J1042" s="9"/>
      <c r="K1042" s="10"/>
      <c r="N1042" s="10"/>
      <c r="O1042" s="10"/>
      <c r="P1042" s="10"/>
      <c r="Q1042" s="10"/>
      <c r="R1042" s="10"/>
      <c r="S1042" s="10"/>
      <c r="T1042" s="10"/>
      <c r="U1042" s="10"/>
      <c r="V1042" s="10"/>
      <c r="W1042" s="10"/>
      <c r="X1042" s="10"/>
      <c r="Y1042" s="10"/>
      <c r="Z1042" s="10"/>
      <c r="AA1042" s="10"/>
      <c r="AB1042" s="10"/>
      <c r="AC1042" s="10"/>
    </row>
    <row r="1043" spans="1:29" ht="23.25" customHeight="1" thickBot="1" x14ac:dyDescent="0.35">
      <c r="A1043" s="73" t="str">
        <f>'Matriz Nº1 Identificación'!A1043</f>
        <v xml:space="preserve">Objetivo Estratégico: </v>
      </c>
      <c r="B1043" s="409">
        <f>+'Matriz Nº1 Identificación'!B1043:H1043</f>
        <v>0</v>
      </c>
      <c r="C1043" s="410"/>
      <c r="D1043" s="410"/>
      <c r="E1043" s="410"/>
      <c r="F1043" s="410"/>
      <c r="G1043" s="410"/>
      <c r="H1043" s="410"/>
      <c r="I1043" s="411"/>
      <c r="J1043" s="1"/>
    </row>
    <row r="1044" spans="1:29" ht="26.25" customHeight="1" x14ac:dyDescent="0.3">
      <c r="A1044" s="75" t="str">
        <f>'Matriz Nº1 Identificación'!A1044</f>
        <v>Objetivo táctico</v>
      </c>
      <c r="B1044" s="406" t="str">
        <f>+'Matriz Nº1 Identificación'!B1044:H1044</f>
        <v xml:space="preserve">115. </v>
      </c>
      <c r="C1044" s="407"/>
      <c r="D1044" s="407"/>
      <c r="E1044" s="407"/>
      <c r="F1044" s="407"/>
      <c r="G1044" s="407"/>
      <c r="H1044" s="407"/>
      <c r="I1044" s="408"/>
      <c r="J1044" s="1"/>
    </row>
    <row r="1045" spans="1:29" ht="83.25" customHeight="1" x14ac:dyDescent="0.3">
      <c r="A1045" s="136" t="str">
        <f>'Matriz Nº1 Identificación'!A1045</f>
        <v>115. 1</v>
      </c>
      <c r="B1045" s="4" t="str">
        <f>IF('Matriz Nº1 Identificación'!B1045&lt;&gt;" ",'Matriz Nº1 Identificación'!F1045," ")</f>
        <v xml:space="preserve"> </v>
      </c>
      <c r="C1045" s="101"/>
      <c r="D1045" s="101"/>
      <c r="E1045" s="4" t="str">
        <f>IFERROR(IF((VLOOKUP(C1045,'Tabla 2-3-4-5'!$B$10:$C$12,2,FALSE)*(VLOOKUP('Matriz Nº2 Análisis'!D1045,'Tabla 2-3-4-5'!$B$10:$C$12,2,FALSE)))&lt;3,"BAJO",IF((VLOOKUP(C1045,'Tabla 2-3-4-5'!$B$10:$C$12,2,FALSE)*(VLOOKUP('Matriz Nº2 Análisis'!D1045,'Tabla 2-3-4-5'!$B$10:$C$12,2,FALSE)))&gt;5,"ALTO","MEDIO"))," ")</f>
        <v xml:space="preserve"> </v>
      </c>
      <c r="F1045" s="5" t="str">
        <f>IF(B1045&lt;&gt;" ",'Matriz Nº1 Identificación'!E1045," ")</f>
        <v xml:space="preserve"> </v>
      </c>
      <c r="G1045" s="101"/>
      <c r="H1045" s="101"/>
      <c r="I1045" s="4" t="str">
        <f>IFERROR(IF((VLOOKUP(G1045,'Tabla 2-3-4-5'!$B$10:$C$12,2,FALSE)*(VLOOKUP('Matriz Nº2 Análisis'!H1045,'Tabla 2-3-4-5'!$B$10:$C$12,2,FALSE)))&lt;3,"BAJO",IF((VLOOKUP(G1045,'Tabla 2-3-4-5'!$B$10:$C$12,2,FALSE)*(VLOOKUP('Matriz Nº2 Análisis'!H1045,'Tabla 2-3-4-5'!$B$10:$C$12,2,FALSE)))&gt;5,"ALTO","MEDIO"))," ")</f>
        <v xml:space="preserve"> </v>
      </c>
      <c r="J1045" s="9"/>
      <c r="K1045" s="10"/>
      <c r="N1045" s="10"/>
      <c r="O1045" s="10"/>
      <c r="P1045" s="10"/>
      <c r="Q1045" s="10"/>
      <c r="R1045" s="10"/>
      <c r="S1045" s="10"/>
      <c r="T1045" s="10"/>
      <c r="U1045" s="10"/>
      <c r="V1045" s="10"/>
      <c r="W1045" s="10"/>
      <c r="X1045" s="10"/>
      <c r="Y1045" s="10"/>
      <c r="Z1045" s="10"/>
      <c r="AA1045" s="10"/>
      <c r="AB1045" s="10"/>
      <c r="AC1045" s="10"/>
    </row>
    <row r="1046" spans="1:29" ht="83.25" customHeight="1" x14ac:dyDescent="0.3">
      <c r="A1046" s="136" t="str">
        <f>'Matriz Nº1 Identificación'!A1046</f>
        <v>115. 2</v>
      </c>
      <c r="B1046" s="4" t="str">
        <f>IF('Matriz Nº1 Identificación'!B1046&lt;&gt;" ",'Matriz Nº1 Identificación'!F1046," ")</f>
        <v xml:space="preserve"> </v>
      </c>
      <c r="C1046" s="101"/>
      <c r="D1046" s="101"/>
      <c r="E1046" s="4" t="str">
        <f>IFERROR(IF((VLOOKUP(C1046,'Tabla 2-3-4-5'!$B$10:$C$12,2,FALSE)*(VLOOKUP('Matriz Nº2 Análisis'!D1046,'Tabla 2-3-4-5'!$B$10:$C$12,2,FALSE)))&lt;3,"BAJO",IF((VLOOKUP(C1046,'Tabla 2-3-4-5'!$B$10:$C$12,2,FALSE)*(VLOOKUP('Matriz Nº2 Análisis'!D1046,'Tabla 2-3-4-5'!$B$10:$C$12,2,FALSE)))&gt;5,"ALTO","MEDIO"))," ")</f>
        <v xml:space="preserve"> </v>
      </c>
      <c r="F1046" s="5" t="str">
        <f>IF(B1046&lt;&gt;" ",'Matriz Nº1 Identificación'!E1046," ")</f>
        <v xml:space="preserve"> </v>
      </c>
      <c r="G1046" s="101"/>
      <c r="H1046" s="101"/>
      <c r="I1046" s="4" t="str">
        <f>IFERROR(IF((VLOOKUP(G1046,'Tabla 2-3-4-5'!$B$10:$C$12,2,FALSE)*(VLOOKUP('Matriz Nº2 Análisis'!H1046,'Tabla 2-3-4-5'!$B$10:$C$12,2,FALSE)))&lt;3,"BAJO",IF((VLOOKUP(G1046,'Tabla 2-3-4-5'!$B$10:$C$12,2,FALSE)*(VLOOKUP('Matriz Nº2 Análisis'!H1046,'Tabla 2-3-4-5'!$B$10:$C$12,2,FALSE)))&gt;5,"ALTO","MEDIO"))," ")</f>
        <v xml:space="preserve"> </v>
      </c>
      <c r="J1046" s="9"/>
      <c r="K1046" s="10"/>
      <c r="N1046" s="10"/>
      <c r="O1046" s="10"/>
      <c r="P1046" s="10"/>
      <c r="Q1046" s="10"/>
      <c r="R1046" s="10"/>
      <c r="S1046" s="10"/>
      <c r="T1046" s="10"/>
      <c r="U1046" s="10"/>
      <c r="V1046" s="10"/>
      <c r="W1046" s="10"/>
      <c r="X1046" s="10"/>
      <c r="Y1046" s="10"/>
      <c r="Z1046" s="10"/>
      <c r="AA1046" s="10"/>
      <c r="AB1046" s="10"/>
      <c r="AC1046" s="10"/>
    </row>
    <row r="1047" spans="1:29" ht="83.25" customHeight="1" x14ac:dyDescent="0.3">
      <c r="A1047" s="136" t="str">
        <f>'Matriz Nº1 Identificación'!A1047</f>
        <v>115. 3</v>
      </c>
      <c r="B1047" s="4" t="str">
        <f>IF('Matriz Nº1 Identificación'!B1047&lt;&gt;" ",'Matriz Nº1 Identificación'!F1047," ")</f>
        <v xml:space="preserve"> </v>
      </c>
      <c r="C1047" s="101"/>
      <c r="D1047" s="101"/>
      <c r="E1047" s="4" t="str">
        <f>IFERROR(IF((VLOOKUP(C1047,'Tabla 2-3-4-5'!$B$10:$C$12,2,FALSE)*(VLOOKUP('Matriz Nº2 Análisis'!D1047,'Tabla 2-3-4-5'!$B$10:$C$12,2,FALSE)))&lt;3,"BAJO",IF((VLOOKUP(C1047,'Tabla 2-3-4-5'!$B$10:$C$12,2,FALSE)*(VLOOKUP('Matriz Nº2 Análisis'!D1047,'Tabla 2-3-4-5'!$B$10:$C$12,2,FALSE)))&gt;5,"ALTO","MEDIO"))," ")</f>
        <v xml:space="preserve"> </v>
      </c>
      <c r="F1047" s="5" t="str">
        <f>IF(B1047&lt;&gt;" ",'Matriz Nº1 Identificación'!E1047," ")</f>
        <v xml:space="preserve"> </v>
      </c>
      <c r="G1047" s="101"/>
      <c r="H1047" s="101"/>
      <c r="I1047" s="4" t="str">
        <f>IFERROR(IF((VLOOKUP(G1047,'Tabla 2-3-4-5'!$B$10:$C$12,2,FALSE)*(VLOOKUP('Matriz Nº2 Análisis'!H1047,'Tabla 2-3-4-5'!$B$10:$C$12,2,FALSE)))&lt;3,"BAJO",IF((VLOOKUP(G1047,'Tabla 2-3-4-5'!$B$10:$C$12,2,FALSE)*(VLOOKUP('Matriz Nº2 Análisis'!H1047,'Tabla 2-3-4-5'!$B$10:$C$12,2,FALSE)))&gt;5,"ALTO","MEDIO"))," ")</f>
        <v xml:space="preserve"> </v>
      </c>
      <c r="J1047" s="9"/>
      <c r="K1047" s="10"/>
      <c r="N1047" s="10"/>
      <c r="O1047" s="10"/>
      <c r="P1047" s="10"/>
      <c r="Q1047" s="10"/>
      <c r="R1047" s="10"/>
      <c r="S1047" s="10"/>
      <c r="T1047" s="10"/>
      <c r="U1047" s="10"/>
      <c r="V1047" s="10"/>
      <c r="W1047" s="10"/>
      <c r="X1047" s="10"/>
      <c r="Y1047" s="10"/>
      <c r="Z1047" s="10"/>
      <c r="AA1047" s="10"/>
      <c r="AB1047" s="10"/>
      <c r="AC1047" s="10"/>
    </row>
    <row r="1048" spans="1:29" ht="83.25" customHeight="1" x14ac:dyDescent="0.3">
      <c r="A1048" s="136" t="str">
        <f>'Matriz Nº1 Identificación'!A1048</f>
        <v>115. 4</v>
      </c>
      <c r="B1048" s="4" t="str">
        <f>IF('Matriz Nº1 Identificación'!B1048&lt;&gt;" ",'Matriz Nº1 Identificación'!F1048," ")</f>
        <v xml:space="preserve"> </v>
      </c>
      <c r="C1048" s="101"/>
      <c r="D1048" s="101"/>
      <c r="E1048" s="4" t="str">
        <f>IFERROR(IF((VLOOKUP(C1048,'Tabla 2-3-4-5'!$B$10:$C$12,2,FALSE)*(VLOOKUP('Matriz Nº2 Análisis'!D1048,'Tabla 2-3-4-5'!$B$10:$C$12,2,FALSE)))&lt;3,"BAJO",IF((VLOOKUP(C1048,'Tabla 2-3-4-5'!$B$10:$C$12,2,FALSE)*(VLOOKUP('Matriz Nº2 Análisis'!D1048,'Tabla 2-3-4-5'!$B$10:$C$12,2,FALSE)))&gt;5,"ALTO","MEDIO"))," ")</f>
        <v xml:space="preserve"> </v>
      </c>
      <c r="F1048" s="5" t="str">
        <f>IF(B1048&lt;&gt;" ",'Matriz Nº1 Identificación'!E1048," ")</f>
        <v xml:space="preserve"> </v>
      </c>
      <c r="G1048" s="101"/>
      <c r="H1048" s="101"/>
      <c r="I1048" s="4" t="str">
        <f>IFERROR(IF((VLOOKUP(G1048,'Tabla 2-3-4-5'!$B$10:$C$12,2,FALSE)*(VLOOKUP('Matriz Nº2 Análisis'!H1048,'Tabla 2-3-4-5'!$B$10:$C$12,2,FALSE)))&lt;3,"BAJO",IF((VLOOKUP(G1048,'Tabla 2-3-4-5'!$B$10:$C$12,2,FALSE)*(VLOOKUP('Matriz Nº2 Análisis'!H1048,'Tabla 2-3-4-5'!$B$10:$C$12,2,FALSE)))&gt;5,"ALTO","MEDIO"))," ")</f>
        <v xml:space="preserve"> </v>
      </c>
      <c r="J1048" s="9"/>
      <c r="K1048" s="10"/>
      <c r="N1048" s="10"/>
      <c r="O1048" s="10"/>
      <c r="P1048" s="10"/>
      <c r="Q1048" s="10"/>
      <c r="R1048" s="10"/>
      <c r="S1048" s="10"/>
      <c r="T1048" s="10"/>
      <c r="U1048" s="10"/>
      <c r="V1048" s="10"/>
      <c r="W1048" s="10"/>
      <c r="X1048" s="10"/>
      <c r="Y1048" s="10"/>
      <c r="Z1048" s="10"/>
      <c r="AA1048" s="10"/>
      <c r="AB1048" s="10"/>
      <c r="AC1048" s="10"/>
    </row>
    <row r="1049" spans="1:29" ht="83.25" customHeight="1" x14ac:dyDescent="0.3">
      <c r="A1049" s="136" t="str">
        <f>'Matriz Nº1 Identificación'!A1049</f>
        <v>115. 5</v>
      </c>
      <c r="B1049" s="4" t="str">
        <f>IF('Matriz Nº1 Identificación'!B1049&lt;&gt;" ",'Matriz Nº1 Identificación'!F1049," ")</f>
        <v xml:space="preserve"> </v>
      </c>
      <c r="C1049" s="101"/>
      <c r="D1049" s="101"/>
      <c r="E1049" s="4" t="str">
        <f>IFERROR(IF((VLOOKUP(C1049,'Tabla 2-3-4-5'!$B$10:$C$12,2,FALSE)*(VLOOKUP('Matriz Nº2 Análisis'!D1049,'Tabla 2-3-4-5'!$B$10:$C$12,2,FALSE)))&lt;3,"BAJO",IF((VLOOKUP(C1049,'Tabla 2-3-4-5'!$B$10:$C$12,2,FALSE)*(VLOOKUP('Matriz Nº2 Análisis'!D1049,'Tabla 2-3-4-5'!$B$10:$C$12,2,FALSE)))&gt;5,"ALTO","MEDIO"))," ")</f>
        <v xml:space="preserve"> </v>
      </c>
      <c r="F1049" s="5" t="str">
        <f>IF(B1049&lt;&gt;" ",'Matriz Nº1 Identificación'!E1049," ")</f>
        <v xml:space="preserve"> </v>
      </c>
      <c r="G1049" s="101"/>
      <c r="H1049" s="101"/>
      <c r="I1049" s="4" t="str">
        <f>IFERROR(IF((VLOOKUP(G1049,'Tabla 2-3-4-5'!$B$10:$C$12,2,FALSE)*(VLOOKUP('Matriz Nº2 Análisis'!H1049,'Tabla 2-3-4-5'!$B$10:$C$12,2,FALSE)))&lt;3,"BAJO",IF((VLOOKUP(G1049,'Tabla 2-3-4-5'!$B$10:$C$12,2,FALSE)*(VLOOKUP('Matriz Nº2 Análisis'!H1049,'Tabla 2-3-4-5'!$B$10:$C$12,2,FALSE)))&gt;5,"ALTO","MEDIO"))," ")</f>
        <v xml:space="preserve"> </v>
      </c>
      <c r="J1049" s="9"/>
      <c r="K1049" s="10"/>
      <c r="N1049" s="10"/>
      <c r="O1049" s="10"/>
      <c r="P1049" s="10"/>
      <c r="Q1049" s="10"/>
      <c r="R1049" s="10"/>
      <c r="S1049" s="10"/>
      <c r="T1049" s="10"/>
      <c r="U1049" s="10"/>
      <c r="V1049" s="10"/>
      <c r="W1049" s="10"/>
      <c r="X1049" s="10"/>
      <c r="Y1049" s="10"/>
      <c r="Z1049" s="10"/>
      <c r="AA1049" s="10"/>
      <c r="AB1049" s="10"/>
      <c r="AC1049" s="10"/>
    </row>
    <row r="1050" spans="1:29" ht="83.25" customHeight="1" x14ac:dyDescent="0.3">
      <c r="A1050" s="136" t="str">
        <f>'Matriz Nº1 Identificación'!A1050</f>
        <v>115. 6</v>
      </c>
      <c r="B1050" s="4" t="str">
        <f>IF('Matriz Nº1 Identificación'!B1050&lt;&gt;" ",'Matriz Nº1 Identificación'!F1050," ")</f>
        <v xml:space="preserve"> </v>
      </c>
      <c r="C1050" s="101"/>
      <c r="D1050" s="101"/>
      <c r="E1050" s="4" t="str">
        <f>IFERROR(IF((VLOOKUP(C1050,'Tabla 2-3-4-5'!$B$10:$C$12,2,FALSE)*(VLOOKUP('Matriz Nº2 Análisis'!D1050,'Tabla 2-3-4-5'!$B$10:$C$12,2,FALSE)))&lt;3,"BAJO",IF((VLOOKUP(C1050,'Tabla 2-3-4-5'!$B$10:$C$12,2,FALSE)*(VLOOKUP('Matriz Nº2 Análisis'!D1050,'Tabla 2-3-4-5'!$B$10:$C$12,2,FALSE)))&gt;5,"ALTO","MEDIO"))," ")</f>
        <v xml:space="preserve"> </v>
      </c>
      <c r="F1050" s="5" t="str">
        <f>IF(B1050&lt;&gt;" ",'Matriz Nº1 Identificación'!E1050," ")</f>
        <v xml:space="preserve"> </v>
      </c>
      <c r="G1050" s="101"/>
      <c r="H1050" s="101"/>
      <c r="I1050" s="4" t="str">
        <f>IFERROR(IF((VLOOKUP(G1050,'Tabla 2-3-4-5'!$B$10:$C$12,2,FALSE)*(VLOOKUP('Matriz Nº2 Análisis'!H1050,'Tabla 2-3-4-5'!$B$10:$C$12,2,FALSE)))&lt;3,"BAJO",IF((VLOOKUP(G1050,'Tabla 2-3-4-5'!$B$10:$C$12,2,FALSE)*(VLOOKUP('Matriz Nº2 Análisis'!H1050,'Tabla 2-3-4-5'!$B$10:$C$12,2,FALSE)))&gt;5,"ALTO","MEDIO"))," ")</f>
        <v xml:space="preserve"> </v>
      </c>
      <c r="J1050" s="9"/>
      <c r="K1050" s="10"/>
      <c r="N1050" s="10"/>
      <c r="O1050" s="10"/>
      <c r="P1050" s="10"/>
      <c r="Q1050" s="10"/>
      <c r="R1050" s="10"/>
      <c r="S1050" s="10"/>
      <c r="T1050" s="10"/>
      <c r="U1050" s="10"/>
      <c r="V1050" s="10"/>
      <c r="W1050" s="10"/>
      <c r="X1050" s="10"/>
      <c r="Y1050" s="10"/>
      <c r="Z1050" s="10"/>
      <c r="AA1050" s="10"/>
      <c r="AB1050" s="10"/>
      <c r="AC1050" s="10"/>
    </row>
    <row r="1051" spans="1:29" ht="83.25" customHeight="1" thickBot="1" x14ac:dyDescent="0.35">
      <c r="A1051" s="136" t="str">
        <f>'Matriz Nº1 Identificación'!A1051</f>
        <v>115. 7</v>
      </c>
      <c r="B1051" s="4" t="str">
        <f>IF('Matriz Nº1 Identificación'!B1051&lt;&gt;" ",'Matriz Nº1 Identificación'!F1051," ")</f>
        <v xml:space="preserve"> </v>
      </c>
      <c r="C1051" s="101"/>
      <c r="D1051" s="101"/>
      <c r="E1051" s="4" t="str">
        <f>IFERROR(IF((VLOOKUP(C1051,'Tabla 2-3-4-5'!$B$10:$C$12,2,FALSE)*(VLOOKUP('Matriz Nº2 Análisis'!D1051,'Tabla 2-3-4-5'!$B$10:$C$12,2,FALSE)))&lt;3,"BAJO",IF((VLOOKUP(C1051,'Tabla 2-3-4-5'!$B$10:$C$12,2,FALSE)*(VLOOKUP('Matriz Nº2 Análisis'!D1051,'Tabla 2-3-4-5'!$B$10:$C$12,2,FALSE)))&gt;5,"ALTO","MEDIO"))," ")</f>
        <v xml:space="preserve"> </v>
      </c>
      <c r="F1051" s="5" t="str">
        <f>IF(B1051&lt;&gt;" ",'Matriz Nº1 Identificación'!E1051," ")</f>
        <v xml:space="preserve"> </v>
      </c>
      <c r="G1051" s="101"/>
      <c r="H1051" s="101"/>
      <c r="I1051" s="4" t="str">
        <f>IFERROR(IF((VLOOKUP(G1051,'Tabla 2-3-4-5'!$B$10:$C$12,2,FALSE)*(VLOOKUP('Matriz Nº2 Análisis'!H1051,'Tabla 2-3-4-5'!$B$10:$C$12,2,FALSE)))&lt;3,"BAJO",IF((VLOOKUP(G1051,'Tabla 2-3-4-5'!$B$10:$C$12,2,FALSE)*(VLOOKUP('Matriz Nº2 Análisis'!H1051,'Tabla 2-3-4-5'!$B$10:$C$12,2,FALSE)))&gt;5,"ALTO","MEDIO"))," ")</f>
        <v xml:space="preserve"> </v>
      </c>
      <c r="J1051" s="9"/>
      <c r="K1051" s="10"/>
      <c r="N1051" s="10"/>
      <c r="O1051" s="10"/>
      <c r="P1051" s="10"/>
      <c r="Q1051" s="10"/>
      <c r="R1051" s="10"/>
      <c r="S1051" s="10"/>
      <c r="T1051" s="10"/>
      <c r="U1051" s="10"/>
      <c r="V1051" s="10"/>
      <c r="W1051" s="10"/>
      <c r="X1051" s="10"/>
      <c r="Y1051" s="10"/>
      <c r="Z1051" s="10"/>
      <c r="AA1051" s="10"/>
      <c r="AB1051" s="10"/>
      <c r="AC1051" s="10"/>
    </row>
    <row r="1052" spans="1:29" ht="23.25" customHeight="1" thickBot="1" x14ac:dyDescent="0.35">
      <c r="A1052" s="73" t="str">
        <f>'Matriz Nº1 Identificación'!A1052</f>
        <v xml:space="preserve">Objetivo Estratégico: </v>
      </c>
      <c r="B1052" s="409">
        <f>+'Matriz Nº1 Identificación'!B1052:H1052</f>
        <v>0</v>
      </c>
      <c r="C1052" s="410"/>
      <c r="D1052" s="410"/>
      <c r="E1052" s="410"/>
      <c r="F1052" s="410"/>
      <c r="G1052" s="410"/>
      <c r="H1052" s="410"/>
      <c r="I1052" s="411"/>
      <c r="J1052" s="1"/>
    </row>
    <row r="1053" spans="1:29" ht="26.25" customHeight="1" x14ac:dyDescent="0.3">
      <c r="A1053" s="75" t="str">
        <f>'Matriz Nº1 Identificación'!A1053</f>
        <v>Objetivo táctico</v>
      </c>
      <c r="B1053" s="406" t="str">
        <f>+'Matriz Nº1 Identificación'!B1053:H1053</f>
        <v xml:space="preserve">116. </v>
      </c>
      <c r="C1053" s="407"/>
      <c r="D1053" s="407"/>
      <c r="E1053" s="407"/>
      <c r="F1053" s="407"/>
      <c r="G1053" s="407"/>
      <c r="H1053" s="407"/>
      <c r="I1053" s="408"/>
      <c r="J1053" s="1"/>
    </row>
    <row r="1054" spans="1:29" ht="83.25" customHeight="1" x14ac:dyDescent="0.3">
      <c r="A1054" s="136" t="str">
        <f>'Matriz Nº1 Identificación'!A1054</f>
        <v>116. 1</v>
      </c>
      <c r="B1054" s="4" t="str">
        <f>IF('Matriz Nº1 Identificación'!B1054&lt;&gt;" ",'Matriz Nº1 Identificación'!F1054," ")</f>
        <v xml:space="preserve"> </v>
      </c>
      <c r="C1054" s="101"/>
      <c r="D1054" s="101"/>
      <c r="E1054" s="4" t="str">
        <f>IFERROR(IF((VLOOKUP(C1054,'Tabla 2-3-4-5'!$B$10:$C$12,2,FALSE)*(VLOOKUP('Matriz Nº2 Análisis'!D1054,'Tabla 2-3-4-5'!$B$10:$C$12,2,FALSE)))&lt;3,"BAJO",IF((VLOOKUP(C1054,'Tabla 2-3-4-5'!$B$10:$C$12,2,FALSE)*(VLOOKUP('Matriz Nº2 Análisis'!D1054,'Tabla 2-3-4-5'!$B$10:$C$12,2,FALSE)))&gt;5,"ALTO","MEDIO"))," ")</f>
        <v xml:space="preserve"> </v>
      </c>
      <c r="F1054" s="5" t="str">
        <f>IF(B1054&lt;&gt;" ",'Matriz Nº1 Identificación'!E1054," ")</f>
        <v xml:space="preserve"> </v>
      </c>
      <c r="G1054" s="101"/>
      <c r="H1054" s="101"/>
      <c r="I1054" s="4" t="str">
        <f>IFERROR(IF((VLOOKUP(G1054,'Tabla 2-3-4-5'!$B$10:$C$12,2,FALSE)*(VLOOKUP('Matriz Nº2 Análisis'!H1054,'Tabla 2-3-4-5'!$B$10:$C$12,2,FALSE)))&lt;3,"BAJO",IF((VLOOKUP(G1054,'Tabla 2-3-4-5'!$B$10:$C$12,2,FALSE)*(VLOOKUP('Matriz Nº2 Análisis'!H1054,'Tabla 2-3-4-5'!$B$10:$C$12,2,FALSE)))&gt;5,"ALTO","MEDIO"))," ")</f>
        <v xml:space="preserve"> </v>
      </c>
      <c r="J1054" s="9"/>
      <c r="K1054" s="10"/>
      <c r="N1054" s="10"/>
      <c r="O1054" s="10"/>
      <c r="P1054" s="10"/>
      <c r="Q1054" s="10"/>
      <c r="R1054" s="10"/>
      <c r="S1054" s="10"/>
      <c r="T1054" s="10"/>
      <c r="U1054" s="10"/>
      <c r="V1054" s="10"/>
      <c r="W1054" s="10"/>
      <c r="X1054" s="10"/>
      <c r="Y1054" s="10"/>
      <c r="Z1054" s="10"/>
      <c r="AA1054" s="10"/>
      <c r="AB1054" s="10"/>
      <c r="AC1054" s="10"/>
    </row>
    <row r="1055" spans="1:29" ht="83.25" customHeight="1" x14ac:dyDescent="0.3">
      <c r="A1055" s="136" t="str">
        <f>'Matriz Nº1 Identificación'!A1055</f>
        <v>116. 2</v>
      </c>
      <c r="B1055" s="4" t="str">
        <f>IF('Matriz Nº1 Identificación'!B1055&lt;&gt;" ",'Matriz Nº1 Identificación'!F1055," ")</f>
        <v xml:space="preserve"> </v>
      </c>
      <c r="C1055" s="101"/>
      <c r="D1055" s="101"/>
      <c r="E1055" s="4" t="str">
        <f>IFERROR(IF((VLOOKUP(C1055,'Tabla 2-3-4-5'!$B$10:$C$12,2,FALSE)*(VLOOKUP('Matriz Nº2 Análisis'!D1055,'Tabla 2-3-4-5'!$B$10:$C$12,2,FALSE)))&lt;3,"BAJO",IF((VLOOKUP(C1055,'Tabla 2-3-4-5'!$B$10:$C$12,2,FALSE)*(VLOOKUP('Matriz Nº2 Análisis'!D1055,'Tabla 2-3-4-5'!$B$10:$C$12,2,FALSE)))&gt;5,"ALTO","MEDIO"))," ")</f>
        <v xml:space="preserve"> </v>
      </c>
      <c r="F1055" s="5" t="str">
        <f>IF(B1055&lt;&gt;" ",'Matriz Nº1 Identificación'!E1055," ")</f>
        <v xml:space="preserve"> </v>
      </c>
      <c r="G1055" s="101"/>
      <c r="H1055" s="101"/>
      <c r="I1055" s="4" t="str">
        <f>IFERROR(IF((VLOOKUP(G1055,'Tabla 2-3-4-5'!$B$10:$C$12,2,FALSE)*(VLOOKUP('Matriz Nº2 Análisis'!H1055,'Tabla 2-3-4-5'!$B$10:$C$12,2,FALSE)))&lt;3,"BAJO",IF((VLOOKUP(G1055,'Tabla 2-3-4-5'!$B$10:$C$12,2,FALSE)*(VLOOKUP('Matriz Nº2 Análisis'!H1055,'Tabla 2-3-4-5'!$B$10:$C$12,2,FALSE)))&gt;5,"ALTO","MEDIO"))," ")</f>
        <v xml:space="preserve"> </v>
      </c>
      <c r="J1055" s="9"/>
      <c r="K1055" s="10"/>
      <c r="N1055" s="10"/>
      <c r="O1055" s="10"/>
      <c r="P1055" s="10"/>
      <c r="Q1055" s="10"/>
      <c r="R1055" s="10"/>
      <c r="S1055" s="10"/>
      <c r="T1055" s="10"/>
      <c r="U1055" s="10"/>
      <c r="V1055" s="10"/>
      <c r="W1055" s="10"/>
      <c r="X1055" s="10"/>
      <c r="Y1055" s="10"/>
      <c r="Z1055" s="10"/>
      <c r="AA1055" s="10"/>
      <c r="AB1055" s="10"/>
      <c r="AC1055" s="10"/>
    </row>
    <row r="1056" spans="1:29" ht="83.25" customHeight="1" x14ac:dyDescent="0.3">
      <c r="A1056" s="136" t="str">
        <f>'Matriz Nº1 Identificación'!A1056</f>
        <v>116. 3</v>
      </c>
      <c r="B1056" s="4" t="str">
        <f>IF('Matriz Nº1 Identificación'!B1056&lt;&gt;" ",'Matriz Nº1 Identificación'!F1056," ")</f>
        <v xml:space="preserve"> </v>
      </c>
      <c r="C1056" s="101"/>
      <c r="D1056" s="101"/>
      <c r="E1056" s="4" t="str">
        <f>IFERROR(IF((VLOOKUP(C1056,'Tabla 2-3-4-5'!$B$10:$C$12,2,FALSE)*(VLOOKUP('Matriz Nº2 Análisis'!D1056,'Tabla 2-3-4-5'!$B$10:$C$12,2,FALSE)))&lt;3,"BAJO",IF((VLOOKUP(C1056,'Tabla 2-3-4-5'!$B$10:$C$12,2,FALSE)*(VLOOKUP('Matriz Nº2 Análisis'!D1056,'Tabla 2-3-4-5'!$B$10:$C$12,2,FALSE)))&gt;5,"ALTO","MEDIO"))," ")</f>
        <v xml:space="preserve"> </v>
      </c>
      <c r="F1056" s="5" t="str">
        <f>IF(B1056&lt;&gt;" ",'Matriz Nº1 Identificación'!E1056," ")</f>
        <v xml:space="preserve"> </v>
      </c>
      <c r="G1056" s="101"/>
      <c r="H1056" s="101"/>
      <c r="I1056" s="4" t="str">
        <f>IFERROR(IF((VLOOKUP(G1056,'Tabla 2-3-4-5'!$B$10:$C$12,2,FALSE)*(VLOOKUP('Matriz Nº2 Análisis'!H1056,'Tabla 2-3-4-5'!$B$10:$C$12,2,FALSE)))&lt;3,"BAJO",IF((VLOOKUP(G1056,'Tabla 2-3-4-5'!$B$10:$C$12,2,FALSE)*(VLOOKUP('Matriz Nº2 Análisis'!H1056,'Tabla 2-3-4-5'!$B$10:$C$12,2,FALSE)))&gt;5,"ALTO","MEDIO"))," ")</f>
        <v xml:space="preserve"> </v>
      </c>
      <c r="J1056" s="9"/>
      <c r="K1056" s="10"/>
      <c r="N1056" s="10"/>
      <c r="O1056" s="10"/>
      <c r="P1056" s="10"/>
      <c r="Q1056" s="10"/>
      <c r="R1056" s="10"/>
      <c r="S1056" s="10"/>
      <c r="T1056" s="10"/>
      <c r="U1056" s="10"/>
      <c r="V1056" s="10"/>
      <c r="W1056" s="10"/>
      <c r="X1056" s="10"/>
      <c r="Y1056" s="10"/>
      <c r="Z1056" s="10"/>
      <c r="AA1056" s="10"/>
      <c r="AB1056" s="10"/>
      <c r="AC1056" s="10"/>
    </row>
    <row r="1057" spans="1:29" ht="83.25" customHeight="1" x14ac:dyDescent="0.3">
      <c r="A1057" s="136" t="str">
        <f>'Matriz Nº1 Identificación'!A1057</f>
        <v>116. 4</v>
      </c>
      <c r="B1057" s="4" t="str">
        <f>IF('Matriz Nº1 Identificación'!B1057&lt;&gt;" ",'Matriz Nº1 Identificación'!F1057," ")</f>
        <v xml:space="preserve"> </v>
      </c>
      <c r="C1057" s="101"/>
      <c r="D1057" s="101"/>
      <c r="E1057" s="4" t="str">
        <f>IFERROR(IF((VLOOKUP(C1057,'Tabla 2-3-4-5'!$B$10:$C$12,2,FALSE)*(VLOOKUP('Matriz Nº2 Análisis'!D1057,'Tabla 2-3-4-5'!$B$10:$C$12,2,FALSE)))&lt;3,"BAJO",IF((VLOOKUP(C1057,'Tabla 2-3-4-5'!$B$10:$C$12,2,FALSE)*(VLOOKUP('Matriz Nº2 Análisis'!D1057,'Tabla 2-3-4-5'!$B$10:$C$12,2,FALSE)))&gt;5,"ALTO","MEDIO"))," ")</f>
        <v xml:space="preserve"> </v>
      </c>
      <c r="F1057" s="5" t="str">
        <f>IF(B1057&lt;&gt;" ",'Matriz Nº1 Identificación'!E1057," ")</f>
        <v xml:space="preserve"> </v>
      </c>
      <c r="G1057" s="101"/>
      <c r="H1057" s="101"/>
      <c r="I1057" s="4" t="str">
        <f>IFERROR(IF((VLOOKUP(G1057,'Tabla 2-3-4-5'!$B$10:$C$12,2,FALSE)*(VLOOKUP('Matriz Nº2 Análisis'!H1057,'Tabla 2-3-4-5'!$B$10:$C$12,2,FALSE)))&lt;3,"BAJO",IF((VLOOKUP(G1057,'Tabla 2-3-4-5'!$B$10:$C$12,2,FALSE)*(VLOOKUP('Matriz Nº2 Análisis'!H1057,'Tabla 2-3-4-5'!$B$10:$C$12,2,FALSE)))&gt;5,"ALTO","MEDIO"))," ")</f>
        <v xml:space="preserve"> </v>
      </c>
      <c r="J1057" s="9"/>
      <c r="K1057" s="10"/>
      <c r="N1057" s="10"/>
      <c r="O1057" s="10"/>
      <c r="P1057" s="10"/>
      <c r="Q1057" s="10"/>
      <c r="R1057" s="10"/>
      <c r="S1057" s="10"/>
      <c r="T1057" s="10"/>
      <c r="U1057" s="10"/>
      <c r="V1057" s="10"/>
      <c r="W1057" s="10"/>
      <c r="X1057" s="10"/>
      <c r="Y1057" s="10"/>
      <c r="Z1057" s="10"/>
      <c r="AA1057" s="10"/>
      <c r="AB1057" s="10"/>
      <c r="AC1057" s="10"/>
    </row>
    <row r="1058" spans="1:29" ht="83.25" customHeight="1" x14ac:dyDescent="0.3">
      <c r="A1058" s="136" t="str">
        <f>'Matriz Nº1 Identificación'!A1058</f>
        <v>116. 5</v>
      </c>
      <c r="B1058" s="4" t="str">
        <f>IF('Matriz Nº1 Identificación'!B1058&lt;&gt;" ",'Matriz Nº1 Identificación'!F1058," ")</f>
        <v xml:space="preserve"> </v>
      </c>
      <c r="C1058" s="101"/>
      <c r="D1058" s="101"/>
      <c r="E1058" s="4" t="str">
        <f>IFERROR(IF((VLOOKUP(C1058,'Tabla 2-3-4-5'!$B$10:$C$12,2,FALSE)*(VLOOKUP('Matriz Nº2 Análisis'!D1058,'Tabla 2-3-4-5'!$B$10:$C$12,2,FALSE)))&lt;3,"BAJO",IF((VLOOKUP(C1058,'Tabla 2-3-4-5'!$B$10:$C$12,2,FALSE)*(VLOOKUP('Matriz Nº2 Análisis'!D1058,'Tabla 2-3-4-5'!$B$10:$C$12,2,FALSE)))&gt;5,"ALTO","MEDIO"))," ")</f>
        <v xml:space="preserve"> </v>
      </c>
      <c r="F1058" s="5" t="str">
        <f>IF(B1058&lt;&gt;" ",'Matriz Nº1 Identificación'!E1058," ")</f>
        <v xml:space="preserve"> </v>
      </c>
      <c r="G1058" s="101"/>
      <c r="H1058" s="101"/>
      <c r="I1058" s="4" t="str">
        <f>IFERROR(IF((VLOOKUP(G1058,'Tabla 2-3-4-5'!$B$10:$C$12,2,FALSE)*(VLOOKUP('Matriz Nº2 Análisis'!H1058,'Tabla 2-3-4-5'!$B$10:$C$12,2,FALSE)))&lt;3,"BAJO",IF((VLOOKUP(G1058,'Tabla 2-3-4-5'!$B$10:$C$12,2,FALSE)*(VLOOKUP('Matriz Nº2 Análisis'!H1058,'Tabla 2-3-4-5'!$B$10:$C$12,2,FALSE)))&gt;5,"ALTO","MEDIO"))," ")</f>
        <v xml:space="preserve"> </v>
      </c>
      <c r="J1058" s="9"/>
      <c r="K1058" s="10"/>
      <c r="N1058" s="10"/>
      <c r="O1058" s="10"/>
      <c r="P1058" s="10"/>
      <c r="Q1058" s="10"/>
      <c r="R1058" s="10"/>
      <c r="S1058" s="10"/>
      <c r="T1058" s="10"/>
      <c r="U1058" s="10"/>
      <c r="V1058" s="10"/>
      <c r="W1058" s="10"/>
      <c r="X1058" s="10"/>
      <c r="Y1058" s="10"/>
      <c r="Z1058" s="10"/>
      <c r="AA1058" s="10"/>
      <c r="AB1058" s="10"/>
      <c r="AC1058" s="10"/>
    </row>
    <row r="1059" spans="1:29" ht="83.25" customHeight="1" x14ac:dyDescent="0.3">
      <c r="A1059" s="136" t="str">
        <f>'Matriz Nº1 Identificación'!A1059</f>
        <v>116. 6</v>
      </c>
      <c r="B1059" s="4" t="str">
        <f>IF('Matriz Nº1 Identificación'!B1059&lt;&gt;" ",'Matriz Nº1 Identificación'!F1059," ")</f>
        <v xml:space="preserve"> </v>
      </c>
      <c r="C1059" s="101"/>
      <c r="D1059" s="101"/>
      <c r="E1059" s="4" t="str">
        <f>IFERROR(IF((VLOOKUP(C1059,'Tabla 2-3-4-5'!$B$10:$C$12,2,FALSE)*(VLOOKUP('Matriz Nº2 Análisis'!D1059,'Tabla 2-3-4-5'!$B$10:$C$12,2,FALSE)))&lt;3,"BAJO",IF((VLOOKUP(C1059,'Tabla 2-3-4-5'!$B$10:$C$12,2,FALSE)*(VLOOKUP('Matriz Nº2 Análisis'!D1059,'Tabla 2-3-4-5'!$B$10:$C$12,2,FALSE)))&gt;5,"ALTO","MEDIO"))," ")</f>
        <v xml:space="preserve"> </v>
      </c>
      <c r="F1059" s="5" t="str">
        <f>IF(B1059&lt;&gt;" ",'Matriz Nº1 Identificación'!E1059," ")</f>
        <v xml:space="preserve"> </v>
      </c>
      <c r="G1059" s="101"/>
      <c r="H1059" s="101"/>
      <c r="I1059" s="4" t="str">
        <f>IFERROR(IF((VLOOKUP(G1059,'Tabla 2-3-4-5'!$B$10:$C$12,2,FALSE)*(VLOOKUP('Matriz Nº2 Análisis'!H1059,'Tabla 2-3-4-5'!$B$10:$C$12,2,FALSE)))&lt;3,"BAJO",IF((VLOOKUP(G1059,'Tabla 2-3-4-5'!$B$10:$C$12,2,FALSE)*(VLOOKUP('Matriz Nº2 Análisis'!H1059,'Tabla 2-3-4-5'!$B$10:$C$12,2,FALSE)))&gt;5,"ALTO","MEDIO"))," ")</f>
        <v xml:space="preserve"> </v>
      </c>
      <c r="J1059" s="9"/>
      <c r="K1059" s="10"/>
      <c r="N1059" s="10"/>
      <c r="O1059" s="10"/>
      <c r="P1059" s="10"/>
      <c r="Q1059" s="10"/>
      <c r="R1059" s="10"/>
      <c r="S1059" s="10"/>
      <c r="T1059" s="10"/>
      <c r="U1059" s="10"/>
      <c r="V1059" s="10"/>
      <c r="W1059" s="10"/>
      <c r="X1059" s="10"/>
      <c r="Y1059" s="10"/>
      <c r="Z1059" s="10"/>
      <c r="AA1059" s="10"/>
      <c r="AB1059" s="10"/>
      <c r="AC1059" s="10"/>
    </row>
    <row r="1060" spans="1:29" ht="83.25" customHeight="1" thickBot="1" x14ac:dyDescent="0.35">
      <c r="A1060" s="136" t="str">
        <f>'Matriz Nº1 Identificación'!A1060</f>
        <v>116. 7</v>
      </c>
      <c r="B1060" s="4" t="str">
        <f>IF('Matriz Nº1 Identificación'!B1060&lt;&gt;" ",'Matriz Nº1 Identificación'!F1060," ")</f>
        <v xml:space="preserve"> </v>
      </c>
      <c r="C1060" s="101"/>
      <c r="D1060" s="101"/>
      <c r="E1060" s="4" t="str">
        <f>IFERROR(IF((VLOOKUP(C1060,'Tabla 2-3-4-5'!$B$10:$C$12,2,FALSE)*(VLOOKUP('Matriz Nº2 Análisis'!D1060,'Tabla 2-3-4-5'!$B$10:$C$12,2,FALSE)))&lt;3,"BAJO",IF((VLOOKUP(C1060,'Tabla 2-3-4-5'!$B$10:$C$12,2,FALSE)*(VLOOKUP('Matriz Nº2 Análisis'!D1060,'Tabla 2-3-4-5'!$B$10:$C$12,2,FALSE)))&gt;5,"ALTO","MEDIO"))," ")</f>
        <v xml:space="preserve"> </v>
      </c>
      <c r="F1060" s="5" t="str">
        <f>IF(B1060&lt;&gt;" ",'Matriz Nº1 Identificación'!E1060," ")</f>
        <v xml:space="preserve"> </v>
      </c>
      <c r="G1060" s="101"/>
      <c r="H1060" s="101"/>
      <c r="I1060" s="4" t="str">
        <f>IFERROR(IF((VLOOKUP(G1060,'Tabla 2-3-4-5'!$B$10:$C$12,2,FALSE)*(VLOOKUP('Matriz Nº2 Análisis'!H1060,'Tabla 2-3-4-5'!$B$10:$C$12,2,FALSE)))&lt;3,"BAJO",IF((VLOOKUP(G1060,'Tabla 2-3-4-5'!$B$10:$C$12,2,FALSE)*(VLOOKUP('Matriz Nº2 Análisis'!H1060,'Tabla 2-3-4-5'!$B$10:$C$12,2,FALSE)))&gt;5,"ALTO","MEDIO"))," ")</f>
        <v xml:space="preserve"> </v>
      </c>
      <c r="J1060" s="9"/>
      <c r="K1060" s="10"/>
      <c r="N1060" s="10"/>
      <c r="O1060" s="10"/>
      <c r="P1060" s="10"/>
      <c r="Q1060" s="10"/>
      <c r="R1060" s="10"/>
      <c r="S1060" s="10"/>
      <c r="T1060" s="10"/>
      <c r="U1060" s="10"/>
      <c r="V1060" s="10"/>
      <c r="W1060" s="10"/>
      <c r="X1060" s="10"/>
      <c r="Y1060" s="10"/>
      <c r="Z1060" s="10"/>
      <c r="AA1060" s="10"/>
      <c r="AB1060" s="10"/>
      <c r="AC1060" s="10"/>
    </row>
    <row r="1061" spans="1:29" ht="23.25" customHeight="1" thickBot="1" x14ac:dyDescent="0.35">
      <c r="A1061" s="73" t="str">
        <f>'Matriz Nº1 Identificación'!A1061</f>
        <v xml:space="preserve">Objetivo Estratégico: </v>
      </c>
      <c r="B1061" s="409">
        <f>+'Matriz Nº1 Identificación'!B1061:H1061</f>
        <v>0</v>
      </c>
      <c r="C1061" s="410"/>
      <c r="D1061" s="410"/>
      <c r="E1061" s="410"/>
      <c r="F1061" s="410"/>
      <c r="G1061" s="410"/>
      <c r="H1061" s="410"/>
      <c r="I1061" s="411"/>
      <c r="J1061" s="1"/>
    </row>
    <row r="1062" spans="1:29" ht="26.25" customHeight="1" x14ac:dyDescent="0.3">
      <c r="A1062" s="75" t="str">
        <f>'Matriz Nº1 Identificación'!A1062</f>
        <v>Objetivo táctico</v>
      </c>
      <c r="B1062" s="406" t="str">
        <f>+'Matriz Nº1 Identificación'!B1062:H1062</f>
        <v xml:space="preserve">117. </v>
      </c>
      <c r="C1062" s="407"/>
      <c r="D1062" s="407"/>
      <c r="E1062" s="407"/>
      <c r="F1062" s="407"/>
      <c r="G1062" s="407"/>
      <c r="H1062" s="407"/>
      <c r="I1062" s="408"/>
      <c r="J1062" s="1"/>
    </row>
    <row r="1063" spans="1:29" ht="83.25" customHeight="1" x14ac:dyDescent="0.3">
      <c r="A1063" s="136" t="str">
        <f>'Matriz Nº1 Identificación'!A1063</f>
        <v>117. 1</v>
      </c>
      <c r="B1063" s="4" t="str">
        <f>IF('Matriz Nº1 Identificación'!B1063&lt;&gt;" ",'Matriz Nº1 Identificación'!F1063," ")</f>
        <v xml:space="preserve"> </v>
      </c>
      <c r="C1063" s="101"/>
      <c r="D1063" s="101"/>
      <c r="E1063" s="4" t="str">
        <f>IFERROR(IF((VLOOKUP(C1063,'Tabla 2-3-4-5'!$B$10:$C$12,2,FALSE)*(VLOOKUP('Matriz Nº2 Análisis'!D1063,'Tabla 2-3-4-5'!$B$10:$C$12,2,FALSE)))&lt;3,"BAJO",IF((VLOOKUP(C1063,'Tabla 2-3-4-5'!$B$10:$C$12,2,FALSE)*(VLOOKUP('Matriz Nº2 Análisis'!D1063,'Tabla 2-3-4-5'!$B$10:$C$12,2,FALSE)))&gt;5,"ALTO","MEDIO"))," ")</f>
        <v xml:space="preserve"> </v>
      </c>
      <c r="F1063" s="5" t="str">
        <f>IF(B1063&lt;&gt;" ",'Matriz Nº1 Identificación'!E1063," ")</f>
        <v xml:space="preserve"> </v>
      </c>
      <c r="G1063" s="101"/>
      <c r="H1063" s="101"/>
      <c r="I1063" s="4" t="str">
        <f>IFERROR(IF((VLOOKUP(G1063,'Tabla 2-3-4-5'!$B$10:$C$12,2,FALSE)*(VLOOKUP('Matriz Nº2 Análisis'!H1063,'Tabla 2-3-4-5'!$B$10:$C$12,2,FALSE)))&lt;3,"BAJO",IF((VLOOKUP(G1063,'Tabla 2-3-4-5'!$B$10:$C$12,2,FALSE)*(VLOOKUP('Matriz Nº2 Análisis'!H1063,'Tabla 2-3-4-5'!$B$10:$C$12,2,FALSE)))&gt;5,"ALTO","MEDIO"))," ")</f>
        <v xml:space="preserve"> </v>
      </c>
      <c r="J1063" s="9"/>
      <c r="K1063" s="10"/>
      <c r="N1063" s="10"/>
      <c r="O1063" s="10"/>
      <c r="P1063" s="10"/>
      <c r="Q1063" s="10"/>
      <c r="R1063" s="10"/>
      <c r="S1063" s="10"/>
      <c r="T1063" s="10"/>
      <c r="U1063" s="10"/>
      <c r="V1063" s="10"/>
      <c r="W1063" s="10"/>
      <c r="X1063" s="10"/>
      <c r="Y1063" s="10"/>
      <c r="Z1063" s="10"/>
      <c r="AA1063" s="10"/>
      <c r="AB1063" s="10"/>
      <c r="AC1063" s="10"/>
    </row>
    <row r="1064" spans="1:29" ht="83.25" customHeight="1" x14ac:dyDescent="0.3">
      <c r="A1064" s="136" t="str">
        <f>'Matriz Nº1 Identificación'!A1064</f>
        <v>117. 2</v>
      </c>
      <c r="B1064" s="4" t="str">
        <f>IF('Matriz Nº1 Identificación'!B1064&lt;&gt;" ",'Matriz Nº1 Identificación'!F1064," ")</f>
        <v xml:space="preserve"> </v>
      </c>
      <c r="C1064" s="101"/>
      <c r="D1064" s="101"/>
      <c r="E1064" s="4" t="str">
        <f>IFERROR(IF((VLOOKUP(C1064,'Tabla 2-3-4-5'!$B$10:$C$12,2,FALSE)*(VLOOKUP('Matriz Nº2 Análisis'!D1064,'Tabla 2-3-4-5'!$B$10:$C$12,2,FALSE)))&lt;3,"BAJO",IF((VLOOKUP(C1064,'Tabla 2-3-4-5'!$B$10:$C$12,2,FALSE)*(VLOOKUP('Matriz Nº2 Análisis'!D1064,'Tabla 2-3-4-5'!$B$10:$C$12,2,FALSE)))&gt;5,"ALTO","MEDIO"))," ")</f>
        <v xml:space="preserve"> </v>
      </c>
      <c r="F1064" s="5" t="str">
        <f>IF(B1064&lt;&gt;" ",'Matriz Nº1 Identificación'!E1064," ")</f>
        <v xml:space="preserve"> </v>
      </c>
      <c r="G1064" s="101"/>
      <c r="H1064" s="101"/>
      <c r="I1064" s="4" t="str">
        <f>IFERROR(IF((VLOOKUP(G1064,'Tabla 2-3-4-5'!$B$10:$C$12,2,FALSE)*(VLOOKUP('Matriz Nº2 Análisis'!H1064,'Tabla 2-3-4-5'!$B$10:$C$12,2,FALSE)))&lt;3,"BAJO",IF((VLOOKUP(G1064,'Tabla 2-3-4-5'!$B$10:$C$12,2,FALSE)*(VLOOKUP('Matriz Nº2 Análisis'!H1064,'Tabla 2-3-4-5'!$B$10:$C$12,2,FALSE)))&gt;5,"ALTO","MEDIO"))," ")</f>
        <v xml:space="preserve"> </v>
      </c>
      <c r="J1064" s="9"/>
      <c r="K1064" s="10"/>
      <c r="N1064" s="10"/>
      <c r="O1064" s="10"/>
      <c r="P1064" s="10"/>
      <c r="Q1064" s="10"/>
      <c r="R1064" s="10"/>
      <c r="S1064" s="10"/>
      <c r="T1064" s="10"/>
      <c r="U1064" s="10"/>
      <c r="V1064" s="10"/>
      <c r="W1064" s="10"/>
      <c r="X1064" s="10"/>
      <c r="Y1064" s="10"/>
      <c r="Z1064" s="10"/>
      <c r="AA1064" s="10"/>
      <c r="AB1064" s="10"/>
      <c r="AC1064" s="10"/>
    </row>
    <row r="1065" spans="1:29" ht="83.25" customHeight="1" x14ac:dyDescent="0.3">
      <c r="A1065" s="136" t="str">
        <f>'Matriz Nº1 Identificación'!A1065</f>
        <v>117. 3</v>
      </c>
      <c r="B1065" s="4" t="str">
        <f>IF('Matriz Nº1 Identificación'!B1065&lt;&gt;" ",'Matriz Nº1 Identificación'!F1065," ")</f>
        <v xml:space="preserve"> </v>
      </c>
      <c r="C1065" s="101"/>
      <c r="D1065" s="101"/>
      <c r="E1065" s="4" t="str">
        <f>IFERROR(IF((VLOOKUP(C1065,'Tabla 2-3-4-5'!$B$10:$C$12,2,FALSE)*(VLOOKUP('Matriz Nº2 Análisis'!D1065,'Tabla 2-3-4-5'!$B$10:$C$12,2,FALSE)))&lt;3,"BAJO",IF((VLOOKUP(C1065,'Tabla 2-3-4-5'!$B$10:$C$12,2,FALSE)*(VLOOKUP('Matriz Nº2 Análisis'!D1065,'Tabla 2-3-4-5'!$B$10:$C$12,2,FALSE)))&gt;5,"ALTO","MEDIO"))," ")</f>
        <v xml:space="preserve"> </v>
      </c>
      <c r="F1065" s="5" t="str">
        <f>IF(B1065&lt;&gt;" ",'Matriz Nº1 Identificación'!E1065," ")</f>
        <v xml:space="preserve"> </v>
      </c>
      <c r="G1065" s="101"/>
      <c r="H1065" s="101"/>
      <c r="I1065" s="4" t="str">
        <f>IFERROR(IF((VLOOKUP(G1065,'Tabla 2-3-4-5'!$B$10:$C$12,2,FALSE)*(VLOOKUP('Matriz Nº2 Análisis'!H1065,'Tabla 2-3-4-5'!$B$10:$C$12,2,FALSE)))&lt;3,"BAJO",IF((VLOOKUP(G1065,'Tabla 2-3-4-5'!$B$10:$C$12,2,FALSE)*(VLOOKUP('Matriz Nº2 Análisis'!H1065,'Tabla 2-3-4-5'!$B$10:$C$12,2,FALSE)))&gt;5,"ALTO","MEDIO"))," ")</f>
        <v xml:space="preserve"> </v>
      </c>
      <c r="J1065" s="9"/>
      <c r="K1065" s="10"/>
      <c r="N1065" s="10"/>
      <c r="O1065" s="10"/>
      <c r="P1065" s="10"/>
      <c r="Q1065" s="10"/>
      <c r="R1065" s="10"/>
      <c r="S1065" s="10"/>
      <c r="T1065" s="10"/>
      <c r="U1065" s="10"/>
      <c r="V1065" s="10"/>
      <c r="W1065" s="10"/>
      <c r="X1065" s="10"/>
      <c r="Y1065" s="10"/>
      <c r="Z1065" s="10"/>
      <c r="AA1065" s="10"/>
      <c r="AB1065" s="10"/>
      <c r="AC1065" s="10"/>
    </row>
    <row r="1066" spans="1:29" ht="83.25" customHeight="1" x14ac:dyDescent="0.3">
      <c r="A1066" s="136" t="str">
        <f>'Matriz Nº1 Identificación'!A1066</f>
        <v>117. 4</v>
      </c>
      <c r="B1066" s="4" t="str">
        <f>IF('Matriz Nº1 Identificación'!B1066&lt;&gt;" ",'Matriz Nº1 Identificación'!F1066," ")</f>
        <v xml:space="preserve"> </v>
      </c>
      <c r="C1066" s="101"/>
      <c r="D1066" s="101"/>
      <c r="E1066" s="4" t="str">
        <f>IFERROR(IF((VLOOKUP(C1066,'Tabla 2-3-4-5'!$B$10:$C$12,2,FALSE)*(VLOOKUP('Matriz Nº2 Análisis'!D1066,'Tabla 2-3-4-5'!$B$10:$C$12,2,FALSE)))&lt;3,"BAJO",IF((VLOOKUP(C1066,'Tabla 2-3-4-5'!$B$10:$C$12,2,FALSE)*(VLOOKUP('Matriz Nº2 Análisis'!D1066,'Tabla 2-3-4-5'!$B$10:$C$12,2,FALSE)))&gt;5,"ALTO","MEDIO"))," ")</f>
        <v xml:space="preserve"> </v>
      </c>
      <c r="F1066" s="5" t="str">
        <f>IF(B1066&lt;&gt;" ",'Matriz Nº1 Identificación'!E1066," ")</f>
        <v xml:space="preserve"> </v>
      </c>
      <c r="G1066" s="101"/>
      <c r="H1066" s="101"/>
      <c r="I1066" s="4" t="str">
        <f>IFERROR(IF((VLOOKUP(G1066,'Tabla 2-3-4-5'!$B$10:$C$12,2,FALSE)*(VLOOKUP('Matriz Nº2 Análisis'!H1066,'Tabla 2-3-4-5'!$B$10:$C$12,2,FALSE)))&lt;3,"BAJO",IF((VLOOKUP(G1066,'Tabla 2-3-4-5'!$B$10:$C$12,2,FALSE)*(VLOOKUP('Matriz Nº2 Análisis'!H1066,'Tabla 2-3-4-5'!$B$10:$C$12,2,FALSE)))&gt;5,"ALTO","MEDIO"))," ")</f>
        <v xml:space="preserve"> </v>
      </c>
      <c r="J1066" s="9"/>
      <c r="K1066" s="10"/>
      <c r="N1066" s="10"/>
      <c r="O1066" s="10"/>
      <c r="P1066" s="10"/>
      <c r="Q1066" s="10"/>
      <c r="R1066" s="10"/>
      <c r="S1066" s="10"/>
      <c r="T1066" s="10"/>
      <c r="U1066" s="10"/>
      <c r="V1066" s="10"/>
      <c r="W1066" s="10"/>
      <c r="X1066" s="10"/>
      <c r="Y1066" s="10"/>
      <c r="Z1066" s="10"/>
      <c r="AA1066" s="10"/>
      <c r="AB1066" s="10"/>
      <c r="AC1066" s="10"/>
    </row>
    <row r="1067" spans="1:29" ht="83.25" customHeight="1" x14ac:dyDescent="0.3">
      <c r="A1067" s="136" t="str">
        <f>'Matriz Nº1 Identificación'!A1067</f>
        <v>117. 5</v>
      </c>
      <c r="B1067" s="4" t="str">
        <f>IF('Matriz Nº1 Identificación'!B1067&lt;&gt;" ",'Matriz Nº1 Identificación'!F1067," ")</f>
        <v xml:space="preserve"> </v>
      </c>
      <c r="C1067" s="101"/>
      <c r="D1067" s="101"/>
      <c r="E1067" s="4" t="str">
        <f>IFERROR(IF((VLOOKUP(C1067,'Tabla 2-3-4-5'!$B$10:$C$12,2,FALSE)*(VLOOKUP('Matriz Nº2 Análisis'!D1067,'Tabla 2-3-4-5'!$B$10:$C$12,2,FALSE)))&lt;3,"BAJO",IF((VLOOKUP(C1067,'Tabla 2-3-4-5'!$B$10:$C$12,2,FALSE)*(VLOOKUP('Matriz Nº2 Análisis'!D1067,'Tabla 2-3-4-5'!$B$10:$C$12,2,FALSE)))&gt;5,"ALTO","MEDIO"))," ")</f>
        <v xml:space="preserve"> </v>
      </c>
      <c r="F1067" s="5" t="str">
        <f>IF(B1067&lt;&gt;" ",'Matriz Nº1 Identificación'!E1067," ")</f>
        <v xml:space="preserve"> </v>
      </c>
      <c r="G1067" s="101"/>
      <c r="H1067" s="101"/>
      <c r="I1067" s="4" t="str">
        <f>IFERROR(IF((VLOOKUP(G1067,'Tabla 2-3-4-5'!$B$10:$C$12,2,FALSE)*(VLOOKUP('Matriz Nº2 Análisis'!H1067,'Tabla 2-3-4-5'!$B$10:$C$12,2,FALSE)))&lt;3,"BAJO",IF((VLOOKUP(G1067,'Tabla 2-3-4-5'!$B$10:$C$12,2,FALSE)*(VLOOKUP('Matriz Nº2 Análisis'!H1067,'Tabla 2-3-4-5'!$B$10:$C$12,2,FALSE)))&gt;5,"ALTO","MEDIO"))," ")</f>
        <v xml:space="preserve"> </v>
      </c>
      <c r="J1067" s="9"/>
      <c r="K1067" s="10"/>
      <c r="N1067" s="10"/>
      <c r="O1067" s="10"/>
      <c r="P1067" s="10"/>
      <c r="Q1067" s="10"/>
      <c r="R1067" s="10"/>
      <c r="S1067" s="10"/>
      <c r="T1067" s="10"/>
      <c r="U1067" s="10"/>
      <c r="V1067" s="10"/>
      <c r="W1067" s="10"/>
      <c r="X1067" s="10"/>
      <c r="Y1067" s="10"/>
      <c r="Z1067" s="10"/>
      <c r="AA1067" s="10"/>
      <c r="AB1067" s="10"/>
      <c r="AC1067" s="10"/>
    </row>
    <row r="1068" spans="1:29" ht="83.25" customHeight="1" x14ac:dyDescent="0.3">
      <c r="A1068" s="136" t="str">
        <f>'Matriz Nº1 Identificación'!A1068</f>
        <v>117. 6</v>
      </c>
      <c r="B1068" s="4" t="str">
        <f>IF('Matriz Nº1 Identificación'!B1068&lt;&gt;" ",'Matriz Nº1 Identificación'!F1068," ")</f>
        <v xml:space="preserve"> </v>
      </c>
      <c r="C1068" s="101"/>
      <c r="D1068" s="101"/>
      <c r="E1068" s="4" t="str">
        <f>IFERROR(IF((VLOOKUP(C1068,'Tabla 2-3-4-5'!$B$10:$C$12,2,FALSE)*(VLOOKUP('Matriz Nº2 Análisis'!D1068,'Tabla 2-3-4-5'!$B$10:$C$12,2,FALSE)))&lt;3,"BAJO",IF((VLOOKUP(C1068,'Tabla 2-3-4-5'!$B$10:$C$12,2,FALSE)*(VLOOKUP('Matriz Nº2 Análisis'!D1068,'Tabla 2-3-4-5'!$B$10:$C$12,2,FALSE)))&gt;5,"ALTO","MEDIO"))," ")</f>
        <v xml:space="preserve"> </v>
      </c>
      <c r="F1068" s="5" t="str">
        <f>IF(B1068&lt;&gt;" ",'Matriz Nº1 Identificación'!E1068," ")</f>
        <v xml:space="preserve"> </v>
      </c>
      <c r="G1068" s="101"/>
      <c r="H1068" s="101"/>
      <c r="I1068" s="4" t="str">
        <f>IFERROR(IF((VLOOKUP(G1068,'Tabla 2-3-4-5'!$B$10:$C$12,2,FALSE)*(VLOOKUP('Matriz Nº2 Análisis'!H1068,'Tabla 2-3-4-5'!$B$10:$C$12,2,FALSE)))&lt;3,"BAJO",IF((VLOOKUP(G1068,'Tabla 2-3-4-5'!$B$10:$C$12,2,FALSE)*(VLOOKUP('Matriz Nº2 Análisis'!H1068,'Tabla 2-3-4-5'!$B$10:$C$12,2,FALSE)))&gt;5,"ALTO","MEDIO"))," ")</f>
        <v xml:space="preserve"> </v>
      </c>
      <c r="J1068" s="9"/>
      <c r="K1068" s="10"/>
      <c r="N1068" s="10"/>
      <c r="O1068" s="10"/>
      <c r="P1068" s="10"/>
      <c r="Q1068" s="10"/>
      <c r="R1068" s="10"/>
      <c r="S1068" s="10"/>
      <c r="T1068" s="10"/>
      <c r="U1068" s="10"/>
      <c r="V1068" s="10"/>
      <c r="W1068" s="10"/>
      <c r="X1068" s="10"/>
      <c r="Y1068" s="10"/>
      <c r="Z1068" s="10"/>
      <c r="AA1068" s="10"/>
      <c r="AB1068" s="10"/>
      <c r="AC1068" s="10"/>
    </row>
    <row r="1069" spans="1:29" ht="83.25" customHeight="1" thickBot="1" x14ac:dyDescent="0.35">
      <c r="A1069" s="136" t="str">
        <f>'Matriz Nº1 Identificación'!A1069</f>
        <v>117. 7</v>
      </c>
      <c r="B1069" s="4" t="str">
        <f>IF('Matriz Nº1 Identificación'!B1069&lt;&gt;" ",'Matriz Nº1 Identificación'!F1069," ")</f>
        <v xml:space="preserve"> </v>
      </c>
      <c r="C1069" s="101"/>
      <c r="D1069" s="101"/>
      <c r="E1069" s="4" t="str">
        <f>IFERROR(IF((VLOOKUP(C1069,'Tabla 2-3-4-5'!$B$10:$C$12,2,FALSE)*(VLOOKUP('Matriz Nº2 Análisis'!D1069,'Tabla 2-3-4-5'!$B$10:$C$12,2,FALSE)))&lt;3,"BAJO",IF((VLOOKUP(C1069,'Tabla 2-3-4-5'!$B$10:$C$12,2,FALSE)*(VLOOKUP('Matriz Nº2 Análisis'!D1069,'Tabla 2-3-4-5'!$B$10:$C$12,2,FALSE)))&gt;5,"ALTO","MEDIO"))," ")</f>
        <v xml:space="preserve"> </v>
      </c>
      <c r="F1069" s="5" t="str">
        <f>IF(B1069&lt;&gt;" ",'Matriz Nº1 Identificación'!E1069," ")</f>
        <v xml:space="preserve"> </v>
      </c>
      <c r="G1069" s="101"/>
      <c r="H1069" s="101"/>
      <c r="I1069" s="4" t="str">
        <f>IFERROR(IF((VLOOKUP(G1069,'Tabla 2-3-4-5'!$B$10:$C$12,2,FALSE)*(VLOOKUP('Matriz Nº2 Análisis'!H1069,'Tabla 2-3-4-5'!$B$10:$C$12,2,FALSE)))&lt;3,"BAJO",IF((VLOOKUP(G1069,'Tabla 2-3-4-5'!$B$10:$C$12,2,FALSE)*(VLOOKUP('Matriz Nº2 Análisis'!H1069,'Tabla 2-3-4-5'!$B$10:$C$12,2,FALSE)))&gt;5,"ALTO","MEDIO"))," ")</f>
        <v xml:space="preserve"> </v>
      </c>
      <c r="J1069" s="9"/>
      <c r="K1069" s="10"/>
      <c r="N1069" s="10"/>
      <c r="O1069" s="10"/>
      <c r="P1069" s="10"/>
      <c r="Q1069" s="10"/>
      <c r="R1069" s="10"/>
      <c r="S1069" s="10"/>
      <c r="T1069" s="10"/>
      <c r="U1069" s="10"/>
      <c r="V1069" s="10"/>
      <c r="W1069" s="10"/>
      <c r="X1069" s="10"/>
      <c r="Y1069" s="10"/>
      <c r="Z1069" s="10"/>
      <c r="AA1069" s="10"/>
      <c r="AB1069" s="10"/>
      <c r="AC1069" s="10"/>
    </row>
    <row r="1070" spans="1:29" ht="23.25" customHeight="1" thickBot="1" x14ac:dyDescent="0.35">
      <c r="A1070" s="73" t="str">
        <f>'Matriz Nº1 Identificación'!A1070</f>
        <v xml:space="preserve">Objetivo Estratégico: </v>
      </c>
      <c r="B1070" s="409">
        <f>+'Matriz Nº1 Identificación'!B1070:H1070</f>
        <v>0</v>
      </c>
      <c r="C1070" s="410"/>
      <c r="D1070" s="410"/>
      <c r="E1070" s="410"/>
      <c r="F1070" s="410"/>
      <c r="G1070" s="410"/>
      <c r="H1070" s="410"/>
      <c r="I1070" s="411"/>
      <c r="J1070" s="1"/>
    </row>
    <row r="1071" spans="1:29" ht="26.25" customHeight="1" x14ac:dyDescent="0.3">
      <c r="A1071" s="75" t="str">
        <f>'Matriz Nº1 Identificación'!A1071</f>
        <v>Objetivo táctico</v>
      </c>
      <c r="B1071" s="406" t="str">
        <f>+'Matriz Nº1 Identificación'!B1071:H1071</f>
        <v xml:space="preserve">118. </v>
      </c>
      <c r="C1071" s="407"/>
      <c r="D1071" s="407"/>
      <c r="E1071" s="407"/>
      <c r="F1071" s="407"/>
      <c r="G1071" s="407"/>
      <c r="H1071" s="407"/>
      <c r="I1071" s="408"/>
      <c r="J1071" s="1"/>
    </row>
    <row r="1072" spans="1:29" ht="83.25" customHeight="1" x14ac:dyDescent="0.3">
      <c r="A1072" s="136" t="str">
        <f>'Matriz Nº1 Identificación'!A1072</f>
        <v>118. 1</v>
      </c>
      <c r="B1072" s="4" t="str">
        <f>IF('Matriz Nº1 Identificación'!B1072&lt;&gt;" ",'Matriz Nº1 Identificación'!F1072," ")</f>
        <v xml:space="preserve"> </v>
      </c>
      <c r="C1072" s="101"/>
      <c r="D1072" s="101"/>
      <c r="E1072" s="4" t="str">
        <f>IFERROR(IF((VLOOKUP(C1072,'Tabla 2-3-4-5'!$B$10:$C$12,2,FALSE)*(VLOOKUP('Matriz Nº2 Análisis'!D1072,'Tabla 2-3-4-5'!$B$10:$C$12,2,FALSE)))&lt;3,"BAJO",IF((VLOOKUP(C1072,'Tabla 2-3-4-5'!$B$10:$C$12,2,FALSE)*(VLOOKUP('Matriz Nº2 Análisis'!D1072,'Tabla 2-3-4-5'!$B$10:$C$12,2,FALSE)))&gt;5,"ALTO","MEDIO"))," ")</f>
        <v xml:space="preserve"> </v>
      </c>
      <c r="F1072" s="5" t="str">
        <f>IF(B1072&lt;&gt;" ",'Matriz Nº1 Identificación'!E1072," ")</f>
        <v xml:space="preserve"> </v>
      </c>
      <c r="G1072" s="101"/>
      <c r="H1072" s="101"/>
      <c r="I1072" s="4" t="str">
        <f>IFERROR(IF((VLOOKUP(G1072,'Tabla 2-3-4-5'!$B$10:$C$12,2,FALSE)*(VLOOKUP('Matriz Nº2 Análisis'!H1072,'Tabla 2-3-4-5'!$B$10:$C$12,2,FALSE)))&lt;3,"BAJO",IF((VLOOKUP(G1072,'Tabla 2-3-4-5'!$B$10:$C$12,2,FALSE)*(VLOOKUP('Matriz Nº2 Análisis'!H1072,'Tabla 2-3-4-5'!$B$10:$C$12,2,FALSE)))&gt;5,"ALTO","MEDIO"))," ")</f>
        <v xml:space="preserve"> </v>
      </c>
      <c r="J1072" s="9"/>
      <c r="K1072" s="10"/>
      <c r="N1072" s="10"/>
      <c r="O1072" s="10"/>
      <c r="P1072" s="10"/>
      <c r="Q1072" s="10"/>
      <c r="R1072" s="10"/>
      <c r="S1072" s="10"/>
      <c r="T1072" s="10"/>
      <c r="U1072" s="10"/>
      <c r="V1072" s="10"/>
      <c r="W1072" s="10"/>
      <c r="X1072" s="10"/>
      <c r="Y1072" s="10"/>
      <c r="Z1072" s="10"/>
      <c r="AA1072" s="10"/>
      <c r="AB1072" s="10"/>
      <c r="AC1072" s="10"/>
    </row>
    <row r="1073" spans="1:29" ht="83.25" customHeight="1" x14ac:dyDescent="0.3">
      <c r="A1073" s="136" t="str">
        <f>'Matriz Nº1 Identificación'!A1073</f>
        <v>118. 2</v>
      </c>
      <c r="B1073" s="4" t="str">
        <f>IF('Matriz Nº1 Identificación'!B1073&lt;&gt;" ",'Matriz Nº1 Identificación'!F1073," ")</f>
        <v xml:space="preserve"> </v>
      </c>
      <c r="C1073" s="101"/>
      <c r="D1073" s="101"/>
      <c r="E1073" s="4" t="str">
        <f>IFERROR(IF((VLOOKUP(C1073,'Tabla 2-3-4-5'!$B$10:$C$12,2,FALSE)*(VLOOKUP('Matriz Nº2 Análisis'!D1073,'Tabla 2-3-4-5'!$B$10:$C$12,2,FALSE)))&lt;3,"BAJO",IF((VLOOKUP(C1073,'Tabla 2-3-4-5'!$B$10:$C$12,2,FALSE)*(VLOOKUP('Matriz Nº2 Análisis'!D1073,'Tabla 2-3-4-5'!$B$10:$C$12,2,FALSE)))&gt;5,"ALTO","MEDIO"))," ")</f>
        <v xml:space="preserve"> </v>
      </c>
      <c r="F1073" s="5" t="str">
        <f>IF(B1073&lt;&gt;" ",'Matriz Nº1 Identificación'!E1073," ")</f>
        <v xml:space="preserve"> </v>
      </c>
      <c r="G1073" s="101"/>
      <c r="H1073" s="101"/>
      <c r="I1073" s="4" t="str">
        <f>IFERROR(IF((VLOOKUP(G1073,'Tabla 2-3-4-5'!$B$10:$C$12,2,FALSE)*(VLOOKUP('Matriz Nº2 Análisis'!H1073,'Tabla 2-3-4-5'!$B$10:$C$12,2,FALSE)))&lt;3,"BAJO",IF((VLOOKUP(G1073,'Tabla 2-3-4-5'!$B$10:$C$12,2,FALSE)*(VLOOKUP('Matriz Nº2 Análisis'!H1073,'Tabla 2-3-4-5'!$B$10:$C$12,2,FALSE)))&gt;5,"ALTO","MEDIO"))," ")</f>
        <v xml:space="preserve"> </v>
      </c>
      <c r="J1073" s="9"/>
      <c r="K1073" s="10"/>
      <c r="N1073" s="10"/>
      <c r="O1073" s="10"/>
      <c r="P1073" s="10"/>
      <c r="Q1073" s="10"/>
      <c r="R1073" s="10"/>
      <c r="S1073" s="10"/>
      <c r="T1073" s="10"/>
      <c r="U1073" s="10"/>
      <c r="V1073" s="10"/>
      <c r="W1073" s="10"/>
      <c r="X1073" s="10"/>
      <c r="Y1073" s="10"/>
      <c r="Z1073" s="10"/>
      <c r="AA1073" s="10"/>
      <c r="AB1073" s="10"/>
      <c r="AC1073" s="10"/>
    </row>
    <row r="1074" spans="1:29" ht="83.25" customHeight="1" x14ac:dyDescent="0.3">
      <c r="A1074" s="136" t="str">
        <f>'Matriz Nº1 Identificación'!A1074</f>
        <v>118. 3</v>
      </c>
      <c r="B1074" s="4" t="str">
        <f>IF('Matriz Nº1 Identificación'!B1074&lt;&gt;" ",'Matriz Nº1 Identificación'!F1074," ")</f>
        <v xml:space="preserve"> </v>
      </c>
      <c r="C1074" s="101"/>
      <c r="D1074" s="101"/>
      <c r="E1074" s="4" t="str">
        <f>IFERROR(IF((VLOOKUP(C1074,'Tabla 2-3-4-5'!$B$10:$C$12,2,FALSE)*(VLOOKUP('Matriz Nº2 Análisis'!D1074,'Tabla 2-3-4-5'!$B$10:$C$12,2,FALSE)))&lt;3,"BAJO",IF((VLOOKUP(C1074,'Tabla 2-3-4-5'!$B$10:$C$12,2,FALSE)*(VLOOKUP('Matriz Nº2 Análisis'!D1074,'Tabla 2-3-4-5'!$B$10:$C$12,2,FALSE)))&gt;5,"ALTO","MEDIO"))," ")</f>
        <v xml:space="preserve"> </v>
      </c>
      <c r="F1074" s="5" t="str">
        <f>IF(B1074&lt;&gt;" ",'Matriz Nº1 Identificación'!E1074," ")</f>
        <v xml:space="preserve"> </v>
      </c>
      <c r="G1074" s="101"/>
      <c r="H1074" s="101"/>
      <c r="I1074" s="4" t="str">
        <f>IFERROR(IF((VLOOKUP(G1074,'Tabla 2-3-4-5'!$B$10:$C$12,2,FALSE)*(VLOOKUP('Matriz Nº2 Análisis'!H1074,'Tabla 2-3-4-5'!$B$10:$C$12,2,FALSE)))&lt;3,"BAJO",IF((VLOOKUP(G1074,'Tabla 2-3-4-5'!$B$10:$C$12,2,FALSE)*(VLOOKUP('Matriz Nº2 Análisis'!H1074,'Tabla 2-3-4-5'!$B$10:$C$12,2,FALSE)))&gt;5,"ALTO","MEDIO"))," ")</f>
        <v xml:space="preserve"> </v>
      </c>
      <c r="J1074" s="9"/>
      <c r="K1074" s="10"/>
      <c r="N1074" s="10"/>
      <c r="O1074" s="10"/>
      <c r="P1074" s="10"/>
      <c r="Q1074" s="10"/>
      <c r="R1074" s="10"/>
      <c r="S1074" s="10"/>
      <c r="T1074" s="10"/>
      <c r="U1074" s="10"/>
      <c r="V1074" s="10"/>
      <c r="W1074" s="10"/>
      <c r="X1074" s="10"/>
      <c r="Y1074" s="10"/>
      <c r="Z1074" s="10"/>
      <c r="AA1074" s="10"/>
      <c r="AB1074" s="10"/>
      <c r="AC1074" s="10"/>
    </row>
    <row r="1075" spans="1:29" ht="83.25" customHeight="1" x14ac:dyDescent="0.3">
      <c r="A1075" s="136" t="str">
        <f>'Matriz Nº1 Identificación'!A1075</f>
        <v>118. 4</v>
      </c>
      <c r="B1075" s="4" t="str">
        <f>IF('Matriz Nº1 Identificación'!B1075&lt;&gt;" ",'Matriz Nº1 Identificación'!F1075," ")</f>
        <v xml:space="preserve"> </v>
      </c>
      <c r="C1075" s="101"/>
      <c r="D1075" s="101"/>
      <c r="E1075" s="4" t="str">
        <f>IFERROR(IF((VLOOKUP(C1075,'Tabla 2-3-4-5'!$B$10:$C$12,2,FALSE)*(VLOOKUP('Matriz Nº2 Análisis'!D1075,'Tabla 2-3-4-5'!$B$10:$C$12,2,FALSE)))&lt;3,"BAJO",IF((VLOOKUP(C1075,'Tabla 2-3-4-5'!$B$10:$C$12,2,FALSE)*(VLOOKUP('Matriz Nº2 Análisis'!D1075,'Tabla 2-3-4-5'!$B$10:$C$12,2,FALSE)))&gt;5,"ALTO","MEDIO"))," ")</f>
        <v xml:space="preserve"> </v>
      </c>
      <c r="F1075" s="5" t="str">
        <f>IF(B1075&lt;&gt;" ",'Matriz Nº1 Identificación'!E1075," ")</f>
        <v xml:space="preserve"> </v>
      </c>
      <c r="G1075" s="101"/>
      <c r="H1075" s="101"/>
      <c r="I1075" s="4" t="str">
        <f>IFERROR(IF((VLOOKUP(G1075,'Tabla 2-3-4-5'!$B$10:$C$12,2,FALSE)*(VLOOKUP('Matriz Nº2 Análisis'!H1075,'Tabla 2-3-4-5'!$B$10:$C$12,2,FALSE)))&lt;3,"BAJO",IF((VLOOKUP(G1075,'Tabla 2-3-4-5'!$B$10:$C$12,2,FALSE)*(VLOOKUP('Matriz Nº2 Análisis'!H1075,'Tabla 2-3-4-5'!$B$10:$C$12,2,FALSE)))&gt;5,"ALTO","MEDIO"))," ")</f>
        <v xml:space="preserve"> </v>
      </c>
      <c r="J1075" s="9"/>
      <c r="K1075" s="10"/>
      <c r="N1075" s="10"/>
      <c r="O1075" s="10"/>
      <c r="P1075" s="10"/>
      <c r="Q1075" s="10"/>
      <c r="R1075" s="10"/>
      <c r="S1075" s="10"/>
      <c r="T1075" s="10"/>
      <c r="U1075" s="10"/>
      <c r="V1075" s="10"/>
      <c r="W1075" s="10"/>
      <c r="X1075" s="10"/>
      <c r="Y1075" s="10"/>
      <c r="Z1075" s="10"/>
      <c r="AA1075" s="10"/>
      <c r="AB1075" s="10"/>
      <c r="AC1075" s="10"/>
    </row>
    <row r="1076" spans="1:29" ht="83.25" customHeight="1" x14ac:dyDescent="0.3">
      <c r="A1076" s="136" t="str">
        <f>'Matriz Nº1 Identificación'!A1076</f>
        <v>118. 5</v>
      </c>
      <c r="B1076" s="4" t="str">
        <f>IF('Matriz Nº1 Identificación'!B1076&lt;&gt;" ",'Matriz Nº1 Identificación'!F1076," ")</f>
        <v xml:space="preserve"> </v>
      </c>
      <c r="C1076" s="101"/>
      <c r="D1076" s="101"/>
      <c r="E1076" s="4" t="str">
        <f>IFERROR(IF((VLOOKUP(C1076,'Tabla 2-3-4-5'!$B$10:$C$12,2,FALSE)*(VLOOKUP('Matriz Nº2 Análisis'!D1076,'Tabla 2-3-4-5'!$B$10:$C$12,2,FALSE)))&lt;3,"BAJO",IF((VLOOKUP(C1076,'Tabla 2-3-4-5'!$B$10:$C$12,2,FALSE)*(VLOOKUP('Matriz Nº2 Análisis'!D1076,'Tabla 2-3-4-5'!$B$10:$C$12,2,FALSE)))&gt;5,"ALTO","MEDIO"))," ")</f>
        <v xml:space="preserve"> </v>
      </c>
      <c r="F1076" s="5" t="str">
        <f>IF(B1076&lt;&gt;" ",'Matriz Nº1 Identificación'!E1076," ")</f>
        <v xml:space="preserve"> </v>
      </c>
      <c r="G1076" s="101"/>
      <c r="H1076" s="101"/>
      <c r="I1076" s="4" t="str">
        <f>IFERROR(IF((VLOOKUP(G1076,'Tabla 2-3-4-5'!$B$10:$C$12,2,FALSE)*(VLOOKUP('Matriz Nº2 Análisis'!H1076,'Tabla 2-3-4-5'!$B$10:$C$12,2,FALSE)))&lt;3,"BAJO",IF((VLOOKUP(G1076,'Tabla 2-3-4-5'!$B$10:$C$12,2,FALSE)*(VLOOKUP('Matriz Nº2 Análisis'!H1076,'Tabla 2-3-4-5'!$B$10:$C$12,2,FALSE)))&gt;5,"ALTO","MEDIO"))," ")</f>
        <v xml:space="preserve"> </v>
      </c>
      <c r="J1076" s="9"/>
      <c r="K1076" s="10"/>
      <c r="N1076" s="10"/>
      <c r="O1076" s="10"/>
      <c r="P1076" s="10"/>
      <c r="Q1076" s="10"/>
      <c r="R1076" s="10"/>
      <c r="S1076" s="10"/>
      <c r="T1076" s="10"/>
      <c r="U1076" s="10"/>
      <c r="V1076" s="10"/>
      <c r="W1076" s="10"/>
      <c r="X1076" s="10"/>
      <c r="Y1076" s="10"/>
      <c r="Z1076" s="10"/>
      <c r="AA1076" s="10"/>
      <c r="AB1076" s="10"/>
      <c r="AC1076" s="10"/>
    </row>
    <row r="1077" spans="1:29" ht="83.25" customHeight="1" x14ac:dyDescent="0.3">
      <c r="A1077" s="136" t="str">
        <f>'Matriz Nº1 Identificación'!A1077</f>
        <v>118. 6</v>
      </c>
      <c r="B1077" s="4" t="str">
        <f>IF('Matriz Nº1 Identificación'!B1077&lt;&gt;" ",'Matriz Nº1 Identificación'!F1077," ")</f>
        <v xml:space="preserve"> </v>
      </c>
      <c r="C1077" s="101"/>
      <c r="D1077" s="101"/>
      <c r="E1077" s="4" t="str">
        <f>IFERROR(IF((VLOOKUP(C1077,'Tabla 2-3-4-5'!$B$10:$C$12,2,FALSE)*(VLOOKUP('Matriz Nº2 Análisis'!D1077,'Tabla 2-3-4-5'!$B$10:$C$12,2,FALSE)))&lt;3,"BAJO",IF((VLOOKUP(C1077,'Tabla 2-3-4-5'!$B$10:$C$12,2,FALSE)*(VLOOKUP('Matriz Nº2 Análisis'!D1077,'Tabla 2-3-4-5'!$B$10:$C$12,2,FALSE)))&gt;5,"ALTO","MEDIO"))," ")</f>
        <v xml:space="preserve"> </v>
      </c>
      <c r="F1077" s="5" t="str">
        <f>IF(B1077&lt;&gt;" ",'Matriz Nº1 Identificación'!E1077," ")</f>
        <v xml:space="preserve"> </v>
      </c>
      <c r="G1077" s="101"/>
      <c r="H1077" s="101"/>
      <c r="I1077" s="4" t="str">
        <f>IFERROR(IF((VLOOKUP(G1077,'Tabla 2-3-4-5'!$B$10:$C$12,2,FALSE)*(VLOOKUP('Matriz Nº2 Análisis'!H1077,'Tabla 2-3-4-5'!$B$10:$C$12,2,FALSE)))&lt;3,"BAJO",IF((VLOOKUP(G1077,'Tabla 2-3-4-5'!$B$10:$C$12,2,FALSE)*(VLOOKUP('Matriz Nº2 Análisis'!H1077,'Tabla 2-3-4-5'!$B$10:$C$12,2,FALSE)))&gt;5,"ALTO","MEDIO"))," ")</f>
        <v xml:space="preserve"> </v>
      </c>
      <c r="J1077" s="9"/>
      <c r="K1077" s="10"/>
      <c r="N1077" s="10"/>
      <c r="O1077" s="10"/>
      <c r="P1077" s="10"/>
      <c r="Q1077" s="10"/>
      <c r="R1077" s="10"/>
      <c r="S1077" s="10"/>
      <c r="T1077" s="10"/>
      <c r="U1077" s="10"/>
      <c r="V1077" s="10"/>
      <c r="W1077" s="10"/>
      <c r="X1077" s="10"/>
      <c r="Y1077" s="10"/>
      <c r="Z1077" s="10"/>
      <c r="AA1077" s="10"/>
      <c r="AB1077" s="10"/>
      <c r="AC1077" s="10"/>
    </row>
    <row r="1078" spans="1:29" ht="83.25" customHeight="1" thickBot="1" x14ac:dyDescent="0.35">
      <c r="A1078" s="136" t="str">
        <f>'Matriz Nº1 Identificación'!A1078</f>
        <v>118. 7</v>
      </c>
      <c r="B1078" s="4" t="str">
        <f>IF('Matriz Nº1 Identificación'!B1078&lt;&gt;" ",'Matriz Nº1 Identificación'!F1078," ")</f>
        <v xml:space="preserve"> </v>
      </c>
      <c r="C1078" s="101"/>
      <c r="D1078" s="101"/>
      <c r="E1078" s="4" t="str">
        <f>IFERROR(IF((VLOOKUP(C1078,'Tabla 2-3-4-5'!$B$10:$C$12,2,FALSE)*(VLOOKUP('Matriz Nº2 Análisis'!D1078,'Tabla 2-3-4-5'!$B$10:$C$12,2,FALSE)))&lt;3,"BAJO",IF((VLOOKUP(C1078,'Tabla 2-3-4-5'!$B$10:$C$12,2,FALSE)*(VLOOKUP('Matriz Nº2 Análisis'!D1078,'Tabla 2-3-4-5'!$B$10:$C$12,2,FALSE)))&gt;5,"ALTO","MEDIO"))," ")</f>
        <v xml:space="preserve"> </v>
      </c>
      <c r="F1078" s="5" t="str">
        <f>IF(B1078&lt;&gt;" ",'Matriz Nº1 Identificación'!E1078," ")</f>
        <v xml:space="preserve"> </v>
      </c>
      <c r="G1078" s="101"/>
      <c r="H1078" s="101"/>
      <c r="I1078" s="4" t="str">
        <f>IFERROR(IF((VLOOKUP(G1078,'Tabla 2-3-4-5'!$B$10:$C$12,2,FALSE)*(VLOOKUP('Matriz Nº2 Análisis'!H1078,'Tabla 2-3-4-5'!$B$10:$C$12,2,FALSE)))&lt;3,"BAJO",IF((VLOOKUP(G1078,'Tabla 2-3-4-5'!$B$10:$C$12,2,FALSE)*(VLOOKUP('Matriz Nº2 Análisis'!H1078,'Tabla 2-3-4-5'!$B$10:$C$12,2,FALSE)))&gt;5,"ALTO","MEDIO"))," ")</f>
        <v xml:space="preserve"> </v>
      </c>
      <c r="J1078" s="9"/>
      <c r="K1078" s="10"/>
      <c r="N1078" s="10"/>
      <c r="O1078" s="10"/>
      <c r="P1078" s="10"/>
      <c r="Q1078" s="10"/>
      <c r="R1078" s="10"/>
      <c r="S1078" s="10"/>
      <c r="T1078" s="10"/>
      <c r="U1078" s="10"/>
      <c r="V1078" s="10"/>
      <c r="W1078" s="10"/>
      <c r="X1078" s="10"/>
      <c r="Y1078" s="10"/>
      <c r="Z1078" s="10"/>
      <c r="AA1078" s="10"/>
      <c r="AB1078" s="10"/>
      <c r="AC1078" s="10"/>
    </row>
    <row r="1079" spans="1:29" ht="23.25" customHeight="1" thickBot="1" x14ac:dyDescent="0.35">
      <c r="A1079" s="73" t="str">
        <f>'Matriz Nº1 Identificación'!A1079</f>
        <v xml:space="preserve">Objetivo Estratégico: </v>
      </c>
      <c r="B1079" s="409">
        <f>+'Matriz Nº1 Identificación'!B1079:H1079</f>
        <v>0</v>
      </c>
      <c r="C1079" s="410"/>
      <c r="D1079" s="410"/>
      <c r="E1079" s="410"/>
      <c r="F1079" s="410"/>
      <c r="G1079" s="410"/>
      <c r="H1079" s="410"/>
      <c r="I1079" s="411"/>
      <c r="J1079" s="1"/>
    </row>
    <row r="1080" spans="1:29" ht="26.25" customHeight="1" x14ac:dyDescent="0.3">
      <c r="A1080" s="75" t="str">
        <f>'Matriz Nº1 Identificación'!A1080</f>
        <v>Objetivo táctico</v>
      </c>
      <c r="B1080" s="406" t="str">
        <f>+'Matriz Nº1 Identificación'!B1080:H1080</f>
        <v xml:space="preserve">119. </v>
      </c>
      <c r="C1080" s="407"/>
      <c r="D1080" s="407"/>
      <c r="E1080" s="407"/>
      <c r="F1080" s="407"/>
      <c r="G1080" s="407"/>
      <c r="H1080" s="407"/>
      <c r="I1080" s="408"/>
      <c r="J1080" s="1"/>
    </row>
    <row r="1081" spans="1:29" ht="83.25" customHeight="1" x14ac:dyDescent="0.3">
      <c r="A1081" s="136" t="str">
        <f>'Matriz Nº1 Identificación'!A1081</f>
        <v>119. 1</v>
      </c>
      <c r="B1081" s="4" t="str">
        <f>IF('Matriz Nº1 Identificación'!B1081&lt;&gt;" ",'Matriz Nº1 Identificación'!F1081," ")</f>
        <v xml:space="preserve"> </v>
      </c>
      <c r="C1081" s="101"/>
      <c r="D1081" s="101"/>
      <c r="E1081" s="4" t="str">
        <f>IFERROR(IF((VLOOKUP(C1081,'Tabla 2-3-4-5'!$B$10:$C$12,2,FALSE)*(VLOOKUP('Matriz Nº2 Análisis'!D1081,'Tabla 2-3-4-5'!$B$10:$C$12,2,FALSE)))&lt;3,"BAJO",IF((VLOOKUP(C1081,'Tabla 2-3-4-5'!$B$10:$C$12,2,FALSE)*(VLOOKUP('Matriz Nº2 Análisis'!D1081,'Tabla 2-3-4-5'!$B$10:$C$12,2,FALSE)))&gt;5,"ALTO","MEDIO"))," ")</f>
        <v xml:space="preserve"> </v>
      </c>
      <c r="F1081" s="5" t="str">
        <f>IF(B1081&lt;&gt;" ",'Matriz Nº1 Identificación'!E1081," ")</f>
        <v xml:space="preserve"> </v>
      </c>
      <c r="G1081" s="101"/>
      <c r="H1081" s="101"/>
      <c r="I1081" s="4" t="str">
        <f>IFERROR(IF((VLOOKUP(G1081,'Tabla 2-3-4-5'!$B$10:$C$12,2,FALSE)*(VLOOKUP('Matriz Nº2 Análisis'!H1081,'Tabla 2-3-4-5'!$B$10:$C$12,2,FALSE)))&lt;3,"BAJO",IF((VLOOKUP(G1081,'Tabla 2-3-4-5'!$B$10:$C$12,2,FALSE)*(VLOOKUP('Matriz Nº2 Análisis'!H1081,'Tabla 2-3-4-5'!$B$10:$C$12,2,FALSE)))&gt;5,"ALTO","MEDIO"))," ")</f>
        <v xml:space="preserve"> </v>
      </c>
      <c r="J1081" s="9"/>
      <c r="K1081" s="10"/>
      <c r="N1081" s="10"/>
      <c r="O1081" s="10"/>
      <c r="P1081" s="10"/>
      <c r="Q1081" s="10"/>
      <c r="R1081" s="10"/>
      <c r="S1081" s="10"/>
      <c r="T1081" s="10"/>
      <c r="U1081" s="10"/>
      <c r="V1081" s="10"/>
      <c r="W1081" s="10"/>
      <c r="X1081" s="10"/>
      <c r="Y1081" s="10"/>
      <c r="Z1081" s="10"/>
      <c r="AA1081" s="10"/>
      <c r="AB1081" s="10"/>
      <c r="AC1081" s="10"/>
    </row>
    <row r="1082" spans="1:29" ht="83.25" customHeight="1" x14ac:dyDescent="0.3">
      <c r="A1082" s="136" t="str">
        <f>'Matriz Nº1 Identificación'!A1082</f>
        <v>119. 2</v>
      </c>
      <c r="B1082" s="4" t="str">
        <f>IF('Matriz Nº1 Identificación'!B1082&lt;&gt;" ",'Matriz Nº1 Identificación'!F1082," ")</f>
        <v xml:space="preserve"> </v>
      </c>
      <c r="C1082" s="101"/>
      <c r="D1082" s="101"/>
      <c r="E1082" s="4" t="str">
        <f>IFERROR(IF((VLOOKUP(C1082,'Tabla 2-3-4-5'!$B$10:$C$12,2,FALSE)*(VLOOKUP('Matriz Nº2 Análisis'!D1082,'Tabla 2-3-4-5'!$B$10:$C$12,2,FALSE)))&lt;3,"BAJO",IF((VLOOKUP(C1082,'Tabla 2-3-4-5'!$B$10:$C$12,2,FALSE)*(VLOOKUP('Matriz Nº2 Análisis'!D1082,'Tabla 2-3-4-5'!$B$10:$C$12,2,FALSE)))&gt;5,"ALTO","MEDIO"))," ")</f>
        <v xml:space="preserve"> </v>
      </c>
      <c r="F1082" s="5" t="str">
        <f>IF(B1082&lt;&gt;" ",'Matriz Nº1 Identificación'!E1082," ")</f>
        <v xml:space="preserve"> </v>
      </c>
      <c r="G1082" s="101"/>
      <c r="H1082" s="101"/>
      <c r="I1082" s="4" t="str">
        <f>IFERROR(IF((VLOOKUP(G1082,'Tabla 2-3-4-5'!$B$10:$C$12,2,FALSE)*(VLOOKUP('Matriz Nº2 Análisis'!H1082,'Tabla 2-3-4-5'!$B$10:$C$12,2,FALSE)))&lt;3,"BAJO",IF((VLOOKUP(G1082,'Tabla 2-3-4-5'!$B$10:$C$12,2,FALSE)*(VLOOKUP('Matriz Nº2 Análisis'!H1082,'Tabla 2-3-4-5'!$B$10:$C$12,2,FALSE)))&gt;5,"ALTO","MEDIO"))," ")</f>
        <v xml:space="preserve"> </v>
      </c>
      <c r="J1082" s="9"/>
      <c r="K1082" s="10"/>
      <c r="N1082" s="10"/>
      <c r="O1082" s="10"/>
      <c r="P1082" s="10"/>
      <c r="Q1082" s="10"/>
      <c r="R1082" s="10"/>
      <c r="S1082" s="10"/>
      <c r="T1082" s="10"/>
      <c r="U1082" s="10"/>
      <c r="V1082" s="10"/>
      <c r="W1082" s="10"/>
      <c r="X1082" s="10"/>
      <c r="Y1082" s="10"/>
      <c r="Z1082" s="10"/>
      <c r="AA1082" s="10"/>
      <c r="AB1082" s="10"/>
      <c r="AC1082" s="10"/>
    </row>
    <row r="1083" spans="1:29" ht="83.25" customHeight="1" x14ac:dyDescent="0.3">
      <c r="A1083" s="136" t="str">
        <f>'Matriz Nº1 Identificación'!A1083</f>
        <v>119. 3</v>
      </c>
      <c r="B1083" s="4" t="str">
        <f>IF('Matriz Nº1 Identificación'!B1083&lt;&gt;" ",'Matriz Nº1 Identificación'!F1083," ")</f>
        <v xml:space="preserve"> </v>
      </c>
      <c r="C1083" s="101"/>
      <c r="D1083" s="101"/>
      <c r="E1083" s="4" t="str">
        <f>IFERROR(IF((VLOOKUP(C1083,'Tabla 2-3-4-5'!$B$10:$C$12,2,FALSE)*(VLOOKUP('Matriz Nº2 Análisis'!D1083,'Tabla 2-3-4-5'!$B$10:$C$12,2,FALSE)))&lt;3,"BAJO",IF((VLOOKUP(C1083,'Tabla 2-3-4-5'!$B$10:$C$12,2,FALSE)*(VLOOKUP('Matriz Nº2 Análisis'!D1083,'Tabla 2-3-4-5'!$B$10:$C$12,2,FALSE)))&gt;5,"ALTO","MEDIO"))," ")</f>
        <v xml:space="preserve"> </v>
      </c>
      <c r="F1083" s="5" t="str">
        <f>IF(B1083&lt;&gt;" ",'Matriz Nº1 Identificación'!E1083," ")</f>
        <v xml:space="preserve"> </v>
      </c>
      <c r="G1083" s="101"/>
      <c r="H1083" s="101"/>
      <c r="I1083" s="4" t="str">
        <f>IFERROR(IF((VLOOKUP(G1083,'Tabla 2-3-4-5'!$B$10:$C$12,2,FALSE)*(VLOOKUP('Matriz Nº2 Análisis'!H1083,'Tabla 2-3-4-5'!$B$10:$C$12,2,FALSE)))&lt;3,"BAJO",IF((VLOOKUP(G1083,'Tabla 2-3-4-5'!$B$10:$C$12,2,FALSE)*(VLOOKUP('Matriz Nº2 Análisis'!H1083,'Tabla 2-3-4-5'!$B$10:$C$12,2,FALSE)))&gt;5,"ALTO","MEDIO"))," ")</f>
        <v xml:space="preserve"> </v>
      </c>
      <c r="J1083" s="9"/>
      <c r="K1083" s="10"/>
      <c r="N1083" s="10"/>
      <c r="O1083" s="10"/>
      <c r="P1083" s="10"/>
      <c r="Q1083" s="10"/>
      <c r="R1083" s="10"/>
      <c r="S1083" s="10"/>
      <c r="T1083" s="10"/>
      <c r="U1083" s="10"/>
      <c r="V1083" s="10"/>
      <c r="W1083" s="10"/>
      <c r="X1083" s="10"/>
      <c r="Y1083" s="10"/>
      <c r="Z1083" s="10"/>
      <c r="AA1083" s="10"/>
      <c r="AB1083" s="10"/>
      <c r="AC1083" s="10"/>
    </row>
    <row r="1084" spans="1:29" ht="83.25" customHeight="1" x14ac:dyDescent="0.3">
      <c r="A1084" s="136" t="str">
        <f>'Matriz Nº1 Identificación'!A1084</f>
        <v>119. 4</v>
      </c>
      <c r="B1084" s="4" t="str">
        <f>IF('Matriz Nº1 Identificación'!B1084&lt;&gt;" ",'Matriz Nº1 Identificación'!F1084," ")</f>
        <v xml:space="preserve"> </v>
      </c>
      <c r="C1084" s="101"/>
      <c r="D1084" s="101"/>
      <c r="E1084" s="4" t="str">
        <f>IFERROR(IF((VLOOKUP(C1084,'Tabla 2-3-4-5'!$B$10:$C$12,2,FALSE)*(VLOOKUP('Matriz Nº2 Análisis'!D1084,'Tabla 2-3-4-5'!$B$10:$C$12,2,FALSE)))&lt;3,"BAJO",IF((VLOOKUP(C1084,'Tabla 2-3-4-5'!$B$10:$C$12,2,FALSE)*(VLOOKUP('Matriz Nº2 Análisis'!D1084,'Tabla 2-3-4-5'!$B$10:$C$12,2,FALSE)))&gt;5,"ALTO","MEDIO"))," ")</f>
        <v xml:space="preserve"> </v>
      </c>
      <c r="F1084" s="5" t="str">
        <f>IF(B1084&lt;&gt;" ",'Matriz Nº1 Identificación'!E1084," ")</f>
        <v xml:space="preserve"> </v>
      </c>
      <c r="G1084" s="101"/>
      <c r="H1084" s="101"/>
      <c r="I1084" s="4" t="str">
        <f>IFERROR(IF((VLOOKUP(G1084,'Tabla 2-3-4-5'!$B$10:$C$12,2,FALSE)*(VLOOKUP('Matriz Nº2 Análisis'!H1084,'Tabla 2-3-4-5'!$B$10:$C$12,2,FALSE)))&lt;3,"BAJO",IF((VLOOKUP(G1084,'Tabla 2-3-4-5'!$B$10:$C$12,2,FALSE)*(VLOOKUP('Matriz Nº2 Análisis'!H1084,'Tabla 2-3-4-5'!$B$10:$C$12,2,FALSE)))&gt;5,"ALTO","MEDIO"))," ")</f>
        <v xml:space="preserve"> </v>
      </c>
      <c r="J1084" s="9"/>
      <c r="K1084" s="10"/>
      <c r="N1084" s="10"/>
      <c r="O1084" s="10"/>
      <c r="P1084" s="10"/>
      <c r="Q1084" s="10"/>
      <c r="R1084" s="10"/>
      <c r="S1084" s="10"/>
      <c r="T1084" s="10"/>
      <c r="U1084" s="10"/>
      <c r="V1084" s="10"/>
      <c r="W1084" s="10"/>
      <c r="X1084" s="10"/>
      <c r="Y1084" s="10"/>
      <c r="Z1084" s="10"/>
      <c r="AA1084" s="10"/>
      <c r="AB1084" s="10"/>
      <c r="AC1084" s="10"/>
    </row>
    <row r="1085" spans="1:29" ht="83.25" customHeight="1" x14ac:dyDescent="0.3">
      <c r="A1085" s="136" t="str">
        <f>'Matriz Nº1 Identificación'!A1085</f>
        <v>119. 5</v>
      </c>
      <c r="B1085" s="4" t="str">
        <f>IF('Matriz Nº1 Identificación'!B1085&lt;&gt;" ",'Matriz Nº1 Identificación'!F1085," ")</f>
        <v xml:space="preserve"> </v>
      </c>
      <c r="C1085" s="101"/>
      <c r="D1085" s="101"/>
      <c r="E1085" s="4" t="str">
        <f>IFERROR(IF((VLOOKUP(C1085,'Tabla 2-3-4-5'!$B$10:$C$12,2,FALSE)*(VLOOKUP('Matriz Nº2 Análisis'!D1085,'Tabla 2-3-4-5'!$B$10:$C$12,2,FALSE)))&lt;3,"BAJO",IF((VLOOKUP(C1085,'Tabla 2-3-4-5'!$B$10:$C$12,2,FALSE)*(VLOOKUP('Matriz Nº2 Análisis'!D1085,'Tabla 2-3-4-5'!$B$10:$C$12,2,FALSE)))&gt;5,"ALTO","MEDIO"))," ")</f>
        <v xml:space="preserve"> </v>
      </c>
      <c r="F1085" s="5" t="str">
        <f>IF(B1085&lt;&gt;" ",'Matriz Nº1 Identificación'!E1085," ")</f>
        <v xml:space="preserve"> </v>
      </c>
      <c r="G1085" s="101"/>
      <c r="H1085" s="101"/>
      <c r="I1085" s="4" t="str">
        <f>IFERROR(IF((VLOOKUP(G1085,'Tabla 2-3-4-5'!$B$10:$C$12,2,FALSE)*(VLOOKUP('Matriz Nº2 Análisis'!H1085,'Tabla 2-3-4-5'!$B$10:$C$12,2,FALSE)))&lt;3,"BAJO",IF((VLOOKUP(G1085,'Tabla 2-3-4-5'!$B$10:$C$12,2,FALSE)*(VLOOKUP('Matriz Nº2 Análisis'!H1085,'Tabla 2-3-4-5'!$B$10:$C$12,2,FALSE)))&gt;5,"ALTO","MEDIO"))," ")</f>
        <v xml:space="preserve"> </v>
      </c>
      <c r="J1085" s="9"/>
      <c r="K1085" s="10"/>
      <c r="N1085" s="10"/>
      <c r="O1085" s="10"/>
      <c r="P1085" s="10"/>
      <c r="Q1085" s="10"/>
      <c r="R1085" s="10"/>
      <c r="S1085" s="10"/>
      <c r="T1085" s="10"/>
      <c r="U1085" s="10"/>
      <c r="V1085" s="10"/>
      <c r="W1085" s="10"/>
      <c r="X1085" s="10"/>
      <c r="Y1085" s="10"/>
      <c r="Z1085" s="10"/>
      <c r="AA1085" s="10"/>
      <c r="AB1085" s="10"/>
      <c r="AC1085" s="10"/>
    </row>
    <row r="1086" spans="1:29" ht="83.25" customHeight="1" x14ac:dyDescent="0.3">
      <c r="A1086" s="136" t="str">
        <f>'Matriz Nº1 Identificación'!A1086</f>
        <v>119. 6</v>
      </c>
      <c r="B1086" s="4" t="str">
        <f>IF('Matriz Nº1 Identificación'!B1086&lt;&gt;" ",'Matriz Nº1 Identificación'!F1086," ")</f>
        <v xml:space="preserve"> </v>
      </c>
      <c r="C1086" s="101"/>
      <c r="D1086" s="101"/>
      <c r="E1086" s="4" t="str">
        <f>IFERROR(IF((VLOOKUP(C1086,'Tabla 2-3-4-5'!$B$10:$C$12,2,FALSE)*(VLOOKUP('Matriz Nº2 Análisis'!D1086,'Tabla 2-3-4-5'!$B$10:$C$12,2,FALSE)))&lt;3,"BAJO",IF((VLOOKUP(C1086,'Tabla 2-3-4-5'!$B$10:$C$12,2,FALSE)*(VLOOKUP('Matriz Nº2 Análisis'!D1086,'Tabla 2-3-4-5'!$B$10:$C$12,2,FALSE)))&gt;5,"ALTO","MEDIO"))," ")</f>
        <v xml:space="preserve"> </v>
      </c>
      <c r="F1086" s="5" t="str">
        <f>IF(B1086&lt;&gt;" ",'Matriz Nº1 Identificación'!E1086," ")</f>
        <v xml:space="preserve"> </v>
      </c>
      <c r="G1086" s="101"/>
      <c r="H1086" s="101"/>
      <c r="I1086" s="4" t="str">
        <f>IFERROR(IF((VLOOKUP(G1086,'Tabla 2-3-4-5'!$B$10:$C$12,2,FALSE)*(VLOOKUP('Matriz Nº2 Análisis'!H1086,'Tabla 2-3-4-5'!$B$10:$C$12,2,FALSE)))&lt;3,"BAJO",IF((VLOOKUP(G1086,'Tabla 2-3-4-5'!$B$10:$C$12,2,FALSE)*(VLOOKUP('Matriz Nº2 Análisis'!H1086,'Tabla 2-3-4-5'!$B$10:$C$12,2,FALSE)))&gt;5,"ALTO","MEDIO"))," ")</f>
        <v xml:space="preserve"> </v>
      </c>
      <c r="J1086" s="9"/>
      <c r="K1086" s="10"/>
      <c r="N1086" s="10"/>
      <c r="O1086" s="10"/>
      <c r="P1086" s="10"/>
      <c r="Q1086" s="10"/>
      <c r="R1086" s="10"/>
      <c r="S1086" s="10"/>
      <c r="T1086" s="10"/>
      <c r="U1086" s="10"/>
      <c r="V1086" s="10"/>
      <c r="W1086" s="10"/>
      <c r="X1086" s="10"/>
      <c r="Y1086" s="10"/>
      <c r="Z1086" s="10"/>
      <c r="AA1086" s="10"/>
      <c r="AB1086" s="10"/>
      <c r="AC1086" s="10"/>
    </row>
    <row r="1087" spans="1:29" ht="83.25" customHeight="1" x14ac:dyDescent="0.3">
      <c r="A1087" s="136" t="str">
        <f>'Matriz Nº1 Identificación'!A1087</f>
        <v>119. 7</v>
      </c>
      <c r="B1087" s="4" t="str">
        <f>IF('Matriz Nº1 Identificación'!B1087&lt;&gt;" ",'Matriz Nº1 Identificación'!F1087," ")</f>
        <v xml:space="preserve"> </v>
      </c>
      <c r="C1087" s="101"/>
      <c r="D1087" s="101"/>
      <c r="E1087" s="4" t="str">
        <f>IFERROR(IF((VLOOKUP(C1087,'Tabla 2-3-4-5'!$B$10:$C$12,2,FALSE)*(VLOOKUP('Matriz Nº2 Análisis'!D1087,'Tabla 2-3-4-5'!$B$10:$C$12,2,FALSE)))&lt;3,"BAJO",IF((VLOOKUP(C1087,'Tabla 2-3-4-5'!$B$10:$C$12,2,FALSE)*(VLOOKUP('Matriz Nº2 Análisis'!D1087,'Tabla 2-3-4-5'!$B$10:$C$12,2,FALSE)))&gt;5,"ALTO","MEDIO"))," ")</f>
        <v xml:space="preserve"> </v>
      </c>
      <c r="F1087" s="5" t="str">
        <f>IF(B1087&lt;&gt;" ",'Matriz Nº1 Identificación'!E1087," ")</f>
        <v xml:space="preserve"> </v>
      </c>
      <c r="G1087" s="101"/>
      <c r="H1087" s="101"/>
      <c r="I1087" s="4" t="str">
        <f>IFERROR(IF((VLOOKUP(G1087,'Tabla 2-3-4-5'!$B$10:$C$12,2,FALSE)*(VLOOKUP('Matriz Nº2 Análisis'!H1087,'Tabla 2-3-4-5'!$B$10:$C$12,2,FALSE)))&lt;3,"BAJO",IF((VLOOKUP(G1087,'Tabla 2-3-4-5'!$B$10:$C$12,2,FALSE)*(VLOOKUP('Matriz Nº2 Análisis'!H1087,'Tabla 2-3-4-5'!$B$10:$C$12,2,FALSE)))&gt;5,"ALTO","MEDIO"))," ")</f>
        <v xml:space="preserve"> </v>
      </c>
      <c r="J1087" s="9"/>
      <c r="K1087" s="10"/>
      <c r="N1087" s="10"/>
      <c r="O1087" s="10"/>
      <c r="P1087" s="10"/>
      <c r="Q1087" s="10"/>
      <c r="R1087" s="10"/>
      <c r="S1087" s="10"/>
      <c r="T1087" s="10"/>
      <c r="U1087" s="10"/>
      <c r="V1087" s="10"/>
      <c r="W1087" s="10"/>
      <c r="X1087" s="10"/>
      <c r="Y1087" s="10"/>
      <c r="Z1087" s="10"/>
      <c r="AA1087" s="10"/>
      <c r="AB1087" s="10"/>
      <c r="AC1087" s="10"/>
    </row>
    <row r="1088" spans="1:29" ht="39" customHeight="1" x14ac:dyDescent="0.3">
      <c r="A1088" s="90"/>
      <c r="B1088" s="90"/>
      <c r="C1088" s="90"/>
      <c r="D1088" s="90"/>
      <c r="E1088" s="90"/>
      <c r="F1088" s="90"/>
      <c r="G1088" s="90"/>
      <c r="H1088" s="90"/>
      <c r="I1088" s="90"/>
    </row>
    <row r="1089" spans="8:9" ht="15.75" customHeight="1" x14ac:dyDescent="0.3">
      <c r="H1089" s="109" t="s">
        <v>75</v>
      </c>
      <c r="I1089">
        <f>COUNTIFS($I$10:$I$1087, "ALTO")</f>
        <v>0</v>
      </c>
    </row>
    <row r="1090" spans="8:9" ht="15.75" customHeight="1" x14ac:dyDescent="0.3">
      <c r="H1090" s="109" t="s">
        <v>76</v>
      </c>
      <c r="I1090">
        <f>COUNTIFS($I$10:$I$1087, "MEDIO")</f>
        <v>0</v>
      </c>
    </row>
    <row r="1091" spans="8:9" ht="15.75" customHeight="1" x14ac:dyDescent="0.3">
      <c r="H1091" s="109" t="s">
        <v>80</v>
      </c>
      <c r="I1091">
        <f>COUNTIFS($I$10:$I$1087, "BAJO")</f>
        <v>0</v>
      </c>
    </row>
    <row r="1092" spans="8:9" ht="15.75" customHeight="1" x14ac:dyDescent="0.3"/>
    <row r="1093" spans="8:9" ht="15.75" customHeight="1" x14ac:dyDescent="0.3"/>
    <row r="1094" spans="8:9" ht="15.75" customHeight="1" x14ac:dyDescent="0.3"/>
    <row r="1095" spans="8:9" ht="15.75" customHeight="1" x14ac:dyDescent="0.3"/>
    <row r="1096" spans="8:9" ht="15.75" customHeight="1" x14ac:dyDescent="0.3"/>
    <row r="1097" spans="8:9" ht="15.75" customHeight="1" x14ac:dyDescent="0.3"/>
    <row r="1098" spans="8:9" ht="15.75" customHeight="1" x14ac:dyDescent="0.3"/>
    <row r="1099" spans="8:9" ht="15.75" customHeight="1" x14ac:dyDescent="0.3"/>
    <row r="1100" spans="8:9" ht="15.75" customHeight="1" x14ac:dyDescent="0.3"/>
    <row r="1101" spans="8:9" ht="15.75" customHeight="1" x14ac:dyDescent="0.3"/>
    <row r="1102" spans="8:9" ht="15.75" customHeight="1" x14ac:dyDescent="0.3"/>
    <row r="1103" spans="8:9" ht="15.75" customHeight="1" x14ac:dyDescent="0.3"/>
    <row r="1104" spans="8:9"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sheetData>
  <mergeCells count="249">
    <mergeCell ref="B1079:I1079"/>
    <mergeCell ref="B1080:I1080"/>
    <mergeCell ref="B278:I278"/>
    <mergeCell ref="B279:I279"/>
    <mergeCell ref="B287:I287"/>
    <mergeCell ref="B548:I548"/>
    <mergeCell ref="B549:I549"/>
    <mergeCell ref="B557:I557"/>
    <mergeCell ref="B818:I818"/>
    <mergeCell ref="B819:I819"/>
    <mergeCell ref="B827:I827"/>
    <mergeCell ref="B1053:I1053"/>
    <mergeCell ref="B1061:I1061"/>
    <mergeCell ref="B1062:I1062"/>
    <mergeCell ref="B1070:I1070"/>
    <mergeCell ref="B1071:I1071"/>
    <mergeCell ref="B1034:I1034"/>
    <mergeCell ref="B1035:I1035"/>
    <mergeCell ref="B1043:I1043"/>
    <mergeCell ref="B1044:I1044"/>
    <mergeCell ref="B1052:I1052"/>
    <mergeCell ref="B1008:I1008"/>
    <mergeCell ref="B1016:I1016"/>
    <mergeCell ref="B1017:I1017"/>
    <mergeCell ref="B1025:I1025"/>
    <mergeCell ref="B1026:I1026"/>
    <mergeCell ref="B989:I989"/>
    <mergeCell ref="B990:I990"/>
    <mergeCell ref="B998:I998"/>
    <mergeCell ref="B999:I999"/>
    <mergeCell ref="B1007:I1007"/>
    <mergeCell ref="B963:I963"/>
    <mergeCell ref="B971:I971"/>
    <mergeCell ref="B972:I972"/>
    <mergeCell ref="B980:I980"/>
    <mergeCell ref="B981:I981"/>
    <mergeCell ref="B944:I944"/>
    <mergeCell ref="B945:I945"/>
    <mergeCell ref="B953:I953"/>
    <mergeCell ref="B954:I954"/>
    <mergeCell ref="B962:I962"/>
    <mergeCell ref="B918:I918"/>
    <mergeCell ref="B926:I926"/>
    <mergeCell ref="B927:I927"/>
    <mergeCell ref="B935:I935"/>
    <mergeCell ref="B936:I936"/>
    <mergeCell ref="B899:I899"/>
    <mergeCell ref="B900:I900"/>
    <mergeCell ref="B908:I908"/>
    <mergeCell ref="B909:I909"/>
    <mergeCell ref="B917:I917"/>
    <mergeCell ref="B873:I873"/>
    <mergeCell ref="B881:I881"/>
    <mergeCell ref="B882:I882"/>
    <mergeCell ref="B890:I890"/>
    <mergeCell ref="B891:I891"/>
    <mergeCell ref="B854:I854"/>
    <mergeCell ref="B855:I855"/>
    <mergeCell ref="B863:I863"/>
    <mergeCell ref="B864:I864"/>
    <mergeCell ref="B872:I872"/>
    <mergeCell ref="B828:I828"/>
    <mergeCell ref="B836:I836"/>
    <mergeCell ref="B837:I837"/>
    <mergeCell ref="B845:I845"/>
    <mergeCell ref="B846:I846"/>
    <mergeCell ref="B809:I809"/>
    <mergeCell ref="B810:I810"/>
    <mergeCell ref="B783:I783"/>
    <mergeCell ref="B791:I791"/>
    <mergeCell ref="B792:I792"/>
    <mergeCell ref="B800:I800"/>
    <mergeCell ref="B801:I801"/>
    <mergeCell ref="B764:I764"/>
    <mergeCell ref="B765:I765"/>
    <mergeCell ref="B773:I773"/>
    <mergeCell ref="B774:I774"/>
    <mergeCell ref="B782:I782"/>
    <mergeCell ref="B738:I738"/>
    <mergeCell ref="B746:I746"/>
    <mergeCell ref="B747:I747"/>
    <mergeCell ref="B755:I755"/>
    <mergeCell ref="B756:I756"/>
    <mergeCell ref="B719:I719"/>
    <mergeCell ref="B720:I720"/>
    <mergeCell ref="B728:I728"/>
    <mergeCell ref="B729:I729"/>
    <mergeCell ref="B737:I737"/>
    <mergeCell ref="B693:I693"/>
    <mergeCell ref="B701:I701"/>
    <mergeCell ref="B702:I702"/>
    <mergeCell ref="B710:I710"/>
    <mergeCell ref="B711:I711"/>
    <mergeCell ref="B674:I674"/>
    <mergeCell ref="B675:I675"/>
    <mergeCell ref="B683:I683"/>
    <mergeCell ref="B684:I684"/>
    <mergeCell ref="B692:I692"/>
    <mergeCell ref="B648:I648"/>
    <mergeCell ref="B656:I656"/>
    <mergeCell ref="B657:I657"/>
    <mergeCell ref="B665:I665"/>
    <mergeCell ref="B666:I666"/>
    <mergeCell ref="B629:I629"/>
    <mergeCell ref="B630:I630"/>
    <mergeCell ref="B638:I638"/>
    <mergeCell ref="B639:I639"/>
    <mergeCell ref="B647:I647"/>
    <mergeCell ref="B603:I603"/>
    <mergeCell ref="B611:I611"/>
    <mergeCell ref="B612:I612"/>
    <mergeCell ref="B620:I620"/>
    <mergeCell ref="B621:I621"/>
    <mergeCell ref="B584:I584"/>
    <mergeCell ref="B585:I585"/>
    <mergeCell ref="B593:I593"/>
    <mergeCell ref="B594:I594"/>
    <mergeCell ref="B602:I602"/>
    <mergeCell ref="B558:I558"/>
    <mergeCell ref="B566:I566"/>
    <mergeCell ref="B567:I567"/>
    <mergeCell ref="B575:I575"/>
    <mergeCell ref="B576:I576"/>
    <mergeCell ref="B539:I539"/>
    <mergeCell ref="B540:I540"/>
    <mergeCell ref="B513:I513"/>
    <mergeCell ref="B521:I521"/>
    <mergeCell ref="B522:I522"/>
    <mergeCell ref="B530:I530"/>
    <mergeCell ref="B531:I531"/>
    <mergeCell ref="B494:I494"/>
    <mergeCell ref="B495:I495"/>
    <mergeCell ref="B503:I503"/>
    <mergeCell ref="B504:I504"/>
    <mergeCell ref="B512:I512"/>
    <mergeCell ref="B468:I468"/>
    <mergeCell ref="B476:I476"/>
    <mergeCell ref="B477:I477"/>
    <mergeCell ref="B485:I485"/>
    <mergeCell ref="B486:I486"/>
    <mergeCell ref="B449:I449"/>
    <mergeCell ref="B450:I450"/>
    <mergeCell ref="B458:I458"/>
    <mergeCell ref="B459:I459"/>
    <mergeCell ref="B467:I467"/>
    <mergeCell ref="B423:I423"/>
    <mergeCell ref="B431:I431"/>
    <mergeCell ref="B432:I432"/>
    <mergeCell ref="B440:I440"/>
    <mergeCell ref="B441:I441"/>
    <mergeCell ref="B404:I404"/>
    <mergeCell ref="B405:I405"/>
    <mergeCell ref="B413:I413"/>
    <mergeCell ref="B414:I414"/>
    <mergeCell ref="B422:I422"/>
    <mergeCell ref="B378:I378"/>
    <mergeCell ref="B386:I386"/>
    <mergeCell ref="B387:I387"/>
    <mergeCell ref="B395:I395"/>
    <mergeCell ref="B396:I396"/>
    <mergeCell ref="B359:I359"/>
    <mergeCell ref="B360:I360"/>
    <mergeCell ref="B368:I368"/>
    <mergeCell ref="B369:I369"/>
    <mergeCell ref="B377:I377"/>
    <mergeCell ref="B333:I333"/>
    <mergeCell ref="B341:I341"/>
    <mergeCell ref="B342:I342"/>
    <mergeCell ref="B350:I350"/>
    <mergeCell ref="B351:I351"/>
    <mergeCell ref="B314:I314"/>
    <mergeCell ref="B315:I315"/>
    <mergeCell ref="B323:I323"/>
    <mergeCell ref="B324:I324"/>
    <mergeCell ref="B332:I332"/>
    <mergeCell ref="B288:I288"/>
    <mergeCell ref="B296:I296"/>
    <mergeCell ref="B297:I297"/>
    <mergeCell ref="B305:I305"/>
    <mergeCell ref="B306:I306"/>
    <mergeCell ref="B269:I269"/>
    <mergeCell ref="B270:I270"/>
    <mergeCell ref="B243:I243"/>
    <mergeCell ref="B251:I251"/>
    <mergeCell ref="B252:I252"/>
    <mergeCell ref="B260:I260"/>
    <mergeCell ref="B261:I261"/>
    <mergeCell ref="B224:I224"/>
    <mergeCell ref="B225:I225"/>
    <mergeCell ref="B233:I233"/>
    <mergeCell ref="B234:I234"/>
    <mergeCell ref="B242:I242"/>
    <mergeCell ref="B198:I198"/>
    <mergeCell ref="B206:I206"/>
    <mergeCell ref="B207:I207"/>
    <mergeCell ref="B215:I215"/>
    <mergeCell ref="B216:I216"/>
    <mergeCell ref="B179:I179"/>
    <mergeCell ref="B180:I180"/>
    <mergeCell ref="B188:I188"/>
    <mergeCell ref="B189:I189"/>
    <mergeCell ref="B197:I197"/>
    <mergeCell ref="B153:I153"/>
    <mergeCell ref="B161:I161"/>
    <mergeCell ref="B162:I162"/>
    <mergeCell ref="B170:I170"/>
    <mergeCell ref="B171:I171"/>
    <mergeCell ref="B134:I134"/>
    <mergeCell ref="B135:I135"/>
    <mergeCell ref="B143:I143"/>
    <mergeCell ref="B144:I144"/>
    <mergeCell ref="B152:I152"/>
    <mergeCell ref="B108:I108"/>
    <mergeCell ref="B116:I116"/>
    <mergeCell ref="B117:I117"/>
    <mergeCell ref="B125:I125"/>
    <mergeCell ref="B126:I126"/>
    <mergeCell ref="B89:I89"/>
    <mergeCell ref="B90:I90"/>
    <mergeCell ref="B98:I98"/>
    <mergeCell ref="B99:I99"/>
    <mergeCell ref="B107:I107"/>
    <mergeCell ref="B63:I63"/>
    <mergeCell ref="B71:I71"/>
    <mergeCell ref="B72:I72"/>
    <mergeCell ref="B80:I80"/>
    <mergeCell ref="B81:I81"/>
    <mergeCell ref="B44:I44"/>
    <mergeCell ref="B45:I45"/>
    <mergeCell ref="B53:I53"/>
    <mergeCell ref="B54:I54"/>
    <mergeCell ref="B62:I62"/>
    <mergeCell ref="L9:M9"/>
    <mergeCell ref="L8:M8"/>
    <mergeCell ref="B18:I18"/>
    <mergeCell ref="B26:I26"/>
    <mergeCell ref="B27:I27"/>
    <mergeCell ref="B35:I35"/>
    <mergeCell ref="B36:I36"/>
    <mergeCell ref="A1:I1"/>
    <mergeCell ref="A2:I2"/>
    <mergeCell ref="A3:I3"/>
    <mergeCell ref="A4:I4"/>
    <mergeCell ref="A5:I5"/>
    <mergeCell ref="A6:E6"/>
    <mergeCell ref="F6:I6"/>
    <mergeCell ref="B8:I8"/>
    <mergeCell ref="B9:I9"/>
    <mergeCell ref="B17:I17"/>
  </mergeCells>
  <conditionalFormatting sqref="E15:E16 E10:E13">
    <cfRule type="containsText" dxfId="6436" priority="7084" operator="containsText" text="BAJO">
      <formula>NOT(ISERROR(SEARCH(("BAJO"),(E10))))</formula>
    </cfRule>
  </conditionalFormatting>
  <conditionalFormatting sqref="E15:E16 E10:E13">
    <cfRule type="containsText" dxfId="6435" priority="7085" operator="containsText" text="MEDIO">
      <formula>NOT(ISERROR(SEARCH(("MEDIO"),(E10))))</formula>
    </cfRule>
  </conditionalFormatting>
  <conditionalFormatting sqref="E15:E16 E10:E13">
    <cfRule type="containsText" dxfId="6434" priority="7086" operator="containsText" text="ALTO">
      <formula>NOT(ISERROR(SEARCH(("ALTO"),(E10))))</formula>
    </cfRule>
  </conditionalFormatting>
  <conditionalFormatting sqref="E15:E16 E10:E13">
    <cfRule type="cellIs" dxfId="6433" priority="7087" operator="between">
      <formula>5</formula>
      <formula>9</formula>
    </cfRule>
  </conditionalFormatting>
  <conditionalFormatting sqref="E15:E16 E10:E13">
    <cfRule type="cellIs" dxfId="6432" priority="7088" operator="between">
      <formula>3</formula>
      <formula>4</formula>
    </cfRule>
  </conditionalFormatting>
  <conditionalFormatting sqref="E15:E16 E10:E13">
    <cfRule type="cellIs" dxfId="6431" priority="7089" operator="between">
      <formula>1</formula>
      <formula>2</formula>
    </cfRule>
  </conditionalFormatting>
  <conditionalFormatting sqref="I15:I16 I10:I13">
    <cfRule type="containsText" dxfId="6430" priority="7090" operator="containsText" text="BAJO">
      <formula>NOT(ISERROR(SEARCH(("BAJO"),(I10))))</formula>
    </cfRule>
  </conditionalFormatting>
  <conditionalFormatting sqref="I15:I16 I10:I13">
    <cfRule type="containsText" dxfId="6429" priority="7091" operator="containsText" text="MEDIO">
      <formula>NOT(ISERROR(SEARCH(("MEDIO"),(I10))))</formula>
    </cfRule>
  </conditionalFormatting>
  <conditionalFormatting sqref="I15:I16 I10:I13">
    <cfRule type="containsText" dxfId="6428" priority="7092" operator="containsText" text="ALTO">
      <formula>NOT(ISERROR(SEARCH(("ALTO"),(I10))))</formula>
    </cfRule>
  </conditionalFormatting>
  <conditionalFormatting sqref="I15:I16 I10:I13">
    <cfRule type="cellIs" dxfId="6427" priority="7093" operator="between">
      <formula>5</formula>
      <formula>9</formula>
    </cfRule>
  </conditionalFormatting>
  <conditionalFormatting sqref="I15:I16 I10:I13">
    <cfRule type="cellIs" dxfId="6426" priority="7094" operator="between">
      <formula>3</formula>
      <formula>4</formula>
    </cfRule>
  </conditionalFormatting>
  <conditionalFormatting sqref="I15:I16 I10:I13">
    <cfRule type="cellIs" dxfId="6425" priority="7095" operator="between">
      <formula>1</formula>
      <formula>2</formula>
    </cfRule>
  </conditionalFormatting>
  <conditionalFormatting sqref="E14">
    <cfRule type="containsText" dxfId="6424" priority="6412" operator="containsText" text="BAJO">
      <formula>NOT(ISERROR(SEARCH(("BAJO"),(E14))))</formula>
    </cfRule>
  </conditionalFormatting>
  <conditionalFormatting sqref="E14">
    <cfRule type="containsText" dxfId="6423" priority="6413" operator="containsText" text="MEDIO">
      <formula>NOT(ISERROR(SEARCH(("MEDIO"),(E14))))</formula>
    </cfRule>
  </conditionalFormatting>
  <conditionalFormatting sqref="E14">
    <cfRule type="containsText" dxfId="6422" priority="6414" operator="containsText" text="ALTO">
      <formula>NOT(ISERROR(SEARCH(("ALTO"),(E14))))</formula>
    </cfRule>
  </conditionalFormatting>
  <conditionalFormatting sqref="E14">
    <cfRule type="cellIs" dxfId="6421" priority="6415" operator="between">
      <formula>5</formula>
      <formula>9</formula>
    </cfRule>
  </conditionalFormatting>
  <conditionalFormatting sqref="E14">
    <cfRule type="cellIs" dxfId="6420" priority="6416" operator="between">
      <formula>3</formula>
      <formula>4</formula>
    </cfRule>
  </conditionalFormatting>
  <conditionalFormatting sqref="E14">
    <cfRule type="cellIs" dxfId="6419" priority="6417" operator="between">
      <formula>1</formula>
      <formula>2</formula>
    </cfRule>
  </conditionalFormatting>
  <conditionalFormatting sqref="I14">
    <cfRule type="containsText" dxfId="6418" priority="6418" operator="containsText" text="BAJO">
      <formula>NOT(ISERROR(SEARCH(("BAJO"),(I14))))</formula>
    </cfRule>
  </conditionalFormatting>
  <conditionalFormatting sqref="I14">
    <cfRule type="containsText" dxfId="6417" priority="6419" operator="containsText" text="MEDIO">
      <formula>NOT(ISERROR(SEARCH(("MEDIO"),(I14))))</formula>
    </cfRule>
  </conditionalFormatting>
  <conditionalFormatting sqref="I14">
    <cfRule type="containsText" dxfId="6416" priority="6420" operator="containsText" text="ALTO">
      <formula>NOT(ISERROR(SEARCH(("ALTO"),(I14))))</formula>
    </cfRule>
  </conditionalFormatting>
  <conditionalFormatting sqref="I14">
    <cfRule type="cellIs" dxfId="6415" priority="6421" operator="between">
      <formula>5</formula>
      <formula>9</formula>
    </cfRule>
  </conditionalFormatting>
  <conditionalFormatting sqref="I14">
    <cfRule type="cellIs" dxfId="6414" priority="6422" operator="between">
      <formula>3</formula>
      <formula>4</formula>
    </cfRule>
  </conditionalFormatting>
  <conditionalFormatting sqref="I14">
    <cfRule type="cellIs" dxfId="6413" priority="6423" operator="between">
      <formula>1</formula>
      <formula>2</formula>
    </cfRule>
  </conditionalFormatting>
  <conditionalFormatting sqref="E19:E21 E24:E25">
    <cfRule type="containsText" dxfId="6412" priority="6400" operator="containsText" text="BAJO">
      <formula>NOT(ISERROR(SEARCH(("BAJO"),(E19))))</formula>
    </cfRule>
  </conditionalFormatting>
  <conditionalFormatting sqref="E19:E21 E24:E25">
    <cfRule type="containsText" dxfId="6411" priority="6401" operator="containsText" text="MEDIO">
      <formula>NOT(ISERROR(SEARCH(("MEDIO"),(E19))))</formula>
    </cfRule>
  </conditionalFormatting>
  <conditionalFormatting sqref="E19:E21 E24:E25">
    <cfRule type="containsText" dxfId="6410" priority="6402" operator="containsText" text="ALTO">
      <formula>NOT(ISERROR(SEARCH(("ALTO"),(E19))))</formula>
    </cfRule>
  </conditionalFormatting>
  <conditionalFormatting sqref="E19:E21 E24:E25">
    <cfRule type="cellIs" dxfId="6409" priority="6403" operator="between">
      <formula>5</formula>
      <formula>9</formula>
    </cfRule>
  </conditionalFormatting>
  <conditionalFormatting sqref="E19:E21 E24:E25">
    <cfRule type="cellIs" dxfId="6408" priority="6404" operator="between">
      <formula>3</formula>
      <formula>4</formula>
    </cfRule>
  </conditionalFormatting>
  <conditionalFormatting sqref="E19:E21 E24:E25">
    <cfRule type="cellIs" dxfId="6407" priority="6405" operator="between">
      <formula>1</formula>
      <formula>2</formula>
    </cfRule>
  </conditionalFormatting>
  <conditionalFormatting sqref="I19:I21 I24:I25">
    <cfRule type="containsText" dxfId="6406" priority="6406" operator="containsText" text="BAJO">
      <formula>NOT(ISERROR(SEARCH(("BAJO"),(I19))))</formula>
    </cfRule>
  </conditionalFormatting>
  <conditionalFormatting sqref="I19:I21 I24:I25">
    <cfRule type="containsText" dxfId="6405" priority="6407" operator="containsText" text="MEDIO">
      <formula>NOT(ISERROR(SEARCH(("MEDIO"),(I19))))</formula>
    </cfRule>
  </conditionalFormatting>
  <conditionalFormatting sqref="I19:I21 I24:I25">
    <cfRule type="containsText" dxfId="6404" priority="6408" operator="containsText" text="ALTO">
      <formula>NOT(ISERROR(SEARCH(("ALTO"),(I19))))</formula>
    </cfRule>
  </conditionalFormatting>
  <conditionalFormatting sqref="I19:I21 I24:I25">
    <cfRule type="cellIs" dxfId="6403" priority="6409" operator="between">
      <formula>5</formula>
      <formula>9</formula>
    </cfRule>
  </conditionalFormatting>
  <conditionalFormatting sqref="I19:I21 I24:I25">
    <cfRule type="cellIs" dxfId="6402" priority="6410" operator="between">
      <formula>3</formula>
      <formula>4</formula>
    </cfRule>
  </conditionalFormatting>
  <conditionalFormatting sqref="I19:I21 I24:I25">
    <cfRule type="cellIs" dxfId="6401" priority="6411" operator="between">
      <formula>1</formula>
      <formula>2</formula>
    </cfRule>
  </conditionalFormatting>
  <conditionalFormatting sqref="E23">
    <cfRule type="containsText" dxfId="6400" priority="6388" operator="containsText" text="BAJO">
      <formula>NOT(ISERROR(SEARCH(("BAJO"),(E23))))</formula>
    </cfRule>
  </conditionalFormatting>
  <conditionalFormatting sqref="E23">
    <cfRule type="containsText" dxfId="6399" priority="6389" operator="containsText" text="MEDIO">
      <formula>NOT(ISERROR(SEARCH(("MEDIO"),(E23))))</formula>
    </cfRule>
  </conditionalFormatting>
  <conditionalFormatting sqref="E23">
    <cfRule type="containsText" dxfId="6398" priority="6390" operator="containsText" text="ALTO">
      <formula>NOT(ISERROR(SEARCH(("ALTO"),(E23))))</formula>
    </cfRule>
  </conditionalFormatting>
  <conditionalFormatting sqref="E23">
    <cfRule type="cellIs" dxfId="6397" priority="6391" operator="between">
      <formula>5</formula>
      <formula>9</formula>
    </cfRule>
  </conditionalFormatting>
  <conditionalFormatting sqref="E23">
    <cfRule type="cellIs" dxfId="6396" priority="6392" operator="between">
      <formula>3</formula>
      <formula>4</formula>
    </cfRule>
  </conditionalFormatting>
  <conditionalFormatting sqref="E23">
    <cfRule type="cellIs" dxfId="6395" priority="6393" operator="between">
      <formula>1</formula>
      <formula>2</formula>
    </cfRule>
  </conditionalFormatting>
  <conditionalFormatting sqref="I23">
    <cfRule type="containsText" dxfId="6394" priority="6394" operator="containsText" text="BAJO">
      <formula>NOT(ISERROR(SEARCH(("BAJO"),(I23))))</formula>
    </cfRule>
  </conditionalFormatting>
  <conditionalFormatting sqref="I23">
    <cfRule type="containsText" dxfId="6393" priority="6395" operator="containsText" text="MEDIO">
      <formula>NOT(ISERROR(SEARCH(("MEDIO"),(I23))))</formula>
    </cfRule>
  </conditionalFormatting>
  <conditionalFormatting sqref="I23">
    <cfRule type="containsText" dxfId="6392" priority="6396" operator="containsText" text="ALTO">
      <formula>NOT(ISERROR(SEARCH(("ALTO"),(I23))))</formula>
    </cfRule>
  </conditionalFormatting>
  <conditionalFormatting sqref="I23">
    <cfRule type="cellIs" dxfId="6391" priority="6397" operator="between">
      <formula>5</formula>
      <formula>9</formula>
    </cfRule>
  </conditionalFormatting>
  <conditionalFormatting sqref="I23">
    <cfRule type="cellIs" dxfId="6390" priority="6398" operator="between">
      <formula>3</formula>
      <formula>4</formula>
    </cfRule>
  </conditionalFormatting>
  <conditionalFormatting sqref="I23">
    <cfRule type="cellIs" dxfId="6389" priority="6399" operator="between">
      <formula>1</formula>
      <formula>2</formula>
    </cfRule>
  </conditionalFormatting>
  <conditionalFormatting sqref="E28:E30 E33:E34">
    <cfRule type="containsText" dxfId="6388" priority="6376" operator="containsText" text="BAJO">
      <formula>NOT(ISERROR(SEARCH(("BAJO"),(E28))))</formula>
    </cfRule>
  </conditionalFormatting>
  <conditionalFormatting sqref="E28:E30 E33:E34">
    <cfRule type="containsText" dxfId="6387" priority="6377" operator="containsText" text="MEDIO">
      <formula>NOT(ISERROR(SEARCH(("MEDIO"),(E28))))</formula>
    </cfRule>
  </conditionalFormatting>
  <conditionalFormatting sqref="E28:E30 E33:E34">
    <cfRule type="containsText" dxfId="6386" priority="6378" operator="containsText" text="ALTO">
      <formula>NOT(ISERROR(SEARCH(("ALTO"),(E28))))</formula>
    </cfRule>
  </conditionalFormatting>
  <conditionalFormatting sqref="E28:E30 E33:E34">
    <cfRule type="cellIs" dxfId="6385" priority="6379" operator="between">
      <formula>5</formula>
      <formula>9</formula>
    </cfRule>
  </conditionalFormatting>
  <conditionalFormatting sqref="E28:E30 E33:E34">
    <cfRule type="cellIs" dxfId="6384" priority="6380" operator="between">
      <formula>3</formula>
      <formula>4</formula>
    </cfRule>
  </conditionalFormatting>
  <conditionalFormatting sqref="E28:E30 E33:E34">
    <cfRule type="cellIs" dxfId="6383" priority="6381" operator="between">
      <formula>1</formula>
      <formula>2</formula>
    </cfRule>
  </conditionalFormatting>
  <conditionalFormatting sqref="I28:I30 I33:I34">
    <cfRule type="containsText" dxfId="6382" priority="6382" operator="containsText" text="BAJO">
      <formula>NOT(ISERROR(SEARCH(("BAJO"),(I28))))</formula>
    </cfRule>
  </conditionalFormatting>
  <conditionalFormatting sqref="I28:I30 I33:I34">
    <cfRule type="containsText" dxfId="6381" priority="6383" operator="containsText" text="MEDIO">
      <formula>NOT(ISERROR(SEARCH(("MEDIO"),(I28))))</formula>
    </cfRule>
  </conditionalFormatting>
  <conditionalFormatting sqref="I28:I30 I33:I34">
    <cfRule type="containsText" dxfId="6380" priority="6384" operator="containsText" text="ALTO">
      <formula>NOT(ISERROR(SEARCH(("ALTO"),(I28))))</formula>
    </cfRule>
  </conditionalFormatting>
  <conditionalFormatting sqref="I28:I30 I33:I34">
    <cfRule type="cellIs" dxfId="6379" priority="6385" operator="between">
      <formula>5</formula>
      <formula>9</formula>
    </cfRule>
  </conditionalFormatting>
  <conditionalFormatting sqref="I28:I30 I33:I34">
    <cfRule type="cellIs" dxfId="6378" priority="6386" operator="between">
      <formula>3</formula>
      <formula>4</formula>
    </cfRule>
  </conditionalFormatting>
  <conditionalFormatting sqref="I28:I30 I33:I34">
    <cfRule type="cellIs" dxfId="6377" priority="6387" operator="between">
      <formula>1</formula>
      <formula>2</formula>
    </cfRule>
  </conditionalFormatting>
  <conditionalFormatting sqref="E32">
    <cfRule type="containsText" dxfId="6376" priority="6364" operator="containsText" text="BAJO">
      <formula>NOT(ISERROR(SEARCH(("BAJO"),(E32))))</formula>
    </cfRule>
  </conditionalFormatting>
  <conditionalFormatting sqref="E32">
    <cfRule type="containsText" dxfId="6375" priority="6365" operator="containsText" text="MEDIO">
      <formula>NOT(ISERROR(SEARCH(("MEDIO"),(E32))))</formula>
    </cfRule>
  </conditionalFormatting>
  <conditionalFormatting sqref="E32">
    <cfRule type="containsText" dxfId="6374" priority="6366" operator="containsText" text="ALTO">
      <formula>NOT(ISERROR(SEARCH(("ALTO"),(E32))))</formula>
    </cfRule>
  </conditionalFormatting>
  <conditionalFormatting sqref="E32">
    <cfRule type="cellIs" dxfId="6373" priority="6367" operator="between">
      <formula>5</formula>
      <formula>9</formula>
    </cfRule>
  </conditionalFormatting>
  <conditionalFormatting sqref="E32">
    <cfRule type="cellIs" dxfId="6372" priority="6368" operator="between">
      <formula>3</formula>
      <formula>4</formula>
    </cfRule>
  </conditionalFormatting>
  <conditionalFormatting sqref="E32">
    <cfRule type="cellIs" dxfId="6371" priority="6369" operator="between">
      <formula>1</formula>
      <formula>2</formula>
    </cfRule>
  </conditionalFormatting>
  <conditionalFormatting sqref="I32">
    <cfRule type="containsText" dxfId="6370" priority="6370" operator="containsText" text="BAJO">
      <formula>NOT(ISERROR(SEARCH(("BAJO"),(I32))))</formula>
    </cfRule>
  </conditionalFormatting>
  <conditionalFormatting sqref="I32">
    <cfRule type="containsText" dxfId="6369" priority="6371" operator="containsText" text="MEDIO">
      <formula>NOT(ISERROR(SEARCH(("MEDIO"),(I32))))</formula>
    </cfRule>
  </conditionalFormatting>
  <conditionalFormatting sqref="I32">
    <cfRule type="containsText" dxfId="6368" priority="6372" operator="containsText" text="ALTO">
      <formula>NOT(ISERROR(SEARCH(("ALTO"),(I32))))</formula>
    </cfRule>
  </conditionalFormatting>
  <conditionalFormatting sqref="I32">
    <cfRule type="cellIs" dxfId="6367" priority="6373" operator="between">
      <formula>5</formula>
      <formula>9</formula>
    </cfRule>
  </conditionalFormatting>
  <conditionalFormatting sqref="I32">
    <cfRule type="cellIs" dxfId="6366" priority="6374" operator="between">
      <formula>3</formula>
      <formula>4</formula>
    </cfRule>
  </conditionalFormatting>
  <conditionalFormatting sqref="I32">
    <cfRule type="cellIs" dxfId="6365" priority="6375" operator="between">
      <formula>1</formula>
      <formula>2</formula>
    </cfRule>
  </conditionalFormatting>
  <conditionalFormatting sqref="E37:E39 E42:E43">
    <cfRule type="containsText" dxfId="6364" priority="6352" operator="containsText" text="BAJO">
      <formula>NOT(ISERROR(SEARCH(("BAJO"),(E37))))</formula>
    </cfRule>
  </conditionalFormatting>
  <conditionalFormatting sqref="E37:E39 E42:E43">
    <cfRule type="containsText" dxfId="6363" priority="6353" operator="containsText" text="MEDIO">
      <formula>NOT(ISERROR(SEARCH(("MEDIO"),(E37))))</formula>
    </cfRule>
  </conditionalFormatting>
  <conditionalFormatting sqref="E37:E39 E42:E43">
    <cfRule type="containsText" dxfId="6362" priority="6354" operator="containsText" text="ALTO">
      <formula>NOT(ISERROR(SEARCH(("ALTO"),(E37))))</formula>
    </cfRule>
  </conditionalFormatting>
  <conditionalFormatting sqref="E37:E39 E42:E43">
    <cfRule type="cellIs" dxfId="6361" priority="6355" operator="between">
      <formula>5</formula>
      <formula>9</formula>
    </cfRule>
  </conditionalFormatting>
  <conditionalFormatting sqref="E37:E39 E42:E43">
    <cfRule type="cellIs" dxfId="6360" priority="6356" operator="between">
      <formula>3</formula>
      <formula>4</formula>
    </cfRule>
  </conditionalFormatting>
  <conditionalFormatting sqref="E37:E39 E42:E43">
    <cfRule type="cellIs" dxfId="6359" priority="6357" operator="between">
      <formula>1</formula>
      <formula>2</formula>
    </cfRule>
  </conditionalFormatting>
  <conditionalFormatting sqref="I37:I39 I42:I43">
    <cfRule type="containsText" dxfId="6358" priority="6358" operator="containsText" text="BAJO">
      <formula>NOT(ISERROR(SEARCH(("BAJO"),(I37))))</formula>
    </cfRule>
  </conditionalFormatting>
  <conditionalFormatting sqref="I37:I39 I42:I43">
    <cfRule type="containsText" dxfId="6357" priority="6359" operator="containsText" text="MEDIO">
      <formula>NOT(ISERROR(SEARCH(("MEDIO"),(I37))))</formula>
    </cfRule>
  </conditionalFormatting>
  <conditionalFormatting sqref="I37:I39 I42:I43">
    <cfRule type="containsText" dxfId="6356" priority="6360" operator="containsText" text="ALTO">
      <formula>NOT(ISERROR(SEARCH(("ALTO"),(I37))))</formula>
    </cfRule>
  </conditionalFormatting>
  <conditionalFormatting sqref="I37:I39 I42:I43">
    <cfRule type="cellIs" dxfId="6355" priority="6361" operator="between">
      <formula>5</formula>
      <formula>9</formula>
    </cfRule>
  </conditionalFormatting>
  <conditionalFormatting sqref="I37:I39 I42:I43">
    <cfRule type="cellIs" dxfId="6354" priority="6362" operator="between">
      <formula>3</formula>
      <formula>4</formula>
    </cfRule>
  </conditionalFormatting>
  <conditionalFormatting sqref="I37:I39 I42:I43">
    <cfRule type="cellIs" dxfId="6353" priority="6363" operator="between">
      <formula>1</formula>
      <formula>2</formula>
    </cfRule>
  </conditionalFormatting>
  <conditionalFormatting sqref="E41">
    <cfRule type="containsText" dxfId="6352" priority="6340" operator="containsText" text="BAJO">
      <formula>NOT(ISERROR(SEARCH(("BAJO"),(E41))))</formula>
    </cfRule>
  </conditionalFormatting>
  <conditionalFormatting sqref="E41">
    <cfRule type="containsText" dxfId="6351" priority="6341" operator="containsText" text="MEDIO">
      <formula>NOT(ISERROR(SEARCH(("MEDIO"),(E41))))</formula>
    </cfRule>
  </conditionalFormatting>
  <conditionalFormatting sqref="E41">
    <cfRule type="containsText" dxfId="6350" priority="6342" operator="containsText" text="ALTO">
      <formula>NOT(ISERROR(SEARCH(("ALTO"),(E41))))</formula>
    </cfRule>
  </conditionalFormatting>
  <conditionalFormatting sqref="E41">
    <cfRule type="cellIs" dxfId="6349" priority="6343" operator="between">
      <formula>5</formula>
      <formula>9</formula>
    </cfRule>
  </conditionalFormatting>
  <conditionalFormatting sqref="E41">
    <cfRule type="cellIs" dxfId="6348" priority="6344" operator="between">
      <formula>3</formula>
      <formula>4</formula>
    </cfRule>
  </conditionalFormatting>
  <conditionalFormatting sqref="E41">
    <cfRule type="cellIs" dxfId="6347" priority="6345" operator="between">
      <formula>1</formula>
      <formula>2</formula>
    </cfRule>
  </conditionalFormatting>
  <conditionalFormatting sqref="I41">
    <cfRule type="containsText" dxfId="6346" priority="6346" operator="containsText" text="BAJO">
      <formula>NOT(ISERROR(SEARCH(("BAJO"),(I41))))</formula>
    </cfRule>
  </conditionalFormatting>
  <conditionalFormatting sqref="I41">
    <cfRule type="containsText" dxfId="6345" priority="6347" operator="containsText" text="MEDIO">
      <formula>NOT(ISERROR(SEARCH(("MEDIO"),(I41))))</formula>
    </cfRule>
  </conditionalFormatting>
  <conditionalFormatting sqref="I41">
    <cfRule type="containsText" dxfId="6344" priority="6348" operator="containsText" text="ALTO">
      <formula>NOT(ISERROR(SEARCH(("ALTO"),(I41))))</formula>
    </cfRule>
  </conditionalFormatting>
  <conditionalFormatting sqref="I41">
    <cfRule type="cellIs" dxfId="6343" priority="6349" operator="between">
      <formula>5</formula>
      <formula>9</formula>
    </cfRule>
  </conditionalFormatting>
  <conditionalFormatting sqref="I41">
    <cfRule type="cellIs" dxfId="6342" priority="6350" operator="between">
      <formula>3</formula>
      <formula>4</formula>
    </cfRule>
  </conditionalFormatting>
  <conditionalFormatting sqref="I41">
    <cfRule type="cellIs" dxfId="6341" priority="6351" operator="between">
      <formula>1</formula>
      <formula>2</formula>
    </cfRule>
  </conditionalFormatting>
  <conditionalFormatting sqref="E46:E48 E51:E52">
    <cfRule type="containsText" dxfId="6340" priority="6328" operator="containsText" text="BAJO">
      <formula>NOT(ISERROR(SEARCH(("BAJO"),(E46))))</formula>
    </cfRule>
  </conditionalFormatting>
  <conditionalFormatting sqref="E46:E48 E51:E52">
    <cfRule type="containsText" dxfId="6339" priority="6329" operator="containsText" text="MEDIO">
      <formula>NOT(ISERROR(SEARCH(("MEDIO"),(E46))))</formula>
    </cfRule>
  </conditionalFormatting>
  <conditionalFormatting sqref="E46:E48 E51:E52">
    <cfRule type="containsText" dxfId="6338" priority="6330" operator="containsText" text="ALTO">
      <formula>NOT(ISERROR(SEARCH(("ALTO"),(E46))))</formula>
    </cfRule>
  </conditionalFormatting>
  <conditionalFormatting sqref="E46:E48 E51:E52">
    <cfRule type="cellIs" dxfId="6337" priority="6331" operator="between">
      <formula>5</formula>
      <formula>9</formula>
    </cfRule>
  </conditionalFormatting>
  <conditionalFormatting sqref="E46:E48 E51:E52">
    <cfRule type="cellIs" dxfId="6336" priority="6332" operator="between">
      <formula>3</formula>
      <formula>4</formula>
    </cfRule>
  </conditionalFormatting>
  <conditionalFormatting sqref="E46:E48 E51:E52">
    <cfRule type="cellIs" dxfId="6335" priority="6333" operator="between">
      <formula>1</formula>
      <formula>2</formula>
    </cfRule>
  </conditionalFormatting>
  <conditionalFormatting sqref="I46:I48 I51:I52">
    <cfRule type="containsText" dxfId="6334" priority="6334" operator="containsText" text="BAJO">
      <formula>NOT(ISERROR(SEARCH(("BAJO"),(I46))))</formula>
    </cfRule>
  </conditionalFormatting>
  <conditionalFormatting sqref="I46:I48 I51:I52">
    <cfRule type="containsText" dxfId="6333" priority="6335" operator="containsText" text="MEDIO">
      <formula>NOT(ISERROR(SEARCH(("MEDIO"),(I46))))</formula>
    </cfRule>
  </conditionalFormatting>
  <conditionalFormatting sqref="I46:I48 I51:I52">
    <cfRule type="containsText" dxfId="6332" priority="6336" operator="containsText" text="ALTO">
      <formula>NOT(ISERROR(SEARCH(("ALTO"),(I46))))</formula>
    </cfRule>
  </conditionalFormatting>
  <conditionalFormatting sqref="I46:I48 I51:I52">
    <cfRule type="cellIs" dxfId="6331" priority="6337" operator="between">
      <formula>5</formula>
      <formula>9</formula>
    </cfRule>
  </conditionalFormatting>
  <conditionalFormatting sqref="I46:I48 I51:I52">
    <cfRule type="cellIs" dxfId="6330" priority="6338" operator="between">
      <formula>3</formula>
      <formula>4</formula>
    </cfRule>
  </conditionalFormatting>
  <conditionalFormatting sqref="I46:I48 I51:I52">
    <cfRule type="cellIs" dxfId="6329" priority="6339" operator="between">
      <formula>1</formula>
      <formula>2</formula>
    </cfRule>
  </conditionalFormatting>
  <conditionalFormatting sqref="E50">
    <cfRule type="containsText" dxfId="6328" priority="6316" operator="containsText" text="BAJO">
      <formula>NOT(ISERROR(SEARCH(("BAJO"),(E50))))</formula>
    </cfRule>
  </conditionalFormatting>
  <conditionalFormatting sqref="E50">
    <cfRule type="containsText" dxfId="6327" priority="6317" operator="containsText" text="MEDIO">
      <formula>NOT(ISERROR(SEARCH(("MEDIO"),(E50))))</formula>
    </cfRule>
  </conditionalFormatting>
  <conditionalFormatting sqref="E50">
    <cfRule type="containsText" dxfId="6326" priority="6318" operator="containsText" text="ALTO">
      <formula>NOT(ISERROR(SEARCH(("ALTO"),(E50))))</formula>
    </cfRule>
  </conditionalFormatting>
  <conditionalFormatting sqref="E50">
    <cfRule type="cellIs" dxfId="6325" priority="6319" operator="between">
      <formula>5</formula>
      <formula>9</formula>
    </cfRule>
  </conditionalFormatting>
  <conditionalFormatting sqref="E50">
    <cfRule type="cellIs" dxfId="6324" priority="6320" operator="between">
      <formula>3</formula>
      <formula>4</formula>
    </cfRule>
  </conditionalFormatting>
  <conditionalFormatting sqref="E50">
    <cfRule type="cellIs" dxfId="6323" priority="6321" operator="between">
      <formula>1</formula>
      <formula>2</formula>
    </cfRule>
  </conditionalFormatting>
  <conditionalFormatting sqref="I50">
    <cfRule type="containsText" dxfId="6322" priority="6322" operator="containsText" text="BAJO">
      <formula>NOT(ISERROR(SEARCH(("BAJO"),(I50))))</formula>
    </cfRule>
  </conditionalFormatting>
  <conditionalFormatting sqref="I50">
    <cfRule type="containsText" dxfId="6321" priority="6323" operator="containsText" text="MEDIO">
      <formula>NOT(ISERROR(SEARCH(("MEDIO"),(I50))))</formula>
    </cfRule>
  </conditionalFormatting>
  <conditionalFormatting sqref="I50">
    <cfRule type="containsText" dxfId="6320" priority="6324" operator="containsText" text="ALTO">
      <formula>NOT(ISERROR(SEARCH(("ALTO"),(I50))))</formula>
    </cfRule>
  </conditionalFormatting>
  <conditionalFormatting sqref="I50">
    <cfRule type="cellIs" dxfId="6319" priority="6325" operator="between">
      <formula>5</formula>
      <formula>9</formula>
    </cfRule>
  </conditionalFormatting>
  <conditionalFormatting sqref="I50">
    <cfRule type="cellIs" dxfId="6318" priority="6326" operator="between">
      <formula>3</formula>
      <formula>4</formula>
    </cfRule>
  </conditionalFormatting>
  <conditionalFormatting sqref="I50">
    <cfRule type="cellIs" dxfId="6317" priority="6327" operator="between">
      <formula>1</formula>
      <formula>2</formula>
    </cfRule>
  </conditionalFormatting>
  <conditionalFormatting sqref="E55:E57 E60:E61">
    <cfRule type="containsText" dxfId="6316" priority="6304" operator="containsText" text="BAJO">
      <formula>NOT(ISERROR(SEARCH(("BAJO"),(E55))))</formula>
    </cfRule>
  </conditionalFormatting>
  <conditionalFormatting sqref="E55:E57 E60:E61">
    <cfRule type="containsText" dxfId="6315" priority="6305" operator="containsText" text="MEDIO">
      <formula>NOT(ISERROR(SEARCH(("MEDIO"),(E55))))</formula>
    </cfRule>
  </conditionalFormatting>
  <conditionalFormatting sqref="E55:E57 E60:E61">
    <cfRule type="containsText" dxfId="6314" priority="6306" operator="containsText" text="ALTO">
      <formula>NOT(ISERROR(SEARCH(("ALTO"),(E55))))</formula>
    </cfRule>
  </conditionalFormatting>
  <conditionalFormatting sqref="E55:E57 E60:E61">
    <cfRule type="cellIs" dxfId="6313" priority="6307" operator="between">
      <formula>5</formula>
      <formula>9</formula>
    </cfRule>
  </conditionalFormatting>
  <conditionalFormatting sqref="E55:E57 E60:E61">
    <cfRule type="cellIs" dxfId="6312" priority="6308" operator="between">
      <formula>3</formula>
      <formula>4</formula>
    </cfRule>
  </conditionalFormatting>
  <conditionalFormatting sqref="E55:E57 E60:E61">
    <cfRule type="cellIs" dxfId="6311" priority="6309" operator="between">
      <formula>1</formula>
      <formula>2</formula>
    </cfRule>
  </conditionalFormatting>
  <conditionalFormatting sqref="I55:I57 I60:I61">
    <cfRule type="containsText" dxfId="6310" priority="6310" operator="containsText" text="BAJO">
      <formula>NOT(ISERROR(SEARCH(("BAJO"),(I55))))</formula>
    </cfRule>
  </conditionalFormatting>
  <conditionalFormatting sqref="I55:I57 I60:I61">
    <cfRule type="containsText" dxfId="6309" priority="6311" operator="containsText" text="MEDIO">
      <formula>NOT(ISERROR(SEARCH(("MEDIO"),(I55))))</formula>
    </cfRule>
  </conditionalFormatting>
  <conditionalFormatting sqref="I55:I57 I60:I61">
    <cfRule type="containsText" dxfId="6308" priority="6312" operator="containsText" text="ALTO">
      <formula>NOT(ISERROR(SEARCH(("ALTO"),(I55))))</formula>
    </cfRule>
  </conditionalFormatting>
  <conditionalFormatting sqref="I55:I57 I60:I61">
    <cfRule type="cellIs" dxfId="6307" priority="6313" operator="between">
      <formula>5</formula>
      <formula>9</formula>
    </cfRule>
  </conditionalFormatting>
  <conditionalFormatting sqref="I55:I57 I60:I61">
    <cfRule type="cellIs" dxfId="6306" priority="6314" operator="between">
      <formula>3</formula>
      <formula>4</formula>
    </cfRule>
  </conditionalFormatting>
  <conditionalFormatting sqref="I55:I57 I60:I61">
    <cfRule type="cellIs" dxfId="6305" priority="6315" operator="between">
      <formula>1</formula>
      <formula>2</formula>
    </cfRule>
  </conditionalFormatting>
  <conditionalFormatting sqref="E59">
    <cfRule type="containsText" dxfId="6304" priority="6292" operator="containsText" text="BAJO">
      <formula>NOT(ISERROR(SEARCH(("BAJO"),(E59))))</formula>
    </cfRule>
  </conditionalFormatting>
  <conditionalFormatting sqref="E59">
    <cfRule type="containsText" dxfId="6303" priority="6293" operator="containsText" text="MEDIO">
      <formula>NOT(ISERROR(SEARCH(("MEDIO"),(E59))))</formula>
    </cfRule>
  </conditionalFormatting>
  <conditionalFormatting sqref="E59">
    <cfRule type="containsText" dxfId="6302" priority="6294" operator="containsText" text="ALTO">
      <formula>NOT(ISERROR(SEARCH(("ALTO"),(E59))))</formula>
    </cfRule>
  </conditionalFormatting>
  <conditionalFormatting sqref="E59">
    <cfRule type="cellIs" dxfId="6301" priority="6295" operator="between">
      <formula>5</formula>
      <formula>9</formula>
    </cfRule>
  </conditionalFormatting>
  <conditionalFormatting sqref="E59">
    <cfRule type="cellIs" dxfId="6300" priority="6296" operator="between">
      <formula>3</formula>
      <formula>4</formula>
    </cfRule>
  </conditionalFormatting>
  <conditionalFormatting sqref="E59">
    <cfRule type="cellIs" dxfId="6299" priority="6297" operator="between">
      <formula>1</formula>
      <formula>2</formula>
    </cfRule>
  </conditionalFormatting>
  <conditionalFormatting sqref="I59">
    <cfRule type="containsText" dxfId="6298" priority="6298" operator="containsText" text="BAJO">
      <formula>NOT(ISERROR(SEARCH(("BAJO"),(I59))))</formula>
    </cfRule>
  </conditionalFormatting>
  <conditionalFormatting sqref="I59">
    <cfRule type="containsText" dxfId="6297" priority="6299" operator="containsText" text="MEDIO">
      <formula>NOT(ISERROR(SEARCH(("MEDIO"),(I59))))</formula>
    </cfRule>
  </conditionalFormatting>
  <conditionalFormatting sqref="I59">
    <cfRule type="containsText" dxfId="6296" priority="6300" operator="containsText" text="ALTO">
      <formula>NOT(ISERROR(SEARCH(("ALTO"),(I59))))</formula>
    </cfRule>
  </conditionalFormatting>
  <conditionalFormatting sqref="I59">
    <cfRule type="cellIs" dxfId="6295" priority="6301" operator="between">
      <formula>5</formula>
      <formula>9</formula>
    </cfRule>
  </conditionalFormatting>
  <conditionalFormatting sqref="I59">
    <cfRule type="cellIs" dxfId="6294" priority="6302" operator="between">
      <formula>3</formula>
      <formula>4</formula>
    </cfRule>
  </conditionalFormatting>
  <conditionalFormatting sqref="I59">
    <cfRule type="cellIs" dxfId="6293" priority="6303" operator="between">
      <formula>1</formula>
      <formula>2</formula>
    </cfRule>
  </conditionalFormatting>
  <conditionalFormatting sqref="E64:E66 E69:E70">
    <cfRule type="containsText" dxfId="6292" priority="6280" operator="containsText" text="BAJO">
      <formula>NOT(ISERROR(SEARCH(("BAJO"),(E64))))</formula>
    </cfRule>
  </conditionalFormatting>
  <conditionalFormatting sqref="E64:E66 E69:E70">
    <cfRule type="containsText" dxfId="6291" priority="6281" operator="containsText" text="MEDIO">
      <formula>NOT(ISERROR(SEARCH(("MEDIO"),(E64))))</formula>
    </cfRule>
  </conditionalFormatting>
  <conditionalFormatting sqref="E64:E66 E69:E70">
    <cfRule type="containsText" dxfId="6290" priority="6282" operator="containsText" text="ALTO">
      <formula>NOT(ISERROR(SEARCH(("ALTO"),(E64))))</formula>
    </cfRule>
  </conditionalFormatting>
  <conditionalFormatting sqref="E64:E66 E69:E70">
    <cfRule type="cellIs" dxfId="6289" priority="6283" operator="between">
      <formula>5</formula>
      <formula>9</formula>
    </cfRule>
  </conditionalFormatting>
  <conditionalFormatting sqref="E64:E66 E69:E70">
    <cfRule type="cellIs" dxfId="6288" priority="6284" operator="between">
      <formula>3</formula>
      <formula>4</formula>
    </cfRule>
  </conditionalFormatting>
  <conditionalFormatting sqref="E64:E66 E69:E70">
    <cfRule type="cellIs" dxfId="6287" priority="6285" operator="between">
      <formula>1</formula>
      <formula>2</formula>
    </cfRule>
  </conditionalFormatting>
  <conditionalFormatting sqref="I64:I66 I69:I70">
    <cfRule type="containsText" dxfId="6286" priority="6286" operator="containsText" text="BAJO">
      <formula>NOT(ISERROR(SEARCH(("BAJO"),(I64))))</formula>
    </cfRule>
  </conditionalFormatting>
  <conditionalFormatting sqref="I64:I66 I69:I70">
    <cfRule type="containsText" dxfId="6285" priority="6287" operator="containsText" text="MEDIO">
      <formula>NOT(ISERROR(SEARCH(("MEDIO"),(I64))))</formula>
    </cfRule>
  </conditionalFormatting>
  <conditionalFormatting sqref="I64:I66 I69:I70">
    <cfRule type="containsText" dxfId="6284" priority="6288" operator="containsText" text="ALTO">
      <formula>NOT(ISERROR(SEARCH(("ALTO"),(I64))))</formula>
    </cfRule>
  </conditionalFormatting>
  <conditionalFormatting sqref="I64:I66 I69:I70">
    <cfRule type="cellIs" dxfId="6283" priority="6289" operator="between">
      <formula>5</formula>
      <formula>9</formula>
    </cfRule>
  </conditionalFormatting>
  <conditionalFormatting sqref="I64:I66 I69:I70">
    <cfRule type="cellIs" dxfId="6282" priority="6290" operator="between">
      <formula>3</formula>
      <formula>4</formula>
    </cfRule>
  </conditionalFormatting>
  <conditionalFormatting sqref="I64:I66 I69:I70">
    <cfRule type="cellIs" dxfId="6281" priority="6291" operator="between">
      <formula>1</formula>
      <formula>2</formula>
    </cfRule>
  </conditionalFormatting>
  <conditionalFormatting sqref="E68">
    <cfRule type="containsText" dxfId="6280" priority="6268" operator="containsText" text="BAJO">
      <formula>NOT(ISERROR(SEARCH(("BAJO"),(E68))))</formula>
    </cfRule>
  </conditionalFormatting>
  <conditionalFormatting sqref="E68">
    <cfRule type="containsText" dxfId="6279" priority="6269" operator="containsText" text="MEDIO">
      <formula>NOT(ISERROR(SEARCH(("MEDIO"),(E68))))</formula>
    </cfRule>
  </conditionalFormatting>
  <conditionalFormatting sqref="E68">
    <cfRule type="containsText" dxfId="6278" priority="6270" operator="containsText" text="ALTO">
      <formula>NOT(ISERROR(SEARCH(("ALTO"),(E68))))</formula>
    </cfRule>
  </conditionalFormatting>
  <conditionalFormatting sqref="E68">
    <cfRule type="cellIs" dxfId="6277" priority="6271" operator="between">
      <formula>5</formula>
      <formula>9</formula>
    </cfRule>
  </conditionalFormatting>
  <conditionalFormatting sqref="E68">
    <cfRule type="cellIs" dxfId="6276" priority="6272" operator="between">
      <formula>3</formula>
      <formula>4</formula>
    </cfRule>
  </conditionalFormatting>
  <conditionalFormatting sqref="E68">
    <cfRule type="cellIs" dxfId="6275" priority="6273" operator="between">
      <formula>1</formula>
      <formula>2</formula>
    </cfRule>
  </conditionalFormatting>
  <conditionalFormatting sqref="I68">
    <cfRule type="containsText" dxfId="6274" priority="6274" operator="containsText" text="BAJO">
      <formula>NOT(ISERROR(SEARCH(("BAJO"),(I68))))</formula>
    </cfRule>
  </conditionalFormatting>
  <conditionalFormatting sqref="I68">
    <cfRule type="containsText" dxfId="6273" priority="6275" operator="containsText" text="MEDIO">
      <formula>NOT(ISERROR(SEARCH(("MEDIO"),(I68))))</formula>
    </cfRule>
  </conditionalFormatting>
  <conditionalFormatting sqref="I68">
    <cfRule type="containsText" dxfId="6272" priority="6276" operator="containsText" text="ALTO">
      <formula>NOT(ISERROR(SEARCH(("ALTO"),(I68))))</formula>
    </cfRule>
  </conditionalFormatting>
  <conditionalFormatting sqref="I68">
    <cfRule type="cellIs" dxfId="6271" priority="6277" operator="between">
      <formula>5</formula>
      <formula>9</formula>
    </cfRule>
  </conditionalFormatting>
  <conditionalFormatting sqref="I68">
    <cfRule type="cellIs" dxfId="6270" priority="6278" operator="between">
      <formula>3</formula>
      <formula>4</formula>
    </cfRule>
  </conditionalFormatting>
  <conditionalFormatting sqref="I68">
    <cfRule type="cellIs" dxfId="6269" priority="6279" operator="between">
      <formula>1</formula>
      <formula>2</formula>
    </cfRule>
  </conditionalFormatting>
  <conditionalFormatting sqref="E73:E75 E78:E79">
    <cfRule type="containsText" dxfId="6268" priority="6256" operator="containsText" text="BAJO">
      <formula>NOT(ISERROR(SEARCH(("BAJO"),(E73))))</formula>
    </cfRule>
  </conditionalFormatting>
  <conditionalFormatting sqref="E73:E75 E78:E79">
    <cfRule type="containsText" dxfId="6267" priority="6257" operator="containsText" text="MEDIO">
      <formula>NOT(ISERROR(SEARCH(("MEDIO"),(E73))))</formula>
    </cfRule>
  </conditionalFormatting>
  <conditionalFormatting sqref="E73:E75 E78:E79">
    <cfRule type="containsText" dxfId="6266" priority="6258" operator="containsText" text="ALTO">
      <formula>NOT(ISERROR(SEARCH(("ALTO"),(E73))))</formula>
    </cfRule>
  </conditionalFormatting>
  <conditionalFormatting sqref="E73:E75 E78:E79">
    <cfRule type="cellIs" dxfId="6265" priority="6259" operator="between">
      <formula>5</formula>
      <formula>9</formula>
    </cfRule>
  </conditionalFormatting>
  <conditionalFormatting sqref="E73:E75 E78:E79">
    <cfRule type="cellIs" dxfId="6264" priority="6260" operator="between">
      <formula>3</formula>
      <formula>4</formula>
    </cfRule>
  </conditionalFormatting>
  <conditionalFormatting sqref="E73:E75 E78:E79">
    <cfRule type="cellIs" dxfId="6263" priority="6261" operator="between">
      <formula>1</formula>
      <formula>2</formula>
    </cfRule>
  </conditionalFormatting>
  <conditionalFormatting sqref="I73:I75 I78:I79">
    <cfRule type="containsText" dxfId="6262" priority="6262" operator="containsText" text="BAJO">
      <formula>NOT(ISERROR(SEARCH(("BAJO"),(I73))))</formula>
    </cfRule>
  </conditionalFormatting>
  <conditionalFormatting sqref="I73:I75 I78:I79">
    <cfRule type="containsText" dxfId="6261" priority="6263" operator="containsText" text="MEDIO">
      <formula>NOT(ISERROR(SEARCH(("MEDIO"),(I73))))</formula>
    </cfRule>
  </conditionalFormatting>
  <conditionalFormatting sqref="I73:I75 I78:I79">
    <cfRule type="containsText" dxfId="6260" priority="6264" operator="containsText" text="ALTO">
      <formula>NOT(ISERROR(SEARCH(("ALTO"),(I73))))</formula>
    </cfRule>
  </conditionalFormatting>
  <conditionalFormatting sqref="I73:I75 I78:I79">
    <cfRule type="cellIs" dxfId="6259" priority="6265" operator="between">
      <formula>5</formula>
      <formula>9</formula>
    </cfRule>
  </conditionalFormatting>
  <conditionalFormatting sqref="I73:I75 I78:I79">
    <cfRule type="cellIs" dxfId="6258" priority="6266" operator="between">
      <formula>3</formula>
      <formula>4</formula>
    </cfRule>
  </conditionalFormatting>
  <conditionalFormatting sqref="I73:I75 I78:I79">
    <cfRule type="cellIs" dxfId="6257" priority="6267" operator="between">
      <formula>1</formula>
      <formula>2</formula>
    </cfRule>
  </conditionalFormatting>
  <conditionalFormatting sqref="E77">
    <cfRule type="containsText" dxfId="6256" priority="6244" operator="containsText" text="BAJO">
      <formula>NOT(ISERROR(SEARCH(("BAJO"),(E77))))</formula>
    </cfRule>
  </conditionalFormatting>
  <conditionalFormatting sqref="E77">
    <cfRule type="containsText" dxfId="6255" priority="6245" operator="containsText" text="MEDIO">
      <formula>NOT(ISERROR(SEARCH(("MEDIO"),(E77))))</formula>
    </cfRule>
  </conditionalFormatting>
  <conditionalFormatting sqref="E77">
    <cfRule type="containsText" dxfId="6254" priority="6246" operator="containsText" text="ALTO">
      <formula>NOT(ISERROR(SEARCH(("ALTO"),(E77))))</formula>
    </cfRule>
  </conditionalFormatting>
  <conditionalFormatting sqref="E77">
    <cfRule type="cellIs" dxfId="6253" priority="6247" operator="between">
      <formula>5</formula>
      <formula>9</formula>
    </cfRule>
  </conditionalFormatting>
  <conditionalFormatting sqref="E77">
    <cfRule type="cellIs" dxfId="6252" priority="6248" operator="between">
      <formula>3</formula>
      <formula>4</formula>
    </cfRule>
  </conditionalFormatting>
  <conditionalFormatting sqref="E77">
    <cfRule type="cellIs" dxfId="6251" priority="6249" operator="between">
      <formula>1</formula>
      <formula>2</formula>
    </cfRule>
  </conditionalFormatting>
  <conditionalFormatting sqref="I77">
    <cfRule type="containsText" dxfId="6250" priority="6250" operator="containsText" text="BAJO">
      <formula>NOT(ISERROR(SEARCH(("BAJO"),(I77))))</formula>
    </cfRule>
  </conditionalFormatting>
  <conditionalFormatting sqref="I77">
    <cfRule type="containsText" dxfId="6249" priority="6251" operator="containsText" text="MEDIO">
      <formula>NOT(ISERROR(SEARCH(("MEDIO"),(I77))))</formula>
    </cfRule>
  </conditionalFormatting>
  <conditionalFormatting sqref="I77">
    <cfRule type="containsText" dxfId="6248" priority="6252" operator="containsText" text="ALTO">
      <formula>NOT(ISERROR(SEARCH(("ALTO"),(I77))))</formula>
    </cfRule>
  </conditionalFormatting>
  <conditionalFormatting sqref="I77">
    <cfRule type="cellIs" dxfId="6247" priority="6253" operator="between">
      <formula>5</formula>
      <formula>9</formula>
    </cfRule>
  </conditionalFormatting>
  <conditionalFormatting sqref="I77">
    <cfRule type="cellIs" dxfId="6246" priority="6254" operator="between">
      <formula>3</formula>
      <formula>4</formula>
    </cfRule>
  </conditionalFormatting>
  <conditionalFormatting sqref="I77">
    <cfRule type="cellIs" dxfId="6245" priority="6255" operator="between">
      <formula>1</formula>
      <formula>2</formula>
    </cfRule>
  </conditionalFormatting>
  <conditionalFormatting sqref="E82:E84 E87:E88">
    <cfRule type="containsText" dxfId="6244" priority="6232" operator="containsText" text="BAJO">
      <formula>NOT(ISERROR(SEARCH(("BAJO"),(E82))))</formula>
    </cfRule>
  </conditionalFormatting>
  <conditionalFormatting sqref="E82:E84 E87:E88">
    <cfRule type="containsText" dxfId="6243" priority="6233" operator="containsText" text="MEDIO">
      <formula>NOT(ISERROR(SEARCH(("MEDIO"),(E82))))</formula>
    </cfRule>
  </conditionalFormatting>
  <conditionalFormatting sqref="E82:E84 E87:E88">
    <cfRule type="containsText" dxfId="6242" priority="6234" operator="containsText" text="ALTO">
      <formula>NOT(ISERROR(SEARCH(("ALTO"),(E82))))</formula>
    </cfRule>
  </conditionalFormatting>
  <conditionalFormatting sqref="E82:E84 E87:E88">
    <cfRule type="cellIs" dxfId="6241" priority="6235" operator="between">
      <formula>5</formula>
      <formula>9</formula>
    </cfRule>
  </conditionalFormatting>
  <conditionalFormatting sqref="E82:E84 E87:E88">
    <cfRule type="cellIs" dxfId="6240" priority="6236" operator="between">
      <formula>3</formula>
      <formula>4</formula>
    </cfRule>
  </conditionalFormatting>
  <conditionalFormatting sqref="E82:E84 E87:E88">
    <cfRule type="cellIs" dxfId="6239" priority="6237" operator="between">
      <formula>1</formula>
      <formula>2</formula>
    </cfRule>
  </conditionalFormatting>
  <conditionalFormatting sqref="I82:I84 I87:I88">
    <cfRule type="containsText" dxfId="6238" priority="6238" operator="containsText" text="BAJO">
      <formula>NOT(ISERROR(SEARCH(("BAJO"),(I82))))</formula>
    </cfRule>
  </conditionalFormatting>
  <conditionalFormatting sqref="I82:I84 I87:I88">
    <cfRule type="containsText" dxfId="6237" priority="6239" operator="containsText" text="MEDIO">
      <formula>NOT(ISERROR(SEARCH(("MEDIO"),(I82))))</formula>
    </cfRule>
  </conditionalFormatting>
  <conditionalFormatting sqref="I82:I84 I87:I88">
    <cfRule type="containsText" dxfId="6236" priority="6240" operator="containsText" text="ALTO">
      <formula>NOT(ISERROR(SEARCH(("ALTO"),(I82))))</formula>
    </cfRule>
  </conditionalFormatting>
  <conditionalFormatting sqref="I82:I84 I87:I88">
    <cfRule type="cellIs" dxfId="6235" priority="6241" operator="between">
      <formula>5</formula>
      <formula>9</formula>
    </cfRule>
  </conditionalFormatting>
  <conditionalFormatting sqref="I82:I84 I87:I88">
    <cfRule type="cellIs" dxfId="6234" priority="6242" operator="between">
      <formula>3</formula>
      <formula>4</formula>
    </cfRule>
  </conditionalFormatting>
  <conditionalFormatting sqref="I82:I84 I87:I88">
    <cfRule type="cellIs" dxfId="6233" priority="6243" operator="between">
      <formula>1</formula>
      <formula>2</formula>
    </cfRule>
  </conditionalFormatting>
  <conditionalFormatting sqref="E86">
    <cfRule type="containsText" dxfId="6232" priority="6220" operator="containsText" text="BAJO">
      <formula>NOT(ISERROR(SEARCH(("BAJO"),(E86))))</formula>
    </cfRule>
  </conditionalFormatting>
  <conditionalFormatting sqref="E86">
    <cfRule type="containsText" dxfId="6231" priority="6221" operator="containsText" text="MEDIO">
      <formula>NOT(ISERROR(SEARCH(("MEDIO"),(E86))))</formula>
    </cfRule>
  </conditionalFormatting>
  <conditionalFormatting sqref="E86">
    <cfRule type="containsText" dxfId="6230" priority="6222" operator="containsText" text="ALTO">
      <formula>NOT(ISERROR(SEARCH(("ALTO"),(E86))))</formula>
    </cfRule>
  </conditionalFormatting>
  <conditionalFormatting sqref="E86">
    <cfRule type="cellIs" dxfId="6229" priority="6223" operator="between">
      <formula>5</formula>
      <formula>9</formula>
    </cfRule>
  </conditionalFormatting>
  <conditionalFormatting sqref="E86">
    <cfRule type="cellIs" dxfId="6228" priority="6224" operator="between">
      <formula>3</formula>
      <formula>4</formula>
    </cfRule>
  </conditionalFormatting>
  <conditionalFormatting sqref="E86">
    <cfRule type="cellIs" dxfId="6227" priority="6225" operator="between">
      <formula>1</formula>
      <formula>2</formula>
    </cfRule>
  </conditionalFormatting>
  <conditionalFormatting sqref="I86">
    <cfRule type="containsText" dxfId="6226" priority="6226" operator="containsText" text="BAJO">
      <formula>NOT(ISERROR(SEARCH(("BAJO"),(I86))))</formula>
    </cfRule>
  </conditionalFormatting>
  <conditionalFormatting sqref="I86">
    <cfRule type="containsText" dxfId="6225" priority="6227" operator="containsText" text="MEDIO">
      <formula>NOT(ISERROR(SEARCH(("MEDIO"),(I86))))</formula>
    </cfRule>
  </conditionalFormatting>
  <conditionalFormatting sqref="I86">
    <cfRule type="containsText" dxfId="6224" priority="6228" operator="containsText" text="ALTO">
      <formula>NOT(ISERROR(SEARCH(("ALTO"),(I86))))</formula>
    </cfRule>
  </conditionalFormatting>
  <conditionalFormatting sqref="I86">
    <cfRule type="cellIs" dxfId="6223" priority="6229" operator="between">
      <formula>5</formula>
      <formula>9</formula>
    </cfRule>
  </conditionalFormatting>
  <conditionalFormatting sqref="I86">
    <cfRule type="cellIs" dxfId="6222" priority="6230" operator="between">
      <formula>3</formula>
      <formula>4</formula>
    </cfRule>
  </conditionalFormatting>
  <conditionalFormatting sqref="I86">
    <cfRule type="cellIs" dxfId="6221" priority="6231" operator="between">
      <formula>1</formula>
      <formula>2</formula>
    </cfRule>
  </conditionalFormatting>
  <conditionalFormatting sqref="E91:E93 E96:E97">
    <cfRule type="containsText" dxfId="6220" priority="6208" operator="containsText" text="BAJO">
      <formula>NOT(ISERROR(SEARCH(("BAJO"),(E91))))</formula>
    </cfRule>
  </conditionalFormatting>
  <conditionalFormatting sqref="E91:E93 E96:E97">
    <cfRule type="containsText" dxfId="6219" priority="6209" operator="containsText" text="MEDIO">
      <formula>NOT(ISERROR(SEARCH(("MEDIO"),(E91))))</formula>
    </cfRule>
  </conditionalFormatting>
  <conditionalFormatting sqref="E91:E93 E96:E97">
    <cfRule type="containsText" dxfId="6218" priority="6210" operator="containsText" text="ALTO">
      <formula>NOT(ISERROR(SEARCH(("ALTO"),(E91))))</formula>
    </cfRule>
  </conditionalFormatting>
  <conditionalFormatting sqref="E91:E93 E96:E97">
    <cfRule type="cellIs" dxfId="6217" priority="6211" operator="between">
      <formula>5</formula>
      <formula>9</formula>
    </cfRule>
  </conditionalFormatting>
  <conditionalFormatting sqref="E91:E93 E96:E97">
    <cfRule type="cellIs" dxfId="6216" priority="6212" operator="between">
      <formula>3</formula>
      <formula>4</formula>
    </cfRule>
  </conditionalFormatting>
  <conditionalFormatting sqref="E91:E93 E96:E97">
    <cfRule type="cellIs" dxfId="6215" priority="6213" operator="between">
      <formula>1</formula>
      <formula>2</formula>
    </cfRule>
  </conditionalFormatting>
  <conditionalFormatting sqref="I91:I93 I96:I97">
    <cfRule type="containsText" dxfId="6214" priority="6214" operator="containsText" text="BAJO">
      <formula>NOT(ISERROR(SEARCH(("BAJO"),(I91))))</formula>
    </cfRule>
  </conditionalFormatting>
  <conditionalFormatting sqref="I91:I93 I96:I97">
    <cfRule type="containsText" dxfId="6213" priority="6215" operator="containsText" text="MEDIO">
      <formula>NOT(ISERROR(SEARCH(("MEDIO"),(I91))))</formula>
    </cfRule>
  </conditionalFormatting>
  <conditionalFormatting sqref="I91:I93 I96:I97">
    <cfRule type="containsText" dxfId="6212" priority="6216" operator="containsText" text="ALTO">
      <formula>NOT(ISERROR(SEARCH(("ALTO"),(I91))))</formula>
    </cfRule>
  </conditionalFormatting>
  <conditionalFormatting sqref="I91:I93 I96:I97">
    <cfRule type="cellIs" dxfId="6211" priority="6217" operator="between">
      <formula>5</formula>
      <formula>9</formula>
    </cfRule>
  </conditionalFormatting>
  <conditionalFormatting sqref="I91:I93 I96:I97">
    <cfRule type="cellIs" dxfId="6210" priority="6218" operator="between">
      <formula>3</formula>
      <formula>4</formula>
    </cfRule>
  </conditionalFormatting>
  <conditionalFormatting sqref="I91:I93 I96:I97">
    <cfRule type="cellIs" dxfId="6209" priority="6219" operator="between">
      <formula>1</formula>
      <formula>2</formula>
    </cfRule>
  </conditionalFormatting>
  <conditionalFormatting sqref="E95">
    <cfRule type="containsText" dxfId="6208" priority="6196" operator="containsText" text="BAJO">
      <formula>NOT(ISERROR(SEARCH(("BAJO"),(E95))))</formula>
    </cfRule>
  </conditionalFormatting>
  <conditionalFormatting sqref="E95">
    <cfRule type="containsText" dxfId="6207" priority="6197" operator="containsText" text="MEDIO">
      <formula>NOT(ISERROR(SEARCH(("MEDIO"),(E95))))</formula>
    </cfRule>
  </conditionalFormatting>
  <conditionalFormatting sqref="E95">
    <cfRule type="containsText" dxfId="6206" priority="6198" operator="containsText" text="ALTO">
      <formula>NOT(ISERROR(SEARCH(("ALTO"),(E95))))</formula>
    </cfRule>
  </conditionalFormatting>
  <conditionalFormatting sqref="E95">
    <cfRule type="cellIs" dxfId="6205" priority="6199" operator="between">
      <formula>5</formula>
      <formula>9</formula>
    </cfRule>
  </conditionalFormatting>
  <conditionalFormatting sqref="E95">
    <cfRule type="cellIs" dxfId="6204" priority="6200" operator="between">
      <formula>3</formula>
      <formula>4</formula>
    </cfRule>
  </conditionalFormatting>
  <conditionalFormatting sqref="E95">
    <cfRule type="cellIs" dxfId="6203" priority="6201" operator="between">
      <formula>1</formula>
      <formula>2</formula>
    </cfRule>
  </conditionalFormatting>
  <conditionalFormatting sqref="I95">
    <cfRule type="containsText" dxfId="6202" priority="6202" operator="containsText" text="BAJO">
      <formula>NOT(ISERROR(SEARCH(("BAJO"),(I95))))</formula>
    </cfRule>
  </conditionalFormatting>
  <conditionalFormatting sqref="I95">
    <cfRule type="containsText" dxfId="6201" priority="6203" operator="containsText" text="MEDIO">
      <formula>NOT(ISERROR(SEARCH(("MEDIO"),(I95))))</formula>
    </cfRule>
  </conditionalFormatting>
  <conditionalFormatting sqref="I95">
    <cfRule type="containsText" dxfId="6200" priority="6204" operator="containsText" text="ALTO">
      <formula>NOT(ISERROR(SEARCH(("ALTO"),(I95))))</formula>
    </cfRule>
  </conditionalFormatting>
  <conditionalFormatting sqref="I95">
    <cfRule type="cellIs" dxfId="6199" priority="6205" operator="between">
      <formula>5</formula>
      <formula>9</formula>
    </cfRule>
  </conditionalFormatting>
  <conditionalFormatting sqref="I95">
    <cfRule type="cellIs" dxfId="6198" priority="6206" operator="between">
      <formula>3</formula>
      <formula>4</formula>
    </cfRule>
  </conditionalFormatting>
  <conditionalFormatting sqref="I95">
    <cfRule type="cellIs" dxfId="6197" priority="6207" operator="between">
      <formula>1</formula>
      <formula>2</formula>
    </cfRule>
  </conditionalFormatting>
  <conditionalFormatting sqref="E100:E102 E105:E106">
    <cfRule type="containsText" dxfId="6196" priority="6184" operator="containsText" text="BAJO">
      <formula>NOT(ISERROR(SEARCH(("BAJO"),(E100))))</formula>
    </cfRule>
  </conditionalFormatting>
  <conditionalFormatting sqref="E100:E102 E105:E106">
    <cfRule type="containsText" dxfId="6195" priority="6185" operator="containsText" text="MEDIO">
      <formula>NOT(ISERROR(SEARCH(("MEDIO"),(E100))))</formula>
    </cfRule>
  </conditionalFormatting>
  <conditionalFormatting sqref="E100:E102 E105:E106">
    <cfRule type="containsText" dxfId="6194" priority="6186" operator="containsText" text="ALTO">
      <formula>NOT(ISERROR(SEARCH(("ALTO"),(E100))))</formula>
    </cfRule>
  </conditionalFormatting>
  <conditionalFormatting sqref="E100:E102 E105:E106">
    <cfRule type="cellIs" dxfId="6193" priority="6187" operator="between">
      <formula>5</formula>
      <formula>9</formula>
    </cfRule>
  </conditionalFormatting>
  <conditionalFormatting sqref="E100:E102 E105:E106">
    <cfRule type="cellIs" dxfId="6192" priority="6188" operator="between">
      <formula>3</formula>
      <formula>4</formula>
    </cfRule>
  </conditionalFormatting>
  <conditionalFormatting sqref="E100:E102 E105:E106">
    <cfRule type="cellIs" dxfId="6191" priority="6189" operator="between">
      <formula>1</formula>
      <formula>2</formula>
    </cfRule>
  </conditionalFormatting>
  <conditionalFormatting sqref="I100:I102 I105:I106">
    <cfRule type="containsText" dxfId="6190" priority="6190" operator="containsText" text="BAJO">
      <formula>NOT(ISERROR(SEARCH(("BAJO"),(I100))))</formula>
    </cfRule>
  </conditionalFormatting>
  <conditionalFormatting sqref="I100:I102 I105:I106">
    <cfRule type="containsText" dxfId="6189" priority="6191" operator="containsText" text="MEDIO">
      <formula>NOT(ISERROR(SEARCH(("MEDIO"),(I100))))</formula>
    </cfRule>
  </conditionalFormatting>
  <conditionalFormatting sqref="I100:I102 I105:I106">
    <cfRule type="containsText" dxfId="6188" priority="6192" operator="containsText" text="ALTO">
      <formula>NOT(ISERROR(SEARCH(("ALTO"),(I100))))</formula>
    </cfRule>
  </conditionalFormatting>
  <conditionalFormatting sqref="I100:I102 I105:I106">
    <cfRule type="cellIs" dxfId="6187" priority="6193" operator="between">
      <formula>5</formula>
      <formula>9</formula>
    </cfRule>
  </conditionalFormatting>
  <conditionalFormatting sqref="I100:I102 I105:I106">
    <cfRule type="cellIs" dxfId="6186" priority="6194" operator="between">
      <formula>3</formula>
      <formula>4</formula>
    </cfRule>
  </conditionalFormatting>
  <conditionalFormatting sqref="I100:I102 I105:I106">
    <cfRule type="cellIs" dxfId="6185" priority="6195" operator="between">
      <formula>1</formula>
      <formula>2</formula>
    </cfRule>
  </conditionalFormatting>
  <conditionalFormatting sqref="E104">
    <cfRule type="containsText" dxfId="6184" priority="6172" operator="containsText" text="BAJO">
      <formula>NOT(ISERROR(SEARCH(("BAJO"),(E104))))</formula>
    </cfRule>
  </conditionalFormatting>
  <conditionalFormatting sqref="E104">
    <cfRule type="containsText" dxfId="6183" priority="6173" operator="containsText" text="MEDIO">
      <formula>NOT(ISERROR(SEARCH(("MEDIO"),(E104))))</formula>
    </cfRule>
  </conditionalFormatting>
  <conditionalFormatting sqref="E104">
    <cfRule type="containsText" dxfId="6182" priority="6174" operator="containsText" text="ALTO">
      <formula>NOT(ISERROR(SEARCH(("ALTO"),(E104))))</formula>
    </cfRule>
  </conditionalFormatting>
  <conditionalFormatting sqref="E104">
    <cfRule type="cellIs" dxfId="6181" priority="6175" operator="between">
      <formula>5</formula>
      <formula>9</formula>
    </cfRule>
  </conditionalFormatting>
  <conditionalFormatting sqref="E104">
    <cfRule type="cellIs" dxfId="6180" priority="6176" operator="between">
      <formula>3</formula>
      <formula>4</formula>
    </cfRule>
  </conditionalFormatting>
  <conditionalFormatting sqref="E104">
    <cfRule type="cellIs" dxfId="6179" priority="6177" operator="between">
      <formula>1</formula>
      <formula>2</formula>
    </cfRule>
  </conditionalFormatting>
  <conditionalFormatting sqref="I104">
    <cfRule type="containsText" dxfId="6178" priority="6178" operator="containsText" text="BAJO">
      <formula>NOT(ISERROR(SEARCH(("BAJO"),(I104))))</formula>
    </cfRule>
  </conditionalFormatting>
  <conditionalFormatting sqref="I104">
    <cfRule type="containsText" dxfId="6177" priority="6179" operator="containsText" text="MEDIO">
      <formula>NOT(ISERROR(SEARCH(("MEDIO"),(I104))))</formula>
    </cfRule>
  </conditionalFormatting>
  <conditionalFormatting sqref="I104">
    <cfRule type="containsText" dxfId="6176" priority="6180" operator="containsText" text="ALTO">
      <formula>NOT(ISERROR(SEARCH(("ALTO"),(I104))))</formula>
    </cfRule>
  </conditionalFormatting>
  <conditionalFormatting sqref="I104">
    <cfRule type="cellIs" dxfId="6175" priority="6181" operator="between">
      <formula>5</formula>
      <formula>9</formula>
    </cfRule>
  </conditionalFormatting>
  <conditionalFormatting sqref="I104">
    <cfRule type="cellIs" dxfId="6174" priority="6182" operator="between">
      <formula>3</formula>
      <formula>4</formula>
    </cfRule>
  </conditionalFormatting>
  <conditionalFormatting sqref="I104">
    <cfRule type="cellIs" dxfId="6173" priority="6183" operator="between">
      <formula>1</formula>
      <formula>2</formula>
    </cfRule>
  </conditionalFormatting>
  <conditionalFormatting sqref="E109:E111 E114:E115">
    <cfRule type="containsText" dxfId="6172" priority="6160" operator="containsText" text="BAJO">
      <formula>NOT(ISERROR(SEARCH(("BAJO"),(E109))))</formula>
    </cfRule>
  </conditionalFormatting>
  <conditionalFormatting sqref="E109:E111 E114:E115">
    <cfRule type="containsText" dxfId="6171" priority="6161" operator="containsText" text="MEDIO">
      <formula>NOT(ISERROR(SEARCH(("MEDIO"),(E109))))</formula>
    </cfRule>
  </conditionalFormatting>
  <conditionalFormatting sqref="E109:E111 E114:E115">
    <cfRule type="containsText" dxfId="6170" priority="6162" operator="containsText" text="ALTO">
      <formula>NOT(ISERROR(SEARCH(("ALTO"),(E109))))</formula>
    </cfRule>
  </conditionalFormatting>
  <conditionalFormatting sqref="E109:E111 E114:E115">
    <cfRule type="cellIs" dxfId="6169" priority="6163" operator="between">
      <formula>5</formula>
      <formula>9</formula>
    </cfRule>
  </conditionalFormatting>
  <conditionalFormatting sqref="E109:E111 E114:E115">
    <cfRule type="cellIs" dxfId="6168" priority="6164" operator="between">
      <formula>3</formula>
      <formula>4</formula>
    </cfRule>
  </conditionalFormatting>
  <conditionalFormatting sqref="E109:E111 E114:E115">
    <cfRule type="cellIs" dxfId="6167" priority="6165" operator="between">
      <formula>1</formula>
      <formula>2</formula>
    </cfRule>
  </conditionalFormatting>
  <conditionalFormatting sqref="I109:I111 I114:I115">
    <cfRule type="containsText" dxfId="6166" priority="6166" operator="containsText" text="BAJO">
      <formula>NOT(ISERROR(SEARCH(("BAJO"),(I109))))</formula>
    </cfRule>
  </conditionalFormatting>
  <conditionalFormatting sqref="I109:I111 I114:I115">
    <cfRule type="containsText" dxfId="6165" priority="6167" operator="containsText" text="MEDIO">
      <formula>NOT(ISERROR(SEARCH(("MEDIO"),(I109))))</formula>
    </cfRule>
  </conditionalFormatting>
  <conditionalFormatting sqref="I109:I111 I114:I115">
    <cfRule type="containsText" dxfId="6164" priority="6168" operator="containsText" text="ALTO">
      <formula>NOT(ISERROR(SEARCH(("ALTO"),(I109))))</formula>
    </cfRule>
  </conditionalFormatting>
  <conditionalFormatting sqref="I109:I111 I114:I115">
    <cfRule type="cellIs" dxfId="6163" priority="6169" operator="between">
      <formula>5</formula>
      <formula>9</formula>
    </cfRule>
  </conditionalFormatting>
  <conditionalFormatting sqref="I109:I111 I114:I115">
    <cfRule type="cellIs" dxfId="6162" priority="6170" operator="between">
      <formula>3</formula>
      <formula>4</formula>
    </cfRule>
  </conditionalFormatting>
  <conditionalFormatting sqref="I109:I111 I114:I115">
    <cfRule type="cellIs" dxfId="6161" priority="6171" operator="between">
      <formula>1</formula>
      <formula>2</formula>
    </cfRule>
  </conditionalFormatting>
  <conditionalFormatting sqref="E113">
    <cfRule type="containsText" dxfId="6160" priority="6148" operator="containsText" text="BAJO">
      <formula>NOT(ISERROR(SEARCH(("BAJO"),(E113))))</formula>
    </cfRule>
  </conditionalFormatting>
  <conditionalFormatting sqref="E113">
    <cfRule type="containsText" dxfId="6159" priority="6149" operator="containsText" text="MEDIO">
      <formula>NOT(ISERROR(SEARCH(("MEDIO"),(E113))))</formula>
    </cfRule>
  </conditionalFormatting>
  <conditionalFormatting sqref="E113">
    <cfRule type="containsText" dxfId="6158" priority="6150" operator="containsText" text="ALTO">
      <formula>NOT(ISERROR(SEARCH(("ALTO"),(E113))))</formula>
    </cfRule>
  </conditionalFormatting>
  <conditionalFormatting sqref="E113">
    <cfRule type="cellIs" dxfId="6157" priority="6151" operator="between">
      <formula>5</formula>
      <formula>9</formula>
    </cfRule>
  </conditionalFormatting>
  <conditionalFormatting sqref="E113">
    <cfRule type="cellIs" dxfId="6156" priority="6152" operator="between">
      <formula>3</formula>
      <formula>4</formula>
    </cfRule>
  </conditionalFormatting>
  <conditionalFormatting sqref="E113">
    <cfRule type="cellIs" dxfId="6155" priority="6153" operator="between">
      <formula>1</formula>
      <formula>2</formula>
    </cfRule>
  </conditionalFormatting>
  <conditionalFormatting sqref="I113">
    <cfRule type="containsText" dxfId="6154" priority="6154" operator="containsText" text="BAJO">
      <formula>NOT(ISERROR(SEARCH(("BAJO"),(I113))))</formula>
    </cfRule>
  </conditionalFormatting>
  <conditionalFormatting sqref="I113">
    <cfRule type="containsText" dxfId="6153" priority="6155" operator="containsText" text="MEDIO">
      <formula>NOT(ISERROR(SEARCH(("MEDIO"),(I113))))</formula>
    </cfRule>
  </conditionalFormatting>
  <conditionalFormatting sqref="I113">
    <cfRule type="containsText" dxfId="6152" priority="6156" operator="containsText" text="ALTO">
      <formula>NOT(ISERROR(SEARCH(("ALTO"),(I113))))</formula>
    </cfRule>
  </conditionalFormatting>
  <conditionalFormatting sqref="I113">
    <cfRule type="cellIs" dxfId="6151" priority="6157" operator="between">
      <formula>5</formula>
      <formula>9</formula>
    </cfRule>
  </conditionalFormatting>
  <conditionalFormatting sqref="I113">
    <cfRule type="cellIs" dxfId="6150" priority="6158" operator="between">
      <formula>3</formula>
      <formula>4</formula>
    </cfRule>
  </conditionalFormatting>
  <conditionalFormatting sqref="I113">
    <cfRule type="cellIs" dxfId="6149" priority="6159" operator="between">
      <formula>1</formula>
      <formula>2</formula>
    </cfRule>
  </conditionalFormatting>
  <conditionalFormatting sqref="E118:E120 E123:E124">
    <cfRule type="containsText" dxfId="6148" priority="6136" operator="containsText" text="BAJO">
      <formula>NOT(ISERROR(SEARCH(("BAJO"),(E118))))</formula>
    </cfRule>
  </conditionalFormatting>
  <conditionalFormatting sqref="E118:E120 E123:E124">
    <cfRule type="containsText" dxfId="6147" priority="6137" operator="containsText" text="MEDIO">
      <formula>NOT(ISERROR(SEARCH(("MEDIO"),(E118))))</formula>
    </cfRule>
  </conditionalFormatting>
  <conditionalFormatting sqref="E118:E120 E123:E124">
    <cfRule type="containsText" dxfId="6146" priority="6138" operator="containsText" text="ALTO">
      <formula>NOT(ISERROR(SEARCH(("ALTO"),(E118))))</formula>
    </cfRule>
  </conditionalFormatting>
  <conditionalFormatting sqref="E118:E120 E123:E124">
    <cfRule type="cellIs" dxfId="6145" priority="6139" operator="between">
      <formula>5</formula>
      <formula>9</formula>
    </cfRule>
  </conditionalFormatting>
  <conditionalFormatting sqref="E118:E120 E123:E124">
    <cfRule type="cellIs" dxfId="6144" priority="6140" operator="between">
      <formula>3</formula>
      <formula>4</formula>
    </cfRule>
  </conditionalFormatting>
  <conditionalFormatting sqref="E118:E120 E123:E124">
    <cfRule type="cellIs" dxfId="6143" priority="6141" operator="between">
      <formula>1</formula>
      <formula>2</formula>
    </cfRule>
  </conditionalFormatting>
  <conditionalFormatting sqref="I118:I120 I123:I124">
    <cfRule type="containsText" dxfId="6142" priority="6142" operator="containsText" text="BAJO">
      <formula>NOT(ISERROR(SEARCH(("BAJO"),(I118))))</formula>
    </cfRule>
  </conditionalFormatting>
  <conditionalFormatting sqref="I118:I120 I123:I124">
    <cfRule type="containsText" dxfId="6141" priority="6143" operator="containsText" text="MEDIO">
      <formula>NOT(ISERROR(SEARCH(("MEDIO"),(I118))))</formula>
    </cfRule>
  </conditionalFormatting>
  <conditionalFormatting sqref="I118:I120 I123:I124">
    <cfRule type="containsText" dxfId="6140" priority="6144" operator="containsText" text="ALTO">
      <formula>NOT(ISERROR(SEARCH(("ALTO"),(I118))))</formula>
    </cfRule>
  </conditionalFormatting>
  <conditionalFormatting sqref="I118:I120 I123:I124">
    <cfRule type="cellIs" dxfId="6139" priority="6145" operator="between">
      <formula>5</formula>
      <formula>9</formula>
    </cfRule>
  </conditionalFormatting>
  <conditionalFormatting sqref="I118:I120 I123:I124">
    <cfRule type="cellIs" dxfId="6138" priority="6146" operator="between">
      <formula>3</formula>
      <formula>4</formula>
    </cfRule>
  </conditionalFormatting>
  <conditionalFormatting sqref="I118:I120 I123:I124">
    <cfRule type="cellIs" dxfId="6137" priority="6147" operator="between">
      <formula>1</formula>
      <formula>2</formula>
    </cfRule>
  </conditionalFormatting>
  <conditionalFormatting sqref="E122">
    <cfRule type="containsText" dxfId="6136" priority="6124" operator="containsText" text="BAJO">
      <formula>NOT(ISERROR(SEARCH(("BAJO"),(E122))))</formula>
    </cfRule>
  </conditionalFormatting>
  <conditionalFormatting sqref="E122">
    <cfRule type="containsText" dxfId="6135" priority="6125" operator="containsText" text="MEDIO">
      <formula>NOT(ISERROR(SEARCH(("MEDIO"),(E122))))</formula>
    </cfRule>
  </conditionalFormatting>
  <conditionalFormatting sqref="E122">
    <cfRule type="containsText" dxfId="6134" priority="6126" operator="containsText" text="ALTO">
      <formula>NOT(ISERROR(SEARCH(("ALTO"),(E122))))</formula>
    </cfRule>
  </conditionalFormatting>
  <conditionalFormatting sqref="E122">
    <cfRule type="cellIs" dxfId="6133" priority="6127" operator="between">
      <formula>5</formula>
      <formula>9</formula>
    </cfRule>
  </conditionalFormatting>
  <conditionalFormatting sqref="E122">
    <cfRule type="cellIs" dxfId="6132" priority="6128" operator="between">
      <formula>3</formula>
      <formula>4</formula>
    </cfRule>
  </conditionalFormatting>
  <conditionalFormatting sqref="E122">
    <cfRule type="cellIs" dxfId="6131" priority="6129" operator="between">
      <formula>1</formula>
      <formula>2</formula>
    </cfRule>
  </conditionalFormatting>
  <conditionalFormatting sqref="I122">
    <cfRule type="containsText" dxfId="6130" priority="6130" operator="containsText" text="BAJO">
      <formula>NOT(ISERROR(SEARCH(("BAJO"),(I122))))</formula>
    </cfRule>
  </conditionalFormatting>
  <conditionalFormatting sqref="I122">
    <cfRule type="containsText" dxfId="6129" priority="6131" operator="containsText" text="MEDIO">
      <formula>NOT(ISERROR(SEARCH(("MEDIO"),(I122))))</formula>
    </cfRule>
  </conditionalFormatting>
  <conditionalFormatting sqref="I122">
    <cfRule type="containsText" dxfId="6128" priority="6132" operator="containsText" text="ALTO">
      <formula>NOT(ISERROR(SEARCH(("ALTO"),(I122))))</formula>
    </cfRule>
  </conditionalFormatting>
  <conditionalFormatting sqref="I122">
    <cfRule type="cellIs" dxfId="6127" priority="6133" operator="between">
      <formula>5</formula>
      <formula>9</formula>
    </cfRule>
  </conditionalFormatting>
  <conditionalFormatting sqref="I122">
    <cfRule type="cellIs" dxfId="6126" priority="6134" operator="between">
      <formula>3</formula>
      <formula>4</formula>
    </cfRule>
  </conditionalFormatting>
  <conditionalFormatting sqref="I122">
    <cfRule type="cellIs" dxfId="6125" priority="6135" operator="between">
      <formula>1</formula>
      <formula>2</formula>
    </cfRule>
  </conditionalFormatting>
  <conditionalFormatting sqref="E127:E129 E132:E133">
    <cfRule type="containsText" dxfId="6124" priority="6112" operator="containsText" text="BAJO">
      <formula>NOT(ISERROR(SEARCH(("BAJO"),(E127))))</formula>
    </cfRule>
  </conditionalFormatting>
  <conditionalFormatting sqref="E127:E129 E132:E133">
    <cfRule type="containsText" dxfId="6123" priority="6113" operator="containsText" text="MEDIO">
      <formula>NOT(ISERROR(SEARCH(("MEDIO"),(E127))))</formula>
    </cfRule>
  </conditionalFormatting>
  <conditionalFormatting sqref="E127:E129 E132:E133">
    <cfRule type="containsText" dxfId="6122" priority="6114" operator="containsText" text="ALTO">
      <formula>NOT(ISERROR(SEARCH(("ALTO"),(E127))))</formula>
    </cfRule>
  </conditionalFormatting>
  <conditionalFormatting sqref="E127:E129 E132:E133">
    <cfRule type="cellIs" dxfId="6121" priority="6115" operator="between">
      <formula>5</formula>
      <formula>9</formula>
    </cfRule>
  </conditionalFormatting>
  <conditionalFormatting sqref="E127:E129 E132:E133">
    <cfRule type="cellIs" dxfId="6120" priority="6116" operator="between">
      <formula>3</formula>
      <formula>4</formula>
    </cfRule>
  </conditionalFormatting>
  <conditionalFormatting sqref="E127:E129 E132:E133">
    <cfRule type="cellIs" dxfId="6119" priority="6117" operator="between">
      <formula>1</formula>
      <formula>2</formula>
    </cfRule>
  </conditionalFormatting>
  <conditionalFormatting sqref="I127:I129 I132:I133">
    <cfRule type="containsText" dxfId="6118" priority="6118" operator="containsText" text="BAJO">
      <formula>NOT(ISERROR(SEARCH(("BAJO"),(I127))))</formula>
    </cfRule>
  </conditionalFormatting>
  <conditionalFormatting sqref="I127:I129 I132:I133">
    <cfRule type="containsText" dxfId="6117" priority="6119" operator="containsText" text="MEDIO">
      <formula>NOT(ISERROR(SEARCH(("MEDIO"),(I127))))</formula>
    </cfRule>
  </conditionalFormatting>
  <conditionalFormatting sqref="I127:I129 I132:I133">
    <cfRule type="containsText" dxfId="6116" priority="6120" operator="containsText" text="ALTO">
      <formula>NOT(ISERROR(SEARCH(("ALTO"),(I127))))</formula>
    </cfRule>
  </conditionalFormatting>
  <conditionalFormatting sqref="I127:I129 I132:I133">
    <cfRule type="cellIs" dxfId="6115" priority="6121" operator="between">
      <formula>5</formula>
      <formula>9</formula>
    </cfRule>
  </conditionalFormatting>
  <conditionalFormatting sqref="I127:I129 I132:I133">
    <cfRule type="cellIs" dxfId="6114" priority="6122" operator="between">
      <formula>3</formula>
      <formula>4</formula>
    </cfRule>
  </conditionalFormatting>
  <conditionalFormatting sqref="I127:I129 I132:I133">
    <cfRule type="cellIs" dxfId="6113" priority="6123" operator="between">
      <formula>1</formula>
      <formula>2</formula>
    </cfRule>
  </conditionalFormatting>
  <conditionalFormatting sqref="E131">
    <cfRule type="containsText" dxfId="6112" priority="6100" operator="containsText" text="BAJO">
      <formula>NOT(ISERROR(SEARCH(("BAJO"),(E131))))</formula>
    </cfRule>
  </conditionalFormatting>
  <conditionalFormatting sqref="E131">
    <cfRule type="containsText" dxfId="6111" priority="6101" operator="containsText" text="MEDIO">
      <formula>NOT(ISERROR(SEARCH(("MEDIO"),(E131))))</formula>
    </cfRule>
  </conditionalFormatting>
  <conditionalFormatting sqref="E131">
    <cfRule type="containsText" dxfId="6110" priority="6102" operator="containsText" text="ALTO">
      <formula>NOT(ISERROR(SEARCH(("ALTO"),(E131))))</formula>
    </cfRule>
  </conditionalFormatting>
  <conditionalFormatting sqref="E131">
    <cfRule type="cellIs" dxfId="6109" priority="6103" operator="between">
      <formula>5</formula>
      <formula>9</formula>
    </cfRule>
  </conditionalFormatting>
  <conditionalFormatting sqref="E131">
    <cfRule type="cellIs" dxfId="6108" priority="6104" operator="between">
      <formula>3</formula>
      <formula>4</formula>
    </cfRule>
  </conditionalFormatting>
  <conditionalFormatting sqref="E131">
    <cfRule type="cellIs" dxfId="6107" priority="6105" operator="between">
      <formula>1</formula>
      <formula>2</formula>
    </cfRule>
  </conditionalFormatting>
  <conditionalFormatting sqref="I131">
    <cfRule type="containsText" dxfId="6106" priority="6106" operator="containsText" text="BAJO">
      <formula>NOT(ISERROR(SEARCH(("BAJO"),(I131))))</formula>
    </cfRule>
  </conditionalFormatting>
  <conditionalFormatting sqref="I131">
    <cfRule type="containsText" dxfId="6105" priority="6107" operator="containsText" text="MEDIO">
      <formula>NOT(ISERROR(SEARCH(("MEDIO"),(I131))))</formula>
    </cfRule>
  </conditionalFormatting>
  <conditionalFormatting sqref="I131">
    <cfRule type="containsText" dxfId="6104" priority="6108" operator="containsText" text="ALTO">
      <formula>NOT(ISERROR(SEARCH(("ALTO"),(I131))))</formula>
    </cfRule>
  </conditionalFormatting>
  <conditionalFormatting sqref="I131">
    <cfRule type="cellIs" dxfId="6103" priority="6109" operator="between">
      <formula>5</formula>
      <formula>9</formula>
    </cfRule>
  </conditionalFormatting>
  <conditionalFormatting sqref="I131">
    <cfRule type="cellIs" dxfId="6102" priority="6110" operator="between">
      <formula>3</formula>
      <formula>4</formula>
    </cfRule>
  </conditionalFormatting>
  <conditionalFormatting sqref="I131">
    <cfRule type="cellIs" dxfId="6101" priority="6111" operator="between">
      <formula>1</formula>
      <formula>2</formula>
    </cfRule>
  </conditionalFormatting>
  <conditionalFormatting sqref="E136:E138 E141:E142">
    <cfRule type="containsText" dxfId="6100" priority="6088" operator="containsText" text="BAJO">
      <formula>NOT(ISERROR(SEARCH(("BAJO"),(E136))))</formula>
    </cfRule>
  </conditionalFormatting>
  <conditionalFormatting sqref="E136:E138 E141:E142">
    <cfRule type="containsText" dxfId="6099" priority="6089" operator="containsText" text="MEDIO">
      <formula>NOT(ISERROR(SEARCH(("MEDIO"),(E136))))</formula>
    </cfRule>
  </conditionalFormatting>
  <conditionalFormatting sqref="E136:E138 E141:E142">
    <cfRule type="containsText" dxfId="6098" priority="6090" operator="containsText" text="ALTO">
      <formula>NOT(ISERROR(SEARCH(("ALTO"),(E136))))</formula>
    </cfRule>
  </conditionalFormatting>
  <conditionalFormatting sqref="E136:E138 E141:E142">
    <cfRule type="cellIs" dxfId="6097" priority="6091" operator="between">
      <formula>5</formula>
      <formula>9</formula>
    </cfRule>
  </conditionalFormatting>
  <conditionalFormatting sqref="E136:E138 E141:E142">
    <cfRule type="cellIs" dxfId="6096" priority="6092" operator="between">
      <formula>3</formula>
      <formula>4</formula>
    </cfRule>
  </conditionalFormatting>
  <conditionalFormatting sqref="E136:E138 E141:E142">
    <cfRule type="cellIs" dxfId="6095" priority="6093" operator="between">
      <formula>1</formula>
      <formula>2</formula>
    </cfRule>
  </conditionalFormatting>
  <conditionalFormatting sqref="I136:I138 I141:I142">
    <cfRule type="containsText" dxfId="6094" priority="6094" operator="containsText" text="BAJO">
      <formula>NOT(ISERROR(SEARCH(("BAJO"),(I136))))</formula>
    </cfRule>
  </conditionalFormatting>
  <conditionalFormatting sqref="I136:I138 I141:I142">
    <cfRule type="containsText" dxfId="6093" priority="6095" operator="containsText" text="MEDIO">
      <formula>NOT(ISERROR(SEARCH(("MEDIO"),(I136))))</formula>
    </cfRule>
  </conditionalFormatting>
  <conditionalFormatting sqref="I136:I138 I141:I142">
    <cfRule type="containsText" dxfId="6092" priority="6096" operator="containsText" text="ALTO">
      <formula>NOT(ISERROR(SEARCH(("ALTO"),(I136))))</formula>
    </cfRule>
  </conditionalFormatting>
  <conditionalFormatting sqref="I136:I138 I141:I142">
    <cfRule type="cellIs" dxfId="6091" priority="6097" operator="between">
      <formula>5</formula>
      <formula>9</formula>
    </cfRule>
  </conditionalFormatting>
  <conditionalFormatting sqref="I136:I138 I141:I142">
    <cfRule type="cellIs" dxfId="6090" priority="6098" operator="between">
      <formula>3</formula>
      <formula>4</formula>
    </cfRule>
  </conditionalFormatting>
  <conditionalFormatting sqref="I136:I138 I141:I142">
    <cfRule type="cellIs" dxfId="6089" priority="6099" operator="between">
      <formula>1</formula>
      <formula>2</formula>
    </cfRule>
  </conditionalFormatting>
  <conditionalFormatting sqref="E140">
    <cfRule type="containsText" dxfId="6088" priority="6076" operator="containsText" text="BAJO">
      <formula>NOT(ISERROR(SEARCH(("BAJO"),(E140))))</formula>
    </cfRule>
  </conditionalFormatting>
  <conditionalFormatting sqref="E140">
    <cfRule type="containsText" dxfId="6087" priority="6077" operator="containsText" text="MEDIO">
      <formula>NOT(ISERROR(SEARCH(("MEDIO"),(E140))))</formula>
    </cfRule>
  </conditionalFormatting>
  <conditionalFormatting sqref="E140">
    <cfRule type="containsText" dxfId="6086" priority="6078" operator="containsText" text="ALTO">
      <formula>NOT(ISERROR(SEARCH(("ALTO"),(E140))))</formula>
    </cfRule>
  </conditionalFormatting>
  <conditionalFormatting sqref="E140">
    <cfRule type="cellIs" dxfId="6085" priority="6079" operator="between">
      <formula>5</formula>
      <formula>9</formula>
    </cfRule>
  </conditionalFormatting>
  <conditionalFormatting sqref="E140">
    <cfRule type="cellIs" dxfId="6084" priority="6080" operator="between">
      <formula>3</formula>
      <formula>4</formula>
    </cfRule>
  </conditionalFormatting>
  <conditionalFormatting sqref="E140">
    <cfRule type="cellIs" dxfId="6083" priority="6081" operator="between">
      <formula>1</formula>
      <formula>2</formula>
    </cfRule>
  </conditionalFormatting>
  <conditionalFormatting sqref="I140">
    <cfRule type="containsText" dxfId="6082" priority="6082" operator="containsText" text="BAJO">
      <formula>NOT(ISERROR(SEARCH(("BAJO"),(I140))))</formula>
    </cfRule>
  </conditionalFormatting>
  <conditionalFormatting sqref="I140">
    <cfRule type="containsText" dxfId="6081" priority="6083" operator="containsText" text="MEDIO">
      <formula>NOT(ISERROR(SEARCH(("MEDIO"),(I140))))</formula>
    </cfRule>
  </conditionalFormatting>
  <conditionalFormatting sqref="I140">
    <cfRule type="containsText" dxfId="6080" priority="6084" operator="containsText" text="ALTO">
      <formula>NOT(ISERROR(SEARCH(("ALTO"),(I140))))</formula>
    </cfRule>
  </conditionalFormatting>
  <conditionalFormatting sqref="I140">
    <cfRule type="cellIs" dxfId="6079" priority="6085" operator="between">
      <formula>5</formula>
      <formula>9</formula>
    </cfRule>
  </conditionalFormatting>
  <conditionalFormatting sqref="I140">
    <cfRule type="cellIs" dxfId="6078" priority="6086" operator="between">
      <formula>3</formula>
      <formula>4</formula>
    </cfRule>
  </conditionalFormatting>
  <conditionalFormatting sqref="I140">
    <cfRule type="cellIs" dxfId="6077" priority="6087" operator="between">
      <formula>1</formula>
      <formula>2</formula>
    </cfRule>
  </conditionalFormatting>
  <conditionalFormatting sqref="E145:E147 E150:E151">
    <cfRule type="containsText" dxfId="6076" priority="6064" operator="containsText" text="BAJO">
      <formula>NOT(ISERROR(SEARCH(("BAJO"),(E145))))</formula>
    </cfRule>
  </conditionalFormatting>
  <conditionalFormatting sqref="E145:E147 E150:E151">
    <cfRule type="containsText" dxfId="6075" priority="6065" operator="containsText" text="MEDIO">
      <formula>NOT(ISERROR(SEARCH(("MEDIO"),(E145))))</formula>
    </cfRule>
  </conditionalFormatting>
  <conditionalFormatting sqref="E145:E147 E150:E151">
    <cfRule type="containsText" dxfId="6074" priority="6066" operator="containsText" text="ALTO">
      <formula>NOT(ISERROR(SEARCH(("ALTO"),(E145))))</formula>
    </cfRule>
  </conditionalFormatting>
  <conditionalFormatting sqref="E145:E147 E150:E151">
    <cfRule type="cellIs" dxfId="6073" priority="6067" operator="between">
      <formula>5</formula>
      <formula>9</formula>
    </cfRule>
  </conditionalFormatting>
  <conditionalFormatting sqref="E145:E147 E150:E151">
    <cfRule type="cellIs" dxfId="6072" priority="6068" operator="between">
      <formula>3</formula>
      <formula>4</formula>
    </cfRule>
  </conditionalFormatting>
  <conditionalFormatting sqref="E145:E147 E150:E151">
    <cfRule type="cellIs" dxfId="6071" priority="6069" operator="between">
      <formula>1</formula>
      <formula>2</formula>
    </cfRule>
  </conditionalFormatting>
  <conditionalFormatting sqref="I145:I147 I150:I151">
    <cfRule type="containsText" dxfId="6070" priority="6070" operator="containsText" text="BAJO">
      <formula>NOT(ISERROR(SEARCH(("BAJO"),(I145))))</formula>
    </cfRule>
  </conditionalFormatting>
  <conditionalFormatting sqref="I145:I147 I150:I151">
    <cfRule type="containsText" dxfId="6069" priority="6071" operator="containsText" text="MEDIO">
      <formula>NOT(ISERROR(SEARCH(("MEDIO"),(I145))))</formula>
    </cfRule>
  </conditionalFormatting>
  <conditionalFormatting sqref="I145:I147 I150:I151">
    <cfRule type="containsText" dxfId="6068" priority="6072" operator="containsText" text="ALTO">
      <formula>NOT(ISERROR(SEARCH(("ALTO"),(I145))))</formula>
    </cfRule>
  </conditionalFormatting>
  <conditionalFormatting sqref="I145:I147 I150:I151">
    <cfRule type="cellIs" dxfId="6067" priority="6073" operator="between">
      <formula>5</formula>
      <formula>9</formula>
    </cfRule>
  </conditionalFormatting>
  <conditionalFormatting sqref="I145:I147 I150:I151">
    <cfRule type="cellIs" dxfId="6066" priority="6074" operator="between">
      <formula>3</formula>
      <formula>4</formula>
    </cfRule>
  </conditionalFormatting>
  <conditionalFormatting sqref="I145:I147 I150:I151">
    <cfRule type="cellIs" dxfId="6065" priority="6075" operator="between">
      <formula>1</formula>
      <formula>2</formula>
    </cfRule>
  </conditionalFormatting>
  <conditionalFormatting sqref="E149">
    <cfRule type="containsText" dxfId="6064" priority="6052" operator="containsText" text="BAJO">
      <formula>NOT(ISERROR(SEARCH(("BAJO"),(E149))))</formula>
    </cfRule>
  </conditionalFormatting>
  <conditionalFormatting sqref="E149">
    <cfRule type="containsText" dxfId="6063" priority="6053" operator="containsText" text="MEDIO">
      <formula>NOT(ISERROR(SEARCH(("MEDIO"),(E149))))</formula>
    </cfRule>
  </conditionalFormatting>
  <conditionalFormatting sqref="E149">
    <cfRule type="containsText" dxfId="6062" priority="6054" operator="containsText" text="ALTO">
      <formula>NOT(ISERROR(SEARCH(("ALTO"),(E149))))</formula>
    </cfRule>
  </conditionalFormatting>
  <conditionalFormatting sqref="E149">
    <cfRule type="cellIs" dxfId="6061" priority="6055" operator="between">
      <formula>5</formula>
      <formula>9</formula>
    </cfRule>
  </conditionalFormatting>
  <conditionalFormatting sqref="E149">
    <cfRule type="cellIs" dxfId="6060" priority="6056" operator="between">
      <formula>3</formula>
      <formula>4</formula>
    </cfRule>
  </conditionalFormatting>
  <conditionalFormatting sqref="E149">
    <cfRule type="cellIs" dxfId="6059" priority="6057" operator="between">
      <formula>1</formula>
      <formula>2</formula>
    </cfRule>
  </conditionalFormatting>
  <conditionalFormatting sqref="I149">
    <cfRule type="containsText" dxfId="6058" priority="6058" operator="containsText" text="BAJO">
      <formula>NOT(ISERROR(SEARCH(("BAJO"),(I149))))</formula>
    </cfRule>
  </conditionalFormatting>
  <conditionalFormatting sqref="I149">
    <cfRule type="containsText" dxfId="6057" priority="6059" operator="containsText" text="MEDIO">
      <formula>NOT(ISERROR(SEARCH(("MEDIO"),(I149))))</formula>
    </cfRule>
  </conditionalFormatting>
  <conditionalFormatting sqref="I149">
    <cfRule type="containsText" dxfId="6056" priority="6060" operator="containsText" text="ALTO">
      <formula>NOT(ISERROR(SEARCH(("ALTO"),(I149))))</formula>
    </cfRule>
  </conditionalFormatting>
  <conditionalFormatting sqref="I149">
    <cfRule type="cellIs" dxfId="6055" priority="6061" operator="between">
      <formula>5</formula>
      <formula>9</formula>
    </cfRule>
  </conditionalFormatting>
  <conditionalFormatting sqref="I149">
    <cfRule type="cellIs" dxfId="6054" priority="6062" operator="between">
      <formula>3</formula>
      <formula>4</formula>
    </cfRule>
  </conditionalFormatting>
  <conditionalFormatting sqref="I149">
    <cfRule type="cellIs" dxfId="6053" priority="6063" operator="between">
      <formula>1</formula>
      <formula>2</formula>
    </cfRule>
  </conditionalFormatting>
  <conditionalFormatting sqref="E154:E156 E159:E160">
    <cfRule type="containsText" dxfId="6052" priority="6040" operator="containsText" text="BAJO">
      <formula>NOT(ISERROR(SEARCH(("BAJO"),(E154))))</formula>
    </cfRule>
  </conditionalFormatting>
  <conditionalFormatting sqref="E154:E156 E159:E160">
    <cfRule type="containsText" dxfId="6051" priority="6041" operator="containsText" text="MEDIO">
      <formula>NOT(ISERROR(SEARCH(("MEDIO"),(E154))))</formula>
    </cfRule>
  </conditionalFormatting>
  <conditionalFormatting sqref="E154:E156 E159:E160">
    <cfRule type="containsText" dxfId="6050" priority="6042" operator="containsText" text="ALTO">
      <formula>NOT(ISERROR(SEARCH(("ALTO"),(E154))))</formula>
    </cfRule>
  </conditionalFormatting>
  <conditionalFormatting sqref="E154:E156 E159:E160">
    <cfRule type="cellIs" dxfId="6049" priority="6043" operator="between">
      <formula>5</formula>
      <formula>9</formula>
    </cfRule>
  </conditionalFormatting>
  <conditionalFormatting sqref="E154:E156 E159:E160">
    <cfRule type="cellIs" dxfId="6048" priority="6044" operator="between">
      <formula>3</formula>
      <formula>4</formula>
    </cfRule>
  </conditionalFormatting>
  <conditionalFormatting sqref="E154:E156 E159:E160">
    <cfRule type="cellIs" dxfId="6047" priority="6045" operator="between">
      <formula>1</formula>
      <formula>2</formula>
    </cfRule>
  </conditionalFormatting>
  <conditionalFormatting sqref="I154:I156 I159:I160">
    <cfRule type="containsText" dxfId="6046" priority="6046" operator="containsText" text="BAJO">
      <formula>NOT(ISERROR(SEARCH(("BAJO"),(I154))))</formula>
    </cfRule>
  </conditionalFormatting>
  <conditionalFormatting sqref="I154:I156 I159:I160">
    <cfRule type="containsText" dxfId="6045" priority="6047" operator="containsText" text="MEDIO">
      <formula>NOT(ISERROR(SEARCH(("MEDIO"),(I154))))</formula>
    </cfRule>
  </conditionalFormatting>
  <conditionalFormatting sqref="I154:I156 I159:I160">
    <cfRule type="containsText" dxfId="6044" priority="6048" operator="containsText" text="ALTO">
      <formula>NOT(ISERROR(SEARCH(("ALTO"),(I154))))</formula>
    </cfRule>
  </conditionalFormatting>
  <conditionalFormatting sqref="I154:I156 I159:I160">
    <cfRule type="cellIs" dxfId="6043" priority="6049" operator="between">
      <formula>5</formula>
      <formula>9</formula>
    </cfRule>
  </conditionalFormatting>
  <conditionalFormatting sqref="I154:I156 I159:I160">
    <cfRule type="cellIs" dxfId="6042" priority="6050" operator="between">
      <formula>3</formula>
      <formula>4</formula>
    </cfRule>
  </conditionalFormatting>
  <conditionalFormatting sqref="I154:I156 I159:I160">
    <cfRule type="cellIs" dxfId="6041" priority="6051" operator="between">
      <formula>1</formula>
      <formula>2</formula>
    </cfRule>
  </conditionalFormatting>
  <conditionalFormatting sqref="E158">
    <cfRule type="containsText" dxfId="6040" priority="6028" operator="containsText" text="BAJO">
      <formula>NOT(ISERROR(SEARCH(("BAJO"),(E158))))</formula>
    </cfRule>
  </conditionalFormatting>
  <conditionalFormatting sqref="E158">
    <cfRule type="containsText" dxfId="6039" priority="6029" operator="containsText" text="MEDIO">
      <formula>NOT(ISERROR(SEARCH(("MEDIO"),(E158))))</formula>
    </cfRule>
  </conditionalFormatting>
  <conditionalFormatting sqref="E158">
    <cfRule type="containsText" dxfId="6038" priority="6030" operator="containsText" text="ALTO">
      <formula>NOT(ISERROR(SEARCH(("ALTO"),(E158))))</formula>
    </cfRule>
  </conditionalFormatting>
  <conditionalFormatting sqref="E158">
    <cfRule type="cellIs" dxfId="6037" priority="6031" operator="between">
      <formula>5</formula>
      <formula>9</formula>
    </cfRule>
  </conditionalFormatting>
  <conditionalFormatting sqref="E158">
    <cfRule type="cellIs" dxfId="6036" priority="6032" operator="between">
      <formula>3</formula>
      <formula>4</formula>
    </cfRule>
  </conditionalFormatting>
  <conditionalFormatting sqref="E158">
    <cfRule type="cellIs" dxfId="6035" priority="6033" operator="between">
      <formula>1</formula>
      <formula>2</formula>
    </cfRule>
  </conditionalFormatting>
  <conditionalFormatting sqref="I158">
    <cfRule type="containsText" dxfId="6034" priority="6034" operator="containsText" text="BAJO">
      <formula>NOT(ISERROR(SEARCH(("BAJO"),(I158))))</formula>
    </cfRule>
  </conditionalFormatting>
  <conditionalFormatting sqref="I158">
    <cfRule type="containsText" dxfId="6033" priority="6035" operator="containsText" text="MEDIO">
      <formula>NOT(ISERROR(SEARCH(("MEDIO"),(I158))))</formula>
    </cfRule>
  </conditionalFormatting>
  <conditionalFormatting sqref="I158">
    <cfRule type="containsText" dxfId="6032" priority="6036" operator="containsText" text="ALTO">
      <formula>NOT(ISERROR(SEARCH(("ALTO"),(I158))))</formula>
    </cfRule>
  </conditionalFormatting>
  <conditionalFormatting sqref="I158">
    <cfRule type="cellIs" dxfId="6031" priority="6037" operator="between">
      <formula>5</formula>
      <formula>9</formula>
    </cfRule>
  </conditionalFormatting>
  <conditionalFormatting sqref="I158">
    <cfRule type="cellIs" dxfId="6030" priority="6038" operator="between">
      <formula>3</formula>
      <formula>4</formula>
    </cfRule>
  </conditionalFormatting>
  <conditionalFormatting sqref="I158">
    <cfRule type="cellIs" dxfId="6029" priority="6039" operator="between">
      <formula>1</formula>
      <formula>2</formula>
    </cfRule>
  </conditionalFormatting>
  <conditionalFormatting sqref="E163:E165 E168:E169">
    <cfRule type="containsText" dxfId="6028" priority="6016" operator="containsText" text="BAJO">
      <formula>NOT(ISERROR(SEARCH(("BAJO"),(E163))))</formula>
    </cfRule>
  </conditionalFormatting>
  <conditionalFormatting sqref="E163:E165 E168:E169">
    <cfRule type="containsText" dxfId="6027" priority="6017" operator="containsText" text="MEDIO">
      <formula>NOT(ISERROR(SEARCH(("MEDIO"),(E163))))</formula>
    </cfRule>
  </conditionalFormatting>
  <conditionalFormatting sqref="E163:E165 E168:E169">
    <cfRule type="containsText" dxfId="6026" priority="6018" operator="containsText" text="ALTO">
      <formula>NOT(ISERROR(SEARCH(("ALTO"),(E163))))</formula>
    </cfRule>
  </conditionalFormatting>
  <conditionalFormatting sqref="E163:E165 E168:E169">
    <cfRule type="cellIs" dxfId="6025" priority="6019" operator="between">
      <formula>5</formula>
      <formula>9</formula>
    </cfRule>
  </conditionalFormatting>
  <conditionalFormatting sqref="E163:E165 E168:E169">
    <cfRule type="cellIs" dxfId="6024" priority="6020" operator="between">
      <formula>3</formula>
      <formula>4</formula>
    </cfRule>
  </conditionalFormatting>
  <conditionalFormatting sqref="E163:E165 E168:E169">
    <cfRule type="cellIs" dxfId="6023" priority="6021" operator="between">
      <formula>1</formula>
      <formula>2</formula>
    </cfRule>
  </conditionalFormatting>
  <conditionalFormatting sqref="I163:I165 I168:I169">
    <cfRule type="containsText" dxfId="6022" priority="6022" operator="containsText" text="BAJO">
      <formula>NOT(ISERROR(SEARCH(("BAJO"),(I163))))</formula>
    </cfRule>
  </conditionalFormatting>
  <conditionalFormatting sqref="I163:I165 I168:I169">
    <cfRule type="containsText" dxfId="6021" priority="6023" operator="containsText" text="MEDIO">
      <formula>NOT(ISERROR(SEARCH(("MEDIO"),(I163))))</formula>
    </cfRule>
  </conditionalFormatting>
  <conditionalFormatting sqref="I163:I165 I168:I169">
    <cfRule type="containsText" dxfId="6020" priority="6024" operator="containsText" text="ALTO">
      <formula>NOT(ISERROR(SEARCH(("ALTO"),(I163))))</formula>
    </cfRule>
  </conditionalFormatting>
  <conditionalFormatting sqref="I163:I165 I168:I169">
    <cfRule type="cellIs" dxfId="6019" priority="6025" operator="between">
      <formula>5</formula>
      <formula>9</formula>
    </cfRule>
  </conditionalFormatting>
  <conditionalFormatting sqref="I163:I165 I168:I169">
    <cfRule type="cellIs" dxfId="6018" priority="6026" operator="between">
      <formula>3</formula>
      <formula>4</formula>
    </cfRule>
  </conditionalFormatting>
  <conditionalFormatting sqref="I163:I165 I168:I169">
    <cfRule type="cellIs" dxfId="6017" priority="6027" operator="between">
      <formula>1</formula>
      <formula>2</formula>
    </cfRule>
  </conditionalFormatting>
  <conditionalFormatting sqref="E167">
    <cfRule type="containsText" dxfId="6016" priority="6004" operator="containsText" text="BAJO">
      <formula>NOT(ISERROR(SEARCH(("BAJO"),(E167))))</formula>
    </cfRule>
  </conditionalFormatting>
  <conditionalFormatting sqref="E167">
    <cfRule type="containsText" dxfId="6015" priority="6005" operator="containsText" text="MEDIO">
      <formula>NOT(ISERROR(SEARCH(("MEDIO"),(E167))))</formula>
    </cfRule>
  </conditionalFormatting>
  <conditionalFormatting sqref="E167">
    <cfRule type="containsText" dxfId="6014" priority="6006" operator="containsText" text="ALTO">
      <formula>NOT(ISERROR(SEARCH(("ALTO"),(E167))))</formula>
    </cfRule>
  </conditionalFormatting>
  <conditionalFormatting sqref="E167">
    <cfRule type="cellIs" dxfId="6013" priority="6007" operator="between">
      <formula>5</formula>
      <formula>9</formula>
    </cfRule>
  </conditionalFormatting>
  <conditionalFormatting sqref="E167">
    <cfRule type="cellIs" dxfId="6012" priority="6008" operator="between">
      <formula>3</formula>
      <formula>4</formula>
    </cfRule>
  </conditionalFormatting>
  <conditionalFormatting sqref="E167">
    <cfRule type="cellIs" dxfId="6011" priority="6009" operator="between">
      <formula>1</formula>
      <formula>2</formula>
    </cfRule>
  </conditionalFormatting>
  <conditionalFormatting sqref="I167">
    <cfRule type="containsText" dxfId="6010" priority="6010" operator="containsText" text="BAJO">
      <formula>NOT(ISERROR(SEARCH(("BAJO"),(I167))))</formula>
    </cfRule>
  </conditionalFormatting>
  <conditionalFormatting sqref="I167">
    <cfRule type="containsText" dxfId="6009" priority="6011" operator="containsText" text="MEDIO">
      <formula>NOT(ISERROR(SEARCH(("MEDIO"),(I167))))</formula>
    </cfRule>
  </conditionalFormatting>
  <conditionalFormatting sqref="I167">
    <cfRule type="containsText" dxfId="6008" priority="6012" operator="containsText" text="ALTO">
      <formula>NOT(ISERROR(SEARCH(("ALTO"),(I167))))</formula>
    </cfRule>
  </conditionalFormatting>
  <conditionalFormatting sqref="I167">
    <cfRule type="cellIs" dxfId="6007" priority="6013" operator="between">
      <formula>5</formula>
      <formula>9</formula>
    </cfRule>
  </conditionalFormatting>
  <conditionalFormatting sqref="I167">
    <cfRule type="cellIs" dxfId="6006" priority="6014" operator="between">
      <formula>3</formula>
      <formula>4</formula>
    </cfRule>
  </conditionalFormatting>
  <conditionalFormatting sqref="I167">
    <cfRule type="cellIs" dxfId="6005" priority="6015" operator="between">
      <formula>1</formula>
      <formula>2</formula>
    </cfRule>
  </conditionalFormatting>
  <conditionalFormatting sqref="E172:E174 E177:E178">
    <cfRule type="containsText" dxfId="6004" priority="5992" operator="containsText" text="BAJO">
      <formula>NOT(ISERROR(SEARCH(("BAJO"),(E172))))</formula>
    </cfRule>
  </conditionalFormatting>
  <conditionalFormatting sqref="E172:E174 E177:E178">
    <cfRule type="containsText" dxfId="6003" priority="5993" operator="containsText" text="MEDIO">
      <formula>NOT(ISERROR(SEARCH(("MEDIO"),(E172))))</formula>
    </cfRule>
  </conditionalFormatting>
  <conditionalFormatting sqref="E172:E174 E177:E178">
    <cfRule type="containsText" dxfId="6002" priority="5994" operator="containsText" text="ALTO">
      <formula>NOT(ISERROR(SEARCH(("ALTO"),(E172))))</formula>
    </cfRule>
  </conditionalFormatting>
  <conditionalFormatting sqref="E172:E174 E177:E178">
    <cfRule type="cellIs" dxfId="6001" priority="5995" operator="between">
      <formula>5</formula>
      <formula>9</formula>
    </cfRule>
  </conditionalFormatting>
  <conditionalFormatting sqref="E172:E174 E177:E178">
    <cfRule type="cellIs" dxfId="6000" priority="5996" operator="between">
      <formula>3</formula>
      <formula>4</formula>
    </cfRule>
  </conditionalFormatting>
  <conditionalFormatting sqref="E172:E174 E177:E178">
    <cfRule type="cellIs" dxfId="5999" priority="5997" operator="between">
      <formula>1</formula>
      <formula>2</formula>
    </cfRule>
  </conditionalFormatting>
  <conditionalFormatting sqref="I172:I174 I177:I178">
    <cfRule type="containsText" dxfId="5998" priority="5998" operator="containsText" text="BAJO">
      <formula>NOT(ISERROR(SEARCH(("BAJO"),(I172))))</formula>
    </cfRule>
  </conditionalFormatting>
  <conditionalFormatting sqref="I172:I174 I177:I178">
    <cfRule type="containsText" dxfId="5997" priority="5999" operator="containsText" text="MEDIO">
      <formula>NOT(ISERROR(SEARCH(("MEDIO"),(I172))))</formula>
    </cfRule>
  </conditionalFormatting>
  <conditionalFormatting sqref="I172:I174 I177:I178">
    <cfRule type="containsText" dxfId="5996" priority="6000" operator="containsText" text="ALTO">
      <formula>NOT(ISERROR(SEARCH(("ALTO"),(I172))))</formula>
    </cfRule>
  </conditionalFormatting>
  <conditionalFormatting sqref="I172:I174 I177:I178">
    <cfRule type="cellIs" dxfId="5995" priority="6001" operator="between">
      <formula>5</formula>
      <formula>9</formula>
    </cfRule>
  </conditionalFormatting>
  <conditionalFormatting sqref="I172:I174 I177:I178">
    <cfRule type="cellIs" dxfId="5994" priority="6002" operator="between">
      <formula>3</formula>
      <formula>4</formula>
    </cfRule>
  </conditionalFormatting>
  <conditionalFormatting sqref="I172:I174 I177:I178">
    <cfRule type="cellIs" dxfId="5993" priority="6003" operator="between">
      <formula>1</formula>
      <formula>2</formula>
    </cfRule>
  </conditionalFormatting>
  <conditionalFormatting sqref="E176">
    <cfRule type="containsText" dxfId="5992" priority="5980" operator="containsText" text="BAJO">
      <formula>NOT(ISERROR(SEARCH(("BAJO"),(E176))))</formula>
    </cfRule>
  </conditionalFormatting>
  <conditionalFormatting sqref="E176">
    <cfRule type="containsText" dxfId="5991" priority="5981" operator="containsText" text="MEDIO">
      <formula>NOT(ISERROR(SEARCH(("MEDIO"),(E176))))</formula>
    </cfRule>
  </conditionalFormatting>
  <conditionalFormatting sqref="E176">
    <cfRule type="containsText" dxfId="5990" priority="5982" operator="containsText" text="ALTO">
      <formula>NOT(ISERROR(SEARCH(("ALTO"),(E176))))</formula>
    </cfRule>
  </conditionalFormatting>
  <conditionalFormatting sqref="E176">
    <cfRule type="cellIs" dxfId="5989" priority="5983" operator="between">
      <formula>5</formula>
      <formula>9</formula>
    </cfRule>
  </conditionalFormatting>
  <conditionalFormatting sqref="E176">
    <cfRule type="cellIs" dxfId="5988" priority="5984" operator="between">
      <formula>3</formula>
      <formula>4</formula>
    </cfRule>
  </conditionalFormatting>
  <conditionalFormatting sqref="E176">
    <cfRule type="cellIs" dxfId="5987" priority="5985" operator="between">
      <formula>1</formula>
      <formula>2</formula>
    </cfRule>
  </conditionalFormatting>
  <conditionalFormatting sqref="I176">
    <cfRule type="containsText" dxfId="5986" priority="5986" operator="containsText" text="BAJO">
      <formula>NOT(ISERROR(SEARCH(("BAJO"),(I176))))</formula>
    </cfRule>
  </conditionalFormatting>
  <conditionalFormatting sqref="I176">
    <cfRule type="containsText" dxfId="5985" priority="5987" operator="containsText" text="MEDIO">
      <formula>NOT(ISERROR(SEARCH(("MEDIO"),(I176))))</formula>
    </cfRule>
  </conditionalFormatting>
  <conditionalFormatting sqref="I176">
    <cfRule type="containsText" dxfId="5984" priority="5988" operator="containsText" text="ALTO">
      <formula>NOT(ISERROR(SEARCH(("ALTO"),(I176))))</formula>
    </cfRule>
  </conditionalFormatting>
  <conditionalFormatting sqref="I176">
    <cfRule type="cellIs" dxfId="5983" priority="5989" operator="between">
      <formula>5</formula>
      <formula>9</formula>
    </cfRule>
  </conditionalFormatting>
  <conditionalFormatting sqref="I176">
    <cfRule type="cellIs" dxfId="5982" priority="5990" operator="between">
      <formula>3</formula>
      <formula>4</formula>
    </cfRule>
  </conditionalFormatting>
  <conditionalFormatting sqref="I176">
    <cfRule type="cellIs" dxfId="5981" priority="5991" operator="between">
      <formula>1</formula>
      <formula>2</formula>
    </cfRule>
  </conditionalFormatting>
  <conditionalFormatting sqref="E181:E183 E186:E187">
    <cfRule type="containsText" dxfId="5980" priority="5968" operator="containsText" text="BAJO">
      <formula>NOT(ISERROR(SEARCH(("BAJO"),(E181))))</formula>
    </cfRule>
  </conditionalFormatting>
  <conditionalFormatting sqref="E181:E183 E186:E187">
    <cfRule type="containsText" dxfId="5979" priority="5969" operator="containsText" text="MEDIO">
      <formula>NOT(ISERROR(SEARCH(("MEDIO"),(E181))))</formula>
    </cfRule>
  </conditionalFormatting>
  <conditionalFormatting sqref="E181:E183 E186:E187">
    <cfRule type="containsText" dxfId="5978" priority="5970" operator="containsText" text="ALTO">
      <formula>NOT(ISERROR(SEARCH(("ALTO"),(E181))))</formula>
    </cfRule>
  </conditionalFormatting>
  <conditionalFormatting sqref="E181:E183 E186:E187">
    <cfRule type="cellIs" dxfId="5977" priority="5971" operator="between">
      <formula>5</formula>
      <formula>9</formula>
    </cfRule>
  </conditionalFormatting>
  <conditionalFormatting sqref="E181:E183 E186:E187">
    <cfRule type="cellIs" dxfId="5976" priority="5972" operator="between">
      <formula>3</formula>
      <formula>4</formula>
    </cfRule>
  </conditionalFormatting>
  <conditionalFormatting sqref="E181:E183 E186:E187">
    <cfRule type="cellIs" dxfId="5975" priority="5973" operator="between">
      <formula>1</formula>
      <formula>2</formula>
    </cfRule>
  </conditionalFormatting>
  <conditionalFormatting sqref="I181:I183 I186:I187">
    <cfRule type="containsText" dxfId="5974" priority="5974" operator="containsText" text="BAJO">
      <formula>NOT(ISERROR(SEARCH(("BAJO"),(I181))))</formula>
    </cfRule>
  </conditionalFormatting>
  <conditionalFormatting sqref="I181:I183 I186:I187">
    <cfRule type="containsText" dxfId="5973" priority="5975" operator="containsText" text="MEDIO">
      <formula>NOT(ISERROR(SEARCH(("MEDIO"),(I181))))</formula>
    </cfRule>
  </conditionalFormatting>
  <conditionalFormatting sqref="I181:I183 I186:I187">
    <cfRule type="containsText" dxfId="5972" priority="5976" operator="containsText" text="ALTO">
      <formula>NOT(ISERROR(SEARCH(("ALTO"),(I181))))</formula>
    </cfRule>
  </conditionalFormatting>
  <conditionalFormatting sqref="I181:I183 I186:I187">
    <cfRule type="cellIs" dxfId="5971" priority="5977" operator="between">
      <formula>5</formula>
      <formula>9</formula>
    </cfRule>
  </conditionalFormatting>
  <conditionalFormatting sqref="I181:I183 I186:I187">
    <cfRule type="cellIs" dxfId="5970" priority="5978" operator="between">
      <formula>3</formula>
      <formula>4</formula>
    </cfRule>
  </conditionalFormatting>
  <conditionalFormatting sqref="I181:I183 I186:I187">
    <cfRule type="cellIs" dxfId="5969" priority="5979" operator="between">
      <formula>1</formula>
      <formula>2</formula>
    </cfRule>
  </conditionalFormatting>
  <conditionalFormatting sqref="E185">
    <cfRule type="containsText" dxfId="5968" priority="5956" operator="containsText" text="BAJO">
      <formula>NOT(ISERROR(SEARCH(("BAJO"),(E185))))</formula>
    </cfRule>
  </conditionalFormatting>
  <conditionalFormatting sqref="E185">
    <cfRule type="containsText" dxfId="5967" priority="5957" operator="containsText" text="MEDIO">
      <formula>NOT(ISERROR(SEARCH(("MEDIO"),(E185))))</formula>
    </cfRule>
  </conditionalFormatting>
  <conditionalFormatting sqref="E185">
    <cfRule type="containsText" dxfId="5966" priority="5958" operator="containsText" text="ALTO">
      <formula>NOT(ISERROR(SEARCH(("ALTO"),(E185))))</formula>
    </cfRule>
  </conditionalFormatting>
  <conditionalFormatting sqref="E185">
    <cfRule type="cellIs" dxfId="5965" priority="5959" operator="between">
      <formula>5</formula>
      <formula>9</formula>
    </cfRule>
  </conditionalFormatting>
  <conditionalFormatting sqref="E185">
    <cfRule type="cellIs" dxfId="5964" priority="5960" operator="between">
      <formula>3</formula>
      <formula>4</formula>
    </cfRule>
  </conditionalFormatting>
  <conditionalFormatting sqref="E185">
    <cfRule type="cellIs" dxfId="5963" priority="5961" operator="between">
      <formula>1</formula>
      <formula>2</formula>
    </cfRule>
  </conditionalFormatting>
  <conditionalFormatting sqref="I185">
    <cfRule type="containsText" dxfId="5962" priority="5962" operator="containsText" text="BAJO">
      <formula>NOT(ISERROR(SEARCH(("BAJO"),(I185))))</formula>
    </cfRule>
  </conditionalFormatting>
  <conditionalFormatting sqref="I185">
    <cfRule type="containsText" dxfId="5961" priority="5963" operator="containsText" text="MEDIO">
      <formula>NOT(ISERROR(SEARCH(("MEDIO"),(I185))))</formula>
    </cfRule>
  </conditionalFormatting>
  <conditionalFormatting sqref="I185">
    <cfRule type="containsText" dxfId="5960" priority="5964" operator="containsText" text="ALTO">
      <formula>NOT(ISERROR(SEARCH(("ALTO"),(I185))))</formula>
    </cfRule>
  </conditionalFormatting>
  <conditionalFormatting sqref="I185">
    <cfRule type="cellIs" dxfId="5959" priority="5965" operator="between">
      <formula>5</formula>
      <formula>9</formula>
    </cfRule>
  </conditionalFormatting>
  <conditionalFormatting sqref="I185">
    <cfRule type="cellIs" dxfId="5958" priority="5966" operator="between">
      <formula>3</formula>
      <formula>4</formula>
    </cfRule>
  </conditionalFormatting>
  <conditionalFormatting sqref="I185">
    <cfRule type="cellIs" dxfId="5957" priority="5967" operator="between">
      <formula>1</formula>
      <formula>2</formula>
    </cfRule>
  </conditionalFormatting>
  <conditionalFormatting sqref="E190:E192 E195:E196">
    <cfRule type="containsText" dxfId="5956" priority="5944" operator="containsText" text="BAJO">
      <formula>NOT(ISERROR(SEARCH(("BAJO"),(E190))))</formula>
    </cfRule>
  </conditionalFormatting>
  <conditionalFormatting sqref="E190:E192 E195:E196">
    <cfRule type="containsText" dxfId="5955" priority="5945" operator="containsText" text="MEDIO">
      <formula>NOT(ISERROR(SEARCH(("MEDIO"),(E190))))</formula>
    </cfRule>
  </conditionalFormatting>
  <conditionalFormatting sqref="E190:E192 E195:E196">
    <cfRule type="containsText" dxfId="5954" priority="5946" operator="containsText" text="ALTO">
      <formula>NOT(ISERROR(SEARCH(("ALTO"),(E190))))</formula>
    </cfRule>
  </conditionalFormatting>
  <conditionalFormatting sqref="E190:E192 E195:E196">
    <cfRule type="cellIs" dxfId="5953" priority="5947" operator="between">
      <formula>5</formula>
      <formula>9</formula>
    </cfRule>
  </conditionalFormatting>
  <conditionalFormatting sqref="E190:E192 E195:E196">
    <cfRule type="cellIs" dxfId="5952" priority="5948" operator="between">
      <formula>3</formula>
      <formula>4</formula>
    </cfRule>
  </conditionalFormatting>
  <conditionalFormatting sqref="E190:E192 E195:E196">
    <cfRule type="cellIs" dxfId="5951" priority="5949" operator="between">
      <formula>1</formula>
      <formula>2</formula>
    </cfRule>
  </conditionalFormatting>
  <conditionalFormatting sqref="I190:I192 I195:I196">
    <cfRule type="containsText" dxfId="5950" priority="5950" operator="containsText" text="BAJO">
      <formula>NOT(ISERROR(SEARCH(("BAJO"),(I190))))</formula>
    </cfRule>
  </conditionalFormatting>
  <conditionalFormatting sqref="I190:I192 I195:I196">
    <cfRule type="containsText" dxfId="5949" priority="5951" operator="containsText" text="MEDIO">
      <formula>NOT(ISERROR(SEARCH(("MEDIO"),(I190))))</formula>
    </cfRule>
  </conditionalFormatting>
  <conditionalFormatting sqref="I190:I192 I195:I196">
    <cfRule type="containsText" dxfId="5948" priority="5952" operator="containsText" text="ALTO">
      <formula>NOT(ISERROR(SEARCH(("ALTO"),(I190))))</formula>
    </cfRule>
  </conditionalFormatting>
  <conditionalFormatting sqref="I190:I192 I195:I196">
    <cfRule type="cellIs" dxfId="5947" priority="5953" operator="between">
      <formula>5</formula>
      <formula>9</formula>
    </cfRule>
  </conditionalFormatting>
  <conditionalFormatting sqref="I190:I192 I195:I196">
    <cfRule type="cellIs" dxfId="5946" priority="5954" operator="between">
      <formula>3</formula>
      <formula>4</formula>
    </cfRule>
  </conditionalFormatting>
  <conditionalFormatting sqref="I190:I192 I195:I196">
    <cfRule type="cellIs" dxfId="5945" priority="5955" operator="between">
      <formula>1</formula>
      <formula>2</formula>
    </cfRule>
  </conditionalFormatting>
  <conditionalFormatting sqref="E194">
    <cfRule type="containsText" dxfId="5944" priority="5932" operator="containsText" text="BAJO">
      <formula>NOT(ISERROR(SEARCH(("BAJO"),(E194))))</formula>
    </cfRule>
  </conditionalFormatting>
  <conditionalFormatting sqref="E194">
    <cfRule type="containsText" dxfId="5943" priority="5933" operator="containsText" text="MEDIO">
      <formula>NOT(ISERROR(SEARCH(("MEDIO"),(E194))))</formula>
    </cfRule>
  </conditionalFormatting>
  <conditionalFormatting sqref="E194">
    <cfRule type="containsText" dxfId="5942" priority="5934" operator="containsText" text="ALTO">
      <formula>NOT(ISERROR(SEARCH(("ALTO"),(E194))))</formula>
    </cfRule>
  </conditionalFormatting>
  <conditionalFormatting sqref="E194">
    <cfRule type="cellIs" dxfId="5941" priority="5935" operator="between">
      <formula>5</formula>
      <formula>9</formula>
    </cfRule>
  </conditionalFormatting>
  <conditionalFormatting sqref="E194">
    <cfRule type="cellIs" dxfId="5940" priority="5936" operator="between">
      <formula>3</formula>
      <formula>4</formula>
    </cfRule>
  </conditionalFormatting>
  <conditionalFormatting sqref="E194">
    <cfRule type="cellIs" dxfId="5939" priority="5937" operator="between">
      <formula>1</formula>
      <formula>2</formula>
    </cfRule>
  </conditionalFormatting>
  <conditionalFormatting sqref="I194">
    <cfRule type="containsText" dxfId="5938" priority="5938" operator="containsText" text="BAJO">
      <formula>NOT(ISERROR(SEARCH(("BAJO"),(I194))))</formula>
    </cfRule>
  </conditionalFormatting>
  <conditionalFormatting sqref="I194">
    <cfRule type="containsText" dxfId="5937" priority="5939" operator="containsText" text="MEDIO">
      <formula>NOT(ISERROR(SEARCH(("MEDIO"),(I194))))</formula>
    </cfRule>
  </conditionalFormatting>
  <conditionalFormatting sqref="I194">
    <cfRule type="containsText" dxfId="5936" priority="5940" operator="containsText" text="ALTO">
      <formula>NOT(ISERROR(SEARCH(("ALTO"),(I194))))</formula>
    </cfRule>
  </conditionalFormatting>
  <conditionalFormatting sqref="I194">
    <cfRule type="cellIs" dxfId="5935" priority="5941" operator="between">
      <formula>5</formula>
      <formula>9</formula>
    </cfRule>
  </conditionalFormatting>
  <conditionalFormatting sqref="I194">
    <cfRule type="cellIs" dxfId="5934" priority="5942" operator="between">
      <formula>3</formula>
      <formula>4</formula>
    </cfRule>
  </conditionalFormatting>
  <conditionalFormatting sqref="I194">
    <cfRule type="cellIs" dxfId="5933" priority="5943" operator="between">
      <formula>1</formula>
      <formula>2</formula>
    </cfRule>
  </conditionalFormatting>
  <conditionalFormatting sqref="E199:E201 E204:E205">
    <cfRule type="containsText" dxfId="5932" priority="5920" operator="containsText" text="BAJO">
      <formula>NOT(ISERROR(SEARCH(("BAJO"),(E199))))</formula>
    </cfRule>
  </conditionalFormatting>
  <conditionalFormatting sqref="E199:E201 E204:E205">
    <cfRule type="containsText" dxfId="5931" priority="5921" operator="containsText" text="MEDIO">
      <formula>NOT(ISERROR(SEARCH(("MEDIO"),(E199))))</formula>
    </cfRule>
  </conditionalFormatting>
  <conditionalFormatting sqref="E199:E201 E204:E205">
    <cfRule type="containsText" dxfId="5930" priority="5922" operator="containsText" text="ALTO">
      <formula>NOT(ISERROR(SEARCH(("ALTO"),(E199))))</formula>
    </cfRule>
  </conditionalFormatting>
  <conditionalFormatting sqref="E199:E201 E204:E205">
    <cfRule type="cellIs" dxfId="5929" priority="5923" operator="between">
      <formula>5</formula>
      <formula>9</formula>
    </cfRule>
  </conditionalFormatting>
  <conditionalFormatting sqref="E199:E201 E204:E205">
    <cfRule type="cellIs" dxfId="5928" priority="5924" operator="between">
      <formula>3</formula>
      <formula>4</formula>
    </cfRule>
  </conditionalFormatting>
  <conditionalFormatting sqref="E199:E201 E204:E205">
    <cfRule type="cellIs" dxfId="5927" priority="5925" operator="between">
      <formula>1</formula>
      <formula>2</formula>
    </cfRule>
  </conditionalFormatting>
  <conditionalFormatting sqref="I199:I201 I204:I205">
    <cfRule type="containsText" dxfId="5926" priority="5926" operator="containsText" text="BAJO">
      <formula>NOT(ISERROR(SEARCH(("BAJO"),(I199))))</formula>
    </cfRule>
  </conditionalFormatting>
  <conditionalFormatting sqref="I199:I201 I204:I205">
    <cfRule type="containsText" dxfId="5925" priority="5927" operator="containsText" text="MEDIO">
      <formula>NOT(ISERROR(SEARCH(("MEDIO"),(I199))))</formula>
    </cfRule>
  </conditionalFormatting>
  <conditionalFormatting sqref="I199:I201 I204:I205">
    <cfRule type="containsText" dxfId="5924" priority="5928" operator="containsText" text="ALTO">
      <formula>NOT(ISERROR(SEARCH(("ALTO"),(I199))))</formula>
    </cfRule>
  </conditionalFormatting>
  <conditionalFormatting sqref="I199:I201 I204:I205">
    <cfRule type="cellIs" dxfId="5923" priority="5929" operator="between">
      <formula>5</formula>
      <formula>9</formula>
    </cfRule>
  </conditionalFormatting>
  <conditionalFormatting sqref="I199:I201 I204:I205">
    <cfRule type="cellIs" dxfId="5922" priority="5930" operator="between">
      <formula>3</formula>
      <formula>4</formula>
    </cfRule>
  </conditionalFormatting>
  <conditionalFormatting sqref="I199:I201 I204:I205">
    <cfRule type="cellIs" dxfId="5921" priority="5931" operator="between">
      <formula>1</formula>
      <formula>2</formula>
    </cfRule>
  </conditionalFormatting>
  <conditionalFormatting sqref="E203">
    <cfRule type="containsText" dxfId="5920" priority="5908" operator="containsText" text="BAJO">
      <formula>NOT(ISERROR(SEARCH(("BAJO"),(E203))))</formula>
    </cfRule>
  </conditionalFormatting>
  <conditionalFormatting sqref="E203">
    <cfRule type="containsText" dxfId="5919" priority="5909" operator="containsText" text="MEDIO">
      <formula>NOT(ISERROR(SEARCH(("MEDIO"),(E203))))</formula>
    </cfRule>
  </conditionalFormatting>
  <conditionalFormatting sqref="E203">
    <cfRule type="containsText" dxfId="5918" priority="5910" operator="containsText" text="ALTO">
      <formula>NOT(ISERROR(SEARCH(("ALTO"),(E203))))</formula>
    </cfRule>
  </conditionalFormatting>
  <conditionalFormatting sqref="E203">
    <cfRule type="cellIs" dxfId="5917" priority="5911" operator="between">
      <formula>5</formula>
      <formula>9</formula>
    </cfRule>
  </conditionalFormatting>
  <conditionalFormatting sqref="E203">
    <cfRule type="cellIs" dxfId="5916" priority="5912" operator="between">
      <formula>3</formula>
      <formula>4</formula>
    </cfRule>
  </conditionalFormatting>
  <conditionalFormatting sqref="E203">
    <cfRule type="cellIs" dxfId="5915" priority="5913" operator="between">
      <formula>1</formula>
      <formula>2</formula>
    </cfRule>
  </conditionalFormatting>
  <conditionalFormatting sqref="I203">
    <cfRule type="containsText" dxfId="5914" priority="5914" operator="containsText" text="BAJO">
      <formula>NOT(ISERROR(SEARCH(("BAJO"),(I203))))</formula>
    </cfRule>
  </conditionalFormatting>
  <conditionalFormatting sqref="I203">
    <cfRule type="containsText" dxfId="5913" priority="5915" operator="containsText" text="MEDIO">
      <formula>NOT(ISERROR(SEARCH(("MEDIO"),(I203))))</formula>
    </cfRule>
  </conditionalFormatting>
  <conditionalFormatting sqref="I203">
    <cfRule type="containsText" dxfId="5912" priority="5916" operator="containsText" text="ALTO">
      <formula>NOT(ISERROR(SEARCH(("ALTO"),(I203))))</formula>
    </cfRule>
  </conditionalFormatting>
  <conditionalFormatting sqref="I203">
    <cfRule type="cellIs" dxfId="5911" priority="5917" operator="between">
      <formula>5</formula>
      <formula>9</formula>
    </cfRule>
  </conditionalFormatting>
  <conditionalFormatting sqref="I203">
    <cfRule type="cellIs" dxfId="5910" priority="5918" operator="between">
      <formula>3</formula>
      <formula>4</formula>
    </cfRule>
  </conditionalFormatting>
  <conditionalFormatting sqref="I203">
    <cfRule type="cellIs" dxfId="5909" priority="5919" operator="between">
      <formula>1</formula>
      <formula>2</formula>
    </cfRule>
  </conditionalFormatting>
  <conditionalFormatting sqref="E208:E210 E213:E214">
    <cfRule type="containsText" dxfId="5908" priority="5896" operator="containsText" text="BAJO">
      <formula>NOT(ISERROR(SEARCH(("BAJO"),(E208))))</formula>
    </cfRule>
  </conditionalFormatting>
  <conditionalFormatting sqref="E208:E210 E213:E214">
    <cfRule type="containsText" dxfId="5907" priority="5897" operator="containsText" text="MEDIO">
      <formula>NOT(ISERROR(SEARCH(("MEDIO"),(E208))))</formula>
    </cfRule>
  </conditionalFormatting>
  <conditionalFormatting sqref="E208:E210 E213:E214">
    <cfRule type="containsText" dxfId="5906" priority="5898" operator="containsText" text="ALTO">
      <formula>NOT(ISERROR(SEARCH(("ALTO"),(E208))))</formula>
    </cfRule>
  </conditionalFormatting>
  <conditionalFormatting sqref="E208:E210 E213:E214">
    <cfRule type="cellIs" dxfId="5905" priority="5899" operator="between">
      <formula>5</formula>
      <formula>9</formula>
    </cfRule>
  </conditionalFormatting>
  <conditionalFormatting sqref="E208:E210 E213:E214">
    <cfRule type="cellIs" dxfId="5904" priority="5900" operator="between">
      <formula>3</formula>
      <formula>4</formula>
    </cfRule>
  </conditionalFormatting>
  <conditionalFormatting sqref="E208:E210 E213:E214">
    <cfRule type="cellIs" dxfId="5903" priority="5901" operator="between">
      <formula>1</formula>
      <formula>2</formula>
    </cfRule>
  </conditionalFormatting>
  <conditionalFormatting sqref="I208:I210 I213:I214">
    <cfRule type="containsText" dxfId="5902" priority="5902" operator="containsText" text="BAJO">
      <formula>NOT(ISERROR(SEARCH(("BAJO"),(I208))))</formula>
    </cfRule>
  </conditionalFormatting>
  <conditionalFormatting sqref="I208:I210 I213:I214">
    <cfRule type="containsText" dxfId="5901" priority="5903" operator="containsText" text="MEDIO">
      <formula>NOT(ISERROR(SEARCH(("MEDIO"),(I208))))</formula>
    </cfRule>
  </conditionalFormatting>
  <conditionalFormatting sqref="I208:I210 I213:I214">
    <cfRule type="containsText" dxfId="5900" priority="5904" operator="containsText" text="ALTO">
      <formula>NOT(ISERROR(SEARCH(("ALTO"),(I208))))</formula>
    </cfRule>
  </conditionalFormatting>
  <conditionalFormatting sqref="I208:I210 I213:I214">
    <cfRule type="cellIs" dxfId="5899" priority="5905" operator="between">
      <formula>5</formula>
      <formula>9</formula>
    </cfRule>
  </conditionalFormatting>
  <conditionalFormatting sqref="I208:I210 I213:I214">
    <cfRule type="cellIs" dxfId="5898" priority="5906" operator="between">
      <formula>3</formula>
      <formula>4</formula>
    </cfRule>
  </conditionalFormatting>
  <conditionalFormatting sqref="I208:I210 I213:I214">
    <cfRule type="cellIs" dxfId="5897" priority="5907" operator="between">
      <formula>1</formula>
      <formula>2</formula>
    </cfRule>
  </conditionalFormatting>
  <conditionalFormatting sqref="E212">
    <cfRule type="containsText" dxfId="5896" priority="5884" operator="containsText" text="BAJO">
      <formula>NOT(ISERROR(SEARCH(("BAJO"),(E212))))</formula>
    </cfRule>
  </conditionalFormatting>
  <conditionalFormatting sqref="E212">
    <cfRule type="containsText" dxfId="5895" priority="5885" operator="containsText" text="MEDIO">
      <formula>NOT(ISERROR(SEARCH(("MEDIO"),(E212))))</formula>
    </cfRule>
  </conditionalFormatting>
  <conditionalFormatting sqref="E212">
    <cfRule type="containsText" dxfId="5894" priority="5886" operator="containsText" text="ALTO">
      <formula>NOT(ISERROR(SEARCH(("ALTO"),(E212))))</formula>
    </cfRule>
  </conditionalFormatting>
  <conditionalFormatting sqref="E212">
    <cfRule type="cellIs" dxfId="5893" priority="5887" operator="between">
      <formula>5</formula>
      <formula>9</formula>
    </cfRule>
  </conditionalFormatting>
  <conditionalFormatting sqref="E212">
    <cfRule type="cellIs" dxfId="5892" priority="5888" operator="between">
      <formula>3</formula>
      <formula>4</formula>
    </cfRule>
  </conditionalFormatting>
  <conditionalFormatting sqref="E212">
    <cfRule type="cellIs" dxfId="5891" priority="5889" operator="between">
      <formula>1</formula>
      <formula>2</formula>
    </cfRule>
  </conditionalFormatting>
  <conditionalFormatting sqref="I212">
    <cfRule type="containsText" dxfId="5890" priority="5890" operator="containsText" text="BAJO">
      <formula>NOT(ISERROR(SEARCH(("BAJO"),(I212))))</formula>
    </cfRule>
  </conditionalFormatting>
  <conditionalFormatting sqref="I212">
    <cfRule type="containsText" dxfId="5889" priority="5891" operator="containsText" text="MEDIO">
      <formula>NOT(ISERROR(SEARCH(("MEDIO"),(I212))))</formula>
    </cfRule>
  </conditionalFormatting>
  <conditionalFormatting sqref="I212">
    <cfRule type="containsText" dxfId="5888" priority="5892" operator="containsText" text="ALTO">
      <formula>NOT(ISERROR(SEARCH(("ALTO"),(I212))))</formula>
    </cfRule>
  </conditionalFormatting>
  <conditionalFormatting sqref="I212">
    <cfRule type="cellIs" dxfId="5887" priority="5893" operator="between">
      <formula>5</formula>
      <formula>9</formula>
    </cfRule>
  </conditionalFormatting>
  <conditionalFormatting sqref="I212">
    <cfRule type="cellIs" dxfId="5886" priority="5894" operator="between">
      <formula>3</formula>
      <formula>4</formula>
    </cfRule>
  </conditionalFormatting>
  <conditionalFormatting sqref="I212">
    <cfRule type="cellIs" dxfId="5885" priority="5895" operator="between">
      <formula>1</formula>
      <formula>2</formula>
    </cfRule>
  </conditionalFormatting>
  <conditionalFormatting sqref="E217:E219 E222:E223">
    <cfRule type="containsText" dxfId="5884" priority="5872" operator="containsText" text="BAJO">
      <formula>NOT(ISERROR(SEARCH(("BAJO"),(E217))))</formula>
    </cfRule>
  </conditionalFormatting>
  <conditionalFormatting sqref="E217:E219 E222:E223">
    <cfRule type="containsText" dxfId="5883" priority="5873" operator="containsText" text="MEDIO">
      <formula>NOT(ISERROR(SEARCH(("MEDIO"),(E217))))</formula>
    </cfRule>
  </conditionalFormatting>
  <conditionalFormatting sqref="E217:E219 E222:E223">
    <cfRule type="containsText" dxfId="5882" priority="5874" operator="containsText" text="ALTO">
      <formula>NOT(ISERROR(SEARCH(("ALTO"),(E217))))</formula>
    </cfRule>
  </conditionalFormatting>
  <conditionalFormatting sqref="E217:E219 E222:E223">
    <cfRule type="cellIs" dxfId="5881" priority="5875" operator="between">
      <formula>5</formula>
      <formula>9</formula>
    </cfRule>
  </conditionalFormatting>
  <conditionalFormatting sqref="E217:E219 E222:E223">
    <cfRule type="cellIs" dxfId="5880" priority="5876" operator="between">
      <formula>3</formula>
      <formula>4</formula>
    </cfRule>
  </conditionalFormatting>
  <conditionalFormatting sqref="E217:E219 E222:E223">
    <cfRule type="cellIs" dxfId="5879" priority="5877" operator="between">
      <formula>1</formula>
      <formula>2</formula>
    </cfRule>
  </conditionalFormatting>
  <conditionalFormatting sqref="I217:I219 I222:I223">
    <cfRule type="containsText" dxfId="5878" priority="5878" operator="containsText" text="BAJO">
      <formula>NOT(ISERROR(SEARCH(("BAJO"),(I217))))</formula>
    </cfRule>
  </conditionalFormatting>
  <conditionalFormatting sqref="I217:I219 I222:I223">
    <cfRule type="containsText" dxfId="5877" priority="5879" operator="containsText" text="MEDIO">
      <formula>NOT(ISERROR(SEARCH(("MEDIO"),(I217))))</formula>
    </cfRule>
  </conditionalFormatting>
  <conditionalFormatting sqref="I217:I219 I222:I223">
    <cfRule type="containsText" dxfId="5876" priority="5880" operator="containsText" text="ALTO">
      <formula>NOT(ISERROR(SEARCH(("ALTO"),(I217))))</formula>
    </cfRule>
  </conditionalFormatting>
  <conditionalFormatting sqref="I217:I219 I222:I223">
    <cfRule type="cellIs" dxfId="5875" priority="5881" operator="between">
      <formula>5</formula>
      <formula>9</formula>
    </cfRule>
  </conditionalFormatting>
  <conditionalFormatting sqref="I217:I219 I222:I223">
    <cfRule type="cellIs" dxfId="5874" priority="5882" operator="between">
      <formula>3</formula>
      <formula>4</formula>
    </cfRule>
  </conditionalFormatting>
  <conditionalFormatting sqref="I217:I219 I222:I223">
    <cfRule type="cellIs" dxfId="5873" priority="5883" operator="between">
      <formula>1</formula>
      <formula>2</formula>
    </cfRule>
  </conditionalFormatting>
  <conditionalFormatting sqref="E221">
    <cfRule type="containsText" dxfId="5872" priority="5860" operator="containsText" text="BAJO">
      <formula>NOT(ISERROR(SEARCH(("BAJO"),(E221))))</formula>
    </cfRule>
  </conditionalFormatting>
  <conditionalFormatting sqref="E221">
    <cfRule type="containsText" dxfId="5871" priority="5861" operator="containsText" text="MEDIO">
      <formula>NOT(ISERROR(SEARCH(("MEDIO"),(E221))))</formula>
    </cfRule>
  </conditionalFormatting>
  <conditionalFormatting sqref="E221">
    <cfRule type="containsText" dxfId="5870" priority="5862" operator="containsText" text="ALTO">
      <formula>NOT(ISERROR(SEARCH(("ALTO"),(E221))))</formula>
    </cfRule>
  </conditionalFormatting>
  <conditionalFormatting sqref="E221">
    <cfRule type="cellIs" dxfId="5869" priority="5863" operator="between">
      <formula>5</formula>
      <formula>9</formula>
    </cfRule>
  </conditionalFormatting>
  <conditionalFormatting sqref="E221">
    <cfRule type="cellIs" dxfId="5868" priority="5864" operator="between">
      <formula>3</formula>
      <formula>4</formula>
    </cfRule>
  </conditionalFormatting>
  <conditionalFormatting sqref="E221">
    <cfRule type="cellIs" dxfId="5867" priority="5865" operator="between">
      <formula>1</formula>
      <formula>2</formula>
    </cfRule>
  </conditionalFormatting>
  <conditionalFormatting sqref="I221">
    <cfRule type="containsText" dxfId="5866" priority="5866" operator="containsText" text="BAJO">
      <formula>NOT(ISERROR(SEARCH(("BAJO"),(I221))))</formula>
    </cfRule>
  </conditionalFormatting>
  <conditionalFormatting sqref="I221">
    <cfRule type="containsText" dxfId="5865" priority="5867" operator="containsText" text="MEDIO">
      <formula>NOT(ISERROR(SEARCH(("MEDIO"),(I221))))</formula>
    </cfRule>
  </conditionalFormatting>
  <conditionalFormatting sqref="I221">
    <cfRule type="containsText" dxfId="5864" priority="5868" operator="containsText" text="ALTO">
      <formula>NOT(ISERROR(SEARCH(("ALTO"),(I221))))</formula>
    </cfRule>
  </conditionalFormatting>
  <conditionalFormatting sqref="I221">
    <cfRule type="cellIs" dxfId="5863" priority="5869" operator="between">
      <formula>5</formula>
      <formula>9</formula>
    </cfRule>
  </conditionalFormatting>
  <conditionalFormatting sqref="I221">
    <cfRule type="cellIs" dxfId="5862" priority="5870" operator="between">
      <formula>3</formula>
      <formula>4</formula>
    </cfRule>
  </conditionalFormatting>
  <conditionalFormatting sqref="I221">
    <cfRule type="cellIs" dxfId="5861" priority="5871" operator="between">
      <formula>1</formula>
      <formula>2</formula>
    </cfRule>
  </conditionalFormatting>
  <conditionalFormatting sqref="E226:E228 E231:E232">
    <cfRule type="containsText" dxfId="5860" priority="5848" operator="containsText" text="BAJO">
      <formula>NOT(ISERROR(SEARCH(("BAJO"),(E226))))</formula>
    </cfRule>
  </conditionalFormatting>
  <conditionalFormatting sqref="E226:E228 E231:E232">
    <cfRule type="containsText" dxfId="5859" priority="5849" operator="containsText" text="MEDIO">
      <formula>NOT(ISERROR(SEARCH(("MEDIO"),(E226))))</formula>
    </cfRule>
  </conditionalFormatting>
  <conditionalFormatting sqref="E226:E228 E231:E232">
    <cfRule type="containsText" dxfId="5858" priority="5850" operator="containsText" text="ALTO">
      <formula>NOT(ISERROR(SEARCH(("ALTO"),(E226))))</formula>
    </cfRule>
  </conditionalFormatting>
  <conditionalFormatting sqref="E226:E228 E231:E232">
    <cfRule type="cellIs" dxfId="5857" priority="5851" operator="between">
      <formula>5</formula>
      <formula>9</formula>
    </cfRule>
  </conditionalFormatting>
  <conditionalFormatting sqref="E226:E228 E231:E232">
    <cfRule type="cellIs" dxfId="5856" priority="5852" operator="between">
      <formula>3</formula>
      <formula>4</formula>
    </cfRule>
  </conditionalFormatting>
  <conditionalFormatting sqref="E226:E228 E231:E232">
    <cfRule type="cellIs" dxfId="5855" priority="5853" operator="between">
      <formula>1</formula>
      <formula>2</formula>
    </cfRule>
  </conditionalFormatting>
  <conditionalFormatting sqref="I226:I228 I231:I232">
    <cfRule type="containsText" dxfId="5854" priority="5854" operator="containsText" text="BAJO">
      <formula>NOT(ISERROR(SEARCH(("BAJO"),(I226))))</formula>
    </cfRule>
  </conditionalFormatting>
  <conditionalFormatting sqref="I226:I228 I231:I232">
    <cfRule type="containsText" dxfId="5853" priority="5855" operator="containsText" text="MEDIO">
      <formula>NOT(ISERROR(SEARCH(("MEDIO"),(I226))))</formula>
    </cfRule>
  </conditionalFormatting>
  <conditionalFormatting sqref="I226:I228 I231:I232">
    <cfRule type="containsText" dxfId="5852" priority="5856" operator="containsText" text="ALTO">
      <formula>NOT(ISERROR(SEARCH(("ALTO"),(I226))))</formula>
    </cfRule>
  </conditionalFormatting>
  <conditionalFormatting sqref="I226:I228 I231:I232">
    <cfRule type="cellIs" dxfId="5851" priority="5857" operator="between">
      <formula>5</formula>
      <formula>9</formula>
    </cfRule>
  </conditionalFormatting>
  <conditionalFormatting sqref="I226:I228 I231:I232">
    <cfRule type="cellIs" dxfId="5850" priority="5858" operator="between">
      <formula>3</formula>
      <formula>4</formula>
    </cfRule>
  </conditionalFormatting>
  <conditionalFormatting sqref="I226:I228 I231:I232">
    <cfRule type="cellIs" dxfId="5849" priority="5859" operator="between">
      <formula>1</formula>
      <formula>2</formula>
    </cfRule>
  </conditionalFormatting>
  <conditionalFormatting sqref="E230">
    <cfRule type="containsText" dxfId="5848" priority="5836" operator="containsText" text="BAJO">
      <formula>NOT(ISERROR(SEARCH(("BAJO"),(E230))))</formula>
    </cfRule>
  </conditionalFormatting>
  <conditionalFormatting sqref="E230">
    <cfRule type="containsText" dxfId="5847" priority="5837" operator="containsText" text="MEDIO">
      <formula>NOT(ISERROR(SEARCH(("MEDIO"),(E230))))</formula>
    </cfRule>
  </conditionalFormatting>
  <conditionalFormatting sqref="E230">
    <cfRule type="containsText" dxfId="5846" priority="5838" operator="containsText" text="ALTO">
      <formula>NOT(ISERROR(SEARCH(("ALTO"),(E230))))</formula>
    </cfRule>
  </conditionalFormatting>
  <conditionalFormatting sqref="E230">
    <cfRule type="cellIs" dxfId="5845" priority="5839" operator="between">
      <formula>5</formula>
      <formula>9</formula>
    </cfRule>
  </conditionalFormatting>
  <conditionalFormatting sqref="E230">
    <cfRule type="cellIs" dxfId="5844" priority="5840" operator="between">
      <formula>3</formula>
      <formula>4</formula>
    </cfRule>
  </conditionalFormatting>
  <conditionalFormatting sqref="E230">
    <cfRule type="cellIs" dxfId="5843" priority="5841" operator="between">
      <formula>1</formula>
      <formula>2</formula>
    </cfRule>
  </conditionalFormatting>
  <conditionalFormatting sqref="I230">
    <cfRule type="containsText" dxfId="5842" priority="5842" operator="containsText" text="BAJO">
      <formula>NOT(ISERROR(SEARCH(("BAJO"),(I230))))</formula>
    </cfRule>
  </conditionalFormatting>
  <conditionalFormatting sqref="I230">
    <cfRule type="containsText" dxfId="5841" priority="5843" operator="containsText" text="MEDIO">
      <formula>NOT(ISERROR(SEARCH(("MEDIO"),(I230))))</formula>
    </cfRule>
  </conditionalFormatting>
  <conditionalFormatting sqref="I230">
    <cfRule type="containsText" dxfId="5840" priority="5844" operator="containsText" text="ALTO">
      <formula>NOT(ISERROR(SEARCH(("ALTO"),(I230))))</formula>
    </cfRule>
  </conditionalFormatting>
  <conditionalFormatting sqref="I230">
    <cfRule type="cellIs" dxfId="5839" priority="5845" operator="between">
      <formula>5</formula>
      <formula>9</formula>
    </cfRule>
  </conditionalFormatting>
  <conditionalFormatting sqref="I230">
    <cfRule type="cellIs" dxfId="5838" priority="5846" operator="between">
      <formula>3</formula>
      <formula>4</formula>
    </cfRule>
  </conditionalFormatting>
  <conditionalFormatting sqref="I230">
    <cfRule type="cellIs" dxfId="5837" priority="5847" operator="between">
      <formula>1</formula>
      <formula>2</formula>
    </cfRule>
  </conditionalFormatting>
  <conditionalFormatting sqref="E235:E237 E240:E241">
    <cfRule type="containsText" dxfId="5836" priority="5824" operator="containsText" text="BAJO">
      <formula>NOT(ISERROR(SEARCH(("BAJO"),(E235))))</formula>
    </cfRule>
  </conditionalFormatting>
  <conditionalFormatting sqref="E235:E237 E240:E241">
    <cfRule type="containsText" dxfId="5835" priority="5825" operator="containsText" text="MEDIO">
      <formula>NOT(ISERROR(SEARCH(("MEDIO"),(E235))))</formula>
    </cfRule>
  </conditionalFormatting>
  <conditionalFormatting sqref="E235:E237 E240:E241">
    <cfRule type="containsText" dxfId="5834" priority="5826" operator="containsText" text="ALTO">
      <formula>NOT(ISERROR(SEARCH(("ALTO"),(E235))))</formula>
    </cfRule>
  </conditionalFormatting>
  <conditionalFormatting sqref="E235:E237 E240:E241">
    <cfRule type="cellIs" dxfId="5833" priority="5827" operator="between">
      <formula>5</formula>
      <formula>9</formula>
    </cfRule>
  </conditionalFormatting>
  <conditionalFormatting sqref="E235:E237 E240:E241">
    <cfRule type="cellIs" dxfId="5832" priority="5828" operator="between">
      <formula>3</formula>
      <formula>4</formula>
    </cfRule>
  </conditionalFormatting>
  <conditionalFormatting sqref="E235:E237 E240:E241">
    <cfRule type="cellIs" dxfId="5831" priority="5829" operator="between">
      <formula>1</formula>
      <formula>2</formula>
    </cfRule>
  </conditionalFormatting>
  <conditionalFormatting sqref="I235:I237 I240:I241">
    <cfRule type="containsText" dxfId="5830" priority="5830" operator="containsText" text="BAJO">
      <formula>NOT(ISERROR(SEARCH(("BAJO"),(I235))))</formula>
    </cfRule>
  </conditionalFormatting>
  <conditionalFormatting sqref="I235:I237 I240:I241">
    <cfRule type="containsText" dxfId="5829" priority="5831" operator="containsText" text="MEDIO">
      <formula>NOT(ISERROR(SEARCH(("MEDIO"),(I235))))</formula>
    </cfRule>
  </conditionalFormatting>
  <conditionalFormatting sqref="I235:I237 I240:I241">
    <cfRule type="containsText" dxfId="5828" priority="5832" operator="containsText" text="ALTO">
      <formula>NOT(ISERROR(SEARCH(("ALTO"),(I235))))</formula>
    </cfRule>
  </conditionalFormatting>
  <conditionalFormatting sqref="I235:I237 I240:I241">
    <cfRule type="cellIs" dxfId="5827" priority="5833" operator="between">
      <formula>5</formula>
      <formula>9</formula>
    </cfRule>
  </conditionalFormatting>
  <conditionalFormatting sqref="I235:I237 I240:I241">
    <cfRule type="cellIs" dxfId="5826" priority="5834" operator="between">
      <formula>3</formula>
      <formula>4</formula>
    </cfRule>
  </conditionalFormatting>
  <conditionalFormatting sqref="I235:I237 I240:I241">
    <cfRule type="cellIs" dxfId="5825" priority="5835" operator="between">
      <formula>1</formula>
      <formula>2</formula>
    </cfRule>
  </conditionalFormatting>
  <conditionalFormatting sqref="E239">
    <cfRule type="containsText" dxfId="5824" priority="5812" operator="containsText" text="BAJO">
      <formula>NOT(ISERROR(SEARCH(("BAJO"),(E239))))</formula>
    </cfRule>
  </conditionalFormatting>
  <conditionalFormatting sqref="E239">
    <cfRule type="containsText" dxfId="5823" priority="5813" operator="containsText" text="MEDIO">
      <formula>NOT(ISERROR(SEARCH(("MEDIO"),(E239))))</formula>
    </cfRule>
  </conditionalFormatting>
  <conditionalFormatting sqref="E239">
    <cfRule type="containsText" dxfId="5822" priority="5814" operator="containsText" text="ALTO">
      <formula>NOT(ISERROR(SEARCH(("ALTO"),(E239))))</formula>
    </cfRule>
  </conditionalFormatting>
  <conditionalFormatting sqref="E239">
    <cfRule type="cellIs" dxfId="5821" priority="5815" operator="between">
      <formula>5</formula>
      <formula>9</formula>
    </cfRule>
  </conditionalFormatting>
  <conditionalFormatting sqref="E239">
    <cfRule type="cellIs" dxfId="5820" priority="5816" operator="between">
      <formula>3</formula>
      <formula>4</formula>
    </cfRule>
  </conditionalFormatting>
  <conditionalFormatting sqref="E239">
    <cfRule type="cellIs" dxfId="5819" priority="5817" operator="between">
      <formula>1</formula>
      <formula>2</formula>
    </cfRule>
  </conditionalFormatting>
  <conditionalFormatting sqref="I239">
    <cfRule type="containsText" dxfId="5818" priority="5818" operator="containsText" text="BAJO">
      <formula>NOT(ISERROR(SEARCH(("BAJO"),(I239))))</formula>
    </cfRule>
  </conditionalFormatting>
  <conditionalFormatting sqref="I239">
    <cfRule type="containsText" dxfId="5817" priority="5819" operator="containsText" text="MEDIO">
      <formula>NOT(ISERROR(SEARCH(("MEDIO"),(I239))))</formula>
    </cfRule>
  </conditionalFormatting>
  <conditionalFormatting sqref="I239">
    <cfRule type="containsText" dxfId="5816" priority="5820" operator="containsText" text="ALTO">
      <formula>NOT(ISERROR(SEARCH(("ALTO"),(I239))))</formula>
    </cfRule>
  </conditionalFormatting>
  <conditionalFormatting sqref="I239">
    <cfRule type="cellIs" dxfId="5815" priority="5821" operator="between">
      <formula>5</formula>
      <formula>9</formula>
    </cfRule>
  </conditionalFormatting>
  <conditionalFormatting sqref="I239">
    <cfRule type="cellIs" dxfId="5814" priority="5822" operator="between">
      <formula>3</formula>
      <formula>4</formula>
    </cfRule>
  </conditionalFormatting>
  <conditionalFormatting sqref="I239">
    <cfRule type="cellIs" dxfId="5813" priority="5823" operator="between">
      <formula>1</formula>
      <formula>2</formula>
    </cfRule>
  </conditionalFormatting>
  <conditionalFormatting sqref="E244:E246 E249:E250">
    <cfRule type="containsText" dxfId="5812" priority="5800" operator="containsText" text="BAJO">
      <formula>NOT(ISERROR(SEARCH(("BAJO"),(E244))))</formula>
    </cfRule>
  </conditionalFormatting>
  <conditionalFormatting sqref="E244:E246 E249:E250">
    <cfRule type="containsText" dxfId="5811" priority="5801" operator="containsText" text="MEDIO">
      <formula>NOT(ISERROR(SEARCH(("MEDIO"),(E244))))</formula>
    </cfRule>
  </conditionalFormatting>
  <conditionalFormatting sqref="E244:E246 E249:E250">
    <cfRule type="containsText" dxfId="5810" priority="5802" operator="containsText" text="ALTO">
      <formula>NOT(ISERROR(SEARCH(("ALTO"),(E244))))</formula>
    </cfRule>
  </conditionalFormatting>
  <conditionalFormatting sqref="E244:E246 E249:E250">
    <cfRule type="cellIs" dxfId="5809" priority="5803" operator="between">
      <formula>5</formula>
      <formula>9</formula>
    </cfRule>
  </conditionalFormatting>
  <conditionalFormatting sqref="E244:E246 E249:E250">
    <cfRule type="cellIs" dxfId="5808" priority="5804" operator="between">
      <formula>3</formula>
      <formula>4</formula>
    </cfRule>
  </conditionalFormatting>
  <conditionalFormatting sqref="E244:E246 E249:E250">
    <cfRule type="cellIs" dxfId="5807" priority="5805" operator="between">
      <formula>1</formula>
      <formula>2</formula>
    </cfRule>
  </conditionalFormatting>
  <conditionalFormatting sqref="I244:I246 I249:I250">
    <cfRule type="containsText" dxfId="5806" priority="5806" operator="containsText" text="BAJO">
      <formula>NOT(ISERROR(SEARCH(("BAJO"),(I244))))</formula>
    </cfRule>
  </conditionalFormatting>
  <conditionalFormatting sqref="I244:I246 I249:I250">
    <cfRule type="containsText" dxfId="5805" priority="5807" operator="containsText" text="MEDIO">
      <formula>NOT(ISERROR(SEARCH(("MEDIO"),(I244))))</formula>
    </cfRule>
  </conditionalFormatting>
  <conditionalFormatting sqref="I244:I246 I249:I250">
    <cfRule type="containsText" dxfId="5804" priority="5808" operator="containsText" text="ALTO">
      <formula>NOT(ISERROR(SEARCH(("ALTO"),(I244))))</formula>
    </cfRule>
  </conditionalFormatting>
  <conditionalFormatting sqref="I244:I246 I249:I250">
    <cfRule type="cellIs" dxfId="5803" priority="5809" operator="between">
      <formula>5</formula>
      <formula>9</formula>
    </cfRule>
  </conditionalFormatting>
  <conditionalFormatting sqref="I244:I246 I249:I250">
    <cfRule type="cellIs" dxfId="5802" priority="5810" operator="between">
      <formula>3</formula>
      <formula>4</formula>
    </cfRule>
  </conditionalFormatting>
  <conditionalFormatting sqref="I244:I246 I249:I250">
    <cfRule type="cellIs" dxfId="5801" priority="5811" operator="between">
      <formula>1</formula>
      <formula>2</formula>
    </cfRule>
  </conditionalFormatting>
  <conditionalFormatting sqref="E248">
    <cfRule type="containsText" dxfId="5800" priority="5788" operator="containsText" text="BAJO">
      <formula>NOT(ISERROR(SEARCH(("BAJO"),(E248))))</formula>
    </cfRule>
  </conditionalFormatting>
  <conditionalFormatting sqref="E248">
    <cfRule type="containsText" dxfId="5799" priority="5789" operator="containsText" text="MEDIO">
      <formula>NOT(ISERROR(SEARCH(("MEDIO"),(E248))))</formula>
    </cfRule>
  </conditionalFormatting>
  <conditionalFormatting sqref="E248">
    <cfRule type="containsText" dxfId="5798" priority="5790" operator="containsText" text="ALTO">
      <formula>NOT(ISERROR(SEARCH(("ALTO"),(E248))))</formula>
    </cfRule>
  </conditionalFormatting>
  <conditionalFormatting sqref="E248">
    <cfRule type="cellIs" dxfId="5797" priority="5791" operator="between">
      <formula>5</formula>
      <formula>9</formula>
    </cfRule>
  </conditionalFormatting>
  <conditionalFormatting sqref="E248">
    <cfRule type="cellIs" dxfId="5796" priority="5792" operator="between">
      <formula>3</formula>
      <formula>4</formula>
    </cfRule>
  </conditionalFormatting>
  <conditionalFormatting sqref="E248">
    <cfRule type="cellIs" dxfId="5795" priority="5793" operator="between">
      <formula>1</formula>
      <formula>2</formula>
    </cfRule>
  </conditionalFormatting>
  <conditionalFormatting sqref="I248">
    <cfRule type="containsText" dxfId="5794" priority="5794" operator="containsText" text="BAJO">
      <formula>NOT(ISERROR(SEARCH(("BAJO"),(I248))))</formula>
    </cfRule>
  </conditionalFormatting>
  <conditionalFormatting sqref="I248">
    <cfRule type="containsText" dxfId="5793" priority="5795" operator="containsText" text="MEDIO">
      <formula>NOT(ISERROR(SEARCH(("MEDIO"),(I248))))</formula>
    </cfRule>
  </conditionalFormatting>
  <conditionalFormatting sqref="I248">
    <cfRule type="containsText" dxfId="5792" priority="5796" operator="containsText" text="ALTO">
      <formula>NOT(ISERROR(SEARCH(("ALTO"),(I248))))</formula>
    </cfRule>
  </conditionalFormatting>
  <conditionalFormatting sqref="I248">
    <cfRule type="cellIs" dxfId="5791" priority="5797" operator="between">
      <formula>5</formula>
      <formula>9</formula>
    </cfRule>
  </conditionalFormatting>
  <conditionalFormatting sqref="I248">
    <cfRule type="cellIs" dxfId="5790" priority="5798" operator="between">
      <formula>3</formula>
      <formula>4</formula>
    </cfRule>
  </conditionalFormatting>
  <conditionalFormatting sqref="I248">
    <cfRule type="cellIs" dxfId="5789" priority="5799" operator="between">
      <formula>1</formula>
      <formula>2</formula>
    </cfRule>
  </conditionalFormatting>
  <conditionalFormatting sqref="E253:E255 E258:E259">
    <cfRule type="containsText" dxfId="5788" priority="5776" operator="containsText" text="BAJO">
      <formula>NOT(ISERROR(SEARCH(("BAJO"),(E253))))</formula>
    </cfRule>
  </conditionalFormatting>
  <conditionalFormatting sqref="E253:E255 E258:E259">
    <cfRule type="containsText" dxfId="5787" priority="5777" operator="containsText" text="MEDIO">
      <formula>NOT(ISERROR(SEARCH(("MEDIO"),(E253))))</formula>
    </cfRule>
  </conditionalFormatting>
  <conditionalFormatting sqref="E253:E255 E258:E259">
    <cfRule type="containsText" dxfId="5786" priority="5778" operator="containsText" text="ALTO">
      <formula>NOT(ISERROR(SEARCH(("ALTO"),(E253))))</formula>
    </cfRule>
  </conditionalFormatting>
  <conditionalFormatting sqref="E253:E255 E258:E259">
    <cfRule type="cellIs" dxfId="5785" priority="5779" operator="between">
      <formula>5</formula>
      <formula>9</formula>
    </cfRule>
  </conditionalFormatting>
  <conditionalFormatting sqref="E253:E255 E258:E259">
    <cfRule type="cellIs" dxfId="5784" priority="5780" operator="between">
      <formula>3</formula>
      <formula>4</formula>
    </cfRule>
  </conditionalFormatting>
  <conditionalFormatting sqref="E253:E255 E258:E259">
    <cfRule type="cellIs" dxfId="5783" priority="5781" operator="between">
      <formula>1</formula>
      <formula>2</formula>
    </cfRule>
  </conditionalFormatting>
  <conditionalFormatting sqref="I253:I255 I258:I259">
    <cfRule type="containsText" dxfId="5782" priority="5782" operator="containsText" text="BAJO">
      <formula>NOT(ISERROR(SEARCH(("BAJO"),(I253))))</formula>
    </cfRule>
  </conditionalFormatting>
  <conditionalFormatting sqref="I253:I255 I258:I259">
    <cfRule type="containsText" dxfId="5781" priority="5783" operator="containsText" text="MEDIO">
      <formula>NOT(ISERROR(SEARCH(("MEDIO"),(I253))))</formula>
    </cfRule>
  </conditionalFormatting>
  <conditionalFormatting sqref="I253:I255 I258:I259">
    <cfRule type="containsText" dxfId="5780" priority="5784" operator="containsText" text="ALTO">
      <formula>NOT(ISERROR(SEARCH(("ALTO"),(I253))))</formula>
    </cfRule>
  </conditionalFormatting>
  <conditionalFormatting sqref="I253:I255 I258:I259">
    <cfRule type="cellIs" dxfId="5779" priority="5785" operator="between">
      <formula>5</formula>
      <formula>9</formula>
    </cfRule>
  </conditionalFormatting>
  <conditionalFormatting sqref="I253:I255 I258:I259">
    <cfRule type="cellIs" dxfId="5778" priority="5786" operator="between">
      <formula>3</formula>
      <formula>4</formula>
    </cfRule>
  </conditionalFormatting>
  <conditionalFormatting sqref="I253:I255 I258:I259">
    <cfRule type="cellIs" dxfId="5777" priority="5787" operator="between">
      <formula>1</formula>
      <formula>2</formula>
    </cfRule>
  </conditionalFormatting>
  <conditionalFormatting sqref="E257">
    <cfRule type="containsText" dxfId="5776" priority="5764" operator="containsText" text="BAJO">
      <formula>NOT(ISERROR(SEARCH(("BAJO"),(E257))))</formula>
    </cfRule>
  </conditionalFormatting>
  <conditionalFormatting sqref="E257">
    <cfRule type="containsText" dxfId="5775" priority="5765" operator="containsText" text="MEDIO">
      <formula>NOT(ISERROR(SEARCH(("MEDIO"),(E257))))</formula>
    </cfRule>
  </conditionalFormatting>
  <conditionalFormatting sqref="E257">
    <cfRule type="containsText" dxfId="5774" priority="5766" operator="containsText" text="ALTO">
      <formula>NOT(ISERROR(SEARCH(("ALTO"),(E257))))</formula>
    </cfRule>
  </conditionalFormatting>
  <conditionalFormatting sqref="E257">
    <cfRule type="cellIs" dxfId="5773" priority="5767" operator="between">
      <formula>5</formula>
      <formula>9</formula>
    </cfRule>
  </conditionalFormatting>
  <conditionalFormatting sqref="E257">
    <cfRule type="cellIs" dxfId="5772" priority="5768" operator="between">
      <formula>3</formula>
      <formula>4</formula>
    </cfRule>
  </conditionalFormatting>
  <conditionalFormatting sqref="E257">
    <cfRule type="cellIs" dxfId="5771" priority="5769" operator="between">
      <formula>1</formula>
      <formula>2</formula>
    </cfRule>
  </conditionalFormatting>
  <conditionalFormatting sqref="I257">
    <cfRule type="containsText" dxfId="5770" priority="5770" operator="containsText" text="BAJO">
      <formula>NOT(ISERROR(SEARCH(("BAJO"),(I257))))</formula>
    </cfRule>
  </conditionalFormatting>
  <conditionalFormatting sqref="I257">
    <cfRule type="containsText" dxfId="5769" priority="5771" operator="containsText" text="MEDIO">
      <formula>NOT(ISERROR(SEARCH(("MEDIO"),(I257))))</formula>
    </cfRule>
  </conditionalFormatting>
  <conditionalFormatting sqref="I257">
    <cfRule type="containsText" dxfId="5768" priority="5772" operator="containsText" text="ALTO">
      <formula>NOT(ISERROR(SEARCH(("ALTO"),(I257))))</formula>
    </cfRule>
  </conditionalFormatting>
  <conditionalFormatting sqref="I257">
    <cfRule type="cellIs" dxfId="5767" priority="5773" operator="between">
      <formula>5</formula>
      <formula>9</formula>
    </cfRule>
  </conditionalFormatting>
  <conditionalFormatting sqref="I257">
    <cfRule type="cellIs" dxfId="5766" priority="5774" operator="between">
      <formula>3</formula>
      <formula>4</formula>
    </cfRule>
  </conditionalFormatting>
  <conditionalFormatting sqref="I257">
    <cfRule type="cellIs" dxfId="5765" priority="5775" operator="between">
      <formula>1</formula>
      <formula>2</formula>
    </cfRule>
  </conditionalFormatting>
  <conditionalFormatting sqref="E262:E264 E267:E268">
    <cfRule type="containsText" dxfId="5764" priority="5752" operator="containsText" text="BAJO">
      <formula>NOT(ISERROR(SEARCH(("BAJO"),(E262))))</formula>
    </cfRule>
  </conditionalFormatting>
  <conditionalFormatting sqref="E262:E264 E267:E268">
    <cfRule type="containsText" dxfId="5763" priority="5753" operator="containsText" text="MEDIO">
      <formula>NOT(ISERROR(SEARCH(("MEDIO"),(E262))))</formula>
    </cfRule>
  </conditionalFormatting>
  <conditionalFormatting sqref="E262:E264 E267:E268">
    <cfRule type="containsText" dxfId="5762" priority="5754" operator="containsText" text="ALTO">
      <formula>NOT(ISERROR(SEARCH(("ALTO"),(E262))))</formula>
    </cfRule>
  </conditionalFormatting>
  <conditionalFormatting sqref="E262:E264 E267:E268">
    <cfRule type="cellIs" dxfId="5761" priority="5755" operator="between">
      <formula>5</formula>
      <formula>9</formula>
    </cfRule>
  </conditionalFormatting>
  <conditionalFormatting sqref="E262:E264 E267:E268">
    <cfRule type="cellIs" dxfId="5760" priority="5756" operator="between">
      <formula>3</formula>
      <formula>4</formula>
    </cfRule>
  </conditionalFormatting>
  <conditionalFormatting sqref="E262:E264 E267:E268">
    <cfRule type="cellIs" dxfId="5759" priority="5757" operator="between">
      <formula>1</formula>
      <formula>2</formula>
    </cfRule>
  </conditionalFormatting>
  <conditionalFormatting sqref="I262:I264 I267:I268">
    <cfRule type="containsText" dxfId="5758" priority="5758" operator="containsText" text="BAJO">
      <formula>NOT(ISERROR(SEARCH(("BAJO"),(I262))))</formula>
    </cfRule>
  </conditionalFormatting>
  <conditionalFormatting sqref="I262:I264 I267:I268">
    <cfRule type="containsText" dxfId="5757" priority="5759" operator="containsText" text="MEDIO">
      <formula>NOT(ISERROR(SEARCH(("MEDIO"),(I262))))</formula>
    </cfRule>
  </conditionalFormatting>
  <conditionalFormatting sqref="I262:I264 I267:I268">
    <cfRule type="containsText" dxfId="5756" priority="5760" operator="containsText" text="ALTO">
      <formula>NOT(ISERROR(SEARCH(("ALTO"),(I262))))</formula>
    </cfRule>
  </conditionalFormatting>
  <conditionalFormatting sqref="I262:I264 I267:I268">
    <cfRule type="cellIs" dxfId="5755" priority="5761" operator="between">
      <formula>5</formula>
      <formula>9</formula>
    </cfRule>
  </conditionalFormatting>
  <conditionalFormatting sqref="I262:I264 I267:I268">
    <cfRule type="cellIs" dxfId="5754" priority="5762" operator="between">
      <formula>3</formula>
      <formula>4</formula>
    </cfRule>
  </conditionalFormatting>
  <conditionalFormatting sqref="I262:I264 I267:I268">
    <cfRule type="cellIs" dxfId="5753" priority="5763" operator="between">
      <formula>1</formula>
      <formula>2</formula>
    </cfRule>
  </conditionalFormatting>
  <conditionalFormatting sqref="E266">
    <cfRule type="containsText" dxfId="5752" priority="5740" operator="containsText" text="BAJO">
      <formula>NOT(ISERROR(SEARCH(("BAJO"),(E266))))</formula>
    </cfRule>
  </conditionalFormatting>
  <conditionalFormatting sqref="E266">
    <cfRule type="containsText" dxfId="5751" priority="5741" operator="containsText" text="MEDIO">
      <formula>NOT(ISERROR(SEARCH(("MEDIO"),(E266))))</formula>
    </cfRule>
  </conditionalFormatting>
  <conditionalFormatting sqref="E266">
    <cfRule type="containsText" dxfId="5750" priority="5742" operator="containsText" text="ALTO">
      <formula>NOT(ISERROR(SEARCH(("ALTO"),(E266))))</formula>
    </cfRule>
  </conditionalFormatting>
  <conditionalFormatting sqref="E266">
    <cfRule type="cellIs" dxfId="5749" priority="5743" operator="between">
      <formula>5</formula>
      <formula>9</formula>
    </cfRule>
  </conditionalFormatting>
  <conditionalFormatting sqref="E266">
    <cfRule type="cellIs" dxfId="5748" priority="5744" operator="between">
      <formula>3</formula>
      <formula>4</formula>
    </cfRule>
  </conditionalFormatting>
  <conditionalFormatting sqref="E266">
    <cfRule type="cellIs" dxfId="5747" priority="5745" operator="between">
      <formula>1</formula>
      <formula>2</formula>
    </cfRule>
  </conditionalFormatting>
  <conditionalFormatting sqref="I266">
    <cfRule type="containsText" dxfId="5746" priority="5746" operator="containsText" text="BAJO">
      <formula>NOT(ISERROR(SEARCH(("BAJO"),(I266))))</formula>
    </cfRule>
  </conditionalFormatting>
  <conditionalFormatting sqref="I266">
    <cfRule type="containsText" dxfId="5745" priority="5747" operator="containsText" text="MEDIO">
      <formula>NOT(ISERROR(SEARCH(("MEDIO"),(I266))))</formula>
    </cfRule>
  </conditionalFormatting>
  <conditionalFormatting sqref="I266">
    <cfRule type="containsText" dxfId="5744" priority="5748" operator="containsText" text="ALTO">
      <formula>NOT(ISERROR(SEARCH(("ALTO"),(I266))))</formula>
    </cfRule>
  </conditionalFormatting>
  <conditionalFormatting sqref="I266">
    <cfRule type="cellIs" dxfId="5743" priority="5749" operator="between">
      <formula>5</formula>
      <formula>9</formula>
    </cfRule>
  </conditionalFormatting>
  <conditionalFormatting sqref="I266">
    <cfRule type="cellIs" dxfId="5742" priority="5750" operator="between">
      <formula>3</formula>
      <formula>4</formula>
    </cfRule>
  </conditionalFormatting>
  <conditionalFormatting sqref="I266">
    <cfRule type="cellIs" dxfId="5741" priority="5751" operator="between">
      <formula>1</formula>
      <formula>2</formula>
    </cfRule>
  </conditionalFormatting>
  <conditionalFormatting sqref="E271:E273 E276:E277">
    <cfRule type="containsText" dxfId="5740" priority="5728" operator="containsText" text="BAJO">
      <formula>NOT(ISERROR(SEARCH(("BAJO"),(E271))))</formula>
    </cfRule>
  </conditionalFormatting>
  <conditionalFormatting sqref="E271:E273 E276:E277">
    <cfRule type="containsText" dxfId="5739" priority="5729" operator="containsText" text="MEDIO">
      <formula>NOT(ISERROR(SEARCH(("MEDIO"),(E271))))</formula>
    </cfRule>
  </conditionalFormatting>
  <conditionalFormatting sqref="E271:E273 E276:E277">
    <cfRule type="containsText" dxfId="5738" priority="5730" operator="containsText" text="ALTO">
      <formula>NOT(ISERROR(SEARCH(("ALTO"),(E271))))</formula>
    </cfRule>
  </conditionalFormatting>
  <conditionalFormatting sqref="E271:E273 E276:E277">
    <cfRule type="cellIs" dxfId="5737" priority="5731" operator="between">
      <formula>5</formula>
      <formula>9</formula>
    </cfRule>
  </conditionalFormatting>
  <conditionalFormatting sqref="E271:E273 E276:E277">
    <cfRule type="cellIs" dxfId="5736" priority="5732" operator="between">
      <formula>3</formula>
      <formula>4</formula>
    </cfRule>
  </conditionalFormatting>
  <conditionalFormatting sqref="E271:E273 E276:E277">
    <cfRule type="cellIs" dxfId="5735" priority="5733" operator="between">
      <formula>1</formula>
      <formula>2</formula>
    </cfRule>
  </conditionalFormatting>
  <conditionalFormatting sqref="I271:I273 I276:I277">
    <cfRule type="containsText" dxfId="5734" priority="5734" operator="containsText" text="BAJO">
      <formula>NOT(ISERROR(SEARCH(("BAJO"),(I271))))</formula>
    </cfRule>
  </conditionalFormatting>
  <conditionalFormatting sqref="I271:I273 I276:I277">
    <cfRule type="containsText" dxfId="5733" priority="5735" operator="containsText" text="MEDIO">
      <formula>NOT(ISERROR(SEARCH(("MEDIO"),(I271))))</formula>
    </cfRule>
  </conditionalFormatting>
  <conditionalFormatting sqref="I271:I273 I276:I277">
    <cfRule type="containsText" dxfId="5732" priority="5736" operator="containsText" text="ALTO">
      <formula>NOT(ISERROR(SEARCH(("ALTO"),(I271))))</formula>
    </cfRule>
  </conditionalFormatting>
  <conditionalFormatting sqref="I271:I273 I276:I277">
    <cfRule type="cellIs" dxfId="5731" priority="5737" operator="between">
      <formula>5</formula>
      <formula>9</formula>
    </cfRule>
  </conditionalFormatting>
  <conditionalFormatting sqref="I271:I273 I276:I277">
    <cfRule type="cellIs" dxfId="5730" priority="5738" operator="between">
      <formula>3</formula>
      <formula>4</formula>
    </cfRule>
  </conditionalFormatting>
  <conditionalFormatting sqref="I271:I273 I276:I277">
    <cfRule type="cellIs" dxfId="5729" priority="5739" operator="between">
      <formula>1</formula>
      <formula>2</formula>
    </cfRule>
  </conditionalFormatting>
  <conditionalFormatting sqref="E275">
    <cfRule type="containsText" dxfId="5728" priority="5716" operator="containsText" text="BAJO">
      <formula>NOT(ISERROR(SEARCH(("BAJO"),(E275))))</formula>
    </cfRule>
  </conditionalFormatting>
  <conditionalFormatting sqref="E275">
    <cfRule type="containsText" dxfId="5727" priority="5717" operator="containsText" text="MEDIO">
      <formula>NOT(ISERROR(SEARCH(("MEDIO"),(E275))))</formula>
    </cfRule>
  </conditionalFormatting>
  <conditionalFormatting sqref="E275">
    <cfRule type="containsText" dxfId="5726" priority="5718" operator="containsText" text="ALTO">
      <formula>NOT(ISERROR(SEARCH(("ALTO"),(E275))))</formula>
    </cfRule>
  </conditionalFormatting>
  <conditionalFormatting sqref="E275">
    <cfRule type="cellIs" dxfId="5725" priority="5719" operator="between">
      <formula>5</formula>
      <formula>9</formula>
    </cfRule>
  </conditionalFormatting>
  <conditionalFormatting sqref="E275">
    <cfRule type="cellIs" dxfId="5724" priority="5720" operator="between">
      <formula>3</formula>
      <formula>4</formula>
    </cfRule>
  </conditionalFormatting>
  <conditionalFormatting sqref="E275">
    <cfRule type="cellIs" dxfId="5723" priority="5721" operator="between">
      <formula>1</formula>
      <formula>2</formula>
    </cfRule>
  </conditionalFormatting>
  <conditionalFormatting sqref="I275">
    <cfRule type="containsText" dxfId="5722" priority="5722" operator="containsText" text="BAJO">
      <formula>NOT(ISERROR(SEARCH(("BAJO"),(I275))))</formula>
    </cfRule>
  </conditionalFormatting>
  <conditionalFormatting sqref="I275">
    <cfRule type="containsText" dxfId="5721" priority="5723" operator="containsText" text="MEDIO">
      <formula>NOT(ISERROR(SEARCH(("MEDIO"),(I275))))</formula>
    </cfRule>
  </conditionalFormatting>
  <conditionalFormatting sqref="I275">
    <cfRule type="containsText" dxfId="5720" priority="5724" operator="containsText" text="ALTO">
      <formula>NOT(ISERROR(SEARCH(("ALTO"),(I275))))</formula>
    </cfRule>
  </conditionalFormatting>
  <conditionalFormatting sqref="I275">
    <cfRule type="cellIs" dxfId="5719" priority="5725" operator="between">
      <formula>5</formula>
      <formula>9</formula>
    </cfRule>
  </conditionalFormatting>
  <conditionalFormatting sqref="I275">
    <cfRule type="cellIs" dxfId="5718" priority="5726" operator="between">
      <formula>3</formula>
      <formula>4</formula>
    </cfRule>
  </conditionalFormatting>
  <conditionalFormatting sqref="I275">
    <cfRule type="cellIs" dxfId="5717" priority="5727" operator="between">
      <formula>1</formula>
      <formula>2</formula>
    </cfRule>
  </conditionalFormatting>
  <conditionalFormatting sqref="E22">
    <cfRule type="containsText" dxfId="5716" priority="3544" operator="containsText" text="BAJO">
      <formula>NOT(ISERROR(SEARCH(("BAJO"),(E22))))</formula>
    </cfRule>
  </conditionalFormatting>
  <conditionalFormatting sqref="E22">
    <cfRule type="containsText" dxfId="5715" priority="3545" operator="containsText" text="MEDIO">
      <formula>NOT(ISERROR(SEARCH(("MEDIO"),(E22))))</formula>
    </cfRule>
  </conditionalFormatting>
  <conditionalFormatting sqref="E22">
    <cfRule type="containsText" dxfId="5714" priority="3546" operator="containsText" text="ALTO">
      <formula>NOT(ISERROR(SEARCH(("ALTO"),(E22))))</formula>
    </cfRule>
  </conditionalFormatting>
  <conditionalFormatting sqref="E22">
    <cfRule type="cellIs" dxfId="5713" priority="3547" operator="between">
      <formula>5</formula>
      <formula>9</formula>
    </cfRule>
  </conditionalFormatting>
  <conditionalFormatting sqref="E22">
    <cfRule type="cellIs" dxfId="5712" priority="3548" operator="between">
      <formula>3</formula>
      <formula>4</formula>
    </cfRule>
  </conditionalFormatting>
  <conditionalFormatting sqref="E22">
    <cfRule type="cellIs" dxfId="5711" priority="3549" operator="between">
      <formula>1</formula>
      <formula>2</formula>
    </cfRule>
  </conditionalFormatting>
  <conditionalFormatting sqref="I22">
    <cfRule type="containsText" dxfId="5710" priority="3550" operator="containsText" text="BAJO">
      <formula>NOT(ISERROR(SEARCH(("BAJO"),(I22))))</formula>
    </cfRule>
  </conditionalFormatting>
  <conditionalFormatting sqref="I22">
    <cfRule type="containsText" dxfId="5709" priority="3551" operator="containsText" text="MEDIO">
      <formula>NOT(ISERROR(SEARCH(("MEDIO"),(I22))))</formula>
    </cfRule>
  </conditionalFormatting>
  <conditionalFormatting sqref="I22">
    <cfRule type="containsText" dxfId="5708" priority="3552" operator="containsText" text="ALTO">
      <formula>NOT(ISERROR(SEARCH(("ALTO"),(I22))))</formula>
    </cfRule>
  </conditionalFormatting>
  <conditionalFormatting sqref="I22">
    <cfRule type="cellIs" dxfId="5707" priority="3553" operator="between">
      <formula>5</formula>
      <formula>9</formula>
    </cfRule>
  </conditionalFormatting>
  <conditionalFormatting sqref="I22">
    <cfRule type="cellIs" dxfId="5706" priority="3554" operator="between">
      <formula>3</formula>
      <formula>4</formula>
    </cfRule>
  </conditionalFormatting>
  <conditionalFormatting sqref="I22">
    <cfRule type="cellIs" dxfId="5705" priority="3555" operator="between">
      <formula>1</formula>
      <formula>2</formula>
    </cfRule>
  </conditionalFormatting>
  <conditionalFormatting sqref="E31">
    <cfRule type="containsText" dxfId="5704" priority="3532" operator="containsText" text="BAJO">
      <formula>NOT(ISERROR(SEARCH(("BAJO"),(E31))))</formula>
    </cfRule>
  </conditionalFormatting>
  <conditionalFormatting sqref="E31">
    <cfRule type="containsText" dxfId="5703" priority="3533" operator="containsText" text="MEDIO">
      <formula>NOT(ISERROR(SEARCH(("MEDIO"),(E31))))</formula>
    </cfRule>
  </conditionalFormatting>
  <conditionalFormatting sqref="E31">
    <cfRule type="containsText" dxfId="5702" priority="3534" operator="containsText" text="ALTO">
      <formula>NOT(ISERROR(SEARCH(("ALTO"),(E31))))</formula>
    </cfRule>
  </conditionalFormatting>
  <conditionalFormatting sqref="E31">
    <cfRule type="cellIs" dxfId="5701" priority="3535" operator="between">
      <formula>5</formula>
      <formula>9</formula>
    </cfRule>
  </conditionalFormatting>
  <conditionalFormatting sqref="E31">
    <cfRule type="cellIs" dxfId="5700" priority="3536" operator="between">
      <formula>3</formula>
      <formula>4</formula>
    </cfRule>
  </conditionalFormatting>
  <conditionalFormatting sqref="E31">
    <cfRule type="cellIs" dxfId="5699" priority="3537" operator="between">
      <formula>1</formula>
      <formula>2</formula>
    </cfRule>
  </conditionalFormatting>
  <conditionalFormatting sqref="I31">
    <cfRule type="containsText" dxfId="5698" priority="3538" operator="containsText" text="BAJO">
      <formula>NOT(ISERROR(SEARCH(("BAJO"),(I31))))</formula>
    </cfRule>
  </conditionalFormatting>
  <conditionalFormatting sqref="I31">
    <cfRule type="containsText" dxfId="5697" priority="3539" operator="containsText" text="MEDIO">
      <formula>NOT(ISERROR(SEARCH(("MEDIO"),(I31))))</formula>
    </cfRule>
  </conditionalFormatting>
  <conditionalFormatting sqref="I31">
    <cfRule type="containsText" dxfId="5696" priority="3540" operator="containsText" text="ALTO">
      <formula>NOT(ISERROR(SEARCH(("ALTO"),(I31))))</formula>
    </cfRule>
  </conditionalFormatting>
  <conditionalFormatting sqref="I31">
    <cfRule type="cellIs" dxfId="5695" priority="3541" operator="between">
      <formula>5</formula>
      <formula>9</formula>
    </cfRule>
  </conditionalFormatting>
  <conditionalFormatting sqref="I31">
    <cfRule type="cellIs" dxfId="5694" priority="3542" operator="between">
      <formula>3</formula>
      <formula>4</formula>
    </cfRule>
  </conditionalFormatting>
  <conditionalFormatting sqref="I31">
    <cfRule type="cellIs" dxfId="5693" priority="3543" operator="between">
      <formula>1</formula>
      <formula>2</formula>
    </cfRule>
  </conditionalFormatting>
  <conditionalFormatting sqref="E40">
    <cfRule type="containsText" dxfId="5692" priority="3520" operator="containsText" text="BAJO">
      <formula>NOT(ISERROR(SEARCH(("BAJO"),(E40))))</formula>
    </cfRule>
  </conditionalFormatting>
  <conditionalFormatting sqref="E40">
    <cfRule type="containsText" dxfId="5691" priority="3521" operator="containsText" text="MEDIO">
      <formula>NOT(ISERROR(SEARCH(("MEDIO"),(E40))))</formula>
    </cfRule>
  </conditionalFormatting>
  <conditionalFormatting sqref="E40">
    <cfRule type="containsText" dxfId="5690" priority="3522" operator="containsText" text="ALTO">
      <formula>NOT(ISERROR(SEARCH(("ALTO"),(E40))))</formula>
    </cfRule>
  </conditionalFormatting>
  <conditionalFormatting sqref="E40">
    <cfRule type="cellIs" dxfId="5689" priority="3523" operator="between">
      <formula>5</formula>
      <formula>9</formula>
    </cfRule>
  </conditionalFormatting>
  <conditionalFormatting sqref="E40">
    <cfRule type="cellIs" dxfId="5688" priority="3524" operator="between">
      <formula>3</formula>
      <formula>4</formula>
    </cfRule>
  </conditionalFormatting>
  <conditionalFormatting sqref="E40">
    <cfRule type="cellIs" dxfId="5687" priority="3525" operator="between">
      <formula>1</formula>
      <formula>2</formula>
    </cfRule>
  </conditionalFormatting>
  <conditionalFormatting sqref="I40">
    <cfRule type="containsText" dxfId="5686" priority="3526" operator="containsText" text="BAJO">
      <formula>NOT(ISERROR(SEARCH(("BAJO"),(I40))))</formula>
    </cfRule>
  </conditionalFormatting>
  <conditionalFormatting sqref="I40">
    <cfRule type="containsText" dxfId="5685" priority="3527" operator="containsText" text="MEDIO">
      <formula>NOT(ISERROR(SEARCH(("MEDIO"),(I40))))</formula>
    </cfRule>
  </conditionalFormatting>
  <conditionalFormatting sqref="I40">
    <cfRule type="containsText" dxfId="5684" priority="3528" operator="containsText" text="ALTO">
      <formula>NOT(ISERROR(SEARCH(("ALTO"),(I40))))</formula>
    </cfRule>
  </conditionalFormatting>
  <conditionalFormatting sqref="I40">
    <cfRule type="cellIs" dxfId="5683" priority="3529" operator="between">
      <formula>5</formula>
      <formula>9</formula>
    </cfRule>
  </conditionalFormatting>
  <conditionalFormatting sqref="I40">
    <cfRule type="cellIs" dxfId="5682" priority="3530" operator="between">
      <formula>3</formula>
      <formula>4</formula>
    </cfRule>
  </conditionalFormatting>
  <conditionalFormatting sqref="I40">
    <cfRule type="cellIs" dxfId="5681" priority="3531" operator="between">
      <formula>1</formula>
      <formula>2</formula>
    </cfRule>
  </conditionalFormatting>
  <conditionalFormatting sqref="E49">
    <cfRule type="containsText" dxfId="5680" priority="3508" operator="containsText" text="BAJO">
      <formula>NOT(ISERROR(SEARCH(("BAJO"),(E49))))</formula>
    </cfRule>
  </conditionalFormatting>
  <conditionalFormatting sqref="E49">
    <cfRule type="containsText" dxfId="5679" priority="3509" operator="containsText" text="MEDIO">
      <formula>NOT(ISERROR(SEARCH(("MEDIO"),(E49))))</formula>
    </cfRule>
  </conditionalFormatting>
  <conditionalFormatting sqref="E49">
    <cfRule type="containsText" dxfId="5678" priority="3510" operator="containsText" text="ALTO">
      <formula>NOT(ISERROR(SEARCH(("ALTO"),(E49))))</formula>
    </cfRule>
  </conditionalFormatting>
  <conditionalFormatting sqref="E49">
    <cfRule type="cellIs" dxfId="5677" priority="3511" operator="between">
      <formula>5</formula>
      <formula>9</formula>
    </cfRule>
  </conditionalFormatting>
  <conditionalFormatting sqref="E49">
    <cfRule type="cellIs" dxfId="5676" priority="3512" operator="between">
      <formula>3</formula>
      <formula>4</formula>
    </cfRule>
  </conditionalFormatting>
  <conditionalFormatting sqref="E49">
    <cfRule type="cellIs" dxfId="5675" priority="3513" operator="between">
      <formula>1</formula>
      <formula>2</formula>
    </cfRule>
  </conditionalFormatting>
  <conditionalFormatting sqref="I49">
    <cfRule type="containsText" dxfId="5674" priority="3514" operator="containsText" text="BAJO">
      <formula>NOT(ISERROR(SEARCH(("BAJO"),(I49))))</formula>
    </cfRule>
  </conditionalFormatting>
  <conditionalFormatting sqref="I49">
    <cfRule type="containsText" dxfId="5673" priority="3515" operator="containsText" text="MEDIO">
      <formula>NOT(ISERROR(SEARCH(("MEDIO"),(I49))))</formula>
    </cfRule>
  </conditionalFormatting>
  <conditionalFormatting sqref="I49">
    <cfRule type="containsText" dxfId="5672" priority="3516" operator="containsText" text="ALTO">
      <formula>NOT(ISERROR(SEARCH(("ALTO"),(I49))))</formula>
    </cfRule>
  </conditionalFormatting>
  <conditionalFormatting sqref="I49">
    <cfRule type="cellIs" dxfId="5671" priority="3517" operator="between">
      <formula>5</formula>
      <formula>9</formula>
    </cfRule>
  </conditionalFormatting>
  <conditionalFormatting sqref="I49">
    <cfRule type="cellIs" dxfId="5670" priority="3518" operator="between">
      <formula>3</formula>
      <formula>4</formula>
    </cfRule>
  </conditionalFormatting>
  <conditionalFormatting sqref="I49">
    <cfRule type="cellIs" dxfId="5669" priority="3519" operator="between">
      <formula>1</formula>
      <formula>2</formula>
    </cfRule>
  </conditionalFormatting>
  <conditionalFormatting sqref="E58">
    <cfRule type="containsText" dxfId="5668" priority="3496" operator="containsText" text="BAJO">
      <formula>NOT(ISERROR(SEARCH(("BAJO"),(E58))))</formula>
    </cfRule>
  </conditionalFormatting>
  <conditionalFormatting sqref="E58">
    <cfRule type="containsText" dxfId="5667" priority="3497" operator="containsText" text="MEDIO">
      <formula>NOT(ISERROR(SEARCH(("MEDIO"),(E58))))</formula>
    </cfRule>
  </conditionalFormatting>
  <conditionalFormatting sqref="E58">
    <cfRule type="containsText" dxfId="5666" priority="3498" operator="containsText" text="ALTO">
      <formula>NOT(ISERROR(SEARCH(("ALTO"),(E58))))</formula>
    </cfRule>
  </conditionalFormatting>
  <conditionalFormatting sqref="E58">
    <cfRule type="cellIs" dxfId="5665" priority="3499" operator="between">
      <formula>5</formula>
      <formula>9</formula>
    </cfRule>
  </conditionalFormatting>
  <conditionalFormatting sqref="E58">
    <cfRule type="cellIs" dxfId="5664" priority="3500" operator="between">
      <formula>3</formula>
      <formula>4</formula>
    </cfRule>
  </conditionalFormatting>
  <conditionalFormatting sqref="E58">
    <cfRule type="cellIs" dxfId="5663" priority="3501" operator="between">
      <formula>1</formula>
      <formula>2</formula>
    </cfRule>
  </conditionalFormatting>
  <conditionalFormatting sqref="I58">
    <cfRule type="containsText" dxfId="5662" priority="3502" operator="containsText" text="BAJO">
      <formula>NOT(ISERROR(SEARCH(("BAJO"),(I58))))</formula>
    </cfRule>
  </conditionalFormatting>
  <conditionalFormatting sqref="I58">
    <cfRule type="containsText" dxfId="5661" priority="3503" operator="containsText" text="MEDIO">
      <formula>NOT(ISERROR(SEARCH(("MEDIO"),(I58))))</formula>
    </cfRule>
  </conditionalFormatting>
  <conditionalFormatting sqref="I58">
    <cfRule type="containsText" dxfId="5660" priority="3504" operator="containsText" text="ALTO">
      <formula>NOT(ISERROR(SEARCH(("ALTO"),(I58))))</formula>
    </cfRule>
  </conditionalFormatting>
  <conditionalFormatting sqref="I58">
    <cfRule type="cellIs" dxfId="5659" priority="3505" operator="between">
      <formula>5</formula>
      <formula>9</formula>
    </cfRule>
  </conditionalFormatting>
  <conditionalFormatting sqref="I58">
    <cfRule type="cellIs" dxfId="5658" priority="3506" operator="between">
      <formula>3</formula>
      <formula>4</formula>
    </cfRule>
  </conditionalFormatting>
  <conditionalFormatting sqref="I58">
    <cfRule type="cellIs" dxfId="5657" priority="3507" operator="between">
      <formula>1</formula>
      <formula>2</formula>
    </cfRule>
  </conditionalFormatting>
  <conditionalFormatting sqref="E67">
    <cfRule type="containsText" dxfId="5656" priority="3484" operator="containsText" text="BAJO">
      <formula>NOT(ISERROR(SEARCH(("BAJO"),(E67))))</formula>
    </cfRule>
  </conditionalFormatting>
  <conditionalFormatting sqref="E67">
    <cfRule type="containsText" dxfId="5655" priority="3485" operator="containsText" text="MEDIO">
      <formula>NOT(ISERROR(SEARCH(("MEDIO"),(E67))))</formula>
    </cfRule>
  </conditionalFormatting>
  <conditionalFormatting sqref="E67">
    <cfRule type="containsText" dxfId="5654" priority="3486" operator="containsText" text="ALTO">
      <formula>NOT(ISERROR(SEARCH(("ALTO"),(E67))))</formula>
    </cfRule>
  </conditionalFormatting>
  <conditionalFormatting sqref="E67">
    <cfRule type="cellIs" dxfId="5653" priority="3487" operator="between">
      <formula>5</formula>
      <formula>9</formula>
    </cfRule>
  </conditionalFormatting>
  <conditionalFormatting sqref="E67">
    <cfRule type="cellIs" dxfId="5652" priority="3488" operator="between">
      <formula>3</formula>
      <formula>4</formula>
    </cfRule>
  </conditionalFormatting>
  <conditionalFormatting sqref="E67">
    <cfRule type="cellIs" dxfId="5651" priority="3489" operator="between">
      <formula>1</formula>
      <formula>2</formula>
    </cfRule>
  </conditionalFormatting>
  <conditionalFormatting sqref="I67">
    <cfRule type="containsText" dxfId="5650" priority="3490" operator="containsText" text="BAJO">
      <formula>NOT(ISERROR(SEARCH(("BAJO"),(I67))))</formula>
    </cfRule>
  </conditionalFormatting>
  <conditionalFormatting sqref="I67">
    <cfRule type="containsText" dxfId="5649" priority="3491" operator="containsText" text="MEDIO">
      <formula>NOT(ISERROR(SEARCH(("MEDIO"),(I67))))</formula>
    </cfRule>
  </conditionalFormatting>
  <conditionalFormatting sqref="I67">
    <cfRule type="containsText" dxfId="5648" priority="3492" operator="containsText" text="ALTO">
      <formula>NOT(ISERROR(SEARCH(("ALTO"),(I67))))</formula>
    </cfRule>
  </conditionalFormatting>
  <conditionalFormatting sqref="I67">
    <cfRule type="cellIs" dxfId="5647" priority="3493" operator="between">
      <formula>5</formula>
      <formula>9</formula>
    </cfRule>
  </conditionalFormatting>
  <conditionalFormatting sqref="I67">
    <cfRule type="cellIs" dxfId="5646" priority="3494" operator="between">
      <formula>3</formula>
      <formula>4</formula>
    </cfRule>
  </conditionalFormatting>
  <conditionalFormatting sqref="I67">
    <cfRule type="cellIs" dxfId="5645" priority="3495" operator="between">
      <formula>1</formula>
      <formula>2</formula>
    </cfRule>
  </conditionalFormatting>
  <conditionalFormatting sqref="E76">
    <cfRule type="containsText" dxfId="5644" priority="3472" operator="containsText" text="BAJO">
      <formula>NOT(ISERROR(SEARCH(("BAJO"),(E76))))</formula>
    </cfRule>
  </conditionalFormatting>
  <conditionalFormatting sqref="E76">
    <cfRule type="containsText" dxfId="5643" priority="3473" operator="containsText" text="MEDIO">
      <formula>NOT(ISERROR(SEARCH(("MEDIO"),(E76))))</formula>
    </cfRule>
  </conditionalFormatting>
  <conditionalFormatting sqref="E76">
    <cfRule type="containsText" dxfId="5642" priority="3474" operator="containsText" text="ALTO">
      <formula>NOT(ISERROR(SEARCH(("ALTO"),(E76))))</formula>
    </cfRule>
  </conditionalFormatting>
  <conditionalFormatting sqref="E76">
    <cfRule type="cellIs" dxfId="5641" priority="3475" operator="between">
      <formula>5</formula>
      <formula>9</formula>
    </cfRule>
  </conditionalFormatting>
  <conditionalFormatting sqref="E76">
    <cfRule type="cellIs" dxfId="5640" priority="3476" operator="between">
      <formula>3</formula>
      <formula>4</formula>
    </cfRule>
  </conditionalFormatting>
  <conditionalFormatting sqref="E76">
    <cfRule type="cellIs" dxfId="5639" priority="3477" operator="between">
      <formula>1</formula>
      <formula>2</formula>
    </cfRule>
  </conditionalFormatting>
  <conditionalFormatting sqref="I76">
    <cfRule type="containsText" dxfId="5638" priority="3478" operator="containsText" text="BAJO">
      <formula>NOT(ISERROR(SEARCH(("BAJO"),(I76))))</formula>
    </cfRule>
  </conditionalFormatting>
  <conditionalFormatting sqref="I76">
    <cfRule type="containsText" dxfId="5637" priority="3479" operator="containsText" text="MEDIO">
      <formula>NOT(ISERROR(SEARCH(("MEDIO"),(I76))))</formula>
    </cfRule>
  </conditionalFormatting>
  <conditionalFormatting sqref="I76">
    <cfRule type="containsText" dxfId="5636" priority="3480" operator="containsText" text="ALTO">
      <formula>NOT(ISERROR(SEARCH(("ALTO"),(I76))))</formula>
    </cfRule>
  </conditionalFormatting>
  <conditionalFormatting sqref="I76">
    <cfRule type="cellIs" dxfId="5635" priority="3481" operator="between">
      <formula>5</formula>
      <formula>9</formula>
    </cfRule>
  </conditionalFormatting>
  <conditionalFormatting sqref="I76">
    <cfRule type="cellIs" dxfId="5634" priority="3482" operator="between">
      <formula>3</formula>
      <formula>4</formula>
    </cfRule>
  </conditionalFormatting>
  <conditionalFormatting sqref="I76">
    <cfRule type="cellIs" dxfId="5633" priority="3483" operator="between">
      <formula>1</formula>
      <formula>2</formula>
    </cfRule>
  </conditionalFormatting>
  <conditionalFormatting sqref="E85">
    <cfRule type="containsText" dxfId="5632" priority="3460" operator="containsText" text="BAJO">
      <formula>NOT(ISERROR(SEARCH(("BAJO"),(E85))))</formula>
    </cfRule>
  </conditionalFormatting>
  <conditionalFormatting sqref="E85">
    <cfRule type="containsText" dxfId="5631" priority="3461" operator="containsText" text="MEDIO">
      <formula>NOT(ISERROR(SEARCH(("MEDIO"),(E85))))</formula>
    </cfRule>
  </conditionalFormatting>
  <conditionalFormatting sqref="E85">
    <cfRule type="containsText" dxfId="5630" priority="3462" operator="containsText" text="ALTO">
      <formula>NOT(ISERROR(SEARCH(("ALTO"),(E85))))</formula>
    </cfRule>
  </conditionalFormatting>
  <conditionalFormatting sqref="E85">
    <cfRule type="cellIs" dxfId="5629" priority="3463" operator="between">
      <formula>5</formula>
      <formula>9</formula>
    </cfRule>
  </conditionalFormatting>
  <conditionalFormatting sqref="E85">
    <cfRule type="cellIs" dxfId="5628" priority="3464" operator="between">
      <formula>3</formula>
      <formula>4</formula>
    </cfRule>
  </conditionalFormatting>
  <conditionalFormatting sqref="E85">
    <cfRule type="cellIs" dxfId="5627" priority="3465" operator="between">
      <formula>1</formula>
      <formula>2</formula>
    </cfRule>
  </conditionalFormatting>
  <conditionalFormatting sqref="I85">
    <cfRule type="containsText" dxfId="5626" priority="3466" operator="containsText" text="BAJO">
      <formula>NOT(ISERROR(SEARCH(("BAJO"),(I85))))</formula>
    </cfRule>
  </conditionalFormatting>
  <conditionalFormatting sqref="I85">
    <cfRule type="containsText" dxfId="5625" priority="3467" operator="containsText" text="MEDIO">
      <formula>NOT(ISERROR(SEARCH(("MEDIO"),(I85))))</formula>
    </cfRule>
  </conditionalFormatting>
  <conditionalFormatting sqref="I85">
    <cfRule type="containsText" dxfId="5624" priority="3468" operator="containsText" text="ALTO">
      <formula>NOT(ISERROR(SEARCH(("ALTO"),(I85))))</formula>
    </cfRule>
  </conditionalFormatting>
  <conditionalFormatting sqref="I85">
    <cfRule type="cellIs" dxfId="5623" priority="3469" operator="between">
      <formula>5</formula>
      <formula>9</formula>
    </cfRule>
  </conditionalFormatting>
  <conditionalFormatting sqref="I85">
    <cfRule type="cellIs" dxfId="5622" priority="3470" operator="between">
      <formula>3</formula>
      <formula>4</formula>
    </cfRule>
  </conditionalFormatting>
  <conditionalFormatting sqref="I85">
    <cfRule type="cellIs" dxfId="5621" priority="3471" operator="between">
      <formula>1</formula>
      <formula>2</formula>
    </cfRule>
  </conditionalFormatting>
  <conditionalFormatting sqref="E94">
    <cfRule type="containsText" dxfId="5620" priority="3448" operator="containsText" text="BAJO">
      <formula>NOT(ISERROR(SEARCH(("BAJO"),(E94))))</formula>
    </cfRule>
  </conditionalFormatting>
  <conditionalFormatting sqref="E94">
    <cfRule type="containsText" dxfId="5619" priority="3449" operator="containsText" text="MEDIO">
      <formula>NOT(ISERROR(SEARCH(("MEDIO"),(E94))))</formula>
    </cfRule>
  </conditionalFormatting>
  <conditionalFormatting sqref="E94">
    <cfRule type="containsText" dxfId="5618" priority="3450" operator="containsText" text="ALTO">
      <formula>NOT(ISERROR(SEARCH(("ALTO"),(E94))))</formula>
    </cfRule>
  </conditionalFormatting>
  <conditionalFormatting sqref="E94">
    <cfRule type="cellIs" dxfId="5617" priority="3451" operator="between">
      <formula>5</formula>
      <formula>9</formula>
    </cfRule>
  </conditionalFormatting>
  <conditionalFormatting sqref="E94">
    <cfRule type="cellIs" dxfId="5616" priority="3452" operator="between">
      <formula>3</formula>
      <formula>4</formula>
    </cfRule>
  </conditionalFormatting>
  <conditionalFormatting sqref="E94">
    <cfRule type="cellIs" dxfId="5615" priority="3453" operator="between">
      <formula>1</formula>
      <formula>2</formula>
    </cfRule>
  </conditionalFormatting>
  <conditionalFormatting sqref="I94">
    <cfRule type="containsText" dxfId="5614" priority="3454" operator="containsText" text="BAJO">
      <formula>NOT(ISERROR(SEARCH(("BAJO"),(I94))))</formula>
    </cfRule>
  </conditionalFormatting>
  <conditionalFormatting sqref="I94">
    <cfRule type="containsText" dxfId="5613" priority="3455" operator="containsText" text="MEDIO">
      <formula>NOT(ISERROR(SEARCH(("MEDIO"),(I94))))</formula>
    </cfRule>
  </conditionalFormatting>
  <conditionalFormatting sqref="I94">
    <cfRule type="containsText" dxfId="5612" priority="3456" operator="containsText" text="ALTO">
      <formula>NOT(ISERROR(SEARCH(("ALTO"),(I94))))</formula>
    </cfRule>
  </conditionalFormatting>
  <conditionalFormatting sqref="I94">
    <cfRule type="cellIs" dxfId="5611" priority="3457" operator="between">
      <formula>5</formula>
      <formula>9</formula>
    </cfRule>
  </conditionalFormatting>
  <conditionalFormatting sqref="I94">
    <cfRule type="cellIs" dxfId="5610" priority="3458" operator="between">
      <formula>3</formula>
      <formula>4</formula>
    </cfRule>
  </conditionalFormatting>
  <conditionalFormatting sqref="I94">
    <cfRule type="cellIs" dxfId="5609" priority="3459" operator="between">
      <formula>1</formula>
      <formula>2</formula>
    </cfRule>
  </conditionalFormatting>
  <conditionalFormatting sqref="E103">
    <cfRule type="containsText" dxfId="5608" priority="3436" operator="containsText" text="BAJO">
      <formula>NOT(ISERROR(SEARCH(("BAJO"),(E103))))</formula>
    </cfRule>
  </conditionalFormatting>
  <conditionalFormatting sqref="E103">
    <cfRule type="containsText" dxfId="5607" priority="3437" operator="containsText" text="MEDIO">
      <formula>NOT(ISERROR(SEARCH(("MEDIO"),(E103))))</formula>
    </cfRule>
  </conditionalFormatting>
  <conditionalFormatting sqref="E103">
    <cfRule type="containsText" dxfId="5606" priority="3438" operator="containsText" text="ALTO">
      <formula>NOT(ISERROR(SEARCH(("ALTO"),(E103))))</formula>
    </cfRule>
  </conditionalFormatting>
  <conditionalFormatting sqref="E103">
    <cfRule type="cellIs" dxfId="5605" priority="3439" operator="between">
      <formula>5</formula>
      <formula>9</formula>
    </cfRule>
  </conditionalFormatting>
  <conditionalFormatting sqref="E103">
    <cfRule type="cellIs" dxfId="5604" priority="3440" operator="between">
      <formula>3</formula>
      <formula>4</formula>
    </cfRule>
  </conditionalFormatting>
  <conditionalFormatting sqref="E103">
    <cfRule type="cellIs" dxfId="5603" priority="3441" operator="between">
      <formula>1</formula>
      <formula>2</formula>
    </cfRule>
  </conditionalFormatting>
  <conditionalFormatting sqref="I103">
    <cfRule type="containsText" dxfId="5602" priority="3442" operator="containsText" text="BAJO">
      <formula>NOT(ISERROR(SEARCH(("BAJO"),(I103))))</formula>
    </cfRule>
  </conditionalFormatting>
  <conditionalFormatting sqref="I103">
    <cfRule type="containsText" dxfId="5601" priority="3443" operator="containsText" text="MEDIO">
      <formula>NOT(ISERROR(SEARCH(("MEDIO"),(I103))))</formula>
    </cfRule>
  </conditionalFormatting>
  <conditionalFormatting sqref="I103">
    <cfRule type="containsText" dxfId="5600" priority="3444" operator="containsText" text="ALTO">
      <formula>NOT(ISERROR(SEARCH(("ALTO"),(I103))))</formula>
    </cfRule>
  </conditionalFormatting>
  <conditionalFormatting sqref="I103">
    <cfRule type="cellIs" dxfId="5599" priority="3445" operator="between">
      <formula>5</formula>
      <formula>9</formula>
    </cfRule>
  </conditionalFormatting>
  <conditionalFormatting sqref="I103">
    <cfRule type="cellIs" dxfId="5598" priority="3446" operator="between">
      <formula>3</formula>
      <formula>4</formula>
    </cfRule>
  </conditionalFormatting>
  <conditionalFormatting sqref="I103">
    <cfRule type="cellIs" dxfId="5597" priority="3447" operator="between">
      <formula>1</formula>
      <formula>2</formula>
    </cfRule>
  </conditionalFormatting>
  <conditionalFormatting sqref="E112">
    <cfRule type="containsText" dxfId="5596" priority="3424" operator="containsText" text="BAJO">
      <formula>NOT(ISERROR(SEARCH(("BAJO"),(E112))))</formula>
    </cfRule>
  </conditionalFormatting>
  <conditionalFormatting sqref="E112">
    <cfRule type="containsText" dxfId="5595" priority="3425" operator="containsText" text="MEDIO">
      <formula>NOT(ISERROR(SEARCH(("MEDIO"),(E112))))</formula>
    </cfRule>
  </conditionalFormatting>
  <conditionalFormatting sqref="E112">
    <cfRule type="containsText" dxfId="5594" priority="3426" operator="containsText" text="ALTO">
      <formula>NOT(ISERROR(SEARCH(("ALTO"),(E112))))</formula>
    </cfRule>
  </conditionalFormatting>
  <conditionalFormatting sqref="E112">
    <cfRule type="cellIs" dxfId="5593" priority="3427" operator="between">
      <formula>5</formula>
      <formula>9</formula>
    </cfRule>
  </conditionalFormatting>
  <conditionalFormatting sqref="E112">
    <cfRule type="cellIs" dxfId="5592" priority="3428" operator="between">
      <formula>3</formula>
      <formula>4</formula>
    </cfRule>
  </conditionalFormatting>
  <conditionalFormatting sqref="E112">
    <cfRule type="cellIs" dxfId="5591" priority="3429" operator="between">
      <formula>1</formula>
      <formula>2</formula>
    </cfRule>
  </conditionalFormatting>
  <conditionalFormatting sqref="I112">
    <cfRule type="containsText" dxfId="5590" priority="3430" operator="containsText" text="BAJO">
      <formula>NOT(ISERROR(SEARCH(("BAJO"),(I112))))</formula>
    </cfRule>
  </conditionalFormatting>
  <conditionalFormatting sqref="I112">
    <cfRule type="containsText" dxfId="5589" priority="3431" operator="containsText" text="MEDIO">
      <formula>NOT(ISERROR(SEARCH(("MEDIO"),(I112))))</formula>
    </cfRule>
  </conditionalFormatting>
  <conditionalFormatting sqref="I112">
    <cfRule type="containsText" dxfId="5588" priority="3432" operator="containsText" text="ALTO">
      <formula>NOT(ISERROR(SEARCH(("ALTO"),(I112))))</formula>
    </cfRule>
  </conditionalFormatting>
  <conditionalFormatting sqref="I112">
    <cfRule type="cellIs" dxfId="5587" priority="3433" operator="between">
      <formula>5</formula>
      <formula>9</formula>
    </cfRule>
  </conditionalFormatting>
  <conditionalFormatting sqref="I112">
    <cfRule type="cellIs" dxfId="5586" priority="3434" operator="between">
      <formula>3</formula>
      <formula>4</formula>
    </cfRule>
  </conditionalFormatting>
  <conditionalFormatting sqref="I112">
    <cfRule type="cellIs" dxfId="5585" priority="3435" operator="between">
      <formula>1</formula>
      <formula>2</formula>
    </cfRule>
  </conditionalFormatting>
  <conditionalFormatting sqref="E121">
    <cfRule type="containsText" dxfId="5584" priority="3412" operator="containsText" text="BAJO">
      <formula>NOT(ISERROR(SEARCH(("BAJO"),(E121))))</formula>
    </cfRule>
  </conditionalFormatting>
  <conditionalFormatting sqref="E121">
    <cfRule type="containsText" dxfId="5583" priority="3413" operator="containsText" text="MEDIO">
      <formula>NOT(ISERROR(SEARCH(("MEDIO"),(E121))))</formula>
    </cfRule>
  </conditionalFormatting>
  <conditionalFormatting sqref="E121">
    <cfRule type="containsText" dxfId="5582" priority="3414" operator="containsText" text="ALTO">
      <formula>NOT(ISERROR(SEARCH(("ALTO"),(E121))))</formula>
    </cfRule>
  </conditionalFormatting>
  <conditionalFormatting sqref="E121">
    <cfRule type="cellIs" dxfId="5581" priority="3415" operator="between">
      <formula>5</formula>
      <formula>9</formula>
    </cfRule>
  </conditionalFormatting>
  <conditionalFormatting sqref="E121">
    <cfRule type="cellIs" dxfId="5580" priority="3416" operator="between">
      <formula>3</formula>
      <formula>4</formula>
    </cfRule>
  </conditionalFormatting>
  <conditionalFormatting sqref="E121">
    <cfRule type="cellIs" dxfId="5579" priority="3417" operator="between">
      <formula>1</formula>
      <formula>2</formula>
    </cfRule>
  </conditionalFormatting>
  <conditionalFormatting sqref="I121">
    <cfRule type="containsText" dxfId="5578" priority="3418" operator="containsText" text="BAJO">
      <formula>NOT(ISERROR(SEARCH(("BAJO"),(I121))))</formula>
    </cfRule>
  </conditionalFormatting>
  <conditionalFormatting sqref="I121">
    <cfRule type="containsText" dxfId="5577" priority="3419" operator="containsText" text="MEDIO">
      <formula>NOT(ISERROR(SEARCH(("MEDIO"),(I121))))</formula>
    </cfRule>
  </conditionalFormatting>
  <conditionalFormatting sqref="I121">
    <cfRule type="containsText" dxfId="5576" priority="3420" operator="containsText" text="ALTO">
      <formula>NOT(ISERROR(SEARCH(("ALTO"),(I121))))</formula>
    </cfRule>
  </conditionalFormatting>
  <conditionalFormatting sqref="I121">
    <cfRule type="cellIs" dxfId="5575" priority="3421" operator="between">
      <formula>5</formula>
      <formula>9</formula>
    </cfRule>
  </conditionalFormatting>
  <conditionalFormatting sqref="I121">
    <cfRule type="cellIs" dxfId="5574" priority="3422" operator="between">
      <formula>3</formula>
      <formula>4</formula>
    </cfRule>
  </conditionalFormatting>
  <conditionalFormatting sqref="I121">
    <cfRule type="cellIs" dxfId="5573" priority="3423" operator="between">
      <formula>1</formula>
      <formula>2</formula>
    </cfRule>
  </conditionalFormatting>
  <conditionalFormatting sqref="E130">
    <cfRule type="containsText" dxfId="5572" priority="3400" operator="containsText" text="BAJO">
      <formula>NOT(ISERROR(SEARCH(("BAJO"),(E130))))</formula>
    </cfRule>
  </conditionalFormatting>
  <conditionalFormatting sqref="E130">
    <cfRule type="containsText" dxfId="5571" priority="3401" operator="containsText" text="MEDIO">
      <formula>NOT(ISERROR(SEARCH(("MEDIO"),(E130))))</formula>
    </cfRule>
  </conditionalFormatting>
  <conditionalFormatting sqref="E130">
    <cfRule type="containsText" dxfId="5570" priority="3402" operator="containsText" text="ALTO">
      <formula>NOT(ISERROR(SEARCH(("ALTO"),(E130))))</formula>
    </cfRule>
  </conditionalFormatting>
  <conditionalFormatting sqref="E130">
    <cfRule type="cellIs" dxfId="5569" priority="3403" operator="between">
      <formula>5</formula>
      <formula>9</formula>
    </cfRule>
  </conditionalFormatting>
  <conditionalFormatting sqref="E130">
    <cfRule type="cellIs" dxfId="5568" priority="3404" operator="between">
      <formula>3</formula>
      <formula>4</formula>
    </cfRule>
  </conditionalFormatting>
  <conditionalFormatting sqref="E130">
    <cfRule type="cellIs" dxfId="5567" priority="3405" operator="between">
      <formula>1</formula>
      <formula>2</formula>
    </cfRule>
  </conditionalFormatting>
  <conditionalFormatting sqref="I130">
    <cfRule type="containsText" dxfId="5566" priority="3406" operator="containsText" text="BAJO">
      <formula>NOT(ISERROR(SEARCH(("BAJO"),(I130))))</formula>
    </cfRule>
  </conditionalFormatting>
  <conditionalFormatting sqref="I130">
    <cfRule type="containsText" dxfId="5565" priority="3407" operator="containsText" text="MEDIO">
      <formula>NOT(ISERROR(SEARCH(("MEDIO"),(I130))))</formula>
    </cfRule>
  </conditionalFormatting>
  <conditionalFormatting sqref="I130">
    <cfRule type="containsText" dxfId="5564" priority="3408" operator="containsText" text="ALTO">
      <formula>NOT(ISERROR(SEARCH(("ALTO"),(I130))))</formula>
    </cfRule>
  </conditionalFormatting>
  <conditionalFormatting sqref="I130">
    <cfRule type="cellIs" dxfId="5563" priority="3409" operator="between">
      <formula>5</formula>
      <formula>9</formula>
    </cfRule>
  </conditionalFormatting>
  <conditionalFormatting sqref="I130">
    <cfRule type="cellIs" dxfId="5562" priority="3410" operator="between">
      <formula>3</formula>
      <formula>4</formula>
    </cfRule>
  </conditionalFormatting>
  <conditionalFormatting sqref="I130">
    <cfRule type="cellIs" dxfId="5561" priority="3411" operator="between">
      <formula>1</formula>
      <formula>2</formula>
    </cfRule>
  </conditionalFormatting>
  <conditionalFormatting sqref="E139">
    <cfRule type="containsText" dxfId="5560" priority="3388" operator="containsText" text="BAJO">
      <formula>NOT(ISERROR(SEARCH(("BAJO"),(E139))))</formula>
    </cfRule>
  </conditionalFormatting>
  <conditionalFormatting sqref="E139">
    <cfRule type="containsText" dxfId="5559" priority="3389" operator="containsText" text="MEDIO">
      <formula>NOT(ISERROR(SEARCH(("MEDIO"),(E139))))</formula>
    </cfRule>
  </conditionalFormatting>
  <conditionalFormatting sqref="E139">
    <cfRule type="containsText" dxfId="5558" priority="3390" operator="containsText" text="ALTO">
      <formula>NOT(ISERROR(SEARCH(("ALTO"),(E139))))</formula>
    </cfRule>
  </conditionalFormatting>
  <conditionalFormatting sqref="E139">
    <cfRule type="cellIs" dxfId="5557" priority="3391" operator="between">
      <formula>5</formula>
      <formula>9</formula>
    </cfRule>
  </conditionalFormatting>
  <conditionalFormatting sqref="E139">
    <cfRule type="cellIs" dxfId="5556" priority="3392" operator="between">
      <formula>3</formula>
      <formula>4</formula>
    </cfRule>
  </conditionalFormatting>
  <conditionalFormatting sqref="E139">
    <cfRule type="cellIs" dxfId="5555" priority="3393" operator="between">
      <formula>1</formula>
      <formula>2</formula>
    </cfRule>
  </conditionalFormatting>
  <conditionalFormatting sqref="I139">
    <cfRule type="containsText" dxfId="5554" priority="3394" operator="containsText" text="BAJO">
      <formula>NOT(ISERROR(SEARCH(("BAJO"),(I139))))</formula>
    </cfRule>
  </conditionalFormatting>
  <conditionalFormatting sqref="I139">
    <cfRule type="containsText" dxfId="5553" priority="3395" operator="containsText" text="MEDIO">
      <formula>NOT(ISERROR(SEARCH(("MEDIO"),(I139))))</formula>
    </cfRule>
  </conditionalFormatting>
  <conditionalFormatting sqref="I139">
    <cfRule type="containsText" dxfId="5552" priority="3396" operator="containsText" text="ALTO">
      <formula>NOT(ISERROR(SEARCH(("ALTO"),(I139))))</formula>
    </cfRule>
  </conditionalFormatting>
  <conditionalFormatting sqref="I139">
    <cfRule type="cellIs" dxfId="5551" priority="3397" operator="between">
      <formula>5</formula>
      <formula>9</formula>
    </cfRule>
  </conditionalFormatting>
  <conditionalFormatting sqref="I139">
    <cfRule type="cellIs" dxfId="5550" priority="3398" operator="between">
      <formula>3</formula>
      <formula>4</formula>
    </cfRule>
  </conditionalFormatting>
  <conditionalFormatting sqref="I139">
    <cfRule type="cellIs" dxfId="5549" priority="3399" operator="between">
      <formula>1</formula>
      <formula>2</formula>
    </cfRule>
  </conditionalFormatting>
  <conditionalFormatting sqref="E148">
    <cfRule type="containsText" dxfId="5548" priority="3376" operator="containsText" text="BAJO">
      <formula>NOT(ISERROR(SEARCH(("BAJO"),(E148))))</formula>
    </cfRule>
  </conditionalFormatting>
  <conditionalFormatting sqref="E148">
    <cfRule type="containsText" dxfId="5547" priority="3377" operator="containsText" text="MEDIO">
      <formula>NOT(ISERROR(SEARCH(("MEDIO"),(E148))))</formula>
    </cfRule>
  </conditionalFormatting>
  <conditionalFormatting sqref="E148">
    <cfRule type="containsText" dxfId="5546" priority="3378" operator="containsText" text="ALTO">
      <formula>NOT(ISERROR(SEARCH(("ALTO"),(E148))))</formula>
    </cfRule>
  </conditionalFormatting>
  <conditionalFormatting sqref="E148">
    <cfRule type="cellIs" dxfId="5545" priority="3379" operator="between">
      <formula>5</formula>
      <formula>9</formula>
    </cfRule>
  </conditionalFormatting>
  <conditionalFormatting sqref="E148">
    <cfRule type="cellIs" dxfId="5544" priority="3380" operator="between">
      <formula>3</formula>
      <formula>4</formula>
    </cfRule>
  </conditionalFormatting>
  <conditionalFormatting sqref="E148">
    <cfRule type="cellIs" dxfId="5543" priority="3381" operator="between">
      <formula>1</formula>
      <formula>2</formula>
    </cfRule>
  </conditionalFormatting>
  <conditionalFormatting sqref="I148">
    <cfRule type="containsText" dxfId="5542" priority="3382" operator="containsText" text="BAJO">
      <formula>NOT(ISERROR(SEARCH(("BAJO"),(I148))))</formula>
    </cfRule>
  </conditionalFormatting>
  <conditionalFormatting sqref="I148">
    <cfRule type="containsText" dxfId="5541" priority="3383" operator="containsText" text="MEDIO">
      <formula>NOT(ISERROR(SEARCH(("MEDIO"),(I148))))</formula>
    </cfRule>
  </conditionalFormatting>
  <conditionalFormatting sqref="I148">
    <cfRule type="containsText" dxfId="5540" priority="3384" operator="containsText" text="ALTO">
      <formula>NOT(ISERROR(SEARCH(("ALTO"),(I148))))</formula>
    </cfRule>
  </conditionalFormatting>
  <conditionalFormatting sqref="I148">
    <cfRule type="cellIs" dxfId="5539" priority="3385" operator="between">
      <formula>5</formula>
      <formula>9</formula>
    </cfRule>
  </conditionalFormatting>
  <conditionalFormatting sqref="I148">
    <cfRule type="cellIs" dxfId="5538" priority="3386" operator="between">
      <formula>3</formula>
      <formula>4</formula>
    </cfRule>
  </conditionalFormatting>
  <conditionalFormatting sqref="I148">
    <cfRule type="cellIs" dxfId="5537" priority="3387" operator="between">
      <formula>1</formula>
      <formula>2</formula>
    </cfRule>
  </conditionalFormatting>
  <conditionalFormatting sqref="E157">
    <cfRule type="containsText" dxfId="5536" priority="3364" operator="containsText" text="BAJO">
      <formula>NOT(ISERROR(SEARCH(("BAJO"),(E157))))</formula>
    </cfRule>
  </conditionalFormatting>
  <conditionalFormatting sqref="E157">
    <cfRule type="containsText" dxfId="5535" priority="3365" operator="containsText" text="MEDIO">
      <formula>NOT(ISERROR(SEARCH(("MEDIO"),(E157))))</formula>
    </cfRule>
  </conditionalFormatting>
  <conditionalFormatting sqref="E157">
    <cfRule type="containsText" dxfId="5534" priority="3366" operator="containsText" text="ALTO">
      <formula>NOT(ISERROR(SEARCH(("ALTO"),(E157))))</formula>
    </cfRule>
  </conditionalFormatting>
  <conditionalFormatting sqref="E157">
    <cfRule type="cellIs" dxfId="5533" priority="3367" operator="between">
      <formula>5</formula>
      <formula>9</formula>
    </cfRule>
  </conditionalFormatting>
  <conditionalFormatting sqref="E157">
    <cfRule type="cellIs" dxfId="5532" priority="3368" operator="between">
      <formula>3</formula>
      <formula>4</formula>
    </cfRule>
  </conditionalFormatting>
  <conditionalFormatting sqref="E157">
    <cfRule type="cellIs" dxfId="5531" priority="3369" operator="between">
      <formula>1</formula>
      <formula>2</formula>
    </cfRule>
  </conditionalFormatting>
  <conditionalFormatting sqref="I157">
    <cfRule type="containsText" dxfId="5530" priority="3370" operator="containsText" text="BAJO">
      <formula>NOT(ISERROR(SEARCH(("BAJO"),(I157))))</formula>
    </cfRule>
  </conditionalFormatting>
  <conditionalFormatting sqref="I157">
    <cfRule type="containsText" dxfId="5529" priority="3371" operator="containsText" text="MEDIO">
      <formula>NOT(ISERROR(SEARCH(("MEDIO"),(I157))))</formula>
    </cfRule>
  </conditionalFormatting>
  <conditionalFormatting sqref="I157">
    <cfRule type="containsText" dxfId="5528" priority="3372" operator="containsText" text="ALTO">
      <formula>NOT(ISERROR(SEARCH(("ALTO"),(I157))))</formula>
    </cfRule>
  </conditionalFormatting>
  <conditionalFormatting sqref="I157">
    <cfRule type="cellIs" dxfId="5527" priority="3373" operator="between">
      <formula>5</formula>
      <formula>9</formula>
    </cfRule>
  </conditionalFormatting>
  <conditionalFormatting sqref="I157">
    <cfRule type="cellIs" dxfId="5526" priority="3374" operator="between">
      <formula>3</formula>
      <formula>4</formula>
    </cfRule>
  </conditionalFormatting>
  <conditionalFormatting sqref="I157">
    <cfRule type="cellIs" dxfId="5525" priority="3375" operator="between">
      <formula>1</formula>
      <formula>2</formula>
    </cfRule>
  </conditionalFormatting>
  <conditionalFormatting sqref="E166">
    <cfRule type="containsText" dxfId="5524" priority="3352" operator="containsText" text="BAJO">
      <formula>NOT(ISERROR(SEARCH(("BAJO"),(E166))))</formula>
    </cfRule>
  </conditionalFormatting>
  <conditionalFormatting sqref="E166">
    <cfRule type="containsText" dxfId="5523" priority="3353" operator="containsText" text="MEDIO">
      <formula>NOT(ISERROR(SEARCH(("MEDIO"),(E166))))</formula>
    </cfRule>
  </conditionalFormatting>
  <conditionalFormatting sqref="E166">
    <cfRule type="containsText" dxfId="5522" priority="3354" operator="containsText" text="ALTO">
      <formula>NOT(ISERROR(SEARCH(("ALTO"),(E166))))</formula>
    </cfRule>
  </conditionalFormatting>
  <conditionalFormatting sqref="E166">
    <cfRule type="cellIs" dxfId="5521" priority="3355" operator="between">
      <formula>5</formula>
      <formula>9</formula>
    </cfRule>
  </conditionalFormatting>
  <conditionalFormatting sqref="E166">
    <cfRule type="cellIs" dxfId="5520" priority="3356" operator="between">
      <formula>3</formula>
      <formula>4</formula>
    </cfRule>
  </conditionalFormatting>
  <conditionalFormatting sqref="E166">
    <cfRule type="cellIs" dxfId="5519" priority="3357" operator="between">
      <formula>1</formula>
      <formula>2</formula>
    </cfRule>
  </conditionalFormatting>
  <conditionalFormatting sqref="I166">
    <cfRule type="containsText" dxfId="5518" priority="3358" operator="containsText" text="BAJO">
      <formula>NOT(ISERROR(SEARCH(("BAJO"),(I166))))</formula>
    </cfRule>
  </conditionalFormatting>
  <conditionalFormatting sqref="I166">
    <cfRule type="containsText" dxfId="5517" priority="3359" operator="containsText" text="MEDIO">
      <formula>NOT(ISERROR(SEARCH(("MEDIO"),(I166))))</formula>
    </cfRule>
  </conditionalFormatting>
  <conditionalFormatting sqref="I166">
    <cfRule type="containsText" dxfId="5516" priority="3360" operator="containsText" text="ALTO">
      <formula>NOT(ISERROR(SEARCH(("ALTO"),(I166))))</formula>
    </cfRule>
  </conditionalFormatting>
  <conditionalFormatting sqref="I166">
    <cfRule type="cellIs" dxfId="5515" priority="3361" operator="between">
      <formula>5</formula>
      <formula>9</formula>
    </cfRule>
  </conditionalFormatting>
  <conditionalFormatting sqref="I166">
    <cfRule type="cellIs" dxfId="5514" priority="3362" operator="between">
      <formula>3</formula>
      <formula>4</formula>
    </cfRule>
  </conditionalFormatting>
  <conditionalFormatting sqref="I166">
    <cfRule type="cellIs" dxfId="5513" priority="3363" operator="between">
      <formula>1</formula>
      <formula>2</formula>
    </cfRule>
  </conditionalFormatting>
  <conditionalFormatting sqref="E175">
    <cfRule type="containsText" dxfId="5512" priority="3340" operator="containsText" text="BAJO">
      <formula>NOT(ISERROR(SEARCH(("BAJO"),(E175))))</formula>
    </cfRule>
  </conditionalFormatting>
  <conditionalFormatting sqref="E175">
    <cfRule type="containsText" dxfId="5511" priority="3341" operator="containsText" text="MEDIO">
      <formula>NOT(ISERROR(SEARCH(("MEDIO"),(E175))))</formula>
    </cfRule>
  </conditionalFormatting>
  <conditionalFormatting sqref="E175">
    <cfRule type="containsText" dxfId="5510" priority="3342" operator="containsText" text="ALTO">
      <formula>NOT(ISERROR(SEARCH(("ALTO"),(E175))))</formula>
    </cfRule>
  </conditionalFormatting>
  <conditionalFormatting sqref="E175">
    <cfRule type="cellIs" dxfId="5509" priority="3343" operator="between">
      <formula>5</formula>
      <formula>9</formula>
    </cfRule>
  </conditionalFormatting>
  <conditionalFormatting sqref="E175">
    <cfRule type="cellIs" dxfId="5508" priority="3344" operator="between">
      <formula>3</formula>
      <formula>4</formula>
    </cfRule>
  </conditionalFormatting>
  <conditionalFormatting sqref="E175">
    <cfRule type="cellIs" dxfId="5507" priority="3345" operator="between">
      <formula>1</formula>
      <formula>2</formula>
    </cfRule>
  </conditionalFormatting>
  <conditionalFormatting sqref="I175">
    <cfRule type="containsText" dxfId="5506" priority="3346" operator="containsText" text="BAJO">
      <formula>NOT(ISERROR(SEARCH(("BAJO"),(I175))))</formula>
    </cfRule>
  </conditionalFormatting>
  <conditionalFormatting sqref="I175">
    <cfRule type="containsText" dxfId="5505" priority="3347" operator="containsText" text="MEDIO">
      <formula>NOT(ISERROR(SEARCH(("MEDIO"),(I175))))</formula>
    </cfRule>
  </conditionalFormatting>
  <conditionalFormatting sqref="I175">
    <cfRule type="containsText" dxfId="5504" priority="3348" operator="containsText" text="ALTO">
      <formula>NOT(ISERROR(SEARCH(("ALTO"),(I175))))</formula>
    </cfRule>
  </conditionalFormatting>
  <conditionalFormatting sqref="I175">
    <cfRule type="cellIs" dxfId="5503" priority="3349" operator="between">
      <formula>5</formula>
      <formula>9</formula>
    </cfRule>
  </conditionalFormatting>
  <conditionalFormatting sqref="I175">
    <cfRule type="cellIs" dxfId="5502" priority="3350" operator="between">
      <formula>3</formula>
      <formula>4</formula>
    </cfRule>
  </conditionalFormatting>
  <conditionalFormatting sqref="I175">
    <cfRule type="cellIs" dxfId="5501" priority="3351" operator="between">
      <formula>1</formula>
      <formula>2</formula>
    </cfRule>
  </conditionalFormatting>
  <conditionalFormatting sqref="E184">
    <cfRule type="containsText" dxfId="5500" priority="3328" operator="containsText" text="BAJO">
      <formula>NOT(ISERROR(SEARCH(("BAJO"),(E184))))</formula>
    </cfRule>
  </conditionalFormatting>
  <conditionalFormatting sqref="E184">
    <cfRule type="containsText" dxfId="5499" priority="3329" operator="containsText" text="MEDIO">
      <formula>NOT(ISERROR(SEARCH(("MEDIO"),(E184))))</formula>
    </cfRule>
  </conditionalFormatting>
  <conditionalFormatting sqref="E184">
    <cfRule type="containsText" dxfId="5498" priority="3330" operator="containsText" text="ALTO">
      <formula>NOT(ISERROR(SEARCH(("ALTO"),(E184))))</formula>
    </cfRule>
  </conditionalFormatting>
  <conditionalFormatting sqref="E184">
    <cfRule type="cellIs" dxfId="5497" priority="3331" operator="between">
      <formula>5</formula>
      <formula>9</formula>
    </cfRule>
  </conditionalFormatting>
  <conditionalFormatting sqref="E184">
    <cfRule type="cellIs" dxfId="5496" priority="3332" operator="between">
      <formula>3</formula>
      <formula>4</formula>
    </cfRule>
  </conditionalFormatting>
  <conditionalFormatting sqref="E184">
    <cfRule type="cellIs" dxfId="5495" priority="3333" operator="between">
      <formula>1</formula>
      <formula>2</formula>
    </cfRule>
  </conditionalFormatting>
  <conditionalFormatting sqref="I184">
    <cfRule type="containsText" dxfId="5494" priority="3334" operator="containsText" text="BAJO">
      <formula>NOT(ISERROR(SEARCH(("BAJO"),(I184))))</formula>
    </cfRule>
  </conditionalFormatting>
  <conditionalFormatting sqref="I184">
    <cfRule type="containsText" dxfId="5493" priority="3335" operator="containsText" text="MEDIO">
      <formula>NOT(ISERROR(SEARCH(("MEDIO"),(I184))))</formula>
    </cfRule>
  </conditionalFormatting>
  <conditionalFormatting sqref="I184">
    <cfRule type="containsText" dxfId="5492" priority="3336" operator="containsText" text="ALTO">
      <formula>NOT(ISERROR(SEARCH(("ALTO"),(I184))))</formula>
    </cfRule>
  </conditionalFormatting>
  <conditionalFormatting sqref="I184">
    <cfRule type="cellIs" dxfId="5491" priority="3337" operator="between">
      <formula>5</formula>
      <formula>9</formula>
    </cfRule>
  </conditionalFormatting>
  <conditionalFormatting sqref="I184">
    <cfRule type="cellIs" dxfId="5490" priority="3338" operator="between">
      <formula>3</formula>
      <formula>4</formula>
    </cfRule>
  </conditionalFormatting>
  <conditionalFormatting sqref="I184">
    <cfRule type="cellIs" dxfId="5489" priority="3339" operator="between">
      <formula>1</formula>
      <formula>2</formula>
    </cfRule>
  </conditionalFormatting>
  <conditionalFormatting sqref="E193">
    <cfRule type="containsText" dxfId="5488" priority="3316" operator="containsText" text="BAJO">
      <formula>NOT(ISERROR(SEARCH(("BAJO"),(E193))))</formula>
    </cfRule>
  </conditionalFormatting>
  <conditionalFormatting sqref="E193">
    <cfRule type="containsText" dxfId="5487" priority="3317" operator="containsText" text="MEDIO">
      <formula>NOT(ISERROR(SEARCH(("MEDIO"),(E193))))</formula>
    </cfRule>
  </conditionalFormatting>
  <conditionalFormatting sqref="E193">
    <cfRule type="containsText" dxfId="5486" priority="3318" operator="containsText" text="ALTO">
      <formula>NOT(ISERROR(SEARCH(("ALTO"),(E193))))</formula>
    </cfRule>
  </conditionalFormatting>
  <conditionalFormatting sqref="E193">
    <cfRule type="cellIs" dxfId="5485" priority="3319" operator="between">
      <formula>5</formula>
      <formula>9</formula>
    </cfRule>
  </conditionalFormatting>
  <conditionalFormatting sqref="E193">
    <cfRule type="cellIs" dxfId="5484" priority="3320" operator="between">
      <formula>3</formula>
      <formula>4</formula>
    </cfRule>
  </conditionalFormatting>
  <conditionalFormatting sqref="E193">
    <cfRule type="cellIs" dxfId="5483" priority="3321" operator="between">
      <formula>1</formula>
      <formula>2</formula>
    </cfRule>
  </conditionalFormatting>
  <conditionalFormatting sqref="I193">
    <cfRule type="containsText" dxfId="5482" priority="3322" operator="containsText" text="BAJO">
      <formula>NOT(ISERROR(SEARCH(("BAJO"),(I193))))</formula>
    </cfRule>
  </conditionalFormatting>
  <conditionalFormatting sqref="I193">
    <cfRule type="containsText" dxfId="5481" priority="3323" operator="containsText" text="MEDIO">
      <formula>NOT(ISERROR(SEARCH(("MEDIO"),(I193))))</formula>
    </cfRule>
  </conditionalFormatting>
  <conditionalFormatting sqref="I193">
    <cfRule type="containsText" dxfId="5480" priority="3324" operator="containsText" text="ALTO">
      <formula>NOT(ISERROR(SEARCH(("ALTO"),(I193))))</formula>
    </cfRule>
  </conditionalFormatting>
  <conditionalFormatting sqref="I193">
    <cfRule type="cellIs" dxfId="5479" priority="3325" operator="between">
      <formula>5</formula>
      <formula>9</formula>
    </cfRule>
  </conditionalFormatting>
  <conditionalFormatting sqref="I193">
    <cfRule type="cellIs" dxfId="5478" priority="3326" operator="between">
      <formula>3</formula>
      <formula>4</formula>
    </cfRule>
  </conditionalFormatting>
  <conditionalFormatting sqref="I193">
    <cfRule type="cellIs" dxfId="5477" priority="3327" operator="between">
      <formula>1</formula>
      <formula>2</formula>
    </cfRule>
  </conditionalFormatting>
  <conditionalFormatting sqref="E202">
    <cfRule type="containsText" dxfId="5476" priority="3304" operator="containsText" text="BAJO">
      <formula>NOT(ISERROR(SEARCH(("BAJO"),(E202))))</formula>
    </cfRule>
  </conditionalFormatting>
  <conditionalFormatting sqref="E202">
    <cfRule type="containsText" dxfId="5475" priority="3305" operator="containsText" text="MEDIO">
      <formula>NOT(ISERROR(SEARCH(("MEDIO"),(E202))))</formula>
    </cfRule>
  </conditionalFormatting>
  <conditionalFormatting sqref="E202">
    <cfRule type="containsText" dxfId="5474" priority="3306" operator="containsText" text="ALTO">
      <formula>NOT(ISERROR(SEARCH(("ALTO"),(E202))))</formula>
    </cfRule>
  </conditionalFormatting>
  <conditionalFormatting sqref="E202">
    <cfRule type="cellIs" dxfId="5473" priority="3307" operator="between">
      <formula>5</formula>
      <formula>9</formula>
    </cfRule>
  </conditionalFormatting>
  <conditionalFormatting sqref="E202">
    <cfRule type="cellIs" dxfId="5472" priority="3308" operator="between">
      <formula>3</formula>
      <formula>4</formula>
    </cfRule>
  </conditionalFormatting>
  <conditionalFormatting sqref="E202">
    <cfRule type="cellIs" dxfId="5471" priority="3309" operator="between">
      <formula>1</formula>
      <formula>2</formula>
    </cfRule>
  </conditionalFormatting>
  <conditionalFormatting sqref="I202">
    <cfRule type="containsText" dxfId="5470" priority="3310" operator="containsText" text="BAJO">
      <formula>NOT(ISERROR(SEARCH(("BAJO"),(I202))))</formula>
    </cfRule>
  </conditionalFormatting>
  <conditionalFormatting sqref="I202">
    <cfRule type="containsText" dxfId="5469" priority="3311" operator="containsText" text="MEDIO">
      <formula>NOT(ISERROR(SEARCH(("MEDIO"),(I202))))</formula>
    </cfRule>
  </conditionalFormatting>
  <conditionalFormatting sqref="I202">
    <cfRule type="containsText" dxfId="5468" priority="3312" operator="containsText" text="ALTO">
      <formula>NOT(ISERROR(SEARCH(("ALTO"),(I202))))</formula>
    </cfRule>
  </conditionalFormatting>
  <conditionalFormatting sqref="I202">
    <cfRule type="cellIs" dxfId="5467" priority="3313" operator="between">
      <formula>5</formula>
      <formula>9</formula>
    </cfRule>
  </conditionalFormatting>
  <conditionalFormatting sqref="I202">
    <cfRule type="cellIs" dxfId="5466" priority="3314" operator="between">
      <formula>3</formula>
      <formula>4</formula>
    </cfRule>
  </conditionalFormatting>
  <conditionalFormatting sqref="I202">
    <cfRule type="cellIs" dxfId="5465" priority="3315" operator="between">
      <formula>1</formula>
      <formula>2</formula>
    </cfRule>
  </conditionalFormatting>
  <conditionalFormatting sqref="E211">
    <cfRule type="containsText" dxfId="5464" priority="3292" operator="containsText" text="BAJO">
      <formula>NOT(ISERROR(SEARCH(("BAJO"),(E211))))</formula>
    </cfRule>
  </conditionalFormatting>
  <conditionalFormatting sqref="E211">
    <cfRule type="containsText" dxfId="5463" priority="3293" operator="containsText" text="MEDIO">
      <formula>NOT(ISERROR(SEARCH(("MEDIO"),(E211))))</formula>
    </cfRule>
  </conditionalFormatting>
  <conditionalFormatting sqref="E211">
    <cfRule type="containsText" dxfId="5462" priority="3294" operator="containsText" text="ALTO">
      <formula>NOT(ISERROR(SEARCH(("ALTO"),(E211))))</formula>
    </cfRule>
  </conditionalFormatting>
  <conditionalFormatting sqref="E211">
    <cfRule type="cellIs" dxfId="5461" priority="3295" operator="between">
      <formula>5</formula>
      <formula>9</formula>
    </cfRule>
  </conditionalFormatting>
  <conditionalFormatting sqref="E211">
    <cfRule type="cellIs" dxfId="5460" priority="3296" operator="between">
      <formula>3</formula>
      <formula>4</formula>
    </cfRule>
  </conditionalFormatting>
  <conditionalFormatting sqref="E211">
    <cfRule type="cellIs" dxfId="5459" priority="3297" operator="between">
      <formula>1</formula>
      <formula>2</formula>
    </cfRule>
  </conditionalFormatting>
  <conditionalFormatting sqref="I211">
    <cfRule type="containsText" dxfId="5458" priority="3298" operator="containsText" text="BAJO">
      <formula>NOT(ISERROR(SEARCH(("BAJO"),(I211))))</formula>
    </cfRule>
  </conditionalFormatting>
  <conditionalFormatting sqref="I211">
    <cfRule type="containsText" dxfId="5457" priority="3299" operator="containsText" text="MEDIO">
      <formula>NOT(ISERROR(SEARCH(("MEDIO"),(I211))))</formula>
    </cfRule>
  </conditionalFormatting>
  <conditionalFormatting sqref="I211">
    <cfRule type="containsText" dxfId="5456" priority="3300" operator="containsText" text="ALTO">
      <formula>NOT(ISERROR(SEARCH(("ALTO"),(I211))))</formula>
    </cfRule>
  </conditionalFormatting>
  <conditionalFormatting sqref="I211">
    <cfRule type="cellIs" dxfId="5455" priority="3301" operator="between">
      <formula>5</formula>
      <formula>9</formula>
    </cfRule>
  </conditionalFormatting>
  <conditionalFormatting sqref="I211">
    <cfRule type="cellIs" dxfId="5454" priority="3302" operator="between">
      <formula>3</formula>
      <formula>4</formula>
    </cfRule>
  </conditionalFormatting>
  <conditionalFormatting sqref="I211">
    <cfRule type="cellIs" dxfId="5453" priority="3303" operator="between">
      <formula>1</formula>
      <formula>2</formula>
    </cfRule>
  </conditionalFormatting>
  <conditionalFormatting sqref="E220">
    <cfRule type="containsText" dxfId="5452" priority="3280" operator="containsText" text="BAJO">
      <formula>NOT(ISERROR(SEARCH(("BAJO"),(E220))))</formula>
    </cfRule>
  </conditionalFormatting>
  <conditionalFormatting sqref="E220">
    <cfRule type="containsText" dxfId="5451" priority="3281" operator="containsText" text="MEDIO">
      <formula>NOT(ISERROR(SEARCH(("MEDIO"),(E220))))</formula>
    </cfRule>
  </conditionalFormatting>
  <conditionalFormatting sqref="E220">
    <cfRule type="containsText" dxfId="5450" priority="3282" operator="containsText" text="ALTO">
      <formula>NOT(ISERROR(SEARCH(("ALTO"),(E220))))</formula>
    </cfRule>
  </conditionalFormatting>
  <conditionalFormatting sqref="E220">
    <cfRule type="cellIs" dxfId="5449" priority="3283" operator="between">
      <formula>5</formula>
      <formula>9</formula>
    </cfRule>
  </conditionalFormatting>
  <conditionalFormatting sqref="E220">
    <cfRule type="cellIs" dxfId="5448" priority="3284" operator="between">
      <formula>3</formula>
      <formula>4</formula>
    </cfRule>
  </conditionalFormatting>
  <conditionalFormatting sqref="E220">
    <cfRule type="cellIs" dxfId="5447" priority="3285" operator="between">
      <formula>1</formula>
      <formula>2</formula>
    </cfRule>
  </conditionalFormatting>
  <conditionalFormatting sqref="I220">
    <cfRule type="containsText" dxfId="5446" priority="3286" operator="containsText" text="BAJO">
      <formula>NOT(ISERROR(SEARCH(("BAJO"),(I220))))</formula>
    </cfRule>
  </conditionalFormatting>
  <conditionalFormatting sqref="I220">
    <cfRule type="containsText" dxfId="5445" priority="3287" operator="containsText" text="MEDIO">
      <formula>NOT(ISERROR(SEARCH(("MEDIO"),(I220))))</formula>
    </cfRule>
  </conditionalFormatting>
  <conditionalFormatting sqref="I220">
    <cfRule type="containsText" dxfId="5444" priority="3288" operator="containsText" text="ALTO">
      <formula>NOT(ISERROR(SEARCH(("ALTO"),(I220))))</formula>
    </cfRule>
  </conditionalFormatting>
  <conditionalFormatting sqref="I220">
    <cfRule type="cellIs" dxfId="5443" priority="3289" operator="between">
      <formula>5</formula>
      <formula>9</formula>
    </cfRule>
  </conditionalFormatting>
  <conditionalFormatting sqref="I220">
    <cfRule type="cellIs" dxfId="5442" priority="3290" operator="between">
      <formula>3</formula>
      <formula>4</formula>
    </cfRule>
  </conditionalFormatting>
  <conditionalFormatting sqref="I220">
    <cfRule type="cellIs" dxfId="5441" priority="3291" operator="between">
      <formula>1</formula>
      <formula>2</formula>
    </cfRule>
  </conditionalFormatting>
  <conditionalFormatting sqref="E229">
    <cfRule type="containsText" dxfId="5440" priority="3268" operator="containsText" text="BAJO">
      <formula>NOT(ISERROR(SEARCH(("BAJO"),(E229))))</formula>
    </cfRule>
  </conditionalFormatting>
  <conditionalFormatting sqref="E229">
    <cfRule type="containsText" dxfId="5439" priority="3269" operator="containsText" text="MEDIO">
      <formula>NOT(ISERROR(SEARCH(("MEDIO"),(E229))))</formula>
    </cfRule>
  </conditionalFormatting>
  <conditionalFormatting sqref="E229">
    <cfRule type="containsText" dxfId="5438" priority="3270" operator="containsText" text="ALTO">
      <formula>NOT(ISERROR(SEARCH(("ALTO"),(E229))))</formula>
    </cfRule>
  </conditionalFormatting>
  <conditionalFormatting sqref="E229">
    <cfRule type="cellIs" dxfId="5437" priority="3271" operator="between">
      <formula>5</formula>
      <formula>9</formula>
    </cfRule>
  </conditionalFormatting>
  <conditionalFormatting sqref="E229">
    <cfRule type="cellIs" dxfId="5436" priority="3272" operator="between">
      <formula>3</formula>
      <formula>4</formula>
    </cfRule>
  </conditionalFormatting>
  <conditionalFormatting sqref="E229">
    <cfRule type="cellIs" dxfId="5435" priority="3273" operator="between">
      <formula>1</formula>
      <formula>2</formula>
    </cfRule>
  </conditionalFormatting>
  <conditionalFormatting sqref="I229">
    <cfRule type="containsText" dxfId="5434" priority="3274" operator="containsText" text="BAJO">
      <formula>NOT(ISERROR(SEARCH(("BAJO"),(I229))))</formula>
    </cfRule>
  </conditionalFormatting>
  <conditionalFormatting sqref="I229">
    <cfRule type="containsText" dxfId="5433" priority="3275" operator="containsText" text="MEDIO">
      <formula>NOT(ISERROR(SEARCH(("MEDIO"),(I229))))</formula>
    </cfRule>
  </conditionalFormatting>
  <conditionalFormatting sqref="I229">
    <cfRule type="containsText" dxfId="5432" priority="3276" operator="containsText" text="ALTO">
      <formula>NOT(ISERROR(SEARCH(("ALTO"),(I229))))</formula>
    </cfRule>
  </conditionalFormatting>
  <conditionalFormatting sqref="I229">
    <cfRule type="cellIs" dxfId="5431" priority="3277" operator="between">
      <formula>5</formula>
      <formula>9</formula>
    </cfRule>
  </conditionalFormatting>
  <conditionalFormatting sqref="I229">
    <cfRule type="cellIs" dxfId="5430" priority="3278" operator="between">
      <formula>3</formula>
      <formula>4</formula>
    </cfRule>
  </conditionalFormatting>
  <conditionalFormatting sqref="I229">
    <cfRule type="cellIs" dxfId="5429" priority="3279" operator="between">
      <formula>1</formula>
      <formula>2</formula>
    </cfRule>
  </conditionalFormatting>
  <conditionalFormatting sqref="E238">
    <cfRule type="containsText" dxfId="5428" priority="3256" operator="containsText" text="BAJO">
      <formula>NOT(ISERROR(SEARCH(("BAJO"),(E238))))</formula>
    </cfRule>
  </conditionalFormatting>
  <conditionalFormatting sqref="E238">
    <cfRule type="containsText" dxfId="5427" priority="3257" operator="containsText" text="MEDIO">
      <formula>NOT(ISERROR(SEARCH(("MEDIO"),(E238))))</formula>
    </cfRule>
  </conditionalFormatting>
  <conditionalFormatting sqref="E238">
    <cfRule type="containsText" dxfId="5426" priority="3258" operator="containsText" text="ALTO">
      <formula>NOT(ISERROR(SEARCH(("ALTO"),(E238))))</formula>
    </cfRule>
  </conditionalFormatting>
  <conditionalFormatting sqref="E238">
    <cfRule type="cellIs" dxfId="5425" priority="3259" operator="between">
      <formula>5</formula>
      <formula>9</formula>
    </cfRule>
  </conditionalFormatting>
  <conditionalFormatting sqref="E238">
    <cfRule type="cellIs" dxfId="5424" priority="3260" operator="between">
      <formula>3</formula>
      <formula>4</formula>
    </cfRule>
  </conditionalFormatting>
  <conditionalFormatting sqref="E238">
    <cfRule type="cellIs" dxfId="5423" priority="3261" operator="between">
      <formula>1</formula>
      <formula>2</formula>
    </cfRule>
  </conditionalFormatting>
  <conditionalFormatting sqref="I238">
    <cfRule type="containsText" dxfId="5422" priority="3262" operator="containsText" text="BAJO">
      <formula>NOT(ISERROR(SEARCH(("BAJO"),(I238))))</formula>
    </cfRule>
  </conditionalFormatting>
  <conditionalFormatting sqref="I238">
    <cfRule type="containsText" dxfId="5421" priority="3263" operator="containsText" text="MEDIO">
      <formula>NOT(ISERROR(SEARCH(("MEDIO"),(I238))))</formula>
    </cfRule>
  </conditionalFormatting>
  <conditionalFormatting sqref="I238">
    <cfRule type="containsText" dxfId="5420" priority="3264" operator="containsText" text="ALTO">
      <formula>NOT(ISERROR(SEARCH(("ALTO"),(I238))))</formula>
    </cfRule>
  </conditionalFormatting>
  <conditionalFormatting sqref="I238">
    <cfRule type="cellIs" dxfId="5419" priority="3265" operator="between">
      <formula>5</formula>
      <formula>9</formula>
    </cfRule>
  </conditionalFormatting>
  <conditionalFormatting sqref="I238">
    <cfRule type="cellIs" dxfId="5418" priority="3266" operator="between">
      <formula>3</formula>
      <formula>4</formula>
    </cfRule>
  </conditionalFormatting>
  <conditionalFormatting sqref="I238">
    <cfRule type="cellIs" dxfId="5417" priority="3267" operator="between">
      <formula>1</formula>
      <formula>2</formula>
    </cfRule>
  </conditionalFormatting>
  <conditionalFormatting sqref="E247">
    <cfRule type="containsText" dxfId="5416" priority="3244" operator="containsText" text="BAJO">
      <formula>NOT(ISERROR(SEARCH(("BAJO"),(E247))))</formula>
    </cfRule>
  </conditionalFormatting>
  <conditionalFormatting sqref="E247">
    <cfRule type="containsText" dxfId="5415" priority="3245" operator="containsText" text="MEDIO">
      <formula>NOT(ISERROR(SEARCH(("MEDIO"),(E247))))</formula>
    </cfRule>
  </conditionalFormatting>
  <conditionalFormatting sqref="E247">
    <cfRule type="containsText" dxfId="5414" priority="3246" operator="containsText" text="ALTO">
      <formula>NOT(ISERROR(SEARCH(("ALTO"),(E247))))</formula>
    </cfRule>
  </conditionalFormatting>
  <conditionalFormatting sqref="E247">
    <cfRule type="cellIs" dxfId="5413" priority="3247" operator="between">
      <formula>5</formula>
      <formula>9</formula>
    </cfRule>
  </conditionalFormatting>
  <conditionalFormatting sqref="E247">
    <cfRule type="cellIs" dxfId="5412" priority="3248" operator="between">
      <formula>3</formula>
      <formula>4</formula>
    </cfRule>
  </conditionalFormatting>
  <conditionalFormatting sqref="E247">
    <cfRule type="cellIs" dxfId="5411" priority="3249" operator="between">
      <formula>1</formula>
      <formula>2</formula>
    </cfRule>
  </conditionalFormatting>
  <conditionalFormatting sqref="I247">
    <cfRule type="containsText" dxfId="5410" priority="3250" operator="containsText" text="BAJO">
      <formula>NOT(ISERROR(SEARCH(("BAJO"),(I247))))</formula>
    </cfRule>
  </conditionalFormatting>
  <conditionalFormatting sqref="I247">
    <cfRule type="containsText" dxfId="5409" priority="3251" operator="containsText" text="MEDIO">
      <formula>NOT(ISERROR(SEARCH(("MEDIO"),(I247))))</formula>
    </cfRule>
  </conditionalFormatting>
  <conditionalFormatting sqref="I247">
    <cfRule type="containsText" dxfId="5408" priority="3252" operator="containsText" text="ALTO">
      <formula>NOT(ISERROR(SEARCH(("ALTO"),(I247))))</formula>
    </cfRule>
  </conditionalFormatting>
  <conditionalFormatting sqref="I247">
    <cfRule type="cellIs" dxfId="5407" priority="3253" operator="between">
      <formula>5</formula>
      <formula>9</formula>
    </cfRule>
  </conditionalFormatting>
  <conditionalFormatting sqref="I247">
    <cfRule type="cellIs" dxfId="5406" priority="3254" operator="between">
      <formula>3</formula>
      <formula>4</formula>
    </cfRule>
  </conditionalFormatting>
  <conditionalFormatting sqref="I247">
    <cfRule type="cellIs" dxfId="5405" priority="3255" operator="between">
      <formula>1</formula>
      <formula>2</formula>
    </cfRule>
  </conditionalFormatting>
  <conditionalFormatting sqref="E256">
    <cfRule type="containsText" dxfId="5404" priority="3232" operator="containsText" text="BAJO">
      <formula>NOT(ISERROR(SEARCH(("BAJO"),(E256))))</formula>
    </cfRule>
  </conditionalFormatting>
  <conditionalFormatting sqref="E256">
    <cfRule type="containsText" dxfId="5403" priority="3233" operator="containsText" text="MEDIO">
      <formula>NOT(ISERROR(SEARCH(("MEDIO"),(E256))))</formula>
    </cfRule>
  </conditionalFormatting>
  <conditionalFormatting sqref="E256">
    <cfRule type="containsText" dxfId="5402" priority="3234" operator="containsText" text="ALTO">
      <formula>NOT(ISERROR(SEARCH(("ALTO"),(E256))))</formula>
    </cfRule>
  </conditionalFormatting>
  <conditionalFormatting sqref="E256">
    <cfRule type="cellIs" dxfId="5401" priority="3235" operator="between">
      <formula>5</formula>
      <formula>9</formula>
    </cfRule>
  </conditionalFormatting>
  <conditionalFormatting sqref="E256">
    <cfRule type="cellIs" dxfId="5400" priority="3236" operator="between">
      <formula>3</formula>
      <formula>4</formula>
    </cfRule>
  </conditionalFormatting>
  <conditionalFormatting sqref="E256">
    <cfRule type="cellIs" dxfId="5399" priority="3237" operator="between">
      <formula>1</formula>
      <formula>2</formula>
    </cfRule>
  </conditionalFormatting>
  <conditionalFormatting sqref="I256">
    <cfRule type="containsText" dxfId="5398" priority="3238" operator="containsText" text="BAJO">
      <formula>NOT(ISERROR(SEARCH(("BAJO"),(I256))))</formula>
    </cfRule>
  </conditionalFormatting>
  <conditionalFormatting sqref="I256">
    <cfRule type="containsText" dxfId="5397" priority="3239" operator="containsText" text="MEDIO">
      <formula>NOT(ISERROR(SEARCH(("MEDIO"),(I256))))</formula>
    </cfRule>
  </conditionalFormatting>
  <conditionalFormatting sqref="I256">
    <cfRule type="containsText" dxfId="5396" priority="3240" operator="containsText" text="ALTO">
      <formula>NOT(ISERROR(SEARCH(("ALTO"),(I256))))</formula>
    </cfRule>
  </conditionalFormatting>
  <conditionalFormatting sqref="I256">
    <cfRule type="cellIs" dxfId="5395" priority="3241" operator="between">
      <formula>5</formula>
      <formula>9</formula>
    </cfRule>
  </conditionalFormatting>
  <conditionalFormatting sqref="I256">
    <cfRule type="cellIs" dxfId="5394" priority="3242" operator="between">
      <formula>3</formula>
      <formula>4</formula>
    </cfRule>
  </conditionalFormatting>
  <conditionalFormatting sqref="I256">
    <cfRule type="cellIs" dxfId="5393" priority="3243" operator="between">
      <formula>1</formula>
      <formula>2</formula>
    </cfRule>
  </conditionalFormatting>
  <conditionalFormatting sqref="E265">
    <cfRule type="containsText" dxfId="5392" priority="3220" operator="containsText" text="BAJO">
      <formula>NOT(ISERROR(SEARCH(("BAJO"),(E265))))</formula>
    </cfRule>
  </conditionalFormatting>
  <conditionalFormatting sqref="E265">
    <cfRule type="containsText" dxfId="5391" priority="3221" operator="containsText" text="MEDIO">
      <formula>NOT(ISERROR(SEARCH(("MEDIO"),(E265))))</formula>
    </cfRule>
  </conditionalFormatting>
  <conditionalFormatting sqref="E265">
    <cfRule type="containsText" dxfId="5390" priority="3222" operator="containsText" text="ALTO">
      <formula>NOT(ISERROR(SEARCH(("ALTO"),(E265))))</formula>
    </cfRule>
  </conditionalFormatting>
  <conditionalFormatting sqref="E265">
    <cfRule type="cellIs" dxfId="5389" priority="3223" operator="between">
      <formula>5</formula>
      <formula>9</formula>
    </cfRule>
  </conditionalFormatting>
  <conditionalFormatting sqref="E265">
    <cfRule type="cellIs" dxfId="5388" priority="3224" operator="between">
      <formula>3</formula>
      <formula>4</formula>
    </cfRule>
  </conditionalFormatting>
  <conditionalFormatting sqref="E265">
    <cfRule type="cellIs" dxfId="5387" priority="3225" operator="between">
      <formula>1</formula>
      <formula>2</formula>
    </cfRule>
  </conditionalFormatting>
  <conditionalFormatting sqref="I265">
    <cfRule type="containsText" dxfId="5386" priority="3226" operator="containsText" text="BAJO">
      <formula>NOT(ISERROR(SEARCH(("BAJO"),(I265))))</formula>
    </cfRule>
  </conditionalFormatting>
  <conditionalFormatting sqref="I265">
    <cfRule type="containsText" dxfId="5385" priority="3227" operator="containsText" text="MEDIO">
      <formula>NOT(ISERROR(SEARCH(("MEDIO"),(I265))))</formula>
    </cfRule>
  </conditionalFormatting>
  <conditionalFormatting sqref="I265">
    <cfRule type="containsText" dxfId="5384" priority="3228" operator="containsText" text="ALTO">
      <formula>NOT(ISERROR(SEARCH(("ALTO"),(I265))))</formula>
    </cfRule>
  </conditionalFormatting>
  <conditionalFormatting sqref="I265">
    <cfRule type="cellIs" dxfId="5383" priority="3229" operator="between">
      <formula>5</formula>
      <formula>9</formula>
    </cfRule>
  </conditionalFormatting>
  <conditionalFormatting sqref="I265">
    <cfRule type="cellIs" dxfId="5382" priority="3230" operator="between">
      <formula>3</formula>
      <formula>4</formula>
    </cfRule>
  </conditionalFormatting>
  <conditionalFormatting sqref="I265">
    <cfRule type="cellIs" dxfId="5381" priority="3231" operator="between">
      <formula>1</formula>
      <formula>2</formula>
    </cfRule>
  </conditionalFormatting>
  <conditionalFormatting sqref="E274">
    <cfRule type="containsText" dxfId="5380" priority="3208" operator="containsText" text="BAJO">
      <formula>NOT(ISERROR(SEARCH(("BAJO"),(E274))))</formula>
    </cfRule>
  </conditionalFormatting>
  <conditionalFormatting sqref="E274">
    <cfRule type="containsText" dxfId="5379" priority="3209" operator="containsText" text="MEDIO">
      <formula>NOT(ISERROR(SEARCH(("MEDIO"),(E274))))</formula>
    </cfRule>
  </conditionalFormatting>
  <conditionalFormatting sqref="E274">
    <cfRule type="containsText" dxfId="5378" priority="3210" operator="containsText" text="ALTO">
      <formula>NOT(ISERROR(SEARCH(("ALTO"),(E274))))</formula>
    </cfRule>
  </conditionalFormatting>
  <conditionalFormatting sqref="E274">
    <cfRule type="cellIs" dxfId="5377" priority="3211" operator="between">
      <formula>5</formula>
      <formula>9</formula>
    </cfRule>
  </conditionalFormatting>
  <conditionalFormatting sqref="E274">
    <cfRule type="cellIs" dxfId="5376" priority="3212" operator="between">
      <formula>3</formula>
      <formula>4</formula>
    </cfRule>
  </conditionalFormatting>
  <conditionalFormatting sqref="E274">
    <cfRule type="cellIs" dxfId="5375" priority="3213" operator="between">
      <formula>1</formula>
      <formula>2</formula>
    </cfRule>
  </conditionalFormatting>
  <conditionalFormatting sqref="I274">
    <cfRule type="containsText" dxfId="5374" priority="3214" operator="containsText" text="BAJO">
      <formula>NOT(ISERROR(SEARCH(("BAJO"),(I274))))</formula>
    </cfRule>
  </conditionalFormatting>
  <conditionalFormatting sqref="I274">
    <cfRule type="containsText" dxfId="5373" priority="3215" operator="containsText" text="MEDIO">
      <formula>NOT(ISERROR(SEARCH(("MEDIO"),(I274))))</formula>
    </cfRule>
  </conditionalFormatting>
  <conditionalFormatting sqref="I274">
    <cfRule type="containsText" dxfId="5372" priority="3216" operator="containsText" text="ALTO">
      <formula>NOT(ISERROR(SEARCH(("ALTO"),(I274))))</formula>
    </cfRule>
  </conditionalFormatting>
  <conditionalFormatting sqref="I274">
    <cfRule type="cellIs" dxfId="5371" priority="3217" operator="between">
      <formula>5</formula>
      <formula>9</formula>
    </cfRule>
  </conditionalFormatting>
  <conditionalFormatting sqref="I274">
    <cfRule type="cellIs" dxfId="5370" priority="3218" operator="between">
      <formula>3</formula>
      <formula>4</formula>
    </cfRule>
  </conditionalFormatting>
  <conditionalFormatting sqref="I274">
    <cfRule type="cellIs" dxfId="5369" priority="3219" operator="between">
      <formula>1</formula>
      <formula>2</formula>
    </cfRule>
  </conditionalFormatting>
  <conditionalFormatting sqref="E285:E286 E280:E283">
    <cfRule type="containsText" dxfId="5368" priority="3196" operator="containsText" text="BAJO">
      <formula>NOT(ISERROR(SEARCH(("BAJO"),(E280))))</formula>
    </cfRule>
  </conditionalFormatting>
  <conditionalFormatting sqref="E285:E286 E280:E283">
    <cfRule type="containsText" dxfId="5367" priority="3197" operator="containsText" text="MEDIO">
      <formula>NOT(ISERROR(SEARCH(("MEDIO"),(E280))))</formula>
    </cfRule>
  </conditionalFormatting>
  <conditionalFormatting sqref="E285:E286 E280:E283">
    <cfRule type="containsText" dxfId="5366" priority="3198" operator="containsText" text="ALTO">
      <formula>NOT(ISERROR(SEARCH(("ALTO"),(E280))))</formula>
    </cfRule>
  </conditionalFormatting>
  <conditionalFormatting sqref="E285:E286 E280:E283">
    <cfRule type="cellIs" dxfId="5365" priority="3199" operator="between">
      <formula>5</formula>
      <formula>9</formula>
    </cfRule>
  </conditionalFormatting>
  <conditionalFormatting sqref="E285:E286 E280:E283">
    <cfRule type="cellIs" dxfId="5364" priority="3200" operator="between">
      <formula>3</formula>
      <formula>4</formula>
    </cfRule>
  </conditionalFormatting>
  <conditionalFormatting sqref="E285:E286 E280:E283">
    <cfRule type="cellIs" dxfId="5363" priority="3201" operator="between">
      <formula>1</formula>
      <formula>2</formula>
    </cfRule>
  </conditionalFormatting>
  <conditionalFormatting sqref="I285:I286 I280:I283">
    <cfRule type="containsText" dxfId="5362" priority="3202" operator="containsText" text="BAJO">
      <formula>NOT(ISERROR(SEARCH(("BAJO"),(I280))))</formula>
    </cfRule>
  </conditionalFormatting>
  <conditionalFormatting sqref="I285:I286 I280:I283">
    <cfRule type="containsText" dxfId="5361" priority="3203" operator="containsText" text="MEDIO">
      <formula>NOT(ISERROR(SEARCH(("MEDIO"),(I280))))</formula>
    </cfRule>
  </conditionalFormatting>
  <conditionalFormatting sqref="I285:I286 I280:I283">
    <cfRule type="containsText" dxfId="5360" priority="3204" operator="containsText" text="ALTO">
      <formula>NOT(ISERROR(SEARCH(("ALTO"),(I280))))</formula>
    </cfRule>
  </conditionalFormatting>
  <conditionalFormatting sqref="I285:I286 I280:I283">
    <cfRule type="cellIs" dxfId="5359" priority="3205" operator="between">
      <formula>5</formula>
      <formula>9</formula>
    </cfRule>
  </conditionalFormatting>
  <conditionalFormatting sqref="I285:I286 I280:I283">
    <cfRule type="cellIs" dxfId="5358" priority="3206" operator="between">
      <formula>3</formula>
      <formula>4</formula>
    </cfRule>
  </conditionalFormatting>
  <conditionalFormatting sqref="I285:I286 I280:I283">
    <cfRule type="cellIs" dxfId="5357" priority="3207" operator="between">
      <formula>1</formula>
      <formula>2</formula>
    </cfRule>
  </conditionalFormatting>
  <conditionalFormatting sqref="E284">
    <cfRule type="containsText" dxfId="5356" priority="3184" operator="containsText" text="BAJO">
      <formula>NOT(ISERROR(SEARCH(("BAJO"),(E284))))</formula>
    </cfRule>
  </conditionalFormatting>
  <conditionalFormatting sqref="E284">
    <cfRule type="containsText" dxfId="5355" priority="3185" operator="containsText" text="MEDIO">
      <formula>NOT(ISERROR(SEARCH(("MEDIO"),(E284))))</formula>
    </cfRule>
  </conditionalFormatting>
  <conditionalFormatting sqref="E284">
    <cfRule type="containsText" dxfId="5354" priority="3186" operator="containsText" text="ALTO">
      <formula>NOT(ISERROR(SEARCH(("ALTO"),(E284))))</formula>
    </cfRule>
  </conditionalFormatting>
  <conditionalFormatting sqref="E284">
    <cfRule type="cellIs" dxfId="5353" priority="3187" operator="between">
      <formula>5</formula>
      <formula>9</formula>
    </cfRule>
  </conditionalFormatting>
  <conditionalFormatting sqref="E284">
    <cfRule type="cellIs" dxfId="5352" priority="3188" operator="between">
      <formula>3</formula>
      <formula>4</formula>
    </cfRule>
  </conditionalFormatting>
  <conditionalFormatting sqref="E284">
    <cfRule type="cellIs" dxfId="5351" priority="3189" operator="between">
      <formula>1</formula>
      <formula>2</formula>
    </cfRule>
  </conditionalFormatting>
  <conditionalFormatting sqref="I284">
    <cfRule type="containsText" dxfId="5350" priority="3190" operator="containsText" text="BAJO">
      <formula>NOT(ISERROR(SEARCH(("BAJO"),(I284))))</formula>
    </cfRule>
  </conditionalFormatting>
  <conditionalFormatting sqref="I284">
    <cfRule type="containsText" dxfId="5349" priority="3191" operator="containsText" text="MEDIO">
      <formula>NOT(ISERROR(SEARCH(("MEDIO"),(I284))))</formula>
    </cfRule>
  </conditionalFormatting>
  <conditionalFormatting sqref="I284">
    <cfRule type="containsText" dxfId="5348" priority="3192" operator="containsText" text="ALTO">
      <formula>NOT(ISERROR(SEARCH(("ALTO"),(I284))))</formula>
    </cfRule>
  </conditionalFormatting>
  <conditionalFormatting sqref="I284">
    <cfRule type="cellIs" dxfId="5347" priority="3193" operator="between">
      <formula>5</formula>
      <formula>9</formula>
    </cfRule>
  </conditionalFormatting>
  <conditionalFormatting sqref="I284">
    <cfRule type="cellIs" dxfId="5346" priority="3194" operator="between">
      <formula>3</formula>
      <formula>4</formula>
    </cfRule>
  </conditionalFormatting>
  <conditionalFormatting sqref="I284">
    <cfRule type="cellIs" dxfId="5345" priority="3195" operator="between">
      <formula>1</formula>
      <formula>2</formula>
    </cfRule>
  </conditionalFormatting>
  <conditionalFormatting sqref="E289:E291 E294:E295">
    <cfRule type="containsText" dxfId="5344" priority="3172" operator="containsText" text="BAJO">
      <formula>NOT(ISERROR(SEARCH(("BAJO"),(E289))))</formula>
    </cfRule>
  </conditionalFormatting>
  <conditionalFormatting sqref="E289:E291 E294:E295">
    <cfRule type="containsText" dxfId="5343" priority="3173" operator="containsText" text="MEDIO">
      <formula>NOT(ISERROR(SEARCH(("MEDIO"),(E289))))</formula>
    </cfRule>
  </conditionalFormatting>
  <conditionalFormatting sqref="E289:E291 E294:E295">
    <cfRule type="containsText" dxfId="5342" priority="3174" operator="containsText" text="ALTO">
      <formula>NOT(ISERROR(SEARCH(("ALTO"),(E289))))</formula>
    </cfRule>
  </conditionalFormatting>
  <conditionalFormatting sqref="E289:E291 E294:E295">
    <cfRule type="cellIs" dxfId="5341" priority="3175" operator="between">
      <formula>5</formula>
      <formula>9</formula>
    </cfRule>
  </conditionalFormatting>
  <conditionalFormatting sqref="E289:E291 E294:E295">
    <cfRule type="cellIs" dxfId="5340" priority="3176" operator="between">
      <formula>3</formula>
      <formula>4</formula>
    </cfRule>
  </conditionalFormatting>
  <conditionalFormatting sqref="E289:E291 E294:E295">
    <cfRule type="cellIs" dxfId="5339" priority="3177" operator="between">
      <formula>1</formula>
      <formula>2</formula>
    </cfRule>
  </conditionalFormatting>
  <conditionalFormatting sqref="I289:I291 I294:I295">
    <cfRule type="containsText" dxfId="5338" priority="3178" operator="containsText" text="BAJO">
      <formula>NOT(ISERROR(SEARCH(("BAJO"),(I289))))</formula>
    </cfRule>
  </conditionalFormatting>
  <conditionalFormatting sqref="I289:I291 I294:I295">
    <cfRule type="containsText" dxfId="5337" priority="3179" operator="containsText" text="MEDIO">
      <formula>NOT(ISERROR(SEARCH(("MEDIO"),(I289))))</formula>
    </cfRule>
  </conditionalFormatting>
  <conditionalFormatting sqref="I289:I291 I294:I295">
    <cfRule type="containsText" dxfId="5336" priority="3180" operator="containsText" text="ALTO">
      <formula>NOT(ISERROR(SEARCH(("ALTO"),(I289))))</formula>
    </cfRule>
  </conditionalFormatting>
  <conditionalFormatting sqref="I289:I291 I294:I295">
    <cfRule type="cellIs" dxfId="5335" priority="3181" operator="between">
      <formula>5</formula>
      <formula>9</formula>
    </cfRule>
  </conditionalFormatting>
  <conditionalFormatting sqref="I289:I291 I294:I295">
    <cfRule type="cellIs" dxfId="5334" priority="3182" operator="between">
      <formula>3</formula>
      <formula>4</formula>
    </cfRule>
  </conditionalFormatting>
  <conditionalFormatting sqref="I289:I291 I294:I295">
    <cfRule type="cellIs" dxfId="5333" priority="3183" operator="between">
      <formula>1</formula>
      <formula>2</formula>
    </cfRule>
  </conditionalFormatting>
  <conditionalFormatting sqref="E293">
    <cfRule type="containsText" dxfId="5332" priority="3160" operator="containsText" text="BAJO">
      <formula>NOT(ISERROR(SEARCH(("BAJO"),(E293))))</formula>
    </cfRule>
  </conditionalFormatting>
  <conditionalFormatting sqref="E293">
    <cfRule type="containsText" dxfId="5331" priority="3161" operator="containsText" text="MEDIO">
      <formula>NOT(ISERROR(SEARCH(("MEDIO"),(E293))))</formula>
    </cfRule>
  </conditionalFormatting>
  <conditionalFormatting sqref="E293">
    <cfRule type="containsText" dxfId="5330" priority="3162" operator="containsText" text="ALTO">
      <formula>NOT(ISERROR(SEARCH(("ALTO"),(E293))))</formula>
    </cfRule>
  </conditionalFormatting>
  <conditionalFormatting sqref="E293">
    <cfRule type="cellIs" dxfId="5329" priority="3163" operator="between">
      <formula>5</formula>
      <formula>9</formula>
    </cfRule>
  </conditionalFormatting>
  <conditionalFormatting sqref="E293">
    <cfRule type="cellIs" dxfId="5328" priority="3164" operator="between">
      <formula>3</formula>
      <formula>4</formula>
    </cfRule>
  </conditionalFormatting>
  <conditionalFormatting sqref="E293">
    <cfRule type="cellIs" dxfId="5327" priority="3165" operator="between">
      <formula>1</formula>
      <formula>2</formula>
    </cfRule>
  </conditionalFormatting>
  <conditionalFormatting sqref="I293">
    <cfRule type="containsText" dxfId="5326" priority="3166" operator="containsText" text="BAJO">
      <formula>NOT(ISERROR(SEARCH(("BAJO"),(I293))))</formula>
    </cfRule>
  </conditionalFormatting>
  <conditionalFormatting sqref="I293">
    <cfRule type="containsText" dxfId="5325" priority="3167" operator="containsText" text="MEDIO">
      <formula>NOT(ISERROR(SEARCH(("MEDIO"),(I293))))</formula>
    </cfRule>
  </conditionalFormatting>
  <conditionalFormatting sqref="I293">
    <cfRule type="containsText" dxfId="5324" priority="3168" operator="containsText" text="ALTO">
      <formula>NOT(ISERROR(SEARCH(("ALTO"),(I293))))</formula>
    </cfRule>
  </conditionalFormatting>
  <conditionalFormatting sqref="I293">
    <cfRule type="cellIs" dxfId="5323" priority="3169" operator="between">
      <formula>5</formula>
      <formula>9</formula>
    </cfRule>
  </conditionalFormatting>
  <conditionalFormatting sqref="I293">
    <cfRule type="cellIs" dxfId="5322" priority="3170" operator="between">
      <formula>3</formula>
      <formula>4</formula>
    </cfRule>
  </conditionalFormatting>
  <conditionalFormatting sqref="I293">
    <cfRule type="cellIs" dxfId="5321" priority="3171" operator="between">
      <formula>1</formula>
      <formula>2</formula>
    </cfRule>
  </conditionalFormatting>
  <conditionalFormatting sqref="E298:E300 E303:E304">
    <cfRule type="containsText" dxfId="5320" priority="3148" operator="containsText" text="BAJO">
      <formula>NOT(ISERROR(SEARCH(("BAJO"),(E298))))</formula>
    </cfRule>
  </conditionalFormatting>
  <conditionalFormatting sqref="E298:E300 E303:E304">
    <cfRule type="containsText" dxfId="5319" priority="3149" operator="containsText" text="MEDIO">
      <formula>NOT(ISERROR(SEARCH(("MEDIO"),(E298))))</formula>
    </cfRule>
  </conditionalFormatting>
  <conditionalFormatting sqref="E298:E300 E303:E304">
    <cfRule type="containsText" dxfId="5318" priority="3150" operator="containsText" text="ALTO">
      <formula>NOT(ISERROR(SEARCH(("ALTO"),(E298))))</formula>
    </cfRule>
  </conditionalFormatting>
  <conditionalFormatting sqref="E298:E300 E303:E304">
    <cfRule type="cellIs" dxfId="5317" priority="3151" operator="between">
      <formula>5</formula>
      <formula>9</formula>
    </cfRule>
  </conditionalFormatting>
  <conditionalFormatting sqref="E298:E300 E303:E304">
    <cfRule type="cellIs" dxfId="5316" priority="3152" operator="between">
      <formula>3</formula>
      <formula>4</formula>
    </cfRule>
  </conditionalFormatting>
  <conditionalFormatting sqref="E298:E300 E303:E304">
    <cfRule type="cellIs" dxfId="5315" priority="3153" operator="between">
      <formula>1</formula>
      <formula>2</formula>
    </cfRule>
  </conditionalFormatting>
  <conditionalFormatting sqref="I298:I300 I303:I304">
    <cfRule type="containsText" dxfId="5314" priority="3154" operator="containsText" text="BAJO">
      <formula>NOT(ISERROR(SEARCH(("BAJO"),(I298))))</formula>
    </cfRule>
  </conditionalFormatting>
  <conditionalFormatting sqref="I298:I300 I303:I304">
    <cfRule type="containsText" dxfId="5313" priority="3155" operator="containsText" text="MEDIO">
      <formula>NOT(ISERROR(SEARCH(("MEDIO"),(I298))))</formula>
    </cfRule>
  </conditionalFormatting>
  <conditionalFormatting sqref="I298:I300 I303:I304">
    <cfRule type="containsText" dxfId="5312" priority="3156" operator="containsText" text="ALTO">
      <formula>NOT(ISERROR(SEARCH(("ALTO"),(I298))))</formula>
    </cfRule>
  </conditionalFormatting>
  <conditionalFormatting sqref="I298:I300 I303:I304">
    <cfRule type="cellIs" dxfId="5311" priority="3157" operator="between">
      <formula>5</formula>
      <formula>9</formula>
    </cfRule>
  </conditionalFormatting>
  <conditionalFormatting sqref="I298:I300 I303:I304">
    <cfRule type="cellIs" dxfId="5310" priority="3158" operator="between">
      <formula>3</formula>
      <formula>4</formula>
    </cfRule>
  </conditionalFormatting>
  <conditionalFormatting sqref="I298:I300 I303:I304">
    <cfRule type="cellIs" dxfId="5309" priority="3159" operator="between">
      <formula>1</formula>
      <formula>2</formula>
    </cfRule>
  </conditionalFormatting>
  <conditionalFormatting sqref="E302">
    <cfRule type="containsText" dxfId="5308" priority="3136" operator="containsText" text="BAJO">
      <formula>NOT(ISERROR(SEARCH(("BAJO"),(E302))))</formula>
    </cfRule>
  </conditionalFormatting>
  <conditionalFormatting sqref="E302">
    <cfRule type="containsText" dxfId="5307" priority="3137" operator="containsText" text="MEDIO">
      <formula>NOT(ISERROR(SEARCH(("MEDIO"),(E302))))</formula>
    </cfRule>
  </conditionalFormatting>
  <conditionalFormatting sqref="E302">
    <cfRule type="containsText" dxfId="5306" priority="3138" operator="containsText" text="ALTO">
      <formula>NOT(ISERROR(SEARCH(("ALTO"),(E302))))</formula>
    </cfRule>
  </conditionalFormatting>
  <conditionalFormatting sqref="E302">
    <cfRule type="cellIs" dxfId="5305" priority="3139" operator="between">
      <formula>5</formula>
      <formula>9</formula>
    </cfRule>
  </conditionalFormatting>
  <conditionalFormatting sqref="E302">
    <cfRule type="cellIs" dxfId="5304" priority="3140" operator="between">
      <formula>3</formula>
      <formula>4</formula>
    </cfRule>
  </conditionalFormatting>
  <conditionalFormatting sqref="E302">
    <cfRule type="cellIs" dxfId="5303" priority="3141" operator="between">
      <formula>1</formula>
      <formula>2</formula>
    </cfRule>
  </conditionalFormatting>
  <conditionalFormatting sqref="I302">
    <cfRule type="containsText" dxfId="5302" priority="3142" operator="containsText" text="BAJO">
      <formula>NOT(ISERROR(SEARCH(("BAJO"),(I302))))</formula>
    </cfRule>
  </conditionalFormatting>
  <conditionalFormatting sqref="I302">
    <cfRule type="containsText" dxfId="5301" priority="3143" operator="containsText" text="MEDIO">
      <formula>NOT(ISERROR(SEARCH(("MEDIO"),(I302))))</formula>
    </cfRule>
  </conditionalFormatting>
  <conditionalFormatting sqref="I302">
    <cfRule type="containsText" dxfId="5300" priority="3144" operator="containsText" text="ALTO">
      <formula>NOT(ISERROR(SEARCH(("ALTO"),(I302))))</formula>
    </cfRule>
  </conditionalFormatting>
  <conditionalFormatting sqref="I302">
    <cfRule type="cellIs" dxfId="5299" priority="3145" operator="between">
      <formula>5</formula>
      <formula>9</formula>
    </cfRule>
  </conditionalFormatting>
  <conditionalFormatting sqref="I302">
    <cfRule type="cellIs" dxfId="5298" priority="3146" operator="between">
      <formula>3</formula>
      <formula>4</formula>
    </cfRule>
  </conditionalFormatting>
  <conditionalFormatting sqref="I302">
    <cfRule type="cellIs" dxfId="5297" priority="3147" operator="between">
      <formula>1</formula>
      <formula>2</formula>
    </cfRule>
  </conditionalFormatting>
  <conditionalFormatting sqref="E307:E309 E312:E313">
    <cfRule type="containsText" dxfId="5296" priority="3124" operator="containsText" text="BAJO">
      <formula>NOT(ISERROR(SEARCH(("BAJO"),(E307))))</formula>
    </cfRule>
  </conditionalFormatting>
  <conditionalFormatting sqref="E307:E309 E312:E313">
    <cfRule type="containsText" dxfId="5295" priority="3125" operator="containsText" text="MEDIO">
      <formula>NOT(ISERROR(SEARCH(("MEDIO"),(E307))))</formula>
    </cfRule>
  </conditionalFormatting>
  <conditionalFormatting sqref="E307:E309 E312:E313">
    <cfRule type="containsText" dxfId="5294" priority="3126" operator="containsText" text="ALTO">
      <formula>NOT(ISERROR(SEARCH(("ALTO"),(E307))))</formula>
    </cfRule>
  </conditionalFormatting>
  <conditionalFormatting sqref="E307:E309 E312:E313">
    <cfRule type="cellIs" dxfId="5293" priority="3127" operator="between">
      <formula>5</formula>
      <formula>9</formula>
    </cfRule>
  </conditionalFormatting>
  <conditionalFormatting sqref="E307:E309 E312:E313">
    <cfRule type="cellIs" dxfId="5292" priority="3128" operator="between">
      <formula>3</formula>
      <formula>4</formula>
    </cfRule>
  </conditionalFormatting>
  <conditionalFormatting sqref="E307:E309 E312:E313">
    <cfRule type="cellIs" dxfId="5291" priority="3129" operator="between">
      <formula>1</formula>
      <formula>2</formula>
    </cfRule>
  </conditionalFormatting>
  <conditionalFormatting sqref="I307:I309 I312:I313">
    <cfRule type="containsText" dxfId="5290" priority="3130" operator="containsText" text="BAJO">
      <formula>NOT(ISERROR(SEARCH(("BAJO"),(I307))))</formula>
    </cfRule>
  </conditionalFormatting>
  <conditionalFormatting sqref="I307:I309 I312:I313">
    <cfRule type="containsText" dxfId="5289" priority="3131" operator="containsText" text="MEDIO">
      <formula>NOT(ISERROR(SEARCH(("MEDIO"),(I307))))</formula>
    </cfRule>
  </conditionalFormatting>
  <conditionalFormatting sqref="I307:I309 I312:I313">
    <cfRule type="containsText" dxfId="5288" priority="3132" operator="containsText" text="ALTO">
      <formula>NOT(ISERROR(SEARCH(("ALTO"),(I307))))</formula>
    </cfRule>
  </conditionalFormatting>
  <conditionalFormatting sqref="I307:I309 I312:I313">
    <cfRule type="cellIs" dxfId="5287" priority="3133" operator="between">
      <formula>5</formula>
      <formula>9</formula>
    </cfRule>
  </conditionalFormatting>
  <conditionalFormatting sqref="I307:I309 I312:I313">
    <cfRule type="cellIs" dxfId="5286" priority="3134" operator="between">
      <formula>3</formula>
      <formula>4</formula>
    </cfRule>
  </conditionalFormatting>
  <conditionalFormatting sqref="I307:I309 I312:I313">
    <cfRule type="cellIs" dxfId="5285" priority="3135" operator="between">
      <formula>1</formula>
      <formula>2</formula>
    </cfRule>
  </conditionalFormatting>
  <conditionalFormatting sqref="E311">
    <cfRule type="containsText" dxfId="5284" priority="3112" operator="containsText" text="BAJO">
      <formula>NOT(ISERROR(SEARCH(("BAJO"),(E311))))</formula>
    </cfRule>
  </conditionalFormatting>
  <conditionalFormatting sqref="E311">
    <cfRule type="containsText" dxfId="5283" priority="3113" operator="containsText" text="MEDIO">
      <formula>NOT(ISERROR(SEARCH(("MEDIO"),(E311))))</formula>
    </cfRule>
  </conditionalFormatting>
  <conditionalFormatting sqref="E311">
    <cfRule type="containsText" dxfId="5282" priority="3114" operator="containsText" text="ALTO">
      <formula>NOT(ISERROR(SEARCH(("ALTO"),(E311))))</formula>
    </cfRule>
  </conditionalFormatting>
  <conditionalFormatting sqref="E311">
    <cfRule type="cellIs" dxfId="5281" priority="3115" operator="between">
      <formula>5</formula>
      <formula>9</formula>
    </cfRule>
  </conditionalFormatting>
  <conditionalFormatting sqref="E311">
    <cfRule type="cellIs" dxfId="5280" priority="3116" operator="between">
      <formula>3</formula>
      <formula>4</formula>
    </cfRule>
  </conditionalFormatting>
  <conditionalFormatting sqref="E311">
    <cfRule type="cellIs" dxfId="5279" priority="3117" operator="between">
      <formula>1</formula>
      <formula>2</formula>
    </cfRule>
  </conditionalFormatting>
  <conditionalFormatting sqref="I311">
    <cfRule type="containsText" dxfId="5278" priority="3118" operator="containsText" text="BAJO">
      <formula>NOT(ISERROR(SEARCH(("BAJO"),(I311))))</formula>
    </cfRule>
  </conditionalFormatting>
  <conditionalFormatting sqref="I311">
    <cfRule type="containsText" dxfId="5277" priority="3119" operator="containsText" text="MEDIO">
      <formula>NOT(ISERROR(SEARCH(("MEDIO"),(I311))))</formula>
    </cfRule>
  </conditionalFormatting>
  <conditionalFormatting sqref="I311">
    <cfRule type="containsText" dxfId="5276" priority="3120" operator="containsText" text="ALTO">
      <formula>NOT(ISERROR(SEARCH(("ALTO"),(I311))))</formula>
    </cfRule>
  </conditionalFormatting>
  <conditionalFormatting sqref="I311">
    <cfRule type="cellIs" dxfId="5275" priority="3121" operator="between">
      <formula>5</formula>
      <formula>9</formula>
    </cfRule>
  </conditionalFormatting>
  <conditionalFormatting sqref="I311">
    <cfRule type="cellIs" dxfId="5274" priority="3122" operator="between">
      <formula>3</formula>
      <formula>4</formula>
    </cfRule>
  </conditionalFormatting>
  <conditionalFormatting sqref="I311">
    <cfRule type="cellIs" dxfId="5273" priority="3123" operator="between">
      <formula>1</formula>
      <formula>2</formula>
    </cfRule>
  </conditionalFormatting>
  <conditionalFormatting sqref="E316:E318 E321:E322">
    <cfRule type="containsText" dxfId="5272" priority="3100" operator="containsText" text="BAJO">
      <formula>NOT(ISERROR(SEARCH(("BAJO"),(E316))))</formula>
    </cfRule>
  </conditionalFormatting>
  <conditionalFormatting sqref="E316:E318 E321:E322">
    <cfRule type="containsText" dxfId="5271" priority="3101" operator="containsText" text="MEDIO">
      <formula>NOT(ISERROR(SEARCH(("MEDIO"),(E316))))</formula>
    </cfRule>
  </conditionalFormatting>
  <conditionalFormatting sqref="E316:E318 E321:E322">
    <cfRule type="containsText" dxfId="5270" priority="3102" operator="containsText" text="ALTO">
      <formula>NOT(ISERROR(SEARCH(("ALTO"),(E316))))</formula>
    </cfRule>
  </conditionalFormatting>
  <conditionalFormatting sqref="E316:E318 E321:E322">
    <cfRule type="cellIs" dxfId="5269" priority="3103" operator="between">
      <formula>5</formula>
      <formula>9</formula>
    </cfRule>
  </conditionalFormatting>
  <conditionalFormatting sqref="E316:E318 E321:E322">
    <cfRule type="cellIs" dxfId="5268" priority="3104" operator="between">
      <formula>3</formula>
      <formula>4</formula>
    </cfRule>
  </conditionalFormatting>
  <conditionalFormatting sqref="E316:E318 E321:E322">
    <cfRule type="cellIs" dxfId="5267" priority="3105" operator="between">
      <formula>1</formula>
      <formula>2</formula>
    </cfRule>
  </conditionalFormatting>
  <conditionalFormatting sqref="I316:I318 I321:I322">
    <cfRule type="containsText" dxfId="5266" priority="3106" operator="containsText" text="BAJO">
      <formula>NOT(ISERROR(SEARCH(("BAJO"),(I316))))</formula>
    </cfRule>
  </conditionalFormatting>
  <conditionalFormatting sqref="I316:I318 I321:I322">
    <cfRule type="containsText" dxfId="5265" priority="3107" operator="containsText" text="MEDIO">
      <formula>NOT(ISERROR(SEARCH(("MEDIO"),(I316))))</formula>
    </cfRule>
  </conditionalFormatting>
  <conditionalFormatting sqref="I316:I318 I321:I322">
    <cfRule type="containsText" dxfId="5264" priority="3108" operator="containsText" text="ALTO">
      <formula>NOT(ISERROR(SEARCH(("ALTO"),(I316))))</formula>
    </cfRule>
  </conditionalFormatting>
  <conditionalFormatting sqref="I316:I318 I321:I322">
    <cfRule type="cellIs" dxfId="5263" priority="3109" operator="between">
      <formula>5</formula>
      <formula>9</formula>
    </cfRule>
  </conditionalFormatting>
  <conditionalFormatting sqref="I316:I318 I321:I322">
    <cfRule type="cellIs" dxfId="5262" priority="3110" operator="between">
      <formula>3</formula>
      <formula>4</formula>
    </cfRule>
  </conditionalFormatting>
  <conditionalFormatting sqref="I316:I318 I321:I322">
    <cfRule type="cellIs" dxfId="5261" priority="3111" operator="between">
      <formula>1</formula>
      <formula>2</formula>
    </cfRule>
  </conditionalFormatting>
  <conditionalFormatting sqref="E320">
    <cfRule type="containsText" dxfId="5260" priority="3088" operator="containsText" text="BAJO">
      <formula>NOT(ISERROR(SEARCH(("BAJO"),(E320))))</formula>
    </cfRule>
  </conditionalFormatting>
  <conditionalFormatting sqref="E320">
    <cfRule type="containsText" dxfId="5259" priority="3089" operator="containsText" text="MEDIO">
      <formula>NOT(ISERROR(SEARCH(("MEDIO"),(E320))))</formula>
    </cfRule>
  </conditionalFormatting>
  <conditionalFormatting sqref="E320">
    <cfRule type="containsText" dxfId="5258" priority="3090" operator="containsText" text="ALTO">
      <formula>NOT(ISERROR(SEARCH(("ALTO"),(E320))))</formula>
    </cfRule>
  </conditionalFormatting>
  <conditionalFormatting sqref="E320">
    <cfRule type="cellIs" dxfId="5257" priority="3091" operator="between">
      <formula>5</formula>
      <formula>9</formula>
    </cfRule>
  </conditionalFormatting>
  <conditionalFormatting sqref="E320">
    <cfRule type="cellIs" dxfId="5256" priority="3092" operator="between">
      <formula>3</formula>
      <formula>4</formula>
    </cfRule>
  </conditionalFormatting>
  <conditionalFormatting sqref="E320">
    <cfRule type="cellIs" dxfId="5255" priority="3093" operator="between">
      <formula>1</formula>
      <formula>2</formula>
    </cfRule>
  </conditionalFormatting>
  <conditionalFormatting sqref="I320">
    <cfRule type="containsText" dxfId="5254" priority="3094" operator="containsText" text="BAJO">
      <formula>NOT(ISERROR(SEARCH(("BAJO"),(I320))))</formula>
    </cfRule>
  </conditionalFormatting>
  <conditionalFormatting sqref="I320">
    <cfRule type="containsText" dxfId="5253" priority="3095" operator="containsText" text="MEDIO">
      <formula>NOT(ISERROR(SEARCH(("MEDIO"),(I320))))</formula>
    </cfRule>
  </conditionalFormatting>
  <conditionalFormatting sqref="I320">
    <cfRule type="containsText" dxfId="5252" priority="3096" operator="containsText" text="ALTO">
      <formula>NOT(ISERROR(SEARCH(("ALTO"),(I320))))</formula>
    </cfRule>
  </conditionalFormatting>
  <conditionalFormatting sqref="I320">
    <cfRule type="cellIs" dxfId="5251" priority="3097" operator="between">
      <formula>5</formula>
      <formula>9</formula>
    </cfRule>
  </conditionalFormatting>
  <conditionalFormatting sqref="I320">
    <cfRule type="cellIs" dxfId="5250" priority="3098" operator="between">
      <formula>3</formula>
      <formula>4</formula>
    </cfRule>
  </conditionalFormatting>
  <conditionalFormatting sqref="I320">
    <cfRule type="cellIs" dxfId="5249" priority="3099" operator="between">
      <formula>1</formula>
      <formula>2</formula>
    </cfRule>
  </conditionalFormatting>
  <conditionalFormatting sqref="E325:E327 E330:E331">
    <cfRule type="containsText" dxfId="5248" priority="3076" operator="containsText" text="BAJO">
      <formula>NOT(ISERROR(SEARCH(("BAJO"),(E325))))</formula>
    </cfRule>
  </conditionalFormatting>
  <conditionalFormatting sqref="E325:E327 E330:E331">
    <cfRule type="containsText" dxfId="5247" priority="3077" operator="containsText" text="MEDIO">
      <formula>NOT(ISERROR(SEARCH(("MEDIO"),(E325))))</formula>
    </cfRule>
  </conditionalFormatting>
  <conditionalFormatting sqref="E325:E327 E330:E331">
    <cfRule type="containsText" dxfId="5246" priority="3078" operator="containsText" text="ALTO">
      <formula>NOT(ISERROR(SEARCH(("ALTO"),(E325))))</formula>
    </cfRule>
  </conditionalFormatting>
  <conditionalFormatting sqref="E325:E327 E330:E331">
    <cfRule type="cellIs" dxfId="5245" priority="3079" operator="between">
      <formula>5</formula>
      <formula>9</formula>
    </cfRule>
  </conditionalFormatting>
  <conditionalFormatting sqref="E325:E327 E330:E331">
    <cfRule type="cellIs" dxfId="5244" priority="3080" operator="between">
      <formula>3</formula>
      <formula>4</formula>
    </cfRule>
  </conditionalFormatting>
  <conditionalFormatting sqref="E325:E327 E330:E331">
    <cfRule type="cellIs" dxfId="5243" priority="3081" operator="between">
      <formula>1</formula>
      <formula>2</formula>
    </cfRule>
  </conditionalFormatting>
  <conditionalFormatting sqref="I325:I327 I330:I331">
    <cfRule type="containsText" dxfId="5242" priority="3082" operator="containsText" text="BAJO">
      <formula>NOT(ISERROR(SEARCH(("BAJO"),(I325))))</formula>
    </cfRule>
  </conditionalFormatting>
  <conditionalFormatting sqref="I325:I327 I330:I331">
    <cfRule type="containsText" dxfId="5241" priority="3083" operator="containsText" text="MEDIO">
      <formula>NOT(ISERROR(SEARCH(("MEDIO"),(I325))))</formula>
    </cfRule>
  </conditionalFormatting>
  <conditionalFormatting sqref="I325:I327 I330:I331">
    <cfRule type="containsText" dxfId="5240" priority="3084" operator="containsText" text="ALTO">
      <formula>NOT(ISERROR(SEARCH(("ALTO"),(I325))))</formula>
    </cfRule>
  </conditionalFormatting>
  <conditionalFormatting sqref="I325:I327 I330:I331">
    <cfRule type="cellIs" dxfId="5239" priority="3085" operator="between">
      <formula>5</formula>
      <formula>9</formula>
    </cfRule>
  </conditionalFormatting>
  <conditionalFormatting sqref="I325:I327 I330:I331">
    <cfRule type="cellIs" dxfId="5238" priority="3086" operator="between">
      <formula>3</formula>
      <formula>4</formula>
    </cfRule>
  </conditionalFormatting>
  <conditionalFormatting sqref="I325:I327 I330:I331">
    <cfRule type="cellIs" dxfId="5237" priority="3087" operator="between">
      <formula>1</formula>
      <formula>2</formula>
    </cfRule>
  </conditionalFormatting>
  <conditionalFormatting sqref="E329">
    <cfRule type="containsText" dxfId="5236" priority="3064" operator="containsText" text="BAJO">
      <formula>NOT(ISERROR(SEARCH(("BAJO"),(E329))))</formula>
    </cfRule>
  </conditionalFormatting>
  <conditionalFormatting sqref="E329">
    <cfRule type="containsText" dxfId="5235" priority="3065" operator="containsText" text="MEDIO">
      <formula>NOT(ISERROR(SEARCH(("MEDIO"),(E329))))</formula>
    </cfRule>
  </conditionalFormatting>
  <conditionalFormatting sqref="E329">
    <cfRule type="containsText" dxfId="5234" priority="3066" operator="containsText" text="ALTO">
      <formula>NOT(ISERROR(SEARCH(("ALTO"),(E329))))</formula>
    </cfRule>
  </conditionalFormatting>
  <conditionalFormatting sqref="E329">
    <cfRule type="cellIs" dxfId="5233" priority="3067" operator="between">
      <formula>5</formula>
      <formula>9</formula>
    </cfRule>
  </conditionalFormatting>
  <conditionalFormatting sqref="E329">
    <cfRule type="cellIs" dxfId="5232" priority="3068" operator="between">
      <formula>3</formula>
      <formula>4</formula>
    </cfRule>
  </conditionalFormatting>
  <conditionalFormatting sqref="E329">
    <cfRule type="cellIs" dxfId="5231" priority="3069" operator="between">
      <formula>1</formula>
      <formula>2</formula>
    </cfRule>
  </conditionalFormatting>
  <conditionalFormatting sqref="I329">
    <cfRule type="containsText" dxfId="5230" priority="3070" operator="containsText" text="BAJO">
      <formula>NOT(ISERROR(SEARCH(("BAJO"),(I329))))</formula>
    </cfRule>
  </conditionalFormatting>
  <conditionalFormatting sqref="I329">
    <cfRule type="containsText" dxfId="5229" priority="3071" operator="containsText" text="MEDIO">
      <formula>NOT(ISERROR(SEARCH(("MEDIO"),(I329))))</formula>
    </cfRule>
  </conditionalFormatting>
  <conditionalFormatting sqref="I329">
    <cfRule type="containsText" dxfId="5228" priority="3072" operator="containsText" text="ALTO">
      <formula>NOT(ISERROR(SEARCH(("ALTO"),(I329))))</formula>
    </cfRule>
  </conditionalFormatting>
  <conditionalFormatting sqref="I329">
    <cfRule type="cellIs" dxfId="5227" priority="3073" operator="between">
      <formula>5</formula>
      <formula>9</formula>
    </cfRule>
  </conditionalFormatting>
  <conditionalFormatting sqref="I329">
    <cfRule type="cellIs" dxfId="5226" priority="3074" operator="between">
      <formula>3</formula>
      <formula>4</formula>
    </cfRule>
  </conditionalFormatting>
  <conditionalFormatting sqref="I329">
    <cfRule type="cellIs" dxfId="5225" priority="3075" operator="between">
      <formula>1</formula>
      <formula>2</formula>
    </cfRule>
  </conditionalFormatting>
  <conditionalFormatting sqref="E334:E336 E339:E340">
    <cfRule type="containsText" dxfId="5224" priority="3052" operator="containsText" text="BAJO">
      <formula>NOT(ISERROR(SEARCH(("BAJO"),(E334))))</formula>
    </cfRule>
  </conditionalFormatting>
  <conditionalFormatting sqref="E334:E336 E339:E340">
    <cfRule type="containsText" dxfId="5223" priority="3053" operator="containsText" text="MEDIO">
      <formula>NOT(ISERROR(SEARCH(("MEDIO"),(E334))))</formula>
    </cfRule>
  </conditionalFormatting>
  <conditionalFormatting sqref="E334:E336 E339:E340">
    <cfRule type="containsText" dxfId="5222" priority="3054" operator="containsText" text="ALTO">
      <formula>NOT(ISERROR(SEARCH(("ALTO"),(E334))))</formula>
    </cfRule>
  </conditionalFormatting>
  <conditionalFormatting sqref="E334:E336 E339:E340">
    <cfRule type="cellIs" dxfId="5221" priority="3055" operator="between">
      <formula>5</formula>
      <formula>9</formula>
    </cfRule>
  </conditionalFormatting>
  <conditionalFormatting sqref="E334:E336 E339:E340">
    <cfRule type="cellIs" dxfId="5220" priority="3056" operator="between">
      <formula>3</formula>
      <formula>4</formula>
    </cfRule>
  </conditionalFormatting>
  <conditionalFormatting sqref="E334:E336 E339:E340">
    <cfRule type="cellIs" dxfId="5219" priority="3057" operator="between">
      <formula>1</formula>
      <formula>2</formula>
    </cfRule>
  </conditionalFormatting>
  <conditionalFormatting sqref="I334:I336 I339:I340">
    <cfRule type="containsText" dxfId="5218" priority="3058" operator="containsText" text="BAJO">
      <formula>NOT(ISERROR(SEARCH(("BAJO"),(I334))))</formula>
    </cfRule>
  </conditionalFormatting>
  <conditionalFormatting sqref="I334:I336 I339:I340">
    <cfRule type="containsText" dxfId="5217" priority="3059" operator="containsText" text="MEDIO">
      <formula>NOT(ISERROR(SEARCH(("MEDIO"),(I334))))</formula>
    </cfRule>
  </conditionalFormatting>
  <conditionalFormatting sqref="I334:I336 I339:I340">
    <cfRule type="containsText" dxfId="5216" priority="3060" operator="containsText" text="ALTO">
      <formula>NOT(ISERROR(SEARCH(("ALTO"),(I334))))</formula>
    </cfRule>
  </conditionalFormatting>
  <conditionalFormatting sqref="I334:I336 I339:I340">
    <cfRule type="cellIs" dxfId="5215" priority="3061" operator="between">
      <formula>5</formula>
      <formula>9</formula>
    </cfRule>
  </conditionalFormatting>
  <conditionalFormatting sqref="I334:I336 I339:I340">
    <cfRule type="cellIs" dxfId="5214" priority="3062" operator="between">
      <formula>3</formula>
      <formula>4</formula>
    </cfRule>
  </conditionalFormatting>
  <conditionalFormatting sqref="I334:I336 I339:I340">
    <cfRule type="cellIs" dxfId="5213" priority="3063" operator="between">
      <formula>1</formula>
      <formula>2</formula>
    </cfRule>
  </conditionalFormatting>
  <conditionalFormatting sqref="E338">
    <cfRule type="containsText" dxfId="5212" priority="3040" operator="containsText" text="BAJO">
      <formula>NOT(ISERROR(SEARCH(("BAJO"),(E338))))</formula>
    </cfRule>
  </conditionalFormatting>
  <conditionalFormatting sqref="E338">
    <cfRule type="containsText" dxfId="5211" priority="3041" operator="containsText" text="MEDIO">
      <formula>NOT(ISERROR(SEARCH(("MEDIO"),(E338))))</formula>
    </cfRule>
  </conditionalFormatting>
  <conditionalFormatting sqref="E338">
    <cfRule type="containsText" dxfId="5210" priority="3042" operator="containsText" text="ALTO">
      <formula>NOT(ISERROR(SEARCH(("ALTO"),(E338))))</formula>
    </cfRule>
  </conditionalFormatting>
  <conditionalFormatting sqref="E338">
    <cfRule type="cellIs" dxfId="5209" priority="3043" operator="between">
      <formula>5</formula>
      <formula>9</formula>
    </cfRule>
  </conditionalFormatting>
  <conditionalFormatting sqref="E338">
    <cfRule type="cellIs" dxfId="5208" priority="3044" operator="between">
      <formula>3</formula>
      <formula>4</formula>
    </cfRule>
  </conditionalFormatting>
  <conditionalFormatting sqref="E338">
    <cfRule type="cellIs" dxfId="5207" priority="3045" operator="between">
      <formula>1</formula>
      <formula>2</formula>
    </cfRule>
  </conditionalFormatting>
  <conditionalFormatting sqref="I338">
    <cfRule type="containsText" dxfId="5206" priority="3046" operator="containsText" text="BAJO">
      <formula>NOT(ISERROR(SEARCH(("BAJO"),(I338))))</formula>
    </cfRule>
  </conditionalFormatting>
  <conditionalFormatting sqref="I338">
    <cfRule type="containsText" dxfId="5205" priority="3047" operator="containsText" text="MEDIO">
      <formula>NOT(ISERROR(SEARCH(("MEDIO"),(I338))))</formula>
    </cfRule>
  </conditionalFormatting>
  <conditionalFormatting sqref="I338">
    <cfRule type="containsText" dxfId="5204" priority="3048" operator="containsText" text="ALTO">
      <formula>NOT(ISERROR(SEARCH(("ALTO"),(I338))))</formula>
    </cfRule>
  </conditionalFormatting>
  <conditionalFormatting sqref="I338">
    <cfRule type="cellIs" dxfId="5203" priority="3049" operator="between">
      <formula>5</formula>
      <formula>9</formula>
    </cfRule>
  </conditionalFormatting>
  <conditionalFormatting sqref="I338">
    <cfRule type="cellIs" dxfId="5202" priority="3050" operator="between">
      <formula>3</formula>
      <formula>4</formula>
    </cfRule>
  </conditionalFormatting>
  <conditionalFormatting sqref="I338">
    <cfRule type="cellIs" dxfId="5201" priority="3051" operator="between">
      <formula>1</formula>
      <formula>2</formula>
    </cfRule>
  </conditionalFormatting>
  <conditionalFormatting sqref="E343:E345 E348:E349">
    <cfRule type="containsText" dxfId="5200" priority="3028" operator="containsText" text="BAJO">
      <formula>NOT(ISERROR(SEARCH(("BAJO"),(E343))))</formula>
    </cfRule>
  </conditionalFormatting>
  <conditionalFormatting sqref="E343:E345 E348:E349">
    <cfRule type="containsText" dxfId="5199" priority="3029" operator="containsText" text="MEDIO">
      <formula>NOT(ISERROR(SEARCH(("MEDIO"),(E343))))</formula>
    </cfRule>
  </conditionalFormatting>
  <conditionalFormatting sqref="E343:E345 E348:E349">
    <cfRule type="containsText" dxfId="5198" priority="3030" operator="containsText" text="ALTO">
      <formula>NOT(ISERROR(SEARCH(("ALTO"),(E343))))</formula>
    </cfRule>
  </conditionalFormatting>
  <conditionalFormatting sqref="E343:E345 E348:E349">
    <cfRule type="cellIs" dxfId="5197" priority="3031" operator="between">
      <formula>5</formula>
      <formula>9</formula>
    </cfRule>
  </conditionalFormatting>
  <conditionalFormatting sqref="E343:E345 E348:E349">
    <cfRule type="cellIs" dxfId="5196" priority="3032" operator="between">
      <formula>3</formula>
      <formula>4</formula>
    </cfRule>
  </conditionalFormatting>
  <conditionalFormatting sqref="E343:E345 E348:E349">
    <cfRule type="cellIs" dxfId="5195" priority="3033" operator="between">
      <formula>1</formula>
      <formula>2</formula>
    </cfRule>
  </conditionalFormatting>
  <conditionalFormatting sqref="I343:I345 I348:I349">
    <cfRule type="containsText" dxfId="5194" priority="3034" operator="containsText" text="BAJO">
      <formula>NOT(ISERROR(SEARCH(("BAJO"),(I343))))</formula>
    </cfRule>
  </conditionalFormatting>
  <conditionalFormatting sqref="I343:I345 I348:I349">
    <cfRule type="containsText" dxfId="5193" priority="3035" operator="containsText" text="MEDIO">
      <formula>NOT(ISERROR(SEARCH(("MEDIO"),(I343))))</formula>
    </cfRule>
  </conditionalFormatting>
  <conditionalFormatting sqref="I343:I345 I348:I349">
    <cfRule type="containsText" dxfId="5192" priority="3036" operator="containsText" text="ALTO">
      <formula>NOT(ISERROR(SEARCH(("ALTO"),(I343))))</formula>
    </cfRule>
  </conditionalFormatting>
  <conditionalFormatting sqref="I343:I345 I348:I349">
    <cfRule type="cellIs" dxfId="5191" priority="3037" operator="between">
      <formula>5</formula>
      <formula>9</formula>
    </cfRule>
  </conditionalFormatting>
  <conditionalFormatting sqref="I343:I345 I348:I349">
    <cfRule type="cellIs" dxfId="5190" priority="3038" operator="between">
      <formula>3</formula>
      <formula>4</formula>
    </cfRule>
  </conditionalFormatting>
  <conditionalFormatting sqref="I343:I345 I348:I349">
    <cfRule type="cellIs" dxfId="5189" priority="3039" operator="between">
      <formula>1</formula>
      <formula>2</formula>
    </cfRule>
  </conditionalFormatting>
  <conditionalFormatting sqref="E347">
    <cfRule type="containsText" dxfId="5188" priority="3016" operator="containsText" text="BAJO">
      <formula>NOT(ISERROR(SEARCH(("BAJO"),(E347))))</formula>
    </cfRule>
  </conditionalFormatting>
  <conditionalFormatting sqref="E347">
    <cfRule type="containsText" dxfId="5187" priority="3017" operator="containsText" text="MEDIO">
      <formula>NOT(ISERROR(SEARCH(("MEDIO"),(E347))))</formula>
    </cfRule>
  </conditionalFormatting>
  <conditionalFormatting sqref="E347">
    <cfRule type="containsText" dxfId="5186" priority="3018" operator="containsText" text="ALTO">
      <formula>NOT(ISERROR(SEARCH(("ALTO"),(E347))))</formula>
    </cfRule>
  </conditionalFormatting>
  <conditionalFormatting sqref="E347">
    <cfRule type="cellIs" dxfId="5185" priority="3019" operator="between">
      <formula>5</formula>
      <formula>9</formula>
    </cfRule>
  </conditionalFormatting>
  <conditionalFormatting sqref="E347">
    <cfRule type="cellIs" dxfId="5184" priority="3020" operator="between">
      <formula>3</formula>
      <formula>4</formula>
    </cfRule>
  </conditionalFormatting>
  <conditionalFormatting sqref="E347">
    <cfRule type="cellIs" dxfId="5183" priority="3021" operator="between">
      <formula>1</formula>
      <formula>2</formula>
    </cfRule>
  </conditionalFormatting>
  <conditionalFormatting sqref="I347">
    <cfRule type="containsText" dxfId="5182" priority="3022" operator="containsText" text="BAJO">
      <formula>NOT(ISERROR(SEARCH(("BAJO"),(I347))))</formula>
    </cfRule>
  </conditionalFormatting>
  <conditionalFormatting sqref="I347">
    <cfRule type="containsText" dxfId="5181" priority="3023" operator="containsText" text="MEDIO">
      <formula>NOT(ISERROR(SEARCH(("MEDIO"),(I347))))</formula>
    </cfRule>
  </conditionalFormatting>
  <conditionalFormatting sqref="I347">
    <cfRule type="containsText" dxfId="5180" priority="3024" operator="containsText" text="ALTO">
      <formula>NOT(ISERROR(SEARCH(("ALTO"),(I347))))</formula>
    </cfRule>
  </conditionalFormatting>
  <conditionalFormatting sqref="I347">
    <cfRule type="cellIs" dxfId="5179" priority="3025" operator="between">
      <formula>5</formula>
      <formula>9</formula>
    </cfRule>
  </conditionalFormatting>
  <conditionalFormatting sqref="I347">
    <cfRule type="cellIs" dxfId="5178" priority="3026" operator="between">
      <formula>3</formula>
      <formula>4</formula>
    </cfRule>
  </conditionalFormatting>
  <conditionalFormatting sqref="I347">
    <cfRule type="cellIs" dxfId="5177" priority="3027" operator="between">
      <formula>1</formula>
      <formula>2</formula>
    </cfRule>
  </conditionalFormatting>
  <conditionalFormatting sqref="E352:E354 E357:E358">
    <cfRule type="containsText" dxfId="5176" priority="3004" operator="containsText" text="BAJO">
      <formula>NOT(ISERROR(SEARCH(("BAJO"),(E352))))</formula>
    </cfRule>
  </conditionalFormatting>
  <conditionalFormatting sqref="E352:E354 E357:E358">
    <cfRule type="containsText" dxfId="5175" priority="3005" operator="containsText" text="MEDIO">
      <formula>NOT(ISERROR(SEARCH(("MEDIO"),(E352))))</formula>
    </cfRule>
  </conditionalFormatting>
  <conditionalFormatting sqref="E352:E354 E357:E358">
    <cfRule type="containsText" dxfId="5174" priority="3006" operator="containsText" text="ALTO">
      <formula>NOT(ISERROR(SEARCH(("ALTO"),(E352))))</formula>
    </cfRule>
  </conditionalFormatting>
  <conditionalFormatting sqref="E352:E354 E357:E358">
    <cfRule type="cellIs" dxfId="5173" priority="3007" operator="between">
      <formula>5</formula>
      <formula>9</formula>
    </cfRule>
  </conditionalFormatting>
  <conditionalFormatting sqref="E352:E354 E357:E358">
    <cfRule type="cellIs" dxfId="5172" priority="3008" operator="between">
      <formula>3</formula>
      <formula>4</formula>
    </cfRule>
  </conditionalFormatting>
  <conditionalFormatting sqref="E352:E354 E357:E358">
    <cfRule type="cellIs" dxfId="5171" priority="3009" operator="between">
      <formula>1</formula>
      <formula>2</formula>
    </cfRule>
  </conditionalFormatting>
  <conditionalFormatting sqref="I352:I354 I357:I358">
    <cfRule type="containsText" dxfId="5170" priority="3010" operator="containsText" text="BAJO">
      <formula>NOT(ISERROR(SEARCH(("BAJO"),(I352))))</formula>
    </cfRule>
  </conditionalFormatting>
  <conditionalFormatting sqref="I352:I354 I357:I358">
    <cfRule type="containsText" dxfId="5169" priority="3011" operator="containsText" text="MEDIO">
      <formula>NOT(ISERROR(SEARCH(("MEDIO"),(I352))))</formula>
    </cfRule>
  </conditionalFormatting>
  <conditionalFormatting sqref="I352:I354 I357:I358">
    <cfRule type="containsText" dxfId="5168" priority="3012" operator="containsText" text="ALTO">
      <formula>NOT(ISERROR(SEARCH(("ALTO"),(I352))))</formula>
    </cfRule>
  </conditionalFormatting>
  <conditionalFormatting sqref="I352:I354 I357:I358">
    <cfRule type="cellIs" dxfId="5167" priority="3013" operator="between">
      <formula>5</formula>
      <formula>9</formula>
    </cfRule>
  </conditionalFormatting>
  <conditionalFormatting sqref="I352:I354 I357:I358">
    <cfRule type="cellIs" dxfId="5166" priority="3014" operator="between">
      <formula>3</formula>
      <formula>4</formula>
    </cfRule>
  </conditionalFormatting>
  <conditionalFormatting sqref="I352:I354 I357:I358">
    <cfRule type="cellIs" dxfId="5165" priority="3015" operator="between">
      <formula>1</formula>
      <formula>2</formula>
    </cfRule>
  </conditionalFormatting>
  <conditionalFormatting sqref="E356">
    <cfRule type="containsText" dxfId="5164" priority="2992" operator="containsText" text="BAJO">
      <formula>NOT(ISERROR(SEARCH(("BAJO"),(E356))))</formula>
    </cfRule>
  </conditionalFormatting>
  <conditionalFormatting sqref="E356">
    <cfRule type="containsText" dxfId="5163" priority="2993" operator="containsText" text="MEDIO">
      <formula>NOT(ISERROR(SEARCH(("MEDIO"),(E356))))</formula>
    </cfRule>
  </conditionalFormatting>
  <conditionalFormatting sqref="E356">
    <cfRule type="containsText" dxfId="5162" priority="2994" operator="containsText" text="ALTO">
      <formula>NOT(ISERROR(SEARCH(("ALTO"),(E356))))</formula>
    </cfRule>
  </conditionalFormatting>
  <conditionalFormatting sqref="E356">
    <cfRule type="cellIs" dxfId="5161" priority="2995" operator="between">
      <formula>5</formula>
      <formula>9</formula>
    </cfRule>
  </conditionalFormatting>
  <conditionalFormatting sqref="E356">
    <cfRule type="cellIs" dxfId="5160" priority="2996" operator="between">
      <formula>3</formula>
      <formula>4</formula>
    </cfRule>
  </conditionalFormatting>
  <conditionalFormatting sqref="E356">
    <cfRule type="cellIs" dxfId="5159" priority="2997" operator="between">
      <formula>1</formula>
      <formula>2</formula>
    </cfRule>
  </conditionalFormatting>
  <conditionalFormatting sqref="I356">
    <cfRule type="containsText" dxfId="5158" priority="2998" operator="containsText" text="BAJO">
      <formula>NOT(ISERROR(SEARCH(("BAJO"),(I356))))</formula>
    </cfRule>
  </conditionalFormatting>
  <conditionalFormatting sqref="I356">
    <cfRule type="containsText" dxfId="5157" priority="2999" operator="containsText" text="MEDIO">
      <formula>NOT(ISERROR(SEARCH(("MEDIO"),(I356))))</formula>
    </cfRule>
  </conditionalFormatting>
  <conditionalFormatting sqref="I356">
    <cfRule type="containsText" dxfId="5156" priority="3000" operator="containsText" text="ALTO">
      <formula>NOT(ISERROR(SEARCH(("ALTO"),(I356))))</formula>
    </cfRule>
  </conditionalFormatting>
  <conditionalFormatting sqref="I356">
    <cfRule type="cellIs" dxfId="5155" priority="3001" operator="between">
      <formula>5</formula>
      <formula>9</formula>
    </cfRule>
  </conditionalFormatting>
  <conditionalFormatting sqref="I356">
    <cfRule type="cellIs" dxfId="5154" priority="3002" operator="between">
      <formula>3</formula>
      <formula>4</formula>
    </cfRule>
  </conditionalFormatting>
  <conditionalFormatting sqref="I356">
    <cfRule type="cellIs" dxfId="5153" priority="3003" operator="between">
      <formula>1</formula>
      <formula>2</formula>
    </cfRule>
  </conditionalFormatting>
  <conditionalFormatting sqref="E361:E363 E366:E367">
    <cfRule type="containsText" dxfId="5152" priority="2980" operator="containsText" text="BAJO">
      <formula>NOT(ISERROR(SEARCH(("BAJO"),(E361))))</formula>
    </cfRule>
  </conditionalFormatting>
  <conditionalFormatting sqref="E361:E363 E366:E367">
    <cfRule type="containsText" dxfId="5151" priority="2981" operator="containsText" text="MEDIO">
      <formula>NOT(ISERROR(SEARCH(("MEDIO"),(E361))))</formula>
    </cfRule>
  </conditionalFormatting>
  <conditionalFormatting sqref="E361:E363 E366:E367">
    <cfRule type="containsText" dxfId="5150" priority="2982" operator="containsText" text="ALTO">
      <formula>NOT(ISERROR(SEARCH(("ALTO"),(E361))))</formula>
    </cfRule>
  </conditionalFormatting>
  <conditionalFormatting sqref="E361:E363 E366:E367">
    <cfRule type="cellIs" dxfId="5149" priority="2983" operator="between">
      <formula>5</formula>
      <formula>9</formula>
    </cfRule>
  </conditionalFormatting>
  <conditionalFormatting sqref="E361:E363 E366:E367">
    <cfRule type="cellIs" dxfId="5148" priority="2984" operator="between">
      <formula>3</formula>
      <formula>4</formula>
    </cfRule>
  </conditionalFormatting>
  <conditionalFormatting sqref="E361:E363 E366:E367">
    <cfRule type="cellIs" dxfId="5147" priority="2985" operator="between">
      <formula>1</formula>
      <formula>2</formula>
    </cfRule>
  </conditionalFormatting>
  <conditionalFormatting sqref="I361:I363 I366:I367">
    <cfRule type="containsText" dxfId="5146" priority="2986" operator="containsText" text="BAJO">
      <formula>NOT(ISERROR(SEARCH(("BAJO"),(I361))))</formula>
    </cfRule>
  </conditionalFormatting>
  <conditionalFormatting sqref="I361:I363 I366:I367">
    <cfRule type="containsText" dxfId="5145" priority="2987" operator="containsText" text="MEDIO">
      <formula>NOT(ISERROR(SEARCH(("MEDIO"),(I361))))</formula>
    </cfRule>
  </conditionalFormatting>
  <conditionalFormatting sqref="I361:I363 I366:I367">
    <cfRule type="containsText" dxfId="5144" priority="2988" operator="containsText" text="ALTO">
      <formula>NOT(ISERROR(SEARCH(("ALTO"),(I361))))</formula>
    </cfRule>
  </conditionalFormatting>
  <conditionalFormatting sqref="I361:I363 I366:I367">
    <cfRule type="cellIs" dxfId="5143" priority="2989" operator="between">
      <formula>5</formula>
      <formula>9</formula>
    </cfRule>
  </conditionalFormatting>
  <conditionalFormatting sqref="I361:I363 I366:I367">
    <cfRule type="cellIs" dxfId="5142" priority="2990" operator="between">
      <formula>3</formula>
      <formula>4</formula>
    </cfRule>
  </conditionalFormatting>
  <conditionalFormatting sqref="I361:I363 I366:I367">
    <cfRule type="cellIs" dxfId="5141" priority="2991" operator="between">
      <formula>1</formula>
      <formula>2</formula>
    </cfRule>
  </conditionalFormatting>
  <conditionalFormatting sqref="E365">
    <cfRule type="containsText" dxfId="5140" priority="2968" operator="containsText" text="BAJO">
      <formula>NOT(ISERROR(SEARCH(("BAJO"),(E365))))</formula>
    </cfRule>
  </conditionalFormatting>
  <conditionalFormatting sqref="E365">
    <cfRule type="containsText" dxfId="5139" priority="2969" operator="containsText" text="MEDIO">
      <formula>NOT(ISERROR(SEARCH(("MEDIO"),(E365))))</formula>
    </cfRule>
  </conditionalFormatting>
  <conditionalFormatting sqref="E365">
    <cfRule type="containsText" dxfId="5138" priority="2970" operator="containsText" text="ALTO">
      <formula>NOT(ISERROR(SEARCH(("ALTO"),(E365))))</formula>
    </cfRule>
  </conditionalFormatting>
  <conditionalFormatting sqref="E365">
    <cfRule type="cellIs" dxfId="5137" priority="2971" operator="between">
      <formula>5</formula>
      <formula>9</formula>
    </cfRule>
  </conditionalFormatting>
  <conditionalFormatting sqref="E365">
    <cfRule type="cellIs" dxfId="5136" priority="2972" operator="between">
      <formula>3</formula>
      <formula>4</formula>
    </cfRule>
  </conditionalFormatting>
  <conditionalFormatting sqref="E365">
    <cfRule type="cellIs" dxfId="5135" priority="2973" operator="between">
      <formula>1</formula>
      <formula>2</formula>
    </cfRule>
  </conditionalFormatting>
  <conditionalFormatting sqref="I365">
    <cfRule type="containsText" dxfId="5134" priority="2974" operator="containsText" text="BAJO">
      <formula>NOT(ISERROR(SEARCH(("BAJO"),(I365))))</formula>
    </cfRule>
  </conditionalFormatting>
  <conditionalFormatting sqref="I365">
    <cfRule type="containsText" dxfId="5133" priority="2975" operator="containsText" text="MEDIO">
      <formula>NOT(ISERROR(SEARCH(("MEDIO"),(I365))))</formula>
    </cfRule>
  </conditionalFormatting>
  <conditionalFormatting sqref="I365">
    <cfRule type="containsText" dxfId="5132" priority="2976" operator="containsText" text="ALTO">
      <formula>NOT(ISERROR(SEARCH(("ALTO"),(I365))))</formula>
    </cfRule>
  </conditionalFormatting>
  <conditionalFormatting sqref="I365">
    <cfRule type="cellIs" dxfId="5131" priority="2977" operator="between">
      <formula>5</formula>
      <formula>9</formula>
    </cfRule>
  </conditionalFormatting>
  <conditionalFormatting sqref="I365">
    <cfRule type="cellIs" dxfId="5130" priority="2978" operator="between">
      <formula>3</formula>
      <formula>4</formula>
    </cfRule>
  </conditionalFormatting>
  <conditionalFormatting sqref="I365">
    <cfRule type="cellIs" dxfId="5129" priority="2979" operator="between">
      <formula>1</formula>
      <formula>2</formula>
    </cfRule>
  </conditionalFormatting>
  <conditionalFormatting sqref="E370:E372 E375:E376">
    <cfRule type="containsText" dxfId="5128" priority="2956" operator="containsText" text="BAJO">
      <formula>NOT(ISERROR(SEARCH(("BAJO"),(E370))))</formula>
    </cfRule>
  </conditionalFormatting>
  <conditionalFormatting sqref="E370:E372 E375:E376">
    <cfRule type="containsText" dxfId="5127" priority="2957" operator="containsText" text="MEDIO">
      <formula>NOT(ISERROR(SEARCH(("MEDIO"),(E370))))</formula>
    </cfRule>
  </conditionalFormatting>
  <conditionalFormatting sqref="E370:E372 E375:E376">
    <cfRule type="containsText" dxfId="5126" priority="2958" operator="containsText" text="ALTO">
      <formula>NOT(ISERROR(SEARCH(("ALTO"),(E370))))</formula>
    </cfRule>
  </conditionalFormatting>
  <conditionalFormatting sqref="E370:E372 E375:E376">
    <cfRule type="cellIs" dxfId="5125" priority="2959" operator="between">
      <formula>5</formula>
      <formula>9</formula>
    </cfRule>
  </conditionalFormatting>
  <conditionalFormatting sqref="E370:E372 E375:E376">
    <cfRule type="cellIs" dxfId="5124" priority="2960" operator="between">
      <formula>3</formula>
      <formula>4</formula>
    </cfRule>
  </conditionalFormatting>
  <conditionalFormatting sqref="E370:E372 E375:E376">
    <cfRule type="cellIs" dxfId="5123" priority="2961" operator="between">
      <formula>1</formula>
      <formula>2</formula>
    </cfRule>
  </conditionalFormatting>
  <conditionalFormatting sqref="I370:I372 I375:I376">
    <cfRule type="containsText" dxfId="5122" priority="2962" operator="containsText" text="BAJO">
      <formula>NOT(ISERROR(SEARCH(("BAJO"),(I370))))</formula>
    </cfRule>
  </conditionalFormatting>
  <conditionalFormatting sqref="I370:I372 I375:I376">
    <cfRule type="containsText" dxfId="5121" priority="2963" operator="containsText" text="MEDIO">
      <formula>NOT(ISERROR(SEARCH(("MEDIO"),(I370))))</formula>
    </cfRule>
  </conditionalFormatting>
  <conditionalFormatting sqref="I370:I372 I375:I376">
    <cfRule type="containsText" dxfId="5120" priority="2964" operator="containsText" text="ALTO">
      <formula>NOT(ISERROR(SEARCH(("ALTO"),(I370))))</formula>
    </cfRule>
  </conditionalFormatting>
  <conditionalFormatting sqref="I370:I372 I375:I376">
    <cfRule type="cellIs" dxfId="5119" priority="2965" operator="between">
      <formula>5</formula>
      <formula>9</formula>
    </cfRule>
  </conditionalFormatting>
  <conditionalFormatting sqref="I370:I372 I375:I376">
    <cfRule type="cellIs" dxfId="5118" priority="2966" operator="between">
      <formula>3</formula>
      <formula>4</formula>
    </cfRule>
  </conditionalFormatting>
  <conditionalFormatting sqref="I370:I372 I375:I376">
    <cfRule type="cellIs" dxfId="5117" priority="2967" operator="between">
      <formula>1</formula>
      <formula>2</formula>
    </cfRule>
  </conditionalFormatting>
  <conditionalFormatting sqref="E374">
    <cfRule type="containsText" dxfId="5116" priority="2944" operator="containsText" text="BAJO">
      <formula>NOT(ISERROR(SEARCH(("BAJO"),(E374))))</formula>
    </cfRule>
  </conditionalFormatting>
  <conditionalFormatting sqref="E374">
    <cfRule type="containsText" dxfId="5115" priority="2945" operator="containsText" text="MEDIO">
      <formula>NOT(ISERROR(SEARCH(("MEDIO"),(E374))))</formula>
    </cfRule>
  </conditionalFormatting>
  <conditionalFormatting sqref="E374">
    <cfRule type="containsText" dxfId="5114" priority="2946" operator="containsText" text="ALTO">
      <formula>NOT(ISERROR(SEARCH(("ALTO"),(E374))))</formula>
    </cfRule>
  </conditionalFormatting>
  <conditionalFormatting sqref="E374">
    <cfRule type="cellIs" dxfId="5113" priority="2947" operator="between">
      <formula>5</formula>
      <formula>9</formula>
    </cfRule>
  </conditionalFormatting>
  <conditionalFormatting sqref="E374">
    <cfRule type="cellIs" dxfId="5112" priority="2948" operator="between">
      <formula>3</formula>
      <formula>4</formula>
    </cfRule>
  </conditionalFormatting>
  <conditionalFormatting sqref="E374">
    <cfRule type="cellIs" dxfId="5111" priority="2949" operator="between">
      <formula>1</formula>
      <formula>2</formula>
    </cfRule>
  </conditionalFormatting>
  <conditionalFormatting sqref="I374">
    <cfRule type="containsText" dxfId="5110" priority="2950" operator="containsText" text="BAJO">
      <formula>NOT(ISERROR(SEARCH(("BAJO"),(I374))))</formula>
    </cfRule>
  </conditionalFormatting>
  <conditionalFormatting sqref="I374">
    <cfRule type="containsText" dxfId="5109" priority="2951" operator="containsText" text="MEDIO">
      <formula>NOT(ISERROR(SEARCH(("MEDIO"),(I374))))</formula>
    </cfRule>
  </conditionalFormatting>
  <conditionalFormatting sqref="I374">
    <cfRule type="containsText" dxfId="5108" priority="2952" operator="containsText" text="ALTO">
      <formula>NOT(ISERROR(SEARCH(("ALTO"),(I374))))</formula>
    </cfRule>
  </conditionalFormatting>
  <conditionalFormatting sqref="I374">
    <cfRule type="cellIs" dxfId="5107" priority="2953" operator="between">
      <formula>5</formula>
      <formula>9</formula>
    </cfRule>
  </conditionalFormatting>
  <conditionalFormatting sqref="I374">
    <cfRule type="cellIs" dxfId="5106" priority="2954" operator="between">
      <formula>3</formula>
      <formula>4</formula>
    </cfRule>
  </conditionalFormatting>
  <conditionalFormatting sqref="I374">
    <cfRule type="cellIs" dxfId="5105" priority="2955" operator="between">
      <formula>1</formula>
      <formula>2</formula>
    </cfRule>
  </conditionalFormatting>
  <conditionalFormatting sqref="E379:E381 E384:E385">
    <cfRule type="containsText" dxfId="5104" priority="2932" operator="containsText" text="BAJO">
      <formula>NOT(ISERROR(SEARCH(("BAJO"),(E379))))</formula>
    </cfRule>
  </conditionalFormatting>
  <conditionalFormatting sqref="E379:E381 E384:E385">
    <cfRule type="containsText" dxfId="5103" priority="2933" operator="containsText" text="MEDIO">
      <formula>NOT(ISERROR(SEARCH(("MEDIO"),(E379))))</formula>
    </cfRule>
  </conditionalFormatting>
  <conditionalFormatting sqref="E379:E381 E384:E385">
    <cfRule type="containsText" dxfId="5102" priority="2934" operator="containsText" text="ALTO">
      <formula>NOT(ISERROR(SEARCH(("ALTO"),(E379))))</formula>
    </cfRule>
  </conditionalFormatting>
  <conditionalFormatting sqref="E379:E381 E384:E385">
    <cfRule type="cellIs" dxfId="5101" priority="2935" operator="between">
      <formula>5</formula>
      <formula>9</formula>
    </cfRule>
  </conditionalFormatting>
  <conditionalFormatting sqref="E379:E381 E384:E385">
    <cfRule type="cellIs" dxfId="5100" priority="2936" operator="between">
      <formula>3</formula>
      <formula>4</formula>
    </cfRule>
  </conditionalFormatting>
  <conditionalFormatting sqref="E379:E381 E384:E385">
    <cfRule type="cellIs" dxfId="5099" priority="2937" operator="between">
      <formula>1</formula>
      <formula>2</formula>
    </cfRule>
  </conditionalFormatting>
  <conditionalFormatting sqref="I379:I381 I384:I385">
    <cfRule type="containsText" dxfId="5098" priority="2938" operator="containsText" text="BAJO">
      <formula>NOT(ISERROR(SEARCH(("BAJO"),(I379))))</formula>
    </cfRule>
  </conditionalFormatting>
  <conditionalFormatting sqref="I379:I381 I384:I385">
    <cfRule type="containsText" dxfId="5097" priority="2939" operator="containsText" text="MEDIO">
      <formula>NOT(ISERROR(SEARCH(("MEDIO"),(I379))))</formula>
    </cfRule>
  </conditionalFormatting>
  <conditionalFormatting sqref="I379:I381 I384:I385">
    <cfRule type="containsText" dxfId="5096" priority="2940" operator="containsText" text="ALTO">
      <formula>NOT(ISERROR(SEARCH(("ALTO"),(I379))))</formula>
    </cfRule>
  </conditionalFormatting>
  <conditionalFormatting sqref="I379:I381 I384:I385">
    <cfRule type="cellIs" dxfId="5095" priority="2941" operator="between">
      <formula>5</formula>
      <formula>9</formula>
    </cfRule>
  </conditionalFormatting>
  <conditionalFormatting sqref="I379:I381 I384:I385">
    <cfRule type="cellIs" dxfId="5094" priority="2942" operator="between">
      <formula>3</formula>
      <formula>4</formula>
    </cfRule>
  </conditionalFormatting>
  <conditionalFormatting sqref="I379:I381 I384:I385">
    <cfRule type="cellIs" dxfId="5093" priority="2943" operator="between">
      <formula>1</formula>
      <formula>2</formula>
    </cfRule>
  </conditionalFormatting>
  <conditionalFormatting sqref="E383">
    <cfRule type="containsText" dxfId="5092" priority="2920" operator="containsText" text="BAJO">
      <formula>NOT(ISERROR(SEARCH(("BAJO"),(E383))))</formula>
    </cfRule>
  </conditionalFormatting>
  <conditionalFormatting sqref="E383">
    <cfRule type="containsText" dxfId="5091" priority="2921" operator="containsText" text="MEDIO">
      <formula>NOT(ISERROR(SEARCH(("MEDIO"),(E383))))</formula>
    </cfRule>
  </conditionalFormatting>
  <conditionalFormatting sqref="E383">
    <cfRule type="containsText" dxfId="5090" priority="2922" operator="containsText" text="ALTO">
      <formula>NOT(ISERROR(SEARCH(("ALTO"),(E383))))</formula>
    </cfRule>
  </conditionalFormatting>
  <conditionalFormatting sqref="E383">
    <cfRule type="cellIs" dxfId="5089" priority="2923" operator="between">
      <formula>5</formula>
      <formula>9</formula>
    </cfRule>
  </conditionalFormatting>
  <conditionalFormatting sqref="E383">
    <cfRule type="cellIs" dxfId="5088" priority="2924" operator="between">
      <formula>3</formula>
      <formula>4</formula>
    </cfRule>
  </conditionalFormatting>
  <conditionalFormatting sqref="E383">
    <cfRule type="cellIs" dxfId="5087" priority="2925" operator="between">
      <formula>1</formula>
      <formula>2</formula>
    </cfRule>
  </conditionalFormatting>
  <conditionalFormatting sqref="I383">
    <cfRule type="containsText" dxfId="5086" priority="2926" operator="containsText" text="BAJO">
      <formula>NOT(ISERROR(SEARCH(("BAJO"),(I383))))</formula>
    </cfRule>
  </conditionalFormatting>
  <conditionalFormatting sqref="I383">
    <cfRule type="containsText" dxfId="5085" priority="2927" operator="containsText" text="MEDIO">
      <formula>NOT(ISERROR(SEARCH(("MEDIO"),(I383))))</formula>
    </cfRule>
  </conditionalFormatting>
  <conditionalFormatting sqref="I383">
    <cfRule type="containsText" dxfId="5084" priority="2928" operator="containsText" text="ALTO">
      <formula>NOT(ISERROR(SEARCH(("ALTO"),(I383))))</formula>
    </cfRule>
  </conditionalFormatting>
  <conditionalFormatting sqref="I383">
    <cfRule type="cellIs" dxfId="5083" priority="2929" operator="between">
      <formula>5</formula>
      <formula>9</formula>
    </cfRule>
  </conditionalFormatting>
  <conditionalFormatting sqref="I383">
    <cfRule type="cellIs" dxfId="5082" priority="2930" operator="between">
      <formula>3</formula>
      <formula>4</formula>
    </cfRule>
  </conditionalFormatting>
  <conditionalFormatting sqref="I383">
    <cfRule type="cellIs" dxfId="5081" priority="2931" operator="between">
      <formula>1</formula>
      <formula>2</formula>
    </cfRule>
  </conditionalFormatting>
  <conditionalFormatting sqref="E388:E390 E393:E394">
    <cfRule type="containsText" dxfId="5080" priority="2908" operator="containsText" text="BAJO">
      <formula>NOT(ISERROR(SEARCH(("BAJO"),(E388))))</formula>
    </cfRule>
  </conditionalFormatting>
  <conditionalFormatting sqref="E388:E390 E393:E394">
    <cfRule type="containsText" dxfId="5079" priority="2909" operator="containsText" text="MEDIO">
      <formula>NOT(ISERROR(SEARCH(("MEDIO"),(E388))))</formula>
    </cfRule>
  </conditionalFormatting>
  <conditionalFormatting sqref="E388:E390 E393:E394">
    <cfRule type="containsText" dxfId="5078" priority="2910" operator="containsText" text="ALTO">
      <formula>NOT(ISERROR(SEARCH(("ALTO"),(E388))))</formula>
    </cfRule>
  </conditionalFormatting>
  <conditionalFormatting sqref="E388:E390 E393:E394">
    <cfRule type="cellIs" dxfId="5077" priority="2911" operator="between">
      <formula>5</formula>
      <formula>9</formula>
    </cfRule>
  </conditionalFormatting>
  <conditionalFormatting sqref="E388:E390 E393:E394">
    <cfRule type="cellIs" dxfId="5076" priority="2912" operator="between">
      <formula>3</formula>
      <formula>4</formula>
    </cfRule>
  </conditionalFormatting>
  <conditionalFormatting sqref="E388:E390 E393:E394">
    <cfRule type="cellIs" dxfId="5075" priority="2913" operator="between">
      <formula>1</formula>
      <formula>2</formula>
    </cfRule>
  </conditionalFormatting>
  <conditionalFormatting sqref="I388:I390 I393:I394">
    <cfRule type="containsText" dxfId="5074" priority="2914" operator="containsText" text="BAJO">
      <formula>NOT(ISERROR(SEARCH(("BAJO"),(I388))))</formula>
    </cfRule>
  </conditionalFormatting>
  <conditionalFormatting sqref="I388:I390 I393:I394">
    <cfRule type="containsText" dxfId="5073" priority="2915" operator="containsText" text="MEDIO">
      <formula>NOT(ISERROR(SEARCH(("MEDIO"),(I388))))</formula>
    </cfRule>
  </conditionalFormatting>
  <conditionalFormatting sqref="I388:I390 I393:I394">
    <cfRule type="containsText" dxfId="5072" priority="2916" operator="containsText" text="ALTO">
      <formula>NOT(ISERROR(SEARCH(("ALTO"),(I388))))</formula>
    </cfRule>
  </conditionalFormatting>
  <conditionalFormatting sqref="I388:I390 I393:I394">
    <cfRule type="cellIs" dxfId="5071" priority="2917" operator="between">
      <formula>5</formula>
      <formula>9</formula>
    </cfRule>
  </conditionalFormatting>
  <conditionalFormatting sqref="I388:I390 I393:I394">
    <cfRule type="cellIs" dxfId="5070" priority="2918" operator="between">
      <formula>3</formula>
      <formula>4</formula>
    </cfRule>
  </conditionalFormatting>
  <conditionalFormatting sqref="I388:I390 I393:I394">
    <cfRule type="cellIs" dxfId="5069" priority="2919" operator="between">
      <formula>1</formula>
      <formula>2</formula>
    </cfRule>
  </conditionalFormatting>
  <conditionalFormatting sqref="E392">
    <cfRule type="containsText" dxfId="5068" priority="2896" operator="containsText" text="BAJO">
      <formula>NOT(ISERROR(SEARCH(("BAJO"),(E392))))</formula>
    </cfRule>
  </conditionalFormatting>
  <conditionalFormatting sqref="E392">
    <cfRule type="containsText" dxfId="5067" priority="2897" operator="containsText" text="MEDIO">
      <formula>NOT(ISERROR(SEARCH(("MEDIO"),(E392))))</formula>
    </cfRule>
  </conditionalFormatting>
  <conditionalFormatting sqref="E392">
    <cfRule type="containsText" dxfId="5066" priority="2898" operator="containsText" text="ALTO">
      <formula>NOT(ISERROR(SEARCH(("ALTO"),(E392))))</formula>
    </cfRule>
  </conditionalFormatting>
  <conditionalFormatting sqref="E392">
    <cfRule type="cellIs" dxfId="5065" priority="2899" operator="between">
      <formula>5</formula>
      <formula>9</formula>
    </cfRule>
  </conditionalFormatting>
  <conditionalFormatting sqref="E392">
    <cfRule type="cellIs" dxfId="5064" priority="2900" operator="between">
      <formula>3</formula>
      <formula>4</formula>
    </cfRule>
  </conditionalFormatting>
  <conditionalFormatting sqref="E392">
    <cfRule type="cellIs" dxfId="5063" priority="2901" operator="between">
      <formula>1</formula>
      <formula>2</formula>
    </cfRule>
  </conditionalFormatting>
  <conditionalFormatting sqref="I392">
    <cfRule type="containsText" dxfId="5062" priority="2902" operator="containsText" text="BAJO">
      <formula>NOT(ISERROR(SEARCH(("BAJO"),(I392))))</formula>
    </cfRule>
  </conditionalFormatting>
  <conditionalFormatting sqref="I392">
    <cfRule type="containsText" dxfId="5061" priority="2903" operator="containsText" text="MEDIO">
      <formula>NOT(ISERROR(SEARCH(("MEDIO"),(I392))))</formula>
    </cfRule>
  </conditionalFormatting>
  <conditionalFormatting sqref="I392">
    <cfRule type="containsText" dxfId="5060" priority="2904" operator="containsText" text="ALTO">
      <formula>NOT(ISERROR(SEARCH(("ALTO"),(I392))))</formula>
    </cfRule>
  </conditionalFormatting>
  <conditionalFormatting sqref="I392">
    <cfRule type="cellIs" dxfId="5059" priority="2905" operator="between">
      <formula>5</formula>
      <formula>9</formula>
    </cfRule>
  </conditionalFormatting>
  <conditionalFormatting sqref="I392">
    <cfRule type="cellIs" dxfId="5058" priority="2906" operator="between">
      <formula>3</formula>
      <formula>4</formula>
    </cfRule>
  </conditionalFormatting>
  <conditionalFormatting sqref="I392">
    <cfRule type="cellIs" dxfId="5057" priority="2907" operator="between">
      <formula>1</formula>
      <formula>2</formula>
    </cfRule>
  </conditionalFormatting>
  <conditionalFormatting sqref="E397:E399 E402:E403">
    <cfRule type="containsText" dxfId="5056" priority="2884" operator="containsText" text="BAJO">
      <formula>NOT(ISERROR(SEARCH(("BAJO"),(E397))))</formula>
    </cfRule>
  </conditionalFormatting>
  <conditionalFormatting sqref="E397:E399 E402:E403">
    <cfRule type="containsText" dxfId="5055" priority="2885" operator="containsText" text="MEDIO">
      <formula>NOT(ISERROR(SEARCH(("MEDIO"),(E397))))</formula>
    </cfRule>
  </conditionalFormatting>
  <conditionalFormatting sqref="E397:E399 E402:E403">
    <cfRule type="containsText" dxfId="5054" priority="2886" operator="containsText" text="ALTO">
      <formula>NOT(ISERROR(SEARCH(("ALTO"),(E397))))</formula>
    </cfRule>
  </conditionalFormatting>
  <conditionalFormatting sqref="E397:E399 E402:E403">
    <cfRule type="cellIs" dxfId="5053" priority="2887" operator="between">
      <formula>5</formula>
      <formula>9</formula>
    </cfRule>
  </conditionalFormatting>
  <conditionalFormatting sqref="E397:E399 E402:E403">
    <cfRule type="cellIs" dxfId="5052" priority="2888" operator="between">
      <formula>3</formula>
      <formula>4</formula>
    </cfRule>
  </conditionalFormatting>
  <conditionalFormatting sqref="E397:E399 E402:E403">
    <cfRule type="cellIs" dxfId="5051" priority="2889" operator="between">
      <formula>1</formula>
      <formula>2</formula>
    </cfRule>
  </conditionalFormatting>
  <conditionalFormatting sqref="I397:I399 I402:I403">
    <cfRule type="containsText" dxfId="5050" priority="2890" operator="containsText" text="BAJO">
      <formula>NOT(ISERROR(SEARCH(("BAJO"),(I397))))</formula>
    </cfRule>
  </conditionalFormatting>
  <conditionalFormatting sqref="I397:I399 I402:I403">
    <cfRule type="containsText" dxfId="5049" priority="2891" operator="containsText" text="MEDIO">
      <formula>NOT(ISERROR(SEARCH(("MEDIO"),(I397))))</formula>
    </cfRule>
  </conditionalFormatting>
  <conditionalFormatting sqref="I397:I399 I402:I403">
    <cfRule type="containsText" dxfId="5048" priority="2892" operator="containsText" text="ALTO">
      <formula>NOT(ISERROR(SEARCH(("ALTO"),(I397))))</formula>
    </cfRule>
  </conditionalFormatting>
  <conditionalFormatting sqref="I397:I399 I402:I403">
    <cfRule type="cellIs" dxfId="5047" priority="2893" operator="between">
      <formula>5</formula>
      <formula>9</formula>
    </cfRule>
  </conditionalFormatting>
  <conditionalFormatting sqref="I397:I399 I402:I403">
    <cfRule type="cellIs" dxfId="5046" priority="2894" operator="between">
      <formula>3</formula>
      <formula>4</formula>
    </cfRule>
  </conditionalFormatting>
  <conditionalFormatting sqref="I397:I399 I402:I403">
    <cfRule type="cellIs" dxfId="5045" priority="2895" operator="between">
      <formula>1</formula>
      <formula>2</formula>
    </cfRule>
  </conditionalFormatting>
  <conditionalFormatting sqref="E401">
    <cfRule type="containsText" dxfId="5044" priority="2872" operator="containsText" text="BAJO">
      <formula>NOT(ISERROR(SEARCH(("BAJO"),(E401))))</formula>
    </cfRule>
  </conditionalFormatting>
  <conditionalFormatting sqref="E401">
    <cfRule type="containsText" dxfId="5043" priority="2873" operator="containsText" text="MEDIO">
      <formula>NOT(ISERROR(SEARCH(("MEDIO"),(E401))))</formula>
    </cfRule>
  </conditionalFormatting>
  <conditionalFormatting sqref="E401">
    <cfRule type="containsText" dxfId="5042" priority="2874" operator="containsText" text="ALTO">
      <formula>NOT(ISERROR(SEARCH(("ALTO"),(E401))))</formula>
    </cfRule>
  </conditionalFormatting>
  <conditionalFormatting sqref="E401">
    <cfRule type="cellIs" dxfId="5041" priority="2875" operator="between">
      <formula>5</formula>
      <formula>9</formula>
    </cfRule>
  </conditionalFormatting>
  <conditionalFormatting sqref="E401">
    <cfRule type="cellIs" dxfId="5040" priority="2876" operator="between">
      <formula>3</formula>
      <formula>4</formula>
    </cfRule>
  </conditionalFormatting>
  <conditionalFormatting sqref="E401">
    <cfRule type="cellIs" dxfId="5039" priority="2877" operator="between">
      <formula>1</formula>
      <formula>2</formula>
    </cfRule>
  </conditionalFormatting>
  <conditionalFormatting sqref="I401">
    <cfRule type="containsText" dxfId="5038" priority="2878" operator="containsText" text="BAJO">
      <formula>NOT(ISERROR(SEARCH(("BAJO"),(I401))))</formula>
    </cfRule>
  </conditionalFormatting>
  <conditionalFormatting sqref="I401">
    <cfRule type="containsText" dxfId="5037" priority="2879" operator="containsText" text="MEDIO">
      <formula>NOT(ISERROR(SEARCH(("MEDIO"),(I401))))</formula>
    </cfRule>
  </conditionalFormatting>
  <conditionalFormatting sqref="I401">
    <cfRule type="containsText" dxfId="5036" priority="2880" operator="containsText" text="ALTO">
      <formula>NOT(ISERROR(SEARCH(("ALTO"),(I401))))</formula>
    </cfRule>
  </conditionalFormatting>
  <conditionalFormatting sqref="I401">
    <cfRule type="cellIs" dxfId="5035" priority="2881" operator="between">
      <formula>5</formula>
      <formula>9</formula>
    </cfRule>
  </conditionalFormatting>
  <conditionalFormatting sqref="I401">
    <cfRule type="cellIs" dxfId="5034" priority="2882" operator="between">
      <formula>3</formula>
      <formula>4</formula>
    </cfRule>
  </conditionalFormatting>
  <conditionalFormatting sqref="I401">
    <cfRule type="cellIs" dxfId="5033" priority="2883" operator="between">
      <formula>1</formula>
      <formula>2</formula>
    </cfRule>
  </conditionalFormatting>
  <conditionalFormatting sqref="E406:E408 E411:E412">
    <cfRule type="containsText" dxfId="5032" priority="2860" operator="containsText" text="BAJO">
      <formula>NOT(ISERROR(SEARCH(("BAJO"),(E406))))</formula>
    </cfRule>
  </conditionalFormatting>
  <conditionalFormatting sqref="E406:E408 E411:E412">
    <cfRule type="containsText" dxfId="5031" priority="2861" operator="containsText" text="MEDIO">
      <formula>NOT(ISERROR(SEARCH(("MEDIO"),(E406))))</formula>
    </cfRule>
  </conditionalFormatting>
  <conditionalFormatting sqref="E406:E408 E411:E412">
    <cfRule type="containsText" dxfId="5030" priority="2862" operator="containsText" text="ALTO">
      <formula>NOT(ISERROR(SEARCH(("ALTO"),(E406))))</formula>
    </cfRule>
  </conditionalFormatting>
  <conditionalFormatting sqref="E406:E408 E411:E412">
    <cfRule type="cellIs" dxfId="5029" priority="2863" operator="between">
      <formula>5</formula>
      <formula>9</formula>
    </cfRule>
  </conditionalFormatting>
  <conditionalFormatting sqref="E406:E408 E411:E412">
    <cfRule type="cellIs" dxfId="5028" priority="2864" operator="between">
      <formula>3</formula>
      <formula>4</formula>
    </cfRule>
  </conditionalFormatting>
  <conditionalFormatting sqref="E406:E408 E411:E412">
    <cfRule type="cellIs" dxfId="5027" priority="2865" operator="between">
      <formula>1</formula>
      <formula>2</formula>
    </cfRule>
  </conditionalFormatting>
  <conditionalFormatting sqref="I406:I408 I411:I412">
    <cfRule type="containsText" dxfId="5026" priority="2866" operator="containsText" text="BAJO">
      <formula>NOT(ISERROR(SEARCH(("BAJO"),(I406))))</formula>
    </cfRule>
  </conditionalFormatting>
  <conditionalFormatting sqref="I406:I408 I411:I412">
    <cfRule type="containsText" dxfId="5025" priority="2867" operator="containsText" text="MEDIO">
      <formula>NOT(ISERROR(SEARCH(("MEDIO"),(I406))))</formula>
    </cfRule>
  </conditionalFormatting>
  <conditionalFormatting sqref="I406:I408 I411:I412">
    <cfRule type="containsText" dxfId="5024" priority="2868" operator="containsText" text="ALTO">
      <formula>NOT(ISERROR(SEARCH(("ALTO"),(I406))))</formula>
    </cfRule>
  </conditionalFormatting>
  <conditionalFormatting sqref="I406:I408 I411:I412">
    <cfRule type="cellIs" dxfId="5023" priority="2869" operator="between">
      <formula>5</formula>
      <formula>9</formula>
    </cfRule>
  </conditionalFormatting>
  <conditionalFormatting sqref="I406:I408 I411:I412">
    <cfRule type="cellIs" dxfId="5022" priority="2870" operator="between">
      <formula>3</formula>
      <formula>4</formula>
    </cfRule>
  </conditionalFormatting>
  <conditionalFormatting sqref="I406:I408 I411:I412">
    <cfRule type="cellIs" dxfId="5021" priority="2871" operator="between">
      <formula>1</formula>
      <formula>2</formula>
    </cfRule>
  </conditionalFormatting>
  <conditionalFormatting sqref="E410">
    <cfRule type="containsText" dxfId="5020" priority="2848" operator="containsText" text="BAJO">
      <formula>NOT(ISERROR(SEARCH(("BAJO"),(E410))))</formula>
    </cfRule>
  </conditionalFormatting>
  <conditionalFormatting sqref="E410">
    <cfRule type="containsText" dxfId="5019" priority="2849" operator="containsText" text="MEDIO">
      <formula>NOT(ISERROR(SEARCH(("MEDIO"),(E410))))</formula>
    </cfRule>
  </conditionalFormatting>
  <conditionalFormatting sqref="E410">
    <cfRule type="containsText" dxfId="5018" priority="2850" operator="containsText" text="ALTO">
      <formula>NOT(ISERROR(SEARCH(("ALTO"),(E410))))</formula>
    </cfRule>
  </conditionalFormatting>
  <conditionalFormatting sqref="E410">
    <cfRule type="cellIs" dxfId="5017" priority="2851" operator="between">
      <formula>5</formula>
      <formula>9</formula>
    </cfRule>
  </conditionalFormatting>
  <conditionalFormatting sqref="E410">
    <cfRule type="cellIs" dxfId="5016" priority="2852" operator="between">
      <formula>3</formula>
      <formula>4</formula>
    </cfRule>
  </conditionalFormatting>
  <conditionalFormatting sqref="E410">
    <cfRule type="cellIs" dxfId="5015" priority="2853" operator="between">
      <formula>1</formula>
      <formula>2</formula>
    </cfRule>
  </conditionalFormatting>
  <conditionalFormatting sqref="I410">
    <cfRule type="containsText" dxfId="5014" priority="2854" operator="containsText" text="BAJO">
      <formula>NOT(ISERROR(SEARCH(("BAJO"),(I410))))</formula>
    </cfRule>
  </conditionalFormatting>
  <conditionalFormatting sqref="I410">
    <cfRule type="containsText" dxfId="5013" priority="2855" operator="containsText" text="MEDIO">
      <formula>NOT(ISERROR(SEARCH(("MEDIO"),(I410))))</formula>
    </cfRule>
  </conditionalFormatting>
  <conditionalFormatting sqref="I410">
    <cfRule type="containsText" dxfId="5012" priority="2856" operator="containsText" text="ALTO">
      <formula>NOT(ISERROR(SEARCH(("ALTO"),(I410))))</formula>
    </cfRule>
  </conditionalFormatting>
  <conditionalFormatting sqref="I410">
    <cfRule type="cellIs" dxfId="5011" priority="2857" operator="between">
      <formula>5</formula>
      <formula>9</formula>
    </cfRule>
  </conditionalFormatting>
  <conditionalFormatting sqref="I410">
    <cfRule type="cellIs" dxfId="5010" priority="2858" operator="between">
      <formula>3</formula>
      <formula>4</formula>
    </cfRule>
  </conditionalFormatting>
  <conditionalFormatting sqref="I410">
    <cfRule type="cellIs" dxfId="5009" priority="2859" operator="between">
      <formula>1</formula>
      <formula>2</formula>
    </cfRule>
  </conditionalFormatting>
  <conditionalFormatting sqref="E415:E417 E420:E421">
    <cfRule type="containsText" dxfId="5008" priority="2836" operator="containsText" text="BAJO">
      <formula>NOT(ISERROR(SEARCH(("BAJO"),(E415))))</formula>
    </cfRule>
  </conditionalFormatting>
  <conditionalFormatting sqref="E415:E417 E420:E421">
    <cfRule type="containsText" dxfId="5007" priority="2837" operator="containsText" text="MEDIO">
      <formula>NOT(ISERROR(SEARCH(("MEDIO"),(E415))))</formula>
    </cfRule>
  </conditionalFormatting>
  <conditionalFormatting sqref="E415:E417 E420:E421">
    <cfRule type="containsText" dxfId="5006" priority="2838" operator="containsText" text="ALTO">
      <formula>NOT(ISERROR(SEARCH(("ALTO"),(E415))))</formula>
    </cfRule>
  </conditionalFormatting>
  <conditionalFormatting sqref="E415:E417 E420:E421">
    <cfRule type="cellIs" dxfId="5005" priority="2839" operator="between">
      <formula>5</formula>
      <formula>9</formula>
    </cfRule>
  </conditionalFormatting>
  <conditionalFormatting sqref="E415:E417 E420:E421">
    <cfRule type="cellIs" dxfId="5004" priority="2840" operator="between">
      <formula>3</formula>
      <formula>4</formula>
    </cfRule>
  </conditionalFormatting>
  <conditionalFormatting sqref="E415:E417 E420:E421">
    <cfRule type="cellIs" dxfId="5003" priority="2841" operator="between">
      <formula>1</formula>
      <formula>2</formula>
    </cfRule>
  </conditionalFormatting>
  <conditionalFormatting sqref="I415:I417 I420:I421">
    <cfRule type="containsText" dxfId="5002" priority="2842" operator="containsText" text="BAJO">
      <formula>NOT(ISERROR(SEARCH(("BAJO"),(I415))))</formula>
    </cfRule>
  </conditionalFormatting>
  <conditionalFormatting sqref="I415:I417 I420:I421">
    <cfRule type="containsText" dxfId="5001" priority="2843" operator="containsText" text="MEDIO">
      <formula>NOT(ISERROR(SEARCH(("MEDIO"),(I415))))</formula>
    </cfRule>
  </conditionalFormatting>
  <conditionalFormatting sqref="I415:I417 I420:I421">
    <cfRule type="containsText" dxfId="5000" priority="2844" operator="containsText" text="ALTO">
      <formula>NOT(ISERROR(SEARCH(("ALTO"),(I415))))</formula>
    </cfRule>
  </conditionalFormatting>
  <conditionalFormatting sqref="I415:I417 I420:I421">
    <cfRule type="cellIs" dxfId="4999" priority="2845" operator="between">
      <formula>5</formula>
      <formula>9</formula>
    </cfRule>
  </conditionalFormatting>
  <conditionalFormatting sqref="I415:I417 I420:I421">
    <cfRule type="cellIs" dxfId="4998" priority="2846" operator="between">
      <formula>3</formula>
      <formula>4</formula>
    </cfRule>
  </conditionalFormatting>
  <conditionalFormatting sqref="I415:I417 I420:I421">
    <cfRule type="cellIs" dxfId="4997" priority="2847" operator="between">
      <formula>1</formula>
      <formula>2</formula>
    </cfRule>
  </conditionalFormatting>
  <conditionalFormatting sqref="E419">
    <cfRule type="containsText" dxfId="4996" priority="2824" operator="containsText" text="BAJO">
      <formula>NOT(ISERROR(SEARCH(("BAJO"),(E419))))</formula>
    </cfRule>
  </conditionalFormatting>
  <conditionalFormatting sqref="E419">
    <cfRule type="containsText" dxfId="4995" priority="2825" operator="containsText" text="MEDIO">
      <formula>NOT(ISERROR(SEARCH(("MEDIO"),(E419))))</formula>
    </cfRule>
  </conditionalFormatting>
  <conditionalFormatting sqref="E419">
    <cfRule type="containsText" dxfId="4994" priority="2826" operator="containsText" text="ALTO">
      <formula>NOT(ISERROR(SEARCH(("ALTO"),(E419))))</formula>
    </cfRule>
  </conditionalFormatting>
  <conditionalFormatting sqref="E419">
    <cfRule type="cellIs" dxfId="4993" priority="2827" operator="between">
      <formula>5</formula>
      <formula>9</formula>
    </cfRule>
  </conditionalFormatting>
  <conditionalFormatting sqref="E419">
    <cfRule type="cellIs" dxfId="4992" priority="2828" operator="between">
      <formula>3</formula>
      <formula>4</formula>
    </cfRule>
  </conditionalFormatting>
  <conditionalFormatting sqref="E419">
    <cfRule type="cellIs" dxfId="4991" priority="2829" operator="between">
      <formula>1</formula>
      <formula>2</formula>
    </cfRule>
  </conditionalFormatting>
  <conditionalFormatting sqref="I419">
    <cfRule type="containsText" dxfId="4990" priority="2830" operator="containsText" text="BAJO">
      <formula>NOT(ISERROR(SEARCH(("BAJO"),(I419))))</formula>
    </cfRule>
  </conditionalFormatting>
  <conditionalFormatting sqref="I419">
    <cfRule type="containsText" dxfId="4989" priority="2831" operator="containsText" text="MEDIO">
      <formula>NOT(ISERROR(SEARCH(("MEDIO"),(I419))))</formula>
    </cfRule>
  </conditionalFormatting>
  <conditionalFormatting sqref="I419">
    <cfRule type="containsText" dxfId="4988" priority="2832" operator="containsText" text="ALTO">
      <formula>NOT(ISERROR(SEARCH(("ALTO"),(I419))))</formula>
    </cfRule>
  </conditionalFormatting>
  <conditionalFormatting sqref="I419">
    <cfRule type="cellIs" dxfId="4987" priority="2833" operator="between">
      <formula>5</formula>
      <formula>9</formula>
    </cfRule>
  </conditionalFormatting>
  <conditionalFormatting sqref="I419">
    <cfRule type="cellIs" dxfId="4986" priority="2834" operator="between">
      <formula>3</formula>
      <formula>4</formula>
    </cfRule>
  </conditionalFormatting>
  <conditionalFormatting sqref="I419">
    <cfRule type="cellIs" dxfId="4985" priority="2835" operator="between">
      <formula>1</formula>
      <formula>2</formula>
    </cfRule>
  </conditionalFormatting>
  <conditionalFormatting sqref="E424:E426 E429:E430">
    <cfRule type="containsText" dxfId="4984" priority="2812" operator="containsText" text="BAJO">
      <formula>NOT(ISERROR(SEARCH(("BAJO"),(E424))))</formula>
    </cfRule>
  </conditionalFormatting>
  <conditionalFormatting sqref="E424:E426 E429:E430">
    <cfRule type="containsText" dxfId="4983" priority="2813" operator="containsText" text="MEDIO">
      <formula>NOT(ISERROR(SEARCH(("MEDIO"),(E424))))</formula>
    </cfRule>
  </conditionalFormatting>
  <conditionalFormatting sqref="E424:E426 E429:E430">
    <cfRule type="containsText" dxfId="4982" priority="2814" operator="containsText" text="ALTO">
      <formula>NOT(ISERROR(SEARCH(("ALTO"),(E424))))</formula>
    </cfRule>
  </conditionalFormatting>
  <conditionalFormatting sqref="E424:E426 E429:E430">
    <cfRule type="cellIs" dxfId="4981" priority="2815" operator="between">
      <formula>5</formula>
      <formula>9</formula>
    </cfRule>
  </conditionalFormatting>
  <conditionalFormatting sqref="E424:E426 E429:E430">
    <cfRule type="cellIs" dxfId="4980" priority="2816" operator="between">
      <formula>3</formula>
      <formula>4</formula>
    </cfRule>
  </conditionalFormatting>
  <conditionalFormatting sqref="E424:E426 E429:E430">
    <cfRule type="cellIs" dxfId="4979" priority="2817" operator="between">
      <formula>1</formula>
      <formula>2</formula>
    </cfRule>
  </conditionalFormatting>
  <conditionalFormatting sqref="I424:I426 I429:I430">
    <cfRule type="containsText" dxfId="4978" priority="2818" operator="containsText" text="BAJO">
      <formula>NOT(ISERROR(SEARCH(("BAJO"),(I424))))</formula>
    </cfRule>
  </conditionalFormatting>
  <conditionalFormatting sqref="I424:I426 I429:I430">
    <cfRule type="containsText" dxfId="4977" priority="2819" operator="containsText" text="MEDIO">
      <formula>NOT(ISERROR(SEARCH(("MEDIO"),(I424))))</formula>
    </cfRule>
  </conditionalFormatting>
  <conditionalFormatting sqref="I424:I426 I429:I430">
    <cfRule type="containsText" dxfId="4976" priority="2820" operator="containsText" text="ALTO">
      <formula>NOT(ISERROR(SEARCH(("ALTO"),(I424))))</formula>
    </cfRule>
  </conditionalFormatting>
  <conditionalFormatting sqref="I424:I426 I429:I430">
    <cfRule type="cellIs" dxfId="4975" priority="2821" operator="between">
      <formula>5</formula>
      <formula>9</formula>
    </cfRule>
  </conditionalFormatting>
  <conditionalFormatting sqref="I424:I426 I429:I430">
    <cfRule type="cellIs" dxfId="4974" priority="2822" operator="between">
      <formula>3</formula>
      <formula>4</formula>
    </cfRule>
  </conditionalFormatting>
  <conditionalFormatting sqref="I424:I426 I429:I430">
    <cfRule type="cellIs" dxfId="4973" priority="2823" operator="between">
      <formula>1</formula>
      <formula>2</formula>
    </cfRule>
  </conditionalFormatting>
  <conditionalFormatting sqref="E428">
    <cfRule type="containsText" dxfId="4972" priority="2800" operator="containsText" text="BAJO">
      <formula>NOT(ISERROR(SEARCH(("BAJO"),(E428))))</formula>
    </cfRule>
  </conditionalFormatting>
  <conditionalFormatting sqref="E428">
    <cfRule type="containsText" dxfId="4971" priority="2801" operator="containsText" text="MEDIO">
      <formula>NOT(ISERROR(SEARCH(("MEDIO"),(E428))))</formula>
    </cfRule>
  </conditionalFormatting>
  <conditionalFormatting sqref="E428">
    <cfRule type="containsText" dxfId="4970" priority="2802" operator="containsText" text="ALTO">
      <formula>NOT(ISERROR(SEARCH(("ALTO"),(E428))))</formula>
    </cfRule>
  </conditionalFormatting>
  <conditionalFormatting sqref="E428">
    <cfRule type="cellIs" dxfId="4969" priority="2803" operator="between">
      <formula>5</formula>
      <formula>9</formula>
    </cfRule>
  </conditionalFormatting>
  <conditionalFormatting sqref="E428">
    <cfRule type="cellIs" dxfId="4968" priority="2804" operator="between">
      <formula>3</formula>
      <formula>4</formula>
    </cfRule>
  </conditionalFormatting>
  <conditionalFormatting sqref="E428">
    <cfRule type="cellIs" dxfId="4967" priority="2805" operator="between">
      <formula>1</formula>
      <formula>2</formula>
    </cfRule>
  </conditionalFormatting>
  <conditionalFormatting sqref="I428">
    <cfRule type="containsText" dxfId="4966" priority="2806" operator="containsText" text="BAJO">
      <formula>NOT(ISERROR(SEARCH(("BAJO"),(I428))))</formula>
    </cfRule>
  </conditionalFormatting>
  <conditionalFormatting sqref="I428">
    <cfRule type="containsText" dxfId="4965" priority="2807" operator="containsText" text="MEDIO">
      <formula>NOT(ISERROR(SEARCH(("MEDIO"),(I428))))</formula>
    </cfRule>
  </conditionalFormatting>
  <conditionalFormatting sqref="I428">
    <cfRule type="containsText" dxfId="4964" priority="2808" operator="containsText" text="ALTO">
      <formula>NOT(ISERROR(SEARCH(("ALTO"),(I428))))</formula>
    </cfRule>
  </conditionalFormatting>
  <conditionalFormatting sqref="I428">
    <cfRule type="cellIs" dxfId="4963" priority="2809" operator="between">
      <formula>5</formula>
      <formula>9</formula>
    </cfRule>
  </conditionalFormatting>
  <conditionalFormatting sqref="I428">
    <cfRule type="cellIs" dxfId="4962" priority="2810" operator="between">
      <formula>3</formula>
      <formula>4</formula>
    </cfRule>
  </conditionalFormatting>
  <conditionalFormatting sqref="I428">
    <cfRule type="cellIs" dxfId="4961" priority="2811" operator="between">
      <formula>1</formula>
      <formula>2</formula>
    </cfRule>
  </conditionalFormatting>
  <conditionalFormatting sqref="E433:E435 E438:E439">
    <cfRule type="containsText" dxfId="4960" priority="2788" operator="containsText" text="BAJO">
      <formula>NOT(ISERROR(SEARCH(("BAJO"),(E433))))</formula>
    </cfRule>
  </conditionalFormatting>
  <conditionalFormatting sqref="E433:E435 E438:E439">
    <cfRule type="containsText" dxfId="4959" priority="2789" operator="containsText" text="MEDIO">
      <formula>NOT(ISERROR(SEARCH(("MEDIO"),(E433))))</formula>
    </cfRule>
  </conditionalFormatting>
  <conditionalFormatting sqref="E433:E435 E438:E439">
    <cfRule type="containsText" dxfId="4958" priority="2790" operator="containsText" text="ALTO">
      <formula>NOT(ISERROR(SEARCH(("ALTO"),(E433))))</formula>
    </cfRule>
  </conditionalFormatting>
  <conditionalFormatting sqref="E433:E435 E438:E439">
    <cfRule type="cellIs" dxfId="4957" priority="2791" operator="between">
      <formula>5</formula>
      <formula>9</formula>
    </cfRule>
  </conditionalFormatting>
  <conditionalFormatting sqref="E433:E435 E438:E439">
    <cfRule type="cellIs" dxfId="4956" priority="2792" operator="between">
      <formula>3</formula>
      <formula>4</formula>
    </cfRule>
  </conditionalFormatting>
  <conditionalFormatting sqref="E433:E435 E438:E439">
    <cfRule type="cellIs" dxfId="4955" priority="2793" operator="between">
      <formula>1</formula>
      <formula>2</formula>
    </cfRule>
  </conditionalFormatting>
  <conditionalFormatting sqref="I433:I435 I438:I439">
    <cfRule type="containsText" dxfId="4954" priority="2794" operator="containsText" text="BAJO">
      <formula>NOT(ISERROR(SEARCH(("BAJO"),(I433))))</formula>
    </cfRule>
  </conditionalFormatting>
  <conditionalFormatting sqref="I433:I435 I438:I439">
    <cfRule type="containsText" dxfId="4953" priority="2795" operator="containsText" text="MEDIO">
      <formula>NOT(ISERROR(SEARCH(("MEDIO"),(I433))))</formula>
    </cfRule>
  </conditionalFormatting>
  <conditionalFormatting sqref="I433:I435 I438:I439">
    <cfRule type="containsText" dxfId="4952" priority="2796" operator="containsText" text="ALTO">
      <formula>NOT(ISERROR(SEARCH(("ALTO"),(I433))))</formula>
    </cfRule>
  </conditionalFormatting>
  <conditionalFormatting sqref="I433:I435 I438:I439">
    <cfRule type="cellIs" dxfId="4951" priority="2797" operator="between">
      <formula>5</formula>
      <formula>9</formula>
    </cfRule>
  </conditionalFormatting>
  <conditionalFormatting sqref="I433:I435 I438:I439">
    <cfRule type="cellIs" dxfId="4950" priority="2798" operator="between">
      <formula>3</formula>
      <formula>4</formula>
    </cfRule>
  </conditionalFormatting>
  <conditionalFormatting sqref="I433:I435 I438:I439">
    <cfRule type="cellIs" dxfId="4949" priority="2799" operator="between">
      <formula>1</formula>
      <formula>2</formula>
    </cfRule>
  </conditionalFormatting>
  <conditionalFormatting sqref="E437">
    <cfRule type="containsText" dxfId="4948" priority="2776" operator="containsText" text="BAJO">
      <formula>NOT(ISERROR(SEARCH(("BAJO"),(E437))))</formula>
    </cfRule>
  </conditionalFormatting>
  <conditionalFormatting sqref="E437">
    <cfRule type="containsText" dxfId="4947" priority="2777" operator="containsText" text="MEDIO">
      <formula>NOT(ISERROR(SEARCH(("MEDIO"),(E437))))</formula>
    </cfRule>
  </conditionalFormatting>
  <conditionalFormatting sqref="E437">
    <cfRule type="containsText" dxfId="4946" priority="2778" operator="containsText" text="ALTO">
      <formula>NOT(ISERROR(SEARCH(("ALTO"),(E437))))</formula>
    </cfRule>
  </conditionalFormatting>
  <conditionalFormatting sqref="E437">
    <cfRule type="cellIs" dxfId="4945" priority="2779" operator="between">
      <formula>5</formula>
      <formula>9</formula>
    </cfRule>
  </conditionalFormatting>
  <conditionalFormatting sqref="E437">
    <cfRule type="cellIs" dxfId="4944" priority="2780" operator="between">
      <formula>3</formula>
      <formula>4</formula>
    </cfRule>
  </conditionalFormatting>
  <conditionalFormatting sqref="E437">
    <cfRule type="cellIs" dxfId="4943" priority="2781" operator="between">
      <formula>1</formula>
      <formula>2</formula>
    </cfRule>
  </conditionalFormatting>
  <conditionalFormatting sqref="I437">
    <cfRule type="containsText" dxfId="4942" priority="2782" operator="containsText" text="BAJO">
      <formula>NOT(ISERROR(SEARCH(("BAJO"),(I437))))</formula>
    </cfRule>
  </conditionalFormatting>
  <conditionalFormatting sqref="I437">
    <cfRule type="containsText" dxfId="4941" priority="2783" operator="containsText" text="MEDIO">
      <formula>NOT(ISERROR(SEARCH(("MEDIO"),(I437))))</formula>
    </cfRule>
  </conditionalFormatting>
  <conditionalFormatting sqref="I437">
    <cfRule type="containsText" dxfId="4940" priority="2784" operator="containsText" text="ALTO">
      <formula>NOT(ISERROR(SEARCH(("ALTO"),(I437))))</formula>
    </cfRule>
  </conditionalFormatting>
  <conditionalFormatting sqref="I437">
    <cfRule type="cellIs" dxfId="4939" priority="2785" operator="between">
      <formula>5</formula>
      <formula>9</formula>
    </cfRule>
  </conditionalFormatting>
  <conditionalFormatting sqref="I437">
    <cfRule type="cellIs" dxfId="4938" priority="2786" operator="between">
      <formula>3</formula>
      <formula>4</formula>
    </cfRule>
  </conditionalFormatting>
  <conditionalFormatting sqref="I437">
    <cfRule type="cellIs" dxfId="4937" priority="2787" operator="between">
      <formula>1</formula>
      <formula>2</formula>
    </cfRule>
  </conditionalFormatting>
  <conditionalFormatting sqref="E442:E444 E447:E448">
    <cfRule type="containsText" dxfId="4936" priority="2764" operator="containsText" text="BAJO">
      <formula>NOT(ISERROR(SEARCH(("BAJO"),(E442))))</formula>
    </cfRule>
  </conditionalFormatting>
  <conditionalFormatting sqref="E442:E444 E447:E448">
    <cfRule type="containsText" dxfId="4935" priority="2765" operator="containsText" text="MEDIO">
      <formula>NOT(ISERROR(SEARCH(("MEDIO"),(E442))))</formula>
    </cfRule>
  </conditionalFormatting>
  <conditionalFormatting sqref="E442:E444 E447:E448">
    <cfRule type="containsText" dxfId="4934" priority="2766" operator="containsText" text="ALTO">
      <formula>NOT(ISERROR(SEARCH(("ALTO"),(E442))))</formula>
    </cfRule>
  </conditionalFormatting>
  <conditionalFormatting sqref="E442:E444 E447:E448">
    <cfRule type="cellIs" dxfId="4933" priority="2767" operator="between">
      <formula>5</formula>
      <formula>9</formula>
    </cfRule>
  </conditionalFormatting>
  <conditionalFormatting sqref="E442:E444 E447:E448">
    <cfRule type="cellIs" dxfId="4932" priority="2768" operator="between">
      <formula>3</formula>
      <formula>4</formula>
    </cfRule>
  </conditionalFormatting>
  <conditionalFormatting sqref="E442:E444 E447:E448">
    <cfRule type="cellIs" dxfId="4931" priority="2769" operator="between">
      <formula>1</formula>
      <formula>2</formula>
    </cfRule>
  </conditionalFormatting>
  <conditionalFormatting sqref="I442:I444 I447:I448">
    <cfRule type="containsText" dxfId="4930" priority="2770" operator="containsText" text="BAJO">
      <formula>NOT(ISERROR(SEARCH(("BAJO"),(I442))))</formula>
    </cfRule>
  </conditionalFormatting>
  <conditionalFormatting sqref="I442:I444 I447:I448">
    <cfRule type="containsText" dxfId="4929" priority="2771" operator="containsText" text="MEDIO">
      <formula>NOT(ISERROR(SEARCH(("MEDIO"),(I442))))</formula>
    </cfRule>
  </conditionalFormatting>
  <conditionalFormatting sqref="I442:I444 I447:I448">
    <cfRule type="containsText" dxfId="4928" priority="2772" operator="containsText" text="ALTO">
      <formula>NOT(ISERROR(SEARCH(("ALTO"),(I442))))</formula>
    </cfRule>
  </conditionalFormatting>
  <conditionalFormatting sqref="I442:I444 I447:I448">
    <cfRule type="cellIs" dxfId="4927" priority="2773" operator="between">
      <formula>5</formula>
      <formula>9</formula>
    </cfRule>
  </conditionalFormatting>
  <conditionalFormatting sqref="I442:I444 I447:I448">
    <cfRule type="cellIs" dxfId="4926" priority="2774" operator="between">
      <formula>3</formula>
      <formula>4</formula>
    </cfRule>
  </conditionalFormatting>
  <conditionalFormatting sqref="I442:I444 I447:I448">
    <cfRule type="cellIs" dxfId="4925" priority="2775" operator="between">
      <formula>1</formula>
      <formula>2</formula>
    </cfRule>
  </conditionalFormatting>
  <conditionalFormatting sqref="E446">
    <cfRule type="containsText" dxfId="4924" priority="2752" operator="containsText" text="BAJO">
      <formula>NOT(ISERROR(SEARCH(("BAJO"),(E446))))</formula>
    </cfRule>
  </conditionalFormatting>
  <conditionalFormatting sqref="E446">
    <cfRule type="containsText" dxfId="4923" priority="2753" operator="containsText" text="MEDIO">
      <formula>NOT(ISERROR(SEARCH(("MEDIO"),(E446))))</formula>
    </cfRule>
  </conditionalFormatting>
  <conditionalFormatting sqref="E446">
    <cfRule type="containsText" dxfId="4922" priority="2754" operator="containsText" text="ALTO">
      <formula>NOT(ISERROR(SEARCH(("ALTO"),(E446))))</formula>
    </cfRule>
  </conditionalFormatting>
  <conditionalFormatting sqref="E446">
    <cfRule type="cellIs" dxfId="4921" priority="2755" operator="between">
      <formula>5</formula>
      <formula>9</formula>
    </cfRule>
  </conditionalFormatting>
  <conditionalFormatting sqref="E446">
    <cfRule type="cellIs" dxfId="4920" priority="2756" operator="between">
      <formula>3</formula>
      <formula>4</formula>
    </cfRule>
  </conditionalFormatting>
  <conditionalFormatting sqref="E446">
    <cfRule type="cellIs" dxfId="4919" priority="2757" operator="between">
      <formula>1</formula>
      <formula>2</formula>
    </cfRule>
  </conditionalFormatting>
  <conditionalFormatting sqref="I446">
    <cfRule type="containsText" dxfId="4918" priority="2758" operator="containsText" text="BAJO">
      <formula>NOT(ISERROR(SEARCH(("BAJO"),(I446))))</formula>
    </cfRule>
  </conditionalFormatting>
  <conditionalFormatting sqref="I446">
    <cfRule type="containsText" dxfId="4917" priority="2759" operator="containsText" text="MEDIO">
      <formula>NOT(ISERROR(SEARCH(("MEDIO"),(I446))))</formula>
    </cfRule>
  </conditionalFormatting>
  <conditionalFormatting sqref="I446">
    <cfRule type="containsText" dxfId="4916" priority="2760" operator="containsText" text="ALTO">
      <formula>NOT(ISERROR(SEARCH(("ALTO"),(I446))))</formula>
    </cfRule>
  </conditionalFormatting>
  <conditionalFormatting sqref="I446">
    <cfRule type="cellIs" dxfId="4915" priority="2761" operator="between">
      <formula>5</formula>
      <formula>9</formula>
    </cfRule>
  </conditionalFormatting>
  <conditionalFormatting sqref="I446">
    <cfRule type="cellIs" dxfId="4914" priority="2762" operator="between">
      <formula>3</formula>
      <formula>4</formula>
    </cfRule>
  </conditionalFormatting>
  <conditionalFormatting sqref="I446">
    <cfRule type="cellIs" dxfId="4913" priority="2763" operator="between">
      <formula>1</formula>
      <formula>2</formula>
    </cfRule>
  </conditionalFormatting>
  <conditionalFormatting sqref="E451:E453 E456:E457">
    <cfRule type="containsText" dxfId="4912" priority="2740" operator="containsText" text="BAJO">
      <formula>NOT(ISERROR(SEARCH(("BAJO"),(E451))))</formula>
    </cfRule>
  </conditionalFormatting>
  <conditionalFormatting sqref="E451:E453 E456:E457">
    <cfRule type="containsText" dxfId="4911" priority="2741" operator="containsText" text="MEDIO">
      <formula>NOT(ISERROR(SEARCH(("MEDIO"),(E451))))</formula>
    </cfRule>
  </conditionalFormatting>
  <conditionalFormatting sqref="E451:E453 E456:E457">
    <cfRule type="containsText" dxfId="4910" priority="2742" operator="containsText" text="ALTO">
      <formula>NOT(ISERROR(SEARCH(("ALTO"),(E451))))</formula>
    </cfRule>
  </conditionalFormatting>
  <conditionalFormatting sqref="E451:E453 E456:E457">
    <cfRule type="cellIs" dxfId="4909" priority="2743" operator="between">
      <formula>5</formula>
      <formula>9</formula>
    </cfRule>
  </conditionalFormatting>
  <conditionalFormatting sqref="E451:E453 E456:E457">
    <cfRule type="cellIs" dxfId="4908" priority="2744" operator="between">
      <formula>3</formula>
      <formula>4</formula>
    </cfRule>
  </conditionalFormatting>
  <conditionalFormatting sqref="E451:E453 E456:E457">
    <cfRule type="cellIs" dxfId="4907" priority="2745" operator="between">
      <formula>1</formula>
      <formula>2</formula>
    </cfRule>
  </conditionalFormatting>
  <conditionalFormatting sqref="I451:I453 I456:I457">
    <cfRule type="containsText" dxfId="4906" priority="2746" operator="containsText" text="BAJO">
      <formula>NOT(ISERROR(SEARCH(("BAJO"),(I451))))</formula>
    </cfRule>
  </conditionalFormatting>
  <conditionalFormatting sqref="I451:I453 I456:I457">
    <cfRule type="containsText" dxfId="4905" priority="2747" operator="containsText" text="MEDIO">
      <formula>NOT(ISERROR(SEARCH(("MEDIO"),(I451))))</formula>
    </cfRule>
  </conditionalFormatting>
  <conditionalFormatting sqref="I451:I453 I456:I457">
    <cfRule type="containsText" dxfId="4904" priority="2748" operator="containsText" text="ALTO">
      <formula>NOT(ISERROR(SEARCH(("ALTO"),(I451))))</formula>
    </cfRule>
  </conditionalFormatting>
  <conditionalFormatting sqref="I451:I453 I456:I457">
    <cfRule type="cellIs" dxfId="4903" priority="2749" operator="between">
      <formula>5</formula>
      <formula>9</formula>
    </cfRule>
  </conditionalFormatting>
  <conditionalFormatting sqref="I451:I453 I456:I457">
    <cfRule type="cellIs" dxfId="4902" priority="2750" operator="between">
      <formula>3</formula>
      <formula>4</formula>
    </cfRule>
  </conditionalFormatting>
  <conditionalFormatting sqref="I451:I453 I456:I457">
    <cfRule type="cellIs" dxfId="4901" priority="2751" operator="between">
      <formula>1</formula>
      <formula>2</formula>
    </cfRule>
  </conditionalFormatting>
  <conditionalFormatting sqref="E455">
    <cfRule type="containsText" dxfId="4900" priority="2728" operator="containsText" text="BAJO">
      <formula>NOT(ISERROR(SEARCH(("BAJO"),(E455))))</formula>
    </cfRule>
  </conditionalFormatting>
  <conditionalFormatting sqref="E455">
    <cfRule type="containsText" dxfId="4899" priority="2729" operator="containsText" text="MEDIO">
      <formula>NOT(ISERROR(SEARCH(("MEDIO"),(E455))))</formula>
    </cfRule>
  </conditionalFormatting>
  <conditionalFormatting sqref="E455">
    <cfRule type="containsText" dxfId="4898" priority="2730" operator="containsText" text="ALTO">
      <formula>NOT(ISERROR(SEARCH(("ALTO"),(E455))))</formula>
    </cfRule>
  </conditionalFormatting>
  <conditionalFormatting sqref="E455">
    <cfRule type="cellIs" dxfId="4897" priority="2731" operator="between">
      <formula>5</formula>
      <formula>9</formula>
    </cfRule>
  </conditionalFormatting>
  <conditionalFormatting sqref="E455">
    <cfRule type="cellIs" dxfId="4896" priority="2732" operator="between">
      <formula>3</formula>
      <formula>4</formula>
    </cfRule>
  </conditionalFormatting>
  <conditionalFormatting sqref="E455">
    <cfRule type="cellIs" dxfId="4895" priority="2733" operator="between">
      <formula>1</formula>
      <formula>2</formula>
    </cfRule>
  </conditionalFormatting>
  <conditionalFormatting sqref="I455">
    <cfRule type="containsText" dxfId="4894" priority="2734" operator="containsText" text="BAJO">
      <formula>NOT(ISERROR(SEARCH(("BAJO"),(I455))))</formula>
    </cfRule>
  </conditionalFormatting>
  <conditionalFormatting sqref="I455">
    <cfRule type="containsText" dxfId="4893" priority="2735" operator="containsText" text="MEDIO">
      <formula>NOT(ISERROR(SEARCH(("MEDIO"),(I455))))</formula>
    </cfRule>
  </conditionalFormatting>
  <conditionalFormatting sqref="I455">
    <cfRule type="containsText" dxfId="4892" priority="2736" operator="containsText" text="ALTO">
      <formula>NOT(ISERROR(SEARCH(("ALTO"),(I455))))</formula>
    </cfRule>
  </conditionalFormatting>
  <conditionalFormatting sqref="I455">
    <cfRule type="cellIs" dxfId="4891" priority="2737" operator="between">
      <formula>5</formula>
      <formula>9</formula>
    </cfRule>
  </conditionalFormatting>
  <conditionalFormatting sqref="I455">
    <cfRule type="cellIs" dxfId="4890" priority="2738" operator="between">
      <formula>3</formula>
      <formula>4</formula>
    </cfRule>
  </conditionalFormatting>
  <conditionalFormatting sqref="I455">
    <cfRule type="cellIs" dxfId="4889" priority="2739" operator="between">
      <formula>1</formula>
      <formula>2</formula>
    </cfRule>
  </conditionalFormatting>
  <conditionalFormatting sqref="E460:E462 E465:E466">
    <cfRule type="containsText" dxfId="4888" priority="2716" operator="containsText" text="BAJO">
      <formula>NOT(ISERROR(SEARCH(("BAJO"),(E460))))</formula>
    </cfRule>
  </conditionalFormatting>
  <conditionalFormatting sqref="E460:E462 E465:E466">
    <cfRule type="containsText" dxfId="4887" priority="2717" operator="containsText" text="MEDIO">
      <formula>NOT(ISERROR(SEARCH(("MEDIO"),(E460))))</formula>
    </cfRule>
  </conditionalFormatting>
  <conditionalFormatting sqref="E460:E462 E465:E466">
    <cfRule type="containsText" dxfId="4886" priority="2718" operator="containsText" text="ALTO">
      <formula>NOT(ISERROR(SEARCH(("ALTO"),(E460))))</formula>
    </cfRule>
  </conditionalFormatting>
  <conditionalFormatting sqref="E460:E462 E465:E466">
    <cfRule type="cellIs" dxfId="4885" priority="2719" operator="between">
      <formula>5</formula>
      <formula>9</formula>
    </cfRule>
  </conditionalFormatting>
  <conditionalFormatting sqref="E460:E462 E465:E466">
    <cfRule type="cellIs" dxfId="4884" priority="2720" operator="between">
      <formula>3</formula>
      <formula>4</formula>
    </cfRule>
  </conditionalFormatting>
  <conditionalFormatting sqref="E460:E462 E465:E466">
    <cfRule type="cellIs" dxfId="4883" priority="2721" operator="between">
      <formula>1</formula>
      <formula>2</formula>
    </cfRule>
  </conditionalFormatting>
  <conditionalFormatting sqref="I460:I462 I465:I466">
    <cfRule type="containsText" dxfId="4882" priority="2722" operator="containsText" text="BAJO">
      <formula>NOT(ISERROR(SEARCH(("BAJO"),(I460))))</formula>
    </cfRule>
  </conditionalFormatting>
  <conditionalFormatting sqref="I460:I462 I465:I466">
    <cfRule type="containsText" dxfId="4881" priority="2723" operator="containsText" text="MEDIO">
      <formula>NOT(ISERROR(SEARCH(("MEDIO"),(I460))))</formula>
    </cfRule>
  </conditionalFormatting>
  <conditionalFormatting sqref="I460:I462 I465:I466">
    <cfRule type="containsText" dxfId="4880" priority="2724" operator="containsText" text="ALTO">
      <formula>NOT(ISERROR(SEARCH(("ALTO"),(I460))))</formula>
    </cfRule>
  </conditionalFormatting>
  <conditionalFormatting sqref="I460:I462 I465:I466">
    <cfRule type="cellIs" dxfId="4879" priority="2725" operator="between">
      <formula>5</formula>
      <formula>9</formula>
    </cfRule>
  </conditionalFormatting>
  <conditionalFormatting sqref="I460:I462 I465:I466">
    <cfRule type="cellIs" dxfId="4878" priority="2726" operator="between">
      <formula>3</formula>
      <formula>4</formula>
    </cfRule>
  </conditionalFormatting>
  <conditionalFormatting sqref="I460:I462 I465:I466">
    <cfRule type="cellIs" dxfId="4877" priority="2727" operator="between">
      <formula>1</formula>
      <formula>2</formula>
    </cfRule>
  </conditionalFormatting>
  <conditionalFormatting sqref="E464">
    <cfRule type="containsText" dxfId="4876" priority="2704" operator="containsText" text="BAJO">
      <formula>NOT(ISERROR(SEARCH(("BAJO"),(E464))))</formula>
    </cfRule>
  </conditionalFormatting>
  <conditionalFormatting sqref="E464">
    <cfRule type="containsText" dxfId="4875" priority="2705" operator="containsText" text="MEDIO">
      <formula>NOT(ISERROR(SEARCH(("MEDIO"),(E464))))</formula>
    </cfRule>
  </conditionalFormatting>
  <conditionalFormatting sqref="E464">
    <cfRule type="containsText" dxfId="4874" priority="2706" operator="containsText" text="ALTO">
      <formula>NOT(ISERROR(SEARCH(("ALTO"),(E464))))</formula>
    </cfRule>
  </conditionalFormatting>
  <conditionalFormatting sqref="E464">
    <cfRule type="cellIs" dxfId="4873" priority="2707" operator="between">
      <formula>5</formula>
      <formula>9</formula>
    </cfRule>
  </conditionalFormatting>
  <conditionalFormatting sqref="E464">
    <cfRule type="cellIs" dxfId="4872" priority="2708" operator="between">
      <formula>3</formula>
      <formula>4</formula>
    </cfRule>
  </conditionalFormatting>
  <conditionalFormatting sqref="E464">
    <cfRule type="cellIs" dxfId="4871" priority="2709" operator="between">
      <formula>1</formula>
      <formula>2</formula>
    </cfRule>
  </conditionalFormatting>
  <conditionalFormatting sqref="I464">
    <cfRule type="containsText" dxfId="4870" priority="2710" operator="containsText" text="BAJO">
      <formula>NOT(ISERROR(SEARCH(("BAJO"),(I464))))</formula>
    </cfRule>
  </conditionalFormatting>
  <conditionalFormatting sqref="I464">
    <cfRule type="containsText" dxfId="4869" priority="2711" operator="containsText" text="MEDIO">
      <formula>NOT(ISERROR(SEARCH(("MEDIO"),(I464))))</formula>
    </cfRule>
  </conditionalFormatting>
  <conditionalFormatting sqref="I464">
    <cfRule type="containsText" dxfId="4868" priority="2712" operator="containsText" text="ALTO">
      <formula>NOT(ISERROR(SEARCH(("ALTO"),(I464))))</formula>
    </cfRule>
  </conditionalFormatting>
  <conditionalFormatting sqref="I464">
    <cfRule type="cellIs" dxfId="4867" priority="2713" operator="between">
      <formula>5</formula>
      <formula>9</formula>
    </cfRule>
  </conditionalFormatting>
  <conditionalFormatting sqref="I464">
    <cfRule type="cellIs" dxfId="4866" priority="2714" operator="between">
      <formula>3</formula>
      <formula>4</formula>
    </cfRule>
  </conditionalFormatting>
  <conditionalFormatting sqref="I464">
    <cfRule type="cellIs" dxfId="4865" priority="2715" operator="between">
      <formula>1</formula>
      <formula>2</formula>
    </cfRule>
  </conditionalFormatting>
  <conditionalFormatting sqref="E469:E471 E474:E475">
    <cfRule type="containsText" dxfId="4864" priority="2692" operator="containsText" text="BAJO">
      <formula>NOT(ISERROR(SEARCH(("BAJO"),(E469))))</formula>
    </cfRule>
  </conditionalFormatting>
  <conditionalFormatting sqref="E469:E471 E474:E475">
    <cfRule type="containsText" dxfId="4863" priority="2693" operator="containsText" text="MEDIO">
      <formula>NOT(ISERROR(SEARCH(("MEDIO"),(E469))))</formula>
    </cfRule>
  </conditionalFormatting>
  <conditionalFormatting sqref="E469:E471 E474:E475">
    <cfRule type="containsText" dxfId="4862" priority="2694" operator="containsText" text="ALTO">
      <formula>NOT(ISERROR(SEARCH(("ALTO"),(E469))))</formula>
    </cfRule>
  </conditionalFormatting>
  <conditionalFormatting sqref="E469:E471 E474:E475">
    <cfRule type="cellIs" dxfId="4861" priority="2695" operator="between">
      <formula>5</formula>
      <formula>9</formula>
    </cfRule>
  </conditionalFormatting>
  <conditionalFormatting sqref="E469:E471 E474:E475">
    <cfRule type="cellIs" dxfId="4860" priority="2696" operator="between">
      <formula>3</formula>
      <formula>4</formula>
    </cfRule>
  </conditionalFormatting>
  <conditionalFormatting sqref="E469:E471 E474:E475">
    <cfRule type="cellIs" dxfId="4859" priority="2697" operator="between">
      <formula>1</formula>
      <formula>2</formula>
    </cfRule>
  </conditionalFormatting>
  <conditionalFormatting sqref="I469:I471 I474:I475">
    <cfRule type="containsText" dxfId="4858" priority="2698" operator="containsText" text="BAJO">
      <formula>NOT(ISERROR(SEARCH(("BAJO"),(I469))))</formula>
    </cfRule>
  </conditionalFormatting>
  <conditionalFormatting sqref="I469:I471 I474:I475">
    <cfRule type="containsText" dxfId="4857" priority="2699" operator="containsText" text="MEDIO">
      <formula>NOT(ISERROR(SEARCH(("MEDIO"),(I469))))</formula>
    </cfRule>
  </conditionalFormatting>
  <conditionalFormatting sqref="I469:I471 I474:I475">
    <cfRule type="containsText" dxfId="4856" priority="2700" operator="containsText" text="ALTO">
      <formula>NOT(ISERROR(SEARCH(("ALTO"),(I469))))</formula>
    </cfRule>
  </conditionalFormatting>
  <conditionalFormatting sqref="I469:I471 I474:I475">
    <cfRule type="cellIs" dxfId="4855" priority="2701" operator="between">
      <formula>5</formula>
      <formula>9</formula>
    </cfRule>
  </conditionalFormatting>
  <conditionalFormatting sqref="I469:I471 I474:I475">
    <cfRule type="cellIs" dxfId="4854" priority="2702" operator="between">
      <formula>3</formula>
      <formula>4</formula>
    </cfRule>
  </conditionalFormatting>
  <conditionalFormatting sqref="I469:I471 I474:I475">
    <cfRule type="cellIs" dxfId="4853" priority="2703" operator="between">
      <formula>1</formula>
      <formula>2</formula>
    </cfRule>
  </conditionalFormatting>
  <conditionalFormatting sqref="E473">
    <cfRule type="containsText" dxfId="4852" priority="2680" operator="containsText" text="BAJO">
      <formula>NOT(ISERROR(SEARCH(("BAJO"),(E473))))</formula>
    </cfRule>
  </conditionalFormatting>
  <conditionalFormatting sqref="E473">
    <cfRule type="containsText" dxfId="4851" priority="2681" operator="containsText" text="MEDIO">
      <formula>NOT(ISERROR(SEARCH(("MEDIO"),(E473))))</formula>
    </cfRule>
  </conditionalFormatting>
  <conditionalFormatting sqref="E473">
    <cfRule type="containsText" dxfId="4850" priority="2682" operator="containsText" text="ALTO">
      <formula>NOT(ISERROR(SEARCH(("ALTO"),(E473))))</formula>
    </cfRule>
  </conditionalFormatting>
  <conditionalFormatting sqref="E473">
    <cfRule type="cellIs" dxfId="4849" priority="2683" operator="between">
      <formula>5</formula>
      <formula>9</formula>
    </cfRule>
  </conditionalFormatting>
  <conditionalFormatting sqref="E473">
    <cfRule type="cellIs" dxfId="4848" priority="2684" operator="between">
      <formula>3</formula>
      <formula>4</formula>
    </cfRule>
  </conditionalFormatting>
  <conditionalFormatting sqref="E473">
    <cfRule type="cellIs" dxfId="4847" priority="2685" operator="between">
      <formula>1</formula>
      <formula>2</formula>
    </cfRule>
  </conditionalFormatting>
  <conditionalFormatting sqref="I473">
    <cfRule type="containsText" dxfId="4846" priority="2686" operator="containsText" text="BAJO">
      <formula>NOT(ISERROR(SEARCH(("BAJO"),(I473))))</formula>
    </cfRule>
  </conditionalFormatting>
  <conditionalFormatting sqref="I473">
    <cfRule type="containsText" dxfId="4845" priority="2687" operator="containsText" text="MEDIO">
      <formula>NOT(ISERROR(SEARCH(("MEDIO"),(I473))))</formula>
    </cfRule>
  </conditionalFormatting>
  <conditionalFormatting sqref="I473">
    <cfRule type="containsText" dxfId="4844" priority="2688" operator="containsText" text="ALTO">
      <formula>NOT(ISERROR(SEARCH(("ALTO"),(I473))))</formula>
    </cfRule>
  </conditionalFormatting>
  <conditionalFormatting sqref="I473">
    <cfRule type="cellIs" dxfId="4843" priority="2689" operator="between">
      <formula>5</formula>
      <formula>9</formula>
    </cfRule>
  </conditionalFormatting>
  <conditionalFormatting sqref="I473">
    <cfRule type="cellIs" dxfId="4842" priority="2690" operator="between">
      <formula>3</formula>
      <formula>4</formula>
    </cfRule>
  </conditionalFormatting>
  <conditionalFormatting sqref="I473">
    <cfRule type="cellIs" dxfId="4841" priority="2691" operator="between">
      <formula>1</formula>
      <formula>2</formula>
    </cfRule>
  </conditionalFormatting>
  <conditionalFormatting sqref="E478:E480 E483:E484">
    <cfRule type="containsText" dxfId="4840" priority="2668" operator="containsText" text="BAJO">
      <formula>NOT(ISERROR(SEARCH(("BAJO"),(E478))))</formula>
    </cfRule>
  </conditionalFormatting>
  <conditionalFormatting sqref="E478:E480 E483:E484">
    <cfRule type="containsText" dxfId="4839" priority="2669" operator="containsText" text="MEDIO">
      <formula>NOT(ISERROR(SEARCH(("MEDIO"),(E478))))</formula>
    </cfRule>
  </conditionalFormatting>
  <conditionalFormatting sqref="E478:E480 E483:E484">
    <cfRule type="containsText" dxfId="4838" priority="2670" operator="containsText" text="ALTO">
      <formula>NOT(ISERROR(SEARCH(("ALTO"),(E478))))</formula>
    </cfRule>
  </conditionalFormatting>
  <conditionalFormatting sqref="E478:E480 E483:E484">
    <cfRule type="cellIs" dxfId="4837" priority="2671" operator="between">
      <formula>5</formula>
      <formula>9</formula>
    </cfRule>
  </conditionalFormatting>
  <conditionalFormatting sqref="E478:E480 E483:E484">
    <cfRule type="cellIs" dxfId="4836" priority="2672" operator="between">
      <formula>3</formula>
      <formula>4</formula>
    </cfRule>
  </conditionalFormatting>
  <conditionalFormatting sqref="E478:E480 E483:E484">
    <cfRule type="cellIs" dxfId="4835" priority="2673" operator="between">
      <formula>1</formula>
      <formula>2</formula>
    </cfRule>
  </conditionalFormatting>
  <conditionalFormatting sqref="I478:I480 I483:I484">
    <cfRule type="containsText" dxfId="4834" priority="2674" operator="containsText" text="BAJO">
      <formula>NOT(ISERROR(SEARCH(("BAJO"),(I478))))</formula>
    </cfRule>
  </conditionalFormatting>
  <conditionalFormatting sqref="I478:I480 I483:I484">
    <cfRule type="containsText" dxfId="4833" priority="2675" operator="containsText" text="MEDIO">
      <formula>NOT(ISERROR(SEARCH(("MEDIO"),(I478))))</formula>
    </cfRule>
  </conditionalFormatting>
  <conditionalFormatting sqref="I478:I480 I483:I484">
    <cfRule type="containsText" dxfId="4832" priority="2676" operator="containsText" text="ALTO">
      <formula>NOT(ISERROR(SEARCH(("ALTO"),(I478))))</formula>
    </cfRule>
  </conditionalFormatting>
  <conditionalFormatting sqref="I478:I480 I483:I484">
    <cfRule type="cellIs" dxfId="4831" priority="2677" operator="between">
      <formula>5</formula>
      <formula>9</formula>
    </cfRule>
  </conditionalFormatting>
  <conditionalFormatting sqref="I478:I480 I483:I484">
    <cfRule type="cellIs" dxfId="4830" priority="2678" operator="between">
      <formula>3</formula>
      <formula>4</formula>
    </cfRule>
  </conditionalFormatting>
  <conditionalFormatting sqref="I478:I480 I483:I484">
    <cfRule type="cellIs" dxfId="4829" priority="2679" operator="between">
      <formula>1</formula>
      <formula>2</formula>
    </cfRule>
  </conditionalFormatting>
  <conditionalFormatting sqref="E482">
    <cfRule type="containsText" dxfId="4828" priority="2656" operator="containsText" text="BAJO">
      <formula>NOT(ISERROR(SEARCH(("BAJO"),(E482))))</formula>
    </cfRule>
  </conditionalFormatting>
  <conditionalFormatting sqref="E482">
    <cfRule type="containsText" dxfId="4827" priority="2657" operator="containsText" text="MEDIO">
      <formula>NOT(ISERROR(SEARCH(("MEDIO"),(E482))))</formula>
    </cfRule>
  </conditionalFormatting>
  <conditionalFormatting sqref="E482">
    <cfRule type="containsText" dxfId="4826" priority="2658" operator="containsText" text="ALTO">
      <formula>NOT(ISERROR(SEARCH(("ALTO"),(E482))))</formula>
    </cfRule>
  </conditionalFormatting>
  <conditionalFormatting sqref="E482">
    <cfRule type="cellIs" dxfId="4825" priority="2659" operator="between">
      <formula>5</formula>
      <formula>9</formula>
    </cfRule>
  </conditionalFormatting>
  <conditionalFormatting sqref="E482">
    <cfRule type="cellIs" dxfId="4824" priority="2660" operator="between">
      <formula>3</formula>
      <formula>4</formula>
    </cfRule>
  </conditionalFormatting>
  <conditionalFormatting sqref="E482">
    <cfRule type="cellIs" dxfId="4823" priority="2661" operator="between">
      <formula>1</formula>
      <formula>2</formula>
    </cfRule>
  </conditionalFormatting>
  <conditionalFormatting sqref="I482">
    <cfRule type="containsText" dxfId="4822" priority="2662" operator="containsText" text="BAJO">
      <formula>NOT(ISERROR(SEARCH(("BAJO"),(I482))))</formula>
    </cfRule>
  </conditionalFormatting>
  <conditionalFormatting sqref="I482">
    <cfRule type="containsText" dxfId="4821" priority="2663" operator="containsText" text="MEDIO">
      <formula>NOT(ISERROR(SEARCH(("MEDIO"),(I482))))</formula>
    </cfRule>
  </conditionalFormatting>
  <conditionalFormatting sqref="I482">
    <cfRule type="containsText" dxfId="4820" priority="2664" operator="containsText" text="ALTO">
      <formula>NOT(ISERROR(SEARCH(("ALTO"),(I482))))</formula>
    </cfRule>
  </conditionalFormatting>
  <conditionalFormatting sqref="I482">
    <cfRule type="cellIs" dxfId="4819" priority="2665" operator="between">
      <formula>5</formula>
      <formula>9</formula>
    </cfRule>
  </conditionalFormatting>
  <conditionalFormatting sqref="I482">
    <cfRule type="cellIs" dxfId="4818" priority="2666" operator="between">
      <formula>3</formula>
      <formula>4</formula>
    </cfRule>
  </conditionalFormatting>
  <conditionalFormatting sqref="I482">
    <cfRule type="cellIs" dxfId="4817" priority="2667" operator="between">
      <formula>1</formula>
      <formula>2</formula>
    </cfRule>
  </conditionalFormatting>
  <conditionalFormatting sqref="E487:E489 E492:E493">
    <cfRule type="containsText" dxfId="4816" priority="2644" operator="containsText" text="BAJO">
      <formula>NOT(ISERROR(SEARCH(("BAJO"),(E487))))</formula>
    </cfRule>
  </conditionalFormatting>
  <conditionalFormatting sqref="E487:E489 E492:E493">
    <cfRule type="containsText" dxfId="4815" priority="2645" operator="containsText" text="MEDIO">
      <formula>NOT(ISERROR(SEARCH(("MEDIO"),(E487))))</formula>
    </cfRule>
  </conditionalFormatting>
  <conditionalFormatting sqref="E487:E489 E492:E493">
    <cfRule type="containsText" dxfId="4814" priority="2646" operator="containsText" text="ALTO">
      <formula>NOT(ISERROR(SEARCH(("ALTO"),(E487))))</formula>
    </cfRule>
  </conditionalFormatting>
  <conditionalFormatting sqref="E487:E489 E492:E493">
    <cfRule type="cellIs" dxfId="4813" priority="2647" operator="between">
      <formula>5</formula>
      <formula>9</formula>
    </cfRule>
  </conditionalFormatting>
  <conditionalFormatting sqref="E487:E489 E492:E493">
    <cfRule type="cellIs" dxfId="4812" priority="2648" operator="between">
      <formula>3</formula>
      <formula>4</formula>
    </cfRule>
  </conditionalFormatting>
  <conditionalFormatting sqref="E487:E489 E492:E493">
    <cfRule type="cellIs" dxfId="4811" priority="2649" operator="between">
      <formula>1</formula>
      <formula>2</formula>
    </cfRule>
  </conditionalFormatting>
  <conditionalFormatting sqref="I487:I489 I492:I493">
    <cfRule type="containsText" dxfId="4810" priority="2650" operator="containsText" text="BAJO">
      <formula>NOT(ISERROR(SEARCH(("BAJO"),(I487))))</formula>
    </cfRule>
  </conditionalFormatting>
  <conditionalFormatting sqref="I487:I489 I492:I493">
    <cfRule type="containsText" dxfId="4809" priority="2651" operator="containsText" text="MEDIO">
      <formula>NOT(ISERROR(SEARCH(("MEDIO"),(I487))))</formula>
    </cfRule>
  </conditionalFormatting>
  <conditionalFormatting sqref="I487:I489 I492:I493">
    <cfRule type="containsText" dxfId="4808" priority="2652" operator="containsText" text="ALTO">
      <formula>NOT(ISERROR(SEARCH(("ALTO"),(I487))))</formula>
    </cfRule>
  </conditionalFormatting>
  <conditionalFormatting sqref="I487:I489 I492:I493">
    <cfRule type="cellIs" dxfId="4807" priority="2653" operator="between">
      <formula>5</formula>
      <formula>9</formula>
    </cfRule>
  </conditionalFormatting>
  <conditionalFormatting sqref="I487:I489 I492:I493">
    <cfRule type="cellIs" dxfId="4806" priority="2654" operator="between">
      <formula>3</formula>
      <formula>4</formula>
    </cfRule>
  </conditionalFormatting>
  <conditionalFormatting sqref="I487:I489 I492:I493">
    <cfRule type="cellIs" dxfId="4805" priority="2655" operator="between">
      <formula>1</formula>
      <formula>2</formula>
    </cfRule>
  </conditionalFormatting>
  <conditionalFormatting sqref="E491">
    <cfRule type="containsText" dxfId="4804" priority="2632" operator="containsText" text="BAJO">
      <formula>NOT(ISERROR(SEARCH(("BAJO"),(E491))))</formula>
    </cfRule>
  </conditionalFormatting>
  <conditionalFormatting sqref="E491">
    <cfRule type="containsText" dxfId="4803" priority="2633" operator="containsText" text="MEDIO">
      <formula>NOT(ISERROR(SEARCH(("MEDIO"),(E491))))</formula>
    </cfRule>
  </conditionalFormatting>
  <conditionalFormatting sqref="E491">
    <cfRule type="containsText" dxfId="4802" priority="2634" operator="containsText" text="ALTO">
      <formula>NOT(ISERROR(SEARCH(("ALTO"),(E491))))</formula>
    </cfRule>
  </conditionalFormatting>
  <conditionalFormatting sqref="E491">
    <cfRule type="cellIs" dxfId="4801" priority="2635" operator="between">
      <formula>5</formula>
      <formula>9</formula>
    </cfRule>
  </conditionalFormatting>
  <conditionalFormatting sqref="E491">
    <cfRule type="cellIs" dxfId="4800" priority="2636" operator="between">
      <formula>3</formula>
      <formula>4</formula>
    </cfRule>
  </conditionalFormatting>
  <conditionalFormatting sqref="E491">
    <cfRule type="cellIs" dxfId="4799" priority="2637" operator="between">
      <formula>1</formula>
      <formula>2</formula>
    </cfRule>
  </conditionalFormatting>
  <conditionalFormatting sqref="I491">
    <cfRule type="containsText" dxfId="4798" priority="2638" operator="containsText" text="BAJO">
      <formula>NOT(ISERROR(SEARCH(("BAJO"),(I491))))</formula>
    </cfRule>
  </conditionalFormatting>
  <conditionalFormatting sqref="I491">
    <cfRule type="containsText" dxfId="4797" priority="2639" operator="containsText" text="MEDIO">
      <formula>NOT(ISERROR(SEARCH(("MEDIO"),(I491))))</formula>
    </cfRule>
  </conditionalFormatting>
  <conditionalFormatting sqref="I491">
    <cfRule type="containsText" dxfId="4796" priority="2640" operator="containsText" text="ALTO">
      <formula>NOT(ISERROR(SEARCH(("ALTO"),(I491))))</formula>
    </cfRule>
  </conditionalFormatting>
  <conditionalFormatting sqref="I491">
    <cfRule type="cellIs" dxfId="4795" priority="2641" operator="between">
      <formula>5</formula>
      <formula>9</formula>
    </cfRule>
  </conditionalFormatting>
  <conditionalFormatting sqref="I491">
    <cfRule type="cellIs" dxfId="4794" priority="2642" operator="between">
      <formula>3</formula>
      <formula>4</formula>
    </cfRule>
  </conditionalFormatting>
  <conditionalFormatting sqref="I491">
    <cfRule type="cellIs" dxfId="4793" priority="2643" operator="between">
      <formula>1</formula>
      <formula>2</formula>
    </cfRule>
  </conditionalFormatting>
  <conditionalFormatting sqref="E496:E498 E501:E502">
    <cfRule type="containsText" dxfId="4792" priority="2620" operator="containsText" text="BAJO">
      <formula>NOT(ISERROR(SEARCH(("BAJO"),(E496))))</formula>
    </cfRule>
  </conditionalFormatting>
  <conditionalFormatting sqref="E496:E498 E501:E502">
    <cfRule type="containsText" dxfId="4791" priority="2621" operator="containsText" text="MEDIO">
      <formula>NOT(ISERROR(SEARCH(("MEDIO"),(E496))))</formula>
    </cfRule>
  </conditionalFormatting>
  <conditionalFormatting sqref="E496:E498 E501:E502">
    <cfRule type="containsText" dxfId="4790" priority="2622" operator="containsText" text="ALTO">
      <formula>NOT(ISERROR(SEARCH(("ALTO"),(E496))))</formula>
    </cfRule>
  </conditionalFormatting>
  <conditionalFormatting sqref="E496:E498 E501:E502">
    <cfRule type="cellIs" dxfId="4789" priority="2623" operator="between">
      <formula>5</formula>
      <formula>9</formula>
    </cfRule>
  </conditionalFormatting>
  <conditionalFormatting sqref="E496:E498 E501:E502">
    <cfRule type="cellIs" dxfId="4788" priority="2624" operator="between">
      <formula>3</formula>
      <formula>4</formula>
    </cfRule>
  </conditionalFormatting>
  <conditionalFormatting sqref="E496:E498 E501:E502">
    <cfRule type="cellIs" dxfId="4787" priority="2625" operator="between">
      <formula>1</formula>
      <formula>2</formula>
    </cfRule>
  </conditionalFormatting>
  <conditionalFormatting sqref="I496:I498 I501:I502">
    <cfRule type="containsText" dxfId="4786" priority="2626" operator="containsText" text="BAJO">
      <formula>NOT(ISERROR(SEARCH(("BAJO"),(I496))))</formula>
    </cfRule>
  </conditionalFormatting>
  <conditionalFormatting sqref="I496:I498 I501:I502">
    <cfRule type="containsText" dxfId="4785" priority="2627" operator="containsText" text="MEDIO">
      <formula>NOT(ISERROR(SEARCH(("MEDIO"),(I496))))</formula>
    </cfRule>
  </conditionalFormatting>
  <conditionalFormatting sqref="I496:I498 I501:I502">
    <cfRule type="containsText" dxfId="4784" priority="2628" operator="containsText" text="ALTO">
      <formula>NOT(ISERROR(SEARCH(("ALTO"),(I496))))</formula>
    </cfRule>
  </conditionalFormatting>
  <conditionalFormatting sqref="I496:I498 I501:I502">
    <cfRule type="cellIs" dxfId="4783" priority="2629" operator="between">
      <formula>5</formula>
      <formula>9</formula>
    </cfRule>
  </conditionalFormatting>
  <conditionalFormatting sqref="I496:I498 I501:I502">
    <cfRule type="cellIs" dxfId="4782" priority="2630" operator="between">
      <formula>3</formula>
      <formula>4</formula>
    </cfRule>
  </conditionalFormatting>
  <conditionalFormatting sqref="I496:I498 I501:I502">
    <cfRule type="cellIs" dxfId="4781" priority="2631" operator="between">
      <formula>1</formula>
      <formula>2</formula>
    </cfRule>
  </conditionalFormatting>
  <conditionalFormatting sqref="E500">
    <cfRule type="containsText" dxfId="4780" priority="2608" operator="containsText" text="BAJO">
      <formula>NOT(ISERROR(SEARCH(("BAJO"),(E500))))</formula>
    </cfRule>
  </conditionalFormatting>
  <conditionalFormatting sqref="E500">
    <cfRule type="containsText" dxfId="4779" priority="2609" operator="containsText" text="MEDIO">
      <formula>NOT(ISERROR(SEARCH(("MEDIO"),(E500))))</formula>
    </cfRule>
  </conditionalFormatting>
  <conditionalFormatting sqref="E500">
    <cfRule type="containsText" dxfId="4778" priority="2610" operator="containsText" text="ALTO">
      <formula>NOT(ISERROR(SEARCH(("ALTO"),(E500))))</formula>
    </cfRule>
  </conditionalFormatting>
  <conditionalFormatting sqref="E500">
    <cfRule type="cellIs" dxfId="4777" priority="2611" operator="between">
      <formula>5</formula>
      <formula>9</formula>
    </cfRule>
  </conditionalFormatting>
  <conditionalFormatting sqref="E500">
    <cfRule type="cellIs" dxfId="4776" priority="2612" operator="between">
      <formula>3</formula>
      <formula>4</formula>
    </cfRule>
  </conditionalFormatting>
  <conditionalFormatting sqref="E500">
    <cfRule type="cellIs" dxfId="4775" priority="2613" operator="between">
      <formula>1</formula>
      <formula>2</formula>
    </cfRule>
  </conditionalFormatting>
  <conditionalFormatting sqref="I500">
    <cfRule type="containsText" dxfId="4774" priority="2614" operator="containsText" text="BAJO">
      <formula>NOT(ISERROR(SEARCH(("BAJO"),(I500))))</formula>
    </cfRule>
  </conditionalFormatting>
  <conditionalFormatting sqref="I500">
    <cfRule type="containsText" dxfId="4773" priority="2615" operator="containsText" text="MEDIO">
      <formula>NOT(ISERROR(SEARCH(("MEDIO"),(I500))))</formula>
    </cfRule>
  </conditionalFormatting>
  <conditionalFormatting sqref="I500">
    <cfRule type="containsText" dxfId="4772" priority="2616" operator="containsText" text="ALTO">
      <formula>NOT(ISERROR(SEARCH(("ALTO"),(I500))))</formula>
    </cfRule>
  </conditionalFormatting>
  <conditionalFormatting sqref="I500">
    <cfRule type="cellIs" dxfId="4771" priority="2617" operator="between">
      <formula>5</formula>
      <formula>9</formula>
    </cfRule>
  </conditionalFormatting>
  <conditionalFormatting sqref="I500">
    <cfRule type="cellIs" dxfId="4770" priority="2618" operator="between">
      <formula>3</formula>
      <formula>4</formula>
    </cfRule>
  </conditionalFormatting>
  <conditionalFormatting sqref="I500">
    <cfRule type="cellIs" dxfId="4769" priority="2619" operator="between">
      <formula>1</formula>
      <formula>2</formula>
    </cfRule>
  </conditionalFormatting>
  <conditionalFormatting sqref="E505:E507 E510:E511">
    <cfRule type="containsText" dxfId="4768" priority="2596" operator="containsText" text="BAJO">
      <formula>NOT(ISERROR(SEARCH(("BAJO"),(E505))))</formula>
    </cfRule>
  </conditionalFormatting>
  <conditionalFormatting sqref="E505:E507 E510:E511">
    <cfRule type="containsText" dxfId="4767" priority="2597" operator="containsText" text="MEDIO">
      <formula>NOT(ISERROR(SEARCH(("MEDIO"),(E505))))</formula>
    </cfRule>
  </conditionalFormatting>
  <conditionalFormatting sqref="E505:E507 E510:E511">
    <cfRule type="containsText" dxfId="4766" priority="2598" operator="containsText" text="ALTO">
      <formula>NOT(ISERROR(SEARCH(("ALTO"),(E505))))</formula>
    </cfRule>
  </conditionalFormatting>
  <conditionalFormatting sqref="E505:E507 E510:E511">
    <cfRule type="cellIs" dxfId="4765" priority="2599" operator="between">
      <formula>5</formula>
      <formula>9</formula>
    </cfRule>
  </conditionalFormatting>
  <conditionalFormatting sqref="E505:E507 E510:E511">
    <cfRule type="cellIs" dxfId="4764" priority="2600" operator="between">
      <formula>3</formula>
      <formula>4</formula>
    </cfRule>
  </conditionalFormatting>
  <conditionalFormatting sqref="E505:E507 E510:E511">
    <cfRule type="cellIs" dxfId="4763" priority="2601" operator="between">
      <formula>1</formula>
      <formula>2</formula>
    </cfRule>
  </conditionalFormatting>
  <conditionalFormatting sqref="I505:I507 I510:I511">
    <cfRule type="containsText" dxfId="4762" priority="2602" operator="containsText" text="BAJO">
      <formula>NOT(ISERROR(SEARCH(("BAJO"),(I505))))</formula>
    </cfRule>
  </conditionalFormatting>
  <conditionalFormatting sqref="I505:I507 I510:I511">
    <cfRule type="containsText" dxfId="4761" priority="2603" operator="containsText" text="MEDIO">
      <formula>NOT(ISERROR(SEARCH(("MEDIO"),(I505))))</formula>
    </cfRule>
  </conditionalFormatting>
  <conditionalFormatting sqref="I505:I507 I510:I511">
    <cfRule type="containsText" dxfId="4760" priority="2604" operator="containsText" text="ALTO">
      <formula>NOT(ISERROR(SEARCH(("ALTO"),(I505))))</formula>
    </cfRule>
  </conditionalFormatting>
  <conditionalFormatting sqref="I505:I507 I510:I511">
    <cfRule type="cellIs" dxfId="4759" priority="2605" operator="between">
      <formula>5</formula>
      <formula>9</formula>
    </cfRule>
  </conditionalFormatting>
  <conditionalFormatting sqref="I505:I507 I510:I511">
    <cfRule type="cellIs" dxfId="4758" priority="2606" operator="between">
      <formula>3</formula>
      <formula>4</formula>
    </cfRule>
  </conditionalFormatting>
  <conditionalFormatting sqref="I505:I507 I510:I511">
    <cfRule type="cellIs" dxfId="4757" priority="2607" operator="between">
      <formula>1</formula>
      <formula>2</formula>
    </cfRule>
  </conditionalFormatting>
  <conditionalFormatting sqref="E509">
    <cfRule type="containsText" dxfId="4756" priority="2584" operator="containsText" text="BAJO">
      <formula>NOT(ISERROR(SEARCH(("BAJO"),(E509))))</formula>
    </cfRule>
  </conditionalFormatting>
  <conditionalFormatting sqref="E509">
    <cfRule type="containsText" dxfId="4755" priority="2585" operator="containsText" text="MEDIO">
      <formula>NOT(ISERROR(SEARCH(("MEDIO"),(E509))))</formula>
    </cfRule>
  </conditionalFormatting>
  <conditionalFormatting sqref="E509">
    <cfRule type="containsText" dxfId="4754" priority="2586" operator="containsText" text="ALTO">
      <formula>NOT(ISERROR(SEARCH(("ALTO"),(E509))))</formula>
    </cfRule>
  </conditionalFormatting>
  <conditionalFormatting sqref="E509">
    <cfRule type="cellIs" dxfId="4753" priority="2587" operator="between">
      <formula>5</formula>
      <formula>9</formula>
    </cfRule>
  </conditionalFormatting>
  <conditionalFormatting sqref="E509">
    <cfRule type="cellIs" dxfId="4752" priority="2588" operator="between">
      <formula>3</formula>
      <formula>4</formula>
    </cfRule>
  </conditionalFormatting>
  <conditionalFormatting sqref="E509">
    <cfRule type="cellIs" dxfId="4751" priority="2589" operator="between">
      <formula>1</formula>
      <formula>2</formula>
    </cfRule>
  </conditionalFormatting>
  <conditionalFormatting sqref="I509">
    <cfRule type="containsText" dxfId="4750" priority="2590" operator="containsText" text="BAJO">
      <formula>NOT(ISERROR(SEARCH(("BAJO"),(I509))))</formula>
    </cfRule>
  </conditionalFormatting>
  <conditionalFormatting sqref="I509">
    <cfRule type="containsText" dxfId="4749" priority="2591" operator="containsText" text="MEDIO">
      <formula>NOT(ISERROR(SEARCH(("MEDIO"),(I509))))</formula>
    </cfRule>
  </conditionalFormatting>
  <conditionalFormatting sqref="I509">
    <cfRule type="containsText" dxfId="4748" priority="2592" operator="containsText" text="ALTO">
      <formula>NOT(ISERROR(SEARCH(("ALTO"),(I509))))</formula>
    </cfRule>
  </conditionalFormatting>
  <conditionalFormatting sqref="I509">
    <cfRule type="cellIs" dxfId="4747" priority="2593" operator="between">
      <formula>5</formula>
      <formula>9</formula>
    </cfRule>
  </conditionalFormatting>
  <conditionalFormatting sqref="I509">
    <cfRule type="cellIs" dxfId="4746" priority="2594" operator="between">
      <formula>3</formula>
      <formula>4</formula>
    </cfRule>
  </conditionalFormatting>
  <conditionalFormatting sqref="I509">
    <cfRule type="cellIs" dxfId="4745" priority="2595" operator="between">
      <formula>1</formula>
      <formula>2</formula>
    </cfRule>
  </conditionalFormatting>
  <conditionalFormatting sqref="E514:E516 E519:E520">
    <cfRule type="containsText" dxfId="4744" priority="2572" operator="containsText" text="BAJO">
      <formula>NOT(ISERROR(SEARCH(("BAJO"),(E514))))</formula>
    </cfRule>
  </conditionalFormatting>
  <conditionalFormatting sqref="E514:E516 E519:E520">
    <cfRule type="containsText" dxfId="4743" priority="2573" operator="containsText" text="MEDIO">
      <formula>NOT(ISERROR(SEARCH(("MEDIO"),(E514))))</formula>
    </cfRule>
  </conditionalFormatting>
  <conditionalFormatting sqref="E514:E516 E519:E520">
    <cfRule type="containsText" dxfId="4742" priority="2574" operator="containsText" text="ALTO">
      <formula>NOT(ISERROR(SEARCH(("ALTO"),(E514))))</formula>
    </cfRule>
  </conditionalFormatting>
  <conditionalFormatting sqref="E514:E516 E519:E520">
    <cfRule type="cellIs" dxfId="4741" priority="2575" operator="between">
      <formula>5</formula>
      <formula>9</formula>
    </cfRule>
  </conditionalFormatting>
  <conditionalFormatting sqref="E514:E516 E519:E520">
    <cfRule type="cellIs" dxfId="4740" priority="2576" operator="between">
      <formula>3</formula>
      <formula>4</formula>
    </cfRule>
  </conditionalFormatting>
  <conditionalFormatting sqref="E514:E516 E519:E520">
    <cfRule type="cellIs" dxfId="4739" priority="2577" operator="between">
      <formula>1</formula>
      <formula>2</formula>
    </cfRule>
  </conditionalFormatting>
  <conditionalFormatting sqref="I514:I516 I519:I520">
    <cfRule type="containsText" dxfId="4738" priority="2578" operator="containsText" text="BAJO">
      <formula>NOT(ISERROR(SEARCH(("BAJO"),(I514))))</formula>
    </cfRule>
  </conditionalFormatting>
  <conditionalFormatting sqref="I514:I516 I519:I520">
    <cfRule type="containsText" dxfId="4737" priority="2579" operator="containsText" text="MEDIO">
      <formula>NOT(ISERROR(SEARCH(("MEDIO"),(I514))))</formula>
    </cfRule>
  </conditionalFormatting>
  <conditionalFormatting sqref="I514:I516 I519:I520">
    <cfRule type="containsText" dxfId="4736" priority="2580" operator="containsText" text="ALTO">
      <formula>NOT(ISERROR(SEARCH(("ALTO"),(I514))))</formula>
    </cfRule>
  </conditionalFormatting>
  <conditionalFormatting sqref="I514:I516 I519:I520">
    <cfRule type="cellIs" dxfId="4735" priority="2581" operator="between">
      <formula>5</formula>
      <formula>9</formula>
    </cfRule>
  </conditionalFormatting>
  <conditionalFormatting sqref="I514:I516 I519:I520">
    <cfRule type="cellIs" dxfId="4734" priority="2582" operator="between">
      <formula>3</formula>
      <formula>4</formula>
    </cfRule>
  </conditionalFormatting>
  <conditionalFormatting sqref="I514:I516 I519:I520">
    <cfRule type="cellIs" dxfId="4733" priority="2583" operator="between">
      <formula>1</formula>
      <formula>2</formula>
    </cfRule>
  </conditionalFormatting>
  <conditionalFormatting sqref="E518">
    <cfRule type="containsText" dxfId="4732" priority="2560" operator="containsText" text="BAJO">
      <formula>NOT(ISERROR(SEARCH(("BAJO"),(E518))))</formula>
    </cfRule>
  </conditionalFormatting>
  <conditionalFormatting sqref="E518">
    <cfRule type="containsText" dxfId="4731" priority="2561" operator="containsText" text="MEDIO">
      <formula>NOT(ISERROR(SEARCH(("MEDIO"),(E518))))</formula>
    </cfRule>
  </conditionalFormatting>
  <conditionalFormatting sqref="E518">
    <cfRule type="containsText" dxfId="4730" priority="2562" operator="containsText" text="ALTO">
      <formula>NOT(ISERROR(SEARCH(("ALTO"),(E518))))</formula>
    </cfRule>
  </conditionalFormatting>
  <conditionalFormatting sqref="E518">
    <cfRule type="cellIs" dxfId="4729" priority="2563" operator="between">
      <formula>5</formula>
      <formula>9</formula>
    </cfRule>
  </conditionalFormatting>
  <conditionalFormatting sqref="E518">
    <cfRule type="cellIs" dxfId="4728" priority="2564" operator="between">
      <formula>3</formula>
      <formula>4</formula>
    </cfRule>
  </conditionalFormatting>
  <conditionalFormatting sqref="E518">
    <cfRule type="cellIs" dxfId="4727" priority="2565" operator="between">
      <formula>1</formula>
      <formula>2</formula>
    </cfRule>
  </conditionalFormatting>
  <conditionalFormatting sqref="I518">
    <cfRule type="containsText" dxfId="4726" priority="2566" operator="containsText" text="BAJO">
      <formula>NOT(ISERROR(SEARCH(("BAJO"),(I518))))</formula>
    </cfRule>
  </conditionalFormatting>
  <conditionalFormatting sqref="I518">
    <cfRule type="containsText" dxfId="4725" priority="2567" operator="containsText" text="MEDIO">
      <formula>NOT(ISERROR(SEARCH(("MEDIO"),(I518))))</formula>
    </cfRule>
  </conditionalFormatting>
  <conditionalFormatting sqref="I518">
    <cfRule type="containsText" dxfId="4724" priority="2568" operator="containsText" text="ALTO">
      <formula>NOT(ISERROR(SEARCH(("ALTO"),(I518))))</formula>
    </cfRule>
  </conditionalFormatting>
  <conditionalFormatting sqref="I518">
    <cfRule type="cellIs" dxfId="4723" priority="2569" operator="between">
      <formula>5</formula>
      <formula>9</formula>
    </cfRule>
  </conditionalFormatting>
  <conditionalFormatting sqref="I518">
    <cfRule type="cellIs" dxfId="4722" priority="2570" operator="between">
      <formula>3</formula>
      <formula>4</formula>
    </cfRule>
  </conditionalFormatting>
  <conditionalFormatting sqref="I518">
    <cfRule type="cellIs" dxfId="4721" priority="2571" operator="between">
      <formula>1</formula>
      <formula>2</formula>
    </cfRule>
  </conditionalFormatting>
  <conditionalFormatting sqref="E523:E525 E528:E529">
    <cfRule type="containsText" dxfId="4720" priority="2548" operator="containsText" text="BAJO">
      <formula>NOT(ISERROR(SEARCH(("BAJO"),(E523))))</formula>
    </cfRule>
  </conditionalFormatting>
  <conditionalFormatting sqref="E523:E525 E528:E529">
    <cfRule type="containsText" dxfId="4719" priority="2549" operator="containsText" text="MEDIO">
      <formula>NOT(ISERROR(SEARCH(("MEDIO"),(E523))))</formula>
    </cfRule>
  </conditionalFormatting>
  <conditionalFormatting sqref="E523:E525 E528:E529">
    <cfRule type="containsText" dxfId="4718" priority="2550" operator="containsText" text="ALTO">
      <formula>NOT(ISERROR(SEARCH(("ALTO"),(E523))))</formula>
    </cfRule>
  </conditionalFormatting>
  <conditionalFormatting sqref="E523:E525 E528:E529">
    <cfRule type="cellIs" dxfId="4717" priority="2551" operator="between">
      <formula>5</formula>
      <formula>9</formula>
    </cfRule>
  </conditionalFormatting>
  <conditionalFormatting sqref="E523:E525 E528:E529">
    <cfRule type="cellIs" dxfId="4716" priority="2552" operator="between">
      <formula>3</formula>
      <formula>4</formula>
    </cfRule>
  </conditionalFormatting>
  <conditionalFormatting sqref="E523:E525 E528:E529">
    <cfRule type="cellIs" dxfId="4715" priority="2553" operator="between">
      <formula>1</formula>
      <formula>2</formula>
    </cfRule>
  </conditionalFormatting>
  <conditionalFormatting sqref="I523:I525 I528:I529">
    <cfRule type="containsText" dxfId="4714" priority="2554" operator="containsText" text="BAJO">
      <formula>NOT(ISERROR(SEARCH(("BAJO"),(I523))))</formula>
    </cfRule>
  </conditionalFormatting>
  <conditionalFormatting sqref="I523:I525 I528:I529">
    <cfRule type="containsText" dxfId="4713" priority="2555" operator="containsText" text="MEDIO">
      <formula>NOT(ISERROR(SEARCH(("MEDIO"),(I523))))</formula>
    </cfRule>
  </conditionalFormatting>
  <conditionalFormatting sqref="I523:I525 I528:I529">
    <cfRule type="containsText" dxfId="4712" priority="2556" operator="containsText" text="ALTO">
      <formula>NOT(ISERROR(SEARCH(("ALTO"),(I523))))</formula>
    </cfRule>
  </conditionalFormatting>
  <conditionalFormatting sqref="I523:I525 I528:I529">
    <cfRule type="cellIs" dxfId="4711" priority="2557" operator="between">
      <formula>5</formula>
      <formula>9</formula>
    </cfRule>
  </conditionalFormatting>
  <conditionalFormatting sqref="I523:I525 I528:I529">
    <cfRule type="cellIs" dxfId="4710" priority="2558" operator="between">
      <formula>3</formula>
      <formula>4</formula>
    </cfRule>
  </conditionalFormatting>
  <conditionalFormatting sqref="I523:I525 I528:I529">
    <cfRule type="cellIs" dxfId="4709" priority="2559" operator="between">
      <formula>1</formula>
      <formula>2</formula>
    </cfRule>
  </conditionalFormatting>
  <conditionalFormatting sqref="E527">
    <cfRule type="containsText" dxfId="4708" priority="2536" operator="containsText" text="BAJO">
      <formula>NOT(ISERROR(SEARCH(("BAJO"),(E527))))</formula>
    </cfRule>
  </conditionalFormatting>
  <conditionalFormatting sqref="E527">
    <cfRule type="containsText" dxfId="4707" priority="2537" operator="containsText" text="MEDIO">
      <formula>NOT(ISERROR(SEARCH(("MEDIO"),(E527))))</formula>
    </cfRule>
  </conditionalFormatting>
  <conditionalFormatting sqref="E527">
    <cfRule type="containsText" dxfId="4706" priority="2538" operator="containsText" text="ALTO">
      <formula>NOT(ISERROR(SEARCH(("ALTO"),(E527))))</formula>
    </cfRule>
  </conditionalFormatting>
  <conditionalFormatting sqref="E527">
    <cfRule type="cellIs" dxfId="4705" priority="2539" operator="between">
      <formula>5</formula>
      <formula>9</formula>
    </cfRule>
  </conditionalFormatting>
  <conditionalFormatting sqref="E527">
    <cfRule type="cellIs" dxfId="4704" priority="2540" operator="between">
      <formula>3</formula>
      <formula>4</formula>
    </cfRule>
  </conditionalFormatting>
  <conditionalFormatting sqref="E527">
    <cfRule type="cellIs" dxfId="4703" priority="2541" operator="between">
      <formula>1</formula>
      <formula>2</formula>
    </cfRule>
  </conditionalFormatting>
  <conditionalFormatting sqref="I527">
    <cfRule type="containsText" dxfId="4702" priority="2542" operator="containsText" text="BAJO">
      <formula>NOT(ISERROR(SEARCH(("BAJO"),(I527))))</formula>
    </cfRule>
  </conditionalFormatting>
  <conditionalFormatting sqref="I527">
    <cfRule type="containsText" dxfId="4701" priority="2543" operator="containsText" text="MEDIO">
      <formula>NOT(ISERROR(SEARCH(("MEDIO"),(I527))))</formula>
    </cfRule>
  </conditionalFormatting>
  <conditionalFormatting sqref="I527">
    <cfRule type="containsText" dxfId="4700" priority="2544" operator="containsText" text="ALTO">
      <formula>NOT(ISERROR(SEARCH(("ALTO"),(I527))))</formula>
    </cfRule>
  </conditionalFormatting>
  <conditionalFormatting sqref="I527">
    <cfRule type="cellIs" dxfId="4699" priority="2545" operator="between">
      <formula>5</formula>
      <formula>9</formula>
    </cfRule>
  </conditionalFormatting>
  <conditionalFormatting sqref="I527">
    <cfRule type="cellIs" dxfId="4698" priority="2546" operator="between">
      <formula>3</formula>
      <formula>4</formula>
    </cfRule>
  </conditionalFormatting>
  <conditionalFormatting sqref="I527">
    <cfRule type="cellIs" dxfId="4697" priority="2547" operator="between">
      <formula>1</formula>
      <formula>2</formula>
    </cfRule>
  </conditionalFormatting>
  <conditionalFormatting sqref="E532:E534 E537:E538">
    <cfRule type="containsText" dxfId="4696" priority="2524" operator="containsText" text="BAJO">
      <formula>NOT(ISERROR(SEARCH(("BAJO"),(E532))))</formula>
    </cfRule>
  </conditionalFormatting>
  <conditionalFormatting sqref="E532:E534 E537:E538">
    <cfRule type="containsText" dxfId="4695" priority="2525" operator="containsText" text="MEDIO">
      <formula>NOT(ISERROR(SEARCH(("MEDIO"),(E532))))</formula>
    </cfRule>
  </conditionalFormatting>
  <conditionalFormatting sqref="E532:E534 E537:E538">
    <cfRule type="containsText" dxfId="4694" priority="2526" operator="containsText" text="ALTO">
      <formula>NOT(ISERROR(SEARCH(("ALTO"),(E532))))</formula>
    </cfRule>
  </conditionalFormatting>
  <conditionalFormatting sqref="E532:E534 E537:E538">
    <cfRule type="cellIs" dxfId="4693" priority="2527" operator="between">
      <formula>5</formula>
      <formula>9</formula>
    </cfRule>
  </conditionalFormatting>
  <conditionalFormatting sqref="E532:E534 E537:E538">
    <cfRule type="cellIs" dxfId="4692" priority="2528" operator="between">
      <formula>3</formula>
      <formula>4</formula>
    </cfRule>
  </conditionalFormatting>
  <conditionalFormatting sqref="E532:E534 E537:E538">
    <cfRule type="cellIs" dxfId="4691" priority="2529" operator="between">
      <formula>1</formula>
      <formula>2</formula>
    </cfRule>
  </conditionalFormatting>
  <conditionalFormatting sqref="I532:I534 I537:I538">
    <cfRule type="containsText" dxfId="4690" priority="2530" operator="containsText" text="BAJO">
      <formula>NOT(ISERROR(SEARCH(("BAJO"),(I532))))</formula>
    </cfRule>
  </conditionalFormatting>
  <conditionalFormatting sqref="I532:I534 I537:I538">
    <cfRule type="containsText" dxfId="4689" priority="2531" operator="containsText" text="MEDIO">
      <formula>NOT(ISERROR(SEARCH(("MEDIO"),(I532))))</formula>
    </cfRule>
  </conditionalFormatting>
  <conditionalFormatting sqref="I532:I534 I537:I538">
    <cfRule type="containsText" dxfId="4688" priority="2532" operator="containsText" text="ALTO">
      <formula>NOT(ISERROR(SEARCH(("ALTO"),(I532))))</formula>
    </cfRule>
  </conditionalFormatting>
  <conditionalFormatting sqref="I532:I534 I537:I538">
    <cfRule type="cellIs" dxfId="4687" priority="2533" operator="between">
      <formula>5</formula>
      <formula>9</formula>
    </cfRule>
  </conditionalFormatting>
  <conditionalFormatting sqref="I532:I534 I537:I538">
    <cfRule type="cellIs" dxfId="4686" priority="2534" operator="between">
      <formula>3</formula>
      <formula>4</formula>
    </cfRule>
  </conditionalFormatting>
  <conditionalFormatting sqref="I532:I534 I537:I538">
    <cfRule type="cellIs" dxfId="4685" priority="2535" operator="between">
      <formula>1</formula>
      <formula>2</formula>
    </cfRule>
  </conditionalFormatting>
  <conditionalFormatting sqref="E536">
    <cfRule type="containsText" dxfId="4684" priority="2512" operator="containsText" text="BAJO">
      <formula>NOT(ISERROR(SEARCH(("BAJO"),(E536))))</formula>
    </cfRule>
  </conditionalFormatting>
  <conditionalFormatting sqref="E536">
    <cfRule type="containsText" dxfId="4683" priority="2513" operator="containsText" text="MEDIO">
      <formula>NOT(ISERROR(SEARCH(("MEDIO"),(E536))))</formula>
    </cfRule>
  </conditionalFormatting>
  <conditionalFormatting sqref="E536">
    <cfRule type="containsText" dxfId="4682" priority="2514" operator="containsText" text="ALTO">
      <formula>NOT(ISERROR(SEARCH(("ALTO"),(E536))))</formula>
    </cfRule>
  </conditionalFormatting>
  <conditionalFormatting sqref="E536">
    <cfRule type="cellIs" dxfId="4681" priority="2515" operator="between">
      <formula>5</formula>
      <formula>9</formula>
    </cfRule>
  </conditionalFormatting>
  <conditionalFormatting sqref="E536">
    <cfRule type="cellIs" dxfId="4680" priority="2516" operator="between">
      <formula>3</formula>
      <formula>4</formula>
    </cfRule>
  </conditionalFormatting>
  <conditionalFormatting sqref="E536">
    <cfRule type="cellIs" dxfId="4679" priority="2517" operator="between">
      <formula>1</formula>
      <formula>2</formula>
    </cfRule>
  </conditionalFormatting>
  <conditionalFormatting sqref="I536">
    <cfRule type="containsText" dxfId="4678" priority="2518" operator="containsText" text="BAJO">
      <formula>NOT(ISERROR(SEARCH(("BAJO"),(I536))))</formula>
    </cfRule>
  </conditionalFormatting>
  <conditionalFormatting sqref="I536">
    <cfRule type="containsText" dxfId="4677" priority="2519" operator="containsText" text="MEDIO">
      <formula>NOT(ISERROR(SEARCH(("MEDIO"),(I536))))</formula>
    </cfRule>
  </conditionalFormatting>
  <conditionalFormatting sqref="I536">
    <cfRule type="containsText" dxfId="4676" priority="2520" operator="containsText" text="ALTO">
      <formula>NOT(ISERROR(SEARCH(("ALTO"),(I536))))</formula>
    </cfRule>
  </conditionalFormatting>
  <conditionalFormatting sqref="I536">
    <cfRule type="cellIs" dxfId="4675" priority="2521" operator="between">
      <formula>5</formula>
      <formula>9</formula>
    </cfRule>
  </conditionalFormatting>
  <conditionalFormatting sqref="I536">
    <cfRule type="cellIs" dxfId="4674" priority="2522" operator="between">
      <formula>3</formula>
      <formula>4</formula>
    </cfRule>
  </conditionalFormatting>
  <conditionalFormatting sqref="I536">
    <cfRule type="cellIs" dxfId="4673" priority="2523" operator="between">
      <formula>1</formula>
      <formula>2</formula>
    </cfRule>
  </conditionalFormatting>
  <conditionalFormatting sqref="E541:E543 E546:E547">
    <cfRule type="containsText" dxfId="4672" priority="2500" operator="containsText" text="BAJO">
      <formula>NOT(ISERROR(SEARCH(("BAJO"),(E541))))</formula>
    </cfRule>
  </conditionalFormatting>
  <conditionalFormatting sqref="E541:E543 E546:E547">
    <cfRule type="containsText" dxfId="4671" priority="2501" operator="containsText" text="MEDIO">
      <formula>NOT(ISERROR(SEARCH(("MEDIO"),(E541))))</formula>
    </cfRule>
  </conditionalFormatting>
  <conditionalFormatting sqref="E541:E543 E546:E547">
    <cfRule type="containsText" dxfId="4670" priority="2502" operator="containsText" text="ALTO">
      <formula>NOT(ISERROR(SEARCH(("ALTO"),(E541))))</formula>
    </cfRule>
  </conditionalFormatting>
  <conditionalFormatting sqref="E541:E543 E546:E547">
    <cfRule type="cellIs" dxfId="4669" priority="2503" operator="between">
      <formula>5</formula>
      <formula>9</formula>
    </cfRule>
  </conditionalFormatting>
  <conditionalFormatting sqref="E541:E543 E546:E547">
    <cfRule type="cellIs" dxfId="4668" priority="2504" operator="between">
      <formula>3</formula>
      <formula>4</formula>
    </cfRule>
  </conditionalFormatting>
  <conditionalFormatting sqref="E541:E543 E546:E547">
    <cfRule type="cellIs" dxfId="4667" priority="2505" operator="between">
      <formula>1</formula>
      <formula>2</formula>
    </cfRule>
  </conditionalFormatting>
  <conditionalFormatting sqref="I541:I543 I546:I547">
    <cfRule type="containsText" dxfId="4666" priority="2506" operator="containsText" text="BAJO">
      <formula>NOT(ISERROR(SEARCH(("BAJO"),(I541))))</formula>
    </cfRule>
  </conditionalFormatting>
  <conditionalFormatting sqref="I541:I543 I546:I547">
    <cfRule type="containsText" dxfId="4665" priority="2507" operator="containsText" text="MEDIO">
      <formula>NOT(ISERROR(SEARCH(("MEDIO"),(I541))))</formula>
    </cfRule>
  </conditionalFormatting>
  <conditionalFormatting sqref="I541:I543 I546:I547">
    <cfRule type="containsText" dxfId="4664" priority="2508" operator="containsText" text="ALTO">
      <formula>NOT(ISERROR(SEARCH(("ALTO"),(I541))))</formula>
    </cfRule>
  </conditionalFormatting>
  <conditionalFormatting sqref="I541:I543 I546:I547">
    <cfRule type="cellIs" dxfId="4663" priority="2509" operator="between">
      <formula>5</formula>
      <formula>9</formula>
    </cfRule>
  </conditionalFormatting>
  <conditionalFormatting sqref="I541:I543 I546:I547">
    <cfRule type="cellIs" dxfId="4662" priority="2510" operator="between">
      <formula>3</formula>
      <formula>4</formula>
    </cfRule>
  </conditionalFormatting>
  <conditionalFormatting sqref="I541:I543 I546:I547">
    <cfRule type="cellIs" dxfId="4661" priority="2511" operator="between">
      <formula>1</formula>
      <formula>2</formula>
    </cfRule>
  </conditionalFormatting>
  <conditionalFormatting sqref="E545">
    <cfRule type="containsText" dxfId="4660" priority="2488" operator="containsText" text="BAJO">
      <formula>NOT(ISERROR(SEARCH(("BAJO"),(E545))))</formula>
    </cfRule>
  </conditionalFormatting>
  <conditionalFormatting sqref="E545">
    <cfRule type="containsText" dxfId="4659" priority="2489" operator="containsText" text="MEDIO">
      <formula>NOT(ISERROR(SEARCH(("MEDIO"),(E545))))</formula>
    </cfRule>
  </conditionalFormatting>
  <conditionalFormatting sqref="E545">
    <cfRule type="containsText" dxfId="4658" priority="2490" operator="containsText" text="ALTO">
      <formula>NOT(ISERROR(SEARCH(("ALTO"),(E545))))</formula>
    </cfRule>
  </conditionalFormatting>
  <conditionalFormatting sqref="E545">
    <cfRule type="cellIs" dxfId="4657" priority="2491" operator="between">
      <formula>5</formula>
      <formula>9</formula>
    </cfRule>
  </conditionalFormatting>
  <conditionalFormatting sqref="E545">
    <cfRule type="cellIs" dxfId="4656" priority="2492" operator="between">
      <formula>3</formula>
      <formula>4</formula>
    </cfRule>
  </conditionalFormatting>
  <conditionalFormatting sqref="E545">
    <cfRule type="cellIs" dxfId="4655" priority="2493" operator="between">
      <formula>1</formula>
      <formula>2</formula>
    </cfRule>
  </conditionalFormatting>
  <conditionalFormatting sqref="I545">
    <cfRule type="containsText" dxfId="4654" priority="2494" operator="containsText" text="BAJO">
      <formula>NOT(ISERROR(SEARCH(("BAJO"),(I545))))</formula>
    </cfRule>
  </conditionalFormatting>
  <conditionalFormatting sqref="I545">
    <cfRule type="containsText" dxfId="4653" priority="2495" operator="containsText" text="MEDIO">
      <formula>NOT(ISERROR(SEARCH(("MEDIO"),(I545))))</formula>
    </cfRule>
  </conditionalFormatting>
  <conditionalFormatting sqref="I545">
    <cfRule type="containsText" dxfId="4652" priority="2496" operator="containsText" text="ALTO">
      <formula>NOT(ISERROR(SEARCH(("ALTO"),(I545))))</formula>
    </cfRule>
  </conditionalFormatting>
  <conditionalFormatting sqref="I545">
    <cfRule type="cellIs" dxfId="4651" priority="2497" operator="between">
      <formula>5</formula>
      <formula>9</formula>
    </cfRule>
  </conditionalFormatting>
  <conditionalFormatting sqref="I545">
    <cfRule type="cellIs" dxfId="4650" priority="2498" operator="between">
      <formula>3</formula>
      <formula>4</formula>
    </cfRule>
  </conditionalFormatting>
  <conditionalFormatting sqref="I545">
    <cfRule type="cellIs" dxfId="4649" priority="2499" operator="between">
      <formula>1</formula>
      <formula>2</formula>
    </cfRule>
  </conditionalFormatting>
  <conditionalFormatting sqref="E292">
    <cfRule type="containsText" dxfId="4648" priority="2476" operator="containsText" text="BAJO">
      <formula>NOT(ISERROR(SEARCH(("BAJO"),(E292))))</formula>
    </cfRule>
  </conditionalFormatting>
  <conditionalFormatting sqref="E292">
    <cfRule type="containsText" dxfId="4647" priority="2477" operator="containsText" text="MEDIO">
      <formula>NOT(ISERROR(SEARCH(("MEDIO"),(E292))))</formula>
    </cfRule>
  </conditionalFormatting>
  <conditionalFormatting sqref="E292">
    <cfRule type="containsText" dxfId="4646" priority="2478" operator="containsText" text="ALTO">
      <formula>NOT(ISERROR(SEARCH(("ALTO"),(E292))))</formula>
    </cfRule>
  </conditionalFormatting>
  <conditionalFormatting sqref="E292">
    <cfRule type="cellIs" dxfId="4645" priority="2479" operator="between">
      <formula>5</formula>
      <formula>9</formula>
    </cfRule>
  </conditionalFormatting>
  <conditionalFormatting sqref="E292">
    <cfRule type="cellIs" dxfId="4644" priority="2480" operator="between">
      <formula>3</formula>
      <formula>4</formula>
    </cfRule>
  </conditionalFormatting>
  <conditionalFormatting sqref="E292">
    <cfRule type="cellIs" dxfId="4643" priority="2481" operator="between">
      <formula>1</formula>
      <formula>2</formula>
    </cfRule>
  </conditionalFormatting>
  <conditionalFormatting sqref="I292">
    <cfRule type="containsText" dxfId="4642" priority="2482" operator="containsText" text="BAJO">
      <formula>NOT(ISERROR(SEARCH(("BAJO"),(I292))))</formula>
    </cfRule>
  </conditionalFormatting>
  <conditionalFormatting sqref="I292">
    <cfRule type="containsText" dxfId="4641" priority="2483" operator="containsText" text="MEDIO">
      <formula>NOT(ISERROR(SEARCH(("MEDIO"),(I292))))</formula>
    </cfRule>
  </conditionalFormatting>
  <conditionalFormatting sqref="I292">
    <cfRule type="containsText" dxfId="4640" priority="2484" operator="containsText" text="ALTO">
      <formula>NOT(ISERROR(SEARCH(("ALTO"),(I292))))</formula>
    </cfRule>
  </conditionalFormatting>
  <conditionalFormatting sqref="I292">
    <cfRule type="cellIs" dxfId="4639" priority="2485" operator="between">
      <formula>5</formula>
      <formula>9</formula>
    </cfRule>
  </conditionalFormatting>
  <conditionalFormatting sqref="I292">
    <cfRule type="cellIs" dxfId="4638" priority="2486" operator="between">
      <formula>3</formula>
      <formula>4</formula>
    </cfRule>
  </conditionalFormatting>
  <conditionalFormatting sqref="I292">
    <cfRule type="cellIs" dxfId="4637" priority="2487" operator="between">
      <formula>1</formula>
      <formula>2</formula>
    </cfRule>
  </conditionalFormatting>
  <conditionalFormatting sqref="E301">
    <cfRule type="containsText" dxfId="4636" priority="2464" operator="containsText" text="BAJO">
      <formula>NOT(ISERROR(SEARCH(("BAJO"),(E301))))</formula>
    </cfRule>
  </conditionalFormatting>
  <conditionalFormatting sqref="E301">
    <cfRule type="containsText" dxfId="4635" priority="2465" operator="containsText" text="MEDIO">
      <formula>NOT(ISERROR(SEARCH(("MEDIO"),(E301))))</formula>
    </cfRule>
  </conditionalFormatting>
  <conditionalFormatting sqref="E301">
    <cfRule type="containsText" dxfId="4634" priority="2466" operator="containsText" text="ALTO">
      <formula>NOT(ISERROR(SEARCH(("ALTO"),(E301))))</formula>
    </cfRule>
  </conditionalFormatting>
  <conditionalFormatting sqref="E301">
    <cfRule type="cellIs" dxfId="4633" priority="2467" operator="between">
      <formula>5</formula>
      <formula>9</formula>
    </cfRule>
  </conditionalFormatting>
  <conditionalFormatting sqref="E301">
    <cfRule type="cellIs" dxfId="4632" priority="2468" operator="between">
      <formula>3</formula>
      <formula>4</formula>
    </cfRule>
  </conditionalFormatting>
  <conditionalFormatting sqref="E301">
    <cfRule type="cellIs" dxfId="4631" priority="2469" operator="between">
      <formula>1</formula>
      <formula>2</formula>
    </cfRule>
  </conditionalFormatting>
  <conditionalFormatting sqref="I301">
    <cfRule type="containsText" dxfId="4630" priority="2470" operator="containsText" text="BAJO">
      <formula>NOT(ISERROR(SEARCH(("BAJO"),(I301))))</formula>
    </cfRule>
  </conditionalFormatting>
  <conditionalFormatting sqref="I301">
    <cfRule type="containsText" dxfId="4629" priority="2471" operator="containsText" text="MEDIO">
      <formula>NOT(ISERROR(SEARCH(("MEDIO"),(I301))))</formula>
    </cfRule>
  </conditionalFormatting>
  <conditionalFormatting sqref="I301">
    <cfRule type="containsText" dxfId="4628" priority="2472" operator="containsText" text="ALTO">
      <formula>NOT(ISERROR(SEARCH(("ALTO"),(I301))))</formula>
    </cfRule>
  </conditionalFormatting>
  <conditionalFormatting sqref="I301">
    <cfRule type="cellIs" dxfId="4627" priority="2473" operator="between">
      <formula>5</formula>
      <formula>9</formula>
    </cfRule>
  </conditionalFormatting>
  <conditionalFormatting sqref="I301">
    <cfRule type="cellIs" dxfId="4626" priority="2474" operator="between">
      <formula>3</formula>
      <formula>4</formula>
    </cfRule>
  </conditionalFormatting>
  <conditionalFormatting sqref="I301">
    <cfRule type="cellIs" dxfId="4625" priority="2475" operator="between">
      <formula>1</formula>
      <formula>2</formula>
    </cfRule>
  </conditionalFormatting>
  <conditionalFormatting sqref="E310">
    <cfRule type="containsText" dxfId="4624" priority="2452" operator="containsText" text="BAJO">
      <formula>NOT(ISERROR(SEARCH(("BAJO"),(E310))))</formula>
    </cfRule>
  </conditionalFormatting>
  <conditionalFormatting sqref="E310">
    <cfRule type="containsText" dxfId="4623" priority="2453" operator="containsText" text="MEDIO">
      <formula>NOT(ISERROR(SEARCH(("MEDIO"),(E310))))</formula>
    </cfRule>
  </conditionalFormatting>
  <conditionalFormatting sqref="E310">
    <cfRule type="containsText" dxfId="4622" priority="2454" operator="containsText" text="ALTO">
      <formula>NOT(ISERROR(SEARCH(("ALTO"),(E310))))</formula>
    </cfRule>
  </conditionalFormatting>
  <conditionalFormatting sqref="E310">
    <cfRule type="cellIs" dxfId="4621" priority="2455" operator="between">
      <formula>5</formula>
      <formula>9</formula>
    </cfRule>
  </conditionalFormatting>
  <conditionalFormatting sqref="E310">
    <cfRule type="cellIs" dxfId="4620" priority="2456" operator="between">
      <formula>3</formula>
      <formula>4</formula>
    </cfRule>
  </conditionalFormatting>
  <conditionalFormatting sqref="E310">
    <cfRule type="cellIs" dxfId="4619" priority="2457" operator="between">
      <formula>1</formula>
      <formula>2</formula>
    </cfRule>
  </conditionalFormatting>
  <conditionalFormatting sqref="I310">
    <cfRule type="containsText" dxfId="4618" priority="2458" operator="containsText" text="BAJO">
      <formula>NOT(ISERROR(SEARCH(("BAJO"),(I310))))</formula>
    </cfRule>
  </conditionalFormatting>
  <conditionalFormatting sqref="I310">
    <cfRule type="containsText" dxfId="4617" priority="2459" operator="containsText" text="MEDIO">
      <formula>NOT(ISERROR(SEARCH(("MEDIO"),(I310))))</formula>
    </cfRule>
  </conditionalFormatting>
  <conditionalFormatting sqref="I310">
    <cfRule type="containsText" dxfId="4616" priority="2460" operator="containsText" text="ALTO">
      <formula>NOT(ISERROR(SEARCH(("ALTO"),(I310))))</formula>
    </cfRule>
  </conditionalFormatting>
  <conditionalFormatting sqref="I310">
    <cfRule type="cellIs" dxfId="4615" priority="2461" operator="between">
      <formula>5</formula>
      <formula>9</formula>
    </cfRule>
  </conditionalFormatting>
  <conditionalFormatting sqref="I310">
    <cfRule type="cellIs" dxfId="4614" priority="2462" operator="between">
      <formula>3</formula>
      <formula>4</formula>
    </cfRule>
  </conditionalFormatting>
  <conditionalFormatting sqref="I310">
    <cfRule type="cellIs" dxfId="4613" priority="2463" operator="between">
      <formula>1</formula>
      <formula>2</formula>
    </cfRule>
  </conditionalFormatting>
  <conditionalFormatting sqref="E319">
    <cfRule type="containsText" dxfId="4612" priority="2440" operator="containsText" text="BAJO">
      <formula>NOT(ISERROR(SEARCH(("BAJO"),(E319))))</formula>
    </cfRule>
  </conditionalFormatting>
  <conditionalFormatting sqref="E319">
    <cfRule type="containsText" dxfId="4611" priority="2441" operator="containsText" text="MEDIO">
      <formula>NOT(ISERROR(SEARCH(("MEDIO"),(E319))))</formula>
    </cfRule>
  </conditionalFormatting>
  <conditionalFormatting sqref="E319">
    <cfRule type="containsText" dxfId="4610" priority="2442" operator="containsText" text="ALTO">
      <formula>NOT(ISERROR(SEARCH(("ALTO"),(E319))))</formula>
    </cfRule>
  </conditionalFormatting>
  <conditionalFormatting sqref="E319">
    <cfRule type="cellIs" dxfId="4609" priority="2443" operator="between">
      <formula>5</formula>
      <formula>9</formula>
    </cfRule>
  </conditionalFormatting>
  <conditionalFormatting sqref="E319">
    <cfRule type="cellIs" dxfId="4608" priority="2444" operator="between">
      <formula>3</formula>
      <formula>4</formula>
    </cfRule>
  </conditionalFormatting>
  <conditionalFormatting sqref="E319">
    <cfRule type="cellIs" dxfId="4607" priority="2445" operator="between">
      <formula>1</formula>
      <formula>2</formula>
    </cfRule>
  </conditionalFormatting>
  <conditionalFormatting sqref="I319">
    <cfRule type="containsText" dxfId="4606" priority="2446" operator="containsText" text="BAJO">
      <formula>NOT(ISERROR(SEARCH(("BAJO"),(I319))))</formula>
    </cfRule>
  </conditionalFormatting>
  <conditionalFormatting sqref="I319">
    <cfRule type="containsText" dxfId="4605" priority="2447" operator="containsText" text="MEDIO">
      <formula>NOT(ISERROR(SEARCH(("MEDIO"),(I319))))</formula>
    </cfRule>
  </conditionalFormatting>
  <conditionalFormatting sqref="I319">
    <cfRule type="containsText" dxfId="4604" priority="2448" operator="containsText" text="ALTO">
      <formula>NOT(ISERROR(SEARCH(("ALTO"),(I319))))</formula>
    </cfRule>
  </conditionalFormatting>
  <conditionalFormatting sqref="I319">
    <cfRule type="cellIs" dxfId="4603" priority="2449" operator="between">
      <formula>5</formula>
      <formula>9</formula>
    </cfRule>
  </conditionalFormatting>
  <conditionalFormatting sqref="I319">
    <cfRule type="cellIs" dxfId="4602" priority="2450" operator="between">
      <formula>3</formula>
      <formula>4</formula>
    </cfRule>
  </conditionalFormatting>
  <conditionalFormatting sqref="I319">
    <cfRule type="cellIs" dxfId="4601" priority="2451" operator="between">
      <formula>1</formula>
      <formula>2</formula>
    </cfRule>
  </conditionalFormatting>
  <conditionalFormatting sqref="E328">
    <cfRule type="containsText" dxfId="4600" priority="2428" operator="containsText" text="BAJO">
      <formula>NOT(ISERROR(SEARCH(("BAJO"),(E328))))</formula>
    </cfRule>
  </conditionalFormatting>
  <conditionalFormatting sqref="E328">
    <cfRule type="containsText" dxfId="4599" priority="2429" operator="containsText" text="MEDIO">
      <formula>NOT(ISERROR(SEARCH(("MEDIO"),(E328))))</formula>
    </cfRule>
  </conditionalFormatting>
  <conditionalFormatting sqref="E328">
    <cfRule type="containsText" dxfId="4598" priority="2430" operator="containsText" text="ALTO">
      <formula>NOT(ISERROR(SEARCH(("ALTO"),(E328))))</formula>
    </cfRule>
  </conditionalFormatting>
  <conditionalFormatting sqref="E328">
    <cfRule type="cellIs" dxfId="4597" priority="2431" operator="between">
      <formula>5</formula>
      <formula>9</formula>
    </cfRule>
  </conditionalFormatting>
  <conditionalFormatting sqref="E328">
    <cfRule type="cellIs" dxfId="4596" priority="2432" operator="between">
      <formula>3</formula>
      <formula>4</formula>
    </cfRule>
  </conditionalFormatting>
  <conditionalFormatting sqref="E328">
    <cfRule type="cellIs" dxfId="4595" priority="2433" operator="between">
      <formula>1</formula>
      <formula>2</formula>
    </cfRule>
  </conditionalFormatting>
  <conditionalFormatting sqref="I328">
    <cfRule type="containsText" dxfId="4594" priority="2434" operator="containsText" text="BAJO">
      <formula>NOT(ISERROR(SEARCH(("BAJO"),(I328))))</formula>
    </cfRule>
  </conditionalFormatting>
  <conditionalFormatting sqref="I328">
    <cfRule type="containsText" dxfId="4593" priority="2435" operator="containsText" text="MEDIO">
      <formula>NOT(ISERROR(SEARCH(("MEDIO"),(I328))))</formula>
    </cfRule>
  </conditionalFormatting>
  <conditionalFormatting sqref="I328">
    <cfRule type="containsText" dxfId="4592" priority="2436" operator="containsText" text="ALTO">
      <formula>NOT(ISERROR(SEARCH(("ALTO"),(I328))))</formula>
    </cfRule>
  </conditionalFormatting>
  <conditionalFormatting sqref="I328">
    <cfRule type="cellIs" dxfId="4591" priority="2437" operator="between">
      <formula>5</formula>
      <formula>9</formula>
    </cfRule>
  </conditionalFormatting>
  <conditionalFormatting sqref="I328">
    <cfRule type="cellIs" dxfId="4590" priority="2438" operator="between">
      <formula>3</formula>
      <formula>4</formula>
    </cfRule>
  </conditionalFormatting>
  <conditionalFormatting sqref="I328">
    <cfRule type="cellIs" dxfId="4589" priority="2439" operator="between">
      <formula>1</formula>
      <formula>2</formula>
    </cfRule>
  </conditionalFormatting>
  <conditionalFormatting sqref="E337">
    <cfRule type="containsText" dxfId="4588" priority="2416" operator="containsText" text="BAJO">
      <formula>NOT(ISERROR(SEARCH(("BAJO"),(E337))))</formula>
    </cfRule>
  </conditionalFormatting>
  <conditionalFormatting sqref="E337">
    <cfRule type="containsText" dxfId="4587" priority="2417" operator="containsText" text="MEDIO">
      <formula>NOT(ISERROR(SEARCH(("MEDIO"),(E337))))</formula>
    </cfRule>
  </conditionalFormatting>
  <conditionalFormatting sqref="E337">
    <cfRule type="containsText" dxfId="4586" priority="2418" operator="containsText" text="ALTO">
      <formula>NOT(ISERROR(SEARCH(("ALTO"),(E337))))</formula>
    </cfRule>
  </conditionalFormatting>
  <conditionalFormatting sqref="E337">
    <cfRule type="cellIs" dxfId="4585" priority="2419" operator="between">
      <formula>5</formula>
      <formula>9</formula>
    </cfRule>
  </conditionalFormatting>
  <conditionalFormatting sqref="E337">
    <cfRule type="cellIs" dxfId="4584" priority="2420" operator="between">
      <formula>3</formula>
      <formula>4</formula>
    </cfRule>
  </conditionalFormatting>
  <conditionalFormatting sqref="E337">
    <cfRule type="cellIs" dxfId="4583" priority="2421" operator="between">
      <formula>1</formula>
      <formula>2</formula>
    </cfRule>
  </conditionalFormatting>
  <conditionalFormatting sqref="I337">
    <cfRule type="containsText" dxfId="4582" priority="2422" operator="containsText" text="BAJO">
      <formula>NOT(ISERROR(SEARCH(("BAJO"),(I337))))</formula>
    </cfRule>
  </conditionalFormatting>
  <conditionalFormatting sqref="I337">
    <cfRule type="containsText" dxfId="4581" priority="2423" operator="containsText" text="MEDIO">
      <formula>NOT(ISERROR(SEARCH(("MEDIO"),(I337))))</formula>
    </cfRule>
  </conditionalFormatting>
  <conditionalFormatting sqref="I337">
    <cfRule type="containsText" dxfId="4580" priority="2424" operator="containsText" text="ALTO">
      <formula>NOT(ISERROR(SEARCH(("ALTO"),(I337))))</formula>
    </cfRule>
  </conditionalFormatting>
  <conditionalFormatting sqref="I337">
    <cfRule type="cellIs" dxfId="4579" priority="2425" operator="between">
      <formula>5</formula>
      <formula>9</formula>
    </cfRule>
  </conditionalFormatting>
  <conditionalFormatting sqref="I337">
    <cfRule type="cellIs" dxfId="4578" priority="2426" operator="between">
      <formula>3</formula>
      <formula>4</formula>
    </cfRule>
  </conditionalFormatting>
  <conditionalFormatting sqref="I337">
    <cfRule type="cellIs" dxfId="4577" priority="2427" operator="between">
      <formula>1</formula>
      <formula>2</formula>
    </cfRule>
  </conditionalFormatting>
  <conditionalFormatting sqref="E346">
    <cfRule type="containsText" dxfId="4576" priority="2404" operator="containsText" text="BAJO">
      <formula>NOT(ISERROR(SEARCH(("BAJO"),(E346))))</formula>
    </cfRule>
  </conditionalFormatting>
  <conditionalFormatting sqref="E346">
    <cfRule type="containsText" dxfId="4575" priority="2405" operator="containsText" text="MEDIO">
      <formula>NOT(ISERROR(SEARCH(("MEDIO"),(E346))))</formula>
    </cfRule>
  </conditionalFormatting>
  <conditionalFormatting sqref="E346">
    <cfRule type="containsText" dxfId="4574" priority="2406" operator="containsText" text="ALTO">
      <formula>NOT(ISERROR(SEARCH(("ALTO"),(E346))))</formula>
    </cfRule>
  </conditionalFormatting>
  <conditionalFormatting sqref="E346">
    <cfRule type="cellIs" dxfId="4573" priority="2407" operator="between">
      <formula>5</formula>
      <formula>9</formula>
    </cfRule>
  </conditionalFormatting>
  <conditionalFormatting sqref="E346">
    <cfRule type="cellIs" dxfId="4572" priority="2408" operator="between">
      <formula>3</formula>
      <formula>4</formula>
    </cfRule>
  </conditionalFormatting>
  <conditionalFormatting sqref="E346">
    <cfRule type="cellIs" dxfId="4571" priority="2409" operator="between">
      <formula>1</formula>
      <formula>2</formula>
    </cfRule>
  </conditionalFormatting>
  <conditionalFormatting sqref="I346">
    <cfRule type="containsText" dxfId="4570" priority="2410" operator="containsText" text="BAJO">
      <formula>NOT(ISERROR(SEARCH(("BAJO"),(I346))))</formula>
    </cfRule>
  </conditionalFormatting>
  <conditionalFormatting sqref="I346">
    <cfRule type="containsText" dxfId="4569" priority="2411" operator="containsText" text="MEDIO">
      <formula>NOT(ISERROR(SEARCH(("MEDIO"),(I346))))</formula>
    </cfRule>
  </conditionalFormatting>
  <conditionalFormatting sqref="I346">
    <cfRule type="containsText" dxfId="4568" priority="2412" operator="containsText" text="ALTO">
      <formula>NOT(ISERROR(SEARCH(("ALTO"),(I346))))</formula>
    </cfRule>
  </conditionalFormatting>
  <conditionalFormatting sqref="I346">
    <cfRule type="cellIs" dxfId="4567" priority="2413" operator="between">
      <formula>5</formula>
      <formula>9</formula>
    </cfRule>
  </conditionalFormatting>
  <conditionalFormatting sqref="I346">
    <cfRule type="cellIs" dxfId="4566" priority="2414" operator="between">
      <formula>3</formula>
      <formula>4</formula>
    </cfRule>
  </conditionalFormatting>
  <conditionalFormatting sqref="I346">
    <cfRule type="cellIs" dxfId="4565" priority="2415" operator="between">
      <formula>1</formula>
      <formula>2</formula>
    </cfRule>
  </conditionalFormatting>
  <conditionalFormatting sqref="E355">
    <cfRule type="containsText" dxfId="4564" priority="2392" operator="containsText" text="BAJO">
      <formula>NOT(ISERROR(SEARCH(("BAJO"),(E355))))</formula>
    </cfRule>
  </conditionalFormatting>
  <conditionalFormatting sqref="E355">
    <cfRule type="containsText" dxfId="4563" priority="2393" operator="containsText" text="MEDIO">
      <formula>NOT(ISERROR(SEARCH(("MEDIO"),(E355))))</formula>
    </cfRule>
  </conditionalFormatting>
  <conditionalFormatting sqref="E355">
    <cfRule type="containsText" dxfId="4562" priority="2394" operator="containsText" text="ALTO">
      <formula>NOT(ISERROR(SEARCH(("ALTO"),(E355))))</formula>
    </cfRule>
  </conditionalFormatting>
  <conditionalFormatting sqref="E355">
    <cfRule type="cellIs" dxfId="4561" priority="2395" operator="between">
      <formula>5</formula>
      <formula>9</formula>
    </cfRule>
  </conditionalFormatting>
  <conditionalFormatting sqref="E355">
    <cfRule type="cellIs" dxfId="4560" priority="2396" operator="between">
      <formula>3</formula>
      <formula>4</formula>
    </cfRule>
  </conditionalFormatting>
  <conditionalFormatting sqref="E355">
    <cfRule type="cellIs" dxfId="4559" priority="2397" operator="between">
      <formula>1</formula>
      <formula>2</formula>
    </cfRule>
  </conditionalFormatting>
  <conditionalFormatting sqref="I355">
    <cfRule type="containsText" dxfId="4558" priority="2398" operator="containsText" text="BAJO">
      <formula>NOT(ISERROR(SEARCH(("BAJO"),(I355))))</formula>
    </cfRule>
  </conditionalFormatting>
  <conditionalFormatting sqref="I355">
    <cfRule type="containsText" dxfId="4557" priority="2399" operator="containsText" text="MEDIO">
      <formula>NOT(ISERROR(SEARCH(("MEDIO"),(I355))))</formula>
    </cfRule>
  </conditionalFormatting>
  <conditionalFormatting sqref="I355">
    <cfRule type="containsText" dxfId="4556" priority="2400" operator="containsText" text="ALTO">
      <formula>NOT(ISERROR(SEARCH(("ALTO"),(I355))))</formula>
    </cfRule>
  </conditionalFormatting>
  <conditionalFormatting sqref="I355">
    <cfRule type="cellIs" dxfId="4555" priority="2401" operator="between">
      <formula>5</formula>
      <formula>9</formula>
    </cfRule>
  </conditionalFormatting>
  <conditionalFormatting sqref="I355">
    <cfRule type="cellIs" dxfId="4554" priority="2402" operator="between">
      <formula>3</formula>
      <formula>4</formula>
    </cfRule>
  </conditionalFormatting>
  <conditionalFormatting sqref="I355">
    <cfRule type="cellIs" dxfId="4553" priority="2403" operator="between">
      <formula>1</formula>
      <formula>2</formula>
    </cfRule>
  </conditionalFormatting>
  <conditionalFormatting sqref="E364">
    <cfRule type="containsText" dxfId="4552" priority="2380" operator="containsText" text="BAJO">
      <formula>NOT(ISERROR(SEARCH(("BAJO"),(E364))))</formula>
    </cfRule>
  </conditionalFormatting>
  <conditionalFormatting sqref="E364">
    <cfRule type="containsText" dxfId="4551" priority="2381" operator="containsText" text="MEDIO">
      <formula>NOT(ISERROR(SEARCH(("MEDIO"),(E364))))</formula>
    </cfRule>
  </conditionalFormatting>
  <conditionalFormatting sqref="E364">
    <cfRule type="containsText" dxfId="4550" priority="2382" operator="containsText" text="ALTO">
      <formula>NOT(ISERROR(SEARCH(("ALTO"),(E364))))</formula>
    </cfRule>
  </conditionalFormatting>
  <conditionalFormatting sqref="E364">
    <cfRule type="cellIs" dxfId="4549" priority="2383" operator="between">
      <formula>5</formula>
      <formula>9</formula>
    </cfRule>
  </conditionalFormatting>
  <conditionalFormatting sqref="E364">
    <cfRule type="cellIs" dxfId="4548" priority="2384" operator="between">
      <formula>3</formula>
      <formula>4</formula>
    </cfRule>
  </conditionalFormatting>
  <conditionalFormatting sqref="E364">
    <cfRule type="cellIs" dxfId="4547" priority="2385" operator="between">
      <formula>1</formula>
      <formula>2</formula>
    </cfRule>
  </conditionalFormatting>
  <conditionalFormatting sqref="I364">
    <cfRule type="containsText" dxfId="4546" priority="2386" operator="containsText" text="BAJO">
      <formula>NOT(ISERROR(SEARCH(("BAJO"),(I364))))</formula>
    </cfRule>
  </conditionalFormatting>
  <conditionalFormatting sqref="I364">
    <cfRule type="containsText" dxfId="4545" priority="2387" operator="containsText" text="MEDIO">
      <formula>NOT(ISERROR(SEARCH(("MEDIO"),(I364))))</formula>
    </cfRule>
  </conditionalFormatting>
  <conditionalFormatting sqref="I364">
    <cfRule type="containsText" dxfId="4544" priority="2388" operator="containsText" text="ALTO">
      <formula>NOT(ISERROR(SEARCH(("ALTO"),(I364))))</formula>
    </cfRule>
  </conditionalFormatting>
  <conditionalFormatting sqref="I364">
    <cfRule type="cellIs" dxfId="4543" priority="2389" operator="between">
      <formula>5</formula>
      <formula>9</formula>
    </cfRule>
  </conditionalFormatting>
  <conditionalFormatting sqref="I364">
    <cfRule type="cellIs" dxfId="4542" priority="2390" operator="between">
      <formula>3</formula>
      <formula>4</formula>
    </cfRule>
  </conditionalFormatting>
  <conditionalFormatting sqref="I364">
    <cfRule type="cellIs" dxfId="4541" priority="2391" operator="between">
      <formula>1</formula>
      <formula>2</formula>
    </cfRule>
  </conditionalFormatting>
  <conditionalFormatting sqref="E373">
    <cfRule type="containsText" dxfId="4540" priority="2368" operator="containsText" text="BAJO">
      <formula>NOT(ISERROR(SEARCH(("BAJO"),(E373))))</formula>
    </cfRule>
  </conditionalFormatting>
  <conditionalFormatting sqref="E373">
    <cfRule type="containsText" dxfId="4539" priority="2369" operator="containsText" text="MEDIO">
      <formula>NOT(ISERROR(SEARCH(("MEDIO"),(E373))))</formula>
    </cfRule>
  </conditionalFormatting>
  <conditionalFormatting sqref="E373">
    <cfRule type="containsText" dxfId="4538" priority="2370" operator="containsText" text="ALTO">
      <formula>NOT(ISERROR(SEARCH(("ALTO"),(E373))))</formula>
    </cfRule>
  </conditionalFormatting>
  <conditionalFormatting sqref="E373">
    <cfRule type="cellIs" dxfId="4537" priority="2371" operator="between">
      <formula>5</formula>
      <formula>9</formula>
    </cfRule>
  </conditionalFormatting>
  <conditionalFormatting sqref="E373">
    <cfRule type="cellIs" dxfId="4536" priority="2372" operator="between">
      <formula>3</formula>
      <formula>4</formula>
    </cfRule>
  </conditionalFormatting>
  <conditionalFormatting sqref="E373">
    <cfRule type="cellIs" dxfId="4535" priority="2373" operator="between">
      <formula>1</formula>
      <formula>2</formula>
    </cfRule>
  </conditionalFormatting>
  <conditionalFormatting sqref="I373">
    <cfRule type="containsText" dxfId="4534" priority="2374" operator="containsText" text="BAJO">
      <formula>NOT(ISERROR(SEARCH(("BAJO"),(I373))))</formula>
    </cfRule>
  </conditionalFormatting>
  <conditionalFormatting sqref="I373">
    <cfRule type="containsText" dxfId="4533" priority="2375" operator="containsText" text="MEDIO">
      <formula>NOT(ISERROR(SEARCH(("MEDIO"),(I373))))</formula>
    </cfRule>
  </conditionalFormatting>
  <conditionalFormatting sqref="I373">
    <cfRule type="containsText" dxfId="4532" priority="2376" operator="containsText" text="ALTO">
      <formula>NOT(ISERROR(SEARCH(("ALTO"),(I373))))</formula>
    </cfRule>
  </conditionalFormatting>
  <conditionalFormatting sqref="I373">
    <cfRule type="cellIs" dxfId="4531" priority="2377" operator="between">
      <formula>5</formula>
      <formula>9</formula>
    </cfRule>
  </conditionalFormatting>
  <conditionalFormatting sqref="I373">
    <cfRule type="cellIs" dxfId="4530" priority="2378" operator="between">
      <formula>3</formula>
      <formula>4</formula>
    </cfRule>
  </conditionalFormatting>
  <conditionalFormatting sqref="I373">
    <cfRule type="cellIs" dxfId="4529" priority="2379" operator="between">
      <formula>1</formula>
      <formula>2</formula>
    </cfRule>
  </conditionalFormatting>
  <conditionalFormatting sqref="E382">
    <cfRule type="containsText" dxfId="4528" priority="2356" operator="containsText" text="BAJO">
      <formula>NOT(ISERROR(SEARCH(("BAJO"),(E382))))</formula>
    </cfRule>
  </conditionalFormatting>
  <conditionalFormatting sqref="E382">
    <cfRule type="containsText" dxfId="4527" priority="2357" operator="containsText" text="MEDIO">
      <formula>NOT(ISERROR(SEARCH(("MEDIO"),(E382))))</formula>
    </cfRule>
  </conditionalFormatting>
  <conditionalFormatting sqref="E382">
    <cfRule type="containsText" dxfId="4526" priority="2358" operator="containsText" text="ALTO">
      <formula>NOT(ISERROR(SEARCH(("ALTO"),(E382))))</formula>
    </cfRule>
  </conditionalFormatting>
  <conditionalFormatting sqref="E382">
    <cfRule type="cellIs" dxfId="4525" priority="2359" operator="between">
      <formula>5</formula>
      <formula>9</formula>
    </cfRule>
  </conditionalFormatting>
  <conditionalFormatting sqref="E382">
    <cfRule type="cellIs" dxfId="4524" priority="2360" operator="between">
      <formula>3</formula>
      <formula>4</formula>
    </cfRule>
  </conditionalFormatting>
  <conditionalFormatting sqref="E382">
    <cfRule type="cellIs" dxfId="4523" priority="2361" operator="between">
      <formula>1</formula>
      <formula>2</formula>
    </cfRule>
  </conditionalFormatting>
  <conditionalFormatting sqref="I382">
    <cfRule type="containsText" dxfId="4522" priority="2362" operator="containsText" text="BAJO">
      <formula>NOT(ISERROR(SEARCH(("BAJO"),(I382))))</formula>
    </cfRule>
  </conditionalFormatting>
  <conditionalFormatting sqref="I382">
    <cfRule type="containsText" dxfId="4521" priority="2363" operator="containsText" text="MEDIO">
      <formula>NOT(ISERROR(SEARCH(("MEDIO"),(I382))))</formula>
    </cfRule>
  </conditionalFormatting>
  <conditionalFormatting sqref="I382">
    <cfRule type="containsText" dxfId="4520" priority="2364" operator="containsText" text="ALTO">
      <formula>NOT(ISERROR(SEARCH(("ALTO"),(I382))))</formula>
    </cfRule>
  </conditionalFormatting>
  <conditionalFormatting sqref="I382">
    <cfRule type="cellIs" dxfId="4519" priority="2365" operator="between">
      <formula>5</formula>
      <formula>9</formula>
    </cfRule>
  </conditionalFormatting>
  <conditionalFormatting sqref="I382">
    <cfRule type="cellIs" dxfId="4518" priority="2366" operator="between">
      <formula>3</formula>
      <formula>4</formula>
    </cfRule>
  </conditionalFormatting>
  <conditionalFormatting sqref="I382">
    <cfRule type="cellIs" dxfId="4517" priority="2367" operator="between">
      <formula>1</formula>
      <formula>2</formula>
    </cfRule>
  </conditionalFormatting>
  <conditionalFormatting sqref="E391">
    <cfRule type="containsText" dxfId="4516" priority="2344" operator="containsText" text="BAJO">
      <formula>NOT(ISERROR(SEARCH(("BAJO"),(E391))))</formula>
    </cfRule>
  </conditionalFormatting>
  <conditionalFormatting sqref="E391">
    <cfRule type="containsText" dxfId="4515" priority="2345" operator="containsText" text="MEDIO">
      <formula>NOT(ISERROR(SEARCH(("MEDIO"),(E391))))</formula>
    </cfRule>
  </conditionalFormatting>
  <conditionalFormatting sqref="E391">
    <cfRule type="containsText" dxfId="4514" priority="2346" operator="containsText" text="ALTO">
      <formula>NOT(ISERROR(SEARCH(("ALTO"),(E391))))</formula>
    </cfRule>
  </conditionalFormatting>
  <conditionalFormatting sqref="E391">
    <cfRule type="cellIs" dxfId="4513" priority="2347" operator="between">
      <formula>5</formula>
      <formula>9</formula>
    </cfRule>
  </conditionalFormatting>
  <conditionalFormatting sqref="E391">
    <cfRule type="cellIs" dxfId="4512" priority="2348" operator="between">
      <formula>3</formula>
      <formula>4</formula>
    </cfRule>
  </conditionalFormatting>
  <conditionalFormatting sqref="E391">
    <cfRule type="cellIs" dxfId="4511" priority="2349" operator="between">
      <formula>1</formula>
      <formula>2</formula>
    </cfRule>
  </conditionalFormatting>
  <conditionalFormatting sqref="I391">
    <cfRule type="containsText" dxfId="4510" priority="2350" operator="containsText" text="BAJO">
      <formula>NOT(ISERROR(SEARCH(("BAJO"),(I391))))</formula>
    </cfRule>
  </conditionalFormatting>
  <conditionalFormatting sqref="I391">
    <cfRule type="containsText" dxfId="4509" priority="2351" operator="containsText" text="MEDIO">
      <formula>NOT(ISERROR(SEARCH(("MEDIO"),(I391))))</formula>
    </cfRule>
  </conditionalFormatting>
  <conditionalFormatting sqref="I391">
    <cfRule type="containsText" dxfId="4508" priority="2352" operator="containsText" text="ALTO">
      <formula>NOT(ISERROR(SEARCH(("ALTO"),(I391))))</formula>
    </cfRule>
  </conditionalFormatting>
  <conditionalFormatting sqref="I391">
    <cfRule type="cellIs" dxfId="4507" priority="2353" operator="between">
      <formula>5</formula>
      <formula>9</formula>
    </cfRule>
  </conditionalFormatting>
  <conditionalFormatting sqref="I391">
    <cfRule type="cellIs" dxfId="4506" priority="2354" operator="between">
      <formula>3</formula>
      <formula>4</formula>
    </cfRule>
  </conditionalFormatting>
  <conditionalFormatting sqref="I391">
    <cfRule type="cellIs" dxfId="4505" priority="2355" operator="between">
      <formula>1</formula>
      <formula>2</formula>
    </cfRule>
  </conditionalFormatting>
  <conditionalFormatting sqref="E400">
    <cfRule type="containsText" dxfId="4504" priority="2332" operator="containsText" text="BAJO">
      <formula>NOT(ISERROR(SEARCH(("BAJO"),(E400))))</formula>
    </cfRule>
  </conditionalFormatting>
  <conditionalFormatting sqref="E400">
    <cfRule type="containsText" dxfId="4503" priority="2333" operator="containsText" text="MEDIO">
      <formula>NOT(ISERROR(SEARCH(("MEDIO"),(E400))))</formula>
    </cfRule>
  </conditionalFormatting>
  <conditionalFormatting sqref="E400">
    <cfRule type="containsText" dxfId="4502" priority="2334" operator="containsText" text="ALTO">
      <formula>NOT(ISERROR(SEARCH(("ALTO"),(E400))))</formula>
    </cfRule>
  </conditionalFormatting>
  <conditionalFormatting sqref="E400">
    <cfRule type="cellIs" dxfId="4501" priority="2335" operator="between">
      <formula>5</formula>
      <formula>9</formula>
    </cfRule>
  </conditionalFormatting>
  <conditionalFormatting sqref="E400">
    <cfRule type="cellIs" dxfId="4500" priority="2336" operator="between">
      <formula>3</formula>
      <formula>4</formula>
    </cfRule>
  </conditionalFormatting>
  <conditionalFormatting sqref="E400">
    <cfRule type="cellIs" dxfId="4499" priority="2337" operator="between">
      <formula>1</formula>
      <formula>2</formula>
    </cfRule>
  </conditionalFormatting>
  <conditionalFormatting sqref="I400">
    <cfRule type="containsText" dxfId="4498" priority="2338" operator="containsText" text="BAJO">
      <formula>NOT(ISERROR(SEARCH(("BAJO"),(I400))))</formula>
    </cfRule>
  </conditionalFormatting>
  <conditionalFormatting sqref="I400">
    <cfRule type="containsText" dxfId="4497" priority="2339" operator="containsText" text="MEDIO">
      <formula>NOT(ISERROR(SEARCH(("MEDIO"),(I400))))</formula>
    </cfRule>
  </conditionalFormatting>
  <conditionalFormatting sqref="I400">
    <cfRule type="containsText" dxfId="4496" priority="2340" operator="containsText" text="ALTO">
      <formula>NOT(ISERROR(SEARCH(("ALTO"),(I400))))</formula>
    </cfRule>
  </conditionalFormatting>
  <conditionalFormatting sqref="I400">
    <cfRule type="cellIs" dxfId="4495" priority="2341" operator="between">
      <formula>5</formula>
      <formula>9</formula>
    </cfRule>
  </conditionalFormatting>
  <conditionalFormatting sqref="I400">
    <cfRule type="cellIs" dxfId="4494" priority="2342" operator="between">
      <formula>3</formula>
      <formula>4</formula>
    </cfRule>
  </conditionalFormatting>
  <conditionalFormatting sqref="I400">
    <cfRule type="cellIs" dxfId="4493" priority="2343" operator="between">
      <formula>1</formula>
      <formula>2</formula>
    </cfRule>
  </conditionalFormatting>
  <conditionalFormatting sqref="E409">
    <cfRule type="containsText" dxfId="4492" priority="2320" operator="containsText" text="BAJO">
      <formula>NOT(ISERROR(SEARCH(("BAJO"),(E409))))</formula>
    </cfRule>
  </conditionalFormatting>
  <conditionalFormatting sqref="E409">
    <cfRule type="containsText" dxfId="4491" priority="2321" operator="containsText" text="MEDIO">
      <formula>NOT(ISERROR(SEARCH(("MEDIO"),(E409))))</formula>
    </cfRule>
  </conditionalFormatting>
  <conditionalFormatting sqref="E409">
    <cfRule type="containsText" dxfId="4490" priority="2322" operator="containsText" text="ALTO">
      <formula>NOT(ISERROR(SEARCH(("ALTO"),(E409))))</formula>
    </cfRule>
  </conditionalFormatting>
  <conditionalFormatting sqref="E409">
    <cfRule type="cellIs" dxfId="4489" priority="2323" operator="between">
      <formula>5</formula>
      <formula>9</formula>
    </cfRule>
  </conditionalFormatting>
  <conditionalFormatting sqref="E409">
    <cfRule type="cellIs" dxfId="4488" priority="2324" operator="between">
      <formula>3</formula>
      <formula>4</formula>
    </cfRule>
  </conditionalFormatting>
  <conditionalFormatting sqref="E409">
    <cfRule type="cellIs" dxfId="4487" priority="2325" operator="between">
      <formula>1</formula>
      <formula>2</formula>
    </cfRule>
  </conditionalFormatting>
  <conditionalFormatting sqref="I409">
    <cfRule type="containsText" dxfId="4486" priority="2326" operator="containsText" text="BAJO">
      <formula>NOT(ISERROR(SEARCH(("BAJO"),(I409))))</formula>
    </cfRule>
  </conditionalFormatting>
  <conditionalFormatting sqref="I409">
    <cfRule type="containsText" dxfId="4485" priority="2327" operator="containsText" text="MEDIO">
      <formula>NOT(ISERROR(SEARCH(("MEDIO"),(I409))))</formula>
    </cfRule>
  </conditionalFormatting>
  <conditionalFormatting sqref="I409">
    <cfRule type="containsText" dxfId="4484" priority="2328" operator="containsText" text="ALTO">
      <formula>NOT(ISERROR(SEARCH(("ALTO"),(I409))))</formula>
    </cfRule>
  </conditionalFormatting>
  <conditionalFormatting sqref="I409">
    <cfRule type="cellIs" dxfId="4483" priority="2329" operator="between">
      <formula>5</formula>
      <formula>9</formula>
    </cfRule>
  </conditionalFormatting>
  <conditionalFormatting sqref="I409">
    <cfRule type="cellIs" dxfId="4482" priority="2330" operator="between">
      <formula>3</formula>
      <formula>4</formula>
    </cfRule>
  </conditionalFormatting>
  <conditionalFormatting sqref="I409">
    <cfRule type="cellIs" dxfId="4481" priority="2331" operator="between">
      <formula>1</formula>
      <formula>2</formula>
    </cfRule>
  </conditionalFormatting>
  <conditionalFormatting sqref="E418">
    <cfRule type="containsText" dxfId="4480" priority="2308" operator="containsText" text="BAJO">
      <formula>NOT(ISERROR(SEARCH(("BAJO"),(E418))))</formula>
    </cfRule>
  </conditionalFormatting>
  <conditionalFormatting sqref="E418">
    <cfRule type="containsText" dxfId="4479" priority="2309" operator="containsText" text="MEDIO">
      <formula>NOT(ISERROR(SEARCH(("MEDIO"),(E418))))</formula>
    </cfRule>
  </conditionalFormatting>
  <conditionalFormatting sqref="E418">
    <cfRule type="containsText" dxfId="4478" priority="2310" operator="containsText" text="ALTO">
      <formula>NOT(ISERROR(SEARCH(("ALTO"),(E418))))</formula>
    </cfRule>
  </conditionalFormatting>
  <conditionalFormatting sqref="E418">
    <cfRule type="cellIs" dxfId="4477" priority="2311" operator="between">
      <formula>5</formula>
      <formula>9</formula>
    </cfRule>
  </conditionalFormatting>
  <conditionalFormatting sqref="E418">
    <cfRule type="cellIs" dxfId="4476" priority="2312" operator="between">
      <formula>3</formula>
      <formula>4</formula>
    </cfRule>
  </conditionalFormatting>
  <conditionalFormatting sqref="E418">
    <cfRule type="cellIs" dxfId="4475" priority="2313" operator="between">
      <formula>1</formula>
      <formula>2</formula>
    </cfRule>
  </conditionalFormatting>
  <conditionalFormatting sqref="I418">
    <cfRule type="containsText" dxfId="4474" priority="2314" operator="containsText" text="BAJO">
      <formula>NOT(ISERROR(SEARCH(("BAJO"),(I418))))</formula>
    </cfRule>
  </conditionalFormatting>
  <conditionalFormatting sqref="I418">
    <cfRule type="containsText" dxfId="4473" priority="2315" operator="containsText" text="MEDIO">
      <formula>NOT(ISERROR(SEARCH(("MEDIO"),(I418))))</formula>
    </cfRule>
  </conditionalFormatting>
  <conditionalFormatting sqref="I418">
    <cfRule type="containsText" dxfId="4472" priority="2316" operator="containsText" text="ALTO">
      <formula>NOT(ISERROR(SEARCH(("ALTO"),(I418))))</formula>
    </cfRule>
  </conditionalFormatting>
  <conditionalFormatting sqref="I418">
    <cfRule type="cellIs" dxfId="4471" priority="2317" operator="between">
      <formula>5</formula>
      <formula>9</formula>
    </cfRule>
  </conditionalFormatting>
  <conditionalFormatting sqref="I418">
    <cfRule type="cellIs" dxfId="4470" priority="2318" operator="between">
      <formula>3</formula>
      <formula>4</formula>
    </cfRule>
  </conditionalFormatting>
  <conditionalFormatting sqref="I418">
    <cfRule type="cellIs" dxfId="4469" priority="2319" operator="between">
      <formula>1</formula>
      <formula>2</formula>
    </cfRule>
  </conditionalFormatting>
  <conditionalFormatting sqref="E427">
    <cfRule type="containsText" dxfId="4468" priority="2296" operator="containsText" text="BAJO">
      <formula>NOT(ISERROR(SEARCH(("BAJO"),(E427))))</formula>
    </cfRule>
  </conditionalFormatting>
  <conditionalFormatting sqref="E427">
    <cfRule type="containsText" dxfId="4467" priority="2297" operator="containsText" text="MEDIO">
      <formula>NOT(ISERROR(SEARCH(("MEDIO"),(E427))))</formula>
    </cfRule>
  </conditionalFormatting>
  <conditionalFormatting sqref="E427">
    <cfRule type="containsText" dxfId="4466" priority="2298" operator="containsText" text="ALTO">
      <formula>NOT(ISERROR(SEARCH(("ALTO"),(E427))))</formula>
    </cfRule>
  </conditionalFormatting>
  <conditionalFormatting sqref="E427">
    <cfRule type="cellIs" dxfId="4465" priority="2299" operator="between">
      <formula>5</formula>
      <formula>9</formula>
    </cfRule>
  </conditionalFormatting>
  <conditionalFormatting sqref="E427">
    <cfRule type="cellIs" dxfId="4464" priority="2300" operator="between">
      <formula>3</formula>
      <formula>4</formula>
    </cfRule>
  </conditionalFormatting>
  <conditionalFormatting sqref="E427">
    <cfRule type="cellIs" dxfId="4463" priority="2301" operator="between">
      <formula>1</formula>
      <formula>2</formula>
    </cfRule>
  </conditionalFormatting>
  <conditionalFormatting sqref="I427">
    <cfRule type="containsText" dxfId="4462" priority="2302" operator="containsText" text="BAJO">
      <formula>NOT(ISERROR(SEARCH(("BAJO"),(I427))))</formula>
    </cfRule>
  </conditionalFormatting>
  <conditionalFormatting sqref="I427">
    <cfRule type="containsText" dxfId="4461" priority="2303" operator="containsText" text="MEDIO">
      <formula>NOT(ISERROR(SEARCH(("MEDIO"),(I427))))</formula>
    </cfRule>
  </conditionalFormatting>
  <conditionalFormatting sqref="I427">
    <cfRule type="containsText" dxfId="4460" priority="2304" operator="containsText" text="ALTO">
      <formula>NOT(ISERROR(SEARCH(("ALTO"),(I427))))</formula>
    </cfRule>
  </conditionalFormatting>
  <conditionalFormatting sqref="I427">
    <cfRule type="cellIs" dxfId="4459" priority="2305" operator="between">
      <formula>5</formula>
      <formula>9</formula>
    </cfRule>
  </conditionalFormatting>
  <conditionalFormatting sqref="I427">
    <cfRule type="cellIs" dxfId="4458" priority="2306" operator="between">
      <formula>3</formula>
      <formula>4</formula>
    </cfRule>
  </conditionalFormatting>
  <conditionalFormatting sqref="I427">
    <cfRule type="cellIs" dxfId="4457" priority="2307" operator="between">
      <formula>1</formula>
      <formula>2</formula>
    </cfRule>
  </conditionalFormatting>
  <conditionalFormatting sqref="E436">
    <cfRule type="containsText" dxfId="4456" priority="2284" operator="containsText" text="BAJO">
      <formula>NOT(ISERROR(SEARCH(("BAJO"),(E436))))</formula>
    </cfRule>
  </conditionalFormatting>
  <conditionalFormatting sqref="E436">
    <cfRule type="containsText" dxfId="4455" priority="2285" operator="containsText" text="MEDIO">
      <formula>NOT(ISERROR(SEARCH(("MEDIO"),(E436))))</formula>
    </cfRule>
  </conditionalFormatting>
  <conditionalFormatting sqref="E436">
    <cfRule type="containsText" dxfId="4454" priority="2286" operator="containsText" text="ALTO">
      <formula>NOT(ISERROR(SEARCH(("ALTO"),(E436))))</formula>
    </cfRule>
  </conditionalFormatting>
  <conditionalFormatting sqref="E436">
    <cfRule type="cellIs" dxfId="4453" priority="2287" operator="between">
      <formula>5</formula>
      <formula>9</formula>
    </cfRule>
  </conditionalFormatting>
  <conditionalFormatting sqref="E436">
    <cfRule type="cellIs" dxfId="4452" priority="2288" operator="between">
      <formula>3</formula>
      <formula>4</formula>
    </cfRule>
  </conditionalFormatting>
  <conditionalFormatting sqref="E436">
    <cfRule type="cellIs" dxfId="4451" priority="2289" operator="between">
      <formula>1</formula>
      <formula>2</formula>
    </cfRule>
  </conditionalFormatting>
  <conditionalFormatting sqref="I436">
    <cfRule type="containsText" dxfId="4450" priority="2290" operator="containsText" text="BAJO">
      <formula>NOT(ISERROR(SEARCH(("BAJO"),(I436))))</formula>
    </cfRule>
  </conditionalFormatting>
  <conditionalFormatting sqref="I436">
    <cfRule type="containsText" dxfId="4449" priority="2291" operator="containsText" text="MEDIO">
      <formula>NOT(ISERROR(SEARCH(("MEDIO"),(I436))))</formula>
    </cfRule>
  </conditionalFormatting>
  <conditionalFormatting sqref="I436">
    <cfRule type="containsText" dxfId="4448" priority="2292" operator="containsText" text="ALTO">
      <formula>NOT(ISERROR(SEARCH(("ALTO"),(I436))))</formula>
    </cfRule>
  </conditionalFormatting>
  <conditionalFormatting sqref="I436">
    <cfRule type="cellIs" dxfId="4447" priority="2293" operator="between">
      <formula>5</formula>
      <formula>9</formula>
    </cfRule>
  </conditionalFormatting>
  <conditionalFormatting sqref="I436">
    <cfRule type="cellIs" dxfId="4446" priority="2294" operator="between">
      <formula>3</formula>
      <formula>4</formula>
    </cfRule>
  </conditionalFormatting>
  <conditionalFormatting sqref="I436">
    <cfRule type="cellIs" dxfId="4445" priority="2295" operator="between">
      <formula>1</formula>
      <formula>2</formula>
    </cfRule>
  </conditionalFormatting>
  <conditionalFormatting sqref="E445">
    <cfRule type="containsText" dxfId="4444" priority="2272" operator="containsText" text="BAJO">
      <formula>NOT(ISERROR(SEARCH(("BAJO"),(E445))))</formula>
    </cfRule>
  </conditionalFormatting>
  <conditionalFormatting sqref="E445">
    <cfRule type="containsText" dxfId="4443" priority="2273" operator="containsText" text="MEDIO">
      <formula>NOT(ISERROR(SEARCH(("MEDIO"),(E445))))</formula>
    </cfRule>
  </conditionalFormatting>
  <conditionalFormatting sqref="E445">
    <cfRule type="containsText" dxfId="4442" priority="2274" operator="containsText" text="ALTO">
      <formula>NOT(ISERROR(SEARCH(("ALTO"),(E445))))</formula>
    </cfRule>
  </conditionalFormatting>
  <conditionalFormatting sqref="E445">
    <cfRule type="cellIs" dxfId="4441" priority="2275" operator="between">
      <formula>5</formula>
      <formula>9</formula>
    </cfRule>
  </conditionalFormatting>
  <conditionalFormatting sqref="E445">
    <cfRule type="cellIs" dxfId="4440" priority="2276" operator="between">
      <formula>3</formula>
      <formula>4</formula>
    </cfRule>
  </conditionalFormatting>
  <conditionalFormatting sqref="E445">
    <cfRule type="cellIs" dxfId="4439" priority="2277" operator="between">
      <formula>1</formula>
      <formula>2</formula>
    </cfRule>
  </conditionalFormatting>
  <conditionalFormatting sqref="I445">
    <cfRule type="containsText" dxfId="4438" priority="2278" operator="containsText" text="BAJO">
      <formula>NOT(ISERROR(SEARCH(("BAJO"),(I445))))</formula>
    </cfRule>
  </conditionalFormatting>
  <conditionalFormatting sqref="I445">
    <cfRule type="containsText" dxfId="4437" priority="2279" operator="containsText" text="MEDIO">
      <formula>NOT(ISERROR(SEARCH(("MEDIO"),(I445))))</formula>
    </cfRule>
  </conditionalFormatting>
  <conditionalFormatting sqref="I445">
    <cfRule type="containsText" dxfId="4436" priority="2280" operator="containsText" text="ALTO">
      <formula>NOT(ISERROR(SEARCH(("ALTO"),(I445))))</formula>
    </cfRule>
  </conditionalFormatting>
  <conditionalFormatting sqref="I445">
    <cfRule type="cellIs" dxfId="4435" priority="2281" operator="between">
      <formula>5</formula>
      <formula>9</formula>
    </cfRule>
  </conditionalFormatting>
  <conditionalFormatting sqref="I445">
    <cfRule type="cellIs" dxfId="4434" priority="2282" operator="between">
      <formula>3</formula>
      <formula>4</formula>
    </cfRule>
  </conditionalFormatting>
  <conditionalFormatting sqref="I445">
    <cfRule type="cellIs" dxfId="4433" priority="2283" operator="between">
      <formula>1</formula>
      <formula>2</formula>
    </cfRule>
  </conditionalFormatting>
  <conditionalFormatting sqref="E454">
    <cfRule type="containsText" dxfId="4432" priority="2260" operator="containsText" text="BAJO">
      <formula>NOT(ISERROR(SEARCH(("BAJO"),(E454))))</formula>
    </cfRule>
  </conditionalFormatting>
  <conditionalFormatting sqref="E454">
    <cfRule type="containsText" dxfId="4431" priority="2261" operator="containsText" text="MEDIO">
      <formula>NOT(ISERROR(SEARCH(("MEDIO"),(E454))))</formula>
    </cfRule>
  </conditionalFormatting>
  <conditionalFormatting sqref="E454">
    <cfRule type="containsText" dxfId="4430" priority="2262" operator="containsText" text="ALTO">
      <formula>NOT(ISERROR(SEARCH(("ALTO"),(E454))))</formula>
    </cfRule>
  </conditionalFormatting>
  <conditionalFormatting sqref="E454">
    <cfRule type="cellIs" dxfId="4429" priority="2263" operator="between">
      <formula>5</formula>
      <formula>9</formula>
    </cfRule>
  </conditionalFormatting>
  <conditionalFormatting sqref="E454">
    <cfRule type="cellIs" dxfId="4428" priority="2264" operator="between">
      <formula>3</formula>
      <formula>4</formula>
    </cfRule>
  </conditionalFormatting>
  <conditionalFormatting sqref="E454">
    <cfRule type="cellIs" dxfId="4427" priority="2265" operator="between">
      <formula>1</formula>
      <formula>2</formula>
    </cfRule>
  </conditionalFormatting>
  <conditionalFormatting sqref="I454">
    <cfRule type="containsText" dxfId="4426" priority="2266" operator="containsText" text="BAJO">
      <formula>NOT(ISERROR(SEARCH(("BAJO"),(I454))))</formula>
    </cfRule>
  </conditionalFormatting>
  <conditionalFormatting sqref="I454">
    <cfRule type="containsText" dxfId="4425" priority="2267" operator="containsText" text="MEDIO">
      <formula>NOT(ISERROR(SEARCH(("MEDIO"),(I454))))</formula>
    </cfRule>
  </conditionalFormatting>
  <conditionalFormatting sqref="I454">
    <cfRule type="containsText" dxfId="4424" priority="2268" operator="containsText" text="ALTO">
      <formula>NOT(ISERROR(SEARCH(("ALTO"),(I454))))</formula>
    </cfRule>
  </conditionalFormatting>
  <conditionalFormatting sqref="I454">
    <cfRule type="cellIs" dxfId="4423" priority="2269" operator="between">
      <formula>5</formula>
      <formula>9</formula>
    </cfRule>
  </conditionalFormatting>
  <conditionalFormatting sqref="I454">
    <cfRule type="cellIs" dxfId="4422" priority="2270" operator="between">
      <formula>3</formula>
      <formula>4</formula>
    </cfRule>
  </conditionalFormatting>
  <conditionalFormatting sqref="I454">
    <cfRule type="cellIs" dxfId="4421" priority="2271" operator="between">
      <formula>1</formula>
      <formula>2</formula>
    </cfRule>
  </conditionalFormatting>
  <conditionalFormatting sqref="E463">
    <cfRule type="containsText" dxfId="4420" priority="2248" operator="containsText" text="BAJO">
      <formula>NOT(ISERROR(SEARCH(("BAJO"),(E463))))</formula>
    </cfRule>
  </conditionalFormatting>
  <conditionalFormatting sqref="E463">
    <cfRule type="containsText" dxfId="4419" priority="2249" operator="containsText" text="MEDIO">
      <formula>NOT(ISERROR(SEARCH(("MEDIO"),(E463))))</formula>
    </cfRule>
  </conditionalFormatting>
  <conditionalFormatting sqref="E463">
    <cfRule type="containsText" dxfId="4418" priority="2250" operator="containsText" text="ALTO">
      <formula>NOT(ISERROR(SEARCH(("ALTO"),(E463))))</formula>
    </cfRule>
  </conditionalFormatting>
  <conditionalFormatting sqref="E463">
    <cfRule type="cellIs" dxfId="4417" priority="2251" operator="between">
      <formula>5</formula>
      <formula>9</formula>
    </cfRule>
  </conditionalFormatting>
  <conditionalFormatting sqref="E463">
    <cfRule type="cellIs" dxfId="4416" priority="2252" operator="between">
      <formula>3</formula>
      <formula>4</formula>
    </cfRule>
  </conditionalFormatting>
  <conditionalFormatting sqref="E463">
    <cfRule type="cellIs" dxfId="4415" priority="2253" operator="between">
      <formula>1</formula>
      <formula>2</formula>
    </cfRule>
  </conditionalFormatting>
  <conditionalFormatting sqref="I463">
    <cfRule type="containsText" dxfId="4414" priority="2254" operator="containsText" text="BAJO">
      <formula>NOT(ISERROR(SEARCH(("BAJO"),(I463))))</formula>
    </cfRule>
  </conditionalFormatting>
  <conditionalFormatting sqref="I463">
    <cfRule type="containsText" dxfId="4413" priority="2255" operator="containsText" text="MEDIO">
      <formula>NOT(ISERROR(SEARCH(("MEDIO"),(I463))))</formula>
    </cfRule>
  </conditionalFormatting>
  <conditionalFormatting sqref="I463">
    <cfRule type="containsText" dxfId="4412" priority="2256" operator="containsText" text="ALTO">
      <formula>NOT(ISERROR(SEARCH(("ALTO"),(I463))))</formula>
    </cfRule>
  </conditionalFormatting>
  <conditionalFormatting sqref="I463">
    <cfRule type="cellIs" dxfId="4411" priority="2257" operator="between">
      <formula>5</formula>
      <formula>9</formula>
    </cfRule>
  </conditionalFormatting>
  <conditionalFormatting sqref="I463">
    <cfRule type="cellIs" dxfId="4410" priority="2258" operator="between">
      <formula>3</formula>
      <formula>4</formula>
    </cfRule>
  </conditionalFormatting>
  <conditionalFormatting sqref="I463">
    <cfRule type="cellIs" dxfId="4409" priority="2259" operator="between">
      <formula>1</formula>
      <formula>2</formula>
    </cfRule>
  </conditionalFormatting>
  <conditionalFormatting sqref="E472">
    <cfRule type="containsText" dxfId="4408" priority="2236" operator="containsText" text="BAJO">
      <formula>NOT(ISERROR(SEARCH(("BAJO"),(E472))))</formula>
    </cfRule>
  </conditionalFormatting>
  <conditionalFormatting sqref="E472">
    <cfRule type="containsText" dxfId="4407" priority="2237" operator="containsText" text="MEDIO">
      <formula>NOT(ISERROR(SEARCH(("MEDIO"),(E472))))</formula>
    </cfRule>
  </conditionalFormatting>
  <conditionalFormatting sqref="E472">
    <cfRule type="containsText" dxfId="4406" priority="2238" operator="containsText" text="ALTO">
      <formula>NOT(ISERROR(SEARCH(("ALTO"),(E472))))</formula>
    </cfRule>
  </conditionalFormatting>
  <conditionalFormatting sqref="E472">
    <cfRule type="cellIs" dxfId="4405" priority="2239" operator="between">
      <formula>5</formula>
      <formula>9</formula>
    </cfRule>
  </conditionalFormatting>
  <conditionalFormatting sqref="E472">
    <cfRule type="cellIs" dxfId="4404" priority="2240" operator="between">
      <formula>3</formula>
      <formula>4</formula>
    </cfRule>
  </conditionalFormatting>
  <conditionalFormatting sqref="E472">
    <cfRule type="cellIs" dxfId="4403" priority="2241" operator="between">
      <formula>1</formula>
      <formula>2</formula>
    </cfRule>
  </conditionalFormatting>
  <conditionalFormatting sqref="I472">
    <cfRule type="containsText" dxfId="4402" priority="2242" operator="containsText" text="BAJO">
      <formula>NOT(ISERROR(SEARCH(("BAJO"),(I472))))</formula>
    </cfRule>
  </conditionalFormatting>
  <conditionalFormatting sqref="I472">
    <cfRule type="containsText" dxfId="4401" priority="2243" operator="containsText" text="MEDIO">
      <formula>NOT(ISERROR(SEARCH(("MEDIO"),(I472))))</formula>
    </cfRule>
  </conditionalFormatting>
  <conditionalFormatting sqref="I472">
    <cfRule type="containsText" dxfId="4400" priority="2244" operator="containsText" text="ALTO">
      <formula>NOT(ISERROR(SEARCH(("ALTO"),(I472))))</formula>
    </cfRule>
  </conditionalFormatting>
  <conditionalFormatting sqref="I472">
    <cfRule type="cellIs" dxfId="4399" priority="2245" operator="between">
      <formula>5</formula>
      <formula>9</formula>
    </cfRule>
  </conditionalFormatting>
  <conditionalFormatting sqref="I472">
    <cfRule type="cellIs" dxfId="4398" priority="2246" operator="between">
      <formula>3</formula>
      <formula>4</formula>
    </cfRule>
  </conditionalFormatting>
  <conditionalFormatting sqref="I472">
    <cfRule type="cellIs" dxfId="4397" priority="2247" operator="between">
      <formula>1</formula>
      <formula>2</formula>
    </cfRule>
  </conditionalFormatting>
  <conditionalFormatting sqref="E481">
    <cfRule type="containsText" dxfId="4396" priority="2224" operator="containsText" text="BAJO">
      <formula>NOT(ISERROR(SEARCH(("BAJO"),(E481))))</formula>
    </cfRule>
  </conditionalFormatting>
  <conditionalFormatting sqref="E481">
    <cfRule type="containsText" dxfId="4395" priority="2225" operator="containsText" text="MEDIO">
      <formula>NOT(ISERROR(SEARCH(("MEDIO"),(E481))))</formula>
    </cfRule>
  </conditionalFormatting>
  <conditionalFormatting sqref="E481">
    <cfRule type="containsText" dxfId="4394" priority="2226" operator="containsText" text="ALTO">
      <formula>NOT(ISERROR(SEARCH(("ALTO"),(E481))))</formula>
    </cfRule>
  </conditionalFormatting>
  <conditionalFormatting sqref="E481">
    <cfRule type="cellIs" dxfId="4393" priority="2227" operator="between">
      <formula>5</formula>
      <formula>9</formula>
    </cfRule>
  </conditionalFormatting>
  <conditionalFormatting sqref="E481">
    <cfRule type="cellIs" dxfId="4392" priority="2228" operator="between">
      <formula>3</formula>
      <formula>4</formula>
    </cfRule>
  </conditionalFormatting>
  <conditionalFormatting sqref="E481">
    <cfRule type="cellIs" dxfId="4391" priority="2229" operator="between">
      <formula>1</formula>
      <formula>2</formula>
    </cfRule>
  </conditionalFormatting>
  <conditionalFormatting sqref="I481">
    <cfRule type="containsText" dxfId="4390" priority="2230" operator="containsText" text="BAJO">
      <formula>NOT(ISERROR(SEARCH(("BAJO"),(I481))))</formula>
    </cfRule>
  </conditionalFormatting>
  <conditionalFormatting sqref="I481">
    <cfRule type="containsText" dxfId="4389" priority="2231" operator="containsText" text="MEDIO">
      <formula>NOT(ISERROR(SEARCH(("MEDIO"),(I481))))</formula>
    </cfRule>
  </conditionalFormatting>
  <conditionalFormatting sqref="I481">
    <cfRule type="containsText" dxfId="4388" priority="2232" operator="containsText" text="ALTO">
      <formula>NOT(ISERROR(SEARCH(("ALTO"),(I481))))</formula>
    </cfRule>
  </conditionalFormatting>
  <conditionalFormatting sqref="I481">
    <cfRule type="cellIs" dxfId="4387" priority="2233" operator="between">
      <formula>5</formula>
      <formula>9</formula>
    </cfRule>
  </conditionalFormatting>
  <conditionalFormatting sqref="I481">
    <cfRule type="cellIs" dxfId="4386" priority="2234" operator="between">
      <formula>3</formula>
      <formula>4</formula>
    </cfRule>
  </conditionalFormatting>
  <conditionalFormatting sqref="I481">
    <cfRule type="cellIs" dxfId="4385" priority="2235" operator="between">
      <formula>1</formula>
      <formula>2</formula>
    </cfRule>
  </conditionalFormatting>
  <conditionalFormatting sqref="E490">
    <cfRule type="containsText" dxfId="4384" priority="2212" operator="containsText" text="BAJO">
      <formula>NOT(ISERROR(SEARCH(("BAJO"),(E490))))</formula>
    </cfRule>
  </conditionalFormatting>
  <conditionalFormatting sqref="E490">
    <cfRule type="containsText" dxfId="4383" priority="2213" operator="containsText" text="MEDIO">
      <formula>NOT(ISERROR(SEARCH(("MEDIO"),(E490))))</formula>
    </cfRule>
  </conditionalFormatting>
  <conditionalFormatting sqref="E490">
    <cfRule type="containsText" dxfId="4382" priority="2214" operator="containsText" text="ALTO">
      <formula>NOT(ISERROR(SEARCH(("ALTO"),(E490))))</formula>
    </cfRule>
  </conditionalFormatting>
  <conditionalFormatting sqref="E490">
    <cfRule type="cellIs" dxfId="4381" priority="2215" operator="between">
      <formula>5</formula>
      <formula>9</formula>
    </cfRule>
  </conditionalFormatting>
  <conditionalFormatting sqref="E490">
    <cfRule type="cellIs" dxfId="4380" priority="2216" operator="between">
      <formula>3</formula>
      <formula>4</formula>
    </cfRule>
  </conditionalFormatting>
  <conditionalFormatting sqref="E490">
    <cfRule type="cellIs" dxfId="4379" priority="2217" operator="between">
      <formula>1</formula>
      <formula>2</formula>
    </cfRule>
  </conditionalFormatting>
  <conditionalFormatting sqref="I490">
    <cfRule type="containsText" dxfId="4378" priority="2218" operator="containsText" text="BAJO">
      <formula>NOT(ISERROR(SEARCH(("BAJO"),(I490))))</formula>
    </cfRule>
  </conditionalFormatting>
  <conditionalFormatting sqref="I490">
    <cfRule type="containsText" dxfId="4377" priority="2219" operator="containsText" text="MEDIO">
      <formula>NOT(ISERROR(SEARCH(("MEDIO"),(I490))))</formula>
    </cfRule>
  </conditionalFormatting>
  <conditionalFormatting sqref="I490">
    <cfRule type="containsText" dxfId="4376" priority="2220" operator="containsText" text="ALTO">
      <formula>NOT(ISERROR(SEARCH(("ALTO"),(I490))))</formula>
    </cfRule>
  </conditionalFormatting>
  <conditionalFormatting sqref="I490">
    <cfRule type="cellIs" dxfId="4375" priority="2221" operator="between">
      <formula>5</formula>
      <formula>9</formula>
    </cfRule>
  </conditionalFormatting>
  <conditionalFormatting sqref="I490">
    <cfRule type="cellIs" dxfId="4374" priority="2222" operator="between">
      <formula>3</formula>
      <formula>4</formula>
    </cfRule>
  </conditionalFormatting>
  <conditionalFormatting sqref="I490">
    <cfRule type="cellIs" dxfId="4373" priority="2223" operator="between">
      <formula>1</formula>
      <formula>2</formula>
    </cfRule>
  </conditionalFormatting>
  <conditionalFormatting sqref="E499">
    <cfRule type="containsText" dxfId="4372" priority="2200" operator="containsText" text="BAJO">
      <formula>NOT(ISERROR(SEARCH(("BAJO"),(E499))))</formula>
    </cfRule>
  </conditionalFormatting>
  <conditionalFormatting sqref="E499">
    <cfRule type="containsText" dxfId="4371" priority="2201" operator="containsText" text="MEDIO">
      <formula>NOT(ISERROR(SEARCH(("MEDIO"),(E499))))</formula>
    </cfRule>
  </conditionalFormatting>
  <conditionalFormatting sqref="E499">
    <cfRule type="containsText" dxfId="4370" priority="2202" operator="containsText" text="ALTO">
      <formula>NOT(ISERROR(SEARCH(("ALTO"),(E499))))</formula>
    </cfRule>
  </conditionalFormatting>
  <conditionalFormatting sqref="E499">
    <cfRule type="cellIs" dxfId="4369" priority="2203" operator="between">
      <formula>5</formula>
      <formula>9</formula>
    </cfRule>
  </conditionalFormatting>
  <conditionalFormatting sqref="E499">
    <cfRule type="cellIs" dxfId="4368" priority="2204" operator="between">
      <formula>3</formula>
      <formula>4</formula>
    </cfRule>
  </conditionalFormatting>
  <conditionalFormatting sqref="E499">
    <cfRule type="cellIs" dxfId="4367" priority="2205" operator="between">
      <formula>1</formula>
      <formula>2</formula>
    </cfRule>
  </conditionalFormatting>
  <conditionalFormatting sqref="I499">
    <cfRule type="containsText" dxfId="4366" priority="2206" operator="containsText" text="BAJO">
      <formula>NOT(ISERROR(SEARCH(("BAJO"),(I499))))</formula>
    </cfRule>
  </conditionalFormatting>
  <conditionalFormatting sqref="I499">
    <cfRule type="containsText" dxfId="4365" priority="2207" operator="containsText" text="MEDIO">
      <formula>NOT(ISERROR(SEARCH(("MEDIO"),(I499))))</formula>
    </cfRule>
  </conditionalFormatting>
  <conditionalFormatting sqref="I499">
    <cfRule type="containsText" dxfId="4364" priority="2208" operator="containsText" text="ALTO">
      <formula>NOT(ISERROR(SEARCH(("ALTO"),(I499))))</formula>
    </cfRule>
  </conditionalFormatting>
  <conditionalFormatting sqref="I499">
    <cfRule type="cellIs" dxfId="4363" priority="2209" operator="between">
      <formula>5</formula>
      <formula>9</formula>
    </cfRule>
  </conditionalFormatting>
  <conditionalFormatting sqref="I499">
    <cfRule type="cellIs" dxfId="4362" priority="2210" operator="between">
      <formula>3</formula>
      <formula>4</formula>
    </cfRule>
  </conditionalFormatting>
  <conditionalFormatting sqref="I499">
    <cfRule type="cellIs" dxfId="4361" priority="2211" operator="between">
      <formula>1</formula>
      <formula>2</formula>
    </cfRule>
  </conditionalFormatting>
  <conditionalFormatting sqref="E508">
    <cfRule type="containsText" dxfId="4360" priority="2188" operator="containsText" text="BAJO">
      <formula>NOT(ISERROR(SEARCH(("BAJO"),(E508))))</formula>
    </cfRule>
  </conditionalFormatting>
  <conditionalFormatting sqref="E508">
    <cfRule type="containsText" dxfId="4359" priority="2189" operator="containsText" text="MEDIO">
      <formula>NOT(ISERROR(SEARCH(("MEDIO"),(E508))))</formula>
    </cfRule>
  </conditionalFormatting>
  <conditionalFormatting sqref="E508">
    <cfRule type="containsText" dxfId="4358" priority="2190" operator="containsText" text="ALTO">
      <formula>NOT(ISERROR(SEARCH(("ALTO"),(E508))))</formula>
    </cfRule>
  </conditionalFormatting>
  <conditionalFormatting sqref="E508">
    <cfRule type="cellIs" dxfId="4357" priority="2191" operator="between">
      <formula>5</formula>
      <formula>9</formula>
    </cfRule>
  </conditionalFormatting>
  <conditionalFormatting sqref="E508">
    <cfRule type="cellIs" dxfId="4356" priority="2192" operator="between">
      <formula>3</formula>
      <formula>4</formula>
    </cfRule>
  </conditionalFormatting>
  <conditionalFormatting sqref="E508">
    <cfRule type="cellIs" dxfId="4355" priority="2193" operator="between">
      <formula>1</formula>
      <formula>2</formula>
    </cfRule>
  </conditionalFormatting>
  <conditionalFormatting sqref="I508">
    <cfRule type="containsText" dxfId="4354" priority="2194" operator="containsText" text="BAJO">
      <formula>NOT(ISERROR(SEARCH(("BAJO"),(I508))))</formula>
    </cfRule>
  </conditionalFormatting>
  <conditionalFormatting sqref="I508">
    <cfRule type="containsText" dxfId="4353" priority="2195" operator="containsText" text="MEDIO">
      <formula>NOT(ISERROR(SEARCH(("MEDIO"),(I508))))</formula>
    </cfRule>
  </conditionalFormatting>
  <conditionalFormatting sqref="I508">
    <cfRule type="containsText" dxfId="4352" priority="2196" operator="containsText" text="ALTO">
      <formula>NOT(ISERROR(SEARCH(("ALTO"),(I508))))</formula>
    </cfRule>
  </conditionalFormatting>
  <conditionalFormatting sqref="I508">
    <cfRule type="cellIs" dxfId="4351" priority="2197" operator="between">
      <formula>5</formula>
      <formula>9</formula>
    </cfRule>
  </conditionalFormatting>
  <conditionalFormatting sqref="I508">
    <cfRule type="cellIs" dxfId="4350" priority="2198" operator="between">
      <formula>3</formula>
      <formula>4</formula>
    </cfRule>
  </conditionalFormatting>
  <conditionalFormatting sqref="I508">
    <cfRule type="cellIs" dxfId="4349" priority="2199" operator="between">
      <formula>1</formula>
      <formula>2</formula>
    </cfRule>
  </conditionalFormatting>
  <conditionalFormatting sqref="E517">
    <cfRule type="containsText" dxfId="4348" priority="2176" operator="containsText" text="BAJO">
      <formula>NOT(ISERROR(SEARCH(("BAJO"),(E517))))</formula>
    </cfRule>
  </conditionalFormatting>
  <conditionalFormatting sqref="E517">
    <cfRule type="containsText" dxfId="4347" priority="2177" operator="containsText" text="MEDIO">
      <formula>NOT(ISERROR(SEARCH(("MEDIO"),(E517))))</formula>
    </cfRule>
  </conditionalFormatting>
  <conditionalFormatting sqref="E517">
    <cfRule type="containsText" dxfId="4346" priority="2178" operator="containsText" text="ALTO">
      <formula>NOT(ISERROR(SEARCH(("ALTO"),(E517))))</formula>
    </cfRule>
  </conditionalFormatting>
  <conditionalFormatting sqref="E517">
    <cfRule type="cellIs" dxfId="4345" priority="2179" operator="between">
      <formula>5</formula>
      <formula>9</formula>
    </cfRule>
  </conditionalFormatting>
  <conditionalFormatting sqref="E517">
    <cfRule type="cellIs" dxfId="4344" priority="2180" operator="between">
      <formula>3</formula>
      <formula>4</formula>
    </cfRule>
  </conditionalFormatting>
  <conditionalFormatting sqref="E517">
    <cfRule type="cellIs" dxfId="4343" priority="2181" operator="between">
      <formula>1</formula>
      <formula>2</formula>
    </cfRule>
  </conditionalFormatting>
  <conditionalFormatting sqref="I517">
    <cfRule type="containsText" dxfId="4342" priority="2182" operator="containsText" text="BAJO">
      <formula>NOT(ISERROR(SEARCH(("BAJO"),(I517))))</formula>
    </cfRule>
  </conditionalFormatting>
  <conditionalFormatting sqref="I517">
    <cfRule type="containsText" dxfId="4341" priority="2183" operator="containsText" text="MEDIO">
      <formula>NOT(ISERROR(SEARCH(("MEDIO"),(I517))))</formula>
    </cfRule>
  </conditionalFormatting>
  <conditionalFormatting sqref="I517">
    <cfRule type="containsText" dxfId="4340" priority="2184" operator="containsText" text="ALTO">
      <formula>NOT(ISERROR(SEARCH(("ALTO"),(I517))))</formula>
    </cfRule>
  </conditionalFormatting>
  <conditionalFormatting sqref="I517">
    <cfRule type="cellIs" dxfId="4339" priority="2185" operator="between">
      <formula>5</formula>
      <formula>9</formula>
    </cfRule>
  </conditionalFormatting>
  <conditionalFormatting sqref="I517">
    <cfRule type="cellIs" dxfId="4338" priority="2186" operator="between">
      <formula>3</formula>
      <formula>4</formula>
    </cfRule>
  </conditionalFormatting>
  <conditionalFormatting sqref="I517">
    <cfRule type="cellIs" dxfId="4337" priority="2187" operator="between">
      <formula>1</formula>
      <formula>2</formula>
    </cfRule>
  </conditionalFormatting>
  <conditionalFormatting sqref="E526">
    <cfRule type="containsText" dxfId="4336" priority="2164" operator="containsText" text="BAJO">
      <formula>NOT(ISERROR(SEARCH(("BAJO"),(E526))))</formula>
    </cfRule>
  </conditionalFormatting>
  <conditionalFormatting sqref="E526">
    <cfRule type="containsText" dxfId="4335" priority="2165" operator="containsText" text="MEDIO">
      <formula>NOT(ISERROR(SEARCH(("MEDIO"),(E526))))</formula>
    </cfRule>
  </conditionalFormatting>
  <conditionalFormatting sqref="E526">
    <cfRule type="containsText" dxfId="4334" priority="2166" operator="containsText" text="ALTO">
      <formula>NOT(ISERROR(SEARCH(("ALTO"),(E526))))</formula>
    </cfRule>
  </conditionalFormatting>
  <conditionalFormatting sqref="E526">
    <cfRule type="cellIs" dxfId="4333" priority="2167" operator="between">
      <formula>5</formula>
      <formula>9</formula>
    </cfRule>
  </conditionalFormatting>
  <conditionalFormatting sqref="E526">
    <cfRule type="cellIs" dxfId="4332" priority="2168" operator="between">
      <formula>3</formula>
      <formula>4</formula>
    </cfRule>
  </conditionalFormatting>
  <conditionalFormatting sqref="E526">
    <cfRule type="cellIs" dxfId="4331" priority="2169" operator="between">
      <formula>1</formula>
      <formula>2</formula>
    </cfRule>
  </conditionalFormatting>
  <conditionalFormatting sqref="I526">
    <cfRule type="containsText" dxfId="4330" priority="2170" operator="containsText" text="BAJO">
      <formula>NOT(ISERROR(SEARCH(("BAJO"),(I526))))</formula>
    </cfRule>
  </conditionalFormatting>
  <conditionalFormatting sqref="I526">
    <cfRule type="containsText" dxfId="4329" priority="2171" operator="containsText" text="MEDIO">
      <formula>NOT(ISERROR(SEARCH(("MEDIO"),(I526))))</formula>
    </cfRule>
  </conditionalFormatting>
  <conditionalFormatting sqref="I526">
    <cfRule type="containsText" dxfId="4328" priority="2172" operator="containsText" text="ALTO">
      <formula>NOT(ISERROR(SEARCH(("ALTO"),(I526))))</formula>
    </cfRule>
  </conditionalFormatting>
  <conditionalFormatting sqref="I526">
    <cfRule type="cellIs" dxfId="4327" priority="2173" operator="between">
      <formula>5</formula>
      <formula>9</formula>
    </cfRule>
  </conditionalFormatting>
  <conditionalFormatting sqref="I526">
    <cfRule type="cellIs" dxfId="4326" priority="2174" operator="between">
      <formula>3</formula>
      <formula>4</formula>
    </cfRule>
  </conditionalFormatting>
  <conditionalFormatting sqref="I526">
    <cfRule type="cellIs" dxfId="4325" priority="2175" operator="between">
      <formula>1</formula>
      <formula>2</formula>
    </cfRule>
  </conditionalFormatting>
  <conditionalFormatting sqref="E535">
    <cfRule type="containsText" dxfId="4324" priority="2152" operator="containsText" text="BAJO">
      <formula>NOT(ISERROR(SEARCH(("BAJO"),(E535))))</formula>
    </cfRule>
  </conditionalFormatting>
  <conditionalFormatting sqref="E535">
    <cfRule type="containsText" dxfId="4323" priority="2153" operator="containsText" text="MEDIO">
      <formula>NOT(ISERROR(SEARCH(("MEDIO"),(E535))))</formula>
    </cfRule>
  </conditionalFormatting>
  <conditionalFormatting sqref="E535">
    <cfRule type="containsText" dxfId="4322" priority="2154" operator="containsText" text="ALTO">
      <formula>NOT(ISERROR(SEARCH(("ALTO"),(E535))))</formula>
    </cfRule>
  </conditionalFormatting>
  <conditionalFormatting sqref="E535">
    <cfRule type="cellIs" dxfId="4321" priority="2155" operator="between">
      <formula>5</formula>
      <formula>9</formula>
    </cfRule>
  </conditionalFormatting>
  <conditionalFormatting sqref="E535">
    <cfRule type="cellIs" dxfId="4320" priority="2156" operator="between">
      <formula>3</formula>
      <formula>4</formula>
    </cfRule>
  </conditionalFormatting>
  <conditionalFormatting sqref="E535">
    <cfRule type="cellIs" dxfId="4319" priority="2157" operator="between">
      <formula>1</formula>
      <formula>2</formula>
    </cfRule>
  </conditionalFormatting>
  <conditionalFormatting sqref="I535">
    <cfRule type="containsText" dxfId="4318" priority="2158" operator="containsText" text="BAJO">
      <formula>NOT(ISERROR(SEARCH(("BAJO"),(I535))))</formula>
    </cfRule>
  </conditionalFormatting>
  <conditionalFormatting sqref="I535">
    <cfRule type="containsText" dxfId="4317" priority="2159" operator="containsText" text="MEDIO">
      <formula>NOT(ISERROR(SEARCH(("MEDIO"),(I535))))</formula>
    </cfRule>
  </conditionalFormatting>
  <conditionalFormatting sqref="I535">
    <cfRule type="containsText" dxfId="4316" priority="2160" operator="containsText" text="ALTO">
      <formula>NOT(ISERROR(SEARCH(("ALTO"),(I535))))</formula>
    </cfRule>
  </conditionalFormatting>
  <conditionalFormatting sqref="I535">
    <cfRule type="cellIs" dxfId="4315" priority="2161" operator="between">
      <formula>5</formula>
      <formula>9</formula>
    </cfRule>
  </conditionalFormatting>
  <conditionalFormatting sqref="I535">
    <cfRule type="cellIs" dxfId="4314" priority="2162" operator="between">
      <formula>3</formula>
      <formula>4</formula>
    </cfRule>
  </conditionalFormatting>
  <conditionalFormatting sqref="I535">
    <cfRule type="cellIs" dxfId="4313" priority="2163" operator="between">
      <formula>1</formula>
      <formula>2</formula>
    </cfRule>
  </conditionalFormatting>
  <conditionalFormatting sqref="E544">
    <cfRule type="containsText" dxfId="4312" priority="2140" operator="containsText" text="BAJO">
      <formula>NOT(ISERROR(SEARCH(("BAJO"),(E544))))</formula>
    </cfRule>
  </conditionalFormatting>
  <conditionalFormatting sqref="E544">
    <cfRule type="containsText" dxfId="4311" priority="2141" operator="containsText" text="MEDIO">
      <formula>NOT(ISERROR(SEARCH(("MEDIO"),(E544))))</formula>
    </cfRule>
  </conditionalFormatting>
  <conditionalFormatting sqref="E544">
    <cfRule type="containsText" dxfId="4310" priority="2142" operator="containsText" text="ALTO">
      <formula>NOT(ISERROR(SEARCH(("ALTO"),(E544))))</formula>
    </cfRule>
  </conditionalFormatting>
  <conditionalFormatting sqref="E544">
    <cfRule type="cellIs" dxfId="4309" priority="2143" operator="between">
      <formula>5</formula>
      <formula>9</formula>
    </cfRule>
  </conditionalFormatting>
  <conditionalFormatting sqref="E544">
    <cfRule type="cellIs" dxfId="4308" priority="2144" operator="between">
      <formula>3</formula>
      <formula>4</formula>
    </cfRule>
  </conditionalFormatting>
  <conditionalFormatting sqref="E544">
    <cfRule type="cellIs" dxfId="4307" priority="2145" operator="between">
      <formula>1</formula>
      <formula>2</formula>
    </cfRule>
  </conditionalFormatting>
  <conditionalFormatting sqref="I544">
    <cfRule type="containsText" dxfId="4306" priority="2146" operator="containsText" text="BAJO">
      <formula>NOT(ISERROR(SEARCH(("BAJO"),(I544))))</formula>
    </cfRule>
  </conditionalFormatting>
  <conditionalFormatting sqref="I544">
    <cfRule type="containsText" dxfId="4305" priority="2147" operator="containsText" text="MEDIO">
      <formula>NOT(ISERROR(SEARCH(("MEDIO"),(I544))))</formula>
    </cfRule>
  </conditionalFormatting>
  <conditionalFormatting sqref="I544">
    <cfRule type="containsText" dxfId="4304" priority="2148" operator="containsText" text="ALTO">
      <formula>NOT(ISERROR(SEARCH(("ALTO"),(I544))))</formula>
    </cfRule>
  </conditionalFormatting>
  <conditionalFormatting sqref="I544">
    <cfRule type="cellIs" dxfId="4303" priority="2149" operator="between">
      <formula>5</formula>
      <formula>9</formula>
    </cfRule>
  </conditionalFormatting>
  <conditionalFormatting sqref="I544">
    <cfRule type="cellIs" dxfId="4302" priority="2150" operator="between">
      <formula>3</formula>
      <formula>4</formula>
    </cfRule>
  </conditionalFormatting>
  <conditionalFormatting sqref="I544">
    <cfRule type="cellIs" dxfId="4301" priority="2151" operator="between">
      <formula>1</formula>
      <formula>2</formula>
    </cfRule>
  </conditionalFormatting>
  <conditionalFormatting sqref="E555:E556 E550:E553">
    <cfRule type="containsText" dxfId="4300" priority="2128" operator="containsText" text="BAJO">
      <formula>NOT(ISERROR(SEARCH(("BAJO"),(E550))))</formula>
    </cfRule>
  </conditionalFormatting>
  <conditionalFormatting sqref="E555:E556 E550:E553">
    <cfRule type="containsText" dxfId="4299" priority="2129" operator="containsText" text="MEDIO">
      <formula>NOT(ISERROR(SEARCH(("MEDIO"),(E550))))</formula>
    </cfRule>
  </conditionalFormatting>
  <conditionalFormatting sqref="E555:E556 E550:E553">
    <cfRule type="containsText" dxfId="4298" priority="2130" operator="containsText" text="ALTO">
      <formula>NOT(ISERROR(SEARCH(("ALTO"),(E550))))</formula>
    </cfRule>
  </conditionalFormatting>
  <conditionalFormatting sqref="E555:E556 E550:E553">
    <cfRule type="cellIs" dxfId="4297" priority="2131" operator="between">
      <formula>5</formula>
      <formula>9</formula>
    </cfRule>
  </conditionalFormatting>
  <conditionalFormatting sqref="E555:E556 E550:E553">
    <cfRule type="cellIs" dxfId="4296" priority="2132" operator="between">
      <formula>3</formula>
      <formula>4</formula>
    </cfRule>
  </conditionalFormatting>
  <conditionalFormatting sqref="E555:E556 E550:E553">
    <cfRule type="cellIs" dxfId="4295" priority="2133" operator="between">
      <formula>1</formula>
      <formula>2</formula>
    </cfRule>
  </conditionalFormatting>
  <conditionalFormatting sqref="I555:I556 I550:I553">
    <cfRule type="containsText" dxfId="4294" priority="2134" operator="containsText" text="BAJO">
      <formula>NOT(ISERROR(SEARCH(("BAJO"),(I550))))</formula>
    </cfRule>
  </conditionalFormatting>
  <conditionalFormatting sqref="I555:I556 I550:I553">
    <cfRule type="containsText" dxfId="4293" priority="2135" operator="containsText" text="MEDIO">
      <formula>NOT(ISERROR(SEARCH(("MEDIO"),(I550))))</formula>
    </cfRule>
  </conditionalFormatting>
  <conditionalFormatting sqref="I555:I556 I550:I553">
    <cfRule type="containsText" dxfId="4292" priority="2136" operator="containsText" text="ALTO">
      <formula>NOT(ISERROR(SEARCH(("ALTO"),(I550))))</formula>
    </cfRule>
  </conditionalFormatting>
  <conditionalFormatting sqref="I555:I556 I550:I553">
    <cfRule type="cellIs" dxfId="4291" priority="2137" operator="between">
      <formula>5</formula>
      <formula>9</formula>
    </cfRule>
  </conditionalFormatting>
  <conditionalFormatting sqref="I555:I556 I550:I553">
    <cfRule type="cellIs" dxfId="4290" priority="2138" operator="between">
      <formula>3</formula>
      <formula>4</formula>
    </cfRule>
  </conditionalFormatting>
  <conditionalFormatting sqref="I555:I556 I550:I553">
    <cfRule type="cellIs" dxfId="4289" priority="2139" operator="between">
      <formula>1</formula>
      <formula>2</formula>
    </cfRule>
  </conditionalFormatting>
  <conditionalFormatting sqref="E554">
    <cfRule type="containsText" dxfId="4288" priority="2116" operator="containsText" text="BAJO">
      <formula>NOT(ISERROR(SEARCH(("BAJO"),(E554))))</formula>
    </cfRule>
  </conditionalFormatting>
  <conditionalFormatting sqref="E554">
    <cfRule type="containsText" dxfId="4287" priority="2117" operator="containsText" text="MEDIO">
      <formula>NOT(ISERROR(SEARCH(("MEDIO"),(E554))))</formula>
    </cfRule>
  </conditionalFormatting>
  <conditionalFormatting sqref="E554">
    <cfRule type="containsText" dxfId="4286" priority="2118" operator="containsText" text="ALTO">
      <formula>NOT(ISERROR(SEARCH(("ALTO"),(E554))))</formula>
    </cfRule>
  </conditionalFormatting>
  <conditionalFormatting sqref="E554">
    <cfRule type="cellIs" dxfId="4285" priority="2119" operator="between">
      <formula>5</formula>
      <formula>9</formula>
    </cfRule>
  </conditionalFormatting>
  <conditionalFormatting sqref="E554">
    <cfRule type="cellIs" dxfId="4284" priority="2120" operator="between">
      <formula>3</formula>
      <formula>4</formula>
    </cfRule>
  </conditionalFormatting>
  <conditionalFormatting sqref="E554">
    <cfRule type="cellIs" dxfId="4283" priority="2121" operator="between">
      <formula>1</formula>
      <formula>2</formula>
    </cfRule>
  </conditionalFormatting>
  <conditionalFormatting sqref="I554">
    <cfRule type="containsText" dxfId="4282" priority="2122" operator="containsText" text="BAJO">
      <formula>NOT(ISERROR(SEARCH(("BAJO"),(I554))))</formula>
    </cfRule>
  </conditionalFormatting>
  <conditionalFormatting sqref="I554">
    <cfRule type="containsText" dxfId="4281" priority="2123" operator="containsText" text="MEDIO">
      <formula>NOT(ISERROR(SEARCH(("MEDIO"),(I554))))</formula>
    </cfRule>
  </conditionalFormatting>
  <conditionalFormatting sqref="I554">
    <cfRule type="containsText" dxfId="4280" priority="2124" operator="containsText" text="ALTO">
      <formula>NOT(ISERROR(SEARCH(("ALTO"),(I554))))</formula>
    </cfRule>
  </conditionalFormatting>
  <conditionalFormatting sqref="I554">
    <cfRule type="cellIs" dxfId="4279" priority="2125" operator="between">
      <formula>5</formula>
      <formula>9</formula>
    </cfRule>
  </conditionalFormatting>
  <conditionalFormatting sqref="I554">
    <cfRule type="cellIs" dxfId="4278" priority="2126" operator="between">
      <formula>3</formula>
      <formula>4</formula>
    </cfRule>
  </conditionalFormatting>
  <conditionalFormatting sqref="I554">
    <cfRule type="cellIs" dxfId="4277" priority="2127" operator="between">
      <formula>1</formula>
      <formula>2</formula>
    </cfRule>
  </conditionalFormatting>
  <conditionalFormatting sqref="E559:E561 E564:E565">
    <cfRule type="containsText" dxfId="4276" priority="2104" operator="containsText" text="BAJO">
      <formula>NOT(ISERROR(SEARCH(("BAJO"),(E559))))</formula>
    </cfRule>
  </conditionalFormatting>
  <conditionalFormatting sqref="E559:E561 E564:E565">
    <cfRule type="containsText" dxfId="4275" priority="2105" operator="containsText" text="MEDIO">
      <formula>NOT(ISERROR(SEARCH(("MEDIO"),(E559))))</formula>
    </cfRule>
  </conditionalFormatting>
  <conditionalFormatting sqref="E559:E561 E564:E565">
    <cfRule type="containsText" dxfId="4274" priority="2106" operator="containsText" text="ALTO">
      <formula>NOT(ISERROR(SEARCH(("ALTO"),(E559))))</formula>
    </cfRule>
  </conditionalFormatting>
  <conditionalFormatting sqref="E559:E561 E564:E565">
    <cfRule type="cellIs" dxfId="4273" priority="2107" operator="between">
      <formula>5</formula>
      <formula>9</formula>
    </cfRule>
  </conditionalFormatting>
  <conditionalFormatting sqref="E559:E561 E564:E565">
    <cfRule type="cellIs" dxfId="4272" priority="2108" operator="between">
      <formula>3</formula>
      <formula>4</formula>
    </cfRule>
  </conditionalFormatting>
  <conditionalFormatting sqref="E559:E561 E564:E565">
    <cfRule type="cellIs" dxfId="4271" priority="2109" operator="between">
      <formula>1</formula>
      <formula>2</formula>
    </cfRule>
  </conditionalFormatting>
  <conditionalFormatting sqref="I559:I561 I564:I565">
    <cfRule type="containsText" dxfId="4270" priority="2110" operator="containsText" text="BAJO">
      <formula>NOT(ISERROR(SEARCH(("BAJO"),(I559))))</formula>
    </cfRule>
  </conditionalFormatting>
  <conditionalFormatting sqref="I559:I561 I564:I565">
    <cfRule type="containsText" dxfId="4269" priority="2111" operator="containsText" text="MEDIO">
      <formula>NOT(ISERROR(SEARCH(("MEDIO"),(I559))))</formula>
    </cfRule>
  </conditionalFormatting>
  <conditionalFormatting sqref="I559:I561 I564:I565">
    <cfRule type="containsText" dxfId="4268" priority="2112" operator="containsText" text="ALTO">
      <formula>NOT(ISERROR(SEARCH(("ALTO"),(I559))))</formula>
    </cfRule>
  </conditionalFormatting>
  <conditionalFormatting sqref="I559:I561 I564:I565">
    <cfRule type="cellIs" dxfId="4267" priority="2113" operator="between">
      <formula>5</formula>
      <formula>9</formula>
    </cfRule>
  </conditionalFormatting>
  <conditionalFormatting sqref="I559:I561 I564:I565">
    <cfRule type="cellIs" dxfId="4266" priority="2114" operator="between">
      <formula>3</formula>
      <formula>4</formula>
    </cfRule>
  </conditionalFormatting>
  <conditionalFormatting sqref="I559:I561 I564:I565">
    <cfRule type="cellIs" dxfId="4265" priority="2115" operator="between">
      <formula>1</formula>
      <formula>2</formula>
    </cfRule>
  </conditionalFormatting>
  <conditionalFormatting sqref="E563">
    <cfRule type="containsText" dxfId="4264" priority="2092" operator="containsText" text="BAJO">
      <formula>NOT(ISERROR(SEARCH(("BAJO"),(E563))))</formula>
    </cfRule>
  </conditionalFormatting>
  <conditionalFormatting sqref="E563">
    <cfRule type="containsText" dxfId="4263" priority="2093" operator="containsText" text="MEDIO">
      <formula>NOT(ISERROR(SEARCH(("MEDIO"),(E563))))</formula>
    </cfRule>
  </conditionalFormatting>
  <conditionalFormatting sqref="E563">
    <cfRule type="containsText" dxfId="4262" priority="2094" operator="containsText" text="ALTO">
      <formula>NOT(ISERROR(SEARCH(("ALTO"),(E563))))</formula>
    </cfRule>
  </conditionalFormatting>
  <conditionalFormatting sqref="E563">
    <cfRule type="cellIs" dxfId="4261" priority="2095" operator="between">
      <formula>5</formula>
      <formula>9</formula>
    </cfRule>
  </conditionalFormatting>
  <conditionalFormatting sqref="E563">
    <cfRule type="cellIs" dxfId="4260" priority="2096" operator="between">
      <formula>3</formula>
      <formula>4</formula>
    </cfRule>
  </conditionalFormatting>
  <conditionalFormatting sqref="E563">
    <cfRule type="cellIs" dxfId="4259" priority="2097" operator="between">
      <formula>1</formula>
      <formula>2</formula>
    </cfRule>
  </conditionalFormatting>
  <conditionalFormatting sqref="I563">
    <cfRule type="containsText" dxfId="4258" priority="2098" operator="containsText" text="BAJO">
      <formula>NOT(ISERROR(SEARCH(("BAJO"),(I563))))</formula>
    </cfRule>
  </conditionalFormatting>
  <conditionalFormatting sqref="I563">
    <cfRule type="containsText" dxfId="4257" priority="2099" operator="containsText" text="MEDIO">
      <formula>NOT(ISERROR(SEARCH(("MEDIO"),(I563))))</formula>
    </cfRule>
  </conditionalFormatting>
  <conditionalFormatting sqref="I563">
    <cfRule type="containsText" dxfId="4256" priority="2100" operator="containsText" text="ALTO">
      <formula>NOT(ISERROR(SEARCH(("ALTO"),(I563))))</formula>
    </cfRule>
  </conditionalFormatting>
  <conditionalFormatting sqref="I563">
    <cfRule type="cellIs" dxfId="4255" priority="2101" operator="between">
      <formula>5</formula>
      <formula>9</formula>
    </cfRule>
  </conditionalFormatting>
  <conditionalFormatting sqref="I563">
    <cfRule type="cellIs" dxfId="4254" priority="2102" operator="between">
      <formula>3</formula>
      <formula>4</formula>
    </cfRule>
  </conditionalFormatting>
  <conditionalFormatting sqref="I563">
    <cfRule type="cellIs" dxfId="4253" priority="2103" operator="between">
      <formula>1</formula>
      <formula>2</formula>
    </cfRule>
  </conditionalFormatting>
  <conditionalFormatting sqref="E568:E570 E573:E574">
    <cfRule type="containsText" dxfId="4252" priority="2080" operator="containsText" text="BAJO">
      <formula>NOT(ISERROR(SEARCH(("BAJO"),(E568))))</formula>
    </cfRule>
  </conditionalFormatting>
  <conditionalFormatting sqref="E568:E570 E573:E574">
    <cfRule type="containsText" dxfId="4251" priority="2081" operator="containsText" text="MEDIO">
      <formula>NOT(ISERROR(SEARCH(("MEDIO"),(E568))))</formula>
    </cfRule>
  </conditionalFormatting>
  <conditionalFormatting sqref="E568:E570 E573:E574">
    <cfRule type="containsText" dxfId="4250" priority="2082" operator="containsText" text="ALTO">
      <formula>NOT(ISERROR(SEARCH(("ALTO"),(E568))))</formula>
    </cfRule>
  </conditionalFormatting>
  <conditionalFormatting sqref="E568:E570 E573:E574">
    <cfRule type="cellIs" dxfId="4249" priority="2083" operator="between">
      <formula>5</formula>
      <formula>9</formula>
    </cfRule>
  </conditionalFormatting>
  <conditionalFormatting sqref="E568:E570 E573:E574">
    <cfRule type="cellIs" dxfId="4248" priority="2084" operator="between">
      <formula>3</formula>
      <formula>4</formula>
    </cfRule>
  </conditionalFormatting>
  <conditionalFormatting sqref="E568:E570 E573:E574">
    <cfRule type="cellIs" dxfId="4247" priority="2085" operator="between">
      <formula>1</formula>
      <formula>2</formula>
    </cfRule>
  </conditionalFormatting>
  <conditionalFormatting sqref="I568:I570 I573:I574">
    <cfRule type="containsText" dxfId="4246" priority="2086" operator="containsText" text="BAJO">
      <formula>NOT(ISERROR(SEARCH(("BAJO"),(I568))))</formula>
    </cfRule>
  </conditionalFormatting>
  <conditionalFormatting sqref="I568:I570 I573:I574">
    <cfRule type="containsText" dxfId="4245" priority="2087" operator="containsText" text="MEDIO">
      <formula>NOT(ISERROR(SEARCH(("MEDIO"),(I568))))</formula>
    </cfRule>
  </conditionalFormatting>
  <conditionalFormatting sqref="I568:I570 I573:I574">
    <cfRule type="containsText" dxfId="4244" priority="2088" operator="containsText" text="ALTO">
      <formula>NOT(ISERROR(SEARCH(("ALTO"),(I568))))</formula>
    </cfRule>
  </conditionalFormatting>
  <conditionalFormatting sqref="I568:I570 I573:I574">
    <cfRule type="cellIs" dxfId="4243" priority="2089" operator="between">
      <formula>5</formula>
      <formula>9</formula>
    </cfRule>
  </conditionalFormatting>
  <conditionalFormatting sqref="I568:I570 I573:I574">
    <cfRule type="cellIs" dxfId="4242" priority="2090" operator="between">
      <formula>3</formula>
      <formula>4</formula>
    </cfRule>
  </conditionalFormatting>
  <conditionalFormatting sqref="I568:I570 I573:I574">
    <cfRule type="cellIs" dxfId="4241" priority="2091" operator="between">
      <formula>1</formula>
      <formula>2</formula>
    </cfRule>
  </conditionalFormatting>
  <conditionalFormatting sqref="E572">
    <cfRule type="containsText" dxfId="4240" priority="2068" operator="containsText" text="BAJO">
      <formula>NOT(ISERROR(SEARCH(("BAJO"),(E572))))</formula>
    </cfRule>
  </conditionalFormatting>
  <conditionalFormatting sqref="E572">
    <cfRule type="containsText" dxfId="4239" priority="2069" operator="containsText" text="MEDIO">
      <formula>NOT(ISERROR(SEARCH(("MEDIO"),(E572))))</formula>
    </cfRule>
  </conditionalFormatting>
  <conditionalFormatting sqref="E572">
    <cfRule type="containsText" dxfId="4238" priority="2070" operator="containsText" text="ALTO">
      <formula>NOT(ISERROR(SEARCH(("ALTO"),(E572))))</formula>
    </cfRule>
  </conditionalFormatting>
  <conditionalFormatting sqref="E572">
    <cfRule type="cellIs" dxfId="4237" priority="2071" operator="between">
      <formula>5</formula>
      <formula>9</formula>
    </cfRule>
  </conditionalFormatting>
  <conditionalFormatting sqref="E572">
    <cfRule type="cellIs" dxfId="4236" priority="2072" operator="between">
      <formula>3</formula>
      <formula>4</formula>
    </cfRule>
  </conditionalFormatting>
  <conditionalFormatting sqref="E572">
    <cfRule type="cellIs" dxfId="4235" priority="2073" operator="between">
      <formula>1</formula>
      <formula>2</formula>
    </cfRule>
  </conditionalFormatting>
  <conditionalFormatting sqref="I572">
    <cfRule type="containsText" dxfId="4234" priority="2074" operator="containsText" text="BAJO">
      <formula>NOT(ISERROR(SEARCH(("BAJO"),(I572))))</formula>
    </cfRule>
  </conditionalFormatting>
  <conditionalFormatting sqref="I572">
    <cfRule type="containsText" dxfId="4233" priority="2075" operator="containsText" text="MEDIO">
      <formula>NOT(ISERROR(SEARCH(("MEDIO"),(I572))))</formula>
    </cfRule>
  </conditionalFormatting>
  <conditionalFormatting sqref="I572">
    <cfRule type="containsText" dxfId="4232" priority="2076" operator="containsText" text="ALTO">
      <formula>NOT(ISERROR(SEARCH(("ALTO"),(I572))))</formula>
    </cfRule>
  </conditionalFormatting>
  <conditionalFormatting sqref="I572">
    <cfRule type="cellIs" dxfId="4231" priority="2077" operator="between">
      <formula>5</formula>
      <formula>9</formula>
    </cfRule>
  </conditionalFormatting>
  <conditionalFormatting sqref="I572">
    <cfRule type="cellIs" dxfId="4230" priority="2078" operator="between">
      <formula>3</formula>
      <formula>4</formula>
    </cfRule>
  </conditionalFormatting>
  <conditionalFormatting sqref="I572">
    <cfRule type="cellIs" dxfId="4229" priority="2079" operator="between">
      <formula>1</formula>
      <formula>2</formula>
    </cfRule>
  </conditionalFormatting>
  <conditionalFormatting sqref="E577:E579 E582:E583">
    <cfRule type="containsText" dxfId="4228" priority="2056" operator="containsText" text="BAJO">
      <formula>NOT(ISERROR(SEARCH(("BAJO"),(E577))))</formula>
    </cfRule>
  </conditionalFormatting>
  <conditionalFormatting sqref="E577:E579 E582:E583">
    <cfRule type="containsText" dxfId="4227" priority="2057" operator="containsText" text="MEDIO">
      <formula>NOT(ISERROR(SEARCH(("MEDIO"),(E577))))</formula>
    </cfRule>
  </conditionalFormatting>
  <conditionalFormatting sqref="E577:E579 E582:E583">
    <cfRule type="containsText" dxfId="4226" priority="2058" operator="containsText" text="ALTO">
      <formula>NOT(ISERROR(SEARCH(("ALTO"),(E577))))</formula>
    </cfRule>
  </conditionalFormatting>
  <conditionalFormatting sqref="E577:E579 E582:E583">
    <cfRule type="cellIs" dxfId="4225" priority="2059" operator="between">
      <formula>5</formula>
      <formula>9</formula>
    </cfRule>
  </conditionalFormatting>
  <conditionalFormatting sqref="E577:E579 E582:E583">
    <cfRule type="cellIs" dxfId="4224" priority="2060" operator="between">
      <formula>3</formula>
      <formula>4</formula>
    </cfRule>
  </conditionalFormatting>
  <conditionalFormatting sqref="E577:E579 E582:E583">
    <cfRule type="cellIs" dxfId="4223" priority="2061" operator="between">
      <formula>1</formula>
      <formula>2</formula>
    </cfRule>
  </conditionalFormatting>
  <conditionalFormatting sqref="I577:I579 I582:I583">
    <cfRule type="containsText" dxfId="4222" priority="2062" operator="containsText" text="BAJO">
      <formula>NOT(ISERROR(SEARCH(("BAJO"),(I577))))</formula>
    </cfRule>
  </conditionalFormatting>
  <conditionalFormatting sqref="I577:I579 I582:I583">
    <cfRule type="containsText" dxfId="4221" priority="2063" operator="containsText" text="MEDIO">
      <formula>NOT(ISERROR(SEARCH(("MEDIO"),(I577))))</formula>
    </cfRule>
  </conditionalFormatting>
  <conditionalFormatting sqref="I577:I579 I582:I583">
    <cfRule type="containsText" dxfId="4220" priority="2064" operator="containsText" text="ALTO">
      <formula>NOT(ISERROR(SEARCH(("ALTO"),(I577))))</formula>
    </cfRule>
  </conditionalFormatting>
  <conditionalFormatting sqref="I577:I579 I582:I583">
    <cfRule type="cellIs" dxfId="4219" priority="2065" operator="between">
      <formula>5</formula>
      <formula>9</formula>
    </cfRule>
  </conditionalFormatting>
  <conditionalFormatting sqref="I577:I579 I582:I583">
    <cfRule type="cellIs" dxfId="4218" priority="2066" operator="between">
      <formula>3</formula>
      <formula>4</formula>
    </cfRule>
  </conditionalFormatting>
  <conditionalFormatting sqref="I577:I579 I582:I583">
    <cfRule type="cellIs" dxfId="4217" priority="2067" operator="between">
      <formula>1</formula>
      <formula>2</formula>
    </cfRule>
  </conditionalFormatting>
  <conditionalFormatting sqref="E581">
    <cfRule type="containsText" dxfId="4216" priority="2044" operator="containsText" text="BAJO">
      <formula>NOT(ISERROR(SEARCH(("BAJO"),(E581))))</formula>
    </cfRule>
  </conditionalFormatting>
  <conditionalFormatting sqref="E581">
    <cfRule type="containsText" dxfId="4215" priority="2045" operator="containsText" text="MEDIO">
      <formula>NOT(ISERROR(SEARCH(("MEDIO"),(E581))))</formula>
    </cfRule>
  </conditionalFormatting>
  <conditionalFormatting sqref="E581">
    <cfRule type="containsText" dxfId="4214" priority="2046" operator="containsText" text="ALTO">
      <formula>NOT(ISERROR(SEARCH(("ALTO"),(E581))))</formula>
    </cfRule>
  </conditionalFormatting>
  <conditionalFormatting sqref="E581">
    <cfRule type="cellIs" dxfId="4213" priority="2047" operator="between">
      <formula>5</formula>
      <formula>9</formula>
    </cfRule>
  </conditionalFormatting>
  <conditionalFormatting sqref="E581">
    <cfRule type="cellIs" dxfId="4212" priority="2048" operator="between">
      <formula>3</formula>
      <formula>4</formula>
    </cfRule>
  </conditionalFormatting>
  <conditionalFormatting sqref="E581">
    <cfRule type="cellIs" dxfId="4211" priority="2049" operator="between">
      <formula>1</formula>
      <formula>2</formula>
    </cfRule>
  </conditionalFormatting>
  <conditionalFormatting sqref="I581">
    <cfRule type="containsText" dxfId="4210" priority="2050" operator="containsText" text="BAJO">
      <formula>NOT(ISERROR(SEARCH(("BAJO"),(I581))))</formula>
    </cfRule>
  </conditionalFormatting>
  <conditionalFormatting sqref="I581">
    <cfRule type="containsText" dxfId="4209" priority="2051" operator="containsText" text="MEDIO">
      <formula>NOT(ISERROR(SEARCH(("MEDIO"),(I581))))</formula>
    </cfRule>
  </conditionalFormatting>
  <conditionalFormatting sqref="I581">
    <cfRule type="containsText" dxfId="4208" priority="2052" operator="containsText" text="ALTO">
      <formula>NOT(ISERROR(SEARCH(("ALTO"),(I581))))</formula>
    </cfRule>
  </conditionalFormatting>
  <conditionalFormatting sqref="I581">
    <cfRule type="cellIs" dxfId="4207" priority="2053" operator="between">
      <formula>5</formula>
      <formula>9</formula>
    </cfRule>
  </conditionalFormatting>
  <conditionalFormatting sqref="I581">
    <cfRule type="cellIs" dxfId="4206" priority="2054" operator="between">
      <formula>3</formula>
      <formula>4</formula>
    </cfRule>
  </conditionalFormatting>
  <conditionalFormatting sqref="I581">
    <cfRule type="cellIs" dxfId="4205" priority="2055" operator="between">
      <formula>1</formula>
      <formula>2</formula>
    </cfRule>
  </conditionalFormatting>
  <conditionalFormatting sqref="E586:E588 E591:E592">
    <cfRule type="containsText" dxfId="4204" priority="2032" operator="containsText" text="BAJO">
      <formula>NOT(ISERROR(SEARCH(("BAJO"),(E586))))</formula>
    </cfRule>
  </conditionalFormatting>
  <conditionalFormatting sqref="E586:E588 E591:E592">
    <cfRule type="containsText" dxfId="4203" priority="2033" operator="containsText" text="MEDIO">
      <formula>NOT(ISERROR(SEARCH(("MEDIO"),(E586))))</formula>
    </cfRule>
  </conditionalFormatting>
  <conditionalFormatting sqref="E586:E588 E591:E592">
    <cfRule type="containsText" dxfId="4202" priority="2034" operator="containsText" text="ALTO">
      <formula>NOT(ISERROR(SEARCH(("ALTO"),(E586))))</formula>
    </cfRule>
  </conditionalFormatting>
  <conditionalFormatting sqref="E586:E588 E591:E592">
    <cfRule type="cellIs" dxfId="4201" priority="2035" operator="between">
      <formula>5</formula>
      <formula>9</formula>
    </cfRule>
  </conditionalFormatting>
  <conditionalFormatting sqref="E586:E588 E591:E592">
    <cfRule type="cellIs" dxfId="4200" priority="2036" operator="between">
      <formula>3</formula>
      <formula>4</formula>
    </cfRule>
  </conditionalFormatting>
  <conditionalFormatting sqref="E586:E588 E591:E592">
    <cfRule type="cellIs" dxfId="4199" priority="2037" operator="between">
      <formula>1</formula>
      <formula>2</formula>
    </cfRule>
  </conditionalFormatting>
  <conditionalFormatting sqref="I586:I588 I591:I592">
    <cfRule type="containsText" dxfId="4198" priority="2038" operator="containsText" text="BAJO">
      <formula>NOT(ISERROR(SEARCH(("BAJO"),(I586))))</formula>
    </cfRule>
  </conditionalFormatting>
  <conditionalFormatting sqref="I586:I588 I591:I592">
    <cfRule type="containsText" dxfId="4197" priority="2039" operator="containsText" text="MEDIO">
      <formula>NOT(ISERROR(SEARCH(("MEDIO"),(I586))))</formula>
    </cfRule>
  </conditionalFormatting>
  <conditionalFormatting sqref="I586:I588 I591:I592">
    <cfRule type="containsText" dxfId="4196" priority="2040" operator="containsText" text="ALTO">
      <formula>NOT(ISERROR(SEARCH(("ALTO"),(I586))))</formula>
    </cfRule>
  </conditionalFormatting>
  <conditionalFormatting sqref="I586:I588 I591:I592">
    <cfRule type="cellIs" dxfId="4195" priority="2041" operator="between">
      <formula>5</formula>
      <formula>9</formula>
    </cfRule>
  </conditionalFormatting>
  <conditionalFormatting sqref="I586:I588 I591:I592">
    <cfRule type="cellIs" dxfId="4194" priority="2042" operator="between">
      <formula>3</formula>
      <formula>4</formula>
    </cfRule>
  </conditionalFormatting>
  <conditionalFormatting sqref="I586:I588 I591:I592">
    <cfRule type="cellIs" dxfId="4193" priority="2043" operator="between">
      <formula>1</formula>
      <formula>2</formula>
    </cfRule>
  </conditionalFormatting>
  <conditionalFormatting sqref="E590">
    <cfRule type="containsText" dxfId="4192" priority="2020" operator="containsText" text="BAJO">
      <formula>NOT(ISERROR(SEARCH(("BAJO"),(E590))))</formula>
    </cfRule>
  </conditionalFormatting>
  <conditionalFormatting sqref="E590">
    <cfRule type="containsText" dxfId="4191" priority="2021" operator="containsText" text="MEDIO">
      <formula>NOT(ISERROR(SEARCH(("MEDIO"),(E590))))</formula>
    </cfRule>
  </conditionalFormatting>
  <conditionalFormatting sqref="E590">
    <cfRule type="containsText" dxfId="4190" priority="2022" operator="containsText" text="ALTO">
      <formula>NOT(ISERROR(SEARCH(("ALTO"),(E590))))</formula>
    </cfRule>
  </conditionalFormatting>
  <conditionalFormatting sqref="E590">
    <cfRule type="cellIs" dxfId="4189" priority="2023" operator="between">
      <formula>5</formula>
      <formula>9</formula>
    </cfRule>
  </conditionalFormatting>
  <conditionalFormatting sqref="E590">
    <cfRule type="cellIs" dxfId="4188" priority="2024" operator="between">
      <formula>3</formula>
      <formula>4</formula>
    </cfRule>
  </conditionalFormatting>
  <conditionalFormatting sqref="E590">
    <cfRule type="cellIs" dxfId="4187" priority="2025" operator="between">
      <formula>1</formula>
      <formula>2</formula>
    </cfRule>
  </conditionalFormatting>
  <conditionalFormatting sqref="I590">
    <cfRule type="containsText" dxfId="4186" priority="2026" operator="containsText" text="BAJO">
      <formula>NOT(ISERROR(SEARCH(("BAJO"),(I590))))</formula>
    </cfRule>
  </conditionalFormatting>
  <conditionalFormatting sqref="I590">
    <cfRule type="containsText" dxfId="4185" priority="2027" operator="containsText" text="MEDIO">
      <formula>NOT(ISERROR(SEARCH(("MEDIO"),(I590))))</formula>
    </cfRule>
  </conditionalFormatting>
  <conditionalFormatting sqref="I590">
    <cfRule type="containsText" dxfId="4184" priority="2028" operator="containsText" text="ALTO">
      <formula>NOT(ISERROR(SEARCH(("ALTO"),(I590))))</formula>
    </cfRule>
  </conditionalFormatting>
  <conditionalFormatting sqref="I590">
    <cfRule type="cellIs" dxfId="4183" priority="2029" operator="between">
      <formula>5</formula>
      <formula>9</formula>
    </cfRule>
  </conditionalFormatting>
  <conditionalFormatting sqref="I590">
    <cfRule type="cellIs" dxfId="4182" priority="2030" operator="between">
      <formula>3</formula>
      <formula>4</formula>
    </cfRule>
  </conditionalFormatting>
  <conditionalFormatting sqref="I590">
    <cfRule type="cellIs" dxfId="4181" priority="2031" operator="between">
      <formula>1</formula>
      <formula>2</formula>
    </cfRule>
  </conditionalFormatting>
  <conditionalFormatting sqref="E595:E597 E600:E601">
    <cfRule type="containsText" dxfId="4180" priority="2008" operator="containsText" text="BAJO">
      <formula>NOT(ISERROR(SEARCH(("BAJO"),(E595))))</formula>
    </cfRule>
  </conditionalFormatting>
  <conditionalFormatting sqref="E595:E597 E600:E601">
    <cfRule type="containsText" dxfId="4179" priority="2009" operator="containsText" text="MEDIO">
      <formula>NOT(ISERROR(SEARCH(("MEDIO"),(E595))))</formula>
    </cfRule>
  </conditionalFormatting>
  <conditionalFormatting sqref="E595:E597 E600:E601">
    <cfRule type="containsText" dxfId="4178" priority="2010" operator="containsText" text="ALTO">
      <formula>NOT(ISERROR(SEARCH(("ALTO"),(E595))))</formula>
    </cfRule>
  </conditionalFormatting>
  <conditionalFormatting sqref="E595:E597 E600:E601">
    <cfRule type="cellIs" dxfId="4177" priority="2011" operator="between">
      <formula>5</formula>
      <formula>9</formula>
    </cfRule>
  </conditionalFormatting>
  <conditionalFormatting sqref="E595:E597 E600:E601">
    <cfRule type="cellIs" dxfId="4176" priority="2012" operator="between">
      <formula>3</formula>
      <formula>4</formula>
    </cfRule>
  </conditionalFormatting>
  <conditionalFormatting sqref="E595:E597 E600:E601">
    <cfRule type="cellIs" dxfId="4175" priority="2013" operator="between">
      <formula>1</formula>
      <formula>2</formula>
    </cfRule>
  </conditionalFormatting>
  <conditionalFormatting sqref="I595:I597 I600:I601">
    <cfRule type="containsText" dxfId="4174" priority="2014" operator="containsText" text="BAJO">
      <formula>NOT(ISERROR(SEARCH(("BAJO"),(I595))))</formula>
    </cfRule>
  </conditionalFormatting>
  <conditionalFormatting sqref="I595:I597 I600:I601">
    <cfRule type="containsText" dxfId="4173" priority="2015" operator="containsText" text="MEDIO">
      <formula>NOT(ISERROR(SEARCH(("MEDIO"),(I595))))</formula>
    </cfRule>
  </conditionalFormatting>
  <conditionalFormatting sqref="I595:I597 I600:I601">
    <cfRule type="containsText" dxfId="4172" priority="2016" operator="containsText" text="ALTO">
      <formula>NOT(ISERROR(SEARCH(("ALTO"),(I595))))</formula>
    </cfRule>
  </conditionalFormatting>
  <conditionalFormatting sqref="I595:I597 I600:I601">
    <cfRule type="cellIs" dxfId="4171" priority="2017" operator="between">
      <formula>5</formula>
      <formula>9</formula>
    </cfRule>
  </conditionalFormatting>
  <conditionalFormatting sqref="I595:I597 I600:I601">
    <cfRule type="cellIs" dxfId="4170" priority="2018" operator="between">
      <formula>3</formula>
      <formula>4</formula>
    </cfRule>
  </conditionalFormatting>
  <conditionalFormatting sqref="I595:I597 I600:I601">
    <cfRule type="cellIs" dxfId="4169" priority="2019" operator="between">
      <formula>1</formula>
      <formula>2</formula>
    </cfRule>
  </conditionalFormatting>
  <conditionalFormatting sqref="E599">
    <cfRule type="containsText" dxfId="4168" priority="1996" operator="containsText" text="BAJO">
      <formula>NOT(ISERROR(SEARCH(("BAJO"),(E599))))</formula>
    </cfRule>
  </conditionalFormatting>
  <conditionalFormatting sqref="E599">
    <cfRule type="containsText" dxfId="4167" priority="1997" operator="containsText" text="MEDIO">
      <formula>NOT(ISERROR(SEARCH(("MEDIO"),(E599))))</formula>
    </cfRule>
  </conditionalFormatting>
  <conditionalFormatting sqref="E599">
    <cfRule type="containsText" dxfId="4166" priority="1998" operator="containsText" text="ALTO">
      <formula>NOT(ISERROR(SEARCH(("ALTO"),(E599))))</formula>
    </cfRule>
  </conditionalFormatting>
  <conditionalFormatting sqref="E599">
    <cfRule type="cellIs" dxfId="4165" priority="1999" operator="between">
      <formula>5</formula>
      <formula>9</formula>
    </cfRule>
  </conditionalFormatting>
  <conditionalFormatting sqref="E599">
    <cfRule type="cellIs" dxfId="4164" priority="2000" operator="between">
      <formula>3</formula>
      <formula>4</formula>
    </cfRule>
  </conditionalFormatting>
  <conditionalFormatting sqref="E599">
    <cfRule type="cellIs" dxfId="4163" priority="2001" operator="between">
      <formula>1</formula>
      <formula>2</formula>
    </cfRule>
  </conditionalFormatting>
  <conditionalFormatting sqref="I599">
    <cfRule type="containsText" dxfId="4162" priority="2002" operator="containsText" text="BAJO">
      <formula>NOT(ISERROR(SEARCH(("BAJO"),(I599))))</formula>
    </cfRule>
  </conditionalFormatting>
  <conditionalFormatting sqref="I599">
    <cfRule type="containsText" dxfId="4161" priority="2003" operator="containsText" text="MEDIO">
      <formula>NOT(ISERROR(SEARCH(("MEDIO"),(I599))))</formula>
    </cfRule>
  </conditionalFormatting>
  <conditionalFormatting sqref="I599">
    <cfRule type="containsText" dxfId="4160" priority="2004" operator="containsText" text="ALTO">
      <formula>NOT(ISERROR(SEARCH(("ALTO"),(I599))))</formula>
    </cfRule>
  </conditionalFormatting>
  <conditionalFormatting sqref="I599">
    <cfRule type="cellIs" dxfId="4159" priority="2005" operator="between">
      <formula>5</formula>
      <formula>9</formula>
    </cfRule>
  </conditionalFormatting>
  <conditionalFormatting sqref="I599">
    <cfRule type="cellIs" dxfId="4158" priority="2006" operator="between">
      <formula>3</formula>
      <formula>4</formula>
    </cfRule>
  </conditionalFormatting>
  <conditionalFormatting sqref="I599">
    <cfRule type="cellIs" dxfId="4157" priority="2007" operator="between">
      <formula>1</formula>
      <formula>2</formula>
    </cfRule>
  </conditionalFormatting>
  <conditionalFormatting sqref="E604:E606 E609:E610">
    <cfRule type="containsText" dxfId="4156" priority="1984" operator="containsText" text="BAJO">
      <formula>NOT(ISERROR(SEARCH(("BAJO"),(E604))))</formula>
    </cfRule>
  </conditionalFormatting>
  <conditionalFormatting sqref="E604:E606 E609:E610">
    <cfRule type="containsText" dxfId="4155" priority="1985" operator="containsText" text="MEDIO">
      <formula>NOT(ISERROR(SEARCH(("MEDIO"),(E604))))</formula>
    </cfRule>
  </conditionalFormatting>
  <conditionalFormatting sqref="E604:E606 E609:E610">
    <cfRule type="containsText" dxfId="4154" priority="1986" operator="containsText" text="ALTO">
      <formula>NOT(ISERROR(SEARCH(("ALTO"),(E604))))</formula>
    </cfRule>
  </conditionalFormatting>
  <conditionalFormatting sqref="E604:E606 E609:E610">
    <cfRule type="cellIs" dxfId="4153" priority="1987" operator="between">
      <formula>5</formula>
      <formula>9</formula>
    </cfRule>
  </conditionalFormatting>
  <conditionalFormatting sqref="E604:E606 E609:E610">
    <cfRule type="cellIs" dxfId="4152" priority="1988" operator="between">
      <formula>3</formula>
      <formula>4</formula>
    </cfRule>
  </conditionalFormatting>
  <conditionalFormatting sqref="E604:E606 E609:E610">
    <cfRule type="cellIs" dxfId="4151" priority="1989" operator="between">
      <formula>1</formula>
      <formula>2</formula>
    </cfRule>
  </conditionalFormatting>
  <conditionalFormatting sqref="I604:I606 I609:I610">
    <cfRule type="containsText" dxfId="4150" priority="1990" operator="containsText" text="BAJO">
      <formula>NOT(ISERROR(SEARCH(("BAJO"),(I604))))</formula>
    </cfRule>
  </conditionalFormatting>
  <conditionalFormatting sqref="I604:I606 I609:I610">
    <cfRule type="containsText" dxfId="4149" priority="1991" operator="containsText" text="MEDIO">
      <formula>NOT(ISERROR(SEARCH(("MEDIO"),(I604))))</formula>
    </cfRule>
  </conditionalFormatting>
  <conditionalFormatting sqref="I604:I606 I609:I610">
    <cfRule type="containsText" dxfId="4148" priority="1992" operator="containsText" text="ALTO">
      <formula>NOT(ISERROR(SEARCH(("ALTO"),(I604))))</formula>
    </cfRule>
  </conditionalFormatting>
  <conditionalFormatting sqref="I604:I606 I609:I610">
    <cfRule type="cellIs" dxfId="4147" priority="1993" operator="between">
      <formula>5</formula>
      <formula>9</formula>
    </cfRule>
  </conditionalFormatting>
  <conditionalFormatting sqref="I604:I606 I609:I610">
    <cfRule type="cellIs" dxfId="4146" priority="1994" operator="between">
      <formula>3</formula>
      <formula>4</formula>
    </cfRule>
  </conditionalFormatting>
  <conditionalFormatting sqref="I604:I606 I609:I610">
    <cfRule type="cellIs" dxfId="4145" priority="1995" operator="between">
      <formula>1</formula>
      <formula>2</formula>
    </cfRule>
  </conditionalFormatting>
  <conditionalFormatting sqref="E608">
    <cfRule type="containsText" dxfId="4144" priority="1972" operator="containsText" text="BAJO">
      <formula>NOT(ISERROR(SEARCH(("BAJO"),(E608))))</formula>
    </cfRule>
  </conditionalFormatting>
  <conditionalFormatting sqref="E608">
    <cfRule type="containsText" dxfId="4143" priority="1973" operator="containsText" text="MEDIO">
      <formula>NOT(ISERROR(SEARCH(("MEDIO"),(E608))))</formula>
    </cfRule>
  </conditionalFormatting>
  <conditionalFormatting sqref="E608">
    <cfRule type="containsText" dxfId="4142" priority="1974" operator="containsText" text="ALTO">
      <formula>NOT(ISERROR(SEARCH(("ALTO"),(E608))))</formula>
    </cfRule>
  </conditionalFormatting>
  <conditionalFormatting sqref="E608">
    <cfRule type="cellIs" dxfId="4141" priority="1975" operator="between">
      <formula>5</formula>
      <formula>9</formula>
    </cfRule>
  </conditionalFormatting>
  <conditionalFormatting sqref="E608">
    <cfRule type="cellIs" dxfId="4140" priority="1976" operator="between">
      <formula>3</formula>
      <formula>4</formula>
    </cfRule>
  </conditionalFormatting>
  <conditionalFormatting sqref="E608">
    <cfRule type="cellIs" dxfId="4139" priority="1977" operator="between">
      <formula>1</formula>
      <formula>2</formula>
    </cfRule>
  </conditionalFormatting>
  <conditionalFormatting sqref="I608">
    <cfRule type="containsText" dxfId="4138" priority="1978" operator="containsText" text="BAJO">
      <formula>NOT(ISERROR(SEARCH(("BAJO"),(I608))))</formula>
    </cfRule>
  </conditionalFormatting>
  <conditionalFormatting sqref="I608">
    <cfRule type="containsText" dxfId="4137" priority="1979" operator="containsText" text="MEDIO">
      <formula>NOT(ISERROR(SEARCH(("MEDIO"),(I608))))</formula>
    </cfRule>
  </conditionalFormatting>
  <conditionalFormatting sqref="I608">
    <cfRule type="containsText" dxfId="4136" priority="1980" operator="containsText" text="ALTO">
      <formula>NOT(ISERROR(SEARCH(("ALTO"),(I608))))</formula>
    </cfRule>
  </conditionalFormatting>
  <conditionalFormatting sqref="I608">
    <cfRule type="cellIs" dxfId="4135" priority="1981" operator="between">
      <formula>5</formula>
      <formula>9</formula>
    </cfRule>
  </conditionalFormatting>
  <conditionalFormatting sqref="I608">
    <cfRule type="cellIs" dxfId="4134" priority="1982" operator="between">
      <formula>3</formula>
      <formula>4</formula>
    </cfRule>
  </conditionalFormatting>
  <conditionalFormatting sqref="I608">
    <cfRule type="cellIs" dxfId="4133" priority="1983" operator="between">
      <formula>1</formula>
      <formula>2</formula>
    </cfRule>
  </conditionalFormatting>
  <conditionalFormatting sqref="E613:E615 E618:E619">
    <cfRule type="containsText" dxfId="4132" priority="1960" operator="containsText" text="BAJO">
      <formula>NOT(ISERROR(SEARCH(("BAJO"),(E613))))</formula>
    </cfRule>
  </conditionalFormatting>
  <conditionalFormatting sqref="E613:E615 E618:E619">
    <cfRule type="containsText" dxfId="4131" priority="1961" operator="containsText" text="MEDIO">
      <formula>NOT(ISERROR(SEARCH(("MEDIO"),(E613))))</formula>
    </cfRule>
  </conditionalFormatting>
  <conditionalFormatting sqref="E613:E615 E618:E619">
    <cfRule type="containsText" dxfId="4130" priority="1962" operator="containsText" text="ALTO">
      <formula>NOT(ISERROR(SEARCH(("ALTO"),(E613))))</formula>
    </cfRule>
  </conditionalFormatting>
  <conditionalFormatting sqref="E613:E615 E618:E619">
    <cfRule type="cellIs" dxfId="4129" priority="1963" operator="between">
      <formula>5</formula>
      <formula>9</formula>
    </cfRule>
  </conditionalFormatting>
  <conditionalFormatting sqref="E613:E615 E618:E619">
    <cfRule type="cellIs" dxfId="4128" priority="1964" operator="between">
      <formula>3</formula>
      <formula>4</formula>
    </cfRule>
  </conditionalFormatting>
  <conditionalFormatting sqref="E613:E615 E618:E619">
    <cfRule type="cellIs" dxfId="4127" priority="1965" operator="between">
      <formula>1</formula>
      <formula>2</formula>
    </cfRule>
  </conditionalFormatting>
  <conditionalFormatting sqref="I613:I615 I618:I619">
    <cfRule type="containsText" dxfId="4126" priority="1966" operator="containsText" text="BAJO">
      <formula>NOT(ISERROR(SEARCH(("BAJO"),(I613))))</formula>
    </cfRule>
  </conditionalFormatting>
  <conditionalFormatting sqref="I613:I615 I618:I619">
    <cfRule type="containsText" dxfId="4125" priority="1967" operator="containsText" text="MEDIO">
      <formula>NOT(ISERROR(SEARCH(("MEDIO"),(I613))))</formula>
    </cfRule>
  </conditionalFormatting>
  <conditionalFormatting sqref="I613:I615 I618:I619">
    <cfRule type="containsText" dxfId="4124" priority="1968" operator="containsText" text="ALTO">
      <formula>NOT(ISERROR(SEARCH(("ALTO"),(I613))))</formula>
    </cfRule>
  </conditionalFormatting>
  <conditionalFormatting sqref="I613:I615 I618:I619">
    <cfRule type="cellIs" dxfId="4123" priority="1969" operator="between">
      <formula>5</formula>
      <formula>9</formula>
    </cfRule>
  </conditionalFormatting>
  <conditionalFormatting sqref="I613:I615 I618:I619">
    <cfRule type="cellIs" dxfId="4122" priority="1970" operator="between">
      <formula>3</formula>
      <formula>4</formula>
    </cfRule>
  </conditionalFormatting>
  <conditionalFormatting sqref="I613:I615 I618:I619">
    <cfRule type="cellIs" dxfId="4121" priority="1971" operator="between">
      <formula>1</formula>
      <formula>2</formula>
    </cfRule>
  </conditionalFormatting>
  <conditionalFormatting sqref="E617">
    <cfRule type="containsText" dxfId="4120" priority="1948" operator="containsText" text="BAJO">
      <formula>NOT(ISERROR(SEARCH(("BAJO"),(E617))))</formula>
    </cfRule>
  </conditionalFormatting>
  <conditionalFormatting sqref="E617">
    <cfRule type="containsText" dxfId="4119" priority="1949" operator="containsText" text="MEDIO">
      <formula>NOT(ISERROR(SEARCH(("MEDIO"),(E617))))</formula>
    </cfRule>
  </conditionalFormatting>
  <conditionalFormatting sqref="E617">
    <cfRule type="containsText" dxfId="4118" priority="1950" operator="containsText" text="ALTO">
      <formula>NOT(ISERROR(SEARCH(("ALTO"),(E617))))</formula>
    </cfRule>
  </conditionalFormatting>
  <conditionalFormatting sqref="E617">
    <cfRule type="cellIs" dxfId="4117" priority="1951" operator="between">
      <formula>5</formula>
      <formula>9</formula>
    </cfRule>
  </conditionalFormatting>
  <conditionalFormatting sqref="E617">
    <cfRule type="cellIs" dxfId="4116" priority="1952" operator="between">
      <formula>3</formula>
      <formula>4</formula>
    </cfRule>
  </conditionalFormatting>
  <conditionalFormatting sqref="E617">
    <cfRule type="cellIs" dxfId="4115" priority="1953" operator="between">
      <formula>1</formula>
      <formula>2</formula>
    </cfRule>
  </conditionalFormatting>
  <conditionalFormatting sqref="I617">
    <cfRule type="containsText" dxfId="4114" priority="1954" operator="containsText" text="BAJO">
      <formula>NOT(ISERROR(SEARCH(("BAJO"),(I617))))</formula>
    </cfRule>
  </conditionalFormatting>
  <conditionalFormatting sqref="I617">
    <cfRule type="containsText" dxfId="4113" priority="1955" operator="containsText" text="MEDIO">
      <formula>NOT(ISERROR(SEARCH(("MEDIO"),(I617))))</formula>
    </cfRule>
  </conditionalFormatting>
  <conditionalFormatting sqref="I617">
    <cfRule type="containsText" dxfId="4112" priority="1956" operator="containsText" text="ALTO">
      <formula>NOT(ISERROR(SEARCH(("ALTO"),(I617))))</formula>
    </cfRule>
  </conditionalFormatting>
  <conditionalFormatting sqref="I617">
    <cfRule type="cellIs" dxfId="4111" priority="1957" operator="between">
      <formula>5</formula>
      <formula>9</formula>
    </cfRule>
  </conditionalFormatting>
  <conditionalFormatting sqref="I617">
    <cfRule type="cellIs" dxfId="4110" priority="1958" operator="between">
      <formula>3</formula>
      <formula>4</formula>
    </cfRule>
  </conditionalFormatting>
  <conditionalFormatting sqref="I617">
    <cfRule type="cellIs" dxfId="4109" priority="1959" operator="between">
      <formula>1</formula>
      <formula>2</formula>
    </cfRule>
  </conditionalFormatting>
  <conditionalFormatting sqref="E622:E624 E627:E628">
    <cfRule type="containsText" dxfId="4108" priority="1936" operator="containsText" text="BAJO">
      <formula>NOT(ISERROR(SEARCH(("BAJO"),(E622))))</formula>
    </cfRule>
  </conditionalFormatting>
  <conditionalFormatting sqref="E622:E624 E627:E628">
    <cfRule type="containsText" dxfId="4107" priority="1937" operator="containsText" text="MEDIO">
      <formula>NOT(ISERROR(SEARCH(("MEDIO"),(E622))))</formula>
    </cfRule>
  </conditionalFormatting>
  <conditionalFormatting sqref="E622:E624 E627:E628">
    <cfRule type="containsText" dxfId="4106" priority="1938" operator="containsText" text="ALTO">
      <formula>NOT(ISERROR(SEARCH(("ALTO"),(E622))))</formula>
    </cfRule>
  </conditionalFormatting>
  <conditionalFormatting sqref="E622:E624 E627:E628">
    <cfRule type="cellIs" dxfId="4105" priority="1939" operator="between">
      <formula>5</formula>
      <formula>9</formula>
    </cfRule>
  </conditionalFormatting>
  <conditionalFormatting sqref="E622:E624 E627:E628">
    <cfRule type="cellIs" dxfId="4104" priority="1940" operator="between">
      <formula>3</formula>
      <formula>4</formula>
    </cfRule>
  </conditionalFormatting>
  <conditionalFormatting sqref="E622:E624 E627:E628">
    <cfRule type="cellIs" dxfId="4103" priority="1941" operator="between">
      <formula>1</formula>
      <formula>2</formula>
    </cfRule>
  </conditionalFormatting>
  <conditionalFormatting sqref="I622:I624 I627:I628">
    <cfRule type="containsText" dxfId="4102" priority="1942" operator="containsText" text="BAJO">
      <formula>NOT(ISERROR(SEARCH(("BAJO"),(I622))))</formula>
    </cfRule>
  </conditionalFormatting>
  <conditionalFormatting sqref="I622:I624 I627:I628">
    <cfRule type="containsText" dxfId="4101" priority="1943" operator="containsText" text="MEDIO">
      <formula>NOT(ISERROR(SEARCH(("MEDIO"),(I622))))</formula>
    </cfRule>
  </conditionalFormatting>
  <conditionalFormatting sqref="I622:I624 I627:I628">
    <cfRule type="containsText" dxfId="4100" priority="1944" operator="containsText" text="ALTO">
      <formula>NOT(ISERROR(SEARCH(("ALTO"),(I622))))</formula>
    </cfRule>
  </conditionalFormatting>
  <conditionalFormatting sqref="I622:I624 I627:I628">
    <cfRule type="cellIs" dxfId="4099" priority="1945" operator="between">
      <formula>5</formula>
      <formula>9</formula>
    </cfRule>
  </conditionalFormatting>
  <conditionalFormatting sqref="I622:I624 I627:I628">
    <cfRule type="cellIs" dxfId="4098" priority="1946" operator="between">
      <formula>3</formula>
      <formula>4</formula>
    </cfRule>
  </conditionalFormatting>
  <conditionalFormatting sqref="I622:I624 I627:I628">
    <cfRule type="cellIs" dxfId="4097" priority="1947" operator="between">
      <formula>1</formula>
      <formula>2</formula>
    </cfRule>
  </conditionalFormatting>
  <conditionalFormatting sqref="E626">
    <cfRule type="containsText" dxfId="4096" priority="1924" operator="containsText" text="BAJO">
      <formula>NOT(ISERROR(SEARCH(("BAJO"),(E626))))</formula>
    </cfRule>
  </conditionalFormatting>
  <conditionalFormatting sqref="E626">
    <cfRule type="containsText" dxfId="4095" priority="1925" operator="containsText" text="MEDIO">
      <formula>NOT(ISERROR(SEARCH(("MEDIO"),(E626))))</formula>
    </cfRule>
  </conditionalFormatting>
  <conditionalFormatting sqref="E626">
    <cfRule type="containsText" dxfId="4094" priority="1926" operator="containsText" text="ALTO">
      <formula>NOT(ISERROR(SEARCH(("ALTO"),(E626))))</formula>
    </cfRule>
  </conditionalFormatting>
  <conditionalFormatting sqref="E626">
    <cfRule type="cellIs" dxfId="4093" priority="1927" operator="between">
      <formula>5</formula>
      <formula>9</formula>
    </cfRule>
  </conditionalFormatting>
  <conditionalFormatting sqref="E626">
    <cfRule type="cellIs" dxfId="4092" priority="1928" operator="between">
      <formula>3</formula>
      <formula>4</formula>
    </cfRule>
  </conditionalFormatting>
  <conditionalFormatting sqref="E626">
    <cfRule type="cellIs" dxfId="4091" priority="1929" operator="between">
      <formula>1</formula>
      <formula>2</formula>
    </cfRule>
  </conditionalFormatting>
  <conditionalFormatting sqref="I626">
    <cfRule type="containsText" dxfId="4090" priority="1930" operator="containsText" text="BAJO">
      <formula>NOT(ISERROR(SEARCH(("BAJO"),(I626))))</formula>
    </cfRule>
  </conditionalFormatting>
  <conditionalFormatting sqref="I626">
    <cfRule type="containsText" dxfId="4089" priority="1931" operator="containsText" text="MEDIO">
      <formula>NOT(ISERROR(SEARCH(("MEDIO"),(I626))))</formula>
    </cfRule>
  </conditionalFormatting>
  <conditionalFormatting sqref="I626">
    <cfRule type="containsText" dxfId="4088" priority="1932" operator="containsText" text="ALTO">
      <formula>NOT(ISERROR(SEARCH(("ALTO"),(I626))))</formula>
    </cfRule>
  </conditionalFormatting>
  <conditionalFormatting sqref="I626">
    <cfRule type="cellIs" dxfId="4087" priority="1933" operator="between">
      <formula>5</formula>
      <formula>9</formula>
    </cfRule>
  </conditionalFormatting>
  <conditionalFormatting sqref="I626">
    <cfRule type="cellIs" dxfId="4086" priority="1934" operator="between">
      <formula>3</formula>
      <formula>4</formula>
    </cfRule>
  </conditionalFormatting>
  <conditionalFormatting sqref="I626">
    <cfRule type="cellIs" dxfId="4085" priority="1935" operator="between">
      <formula>1</formula>
      <formula>2</formula>
    </cfRule>
  </conditionalFormatting>
  <conditionalFormatting sqref="E631:E633 E636:E637">
    <cfRule type="containsText" dxfId="4084" priority="1912" operator="containsText" text="BAJO">
      <formula>NOT(ISERROR(SEARCH(("BAJO"),(E631))))</formula>
    </cfRule>
  </conditionalFormatting>
  <conditionalFormatting sqref="E631:E633 E636:E637">
    <cfRule type="containsText" dxfId="4083" priority="1913" operator="containsText" text="MEDIO">
      <formula>NOT(ISERROR(SEARCH(("MEDIO"),(E631))))</formula>
    </cfRule>
  </conditionalFormatting>
  <conditionalFormatting sqref="E631:E633 E636:E637">
    <cfRule type="containsText" dxfId="4082" priority="1914" operator="containsText" text="ALTO">
      <formula>NOT(ISERROR(SEARCH(("ALTO"),(E631))))</formula>
    </cfRule>
  </conditionalFormatting>
  <conditionalFormatting sqref="E631:E633 E636:E637">
    <cfRule type="cellIs" dxfId="4081" priority="1915" operator="between">
      <formula>5</formula>
      <formula>9</formula>
    </cfRule>
  </conditionalFormatting>
  <conditionalFormatting sqref="E631:E633 E636:E637">
    <cfRule type="cellIs" dxfId="4080" priority="1916" operator="between">
      <formula>3</formula>
      <formula>4</formula>
    </cfRule>
  </conditionalFormatting>
  <conditionalFormatting sqref="E631:E633 E636:E637">
    <cfRule type="cellIs" dxfId="4079" priority="1917" operator="between">
      <formula>1</formula>
      <formula>2</formula>
    </cfRule>
  </conditionalFormatting>
  <conditionalFormatting sqref="I631:I633 I636:I637">
    <cfRule type="containsText" dxfId="4078" priority="1918" operator="containsText" text="BAJO">
      <formula>NOT(ISERROR(SEARCH(("BAJO"),(I631))))</formula>
    </cfRule>
  </conditionalFormatting>
  <conditionalFormatting sqref="I631:I633 I636:I637">
    <cfRule type="containsText" dxfId="4077" priority="1919" operator="containsText" text="MEDIO">
      <formula>NOT(ISERROR(SEARCH(("MEDIO"),(I631))))</formula>
    </cfRule>
  </conditionalFormatting>
  <conditionalFormatting sqref="I631:I633 I636:I637">
    <cfRule type="containsText" dxfId="4076" priority="1920" operator="containsText" text="ALTO">
      <formula>NOT(ISERROR(SEARCH(("ALTO"),(I631))))</formula>
    </cfRule>
  </conditionalFormatting>
  <conditionalFormatting sqref="I631:I633 I636:I637">
    <cfRule type="cellIs" dxfId="4075" priority="1921" operator="between">
      <formula>5</formula>
      <formula>9</formula>
    </cfRule>
  </conditionalFormatting>
  <conditionalFormatting sqref="I631:I633 I636:I637">
    <cfRule type="cellIs" dxfId="4074" priority="1922" operator="between">
      <formula>3</formula>
      <formula>4</formula>
    </cfRule>
  </conditionalFormatting>
  <conditionalFormatting sqref="I631:I633 I636:I637">
    <cfRule type="cellIs" dxfId="4073" priority="1923" operator="between">
      <formula>1</formula>
      <formula>2</formula>
    </cfRule>
  </conditionalFormatting>
  <conditionalFormatting sqref="E635">
    <cfRule type="containsText" dxfId="4072" priority="1900" operator="containsText" text="BAJO">
      <formula>NOT(ISERROR(SEARCH(("BAJO"),(E635))))</formula>
    </cfRule>
  </conditionalFormatting>
  <conditionalFormatting sqref="E635">
    <cfRule type="containsText" dxfId="4071" priority="1901" operator="containsText" text="MEDIO">
      <formula>NOT(ISERROR(SEARCH(("MEDIO"),(E635))))</formula>
    </cfRule>
  </conditionalFormatting>
  <conditionalFormatting sqref="E635">
    <cfRule type="containsText" dxfId="4070" priority="1902" operator="containsText" text="ALTO">
      <formula>NOT(ISERROR(SEARCH(("ALTO"),(E635))))</formula>
    </cfRule>
  </conditionalFormatting>
  <conditionalFormatting sqref="E635">
    <cfRule type="cellIs" dxfId="4069" priority="1903" operator="between">
      <formula>5</formula>
      <formula>9</formula>
    </cfRule>
  </conditionalFormatting>
  <conditionalFormatting sqref="E635">
    <cfRule type="cellIs" dxfId="4068" priority="1904" operator="between">
      <formula>3</formula>
      <formula>4</formula>
    </cfRule>
  </conditionalFormatting>
  <conditionalFormatting sqref="E635">
    <cfRule type="cellIs" dxfId="4067" priority="1905" operator="between">
      <formula>1</formula>
      <formula>2</formula>
    </cfRule>
  </conditionalFormatting>
  <conditionalFormatting sqref="I635">
    <cfRule type="containsText" dxfId="4066" priority="1906" operator="containsText" text="BAJO">
      <formula>NOT(ISERROR(SEARCH(("BAJO"),(I635))))</formula>
    </cfRule>
  </conditionalFormatting>
  <conditionalFormatting sqref="I635">
    <cfRule type="containsText" dxfId="4065" priority="1907" operator="containsText" text="MEDIO">
      <formula>NOT(ISERROR(SEARCH(("MEDIO"),(I635))))</formula>
    </cfRule>
  </conditionalFormatting>
  <conditionalFormatting sqref="I635">
    <cfRule type="containsText" dxfId="4064" priority="1908" operator="containsText" text="ALTO">
      <formula>NOT(ISERROR(SEARCH(("ALTO"),(I635))))</formula>
    </cfRule>
  </conditionalFormatting>
  <conditionalFormatting sqref="I635">
    <cfRule type="cellIs" dxfId="4063" priority="1909" operator="between">
      <formula>5</formula>
      <formula>9</formula>
    </cfRule>
  </conditionalFormatting>
  <conditionalFormatting sqref="I635">
    <cfRule type="cellIs" dxfId="4062" priority="1910" operator="between">
      <formula>3</formula>
      <formula>4</formula>
    </cfRule>
  </conditionalFormatting>
  <conditionalFormatting sqref="I635">
    <cfRule type="cellIs" dxfId="4061" priority="1911" operator="between">
      <formula>1</formula>
      <formula>2</formula>
    </cfRule>
  </conditionalFormatting>
  <conditionalFormatting sqref="E640:E642 E645:E646">
    <cfRule type="containsText" dxfId="4060" priority="1888" operator="containsText" text="BAJO">
      <formula>NOT(ISERROR(SEARCH(("BAJO"),(E640))))</formula>
    </cfRule>
  </conditionalFormatting>
  <conditionalFormatting sqref="E640:E642 E645:E646">
    <cfRule type="containsText" dxfId="4059" priority="1889" operator="containsText" text="MEDIO">
      <formula>NOT(ISERROR(SEARCH(("MEDIO"),(E640))))</formula>
    </cfRule>
  </conditionalFormatting>
  <conditionalFormatting sqref="E640:E642 E645:E646">
    <cfRule type="containsText" dxfId="4058" priority="1890" operator="containsText" text="ALTO">
      <formula>NOT(ISERROR(SEARCH(("ALTO"),(E640))))</formula>
    </cfRule>
  </conditionalFormatting>
  <conditionalFormatting sqref="E640:E642 E645:E646">
    <cfRule type="cellIs" dxfId="4057" priority="1891" operator="between">
      <formula>5</formula>
      <formula>9</formula>
    </cfRule>
  </conditionalFormatting>
  <conditionalFormatting sqref="E640:E642 E645:E646">
    <cfRule type="cellIs" dxfId="4056" priority="1892" operator="between">
      <formula>3</formula>
      <formula>4</formula>
    </cfRule>
  </conditionalFormatting>
  <conditionalFormatting sqref="E640:E642 E645:E646">
    <cfRule type="cellIs" dxfId="4055" priority="1893" operator="between">
      <formula>1</formula>
      <formula>2</formula>
    </cfRule>
  </conditionalFormatting>
  <conditionalFormatting sqref="I640:I642 I645:I646">
    <cfRule type="containsText" dxfId="4054" priority="1894" operator="containsText" text="BAJO">
      <formula>NOT(ISERROR(SEARCH(("BAJO"),(I640))))</formula>
    </cfRule>
  </conditionalFormatting>
  <conditionalFormatting sqref="I640:I642 I645:I646">
    <cfRule type="containsText" dxfId="4053" priority="1895" operator="containsText" text="MEDIO">
      <formula>NOT(ISERROR(SEARCH(("MEDIO"),(I640))))</formula>
    </cfRule>
  </conditionalFormatting>
  <conditionalFormatting sqref="I640:I642 I645:I646">
    <cfRule type="containsText" dxfId="4052" priority="1896" operator="containsText" text="ALTO">
      <formula>NOT(ISERROR(SEARCH(("ALTO"),(I640))))</formula>
    </cfRule>
  </conditionalFormatting>
  <conditionalFormatting sqref="I640:I642 I645:I646">
    <cfRule type="cellIs" dxfId="4051" priority="1897" operator="between">
      <formula>5</formula>
      <formula>9</formula>
    </cfRule>
  </conditionalFormatting>
  <conditionalFormatting sqref="I640:I642 I645:I646">
    <cfRule type="cellIs" dxfId="4050" priority="1898" operator="between">
      <formula>3</formula>
      <formula>4</formula>
    </cfRule>
  </conditionalFormatting>
  <conditionalFormatting sqref="I640:I642 I645:I646">
    <cfRule type="cellIs" dxfId="4049" priority="1899" operator="between">
      <formula>1</formula>
      <formula>2</formula>
    </cfRule>
  </conditionalFormatting>
  <conditionalFormatting sqref="E644">
    <cfRule type="containsText" dxfId="4048" priority="1876" operator="containsText" text="BAJO">
      <formula>NOT(ISERROR(SEARCH(("BAJO"),(E644))))</formula>
    </cfRule>
  </conditionalFormatting>
  <conditionalFormatting sqref="E644">
    <cfRule type="containsText" dxfId="4047" priority="1877" operator="containsText" text="MEDIO">
      <formula>NOT(ISERROR(SEARCH(("MEDIO"),(E644))))</formula>
    </cfRule>
  </conditionalFormatting>
  <conditionalFormatting sqref="E644">
    <cfRule type="containsText" dxfId="4046" priority="1878" operator="containsText" text="ALTO">
      <formula>NOT(ISERROR(SEARCH(("ALTO"),(E644))))</formula>
    </cfRule>
  </conditionalFormatting>
  <conditionalFormatting sqref="E644">
    <cfRule type="cellIs" dxfId="4045" priority="1879" operator="between">
      <formula>5</formula>
      <formula>9</formula>
    </cfRule>
  </conditionalFormatting>
  <conditionalFormatting sqref="E644">
    <cfRule type="cellIs" dxfId="4044" priority="1880" operator="between">
      <formula>3</formula>
      <formula>4</formula>
    </cfRule>
  </conditionalFormatting>
  <conditionalFormatting sqref="E644">
    <cfRule type="cellIs" dxfId="4043" priority="1881" operator="between">
      <formula>1</formula>
      <formula>2</formula>
    </cfRule>
  </conditionalFormatting>
  <conditionalFormatting sqref="I644">
    <cfRule type="containsText" dxfId="4042" priority="1882" operator="containsText" text="BAJO">
      <formula>NOT(ISERROR(SEARCH(("BAJO"),(I644))))</formula>
    </cfRule>
  </conditionalFormatting>
  <conditionalFormatting sqref="I644">
    <cfRule type="containsText" dxfId="4041" priority="1883" operator="containsText" text="MEDIO">
      <formula>NOT(ISERROR(SEARCH(("MEDIO"),(I644))))</formula>
    </cfRule>
  </conditionalFormatting>
  <conditionalFormatting sqref="I644">
    <cfRule type="containsText" dxfId="4040" priority="1884" operator="containsText" text="ALTO">
      <formula>NOT(ISERROR(SEARCH(("ALTO"),(I644))))</formula>
    </cfRule>
  </conditionalFormatting>
  <conditionalFormatting sqref="I644">
    <cfRule type="cellIs" dxfId="4039" priority="1885" operator="between">
      <formula>5</formula>
      <formula>9</formula>
    </cfRule>
  </conditionalFormatting>
  <conditionalFormatting sqref="I644">
    <cfRule type="cellIs" dxfId="4038" priority="1886" operator="between">
      <formula>3</formula>
      <formula>4</formula>
    </cfRule>
  </conditionalFormatting>
  <conditionalFormatting sqref="I644">
    <cfRule type="cellIs" dxfId="4037" priority="1887" operator="between">
      <formula>1</formula>
      <formula>2</formula>
    </cfRule>
  </conditionalFormatting>
  <conditionalFormatting sqref="E649:E651 E654:E655">
    <cfRule type="containsText" dxfId="4036" priority="1864" operator="containsText" text="BAJO">
      <formula>NOT(ISERROR(SEARCH(("BAJO"),(E649))))</formula>
    </cfRule>
  </conditionalFormatting>
  <conditionalFormatting sqref="E649:E651 E654:E655">
    <cfRule type="containsText" dxfId="4035" priority="1865" operator="containsText" text="MEDIO">
      <formula>NOT(ISERROR(SEARCH(("MEDIO"),(E649))))</formula>
    </cfRule>
  </conditionalFormatting>
  <conditionalFormatting sqref="E649:E651 E654:E655">
    <cfRule type="containsText" dxfId="4034" priority="1866" operator="containsText" text="ALTO">
      <formula>NOT(ISERROR(SEARCH(("ALTO"),(E649))))</formula>
    </cfRule>
  </conditionalFormatting>
  <conditionalFormatting sqref="E649:E651 E654:E655">
    <cfRule type="cellIs" dxfId="4033" priority="1867" operator="between">
      <formula>5</formula>
      <formula>9</formula>
    </cfRule>
  </conditionalFormatting>
  <conditionalFormatting sqref="E649:E651 E654:E655">
    <cfRule type="cellIs" dxfId="4032" priority="1868" operator="between">
      <formula>3</formula>
      <formula>4</formula>
    </cfRule>
  </conditionalFormatting>
  <conditionalFormatting sqref="E649:E651 E654:E655">
    <cfRule type="cellIs" dxfId="4031" priority="1869" operator="between">
      <formula>1</formula>
      <formula>2</formula>
    </cfRule>
  </conditionalFormatting>
  <conditionalFormatting sqref="I649:I651 I654:I655">
    <cfRule type="containsText" dxfId="4030" priority="1870" operator="containsText" text="BAJO">
      <formula>NOT(ISERROR(SEARCH(("BAJO"),(I649))))</formula>
    </cfRule>
  </conditionalFormatting>
  <conditionalFormatting sqref="I649:I651 I654:I655">
    <cfRule type="containsText" dxfId="4029" priority="1871" operator="containsText" text="MEDIO">
      <formula>NOT(ISERROR(SEARCH(("MEDIO"),(I649))))</formula>
    </cfRule>
  </conditionalFormatting>
  <conditionalFormatting sqref="I649:I651 I654:I655">
    <cfRule type="containsText" dxfId="4028" priority="1872" operator="containsText" text="ALTO">
      <formula>NOT(ISERROR(SEARCH(("ALTO"),(I649))))</formula>
    </cfRule>
  </conditionalFormatting>
  <conditionalFormatting sqref="I649:I651 I654:I655">
    <cfRule type="cellIs" dxfId="4027" priority="1873" operator="between">
      <formula>5</formula>
      <formula>9</formula>
    </cfRule>
  </conditionalFormatting>
  <conditionalFormatting sqref="I649:I651 I654:I655">
    <cfRule type="cellIs" dxfId="4026" priority="1874" operator="between">
      <formula>3</formula>
      <formula>4</formula>
    </cfRule>
  </conditionalFormatting>
  <conditionalFormatting sqref="I649:I651 I654:I655">
    <cfRule type="cellIs" dxfId="4025" priority="1875" operator="between">
      <formula>1</formula>
      <formula>2</formula>
    </cfRule>
  </conditionalFormatting>
  <conditionalFormatting sqref="E653">
    <cfRule type="containsText" dxfId="4024" priority="1852" operator="containsText" text="BAJO">
      <formula>NOT(ISERROR(SEARCH(("BAJO"),(E653))))</formula>
    </cfRule>
  </conditionalFormatting>
  <conditionalFormatting sqref="E653">
    <cfRule type="containsText" dxfId="4023" priority="1853" operator="containsText" text="MEDIO">
      <formula>NOT(ISERROR(SEARCH(("MEDIO"),(E653))))</formula>
    </cfRule>
  </conditionalFormatting>
  <conditionalFormatting sqref="E653">
    <cfRule type="containsText" dxfId="4022" priority="1854" operator="containsText" text="ALTO">
      <formula>NOT(ISERROR(SEARCH(("ALTO"),(E653))))</formula>
    </cfRule>
  </conditionalFormatting>
  <conditionalFormatting sqref="E653">
    <cfRule type="cellIs" dxfId="4021" priority="1855" operator="between">
      <formula>5</formula>
      <formula>9</formula>
    </cfRule>
  </conditionalFormatting>
  <conditionalFormatting sqref="E653">
    <cfRule type="cellIs" dxfId="4020" priority="1856" operator="between">
      <formula>3</formula>
      <formula>4</formula>
    </cfRule>
  </conditionalFormatting>
  <conditionalFormatting sqref="E653">
    <cfRule type="cellIs" dxfId="4019" priority="1857" operator="between">
      <formula>1</formula>
      <formula>2</formula>
    </cfRule>
  </conditionalFormatting>
  <conditionalFormatting sqref="I653">
    <cfRule type="containsText" dxfId="4018" priority="1858" operator="containsText" text="BAJO">
      <formula>NOT(ISERROR(SEARCH(("BAJO"),(I653))))</formula>
    </cfRule>
  </conditionalFormatting>
  <conditionalFormatting sqref="I653">
    <cfRule type="containsText" dxfId="4017" priority="1859" operator="containsText" text="MEDIO">
      <formula>NOT(ISERROR(SEARCH(("MEDIO"),(I653))))</formula>
    </cfRule>
  </conditionalFormatting>
  <conditionalFormatting sqref="I653">
    <cfRule type="containsText" dxfId="4016" priority="1860" operator="containsText" text="ALTO">
      <formula>NOT(ISERROR(SEARCH(("ALTO"),(I653))))</formula>
    </cfRule>
  </conditionalFormatting>
  <conditionalFormatting sqref="I653">
    <cfRule type="cellIs" dxfId="4015" priority="1861" operator="between">
      <formula>5</formula>
      <formula>9</formula>
    </cfRule>
  </conditionalFormatting>
  <conditionalFormatting sqref="I653">
    <cfRule type="cellIs" dxfId="4014" priority="1862" operator="between">
      <formula>3</formula>
      <formula>4</formula>
    </cfRule>
  </conditionalFormatting>
  <conditionalFormatting sqref="I653">
    <cfRule type="cellIs" dxfId="4013" priority="1863" operator="between">
      <formula>1</formula>
      <formula>2</formula>
    </cfRule>
  </conditionalFormatting>
  <conditionalFormatting sqref="E658:E660 E663:E664">
    <cfRule type="containsText" dxfId="4012" priority="1840" operator="containsText" text="BAJO">
      <formula>NOT(ISERROR(SEARCH(("BAJO"),(E658))))</formula>
    </cfRule>
  </conditionalFormatting>
  <conditionalFormatting sqref="E658:E660 E663:E664">
    <cfRule type="containsText" dxfId="4011" priority="1841" operator="containsText" text="MEDIO">
      <formula>NOT(ISERROR(SEARCH(("MEDIO"),(E658))))</formula>
    </cfRule>
  </conditionalFormatting>
  <conditionalFormatting sqref="E658:E660 E663:E664">
    <cfRule type="containsText" dxfId="4010" priority="1842" operator="containsText" text="ALTO">
      <formula>NOT(ISERROR(SEARCH(("ALTO"),(E658))))</formula>
    </cfRule>
  </conditionalFormatting>
  <conditionalFormatting sqref="E658:E660 E663:E664">
    <cfRule type="cellIs" dxfId="4009" priority="1843" operator="between">
      <formula>5</formula>
      <formula>9</formula>
    </cfRule>
  </conditionalFormatting>
  <conditionalFormatting sqref="E658:E660 E663:E664">
    <cfRule type="cellIs" dxfId="4008" priority="1844" operator="between">
      <formula>3</formula>
      <formula>4</formula>
    </cfRule>
  </conditionalFormatting>
  <conditionalFormatting sqref="E658:E660 E663:E664">
    <cfRule type="cellIs" dxfId="4007" priority="1845" operator="between">
      <formula>1</formula>
      <formula>2</formula>
    </cfRule>
  </conditionalFormatting>
  <conditionalFormatting sqref="I658:I660 I663:I664">
    <cfRule type="containsText" dxfId="4006" priority="1846" operator="containsText" text="BAJO">
      <formula>NOT(ISERROR(SEARCH(("BAJO"),(I658))))</formula>
    </cfRule>
  </conditionalFormatting>
  <conditionalFormatting sqref="I658:I660 I663:I664">
    <cfRule type="containsText" dxfId="4005" priority="1847" operator="containsText" text="MEDIO">
      <formula>NOT(ISERROR(SEARCH(("MEDIO"),(I658))))</formula>
    </cfRule>
  </conditionalFormatting>
  <conditionalFormatting sqref="I658:I660 I663:I664">
    <cfRule type="containsText" dxfId="4004" priority="1848" operator="containsText" text="ALTO">
      <formula>NOT(ISERROR(SEARCH(("ALTO"),(I658))))</formula>
    </cfRule>
  </conditionalFormatting>
  <conditionalFormatting sqref="I658:I660 I663:I664">
    <cfRule type="cellIs" dxfId="4003" priority="1849" operator="between">
      <formula>5</formula>
      <formula>9</formula>
    </cfRule>
  </conditionalFormatting>
  <conditionalFormatting sqref="I658:I660 I663:I664">
    <cfRule type="cellIs" dxfId="4002" priority="1850" operator="between">
      <formula>3</formula>
      <formula>4</formula>
    </cfRule>
  </conditionalFormatting>
  <conditionalFormatting sqref="I658:I660 I663:I664">
    <cfRule type="cellIs" dxfId="4001" priority="1851" operator="between">
      <formula>1</formula>
      <formula>2</formula>
    </cfRule>
  </conditionalFormatting>
  <conditionalFormatting sqref="E662">
    <cfRule type="containsText" dxfId="4000" priority="1828" operator="containsText" text="BAJO">
      <formula>NOT(ISERROR(SEARCH(("BAJO"),(E662))))</formula>
    </cfRule>
  </conditionalFormatting>
  <conditionalFormatting sqref="E662">
    <cfRule type="containsText" dxfId="3999" priority="1829" operator="containsText" text="MEDIO">
      <formula>NOT(ISERROR(SEARCH(("MEDIO"),(E662))))</formula>
    </cfRule>
  </conditionalFormatting>
  <conditionalFormatting sqref="E662">
    <cfRule type="containsText" dxfId="3998" priority="1830" operator="containsText" text="ALTO">
      <formula>NOT(ISERROR(SEARCH(("ALTO"),(E662))))</formula>
    </cfRule>
  </conditionalFormatting>
  <conditionalFormatting sqref="E662">
    <cfRule type="cellIs" dxfId="3997" priority="1831" operator="between">
      <formula>5</formula>
      <formula>9</formula>
    </cfRule>
  </conditionalFormatting>
  <conditionalFormatting sqref="E662">
    <cfRule type="cellIs" dxfId="3996" priority="1832" operator="between">
      <formula>3</formula>
      <formula>4</formula>
    </cfRule>
  </conditionalFormatting>
  <conditionalFormatting sqref="E662">
    <cfRule type="cellIs" dxfId="3995" priority="1833" operator="between">
      <formula>1</formula>
      <formula>2</formula>
    </cfRule>
  </conditionalFormatting>
  <conditionalFormatting sqref="I662">
    <cfRule type="containsText" dxfId="3994" priority="1834" operator="containsText" text="BAJO">
      <formula>NOT(ISERROR(SEARCH(("BAJO"),(I662))))</formula>
    </cfRule>
  </conditionalFormatting>
  <conditionalFormatting sqref="I662">
    <cfRule type="containsText" dxfId="3993" priority="1835" operator="containsText" text="MEDIO">
      <formula>NOT(ISERROR(SEARCH(("MEDIO"),(I662))))</formula>
    </cfRule>
  </conditionalFormatting>
  <conditionalFormatting sqref="I662">
    <cfRule type="containsText" dxfId="3992" priority="1836" operator="containsText" text="ALTO">
      <formula>NOT(ISERROR(SEARCH(("ALTO"),(I662))))</formula>
    </cfRule>
  </conditionalFormatting>
  <conditionalFormatting sqref="I662">
    <cfRule type="cellIs" dxfId="3991" priority="1837" operator="between">
      <formula>5</formula>
      <formula>9</formula>
    </cfRule>
  </conditionalFormatting>
  <conditionalFormatting sqref="I662">
    <cfRule type="cellIs" dxfId="3990" priority="1838" operator="between">
      <formula>3</formula>
      <formula>4</formula>
    </cfRule>
  </conditionalFormatting>
  <conditionalFormatting sqref="I662">
    <cfRule type="cellIs" dxfId="3989" priority="1839" operator="between">
      <formula>1</formula>
      <formula>2</formula>
    </cfRule>
  </conditionalFormatting>
  <conditionalFormatting sqref="E667:E669 E672:E673">
    <cfRule type="containsText" dxfId="3988" priority="1816" operator="containsText" text="BAJO">
      <formula>NOT(ISERROR(SEARCH(("BAJO"),(E667))))</formula>
    </cfRule>
  </conditionalFormatting>
  <conditionalFormatting sqref="E667:E669 E672:E673">
    <cfRule type="containsText" dxfId="3987" priority="1817" operator="containsText" text="MEDIO">
      <formula>NOT(ISERROR(SEARCH(("MEDIO"),(E667))))</formula>
    </cfRule>
  </conditionalFormatting>
  <conditionalFormatting sqref="E667:E669 E672:E673">
    <cfRule type="containsText" dxfId="3986" priority="1818" operator="containsText" text="ALTO">
      <formula>NOT(ISERROR(SEARCH(("ALTO"),(E667))))</formula>
    </cfRule>
  </conditionalFormatting>
  <conditionalFormatting sqref="E667:E669 E672:E673">
    <cfRule type="cellIs" dxfId="3985" priority="1819" operator="between">
      <formula>5</formula>
      <formula>9</formula>
    </cfRule>
  </conditionalFormatting>
  <conditionalFormatting sqref="E667:E669 E672:E673">
    <cfRule type="cellIs" dxfId="3984" priority="1820" operator="between">
      <formula>3</formula>
      <formula>4</formula>
    </cfRule>
  </conditionalFormatting>
  <conditionalFormatting sqref="E667:E669 E672:E673">
    <cfRule type="cellIs" dxfId="3983" priority="1821" operator="between">
      <formula>1</formula>
      <formula>2</formula>
    </cfRule>
  </conditionalFormatting>
  <conditionalFormatting sqref="I667:I669 I672:I673">
    <cfRule type="containsText" dxfId="3982" priority="1822" operator="containsText" text="BAJO">
      <formula>NOT(ISERROR(SEARCH(("BAJO"),(I667))))</formula>
    </cfRule>
  </conditionalFormatting>
  <conditionalFormatting sqref="I667:I669 I672:I673">
    <cfRule type="containsText" dxfId="3981" priority="1823" operator="containsText" text="MEDIO">
      <formula>NOT(ISERROR(SEARCH(("MEDIO"),(I667))))</formula>
    </cfRule>
  </conditionalFormatting>
  <conditionalFormatting sqref="I667:I669 I672:I673">
    <cfRule type="containsText" dxfId="3980" priority="1824" operator="containsText" text="ALTO">
      <formula>NOT(ISERROR(SEARCH(("ALTO"),(I667))))</formula>
    </cfRule>
  </conditionalFormatting>
  <conditionalFormatting sqref="I667:I669 I672:I673">
    <cfRule type="cellIs" dxfId="3979" priority="1825" operator="between">
      <formula>5</formula>
      <formula>9</formula>
    </cfRule>
  </conditionalFormatting>
  <conditionalFormatting sqref="I667:I669 I672:I673">
    <cfRule type="cellIs" dxfId="3978" priority="1826" operator="between">
      <formula>3</formula>
      <formula>4</formula>
    </cfRule>
  </conditionalFormatting>
  <conditionalFormatting sqref="I667:I669 I672:I673">
    <cfRule type="cellIs" dxfId="3977" priority="1827" operator="between">
      <formula>1</formula>
      <formula>2</formula>
    </cfRule>
  </conditionalFormatting>
  <conditionalFormatting sqref="E671">
    <cfRule type="containsText" dxfId="3976" priority="1804" operator="containsText" text="BAJO">
      <formula>NOT(ISERROR(SEARCH(("BAJO"),(E671))))</formula>
    </cfRule>
  </conditionalFormatting>
  <conditionalFormatting sqref="E671">
    <cfRule type="containsText" dxfId="3975" priority="1805" operator="containsText" text="MEDIO">
      <formula>NOT(ISERROR(SEARCH(("MEDIO"),(E671))))</formula>
    </cfRule>
  </conditionalFormatting>
  <conditionalFormatting sqref="E671">
    <cfRule type="containsText" dxfId="3974" priority="1806" operator="containsText" text="ALTO">
      <formula>NOT(ISERROR(SEARCH(("ALTO"),(E671))))</formula>
    </cfRule>
  </conditionalFormatting>
  <conditionalFormatting sqref="E671">
    <cfRule type="cellIs" dxfId="3973" priority="1807" operator="between">
      <formula>5</formula>
      <formula>9</formula>
    </cfRule>
  </conditionalFormatting>
  <conditionalFormatting sqref="E671">
    <cfRule type="cellIs" dxfId="3972" priority="1808" operator="between">
      <formula>3</formula>
      <formula>4</formula>
    </cfRule>
  </conditionalFormatting>
  <conditionalFormatting sqref="E671">
    <cfRule type="cellIs" dxfId="3971" priority="1809" operator="between">
      <formula>1</formula>
      <formula>2</formula>
    </cfRule>
  </conditionalFormatting>
  <conditionalFormatting sqref="I671">
    <cfRule type="containsText" dxfId="3970" priority="1810" operator="containsText" text="BAJO">
      <formula>NOT(ISERROR(SEARCH(("BAJO"),(I671))))</formula>
    </cfRule>
  </conditionalFormatting>
  <conditionalFormatting sqref="I671">
    <cfRule type="containsText" dxfId="3969" priority="1811" operator="containsText" text="MEDIO">
      <formula>NOT(ISERROR(SEARCH(("MEDIO"),(I671))))</formula>
    </cfRule>
  </conditionalFormatting>
  <conditionalFormatting sqref="I671">
    <cfRule type="containsText" dxfId="3968" priority="1812" operator="containsText" text="ALTO">
      <formula>NOT(ISERROR(SEARCH(("ALTO"),(I671))))</formula>
    </cfRule>
  </conditionalFormatting>
  <conditionalFormatting sqref="I671">
    <cfRule type="cellIs" dxfId="3967" priority="1813" operator="between">
      <formula>5</formula>
      <formula>9</formula>
    </cfRule>
  </conditionalFormatting>
  <conditionalFormatting sqref="I671">
    <cfRule type="cellIs" dxfId="3966" priority="1814" operator="between">
      <formula>3</formula>
      <formula>4</formula>
    </cfRule>
  </conditionalFormatting>
  <conditionalFormatting sqref="I671">
    <cfRule type="cellIs" dxfId="3965" priority="1815" operator="between">
      <formula>1</formula>
      <formula>2</formula>
    </cfRule>
  </conditionalFormatting>
  <conditionalFormatting sqref="E676:E678 E681:E682">
    <cfRule type="containsText" dxfId="3964" priority="1792" operator="containsText" text="BAJO">
      <formula>NOT(ISERROR(SEARCH(("BAJO"),(E676))))</formula>
    </cfRule>
  </conditionalFormatting>
  <conditionalFormatting sqref="E676:E678 E681:E682">
    <cfRule type="containsText" dxfId="3963" priority="1793" operator="containsText" text="MEDIO">
      <formula>NOT(ISERROR(SEARCH(("MEDIO"),(E676))))</formula>
    </cfRule>
  </conditionalFormatting>
  <conditionalFormatting sqref="E676:E678 E681:E682">
    <cfRule type="containsText" dxfId="3962" priority="1794" operator="containsText" text="ALTO">
      <formula>NOT(ISERROR(SEARCH(("ALTO"),(E676))))</formula>
    </cfRule>
  </conditionalFormatting>
  <conditionalFormatting sqref="E676:E678 E681:E682">
    <cfRule type="cellIs" dxfId="3961" priority="1795" operator="between">
      <formula>5</formula>
      <formula>9</formula>
    </cfRule>
  </conditionalFormatting>
  <conditionalFormatting sqref="E676:E678 E681:E682">
    <cfRule type="cellIs" dxfId="3960" priority="1796" operator="between">
      <formula>3</formula>
      <formula>4</formula>
    </cfRule>
  </conditionalFormatting>
  <conditionalFormatting sqref="E676:E678 E681:E682">
    <cfRule type="cellIs" dxfId="3959" priority="1797" operator="between">
      <formula>1</formula>
      <formula>2</formula>
    </cfRule>
  </conditionalFormatting>
  <conditionalFormatting sqref="I676:I678 I681:I682">
    <cfRule type="containsText" dxfId="3958" priority="1798" operator="containsText" text="BAJO">
      <formula>NOT(ISERROR(SEARCH(("BAJO"),(I676))))</formula>
    </cfRule>
  </conditionalFormatting>
  <conditionalFormatting sqref="I676:I678 I681:I682">
    <cfRule type="containsText" dxfId="3957" priority="1799" operator="containsText" text="MEDIO">
      <formula>NOT(ISERROR(SEARCH(("MEDIO"),(I676))))</formula>
    </cfRule>
  </conditionalFormatting>
  <conditionalFormatting sqref="I676:I678 I681:I682">
    <cfRule type="containsText" dxfId="3956" priority="1800" operator="containsText" text="ALTO">
      <formula>NOT(ISERROR(SEARCH(("ALTO"),(I676))))</formula>
    </cfRule>
  </conditionalFormatting>
  <conditionalFormatting sqref="I676:I678 I681:I682">
    <cfRule type="cellIs" dxfId="3955" priority="1801" operator="between">
      <formula>5</formula>
      <formula>9</formula>
    </cfRule>
  </conditionalFormatting>
  <conditionalFormatting sqref="I676:I678 I681:I682">
    <cfRule type="cellIs" dxfId="3954" priority="1802" operator="between">
      <formula>3</formula>
      <formula>4</formula>
    </cfRule>
  </conditionalFormatting>
  <conditionalFormatting sqref="I676:I678 I681:I682">
    <cfRule type="cellIs" dxfId="3953" priority="1803" operator="between">
      <formula>1</formula>
      <formula>2</formula>
    </cfRule>
  </conditionalFormatting>
  <conditionalFormatting sqref="E680">
    <cfRule type="containsText" dxfId="3952" priority="1780" operator="containsText" text="BAJO">
      <formula>NOT(ISERROR(SEARCH(("BAJO"),(E680))))</formula>
    </cfRule>
  </conditionalFormatting>
  <conditionalFormatting sqref="E680">
    <cfRule type="containsText" dxfId="3951" priority="1781" operator="containsText" text="MEDIO">
      <formula>NOT(ISERROR(SEARCH(("MEDIO"),(E680))))</formula>
    </cfRule>
  </conditionalFormatting>
  <conditionalFormatting sqref="E680">
    <cfRule type="containsText" dxfId="3950" priority="1782" operator="containsText" text="ALTO">
      <formula>NOT(ISERROR(SEARCH(("ALTO"),(E680))))</formula>
    </cfRule>
  </conditionalFormatting>
  <conditionalFormatting sqref="E680">
    <cfRule type="cellIs" dxfId="3949" priority="1783" operator="between">
      <formula>5</formula>
      <formula>9</formula>
    </cfRule>
  </conditionalFormatting>
  <conditionalFormatting sqref="E680">
    <cfRule type="cellIs" dxfId="3948" priority="1784" operator="between">
      <formula>3</formula>
      <formula>4</formula>
    </cfRule>
  </conditionalFormatting>
  <conditionalFormatting sqref="E680">
    <cfRule type="cellIs" dxfId="3947" priority="1785" operator="between">
      <formula>1</formula>
      <formula>2</formula>
    </cfRule>
  </conditionalFormatting>
  <conditionalFormatting sqref="I680">
    <cfRule type="containsText" dxfId="3946" priority="1786" operator="containsText" text="BAJO">
      <formula>NOT(ISERROR(SEARCH(("BAJO"),(I680))))</formula>
    </cfRule>
  </conditionalFormatting>
  <conditionalFormatting sqref="I680">
    <cfRule type="containsText" dxfId="3945" priority="1787" operator="containsText" text="MEDIO">
      <formula>NOT(ISERROR(SEARCH(("MEDIO"),(I680))))</formula>
    </cfRule>
  </conditionalFormatting>
  <conditionalFormatting sqref="I680">
    <cfRule type="containsText" dxfId="3944" priority="1788" operator="containsText" text="ALTO">
      <formula>NOT(ISERROR(SEARCH(("ALTO"),(I680))))</formula>
    </cfRule>
  </conditionalFormatting>
  <conditionalFormatting sqref="I680">
    <cfRule type="cellIs" dxfId="3943" priority="1789" operator="between">
      <formula>5</formula>
      <formula>9</formula>
    </cfRule>
  </conditionalFormatting>
  <conditionalFormatting sqref="I680">
    <cfRule type="cellIs" dxfId="3942" priority="1790" operator="between">
      <formula>3</formula>
      <formula>4</formula>
    </cfRule>
  </conditionalFormatting>
  <conditionalFormatting sqref="I680">
    <cfRule type="cellIs" dxfId="3941" priority="1791" operator="between">
      <formula>1</formula>
      <formula>2</formula>
    </cfRule>
  </conditionalFormatting>
  <conditionalFormatting sqref="E685:E687 E690:E691">
    <cfRule type="containsText" dxfId="3940" priority="1768" operator="containsText" text="BAJO">
      <formula>NOT(ISERROR(SEARCH(("BAJO"),(E685))))</formula>
    </cfRule>
  </conditionalFormatting>
  <conditionalFormatting sqref="E685:E687 E690:E691">
    <cfRule type="containsText" dxfId="3939" priority="1769" operator="containsText" text="MEDIO">
      <formula>NOT(ISERROR(SEARCH(("MEDIO"),(E685))))</formula>
    </cfRule>
  </conditionalFormatting>
  <conditionalFormatting sqref="E685:E687 E690:E691">
    <cfRule type="containsText" dxfId="3938" priority="1770" operator="containsText" text="ALTO">
      <formula>NOT(ISERROR(SEARCH(("ALTO"),(E685))))</formula>
    </cfRule>
  </conditionalFormatting>
  <conditionalFormatting sqref="E685:E687 E690:E691">
    <cfRule type="cellIs" dxfId="3937" priority="1771" operator="between">
      <formula>5</formula>
      <formula>9</formula>
    </cfRule>
  </conditionalFormatting>
  <conditionalFormatting sqref="E685:E687 E690:E691">
    <cfRule type="cellIs" dxfId="3936" priority="1772" operator="between">
      <formula>3</formula>
      <formula>4</formula>
    </cfRule>
  </conditionalFormatting>
  <conditionalFormatting sqref="E685:E687 E690:E691">
    <cfRule type="cellIs" dxfId="3935" priority="1773" operator="between">
      <formula>1</formula>
      <formula>2</formula>
    </cfRule>
  </conditionalFormatting>
  <conditionalFormatting sqref="I685:I687 I690:I691">
    <cfRule type="containsText" dxfId="3934" priority="1774" operator="containsText" text="BAJO">
      <formula>NOT(ISERROR(SEARCH(("BAJO"),(I685))))</formula>
    </cfRule>
  </conditionalFormatting>
  <conditionalFormatting sqref="I685:I687 I690:I691">
    <cfRule type="containsText" dxfId="3933" priority="1775" operator="containsText" text="MEDIO">
      <formula>NOT(ISERROR(SEARCH(("MEDIO"),(I685))))</formula>
    </cfRule>
  </conditionalFormatting>
  <conditionalFormatting sqref="I685:I687 I690:I691">
    <cfRule type="containsText" dxfId="3932" priority="1776" operator="containsText" text="ALTO">
      <formula>NOT(ISERROR(SEARCH(("ALTO"),(I685))))</formula>
    </cfRule>
  </conditionalFormatting>
  <conditionalFormatting sqref="I685:I687 I690:I691">
    <cfRule type="cellIs" dxfId="3931" priority="1777" operator="between">
      <formula>5</formula>
      <formula>9</formula>
    </cfRule>
  </conditionalFormatting>
  <conditionalFormatting sqref="I685:I687 I690:I691">
    <cfRule type="cellIs" dxfId="3930" priority="1778" operator="between">
      <formula>3</formula>
      <formula>4</formula>
    </cfRule>
  </conditionalFormatting>
  <conditionalFormatting sqref="I685:I687 I690:I691">
    <cfRule type="cellIs" dxfId="3929" priority="1779" operator="between">
      <formula>1</formula>
      <formula>2</formula>
    </cfRule>
  </conditionalFormatting>
  <conditionalFormatting sqref="E689">
    <cfRule type="containsText" dxfId="3928" priority="1756" operator="containsText" text="BAJO">
      <formula>NOT(ISERROR(SEARCH(("BAJO"),(E689))))</formula>
    </cfRule>
  </conditionalFormatting>
  <conditionalFormatting sqref="E689">
    <cfRule type="containsText" dxfId="3927" priority="1757" operator="containsText" text="MEDIO">
      <formula>NOT(ISERROR(SEARCH(("MEDIO"),(E689))))</formula>
    </cfRule>
  </conditionalFormatting>
  <conditionalFormatting sqref="E689">
    <cfRule type="containsText" dxfId="3926" priority="1758" operator="containsText" text="ALTO">
      <formula>NOT(ISERROR(SEARCH(("ALTO"),(E689))))</formula>
    </cfRule>
  </conditionalFormatting>
  <conditionalFormatting sqref="E689">
    <cfRule type="cellIs" dxfId="3925" priority="1759" operator="between">
      <formula>5</formula>
      <formula>9</formula>
    </cfRule>
  </conditionalFormatting>
  <conditionalFormatting sqref="E689">
    <cfRule type="cellIs" dxfId="3924" priority="1760" operator="between">
      <formula>3</formula>
      <formula>4</formula>
    </cfRule>
  </conditionalFormatting>
  <conditionalFormatting sqref="E689">
    <cfRule type="cellIs" dxfId="3923" priority="1761" operator="between">
      <formula>1</formula>
      <formula>2</formula>
    </cfRule>
  </conditionalFormatting>
  <conditionalFormatting sqref="I689">
    <cfRule type="containsText" dxfId="3922" priority="1762" operator="containsText" text="BAJO">
      <formula>NOT(ISERROR(SEARCH(("BAJO"),(I689))))</formula>
    </cfRule>
  </conditionalFormatting>
  <conditionalFormatting sqref="I689">
    <cfRule type="containsText" dxfId="3921" priority="1763" operator="containsText" text="MEDIO">
      <formula>NOT(ISERROR(SEARCH(("MEDIO"),(I689))))</formula>
    </cfRule>
  </conditionalFormatting>
  <conditionalFormatting sqref="I689">
    <cfRule type="containsText" dxfId="3920" priority="1764" operator="containsText" text="ALTO">
      <formula>NOT(ISERROR(SEARCH(("ALTO"),(I689))))</formula>
    </cfRule>
  </conditionalFormatting>
  <conditionalFormatting sqref="I689">
    <cfRule type="cellIs" dxfId="3919" priority="1765" operator="between">
      <formula>5</formula>
      <formula>9</formula>
    </cfRule>
  </conditionalFormatting>
  <conditionalFormatting sqref="I689">
    <cfRule type="cellIs" dxfId="3918" priority="1766" operator="between">
      <formula>3</formula>
      <formula>4</formula>
    </cfRule>
  </conditionalFormatting>
  <conditionalFormatting sqref="I689">
    <cfRule type="cellIs" dxfId="3917" priority="1767" operator="between">
      <formula>1</formula>
      <formula>2</formula>
    </cfRule>
  </conditionalFormatting>
  <conditionalFormatting sqref="E694:E696 E699:E700">
    <cfRule type="containsText" dxfId="3916" priority="1744" operator="containsText" text="BAJO">
      <formula>NOT(ISERROR(SEARCH(("BAJO"),(E694))))</formula>
    </cfRule>
  </conditionalFormatting>
  <conditionalFormatting sqref="E694:E696 E699:E700">
    <cfRule type="containsText" dxfId="3915" priority="1745" operator="containsText" text="MEDIO">
      <formula>NOT(ISERROR(SEARCH(("MEDIO"),(E694))))</formula>
    </cfRule>
  </conditionalFormatting>
  <conditionalFormatting sqref="E694:E696 E699:E700">
    <cfRule type="containsText" dxfId="3914" priority="1746" operator="containsText" text="ALTO">
      <formula>NOT(ISERROR(SEARCH(("ALTO"),(E694))))</formula>
    </cfRule>
  </conditionalFormatting>
  <conditionalFormatting sqref="E694:E696 E699:E700">
    <cfRule type="cellIs" dxfId="3913" priority="1747" operator="between">
      <formula>5</formula>
      <formula>9</formula>
    </cfRule>
  </conditionalFormatting>
  <conditionalFormatting sqref="E694:E696 E699:E700">
    <cfRule type="cellIs" dxfId="3912" priority="1748" operator="between">
      <formula>3</formula>
      <formula>4</formula>
    </cfRule>
  </conditionalFormatting>
  <conditionalFormatting sqref="E694:E696 E699:E700">
    <cfRule type="cellIs" dxfId="3911" priority="1749" operator="between">
      <formula>1</formula>
      <formula>2</formula>
    </cfRule>
  </conditionalFormatting>
  <conditionalFormatting sqref="I694:I696 I699:I700">
    <cfRule type="containsText" dxfId="3910" priority="1750" operator="containsText" text="BAJO">
      <formula>NOT(ISERROR(SEARCH(("BAJO"),(I694))))</formula>
    </cfRule>
  </conditionalFormatting>
  <conditionalFormatting sqref="I694:I696 I699:I700">
    <cfRule type="containsText" dxfId="3909" priority="1751" operator="containsText" text="MEDIO">
      <formula>NOT(ISERROR(SEARCH(("MEDIO"),(I694))))</formula>
    </cfRule>
  </conditionalFormatting>
  <conditionalFormatting sqref="I694:I696 I699:I700">
    <cfRule type="containsText" dxfId="3908" priority="1752" operator="containsText" text="ALTO">
      <formula>NOT(ISERROR(SEARCH(("ALTO"),(I694))))</formula>
    </cfRule>
  </conditionalFormatting>
  <conditionalFormatting sqref="I694:I696 I699:I700">
    <cfRule type="cellIs" dxfId="3907" priority="1753" operator="between">
      <formula>5</formula>
      <formula>9</formula>
    </cfRule>
  </conditionalFormatting>
  <conditionalFormatting sqref="I694:I696 I699:I700">
    <cfRule type="cellIs" dxfId="3906" priority="1754" operator="between">
      <formula>3</formula>
      <formula>4</formula>
    </cfRule>
  </conditionalFormatting>
  <conditionalFormatting sqref="I694:I696 I699:I700">
    <cfRule type="cellIs" dxfId="3905" priority="1755" operator="between">
      <formula>1</formula>
      <formula>2</formula>
    </cfRule>
  </conditionalFormatting>
  <conditionalFormatting sqref="E698">
    <cfRule type="containsText" dxfId="3904" priority="1732" operator="containsText" text="BAJO">
      <formula>NOT(ISERROR(SEARCH(("BAJO"),(E698))))</formula>
    </cfRule>
  </conditionalFormatting>
  <conditionalFormatting sqref="E698">
    <cfRule type="containsText" dxfId="3903" priority="1733" operator="containsText" text="MEDIO">
      <formula>NOT(ISERROR(SEARCH(("MEDIO"),(E698))))</formula>
    </cfRule>
  </conditionalFormatting>
  <conditionalFormatting sqref="E698">
    <cfRule type="containsText" dxfId="3902" priority="1734" operator="containsText" text="ALTO">
      <formula>NOT(ISERROR(SEARCH(("ALTO"),(E698))))</formula>
    </cfRule>
  </conditionalFormatting>
  <conditionalFormatting sqref="E698">
    <cfRule type="cellIs" dxfId="3901" priority="1735" operator="between">
      <formula>5</formula>
      <formula>9</formula>
    </cfRule>
  </conditionalFormatting>
  <conditionalFormatting sqref="E698">
    <cfRule type="cellIs" dxfId="3900" priority="1736" operator="between">
      <formula>3</formula>
      <formula>4</formula>
    </cfRule>
  </conditionalFormatting>
  <conditionalFormatting sqref="E698">
    <cfRule type="cellIs" dxfId="3899" priority="1737" operator="between">
      <formula>1</formula>
      <formula>2</formula>
    </cfRule>
  </conditionalFormatting>
  <conditionalFormatting sqref="I698">
    <cfRule type="containsText" dxfId="3898" priority="1738" operator="containsText" text="BAJO">
      <formula>NOT(ISERROR(SEARCH(("BAJO"),(I698))))</formula>
    </cfRule>
  </conditionalFormatting>
  <conditionalFormatting sqref="I698">
    <cfRule type="containsText" dxfId="3897" priority="1739" operator="containsText" text="MEDIO">
      <formula>NOT(ISERROR(SEARCH(("MEDIO"),(I698))))</formula>
    </cfRule>
  </conditionalFormatting>
  <conditionalFormatting sqref="I698">
    <cfRule type="containsText" dxfId="3896" priority="1740" operator="containsText" text="ALTO">
      <formula>NOT(ISERROR(SEARCH(("ALTO"),(I698))))</formula>
    </cfRule>
  </conditionalFormatting>
  <conditionalFormatting sqref="I698">
    <cfRule type="cellIs" dxfId="3895" priority="1741" operator="between">
      <formula>5</formula>
      <formula>9</formula>
    </cfRule>
  </conditionalFormatting>
  <conditionalFormatting sqref="I698">
    <cfRule type="cellIs" dxfId="3894" priority="1742" operator="between">
      <formula>3</formula>
      <formula>4</formula>
    </cfRule>
  </conditionalFormatting>
  <conditionalFormatting sqref="I698">
    <cfRule type="cellIs" dxfId="3893" priority="1743" operator="between">
      <formula>1</formula>
      <formula>2</formula>
    </cfRule>
  </conditionalFormatting>
  <conditionalFormatting sqref="E703:E705 E708:E709">
    <cfRule type="containsText" dxfId="3892" priority="1720" operator="containsText" text="BAJO">
      <formula>NOT(ISERROR(SEARCH(("BAJO"),(E703))))</formula>
    </cfRule>
  </conditionalFormatting>
  <conditionalFormatting sqref="E703:E705 E708:E709">
    <cfRule type="containsText" dxfId="3891" priority="1721" operator="containsText" text="MEDIO">
      <formula>NOT(ISERROR(SEARCH(("MEDIO"),(E703))))</formula>
    </cfRule>
  </conditionalFormatting>
  <conditionalFormatting sqref="E703:E705 E708:E709">
    <cfRule type="containsText" dxfId="3890" priority="1722" operator="containsText" text="ALTO">
      <formula>NOT(ISERROR(SEARCH(("ALTO"),(E703))))</formula>
    </cfRule>
  </conditionalFormatting>
  <conditionalFormatting sqref="E703:E705 E708:E709">
    <cfRule type="cellIs" dxfId="3889" priority="1723" operator="between">
      <formula>5</formula>
      <formula>9</formula>
    </cfRule>
  </conditionalFormatting>
  <conditionalFormatting sqref="E703:E705 E708:E709">
    <cfRule type="cellIs" dxfId="3888" priority="1724" operator="between">
      <formula>3</formula>
      <formula>4</formula>
    </cfRule>
  </conditionalFormatting>
  <conditionalFormatting sqref="E703:E705 E708:E709">
    <cfRule type="cellIs" dxfId="3887" priority="1725" operator="between">
      <formula>1</formula>
      <formula>2</formula>
    </cfRule>
  </conditionalFormatting>
  <conditionalFormatting sqref="I703:I705 I708:I709">
    <cfRule type="containsText" dxfId="3886" priority="1726" operator="containsText" text="BAJO">
      <formula>NOT(ISERROR(SEARCH(("BAJO"),(I703))))</formula>
    </cfRule>
  </conditionalFormatting>
  <conditionalFormatting sqref="I703:I705 I708:I709">
    <cfRule type="containsText" dxfId="3885" priority="1727" operator="containsText" text="MEDIO">
      <formula>NOT(ISERROR(SEARCH(("MEDIO"),(I703))))</formula>
    </cfRule>
  </conditionalFormatting>
  <conditionalFormatting sqref="I703:I705 I708:I709">
    <cfRule type="containsText" dxfId="3884" priority="1728" operator="containsText" text="ALTO">
      <formula>NOT(ISERROR(SEARCH(("ALTO"),(I703))))</formula>
    </cfRule>
  </conditionalFormatting>
  <conditionalFormatting sqref="I703:I705 I708:I709">
    <cfRule type="cellIs" dxfId="3883" priority="1729" operator="between">
      <formula>5</formula>
      <formula>9</formula>
    </cfRule>
  </conditionalFormatting>
  <conditionalFormatting sqref="I703:I705 I708:I709">
    <cfRule type="cellIs" dxfId="3882" priority="1730" operator="between">
      <formula>3</formula>
      <formula>4</formula>
    </cfRule>
  </conditionalFormatting>
  <conditionalFormatting sqref="I703:I705 I708:I709">
    <cfRule type="cellIs" dxfId="3881" priority="1731" operator="between">
      <formula>1</formula>
      <formula>2</formula>
    </cfRule>
  </conditionalFormatting>
  <conditionalFormatting sqref="E707">
    <cfRule type="containsText" dxfId="3880" priority="1708" operator="containsText" text="BAJO">
      <formula>NOT(ISERROR(SEARCH(("BAJO"),(E707))))</formula>
    </cfRule>
  </conditionalFormatting>
  <conditionalFormatting sqref="E707">
    <cfRule type="containsText" dxfId="3879" priority="1709" operator="containsText" text="MEDIO">
      <formula>NOT(ISERROR(SEARCH(("MEDIO"),(E707))))</formula>
    </cfRule>
  </conditionalFormatting>
  <conditionalFormatting sqref="E707">
    <cfRule type="containsText" dxfId="3878" priority="1710" operator="containsText" text="ALTO">
      <formula>NOT(ISERROR(SEARCH(("ALTO"),(E707))))</formula>
    </cfRule>
  </conditionalFormatting>
  <conditionalFormatting sqref="E707">
    <cfRule type="cellIs" dxfId="3877" priority="1711" operator="between">
      <formula>5</formula>
      <formula>9</formula>
    </cfRule>
  </conditionalFormatting>
  <conditionalFormatting sqref="E707">
    <cfRule type="cellIs" dxfId="3876" priority="1712" operator="between">
      <formula>3</formula>
      <formula>4</formula>
    </cfRule>
  </conditionalFormatting>
  <conditionalFormatting sqref="E707">
    <cfRule type="cellIs" dxfId="3875" priority="1713" operator="between">
      <formula>1</formula>
      <formula>2</formula>
    </cfRule>
  </conditionalFormatting>
  <conditionalFormatting sqref="I707">
    <cfRule type="containsText" dxfId="3874" priority="1714" operator="containsText" text="BAJO">
      <formula>NOT(ISERROR(SEARCH(("BAJO"),(I707))))</formula>
    </cfRule>
  </conditionalFormatting>
  <conditionalFormatting sqref="I707">
    <cfRule type="containsText" dxfId="3873" priority="1715" operator="containsText" text="MEDIO">
      <formula>NOT(ISERROR(SEARCH(("MEDIO"),(I707))))</formula>
    </cfRule>
  </conditionalFormatting>
  <conditionalFormatting sqref="I707">
    <cfRule type="containsText" dxfId="3872" priority="1716" operator="containsText" text="ALTO">
      <formula>NOT(ISERROR(SEARCH(("ALTO"),(I707))))</formula>
    </cfRule>
  </conditionalFormatting>
  <conditionalFormatting sqref="I707">
    <cfRule type="cellIs" dxfId="3871" priority="1717" operator="between">
      <formula>5</formula>
      <formula>9</formula>
    </cfRule>
  </conditionalFormatting>
  <conditionalFormatting sqref="I707">
    <cfRule type="cellIs" dxfId="3870" priority="1718" operator="between">
      <formula>3</formula>
      <formula>4</formula>
    </cfRule>
  </conditionalFormatting>
  <conditionalFormatting sqref="I707">
    <cfRule type="cellIs" dxfId="3869" priority="1719" operator="between">
      <formula>1</formula>
      <formula>2</formula>
    </cfRule>
  </conditionalFormatting>
  <conditionalFormatting sqref="E712:E714 E717:E718">
    <cfRule type="containsText" dxfId="3868" priority="1696" operator="containsText" text="BAJO">
      <formula>NOT(ISERROR(SEARCH(("BAJO"),(E712))))</formula>
    </cfRule>
  </conditionalFormatting>
  <conditionalFormatting sqref="E712:E714 E717:E718">
    <cfRule type="containsText" dxfId="3867" priority="1697" operator="containsText" text="MEDIO">
      <formula>NOT(ISERROR(SEARCH(("MEDIO"),(E712))))</formula>
    </cfRule>
  </conditionalFormatting>
  <conditionalFormatting sqref="E712:E714 E717:E718">
    <cfRule type="containsText" dxfId="3866" priority="1698" operator="containsText" text="ALTO">
      <formula>NOT(ISERROR(SEARCH(("ALTO"),(E712))))</formula>
    </cfRule>
  </conditionalFormatting>
  <conditionalFormatting sqref="E712:E714 E717:E718">
    <cfRule type="cellIs" dxfId="3865" priority="1699" operator="between">
      <formula>5</formula>
      <formula>9</formula>
    </cfRule>
  </conditionalFormatting>
  <conditionalFormatting sqref="E712:E714 E717:E718">
    <cfRule type="cellIs" dxfId="3864" priority="1700" operator="between">
      <formula>3</formula>
      <formula>4</formula>
    </cfRule>
  </conditionalFormatting>
  <conditionalFormatting sqref="E712:E714 E717:E718">
    <cfRule type="cellIs" dxfId="3863" priority="1701" operator="between">
      <formula>1</formula>
      <formula>2</formula>
    </cfRule>
  </conditionalFormatting>
  <conditionalFormatting sqref="I712:I714 I717:I718">
    <cfRule type="containsText" dxfId="3862" priority="1702" operator="containsText" text="BAJO">
      <formula>NOT(ISERROR(SEARCH(("BAJO"),(I712))))</formula>
    </cfRule>
  </conditionalFormatting>
  <conditionalFormatting sqref="I712:I714 I717:I718">
    <cfRule type="containsText" dxfId="3861" priority="1703" operator="containsText" text="MEDIO">
      <formula>NOT(ISERROR(SEARCH(("MEDIO"),(I712))))</formula>
    </cfRule>
  </conditionalFormatting>
  <conditionalFormatting sqref="I712:I714 I717:I718">
    <cfRule type="containsText" dxfId="3860" priority="1704" operator="containsText" text="ALTO">
      <formula>NOT(ISERROR(SEARCH(("ALTO"),(I712))))</formula>
    </cfRule>
  </conditionalFormatting>
  <conditionalFormatting sqref="I712:I714 I717:I718">
    <cfRule type="cellIs" dxfId="3859" priority="1705" operator="between">
      <formula>5</formula>
      <formula>9</formula>
    </cfRule>
  </conditionalFormatting>
  <conditionalFormatting sqref="I712:I714 I717:I718">
    <cfRule type="cellIs" dxfId="3858" priority="1706" operator="between">
      <formula>3</formula>
      <formula>4</formula>
    </cfRule>
  </conditionalFormatting>
  <conditionalFormatting sqref="I712:I714 I717:I718">
    <cfRule type="cellIs" dxfId="3857" priority="1707" operator="between">
      <formula>1</formula>
      <formula>2</formula>
    </cfRule>
  </conditionalFormatting>
  <conditionalFormatting sqref="E716">
    <cfRule type="containsText" dxfId="3856" priority="1684" operator="containsText" text="BAJO">
      <formula>NOT(ISERROR(SEARCH(("BAJO"),(E716))))</formula>
    </cfRule>
  </conditionalFormatting>
  <conditionalFormatting sqref="E716">
    <cfRule type="containsText" dxfId="3855" priority="1685" operator="containsText" text="MEDIO">
      <formula>NOT(ISERROR(SEARCH(("MEDIO"),(E716))))</formula>
    </cfRule>
  </conditionalFormatting>
  <conditionalFormatting sqref="E716">
    <cfRule type="containsText" dxfId="3854" priority="1686" operator="containsText" text="ALTO">
      <formula>NOT(ISERROR(SEARCH(("ALTO"),(E716))))</formula>
    </cfRule>
  </conditionalFormatting>
  <conditionalFormatting sqref="E716">
    <cfRule type="cellIs" dxfId="3853" priority="1687" operator="between">
      <formula>5</formula>
      <formula>9</formula>
    </cfRule>
  </conditionalFormatting>
  <conditionalFormatting sqref="E716">
    <cfRule type="cellIs" dxfId="3852" priority="1688" operator="between">
      <formula>3</formula>
      <formula>4</formula>
    </cfRule>
  </conditionalFormatting>
  <conditionalFormatting sqref="E716">
    <cfRule type="cellIs" dxfId="3851" priority="1689" operator="between">
      <formula>1</formula>
      <formula>2</formula>
    </cfRule>
  </conditionalFormatting>
  <conditionalFormatting sqref="I716">
    <cfRule type="containsText" dxfId="3850" priority="1690" operator="containsText" text="BAJO">
      <formula>NOT(ISERROR(SEARCH(("BAJO"),(I716))))</formula>
    </cfRule>
  </conditionalFormatting>
  <conditionalFormatting sqref="I716">
    <cfRule type="containsText" dxfId="3849" priority="1691" operator="containsText" text="MEDIO">
      <formula>NOT(ISERROR(SEARCH(("MEDIO"),(I716))))</formula>
    </cfRule>
  </conditionalFormatting>
  <conditionalFormatting sqref="I716">
    <cfRule type="containsText" dxfId="3848" priority="1692" operator="containsText" text="ALTO">
      <formula>NOT(ISERROR(SEARCH(("ALTO"),(I716))))</formula>
    </cfRule>
  </conditionalFormatting>
  <conditionalFormatting sqref="I716">
    <cfRule type="cellIs" dxfId="3847" priority="1693" operator="between">
      <formula>5</formula>
      <formula>9</formula>
    </cfRule>
  </conditionalFormatting>
  <conditionalFormatting sqref="I716">
    <cfRule type="cellIs" dxfId="3846" priority="1694" operator="between">
      <formula>3</formula>
      <formula>4</formula>
    </cfRule>
  </conditionalFormatting>
  <conditionalFormatting sqref="I716">
    <cfRule type="cellIs" dxfId="3845" priority="1695" operator="between">
      <formula>1</formula>
      <formula>2</formula>
    </cfRule>
  </conditionalFormatting>
  <conditionalFormatting sqref="E721:E723 E726:E727">
    <cfRule type="containsText" dxfId="3844" priority="1672" operator="containsText" text="BAJO">
      <formula>NOT(ISERROR(SEARCH(("BAJO"),(E721))))</formula>
    </cfRule>
  </conditionalFormatting>
  <conditionalFormatting sqref="E721:E723 E726:E727">
    <cfRule type="containsText" dxfId="3843" priority="1673" operator="containsText" text="MEDIO">
      <formula>NOT(ISERROR(SEARCH(("MEDIO"),(E721))))</formula>
    </cfRule>
  </conditionalFormatting>
  <conditionalFormatting sqref="E721:E723 E726:E727">
    <cfRule type="containsText" dxfId="3842" priority="1674" operator="containsText" text="ALTO">
      <formula>NOT(ISERROR(SEARCH(("ALTO"),(E721))))</formula>
    </cfRule>
  </conditionalFormatting>
  <conditionalFormatting sqref="E721:E723 E726:E727">
    <cfRule type="cellIs" dxfId="3841" priority="1675" operator="between">
      <formula>5</formula>
      <formula>9</formula>
    </cfRule>
  </conditionalFormatting>
  <conditionalFormatting sqref="E721:E723 E726:E727">
    <cfRule type="cellIs" dxfId="3840" priority="1676" operator="between">
      <formula>3</formula>
      <formula>4</formula>
    </cfRule>
  </conditionalFormatting>
  <conditionalFormatting sqref="E721:E723 E726:E727">
    <cfRule type="cellIs" dxfId="3839" priority="1677" operator="between">
      <formula>1</formula>
      <formula>2</formula>
    </cfRule>
  </conditionalFormatting>
  <conditionalFormatting sqref="I721:I723 I726:I727">
    <cfRule type="containsText" dxfId="3838" priority="1678" operator="containsText" text="BAJO">
      <formula>NOT(ISERROR(SEARCH(("BAJO"),(I721))))</formula>
    </cfRule>
  </conditionalFormatting>
  <conditionalFormatting sqref="I721:I723 I726:I727">
    <cfRule type="containsText" dxfId="3837" priority="1679" operator="containsText" text="MEDIO">
      <formula>NOT(ISERROR(SEARCH(("MEDIO"),(I721))))</formula>
    </cfRule>
  </conditionalFormatting>
  <conditionalFormatting sqref="I721:I723 I726:I727">
    <cfRule type="containsText" dxfId="3836" priority="1680" operator="containsText" text="ALTO">
      <formula>NOT(ISERROR(SEARCH(("ALTO"),(I721))))</formula>
    </cfRule>
  </conditionalFormatting>
  <conditionalFormatting sqref="I721:I723 I726:I727">
    <cfRule type="cellIs" dxfId="3835" priority="1681" operator="between">
      <formula>5</formula>
      <formula>9</formula>
    </cfRule>
  </conditionalFormatting>
  <conditionalFormatting sqref="I721:I723 I726:I727">
    <cfRule type="cellIs" dxfId="3834" priority="1682" operator="between">
      <formula>3</formula>
      <formula>4</formula>
    </cfRule>
  </conditionalFormatting>
  <conditionalFormatting sqref="I721:I723 I726:I727">
    <cfRule type="cellIs" dxfId="3833" priority="1683" operator="between">
      <formula>1</formula>
      <formula>2</formula>
    </cfRule>
  </conditionalFormatting>
  <conditionalFormatting sqref="E725">
    <cfRule type="containsText" dxfId="3832" priority="1660" operator="containsText" text="BAJO">
      <formula>NOT(ISERROR(SEARCH(("BAJO"),(E725))))</formula>
    </cfRule>
  </conditionalFormatting>
  <conditionalFormatting sqref="E725">
    <cfRule type="containsText" dxfId="3831" priority="1661" operator="containsText" text="MEDIO">
      <formula>NOT(ISERROR(SEARCH(("MEDIO"),(E725))))</formula>
    </cfRule>
  </conditionalFormatting>
  <conditionalFormatting sqref="E725">
    <cfRule type="containsText" dxfId="3830" priority="1662" operator="containsText" text="ALTO">
      <formula>NOT(ISERROR(SEARCH(("ALTO"),(E725))))</formula>
    </cfRule>
  </conditionalFormatting>
  <conditionalFormatting sqref="E725">
    <cfRule type="cellIs" dxfId="3829" priority="1663" operator="between">
      <formula>5</formula>
      <formula>9</formula>
    </cfRule>
  </conditionalFormatting>
  <conditionalFormatting sqref="E725">
    <cfRule type="cellIs" dxfId="3828" priority="1664" operator="between">
      <formula>3</formula>
      <formula>4</formula>
    </cfRule>
  </conditionalFormatting>
  <conditionalFormatting sqref="E725">
    <cfRule type="cellIs" dxfId="3827" priority="1665" operator="between">
      <formula>1</formula>
      <formula>2</formula>
    </cfRule>
  </conditionalFormatting>
  <conditionalFormatting sqref="I725">
    <cfRule type="containsText" dxfId="3826" priority="1666" operator="containsText" text="BAJO">
      <formula>NOT(ISERROR(SEARCH(("BAJO"),(I725))))</formula>
    </cfRule>
  </conditionalFormatting>
  <conditionalFormatting sqref="I725">
    <cfRule type="containsText" dxfId="3825" priority="1667" operator="containsText" text="MEDIO">
      <formula>NOT(ISERROR(SEARCH(("MEDIO"),(I725))))</formula>
    </cfRule>
  </conditionalFormatting>
  <conditionalFormatting sqref="I725">
    <cfRule type="containsText" dxfId="3824" priority="1668" operator="containsText" text="ALTO">
      <formula>NOT(ISERROR(SEARCH(("ALTO"),(I725))))</formula>
    </cfRule>
  </conditionalFormatting>
  <conditionalFormatting sqref="I725">
    <cfRule type="cellIs" dxfId="3823" priority="1669" operator="between">
      <formula>5</formula>
      <formula>9</formula>
    </cfRule>
  </conditionalFormatting>
  <conditionalFormatting sqref="I725">
    <cfRule type="cellIs" dxfId="3822" priority="1670" operator="between">
      <formula>3</formula>
      <formula>4</formula>
    </cfRule>
  </conditionalFormatting>
  <conditionalFormatting sqref="I725">
    <cfRule type="cellIs" dxfId="3821" priority="1671" operator="between">
      <formula>1</formula>
      <formula>2</formula>
    </cfRule>
  </conditionalFormatting>
  <conditionalFormatting sqref="E730:E732 E735:E736">
    <cfRule type="containsText" dxfId="3820" priority="1648" operator="containsText" text="BAJO">
      <formula>NOT(ISERROR(SEARCH(("BAJO"),(E730))))</formula>
    </cfRule>
  </conditionalFormatting>
  <conditionalFormatting sqref="E730:E732 E735:E736">
    <cfRule type="containsText" dxfId="3819" priority="1649" operator="containsText" text="MEDIO">
      <formula>NOT(ISERROR(SEARCH(("MEDIO"),(E730))))</formula>
    </cfRule>
  </conditionalFormatting>
  <conditionalFormatting sqref="E730:E732 E735:E736">
    <cfRule type="containsText" dxfId="3818" priority="1650" operator="containsText" text="ALTO">
      <formula>NOT(ISERROR(SEARCH(("ALTO"),(E730))))</formula>
    </cfRule>
  </conditionalFormatting>
  <conditionalFormatting sqref="E730:E732 E735:E736">
    <cfRule type="cellIs" dxfId="3817" priority="1651" operator="between">
      <formula>5</formula>
      <formula>9</formula>
    </cfRule>
  </conditionalFormatting>
  <conditionalFormatting sqref="E730:E732 E735:E736">
    <cfRule type="cellIs" dxfId="3816" priority="1652" operator="between">
      <formula>3</formula>
      <formula>4</formula>
    </cfRule>
  </conditionalFormatting>
  <conditionalFormatting sqref="E730:E732 E735:E736">
    <cfRule type="cellIs" dxfId="3815" priority="1653" operator="between">
      <formula>1</formula>
      <formula>2</formula>
    </cfRule>
  </conditionalFormatting>
  <conditionalFormatting sqref="I730:I732 I735:I736">
    <cfRule type="containsText" dxfId="3814" priority="1654" operator="containsText" text="BAJO">
      <formula>NOT(ISERROR(SEARCH(("BAJO"),(I730))))</formula>
    </cfRule>
  </conditionalFormatting>
  <conditionalFormatting sqref="I730:I732 I735:I736">
    <cfRule type="containsText" dxfId="3813" priority="1655" operator="containsText" text="MEDIO">
      <formula>NOT(ISERROR(SEARCH(("MEDIO"),(I730))))</formula>
    </cfRule>
  </conditionalFormatting>
  <conditionalFormatting sqref="I730:I732 I735:I736">
    <cfRule type="containsText" dxfId="3812" priority="1656" operator="containsText" text="ALTO">
      <formula>NOT(ISERROR(SEARCH(("ALTO"),(I730))))</formula>
    </cfRule>
  </conditionalFormatting>
  <conditionalFormatting sqref="I730:I732 I735:I736">
    <cfRule type="cellIs" dxfId="3811" priority="1657" operator="between">
      <formula>5</formula>
      <formula>9</formula>
    </cfRule>
  </conditionalFormatting>
  <conditionalFormatting sqref="I730:I732 I735:I736">
    <cfRule type="cellIs" dxfId="3810" priority="1658" operator="between">
      <formula>3</formula>
      <formula>4</formula>
    </cfRule>
  </conditionalFormatting>
  <conditionalFormatting sqref="I730:I732 I735:I736">
    <cfRule type="cellIs" dxfId="3809" priority="1659" operator="between">
      <formula>1</formula>
      <formula>2</formula>
    </cfRule>
  </conditionalFormatting>
  <conditionalFormatting sqref="E734">
    <cfRule type="containsText" dxfId="3808" priority="1636" operator="containsText" text="BAJO">
      <formula>NOT(ISERROR(SEARCH(("BAJO"),(E734))))</formula>
    </cfRule>
  </conditionalFormatting>
  <conditionalFormatting sqref="E734">
    <cfRule type="containsText" dxfId="3807" priority="1637" operator="containsText" text="MEDIO">
      <formula>NOT(ISERROR(SEARCH(("MEDIO"),(E734))))</formula>
    </cfRule>
  </conditionalFormatting>
  <conditionalFormatting sqref="E734">
    <cfRule type="containsText" dxfId="3806" priority="1638" operator="containsText" text="ALTO">
      <formula>NOT(ISERROR(SEARCH(("ALTO"),(E734))))</formula>
    </cfRule>
  </conditionalFormatting>
  <conditionalFormatting sqref="E734">
    <cfRule type="cellIs" dxfId="3805" priority="1639" operator="between">
      <formula>5</formula>
      <formula>9</formula>
    </cfRule>
  </conditionalFormatting>
  <conditionalFormatting sqref="E734">
    <cfRule type="cellIs" dxfId="3804" priority="1640" operator="between">
      <formula>3</formula>
      <formula>4</formula>
    </cfRule>
  </conditionalFormatting>
  <conditionalFormatting sqref="E734">
    <cfRule type="cellIs" dxfId="3803" priority="1641" operator="between">
      <formula>1</formula>
      <formula>2</formula>
    </cfRule>
  </conditionalFormatting>
  <conditionalFormatting sqref="I734">
    <cfRule type="containsText" dxfId="3802" priority="1642" operator="containsText" text="BAJO">
      <formula>NOT(ISERROR(SEARCH(("BAJO"),(I734))))</formula>
    </cfRule>
  </conditionalFormatting>
  <conditionalFormatting sqref="I734">
    <cfRule type="containsText" dxfId="3801" priority="1643" operator="containsText" text="MEDIO">
      <formula>NOT(ISERROR(SEARCH(("MEDIO"),(I734))))</formula>
    </cfRule>
  </conditionalFormatting>
  <conditionalFormatting sqref="I734">
    <cfRule type="containsText" dxfId="3800" priority="1644" operator="containsText" text="ALTO">
      <formula>NOT(ISERROR(SEARCH(("ALTO"),(I734))))</formula>
    </cfRule>
  </conditionalFormatting>
  <conditionalFormatting sqref="I734">
    <cfRule type="cellIs" dxfId="3799" priority="1645" operator="between">
      <formula>5</formula>
      <formula>9</formula>
    </cfRule>
  </conditionalFormatting>
  <conditionalFormatting sqref="I734">
    <cfRule type="cellIs" dxfId="3798" priority="1646" operator="between">
      <formula>3</formula>
      <formula>4</formula>
    </cfRule>
  </conditionalFormatting>
  <conditionalFormatting sqref="I734">
    <cfRule type="cellIs" dxfId="3797" priority="1647" operator="between">
      <formula>1</formula>
      <formula>2</formula>
    </cfRule>
  </conditionalFormatting>
  <conditionalFormatting sqref="E739:E741 E744:E745">
    <cfRule type="containsText" dxfId="3796" priority="1624" operator="containsText" text="BAJO">
      <formula>NOT(ISERROR(SEARCH(("BAJO"),(E739))))</formula>
    </cfRule>
  </conditionalFormatting>
  <conditionalFormatting sqref="E739:E741 E744:E745">
    <cfRule type="containsText" dxfId="3795" priority="1625" operator="containsText" text="MEDIO">
      <formula>NOT(ISERROR(SEARCH(("MEDIO"),(E739))))</formula>
    </cfRule>
  </conditionalFormatting>
  <conditionalFormatting sqref="E739:E741 E744:E745">
    <cfRule type="containsText" dxfId="3794" priority="1626" operator="containsText" text="ALTO">
      <formula>NOT(ISERROR(SEARCH(("ALTO"),(E739))))</formula>
    </cfRule>
  </conditionalFormatting>
  <conditionalFormatting sqref="E739:E741 E744:E745">
    <cfRule type="cellIs" dxfId="3793" priority="1627" operator="between">
      <formula>5</formula>
      <formula>9</formula>
    </cfRule>
  </conditionalFormatting>
  <conditionalFormatting sqref="E739:E741 E744:E745">
    <cfRule type="cellIs" dxfId="3792" priority="1628" operator="between">
      <formula>3</formula>
      <formula>4</formula>
    </cfRule>
  </conditionalFormatting>
  <conditionalFormatting sqref="E739:E741 E744:E745">
    <cfRule type="cellIs" dxfId="3791" priority="1629" operator="between">
      <formula>1</formula>
      <formula>2</formula>
    </cfRule>
  </conditionalFormatting>
  <conditionalFormatting sqref="I739:I741 I744:I745">
    <cfRule type="containsText" dxfId="3790" priority="1630" operator="containsText" text="BAJO">
      <formula>NOT(ISERROR(SEARCH(("BAJO"),(I739))))</formula>
    </cfRule>
  </conditionalFormatting>
  <conditionalFormatting sqref="I739:I741 I744:I745">
    <cfRule type="containsText" dxfId="3789" priority="1631" operator="containsText" text="MEDIO">
      <formula>NOT(ISERROR(SEARCH(("MEDIO"),(I739))))</formula>
    </cfRule>
  </conditionalFormatting>
  <conditionalFormatting sqref="I739:I741 I744:I745">
    <cfRule type="containsText" dxfId="3788" priority="1632" operator="containsText" text="ALTO">
      <formula>NOT(ISERROR(SEARCH(("ALTO"),(I739))))</formula>
    </cfRule>
  </conditionalFormatting>
  <conditionalFormatting sqref="I739:I741 I744:I745">
    <cfRule type="cellIs" dxfId="3787" priority="1633" operator="between">
      <formula>5</formula>
      <formula>9</formula>
    </cfRule>
  </conditionalFormatting>
  <conditionalFormatting sqref="I739:I741 I744:I745">
    <cfRule type="cellIs" dxfId="3786" priority="1634" operator="between">
      <formula>3</formula>
      <formula>4</formula>
    </cfRule>
  </conditionalFormatting>
  <conditionalFormatting sqref="I739:I741 I744:I745">
    <cfRule type="cellIs" dxfId="3785" priority="1635" operator="between">
      <formula>1</formula>
      <formula>2</formula>
    </cfRule>
  </conditionalFormatting>
  <conditionalFormatting sqref="E743">
    <cfRule type="containsText" dxfId="3784" priority="1612" operator="containsText" text="BAJO">
      <formula>NOT(ISERROR(SEARCH(("BAJO"),(E743))))</formula>
    </cfRule>
  </conditionalFormatting>
  <conditionalFormatting sqref="E743">
    <cfRule type="containsText" dxfId="3783" priority="1613" operator="containsText" text="MEDIO">
      <formula>NOT(ISERROR(SEARCH(("MEDIO"),(E743))))</formula>
    </cfRule>
  </conditionalFormatting>
  <conditionalFormatting sqref="E743">
    <cfRule type="containsText" dxfId="3782" priority="1614" operator="containsText" text="ALTO">
      <formula>NOT(ISERROR(SEARCH(("ALTO"),(E743))))</formula>
    </cfRule>
  </conditionalFormatting>
  <conditionalFormatting sqref="E743">
    <cfRule type="cellIs" dxfId="3781" priority="1615" operator="between">
      <formula>5</formula>
      <formula>9</formula>
    </cfRule>
  </conditionalFormatting>
  <conditionalFormatting sqref="E743">
    <cfRule type="cellIs" dxfId="3780" priority="1616" operator="between">
      <formula>3</formula>
      <formula>4</formula>
    </cfRule>
  </conditionalFormatting>
  <conditionalFormatting sqref="E743">
    <cfRule type="cellIs" dxfId="3779" priority="1617" operator="between">
      <formula>1</formula>
      <formula>2</formula>
    </cfRule>
  </conditionalFormatting>
  <conditionalFormatting sqref="I743">
    <cfRule type="containsText" dxfId="3778" priority="1618" operator="containsText" text="BAJO">
      <formula>NOT(ISERROR(SEARCH(("BAJO"),(I743))))</formula>
    </cfRule>
  </conditionalFormatting>
  <conditionalFormatting sqref="I743">
    <cfRule type="containsText" dxfId="3777" priority="1619" operator="containsText" text="MEDIO">
      <formula>NOT(ISERROR(SEARCH(("MEDIO"),(I743))))</formula>
    </cfRule>
  </conditionalFormatting>
  <conditionalFormatting sqref="I743">
    <cfRule type="containsText" dxfId="3776" priority="1620" operator="containsText" text="ALTO">
      <formula>NOT(ISERROR(SEARCH(("ALTO"),(I743))))</formula>
    </cfRule>
  </conditionalFormatting>
  <conditionalFormatting sqref="I743">
    <cfRule type="cellIs" dxfId="3775" priority="1621" operator="between">
      <formula>5</formula>
      <formula>9</formula>
    </cfRule>
  </conditionalFormatting>
  <conditionalFormatting sqref="I743">
    <cfRule type="cellIs" dxfId="3774" priority="1622" operator="between">
      <formula>3</formula>
      <formula>4</formula>
    </cfRule>
  </conditionalFormatting>
  <conditionalFormatting sqref="I743">
    <cfRule type="cellIs" dxfId="3773" priority="1623" operator="between">
      <formula>1</formula>
      <formula>2</formula>
    </cfRule>
  </conditionalFormatting>
  <conditionalFormatting sqref="E748:E750 E753:E754">
    <cfRule type="containsText" dxfId="3772" priority="1600" operator="containsText" text="BAJO">
      <formula>NOT(ISERROR(SEARCH(("BAJO"),(E748))))</formula>
    </cfRule>
  </conditionalFormatting>
  <conditionalFormatting sqref="E748:E750 E753:E754">
    <cfRule type="containsText" dxfId="3771" priority="1601" operator="containsText" text="MEDIO">
      <formula>NOT(ISERROR(SEARCH(("MEDIO"),(E748))))</formula>
    </cfRule>
  </conditionalFormatting>
  <conditionalFormatting sqref="E748:E750 E753:E754">
    <cfRule type="containsText" dxfId="3770" priority="1602" operator="containsText" text="ALTO">
      <formula>NOT(ISERROR(SEARCH(("ALTO"),(E748))))</formula>
    </cfRule>
  </conditionalFormatting>
  <conditionalFormatting sqref="E748:E750 E753:E754">
    <cfRule type="cellIs" dxfId="3769" priority="1603" operator="between">
      <formula>5</formula>
      <formula>9</formula>
    </cfRule>
  </conditionalFormatting>
  <conditionalFormatting sqref="E748:E750 E753:E754">
    <cfRule type="cellIs" dxfId="3768" priority="1604" operator="between">
      <formula>3</formula>
      <formula>4</formula>
    </cfRule>
  </conditionalFormatting>
  <conditionalFormatting sqref="E748:E750 E753:E754">
    <cfRule type="cellIs" dxfId="3767" priority="1605" operator="between">
      <formula>1</formula>
      <formula>2</formula>
    </cfRule>
  </conditionalFormatting>
  <conditionalFormatting sqref="I748:I750 I753:I754">
    <cfRule type="containsText" dxfId="3766" priority="1606" operator="containsText" text="BAJO">
      <formula>NOT(ISERROR(SEARCH(("BAJO"),(I748))))</formula>
    </cfRule>
  </conditionalFormatting>
  <conditionalFormatting sqref="I748:I750 I753:I754">
    <cfRule type="containsText" dxfId="3765" priority="1607" operator="containsText" text="MEDIO">
      <formula>NOT(ISERROR(SEARCH(("MEDIO"),(I748))))</formula>
    </cfRule>
  </conditionalFormatting>
  <conditionalFormatting sqref="I748:I750 I753:I754">
    <cfRule type="containsText" dxfId="3764" priority="1608" operator="containsText" text="ALTO">
      <formula>NOT(ISERROR(SEARCH(("ALTO"),(I748))))</formula>
    </cfRule>
  </conditionalFormatting>
  <conditionalFormatting sqref="I748:I750 I753:I754">
    <cfRule type="cellIs" dxfId="3763" priority="1609" operator="between">
      <formula>5</formula>
      <formula>9</formula>
    </cfRule>
  </conditionalFormatting>
  <conditionalFormatting sqref="I748:I750 I753:I754">
    <cfRule type="cellIs" dxfId="3762" priority="1610" operator="between">
      <formula>3</formula>
      <formula>4</formula>
    </cfRule>
  </conditionalFormatting>
  <conditionalFormatting sqref="I748:I750 I753:I754">
    <cfRule type="cellIs" dxfId="3761" priority="1611" operator="between">
      <formula>1</formula>
      <formula>2</formula>
    </cfRule>
  </conditionalFormatting>
  <conditionalFormatting sqref="E752">
    <cfRule type="containsText" dxfId="3760" priority="1588" operator="containsText" text="BAJO">
      <formula>NOT(ISERROR(SEARCH(("BAJO"),(E752))))</formula>
    </cfRule>
  </conditionalFormatting>
  <conditionalFormatting sqref="E752">
    <cfRule type="containsText" dxfId="3759" priority="1589" operator="containsText" text="MEDIO">
      <formula>NOT(ISERROR(SEARCH(("MEDIO"),(E752))))</formula>
    </cfRule>
  </conditionalFormatting>
  <conditionalFormatting sqref="E752">
    <cfRule type="containsText" dxfId="3758" priority="1590" operator="containsText" text="ALTO">
      <formula>NOT(ISERROR(SEARCH(("ALTO"),(E752))))</formula>
    </cfRule>
  </conditionalFormatting>
  <conditionalFormatting sqref="E752">
    <cfRule type="cellIs" dxfId="3757" priority="1591" operator="between">
      <formula>5</formula>
      <formula>9</formula>
    </cfRule>
  </conditionalFormatting>
  <conditionalFormatting sqref="E752">
    <cfRule type="cellIs" dxfId="3756" priority="1592" operator="between">
      <formula>3</formula>
      <formula>4</formula>
    </cfRule>
  </conditionalFormatting>
  <conditionalFormatting sqref="E752">
    <cfRule type="cellIs" dxfId="3755" priority="1593" operator="between">
      <formula>1</formula>
      <formula>2</formula>
    </cfRule>
  </conditionalFormatting>
  <conditionalFormatting sqref="I752">
    <cfRule type="containsText" dxfId="3754" priority="1594" operator="containsText" text="BAJO">
      <formula>NOT(ISERROR(SEARCH(("BAJO"),(I752))))</formula>
    </cfRule>
  </conditionalFormatting>
  <conditionalFormatting sqref="I752">
    <cfRule type="containsText" dxfId="3753" priority="1595" operator="containsText" text="MEDIO">
      <formula>NOT(ISERROR(SEARCH(("MEDIO"),(I752))))</formula>
    </cfRule>
  </conditionalFormatting>
  <conditionalFormatting sqref="I752">
    <cfRule type="containsText" dxfId="3752" priority="1596" operator="containsText" text="ALTO">
      <formula>NOT(ISERROR(SEARCH(("ALTO"),(I752))))</formula>
    </cfRule>
  </conditionalFormatting>
  <conditionalFormatting sqref="I752">
    <cfRule type="cellIs" dxfId="3751" priority="1597" operator="between">
      <formula>5</formula>
      <formula>9</formula>
    </cfRule>
  </conditionalFormatting>
  <conditionalFormatting sqref="I752">
    <cfRule type="cellIs" dxfId="3750" priority="1598" operator="between">
      <formula>3</formula>
      <formula>4</formula>
    </cfRule>
  </conditionalFormatting>
  <conditionalFormatting sqref="I752">
    <cfRule type="cellIs" dxfId="3749" priority="1599" operator="between">
      <formula>1</formula>
      <formula>2</formula>
    </cfRule>
  </conditionalFormatting>
  <conditionalFormatting sqref="E757:E759 E762:E763">
    <cfRule type="containsText" dxfId="3748" priority="1576" operator="containsText" text="BAJO">
      <formula>NOT(ISERROR(SEARCH(("BAJO"),(E757))))</formula>
    </cfRule>
  </conditionalFormatting>
  <conditionalFormatting sqref="E757:E759 E762:E763">
    <cfRule type="containsText" dxfId="3747" priority="1577" operator="containsText" text="MEDIO">
      <formula>NOT(ISERROR(SEARCH(("MEDIO"),(E757))))</formula>
    </cfRule>
  </conditionalFormatting>
  <conditionalFormatting sqref="E757:E759 E762:E763">
    <cfRule type="containsText" dxfId="3746" priority="1578" operator="containsText" text="ALTO">
      <formula>NOT(ISERROR(SEARCH(("ALTO"),(E757))))</formula>
    </cfRule>
  </conditionalFormatting>
  <conditionalFormatting sqref="E757:E759 E762:E763">
    <cfRule type="cellIs" dxfId="3745" priority="1579" operator="between">
      <formula>5</formula>
      <formula>9</formula>
    </cfRule>
  </conditionalFormatting>
  <conditionalFormatting sqref="E757:E759 E762:E763">
    <cfRule type="cellIs" dxfId="3744" priority="1580" operator="between">
      <formula>3</formula>
      <formula>4</formula>
    </cfRule>
  </conditionalFormatting>
  <conditionalFormatting sqref="E757:E759 E762:E763">
    <cfRule type="cellIs" dxfId="3743" priority="1581" operator="between">
      <formula>1</formula>
      <formula>2</formula>
    </cfRule>
  </conditionalFormatting>
  <conditionalFormatting sqref="I757:I759 I762:I763">
    <cfRule type="containsText" dxfId="3742" priority="1582" operator="containsText" text="BAJO">
      <formula>NOT(ISERROR(SEARCH(("BAJO"),(I757))))</formula>
    </cfRule>
  </conditionalFormatting>
  <conditionalFormatting sqref="I757:I759 I762:I763">
    <cfRule type="containsText" dxfId="3741" priority="1583" operator="containsText" text="MEDIO">
      <formula>NOT(ISERROR(SEARCH(("MEDIO"),(I757))))</formula>
    </cfRule>
  </conditionalFormatting>
  <conditionalFormatting sqref="I757:I759 I762:I763">
    <cfRule type="containsText" dxfId="3740" priority="1584" operator="containsText" text="ALTO">
      <formula>NOT(ISERROR(SEARCH(("ALTO"),(I757))))</formula>
    </cfRule>
  </conditionalFormatting>
  <conditionalFormatting sqref="I757:I759 I762:I763">
    <cfRule type="cellIs" dxfId="3739" priority="1585" operator="between">
      <formula>5</formula>
      <formula>9</formula>
    </cfRule>
  </conditionalFormatting>
  <conditionalFormatting sqref="I757:I759 I762:I763">
    <cfRule type="cellIs" dxfId="3738" priority="1586" operator="between">
      <formula>3</formula>
      <formula>4</formula>
    </cfRule>
  </conditionalFormatting>
  <conditionalFormatting sqref="I757:I759 I762:I763">
    <cfRule type="cellIs" dxfId="3737" priority="1587" operator="between">
      <formula>1</formula>
      <formula>2</formula>
    </cfRule>
  </conditionalFormatting>
  <conditionalFormatting sqref="E761">
    <cfRule type="containsText" dxfId="3736" priority="1564" operator="containsText" text="BAJO">
      <formula>NOT(ISERROR(SEARCH(("BAJO"),(E761))))</formula>
    </cfRule>
  </conditionalFormatting>
  <conditionalFormatting sqref="E761">
    <cfRule type="containsText" dxfId="3735" priority="1565" operator="containsText" text="MEDIO">
      <formula>NOT(ISERROR(SEARCH(("MEDIO"),(E761))))</formula>
    </cfRule>
  </conditionalFormatting>
  <conditionalFormatting sqref="E761">
    <cfRule type="containsText" dxfId="3734" priority="1566" operator="containsText" text="ALTO">
      <formula>NOT(ISERROR(SEARCH(("ALTO"),(E761))))</formula>
    </cfRule>
  </conditionalFormatting>
  <conditionalFormatting sqref="E761">
    <cfRule type="cellIs" dxfId="3733" priority="1567" operator="between">
      <formula>5</formula>
      <formula>9</formula>
    </cfRule>
  </conditionalFormatting>
  <conditionalFormatting sqref="E761">
    <cfRule type="cellIs" dxfId="3732" priority="1568" operator="between">
      <formula>3</formula>
      <formula>4</formula>
    </cfRule>
  </conditionalFormatting>
  <conditionalFormatting sqref="E761">
    <cfRule type="cellIs" dxfId="3731" priority="1569" operator="between">
      <formula>1</formula>
      <formula>2</formula>
    </cfRule>
  </conditionalFormatting>
  <conditionalFormatting sqref="I761">
    <cfRule type="containsText" dxfId="3730" priority="1570" operator="containsText" text="BAJO">
      <formula>NOT(ISERROR(SEARCH(("BAJO"),(I761))))</formula>
    </cfRule>
  </conditionalFormatting>
  <conditionalFormatting sqref="I761">
    <cfRule type="containsText" dxfId="3729" priority="1571" operator="containsText" text="MEDIO">
      <formula>NOT(ISERROR(SEARCH(("MEDIO"),(I761))))</formula>
    </cfRule>
  </conditionalFormatting>
  <conditionalFormatting sqref="I761">
    <cfRule type="containsText" dxfId="3728" priority="1572" operator="containsText" text="ALTO">
      <formula>NOT(ISERROR(SEARCH(("ALTO"),(I761))))</formula>
    </cfRule>
  </conditionalFormatting>
  <conditionalFormatting sqref="I761">
    <cfRule type="cellIs" dxfId="3727" priority="1573" operator="between">
      <formula>5</formula>
      <formula>9</formula>
    </cfRule>
  </conditionalFormatting>
  <conditionalFormatting sqref="I761">
    <cfRule type="cellIs" dxfId="3726" priority="1574" operator="between">
      <formula>3</formula>
      <formula>4</formula>
    </cfRule>
  </conditionalFormatting>
  <conditionalFormatting sqref="I761">
    <cfRule type="cellIs" dxfId="3725" priority="1575" operator="between">
      <formula>1</formula>
      <formula>2</formula>
    </cfRule>
  </conditionalFormatting>
  <conditionalFormatting sqref="E766:E768 E771:E772">
    <cfRule type="containsText" dxfId="3724" priority="1552" operator="containsText" text="BAJO">
      <formula>NOT(ISERROR(SEARCH(("BAJO"),(E766))))</formula>
    </cfRule>
  </conditionalFormatting>
  <conditionalFormatting sqref="E766:E768 E771:E772">
    <cfRule type="containsText" dxfId="3723" priority="1553" operator="containsText" text="MEDIO">
      <formula>NOT(ISERROR(SEARCH(("MEDIO"),(E766))))</formula>
    </cfRule>
  </conditionalFormatting>
  <conditionalFormatting sqref="E766:E768 E771:E772">
    <cfRule type="containsText" dxfId="3722" priority="1554" operator="containsText" text="ALTO">
      <formula>NOT(ISERROR(SEARCH(("ALTO"),(E766))))</formula>
    </cfRule>
  </conditionalFormatting>
  <conditionalFormatting sqref="E766:E768 E771:E772">
    <cfRule type="cellIs" dxfId="3721" priority="1555" operator="between">
      <formula>5</formula>
      <formula>9</formula>
    </cfRule>
  </conditionalFormatting>
  <conditionalFormatting sqref="E766:E768 E771:E772">
    <cfRule type="cellIs" dxfId="3720" priority="1556" operator="between">
      <formula>3</formula>
      <formula>4</formula>
    </cfRule>
  </conditionalFormatting>
  <conditionalFormatting sqref="E766:E768 E771:E772">
    <cfRule type="cellIs" dxfId="3719" priority="1557" operator="between">
      <formula>1</formula>
      <formula>2</formula>
    </cfRule>
  </conditionalFormatting>
  <conditionalFormatting sqref="I766:I768 I771:I772">
    <cfRule type="containsText" dxfId="3718" priority="1558" operator="containsText" text="BAJO">
      <formula>NOT(ISERROR(SEARCH(("BAJO"),(I766))))</formula>
    </cfRule>
  </conditionalFormatting>
  <conditionalFormatting sqref="I766:I768 I771:I772">
    <cfRule type="containsText" dxfId="3717" priority="1559" operator="containsText" text="MEDIO">
      <formula>NOT(ISERROR(SEARCH(("MEDIO"),(I766))))</formula>
    </cfRule>
  </conditionalFormatting>
  <conditionalFormatting sqref="I766:I768 I771:I772">
    <cfRule type="containsText" dxfId="3716" priority="1560" operator="containsText" text="ALTO">
      <formula>NOT(ISERROR(SEARCH(("ALTO"),(I766))))</formula>
    </cfRule>
  </conditionalFormatting>
  <conditionalFormatting sqref="I766:I768 I771:I772">
    <cfRule type="cellIs" dxfId="3715" priority="1561" operator="between">
      <formula>5</formula>
      <formula>9</formula>
    </cfRule>
  </conditionalFormatting>
  <conditionalFormatting sqref="I766:I768 I771:I772">
    <cfRule type="cellIs" dxfId="3714" priority="1562" operator="between">
      <formula>3</formula>
      <formula>4</formula>
    </cfRule>
  </conditionalFormatting>
  <conditionalFormatting sqref="I766:I768 I771:I772">
    <cfRule type="cellIs" dxfId="3713" priority="1563" operator="between">
      <formula>1</formula>
      <formula>2</formula>
    </cfRule>
  </conditionalFormatting>
  <conditionalFormatting sqref="E770">
    <cfRule type="containsText" dxfId="3712" priority="1540" operator="containsText" text="BAJO">
      <formula>NOT(ISERROR(SEARCH(("BAJO"),(E770))))</formula>
    </cfRule>
  </conditionalFormatting>
  <conditionalFormatting sqref="E770">
    <cfRule type="containsText" dxfId="3711" priority="1541" operator="containsText" text="MEDIO">
      <formula>NOT(ISERROR(SEARCH(("MEDIO"),(E770))))</formula>
    </cfRule>
  </conditionalFormatting>
  <conditionalFormatting sqref="E770">
    <cfRule type="containsText" dxfId="3710" priority="1542" operator="containsText" text="ALTO">
      <formula>NOT(ISERROR(SEARCH(("ALTO"),(E770))))</formula>
    </cfRule>
  </conditionalFormatting>
  <conditionalFormatting sqref="E770">
    <cfRule type="cellIs" dxfId="3709" priority="1543" operator="between">
      <formula>5</formula>
      <formula>9</formula>
    </cfRule>
  </conditionalFormatting>
  <conditionalFormatting sqref="E770">
    <cfRule type="cellIs" dxfId="3708" priority="1544" operator="between">
      <formula>3</formula>
      <formula>4</formula>
    </cfRule>
  </conditionalFormatting>
  <conditionalFormatting sqref="E770">
    <cfRule type="cellIs" dxfId="3707" priority="1545" operator="between">
      <formula>1</formula>
      <formula>2</formula>
    </cfRule>
  </conditionalFormatting>
  <conditionalFormatting sqref="I770">
    <cfRule type="containsText" dxfId="3706" priority="1546" operator="containsText" text="BAJO">
      <formula>NOT(ISERROR(SEARCH(("BAJO"),(I770))))</formula>
    </cfRule>
  </conditionalFormatting>
  <conditionalFormatting sqref="I770">
    <cfRule type="containsText" dxfId="3705" priority="1547" operator="containsText" text="MEDIO">
      <formula>NOT(ISERROR(SEARCH(("MEDIO"),(I770))))</formula>
    </cfRule>
  </conditionalFormatting>
  <conditionalFormatting sqref="I770">
    <cfRule type="containsText" dxfId="3704" priority="1548" operator="containsText" text="ALTO">
      <formula>NOT(ISERROR(SEARCH(("ALTO"),(I770))))</formula>
    </cfRule>
  </conditionalFormatting>
  <conditionalFormatting sqref="I770">
    <cfRule type="cellIs" dxfId="3703" priority="1549" operator="between">
      <formula>5</formula>
      <formula>9</formula>
    </cfRule>
  </conditionalFormatting>
  <conditionalFormatting sqref="I770">
    <cfRule type="cellIs" dxfId="3702" priority="1550" operator="between">
      <formula>3</formula>
      <formula>4</formula>
    </cfRule>
  </conditionalFormatting>
  <conditionalFormatting sqref="I770">
    <cfRule type="cellIs" dxfId="3701" priority="1551" operator="between">
      <formula>1</formula>
      <formula>2</formula>
    </cfRule>
  </conditionalFormatting>
  <conditionalFormatting sqref="E775:E777 E780:E781">
    <cfRule type="containsText" dxfId="3700" priority="1528" operator="containsText" text="BAJO">
      <formula>NOT(ISERROR(SEARCH(("BAJO"),(E775))))</formula>
    </cfRule>
  </conditionalFormatting>
  <conditionalFormatting sqref="E775:E777 E780:E781">
    <cfRule type="containsText" dxfId="3699" priority="1529" operator="containsText" text="MEDIO">
      <formula>NOT(ISERROR(SEARCH(("MEDIO"),(E775))))</formula>
    </cfRule>
  </conditionalFormatting>
  <conditionalFormatting sqref="E775:E777 E780:E781">
    <cfRule type="containsText" dxfId="3698" priority="1530" operator="containsText" text="ALTO">
      <formula>NOT(ISERROR(SEARCH(("ALTO"),(E775))))</formula>
    </cfRule>
  </conditionalFormatting>
  <conditionalFormatting sqref="E775:E777 E780:E781">
    <cfRule type="cellIs" dxfId="3697" priority="1531" operator="between">
      <formula>5</formula>
      <formula>9</formula>
    </cfRule>
  </conditionalFormatting>
  <conditionalFormatting sqref="E775:E777 E780:E781">
    <cfRule type="cellIs" dxfId="3696" priority="1532" operator="between">
      <formula>3</formula>
      <formula>4</formula>
    </cfRule>
  </conditionalFormatting>
  <conditionalFormatting sqref="E775:E777 E780:E781">
    <cfRule type="cellIs" dxfId="3695" priority="1533" operator="between">
      <formula>1</formula>
      <formula>2</formula>
    </cfRule>
  </conditionalFormatting>
  <conditionalFormatting sqref="I775:I777 I780:I781">
    <cfRule type="containsText" dxfId="3694" priority="1534" operator="containsText" text="BAJO">
      <formula>NOT(ISERROR(SEARCH(("BAJO"),(I775))))</formula>
    </cfRule>
  </conditionalFormatting>
  <conditionalFormatting sqref="I775:I777 I780:I781">
    <cfRule type="containsText" dxfId="3693" priority="1535" operator="containsText" text="MEDIO">
      <formula>NOT(ISERROR(SEARCH(("MEDIO"),(I775))))</formula>
    </cfRule>
  </conditionalFormatting>
  <conditionalFormatting sqref="I775:I777 I780:I781">
    <cfRule type="containsText" dxfId="3692" priority="1536" operator="containsText" text="ALTO">
      <formula>NOT(ISERROR(SEARCH(("ALTO"),(I775))))</formula>
    </cfRule>
  </conditionalFormatting>
  <conditionalFormatting sqref="I775:I777 I780:I781">
    <cfRule type="cellIs" dxfId="3691" priority="1537" operator="between">
      <formula>5</formula>
      <formula>9</formula>
    </cfRule>
  </conditionalFormatting>
  <conditionalFormatting sqref="I775:I777 I780:I781">
    <cfRule type="cellIs" dxfId="3690" priority="1538" operator="between">
      <formula>3</formula>
      <formula>4</formula>
    </cfRule>
  </conditionalFormatting>
  <conditionalFormatting sqref="I775:I777 I780:I781">
    <cfRule type="cellIs" dxfId="3689" priority="1539" operator="between">
      <formula>1</formula>
      <formula>2</formula>
    </cfRule>
  </conditionalFormatting>
  <conditionalFormatting sqref="E779">
    <cfRule type="containsText" dxfId="3688" priority="1516" operator="containsText" text="BAJO">
      <formula>NOT(ISERROR(SEARCH(("BAJO"),(E779))))</formula>
    </cfRule>
  </conditionalFormatting>
  <conditionalFormatting sqref="E779">
    <cfRule type="containsText" dxfId="3687" priority="1517" operator="containsText" text="MEDIO">
      <formula>NOT(ISERROR(SEARCH(("MEDIO"),(E779))))</formula>
    </cfRule>
  </conditionalFormatting>
  <conditionalFormatting sqref="E779">
    <cfRule type="containsText" dxfId="3686" priority="1518" operator="containsText" text="ALTO">
      <formula>NOT(ISERROR(SEARCH(("ALTO"),(E779))))</formula>
    </cfRule>
  </conditionalFormatting>
  <conditionalFormatting sqref="E779">
    <cfRule type="cellIs" dxfId="3685" priority="1519" operator="between">
      <formula>5</formula>
      <formula>9</formula>
    </cfRule>
  </conditionalFormatting>
  <conditionalFormatting sqref="E779">
    <cfRule type="cellIs" dxfId="3684" priority="1520" operator="between">
      <formula>3</formula>
      <formula>4</formula>
    </cfRule>
  </conditionalFormatting>
  <conditionalFormatting sqref="E779">
    <cfRule type="cellIs" dxfId="3683" priority="1521" operator="between">
      <formula>1</formula>
      <formula>2</formula>
    </cfRule>
  </conditionalFormatting>
  <conditionalFormatting sqref="I779">
    <cfRule type="containsText" dxfId="3682" priority="1522" operator="containsText" text="BAJO">
      <formula>NOT(ISERROR(SEARCH(("BAJO"),(I779))))</formula>
    </cfRule>
  </conditionalFormatting>
  <conditionalFormatting sqref="I779">
    <cfRule type="containsText" dxfId="3681" priority="1523" operator="containsText" text="MEDIO">
      <formula>NOT(ISERROR(SEARCH(("MEDIO"),(I779))))</formula>
    </cfRule>
  </conditionalFormatting>
  <conditionalFormatting sqref="I779">
    <cfRule type="containsText" dxfId="3680" priority="1524" operator="containsText" text="ALTO">
      <formula>NOT(ISERROR(SEARCH(("ALTO"),(I779))))</formula>
    </cfRule>
  </conditionalFormatting>
  <conditionalFormatting sqref="I779">
    <cfRule type="cellIs" dxfId="3679" priority="1525" operator="between">
      <formula>5</formula>
      <formula>9</formula>
    </cfRule>
  </conditionalFormatting>
  <conditionalFormatting sqref="I779">
    <cfRule type="cellIs" dxfId="3678" priority="1526" operator="between">
      <formula>3</formula>
      <formula>4</formula>
    </cfRule>
  </conditionalFormatting>
  <conditionalFormatting sqref="I779">
    <cfRule type="cellIs" dxfId="3677" priority="1527" operator="between">
      <formula>1</formula>
      <formula>2</formula>
    </cfRule>
  </conditionalFormatting>
  <conditionalFormatting sqref="E784:E786 E789:E790">
    <cfRule type="containsText" dxfId="3676" priority="1504" operator="containsText" text="BAJO">
      <formula>NOT(ISERROR(SEARCH(("BAJO"),(E784))))</formula>
    </cfRule>
  </conditionalFormatting>
  <conditionalFormatting sqref="E784:E786 E789:E790">
    <cfRule type="containsText" dxfId="3675" priority="1505" operator="containsText" text="MEDIO">
      <formula>NOT(ISERROR(SEARCH(("MEDIO"),(E784))))</formula>
    </cfRule>
  </conditionalFormatting>
  <conditionalFormatting sqref="E784:E786 E789:E790">
    <cfRule type="containsText" dxfId="3674" priority="1506" operator="containsText" text="ALTO">
      <formula>NOT(ISERROR(SEARCH(("ALTO"),(E784))))</formula>
    </cfRule>
  </conditionalFormatting>
  <conditionalFormatting sqref="E784:E786 E789:E790">
    <cfRule type="cellIs" dxfId="3673" priority="1507" operator="between">
      <formula>5</formula>
      <formula>9</formula>
    </cfRule>
  </conditionalFormatting>
  <conditionalFormatting sqref="E784:E786 E789:E790">
    <cfRule type="cellIs" dxfId="3672" priority="1508" operator="between">
      <formula>3</formula>
      <formula>4</formula>
    </cfRule>
  </conditionalFormatting>
  <conditionalFormatting sqref="E784:E786 E789:E790">
    <cfRule type="cellIs" dxfId="3671" priority="1509" operator="between">
      <formula>1</formula>
      <formula>2</formula>
    </cfRule>
  </conditionalFormatting>
  <conditionalFormatting sqref="I784:I786 I789:I790">
    <cfRule type="containsText" dxfId="3670" priority="1510" operator="containsText" text="BAJO">
      <formula>NOT(ISERROR(SEARCH(("BAJO"),(I784))))</formula>
    </cfRule>
  </conditionalFormatting>
  <conditionalFormatting sqref="I784:I786 I789:I790">
    <cfRule type="containsText" dxfId="3669" priority="1511" operator="containsText" text="MEDIO">
      <formula>NOT(ISERROR(SEARCH(("MEDIO"),(I784))))</formula>
    </cfRule>
  </conditionalFormatting>
  <conditionalFormatting sqref="I784:I786 I789:I790">
    <cfRule type="containsText" dxfId="3668" priority="1512" operator="containsText" text="ALTO">
      <formula>NOT(ISERROR(SEARCH(("ALTO"),(I784))))</formula>
    </cfRule>
  </conditionalFormatting>
  <conditionalFormatting sqref="I784:I786 I789:I790">
    <cfRule type="cellIs" dxfId="3667" priority="1513" operator="between">
      <formula>5</formula>
      <formula>9</formula>
    </cfRule>
  </conditionalFormatting>
  <conditionalFormatting sqref="I784:I786 I789:I790">
    <cfRule type="cellIs" dxfId="3666" priority="1514" operator="between">
      <formula>3</formula>
      <formula>4</formula>
    </cfRule>
  </conditionalFormatting>
  <conditionalFormatting sqref="I784:I786 I789:I790">
    <cfRule type="cellIs" dxfId="3665" priority="1515" operator="between">
      <formula>1</formula>
      <formula>2</formula>
    </cfRule>
  </conditionalFormatting>
  <conditionalFormatting sqref="E788">
    <cfRule type="containsText" dxfId="3664" priority="1492" operator="containsText" text="BAJO">
      <formula>NOT(ISERROR(SEARCH(("BAJO"),(E788))))</formula>
    </cfRule>
  </conditionalFormatting>
  <conditionalFormatting sqref="E788">
    <cfRule type="containsText" dxfId="3663" priority="1493" operator="containsText" text="MEDIO">
      <formula>NOT(ISERROR(SEARCH(("MEDIO"),(E788))))</formula>
    </cfRule>
  </conditionalFormatting>
  <conditionalFormatting sqref="E788">
    <cfRule type="containsText" dxfId="3662" priority="1494" operator="containsText" text="ALTO">
      <formula>NOT(ISERROR(SEARCH(("ALTO"),(E788))))</formula>
    </cfRule>
  </conditionalFormatting>
  <conditionalFormatting sqref="E788">
    <cfRule type="cellIs" dxfId="3661" priority="1495" operator="between">
      <formula>5</formula>
      <formula>9</formula>
    </cfRule>
  </conditionalFormatting>
  <conditionalFormatting sqref="E788">
    <cfRule type="cellIs" dxfId="3660" priority="1496" operator="between">
      <formula>3</formula>
      <formula>4</formula>
    </cfRule>
  </conditionalFormatting>
  <conditionalFormatting sqref="E788">
    <cfRule type="cellIs" dxfId="3659" priority="1497" operator="between">
      <formula>1</formula>
      <formula>2</formula>
    </cfRule>
  </conditionalFormatting>
  <conditionalFormatting sqref="I788">
    <cfRule type="containsText" dxfId="3658" priority="1498" operator="containsText" text="BAJO">
      <formula>NOT(ISERROR(SEARCH(("BAJO"),(I788))))</formula>
    </cfRule>
  </conditionalFormatting>
  <conditionalFormatting sqref="I788">
    <cfRule type="containsText" dxfId="3657" priority="1499" operator="containsText" text="MEDIO">
      <formula>NOT(ISERROR(SEARCH(("MEDIO"),(I788))))</formula>
    </cfRule>
  </conditionalFormatting>
  <conditionalFormatting sqref="I788">
    <cfRule type="containsText" dxfId="3656" priority="1500" operator="containsText" text="ALTO">
      <formula>NOT(ISERROR(SEARCH(("ALTO"),(I788))))</formula>
    </cfRule>
  </conditionalFormatting>
  <conditionalFormatting sqref="I788">
    <cfRule type="cellIs" dxfId="3655" priority="1501" operator="between">
      <formula>5</formula>
      <formula>9</formula>
    </cfRule>
  </conditionalFormatting>
  <conditionalFormatting sqref="I788">
    <cfRule type="cellIs" dxfId="3654" priority="1502" operator="between">
      <formula>3</formula>
      <formula>4</formula>
    </cfRule>
  </conditionalFormatting>
  <conditionalFormatting sqref="I788">
    <cfRule type="cellIs" dxfId="3653" priority="1503" operator="between">
      <formula>1</formula>
      <formula>2</formula>
    </cfRule>
  </conditionalFormatting>
  <conditionalFormatting sqref="E793:E795 E798:E799">
    <cfRule type="containsText" dxfId="3652" priority="1480" operator="containsText" text="BAJO">
      <formula>NOT(ISERROR(SEARCH(("BAJO"),(E793))))</formula>
    </cfRule>
  </conditionalFormatting>
  <conditionalFormatting sqref="E793:E795 E798:E799">
    <cfRule type="containsText" dxfId="3651" priority="1481" operator="containsText" text="MEDIO">
      <formula>NOT(ISERROR(SEARCH(("MEDIO"),(E793))))</formula>
    </cfRule>
  </conditionalFormatting>
  <conditionalFormatting sqref="E793:E795 E798:E799">
    <cfRule type="containsText" dxfId="3650" priority="1482" operator="containsText" text="ALTO">
      <formula>NOT(ISERROR(SEARCH(("ALTO"),(E793))))</formula>
    </cfRule>
  </conditionalFormatting>
  <conditionalFormatting sqref="E793:E795 E798:E799">
    <cfRule type="cellIs" dxfId="3649" priority="1483" operator="between">
      <formula>5</formula>
      <formula>9</formula>
    </cfRule>
  </conditionalFormatting>
  <conditionalFormatting sqref="E793:E795 E798:E799">
    <cfRule type="cellIs" dxfId="3648" priority="1484" operator="between">
      <formula>3</formula>
      <formula>4</formula>
    </cfRule>
  </conditionalFormatting>
  <conditionalFormatting sqref="E793:E795 E798:E799">
    <cfRule type="cellIs" dxfId="3647" priority="1485" operator="between">
      <formula>1</formula>
      <formula>2</formula>
    </cfRule>
  </conditionalFormatting>
  <conditionalFormatting sqref="I793:I795 I798:I799">
    <cfRule type="containsText" dxfId="3646" priority="1486" operator="containsText" text="BAJO">
      <formula>NOT(ISERROR(SEARCH(("BAJO"),(I793))))</formula>
    </cfRule>
  </conditionalFormatting>
  <conditionalFormatting sqref="I793:I795 I798:I799">
    <cfRule type="containsText" dxfId="3645" priority="1487" operator="containsText" text="MEDIO">
      <formula>NOT(ISERROR(SEARCH(("MEDIO"),(I793))))</formula>
    </cfRule>
  </conditionalFormatting>
  <conditionalFormatting sqref="I793:I795 I798:I799">
    <cfRule type="containsText" dxfId="3644" priority="1488" operator="containsText" text="ALTO">
      <formula>NOT(ISERROR(SEARCH(("ALTO"),(I793))))</formula>
    </cfRule>
  </conditionalFormatting>
  <conditionalFormatting sqref="I793:I795 I798:I799">
    <cfRule type="cellIs" dxfId="3643" priority="1489" operator="between">
      <formula>5</formula>
      <formula>9</formula>
    </cfRule>
  </conditionalFormatting>
  <conditionalFormatting sqref="I793:I795 I798:I799">
    <cfRule type="cellIs" dxfId="3642" priority="1490" operator="between">
      <formula>3</formula>
      <formula>4</formula>
    </cfRule>
  </conditionalFormatting>
  <conditionalFormatting sqref="I793:I795 I798:I799">
    <cfRule type="cellIs" dxfId="3641" priority="1491" operator="between">
      <formula>1</formula>
      <formula>2</formula>
    </cfRule>
  </conditionalFormatting>
  <conditionalFormatting sqref="E797">
    <cfRule type="containsText" dxfId="3640" priority="1468" operator="containsText" text="BAJO">
      <formula>NOT(ISERROR(SEARCH(("BAJO"),(E797))))</formula>
    </cfRule>
  </conditionalFormatting>
  <conditionalFormatting sqref="E797">
    <cfRule type="containsText" dxfId="3639" priority="1469" operator="containsText" text="MEDIO">
      <formula>NOT(ISERROR(SEARCH(("MEDIO"),(E797))))</formula>
    </cfRule>
  </conditionalFormatting>
  <conditionalFormatting sqref="E797">
    <cfRule type="containsText" dxfId="3638" priority="1470" operator="containsText" text="ALTO">
      <formula>NOT(ISERROR(SEARCH(("ALTO"),(E797))))</formula>
    </cfRule>
  </conditionalFormatting>
  <conditionalFormatting sqref="E797">
    <cfRule type="cellIs" dxfId="3637" priority="1471" operator="between">
      <formula>5</formula>
      <formula>9</formula>
    </cfRule>
  </conditionalFormatting>
  <conditionalFormatting sqref="E797">
    <cfRule type="cellIs" dxfId="3636" priority="1472" operator="between">
      <formula>3</formula>
      <formula>4</formula>
    </cfRule>
  </conditionalFormatting>
  <conditionalFormatting sqref="E797">
    <cfRule type="cellIs" dxfId="3635" priority="1473" operator="between">
      <formula>1</formula>
      <formula>2</formula>
    </cfRule>
  </conditionalFormatting>
  <conditionalFormatting sqref="I797">
    <cfRule type="containsText" dxfId="3634" priority="1474" operator="containsText" text="BAJO">
      <formula>NOT(ISERROR(SEARCH(("BAJO"),(I797))))</formula>
    </cfRule>
  </conditionalFormatting>
  <conditionalFormatting sqref="I797">
    <cfRule type="containsText" dxfId="3633" priority="1475" operator="containsText" text="MEDIO">
      <formula>NOT(ISERROR(SEARCH(("MEDIO"),(I797))))</formula>
    </cfRule>
  </conditionalFormatting>
  <conditionalFormatting sqref="I797">
    <cfRule type="containsText" dxfId="3632" priority="1476" operator="containsText" text="ALTO">
      <formula>NOT(ISERROR(SEARCH(("ALTO"),(I797))))</formula>
    </cfRule>
  </conditionalFormatting>
  <conditionalFormatting sqref="I797">
    <cfRule type="cellIs" dxfId="3631" priority="1477" operator="between">
      <formula>5</formula>
      <formula>9</formula>
    </cfRule>
  </conditionalFormatting>
  <conditionalFormatting sqref="I797">
    <cfRule type="cellIs" dxfId="3630" priority="1478" operator="between">
      <formula>3</formula>
      <formula>4</formula>
    </cfRule>
  </conditionalFormatting>
  <conditionalFormatting sqref="I797">
    <cfRule type="cellIs" dxfId="3629" priority="1479" operator="between">
      <formula>1</formula>
      <formula>2</formula>
    </cfRule>
  </conditionalFormatting>
  <conditionalFormatting sqref="E802:E804 E807:E808">
    <cfRule type="containsText" dxfId="3628" priority="1456" operator="containsText" text="BAJO">
      <formula>NOT(ISERROR(SEARCH(("BAJO"),(E802))))</formula>
    </cfRule>
  </conditionalFormatting>
  <conditionalFormatting sqref="E802:E804 E807:E808">
    <cfRule type="containsText" dxfId="3627" priority="1457" operator="containsText" text="MEDIO">
      <formula>NOT(ISERROR(SEARCH(("MEDIO"),(E802))))</formula>
    </cfRule>
  </conditionalFormatting>
  <conditionalFormatting sqref="E802:E804 E807:E808">
    <cfRule type="containsText" dxfId="3626" priority="1458" operator="containsText" text="ALTO">
      <formula>NOT(ISERROR(SEARCH(("ALTO"),(E802))))</formula>
    </cfRule>
  </conditionalFormatting>
  <conditionalFormatting sqref="E802:E804 E807:E808">
    <cfRule type="cellIs" dxfId="3625" priority="1459" operator="between">
      <formula>5</formula>
      <formula>9</formula>
    </cfRule>
  </conditionalFormatting>
  <conditionalFormatting sqref="E802:E804 E807:E808">
    <cfRule type="cellIs" dxfId="3624" priority="1460" operator="between">
      <formula>3</formula>
      <formula>4</formula>
    </cfRule>
  </conditionalFormatting>
  <conditionalFormatting sqref="E802:E804 E807:E808">
    <cfRule type="cellIs" dxfId="3623" priority="1461" operator="between">
      <formula>1</formula>
      <formula>2</formula>
    </cfRule>
  </conditionalFormatting>
  <conditionalFormatting sqref="I802:I804 I807:I808">
    <cfRule type="containsText" dxfId="3622" priority="1462" operator="containsText" text="BAJO">
      <formula>NOT(ISERROR(SEARCH(("BAJO"),(I802))))</formula>
    </cfRule>
  </conditionalFormatting>
  <conditionalFormatting sqref="I802:I804 I807:I808">
    <cfRule type="containsText" dxfId="3621" priority="1463" operator="containsText" text="MEDIO">
      <formula>NOT(ISERROR(SEARCH(("MEDIO"),(I802))))</formula>
    </cfRule>
  </conditionalFormatting>
  <conditionalFormatting sqref="I802:I804 I807:I808">
    <cfRule type="containsText" dxfId="3620" priority="1464" operator="containsText" text="ALTO">
      <formula>NOT(ISERROR(SEARCH(("ALTO"),(I802))))</formula>
    </cfRule>
  </conditionalFormatting>
  <conditionalFormatting sqref="I802:I804 I807:I808">
    <cfRule type="cellIs" dxfId="3619" priority="1465" operator="between">
      <formula>5</formula>
      <formula>9</formula>
    </cfRule>
  </conditionalFormatting>
  <conditionalFormatting sqref="I802:I804 I807:I808">
    <cfRule type="cellIs" dxfId="3618" priority="1466" operator="between">
      <formula>3</formula>
      <formula>4</formula>
    </cfRule>
  </conditionalFormatting>
  <conditionalFormatting sqref="I802:I804 I807:I808">
    <cfRule type="cellIs" dxfId="3617" priority="1467" operator="between">
      <formula>1</formula>
      <formula>2</formula>
    </cfRule>
  </conditionalFormatting>
  <conditionalFormatting sqref="E806">
    <cfRule type="containsText" dxfId="3616" priority="1444" operator="containsText" text="BAJO">
      <formula>NOT(ISERROR(SEARCH(("BAJO"),(E806))))</formula>
    </cfRule>
  </conditionalFormatting>
  <conditionalFormatting sqref="E806">
    <cfRule type="containsText" dxfId="3615" priority="1445" operator="containsText" text="MEDIO">
      <formula>NOT(ISERROR(SEARCH(("MEDIO"),(E806))))</formula>
    </cfRule>
  </conditionalFormatting>
  <conditionalFormatting sqref="E806">
    <cfRule type="containsText" dxfId="3614" priority="1446" operator="containsText" text="ALTO">
      <formula>NOT(ISERROR(SEARCH(("ALTO"),(E806))))</formula>
    </cfRule>
  </conditionalFormatting>
  <conditionalFormatting sqref="E806">
    <cfRule type="cellIs" dxfId="3613" priority="1447" operator="between">
      <formula>5</formula>
      <formula>9</formula>
    </cfRule>
  </conditionalFormatting>
  <conditionalFormatting sqref="E806">
    <cfRule type="cellIs" dxfId="3612" priority="1448" operator="between">
      <formula>3</formula>
      <formula>4</formula>
    </cfRule>
  </conditionalFormatting>
  <conditionalFormatting sqref="E806">
    <cfRule type="cellIs" dxfId="3611" priority="1449" operator="between">
      <formula>1</formula>
      <formula>2</formula>
    </cfRule>
  </conditionalFormatting>
  <conditionalFormatting sqref="I806">
    <cfRule type="containsText" dxfId="3610" priority="1450" operator="containsText" text="BAJO">
      <formula>NOT(ISERROR(SEARCH(("BAJO"),(I806))))</formula>
    </cfRule>
  </conditionalFormatting>
  <conditionalFormatting sqref="I806">
    <cfRule type="containsText" dxfId="3609" priority="1451" operator="containsText" text="MEDIO">
      <formula>NOT(ISERROR(SEARCH(("MEDIO"),(I806))))</formula>
    </cfRule>
  </conditionalFormatting>
  <conditionalFormatting sqref="I806">
    <cfRule type="containsText" dxfId="3608" priority="1452" operator="containsText" text="ALTO">
      <formula>NOT(ISERROR(SEARCH(("ALTO"),(I806))))</formula>
    </cfRule>
  </conditionalFormatting>
  <conditionalFormatting sqref="I806">
    <cfRule type="cellIs" dxfId="3607" priority="1453" operator="between">
      <formula>5</formula>
      <formula>9</formula>
    </cfRule>
  </conditionalFormatting>
  <conditionalFormatting sqref="I806">
    <cfRule type="cellIs" dxfId="3606" priority="1454" operator="between">
      <formula>3</formula>
      <formula>4</formula>
    </cfRule>
  </conditionalFormatting>
  <conditionalFormatting sqref="I806">
    <cfRule type="cellIs" dxfId="3605" priority="1455" operator="between">
      <formula>1</formula>
      <formula>2</formula>
    </cfRule>
  </conditionalFormatting>
  <conditionalFormatting sqref="E811:E813 E816:E817">
    <cfRule type="containsText" dxfId="3604" priority="1432" operator="containsText" text="BAJO">
      <formula>NOT(ISERROR(SEARCH(("BAJO"),(E811))))</formula>
    </cfRule>
  </conditionalFormatting>
  <conditionalFormatting sqref="E811:E813 E816:E817">
    <cfRule type="containsText" dxfId="3603" priority="1433" operator="containsText" text="MEDIO">
      <formula>NOT(ISERROR(SEARCH(("MEDIO"),(E811))))</formula>
    </cfRule>
  </conditionalFormatting>
  <conditionalFormatting sqref="E811:E813 E816:E817">
    <cfRule type="containsText" dxfId="3602" priority="1434" operator="containsText" text="ALTO">
      <formula>NOT(ISERROR(SEARCH(("ALTO"),(E811))))</formula>
    </cfRule>
  </conditionalFormatting>
  <conditionalFormatting sqref="E811:E813 E816:E817">
    <cfRule type="cellIs" dxfId="3601" priority="1435" operator="between">
      <formula>5</formula>
      <formula>9</formula>
    </cfRule>
  </conditionalFormatting>
  <conditionalFormatting sqref="E811:E813 E816:E817">
    <cfRule type="cellIs" dxfId="3600" priority="1436" operator="between">
      <formula>3</formula>
      <formula>4</formula>
    </cfRule>
  </conditionalFormatting>
  <conditionalFormatting sqref="E811:E813 E816:E817">
    <cfRule type="cellIs" dxfId="3599" priority="1437" operator="between">
      <formula>1</formula>
      <formula>2</formula>
    </cfRule>
  </conditionalFormatting>
  <conditionalFormatting sqref="I811:I813 I816:I817">
    <cfRule type="containsText" dxfId="3598" priority="1438" operator="containsText" text="BAJO">
      <formula>NOT(ISERROR(SEARCH(("BAJO"),(I811))))</formula>
    </cfRule>
  </conditionalFormatting>
  <conditionalFormatting sqref="I811:I813 I816:I817">
    <cfRule type="containsText" dxfId="3597" priority="1439" operator="containsText" text="MEDIO">
      <formula>NOT(ISERROR(SEARCH(("MEDIO"),(I811))))</formula>
    </cfRule>
  </conditionalFormatting>
  <conditionalFormatting sqref="I811:I813 I816:I817">
    <cfRule type="containsText" dxfId="3596" priority="1440" operator="containsText" text="ALTO">
      <formula>NOT(ISERROR(SEARCH(("ALTO"),(I811))))</formula>
    </cfRule>
  </conditionalFormatting>
  <conditionalFormatting sqref="I811:I813 I816:I817">
    <cfRule type="cellIs" dxfId="3595" priority="1441" operator="between">
      <formula>5</formula>
      <formula>9</formula>
    </cfRule>
  </conditionalFormatting>
  <conditionalFormatting sqref="I811:I813 I816:I817">
    <cfRule type="cellIs" dxfId="3594" priority="1442" operator="between">
      <formula>3</formula>
      <formula>4</formula>
    </cfRule>
  </conditionalFormatting>
  <conditionalFormatting sqref="I811:I813 I816:I817">
    <cfRule type="cellIs" dxfId="3593" priority="1443" operator="between">
      <formula>1</formula>
      <formula>2</formula>
    </cfRule>
  </conditionalFormatting>
  <conditionalFormatting sqref="E815">
    <cfRule type="containsText" dxfId="3592" priority="1420" operator="containsText" text="BAJO">
      <formula>NOT(ISERROR(SEARCH(("BAJO"),(E815))))</formula>
    </cfRule>
  </conditionalFormatting>
  <conditionalFormatting sqref="E815">
    <cfRule type="containsText" dxfId="3591" priority="1421" operator="containsText" text="MEDIO">
      <formula>NOT(ISERROR(SEARCH(("MEDIO"),(E815))))</formula>
    </cfRule>
  </conditionalFormatting>
  <conditionalFormatting sqref="E815">
    <cfRule type="containsText" dxfId="3590" priority="1422" operator="containsText" text="ALTO">
      <formula>NOT(ISERROR(SEARCH(("ALTO"),(E815))))</formula>
    </cfRule>
  </conditionalFormatting>
  <conditionalFormatting sqref="E815">
    <cfRule type="cellIs" dxfId="3589" priority="1423" operator="between">
      <formula>5</formula>
      <formula>9</formula>
    </cfRule>
  </conditionalFormatting>
  <conditionalFormatting sqref="E815">
    <cfRule type="cellIs" dxfId="3588" priority="1424" operator="between">
      <formula>3</formula>
      <formula>4</formula>
    </cfRule>
  </conditionalFormatting>
  <conditionalFormatting sqref="E815">
    <cfRule type="cellIs" dxfId="3587" priority="1425" operator="between">
      <formula>1</formula>
      <formula>2</formula>
    </cfRule>
  </conditionalFormatting>
  <conditionalFormatting sqref="I815">
    <cfRule type="containsText" dxfId="3586" priority="1426" operator="containsText" text="BAJO">
      <formula>NOT(ISERROR(SEARCH(("BAJO"),(I815))))</formula>
    </cfRule>
  </conditionalFormatting>
  <conditionalFormatting sqref="I815">
    <cfRule type="containsText" dxfId="3585" priority="1427" operator="containsText" text="MEDIO">
      <formula>NOT(ISERROR(SEARCH(("MEDIO"),(I815))))</formula>
    </cfRule>
  </conditionalFormatting>
  <conditionalFormatting sqref="I815">
    <cfRule type="containsText" dxfId="3584" priority="1428" operator="containsText" text="ALTO">
      <formula>NOT(ISERROR(SEARCH(("ALTO"),(I815))))</formula>
    </cfRule>
  </conditionalFormatting>
  <conditionalFormatting sqref="I815">
    <cfRule type="cellIs" dxfId="3583" priority="1429" operator="between">
      <formula>5</formula>
      <formula>9</formula>
    </cfRule>
  </conditionalFormatting>
  <conditionalFormatting sqref="I815">
    <cfRule type="cellIs" dxfId="3582" priority="1430" operator="between">
      <formula>3</formula>
      <formula>4</formula>
    </cfRule>
  </conditionalFormatting>
  <conditionalFormatting sqref="I815">
    <cfRule type="cellIs" dxfId="3581" priority="1431" operator="between">
      <formula>1</formula>
      <formula>2</formula>
    </cfRule>
  </conditionalFormatting>
  <conditionalFormatting sqref="E562">
    <cfRule type="containsText" dxfId="3580" priority="1408" operator="containsText" text="BAJO">
      <formula>NOT(ISERROR(SEARCH(("BAJO"),(E562))))</formula>
    </cfRule>
  </conditionalFormatting>
  <conditionalFormatting sqref="E562">
    <cfRule type="containsText" dxfId="3579" priority="1409" operator="containsText" text="MEDIO">
      <formula>NOT(ISERROR(SEARCH(("MEDIO"),(E562))))</formula>
    </cfRule>
  </conditionalFormatting>
  <conditionalFormatting sqref="E562">
    <cfRule type="containsText" dxfId="3578" priority="1410" operator="containsText" text="ALTO">
      <formula>NOT(ISERROR(SEARCH(("ALTO"),(E562))))</formula>
    </cfRule>
  </conditionalFormatting>
  <conditionalFormatting sqref="E562">
    <cfRule type="cellIs" dxfId="3577" priority="1411" operator="between">
      <formula>5</formula>
      <formula>9</formula>
    </cfRule>
  </conditionalFormatting>
  <conditionalFormatting sqref="E562">
    <cfRule type="cellIs" dxfId="3576" priority="1412" operator="between">
      <formula>3</formula>
      <formula>4</formula>
    </cfRule>
  </conditionalFormatting>
  <conditionalFormatting sqref="E562">
    <cfRule type="cellIs" dxfId="3575" priority="1413" operator="between">
      <formula>1</formula>
      <formula>2</formula>
    </cfRule>
  </conditionalFormatting>
  <conditionalFormatting sqref="I562">
    <cfRule type="containsText" dxfId="3574" priority="1414" operator="containsText" text="BAJO">
      <formula>NOT(ISERROR(SEARCH(("BAJO"),(I562))))</formula>
    </cfRule>
  </conditionalFormatting>
  <conditionalFormatting sqref="I562">
    <cfRule type="containsText" dxfId="3573" priority="1415" operator="containsText" text="MEDIO">
      <formula>NOT(ISERROR(SEARCH(("MEDIO"),(I562))))</formula>
    </cfRule>
  </conditionalFormatting>
  <conditionalFormatting sqref="I562">
    <cfRule type="containsText" dxfId="3572" priority="1416" operator="containsText" text="ALTO">
      <formula>NOT(ISERROR(SEARCH(("ALTO"),(I562))))</formula>
    </cfRule>
  </conditionalFormatting>
  <conditionalFormatting sqref="I562">
    <cfRule type="cellIs" dxfId="3571" priority="1417" operator="between">
      <formula>5</formula>
      <formula>9</formula>
    </cfRule>
  </conditionalFormatting>
  <conditionalFormatting sqref="I562">
    <cfRule type="cellIs" dxfId="3570" priority="1418" operator="between">
      <formula>3</formula>
      <formula>4</formula>
    </cfRule>
  </conditionalFormatting>
  <conditionalFormatting sqref="I562">
    <cfRule type="cellIs" dxfId="3569" priority="1419" operator="between">
      <formula>1</formula>
      <formula>2</formula>
    </cfRule>
  </conditionalFormatting>
  <conditionalFormatting sqref="E571">
    <cfRule type="containsText" dxfId="3568" priority="1396" operator="containsText" text="BAJO">
      <formula>NOT(ISERROR(SEARCH(("BAJO"),(E571))))</formula>
    </cfRule>
  </conditionalFormatting>
  <conditionalFormatting sqref="E571">
    <cfRule type="containsText" dxfId="3567" priority="1397" operator="containsText" text="MEDIO">
      <formula>NOT(ISERROR(SEARCH(("MEDIO"),(E571))))</formula>
    </cfRule>
  </conditionalFormatting>
  <conditionalFormatting sqref="E571">
    <cfRule type="containsText" dxfId="3566" priority="1398" operator="containsText" text="ALTO">
      <formula>NOT(ISERROR(SEARCH(("ALTO"),(E571))))</formula>
    </cfRule>
  </conditionalFormatting>
  <conditionalFormatting sqref="E571">
    <cfRule type="cellIs" dxfId="3565" priority="1399" operator="between">
      <formula>5</formula>
      <formula>9</formula>
    </cfRule>
  </conditionalFormatting>
  <conditionalFormatting sqref="E571">
    <cfRule type="cellIs" dxfId="3564" priority="1400" operator="between">
      <formula>3</formula>
      <formula>4</formula>
    </cfRule>
  </conditionalFormatting>
  <conditionalFormatting sqref="E571">
    <cfRule type="cellIs" dxfId="3563" priority="1401" operator="between">
      <formula>1</formula>
      <formula>2</formula>
    </cfRule>
  </conditionalFormatting>
  <conditionalFormatting sqref="I571">
    <cfRule type="containsText" dxfId="3562" priority="1402" operator="containsText" text="BAJO">
      <formula>NOT(ISERROR(SEARCH(("BAJO"),(I571))))</formula>
    </cfRule>
  </conditionalFormatting>
  <conditionalFormatting sqref="I571">
    <cfRule type="containsText" dxfId="3561" priority="1403" operator="containsText" text="MEDIO">
      <formula>NOT(ISERROR(SEARCH(("MEDIO"),(I571))))</formula>
    </cfRule>
  </conditionalFormatting>
  <conditionalFormatting sqref="I571">
    <cfRule type="containsText" dxfId="3560" priority="1404" operator="containsText" text="ALTO">
      <formula>NOT(ISERROR(SEARCH(("ALTO"),(I571))))</formula>
    </cfRule>
  </conditionalFormatting>
  <conditionalFormatting sqref="I571">
    <cfRule type="cellIs" dxfId="3559" priority="1405" operator="between">
      <formula>5</formula>
      <formula>9</formula>
    </cfRule>
  </conditionalFormatting>
  <conditionalFormatting sqref="I571">
    <cfRule type="cellIs" dxfId="3558" priority="1406" operator="between">
      <formula>3</formula>
      <formula>4</formula>
    </cfRule>
  </conditionalFormatting>
  <conditionalFormatting sqref="I571">
    <cfRule type="cellIs" dxfId="3557" priority="1407" operator="between">
      <formula>1</formula>
      <formula>2</formula>
    </cfRule>
  </conditionalFormatting>
  <conditionalFormatting sqref="E580">
    <cfRule type="containsText" dxfId="3556" priority="1384" operator="containsText" text="BAJO">
      <formula>NOT(ISERROR(SEARCH(("BAJO"),(E580))))</formula>
    </cfRule>
  </conditionalFormatting>
  <conditionalFormatting sqref="E580">
    <cfRule type="containsText" dxfId="3555" priority="1385" operator="containsText" text="MEDIO">
      <formula>NOT(ISERROR(SEARCH(("MEDIO"),(E580))))</formula>
    </cfRule>
  </conditionalFormatting>
  <conditionalFormatting sqref="E580">
    <cfRule type="containsText" dxfId="3554" priority="1386" operator="containsText" text="ALTO">
      <formula>NOT(ISERROR(SEARCH(("ALTO"),(E580))))</formula>
    </cfRule>
  </conditionalFormatting>
  <conditionalFormatting sqref="E580">
    <cfRule type="cellIs" dxfId="3553" priority="1387" operator="between">
      <formula>5</formula>
      <formula>9</formula>
    </cfRule>
  </conditionalFormatting>
  <conditionalFormatting sqref="E580">
    <cfRule type="cellIs" dxfId="3552" priority="1388" operator="between">
      <formula>3</formula>
      <formula>4</formula>
    </cfRule>
  </conditionalFormatting>
  <conditionalFormatting sqref="E580">
    <cfRule type="cellIs" dxfId="3551" priority="1389" operator="between">
      <formula>1</formula>
      <formula>2</formula>
    </cfRule>
  </conditionalFormatting>
  <conditionalFormatting sqref="I580">
    <cfRule type="containsText" dxfId="3550" priority="1390" operator="containsText" text="BAJO">
      <formula>NOT(ISERROR(SEARCH(("BAJO"),(I580))))</formula>
    </cfRule>
  </conditionalFormatting>
  <conditionalFormatting sqref="I580">
    <cfRule type="containsText" dxfId="3549" priority="1391" operator="containsText" text="MEDIO">
      <formula>NOT(ISERROR(SEARCH(("MEDIO"),(I580))))</formula>
    </cfRule>
  </conditionalFormatting>
  <conditionalFormatting sqref="I580">
    <cfRule type="containsText" dxfId="3548" priority="1392" operator="containsText" text="ALTO">
      <formula>NOT(ISERROR(SEARCH(("ALTO"),(I580))))</formula>
    </cfRule>
  </conditionalFormatting>
  <conditionalFormatting sqref="I580">
    <cfRule type="cellIs" dxfId="3547" priority="1393" operator="between">
      <formula>5</formula>
      <formula>9</formula>
    </cfRule>
  </conditionalFormatting>
  <conditionalFormatting sqref="I580">
    <cfRule type="cellIs" dxfId="3546" priority="1394" operator="between">
      <formula>3</formula>
      <formula>4</formula>
    </cfRule>
  </conditionalFormatting>
  <conditionalFormatting sqref="I580">
    <cfRule type="cellIs" dxfId="3545" priority="1395" operator="between">
      <formula>1</formula>
      <formula>2</formula>
    </cfRule>
  </conditionalFormatting>
  <conditionalFormatting sqref="E589">
    <cfRule type="containsText" dxfId="3544" priority="1372" operator="containsText" text="BAJO">
      <formula>NOT(ISERROR(SEARCH(("BAJO"),(E589))))</formula>
    </cfRule>
  </conditionalFormatting>
  <conditionalFormatting sqref="E589">
    <cfRule type="containsText" dxfId="3543" priority="1373" operator="containsText" text="MEDIO">
      <formula>NOT(ISERROR(SEARCH(("MEDIO"),(E589))))</formula>
    </cfRule>
  </conditionalFormatting>
  <conditionalFormatting sqref="E589">
    <cfRule type="containsText" dxfId="3542" priority="1374" operator="containsText" text="ALTO">
      <formula>NOT(ISERROR(SEARCH(("ALTO"),(E589))))</formula>
    </cfRule>
  </conditionalFormatting>
  <conditionalFormatting sqref="E589">
    <cfRule type="cellIs" dxfId="3541" priority="1375" operator="between">
      <formula>5</formula>
      <formula>9</formula>
    </cfRule>
  </conditionalFormatting>
  <conditionalFormatting sqref="E589">
    <cfRule type="cellIs" dxfId="3540" priority="1376" operator="between">
      <formula>3</formula>
      <formula>4</formula>
    </cfRule>
  </conditionalFormatting>
  <conditionalFormatting sqref="E589">
    <cfRule type="cellIs" dxfId="3539" priority="1377" operator="between">
      <formula>1</formula>
      <formula>2</formula>
    </cfRule>
  </conditionalFormatting>
  <conditionalFormatting sqref="I589">
    <cfRule type="containsText" dxfId="3538" priority="1378" operator="containsText" text="BAJO">
      <formula>NOT(ISERROR(SEARCH(("BAJO"),(I589))))</formula>
    </cfRule>
  </conditionalFormatting>
  <conditionalFormatting sqref="I589">
    <cfRule type="containsText" dxfId="3537" priority="1379" operator="containsText" text="MEDIO">
      <formula>NOT(ISERROR(SEARCH(("MEDIO"),(I589))))</formula>
    </cfRule>
  </conditionalFormatting>
  <conditionalFormatting sqref="I589">
    <cfRule type="containsText" dxfId="3536" priority="1380" operator="containsText" text="ALTO">
      <formula>NOT(ISERROR(SEARCH(("ALTO"),(I589))))</formula>
    </cfRule>
  </conditionalFormatting>
  <conditionalFormatting sqref="I589">
    <cfRule type="cellIs" dxfId="3535" priority="1381" operator="between">
      <formula>5</formula>
      <formula>9</formula>
    </cfRule>
  </conditionalFormatting>
  <conditionalFormatting sqref="I589">
    <cfRule type="cellIs" dxfId="3534" priority="1382" operator="between">
      <formula>3</formula>
      <formula>4</formula>
    </cfRule>
  </conditionalFormatting>
  <conditionalFormatting sqref="I589">
    <cfRule type="cellIs" dxfId="3533" priority="1383" operator="between">
      <formula>1</formula>
      <formula>2</formula>
    </cfRule>
  </conditionalFormatting>
  <conditionalFormatting sqref="E598">
    <cfRule type="containsText" dxfId="3532" priority="1360" operator="containsText" text="BAJO">
      <formula>NOT(ISERROR(SEARCH(("BAJO"),(E598))))</formula>
    </cfRule>
  </conditionalFormatting>
  <conditionalFormatting sqref="E598">
    <cfRule type="containsText" dxfId="3531" priority="1361" operator="containsText" text="MEDIO">
      <formula>NOT(ISERROR(SEARCH(("MEDIO"),(E598))))</formula>
    </cfRule>
  </conditionalFormatting>
  <conditionalFormatting sqref="E598">
    <cfRule type="containsText" dxfId="3530" priority="1362" operator="containsText" text="ALTO">
      <formula>NOT(ISERROR(SEARCH(("ALTO"),(E598))))</formula>
    </cfRule>
  </conditionalFormatting>
  <conditionalFormatting sqref="E598">
    <cfRule type="cellIs" dxfId="3529" priority="1363" operator="between">
      <formula>5</formula>
      <formula>9</formula>
    </cfRule>
  </conditionalFormatting>
  <conditionalFormatting sqref="E598">
    <cfRule type="cellIs" dxfId="3528" priority="1364" operator="between">
      <formula>3</formula>
      <formula>4</formula>
    </cfRule>
  </conditionalFormatting>
  <conditionalFormatting sqref="E598">
    <cfRule type="cellIs" dxfId="3527" priority="1365" operator="between">
      <formula>1</formula>
      <formula>2</formula>
    </cfRule>
  </conditionalFormatting>
  <conditionalFormatting sqref="I598">
    <cfRule type="containsText" dxfId="3526" priority="1366" operator="containsText" text="BAJO">
      <formula>NOT(ISERROR(SEARCH(("BAJO"),(I598))))</formula>
    </cfRule>
  </conditionalFormatting>
  <conditionalFormatting sqref="I598">
    <cfRule type="containsText" dxfId="3525" priority="1367" operator="containsText" text="MEDIO">
      <formula>NOT(ISERROR(SEARCH(("MEDIO"),(I598))))</formula>
    </cfRule>
  </conditionalFormatting>
  <conditionalFormatting sqref="I598">
    <cfRule type="containsText" dxfId="3524" priority="1368" operator="containsText" text="ALTO">
      <formula>NOT(ISERROR(SEARCH(("ALTO"),(I598))))</formula>
    </cfRule>
  </conditionalFormatting>
  <conditionalFormatting sqref="I598">
    <cfRule type="cellIs" dxfId="3523" priority="1369" operator="between">
      <formula>5</formula>
      <formula>9</formula>
    </cfRule>
  </conditionalFormatting>
  <conditionalFormatting sqref="I598">
    <cfRule type="cellIs" dxfId="3522" priority="1370" operator="between">
      <formula>3</formula>
      <formula>4</formula>
    </cfRule>
  </conditionalFormatting>
  <conditionalFormatting sqref="I598">
    <cfRule type="cellIs" dxfId="3521" priority="1371" operator="between">
      <formula>1</formula>
      <formula>2</formula>
    </cfRule>
  </conditionalFormatting>
  <conditionalFormatting sqref="E607">
    <cfRule type="containsText" dxfId="3520" priority="1348" operator="containsText" text="BAJO">
      <formula>NOT(ISERROR(SEARCH(("BAJO"),(E607))))</formula>
    </cfRule>
  </conditionalFormatting>
  <conditionalFormatting sqref="E607">
    <cfRule type="containsText" dxfId="3519" priority="1349" operator="containsText" text="MEDIO">
      <formula>NOT(ISERROR(SEARCH(("MEDIO"),(E607))))</formula>
    </cfRule>
  </conditionalFormatting>
  <conditionalFormatting sqref="E607">
    <cfRule type="containsText" dxfId="3518" priority="1350" operator="containsText" text="ALTO">
      <formula>NOT(ISERROR(SEARCH(("ALTO"),(E607))))</formula>
    </cfRule>
  </conditionalFormatting>
  <conditionalFormatting sqref="E607">
    <cfRule type="cellIs" dxfId="3517" priority="1351" operator="between">
      <formula>5</formula>
      <formula>9</formula>
    </cfRule>
  </conditionalFormatting>
  <conditionalFormatting sqref="E607">
    <cfRule type="cellIs" dxfId="3516" priority="1352" operator="between">
      <formula>3</formula>
      <formula>4</formula>
    </cfRule>
  </conditionalFormatting>
  <conditionalFormatting sqref="E607">
    <cfRule type="cellIs" dxfId="3515" priority="1353" operator="between">
      <formula>1</formula>
      <formula>2</formula>
    </cfRule>
  </conditionalFormatting>
  <conditionalFormatting sqref="I607">
    <cfRule type="containsText" dxfId="3514" priority="1354" operator="containsText" text="BAJO">
      <formula>NOT(ISERROR(SEARCH(("BAJO"),(I607))))</formula>
    </cfRule>
  </conditionalFormatting>
  <conditionalFormatting sqref="I607">
    <cfRule type="containsText" dxfId="3513" priority="1355" operator="containsText" text="MEDIO">
      <formula>NOT(ISERROR(SEARCH(("MEDIO"),(I607))))</formula>
    </cfRule>
  </conditionalFormatting>
  <conditionalFormatting sqref="I607">
    <cfRule type="containsText" dxfId="3512" priority="1356" operator="containsText" text="ALTO">
      <formula>NOT(ISERROR(SEARCH(("ALTO"),(I607))))</formula>
    </cfRule>
  </conditionalFormatting>
  <conditionalFormatting sqref="I607">
    <cfRule type="cellIs" dxfId="3511" priority="1357" operator="between">
      <formula>5</formula>
      <formula>9</formula>
    </cfRule>
  </conditionalFormatting>
  <conditionalFormatting sqref="I607">
    <cfRule type="cellIs" dxfId="3510" priority="1358" operator="between">
      <formula>3</formula>
      <formula>4</formula>
    </cfRule>
  </conditionalFormatting>
  <conditionalFormatting sqref="I607">
    <cfRule type="cellIs" dxfId="3509" priority="1359" operator="between">
      <formula>1</formula>
      <formula>2</formula>
    </cfRule>
  </conditionalFormatting>
  <conditionalFormatting sqref="E616">
    <cfRule type="containsText" dxfId="3508" priority="1336" operator="containsText" text="BAJO">
      <formula>NOT(ISERROR(SEARCH(("BAJO"),(E616))))</formula>
    </cfRule>
  </conditionalFormatting>
  <conditionalFormatting sqref="E616">
    <cfRule type="containsText" dxfId="3507" priority="1337" operator="containsText" text="MEDIO">
      <formula>NOT(ISERROR(SEARCH(("MEDIO"),(E616))))</formula>
    </cfRule>
  </conditionalFormatting>
  <conditionalFormatting sqref="E616">
    <cfRule type="containsText" dxfId="3506" priority="1338" operator="containsText" text="ALTO">
      <formula>NOT(ISERROR(SEARCH(("ALTO"),(E616))))</formula>
    </cfRule>
  </conditionalFormatting>
  <conditionalFormatting sqref="E616">
    <cfRule type="cellIs" dxfId="3505" priority="1339" operator="between">
      <formula>5</formula>
      <formula>9</formula>
    </cfRule>
  </conditionalFormatting>
  <conditionalFormatting sqref="E616">
    <cfRule type="cellIs" dxfId="3504" priority="1340" operator="between">
      <formula>3</formula>
      <formula>4</formula>
    </cfRule>
  </conditionalFormatting>
  <conditionalFormatting sqref="E616">
    <cfRule type="cellIs" dxfId="3503" priority="1341" operator="between">
      <formula>1</formula>
      <formula>2</formula>
    </cfRule>
  </conditionalFormatting>
  <conditionalFormatting sqref="I616">
    <cfRule type="containsText" dxfId="3502" priority="1342" operator="containsText" text="BAJO">
      <formula>NOT(ISERROR(SEARCH(("BAJO"),(I616))))</formula>
    </cfRule>
  </conditionalFormatting>
  <conditionalFormatting sqref="I616">
    <cfRule type="containsText" dxfId="3501" priority="1343" operator="containsText" text="MEDIO">
      <formula>NOT(ISERROR(SEARCH(("MEDIO"),(I616))))</formula>
    </cfRule>
  </conditionalFormatting>
  <conditionalFormatting sqref="I616">
    <cfRule type="containsText" dxfId="3500" priority="1344" operator="containsText" text="ALTO">
      <formula>NOT(ISERROR(SEARCH(("ALTO"),(I616))))</formula>
    </cfRule>
  </conditionalFormatting>
  <conditionalFormatting sqref="I616">
    <cfRule type="cellIs" dxfId="3499" priority="1345" operator="between">
      <formula>5</formula>
      <formula>9</formula>
    </cfRule>
  </conditionalFormatting>
  <conditionalFormatting sqref="I616">
    <cfRule type="cellIs" dxfId="3498" priority="1346" operator="between">
      <formula>3</formula>
      <formula>4</formula>
    </cfRule>
  </conditionalFormatting>
  <conditionalFormatting sqref="I616">
    <cfRule type="cellIs" dxfId="3497" priority="1347" operator="between">
      <formula>1</formula>
      <formula>2</formula>
    </cfRule>
  </conditionalFormatting>
  <conditionalFormatting sqref="E625">
    <cfRule type="containsText" dxfId="3496" priority="1324" operator="containsText" text="BAJO">
      <formula>NOT(ISERROR(SEARCH(("BAJO"),(E625))))</formula>
    </cfRule>
  </conditionalFormatting>
  <conditionalFormatting sqref="E625">
    <cfRule type="containsText" dxfId="3495" priority="1325" operator="containsText" text="MEDIO">
      <formula>NOT(ISERROR(SEARCH(("MEDIO"),(E625))))</formula>
    </cfRule>
  </conditionalFormatting>
  <conditionalFormatting sqref="E625">
    <cfRule type="containsText" dxfId="3494" priority="1326" operator="containsText" text="ALTO">
      <formula>NOT(ISERROR(SEARCH(("ALTO"),(E625))))</formula>
    </cfRule>
  </conditionalFormatting>
  <conditionalFormatting sqref="E625">
    <cfRule type="cellIs" dxfId="3493" priority="1327" operator="between">
      <formula>5</formula>
      <formula>9</formula>
    </cfRule>
  </conditionalFormatting>
  <conditionalFormatting sqref="E625">
    <cfRule type="cellIs" dxfId="3492" priority="1328" operator="between">
      <formula>3</formula>
      <formula>4</formula>
    </cfRule>
  </conditionalFormatting>
  <conditionalFormatting sqref="E625">
    <cfRule type="cellIs" dxfId="3491" priority="1329" operator="between">
      <formula>1</formula>
      <formula>2</formula>
    </cfRule>
  </conditionalFormatting>
  <conditionalFormatting sqref="I625">
    <cfRule type="containsText" dxfId="3490" priority="1330" operator="containsText" text="BAJO">
      <formula>NOT(ISERROR(SEARCH(("BAJO"),(I625))))</formula>
    </cfRule>
  </conditionalFormatting>
  <conditionalFormatting sqref="I625">
    <cfRule type="containsText" dxfId="3489" priority="1331" operator="containsText" text="MEDIO">
      <formula>NOT(ISERROR(SEARCH(("MEDIO"),(I625))))</formula>
    </cfRule>
  </conditionalFormatting>
  <conditionalFormatting sqref="I625">
    <cfRule type="containsText" dxfId="3488" priority="1332" operator="containsText" text="ALTO">
      <formula>NOT(ISERROR(SEARCH(("ALTO"),(I625))))</formula>
    </cfRule>
  </conditionalFormatting>
  <conditionalFormatting sqref="I625">
    <cfRule type="cellIs" dxfId="3487" priority="1333" operator="between">
      <formula>5</formula>
      <formula>9</formula>
    </cfRule>
  </conditionalFormatting>
  <conditionalFormatting sqref="I625">
    <cfRule type="cellIs" dxfId="3486" priority="1334" operator="between">
      <formula>3</formula>
      <formula>4</formula>
    </cfRule>
  </conditionalFormatting>
  <conditionalFormatting sqref="I625">
    <cfRule type="cellIs" dxfId="3485" priority="1335" operator="between">
      <formula>1</formula>
      <formula>2</formula>
    </cfRule>
  </conditionalFormatting>
  <conditionalFormatting sqref="E634">
    <cfRule type="containsText" dxfId="3484" priority="1312" operator="containsText" text="BAJO">
      <formula>NOT(ISERROR(SEARCH(("BAJO"),(E634))))</formula>
    </cfRule>
  </conditionalFormatting>
  <conditionalFormatting sqref="E634">
    <cfRule type="containsText" dxfId="3483" priority="1313" operator="containsText" text="MEDIO">
      <formula>NOT(ISERROR(SEARCH(("MEDIO"),(E634))))</formula>
    </cfRule>
  </conditionalFormatting>
  <conditionalFormatting sqref="E634">
    <cfRule type="containsText" dxfId="3482" priority="1314" operator="containsText" text="ALTO">
      <formula>NOT(ISERROR(SEARCH(("ALTO"),(E634))))</formula>
    </cfRule>
  </conditionalFormatting>
  <conditionalFormatting sqref="E634">
    <cfRule type="cellIs" dxfId="3481" priority="1315" operator="between">
      <formula>5</formula>
      <formula>9</formula>
    </cfRule>
  </conditionalFormatting>
  <conditionalFormatting sqref="E634">
    <cfRule type="cellIs" dxfId="3480" priority="1316" operator="between">
      <formula>3</formula>
      <formula>4</formula>
    </cfRule>
  </conditionalFormatting>
  <conditionalFormatting sqref="E634">
    <cfRule type="cellIs" dxfId="3479" priority="1317" operator="between">
      <formula>1</formula>
      <formula>2</formula>
    </cfRule>
  </conditionalFormatting>
  <conditionalFormatting sqref="I634">
    <cfRule type="containsText" dxfId="3478" priority="1318" operator="containsText" text="BAJO">
      <formula>NOT(ISERROR(SEARCH(("BAJO"),(I634))))</formula>
    </cfRule>
  </conditionalFormatting>
  <conditionalFormatting sqref="I634">
    <cfRule type="containsText" dxfId="3477" priority="1319" operator="containsText" text="MEDIO">
      <formula>NOT(ISERROR(SEARCH(("MEDIO"),(I634))))</formula>
    </cfRule>
  </conditionalFormatting>
  <conditionalFormatting sqref="I634">
    <cfRule type="containsText" dxfId="3476" priority="1320" operator="containsText" text="ALTO">
      <formula>NOT(ISERROR(SEARCH(("ALTO"),(I634))))</formula>
    </cfRule>
  </conditionalFormatting>
  <conditionalFormatting sqref="I634">
    <cfRule type="cellIs" dxfId="3475" priority="1321" operator="between">
      <formula>5</formula>
      <formula>9</formula>
    </cfRule>
  </conditionalFormatting>
  <conditionalFormatting sqref="I634">
    <cfRule type="cellIs" dxfId="3474" priority="1322" operator="between">
      <formula>3</formula>
      <formula>4</formula>
    </cfRule>
  </conditionalFormatting>
  <conditionalFormatting sqref="I634">
    <cfRule type="cellIs" dxfId="3473" priority="1323" operator="between">
      <formula>1</formula>
      <formula>2</formula>
    </cfRule>
  </conditionalFormatting>
  <conditionalFormatting sqref="E643">
    <cfRule type="containsText" dxfId="3472" priority="1300" operator="containsText" text="BAJO">
      <formula>NOT(ISERROR(SEARCH(("BAJO"),(E643))))</formula>
    </cfRule>
  </conditionalFormatting>
  <conditionalFormatting sqref="E643">
    <cfRule type="containsText" dxfId="3471" priority="1301" operator="containsText" text="MEDIO">
      <formula>NOT(ISERROR(SEARCH(("MEDIO"),(E643))))</formula>
    </cfRule>
  </conditionalFormatting>
  <conditionalFormatting sqref="E643">
    <cfRule type="containsText" dxfId="3470" priority="1302" operator="containsText" text="ALTO">
      <formula>NOT(ISERROR(SEARCH(("ALTO"),(E643))))</formula>
    </cfRule>
  </conditionalFormatting>
  <conditionalFormatting sqref="E643">
    <cfRule type="cellIs" dxfId="3469" priority="1303" operator="between">
      <formula>5</formula>
      <formula>9</formula>
    </cfRule>
  </conditionalFormatting>
  <conditionalFormatting sqref="E643">
    <cfRule type="cellIs" dxfId="3468" priority="1304" operator="between">
      <formula>3</formula>
      <formula>4</formula>
    </cfRule>
  </conditionalFormatting>
  <conditionalFormatting sqref="E643">
    <cfRule type="cellIs" dxfId="3467" priority="1305" operator="between">
      <formula>1</formula>
      <formula>2</formula>
    </cfRule>
  </conditionalFormatting>
  <conditionalFormatting sqref="I643">
    <cfRule type="containsText" dxfId="3466" priority="1306" operator="containsText" text="BAJO">
      <formula>NOT(ISERROR(SEARCH(("BAJO"),(I643))))</formula>
    </cfRule>
  </conditionalFormatting>
  <conditionalFormatting sqref="I643">
    <cfRule type="containsText" dxfId="3465" priority="1307" operator="containsText" text="MEDIO">
      <formula>NOT(ISERROR(SEARCH(("MEDIO"),(I643))))</formula>
    </cfRule>
  </conditionalFormatting>
  <conditionalFormatting sqref="I643">
    <cfRule type="containsText" dxfId="3464" priority="1308" operator="containsText" text="ALTO">
      <formula>NOT(ISERROR(SEARCH(("ALTO"),(I643))))</formula>
    </cfRule>
  </conditionalFormatting>
  <conditionalFormatting sqref="I643">
    <cfRule type="cellIs" dxfId="3463" priority="1309" operator="between">
      <formula>5</formula>
      <formula>9</formula>
    </cfRule>
  </conditionalFormatting>
  <conditionalFormatting sqref="I643">
    <cfRule type="cellIs" dxfId="3462" priority="1310" operator="between">
      <formula>3</formula>
      <formula>4</formula>
    </cfRule>
  </conditionalFormatting>
  <conditionalFormatting sqref="I643">
    <cfRule type="cellIs" dxfId="3461" priority="1311" operator="between">
      <formula>1</formula>
      <formula>2</formula>
    </cfRule>
  </conditionalFormatting>
  <conditionalFormatting sqref="E652">
    <cfRule type="containsText" dxfId="3460" priority="1288" operator="containsText" text="BAJO">
      <formula>NOT(ISERROR(SEARCH(("BAJO"),(E652))))</formula>
    </cfRule>
  </conditionalFormatting>
  <conditionalFormatting sqref="E652">
    <cfRule type="containsText" dxfId="3459" priority="1289" operator="containsText" text="MEDIO">
      <formula>NOT(ISERROR(SEARCH(("MEDIO"),(E652))))</formula>
    </cfRule>
  </conditionalFormatting>
  <conditionalFormatting sqref="E652">
    <cfRule type="containsText" dxfId="3458" priority="1290" operator="containsText" text="ALTO">
      <formula>NOT(ISERROR(SEARCH(("ALTO"),(E652))))</formula>
    </cfRule>
  </conditionalFormatting>
  <conditionalFormatting sqref="E652">
    <cfRule type="cellIs" dxfId="3457" priority="1291" operator="between">
      <formula>5</formula>
      <formula>9</formula>
    </cfRule>
  </conditionalFormatting>
  <conditionalFormatting sqref="E652">
    <cfRule type="cellIs" dxfId="3456" priority="1292" operator="between">
      <formula>3</formula>
      <formula>4</formula>
    </cfRule>
  </conditionalFormatting>
  <conditionalFormatting sqref="E652">
    <cfRule type="cellIs" dxfId="3455" priority="1293" operator="between">
      <formula>1</formula>
      <formula>2</formula>
    </cfRule>
  </conditionalFormatting>
  <conditionalFormatting sqref="I652">
    <cfRule type="containsText" dxfId="3454" priority="1294" operator="containsText" text="BAJO">
      <formula>NOT(ISERROR(SEARCH(("BAJO"),(I652))))</formula>
    </cfRule>
  </conditionalFormatting>
  <conditionalFormatting sqref="I652">
    <cfRule type="containsText" dxfId="3453" priority="1295" operator="containsText" text="MEDIO">
      <formula>NOT(ISERROR(SEARCH(("MEDIO"),(I652))))</formula>
    </cfRule>
  </conditionalFormatting>
  <conditionalFormatting sqref="I652">
    <cfRule type="containsText" dxfId="3452" priority="1296" operator="containsText" text="ALTO">
      <formula>NOT(ISERROR(SEARCH(("ALTO"),(I652))))</formula>
    </cfRule>
  </conditionalFormatting>
  <conditionalFormatting sqref="I652">
    <cfRule type="cellIs" dxfId="3451" priority="1297" operator="between">
      <formula>5</formula>
      <formula>9</formula>
    </cfRule>
  </conditionalFormatting>
  <conditionalFormatting sqref="I652">
    <cfRule type="cellIs" dxfId="3450" priority="1298" operator="between">
      <formula>3</formula>
      <formula>4</formula>
    </cfRule>
  </conditionalFormatting>
  <conditionalFormatting sqref="I652">
    <cfRule type="cellIs" dxfId="3449" priority="1299" operator="between">
      <formula>1</formula>
      <formula>2</formula>
    </cfRule>
  </conditionalFormatting>
  <conditionalFormatting sqref="E661">
    <cfRule type="containsText" dxfId="3448" priority="1276" operator="containsText" text="BAJO">
      <formula>NOT(ISERROR(SEARCH(("BAJO"),(E661))))</formula>
    </cfRule>
  </conditionalFormatting>
  <conditionalFormatting sqref="E661">
    <cfRule type="containsText" dxfId="3447" priority="1277" operator="containsText" text="MEDIO">
      <formula>NOT(ISERROR(SEARCH(("MEDIO"),(E661))))</formula>
    </cfRule>
  </conditionalFormatting>
  <conditionalFormatting sqref="E661">
    <cfRule type="containsText" dxfId="3446" priority="1278" operator="containsText" text="ALTO">
      <formula>NOT(ISERROR(SEARCH(("ALTO"),(E661))))</formula>
    </cfRule>
  </conditionalFormatting>
  <conditionalFormatting sqref="E661">
    <cfRule type="cellIs" dxfId="3445" priority="1279" operator="between">
      <formula>5</formula>
      <formula>9</formula>
    </cfRule>
  </conditionalFormatting>
  <conditionalFormatting sqref="E661">
    <cfRule type="cellIs" dxfId="3444" priority="1280" operator="between">
      <formula>3</formula>
      <formula>4</formula>
    </cfRule>
  </conditionalFormatting>
  <conditionalFormatting sqref="E661">
    <cfRule type="cellIs" dxfId="3443" priority="1281" operator="between">
      <formula>1</formula>
      <formula>2</formula>
    </cfRule>
  </conditionalFormatting>
  <conditionalFormatting sqref="I661">
    <cfRule type="containsText" dxfId="3442" priority="1282" operator="containsText" text="BAJO">
      <formula>NOT(ISERROR(SEARCH(("BAJO"),(I661))))</formula>
    </cfRule>
  </conditionalFormatting>
  <conditionalFormatting sqref="I661">
    <cfRule type="containsText" dxfId="3441" priority="1283" operator="containsText" text="MEDIO">
      <formula>NOT(ISERROR(SEARCH(("MEDIO"),(I661))))</formula>
    </cfRule>
  </conditionalFormatting>
  <conditionalFormatting sqref="I661">
    <cfRule type="containsText" dxfId="3440" priority="1284" operator="containsText" text="ALTO">
      <formula>NOT(ISERROR(SEARCH(("ALTO"),(I661))))</formula>
    </cfRule>
  </conditionalFormatting>
  <conditionalFormatting sqref="I661">
    <cfRule type="cellIs" dxfId="3439" priority="1285" operator="between">
      <formula>5</formula>
      <formula>9</formula>
    </cfRule>
  </conditionalFormatting>
  <conditionalFormatting sqref="I661">
    <cfRule type="cellIs" dxfId="3438" priority="1286" operator="between">
      <formula>3</formula>
      <formula>4</formula>
    </cfRule>
  </conditionalFormatting>
  <conditionalFormatting sqref="I661">
    <cfRule type="cellIs" dxfId="3437" priority="1287" operator="between">
      <formula>1</formula>
      <formula>2</formula>
    </cfRule>
  </conditionalFormatting>
  <conditionalFormatting sqref="E670">
    <cfRule type="containsText" dxfId="3436" priority="1264" operator="containsText" text="BAJO">
      <formula>NOT(ISERROR(SEARCH(("BAJO"),(E670))))</formula>
    </cfRule>
  </conditionalFormatting>
  <conditionalFormatting sqref="E670">
    <cfRule type="containsText" dxfId="3435" priority="1265" operator="containsText" text="MEDIO">
      <formula>NOT(ISERROR(SEARCH(("MEDIO"),(E670))))</formula>
    </cfRule>
  </conditionalFormatting>
  <conditionalFormatting sqref="E670">
    <cfRule type="containsText" dxfId="3434" priority="1266" operator="containsText" text="ALTO">
      <formula>NOT(ISERROR(SEARCH(("ALTO"),(E670))))</formula>
    </cfRule>
  </conditionalFormatting>
  <conditionalFormatting sqref="E670">
    <cfRule type="cellIs" dxfId="3433" priority="1267" operator="between">
      <formula>5</formula>
      <formula>9</formula>
    </cfRule>
  </conditionalFormatting>
  <conditionalFormatting sqref="E670">
    <cfRule type="cellIs" dxfId="3432" priority="1268" operator="between">
      <formula>3</formula>
      <formula>4</formula>
    </cfRule>
  </conditionalFormatting>
  <conditionalFormatting sqref="E670">
    <cfRule type="cellIs" dxfId="3431" priority="1269" operator="between">
      <formula>1</formula>
      <formula>2</formula>
    </cfRule>
  </conditionalFormatting>
  <conditionalFormatting sqref="I670">
    <cfRule type="containsText" dxfId="3430" priority="1270" operator="containsText" text="BAJO">
      <formula>NOT(ISERROR(SEARCH(("BAJO"),(I670))))</formula>
    </cfRule>
  </conditionalFormatting>
  <conditionalFormatting sqref="I670">
    <cfRule type="containsText" dxfId="3429" priority="1271" operator="containsText" text="MEDIO">
      <formula>NOT(ISERROR(SEARCH(("MEDIO"),(I670))))</formula>
    </cfRule>
  </conditionalFormatting>
  <conditionalFormatting sqref="I670">
    <cfRule type="containsText" dxfId="3428" priority="1272" operator="containsText" text="ALTO">
      <formula>NOT(ISERROR(SEARCH(("ALTO"),(I670))))</formula>
    </cfRule>
  </conditionalFormatting>
  <conditionalFormatting sqref="I670">
    <cfRule type="cellIs" dxfId="3427" priority="1273" operator="between">
      <formula>5</formula>
      <formula>9</formula>
    </cfRule>
  </conditionalFormatting>
  <conditionalFormatting sqref="I670">
    <cfRule type="cellIs" dxfId="3426" priority="1274" operator="between">
      <formula>3</formula>
      <formula>4</formula>
    </cfRule>
  </conditionalFormatting>
  <conditionalFormatting sqref="I670">
    <cfRule type="cellIs" dxfId="3425" priority="1275" operator="between">
      <formula>1</formula>
      <formula>2</formula>
    </cfRule>
  </conditionalFormatting>
  <conditionalFormatting sqref="E679">
    <cfRule type="containsText" dxfId="3424" priority="1252" operator="containsText" text="BAJO">
      <formula>NOT(ISERROR(SEARCH(("BAJO"),(E679))))</formula>
    </cfRule>
  </conditionalFormatting>
  <conditionalFormatting sqref="E679">
    <cfRule type="containsText" dxfId="3423" priority="1253" operator="containsText" text="MEDIO">
      <formula>NOT(ISERROR(SEARCH(("MEDIO"),(E679))))</formula>
    </cfRule>
  </conditionalFormatting>
  <conditionalFormatting sqref="E679">
    <cfRule type="containsText" dxfId="3422" priority="1254" operator="containsText" text="ALTO">
      <formula>NOT(ISERROR(SEARCH(("ALTO"),(E679))))</formula>
    </cfRule>
  </conditionalFormatting>
  <conditionalFormatting sqref="E679">
    <cfRule type="cellIs" dxfId="3421" priority="1255" operator="between">
      <formula>5</formula>
      <formula>9</formula>
    </cfRule>
  </conditionalFormatting>
  <conditionalFormatting sqref="E679">
    <cfRule type="cellIs" dxfId="3420" priority="1256" operator="between">
      <formula>3</formula>
      <formula>4</formula>
    </cfRule>
  </conditionalFormatting>
  <conditionalFormatting sqref="E679">
    <cfRule type="cellIs" dxfId="3419" priority="1257" operator="between">
      <formula>1</formula>
      <formula>2</formula>
    </cfRule>
  </conditionalFormatting>
  <conditionalFormatting sqref="I679">
    <cfRule type="containsText" dxfId="3418" priority="1258" operator="containsText" text="BAJO">
      <formula>NOT(ISERROR(SEARCH(("BAJO"),(I679))))</formula>
    </cfRule>
  </conditionalFormatting>
  <conditionalFormatting sqref="I679">
    <cfRule type="containsText" dxfId="3417" priority="1259" operator="containsText" text="MEDIO">
      <formula>NOT(ISERROR(SEARCH(("MEDIO"),(I679))))</formula>
    </cfRule>
  </conditionalFormatting>
  <conditionalFormatting sqref="I679">
    <cfRule type="containsText" dxfId="3416" priority="1260" operator="containsText" text="ALTO">
      <formula>NOT(ISERROR(SEARCH(("ALTO"),(I679))))</formula>
    </cfRule>
  </conditionalFormatting>
  <conditionalFormatting sqref="I679">
    <cfRule type="cellIs" dxfId="3415" priority="1261" operator="between">
      <formula>5</formula>
      <formula>9</formula>
    </cfRule>
  </conditionalFormatting>
  <conditionalFormatting sqref="I679">
    <cfRule type="cellIs" dxfId="3414" priority="1262" operator="between">
      <formula>3</formula>
      <formula>4</formula>
    </cfRule>
  </conditionalFormatting>
  <conditionalFormatting sqref="I679">
    <cfRule type="cellIs" dxfId="3413" priority="1263" operator="between">
      <formula>1</formula>
      <formula>2</formula>
    </cfRule>
  </conditionalFormatting>
  <conditionalFormatting sqref="E688">
    <cfRule type="containsText" dxfId="3412" priority="1240" operator="containsText" text="BAJO">
      <formula>NOT(ISERROR(SEARCH(("BAJO"),(E688))))</formula>
    </cfRule>
  </conditionalFormatting>
  <conditionalFormatting sqref="E688">
    <cfRule type="containsText" dxfId="3411" priority="1241" operator="containsText" text="MEDIO">
      <formula>NOT(ISERROR(SEARCH(("MEDIO"),(E688))))</formula>
    </cfRule>
  </conditionalFormatting>
  <conditionalFormatting sqref="E688">
    <cfRule type="containsText" dxfId="3410" priority="1242" operator="containsText" text="ALTO">
      <formula>NOT(ISERROR(SEARCH(("ALTO"),(E688))))</formula>
    </cfRule>
  </conditionalFormatting>
  <conditionalFormatting sqref="E688">
    <cfRule type="cellIs" dxfId="3409" priority="1243" operator="between">
      <formula>5</formula>
      <formula>9</formula>
    </cfRule>
  </conditionalFormatting>
  <conditionalFormatting sqref="E688">
    <cfRule type="cellIs" dxfId="3408" priority="1244" operator="between">
      <formula>3</formula>
      <formula>4</formula>
    </cfRule>
  </conditionalFormatting>
  <conditionalFormatting sqref="E688">
    <cfRule type="cellIs" dxfId="3407" priority="1245" operator="between">
      <formula>1</formula>
      <formula>2</formula>
    </cfRule>
  </conditionalFormatting>
  <conditionalFormatting sqref="I688">
    <cfRule type="containsText" dxfId="3406" priority="1246" operator="containsText" text="BAJO">
      <formula>NOT(ISERROR(SEARCH(("BAJO"),(I688))))</formula>
    </cfRule>
  </conditionalFormatting>
  <conditionalFormatting sqref="I688">
    <cfRule type="containsText" dxfId="3405" priority="1247" operator="containsText" text="MEDIO">
      <formula>NOT(ISERROR(SEARCH(("MEDIO"),(I688))))</formula>
    </cfRule>
  </conditionalFormatting>
  <conditionalFormatting sqref="I688">
    <cfRule type="containsText" dxfId="3404" priority="1248" operator="containsText" text="ALTO">
      <formula>NOT(ISERROR(SEARCH(("ALTO"),(I688))))</formula>
    </cfRule>
  </conditionalFormatting>
  <conditionalFormatting sqref="I688">
    <cfRule type="cellIs" dxfId="3403" priority="1249" operator="between">
      <formula>5</formula>
      <formula>9</formula>
    </cfRule>
  </conditionalFormatting>
  <conditionalFormatting sqref="I688">
    <cfRule type="cellIs" dxfId="3402" priority="1250" operator="between">
      <formula>3</formula>
      <formula>4</formula>
    </cfRule>
  </conditionalFormatting>
  <conditionalFormatting sqref="I688">
    <cfRule type="cellIs" dxfId="3401" priority="1251" operator="between">
      <formula>1</formula>
      <formula>2</formula>
    </cfRule>
  </conditionalFormatting>
  <conditionalFormatting sqref="E697">
    <cfRule type="containsText" dxfId="3400" priority="1228" operator="containsText" text="BAJO">
      <formula>NOT(ISERROR(SEARCH(("BAJO"),(E697))))</formula>
    </cfRule>
  </conditionalFormatting>
  <conditionalFormatting sqref="E697">
    <cfRule type="containsText" dxfId="3399" priority="1229" operator="containsText" text="MEDIO">
      <formula>NOT(ISERROR(SEARCH(("MEDIO"),(E697))))</formula>
    </cfRule>
  </conditionalFormatting>
  <conditionalFormatting sqref="E697">
    <cfRule type="containsText" dxfId="3398" priority="1230" operator="containsText" text="ALTO">
      <formula>NOT(ISERROR(SEARCH(("ALTO"),(E697))))</formula>
    </cfRule>
  </conditionalFormatting>
  <conditionalFormatting sqref="E697">
    <cfRule type="cellIs" dxfId="3397" priority="1231" operator="between">
      <formula>5</formula>
      <formula>9</formula>
    </cfRule>
  </conditionalFormatting>
  <conditionalFormatting sqref="E697">
    <cfRule type="cellIs" dxfId="3396" priority="1232" operator="between">
      <formula>3</formula>
      <formula>4</formula>
    </cfRule>
  </conditionalFormatting>
  <conditionalFormatting sqref="E697">
    <cfRule type="cellIs" dxfId="3395" priority="1233" operator="between">
      <formula>1</formula>
      <formula>2</formula>
    </cfRule>
  </conditionalFormatting>
  <conditionalFormatting sqref="I697">
    <cfRule type="containsText" dxfId="3394" priority="1234" operator="containsText" text="BAJO">
      <formula>NOT(ISERROR(SEARCH(("BAJO"),(I697))))</formula>
    </cfRule>
  </conditionalFormatting>
  <conditionalFormatting sqref="I697">
    <cfRule type="containsText" dxfId="3393" priority="1235" operator="containsText" text="MEDIO">
      <formula>NOT(ISERROR(SEARCH(("MEDIO"),(I697))))</formula>
    </cfRule>
  </conditionalFormatting>
  <conditionalFormatting sqref="I697">
    <cfRule type="containsText" dxfId="3392" priority="1236" operator="containsText" text="ALTO">
      <formula>NOT(ISERROR(SEARCH(("ALTO"),(I697))))</formula>
    </cfRule>
  </conditionalFormatting>
  <conditionalFormatting sqref="I697">
    <cfRule type="cellIs" dxfId="3391" priority="1237" operator="between">
      <formula>5</formula>
      <formula>9</formula>
    </cfRule>
  </conditionalFormatting>
  <conditionalFormatting sqref="I697">
    <cfRule type="cellIs" dxfId="3390" priority="1238" operator="between">
      <formula>3</formula>
      <formula>4</formula>
    </cfRule>
  </conditionalFormatting>
  <conditionalFormatting sqref="I697">
    <cfRule type="cellIs" dxfId="3389" priority="1239" operator="between">
      <formula>1</formula>
      <formula>2</formula>
    </cfRule>
  </conditionalFormatting>
  <conditionalFormatting sqref="E706">
    <cfRule type="containsText" dxfId="3388" priority="1216" operator="containsText" text="BAJO">
      <formula>NOT(ISERROR(SEARCH(("BAJO"),(E706))))</formula>
    </cfRule>
  </conditionalFormatting>
  <conditionalFormatting sqref="E706">
    <cfRule type="containsText" dxfId="3387" priority="1217" operator="containsText" text="MEDIO">
      <formula>NOT(ISERROR(SEARCH(("MEDIO"),(E706))))</formula>
    </cfRule>
  </conditionalFormatting>
  <conditionalFormatting sqref="E706">
    <cfRule type="containsText" dxfId="3386" priority="1218" operator="containsText" text="ALTO">
      <formula>NOT(ISERROR(SEARCH(("ALTO"),(E706))))</formula>
    </cfRule>
  </conditionalFormatting>
  <conditionalFormatting sqref="E706">
    <cfRule type="cellIs" dxfId="3385" priority="1219" operator="between">
      <formula>5</formula>
      <formula>9</formula>
    </cfRule>
  </conditionalFormatting>
  <conditionalFormatting sqref="E706">
    <cfRule type="cellIs" dxfId="3384" priority="1220" operator="between">
      <formula>3</formula>
      <formula>4</formula>
    </cfRule>
  </conditionalFormatting>
  <conditionalFormatting sqref="E706">
    <cfRule type="cellIs" dxfId="3383" priority="1221" operator="between">
      <formula>1</formula>
      <formula>2</formula>
    </cfRule>
  </conditionalFormatting>
  <conditionalFormatting sqref="I706">
    <cfRule type="containsText" dxfId="3382" priority="1222" operator="containsText" text="BAJO">
      <formula>NOT(ISERROR(SEARCH(("BAJO"),(I706))))</formula>
    </cfRule>
  </conditionalFormatting>
  <conditionalFormatting sqref="I706">
    <cfRule type="containsText" dxfId="3381" priority="1223" operator="containsText" text="MEDIO">
      <formula>NOT(ISERROR(SEARCH(("MEDIO"),(I706))))</formula>
    </cfRule>
  </conditionalFormatting>
  <conditionalFormatting sqref="I706">
    <cfRule type="containsText" dxfId="3380" priority="1224" operator="containsText" text="ALTO">
      <formula>NOT(ISERROR(SEARCH(("ALTO"),(I706))))</formula>
    </cfRule>
  </conditionalFormatting>
  <conditionalFormatting sqref="I706">
    <cfRule type="cellIs" dxfId="3379" priority="1225" operator="between">
      <formula>5</formula>
      <formula>9</formula>
    </cfRule>
  </conditionalFormatting>
  <conditionalFormatting sqref="I706">
    <cfRule type="cellIs" dxfId="3378" priority="1226" operator="between">
      <formula>3</formula>
      <formula>4</formula>
    </cfRule>
  </conditionalFormatting>
  <conditionalFormatting sqref="I706">
    <cfRule type="cellIs" dxfId="3377" priority="1227" operator="between">
      <formula>1</formula>
      <formula>2</formula>
    </cfRule>
  </conditionalFormatting>
  <conditionalFormatting sqref="E715">
    <cfRule type="containsText" dxfId="3376" priority="1204" operator="containsText" text="BAJO">
      <formula>NOT(ISERROR(SEARCH(("BAJO"),(E715))))</formula>
    </cfRule>
  </conditionalFormatting>
  <conditionalFormatting sqref="E715">
    <cfRule type="containsText" dxfId="3375" priority="1205" operator="containsText" text="MEDIO">
      <formula>NOT(ISERROR(SEARCH(("MEDIO"),(E715))))</formula>
    </cfRule>
  </conditionalFormatting>
  <conditionalFormatting sqref="E715">
    <cfRule type="containsText" dxfId="3374" priority="1206" operator="containsText" text="ALTO">
      <formula>NOT(ISERROR(SEARCH(("ALTO"),(E715))))</formula>
    </cfRule>
  </conditionalFormatting>
  <conditionalFormatting sqref="E715">
    <cfRule type="cellIs" dxfId="3373" priority="1207" operator="between">
      <formula>5</formula>
      <formula>9</formula>
    </cfRule>
  </conditionalFormatting>
  <conditionalFormatting sqref="E715">
    <cfRule type="cellIs" dxfId="3372" priority="1208" operator="between">
      <formula>3</formula>
      <formula>4</formula>
    </cfRule>
  </conditionalFormatting>
  <conditionalFormatting sqref="E715">
    <cfRule type="cellIs" dxfId="3371" priority="1209" operator="between">
      <formula>1</formula>
      <formula>2</formula>
    </cfRule>
  </conditionalFormatting>
  <conditionalFormatting sqref="I715">
    <cfRule type="containsText" dxfId="3370" priority="1210" operator="containsText" text="BAJO">
      <formula>NOT(ISERROR(SEARCH(("BAJO"),(I715))))</formula>
    </cfRule>
  </conditionalFormatting>
  <conditionalFormatting sqref="I715">
    <cfRule type="containsText" dxfId="3369" priority="1211" operator="containsText" text="MEDIO">
      <formula>NOT(ISERROR(SEARCH(("MEDIO"),(I715))))</formula>
    </cfRule>
  </conditionalFormatting>
  <conditionalFormatting sqref="I715">
    <cfRule type="containsText" dxfId="3368" priority="1212" operator="containsText" text="ALTO">
      <formula>NOT(ISERROR(SEARCH(("ALTO"),(I715))))</formula>
    </cfRule>
  </conditionalFormatting>
  <conditionalFormatting sqref="I715">
    <cfRule type="cellIs" dxfId="3367" priority="1213" operator="between">
      <formula>5</formula>
      <formula>9</formula>
    </cfRule>
  </conditionalFormatting>
  <conditionalFormatting sqref="I715">
    <cfRule type="cellIs" dxfId="3366" priority="1214" operator="between">
      <formula>3</formula>
      <formula>4</formula>
    </cfRule>
  </conditionalFormatting>
  <conditionalFormatting sqref="I715">
    <cfRule type="cellIs" dxfId="3365" priority="1215" operator="between">
      <formula>1</formula>
      <formula>2</formula>
    </cfRule>
  </conditionalFormatting>
  <conditionalFormatting sqref="E724">
    <cfRule type="containsText" dxfId="3364" priority="1192" operator="containsText" text="BAJO">
      <formula>NOT(ISERROR(SEARCH(("BAJO"),(E724))))</formula>
    </cfRule>
  </conditionalFormatting>
  <conditionalFormatting sqref="E724">
    <cfRule type="containsText" dxfId="3363" priority="1193" operator="containsText" text="MEDIO">
      <formula>NOT(ISERROR(SEARCH(("MEDIO"),(E724))))</formula>
    </cfRule>
  </conditionalFormatting>
  <conditionalFormatting sqref="E724">
    <cfRule type="containsText" dxfId="3362" priority="1194" operator="containsText" text="ALTO">
      <formula>NOT(ISERROR(SEARCH(("ALTO"),(E724))))</formula>
    </cfRule>
  </conditionalFormatting>
  <conditionalFormatting sqref="E724">
    <cfRule type="cellIs" dxfId="3361" priority="1195" operator="between">
      <formula>5</formula>
      <formula>9</formula>
    </cfRule>
  </conditionalFormatting>
  <conditionalFormatting sqref="E724">
    <cfRule type="cellIs" dxfId="3360" priority="1196" operator="between">
      <formula>3</formula>
      <formula>4</formula>
    </cfRule>
  </conditionalFormatting>
  <conditionalFormatting sqref="E724">
    <cfRule type="cellIs" dxfId="3359" priority="1197" operator="between">
      <formula>1</formula>
      <formula>2</formula>
    </cfRule>
  </conditionalFormatting>
  <conditionalFormatting sqref="I724">
    <cfRule type="containsText" dxfId="3358" priority="1198" operator="containsText" text="BAJO">
      <formula>NOT(ISERROR(SEARCH(("BAJO"),(I724))))</formula>
    </cfRule>
  </conditionalFormatting>
  <conditionalFormatting sqref="I724">
    <cfRule type="containsText" dxfId="3357" priority="1199" operator="containsText" text="MEDIO">
      <formula>NOT(ISERROR(SEARCH(("MEDIO"),(I724))))</formula>
    </cfRule>
  </conditionalFormatting>
  <conditionalFormatting sqref="I724">
    <cfRule type="containsText" dxfId="3356" priority="1200" operator="containsText" text="ALTO">
      <formula>NOT(ISERROR(SEARCH(("ALTO"),(I724))))</formula>
    </cfRule>
  </conditionalFormatting>
  <conditionalFormatting sqref="I724">
    <cfRule type="cellIs" dxfId="3355" priority="1201" operator="between">
      <formula>5</formula>
      <formula>9</formula>
    </cfRule>
  </conditionalFormatting>
  <conditionalFormatting sqref="I724">
    <cfRule type="cellIs" dxfId="3354" priority="1202" operator="between">
      <formula>3</formula>
      <formula>4</formula>
    </cfRule>
  </conditionalFormatting>
  <conditionalFormatting sqref="I724">
    <cfRule type="cellIs" dxfId="3353" priority="1203" operator="between">
      <formula>1</formula>
      <formula>2</formula>
    </cfRule>
  </conditionalFormatting>
  <conditionalFormatting sqref="E733">
    <cfRule type="containsText" dxfId="3352" priority="1180" operator="containsText" text="BAJO">
      <formula>NOT(ISERROR(SEARCH(("BAJO"),(E733))))</formula>
    </cfRule>
  </conditionalFormatting>
  <conditionalFormatting sqref="E733">
    <cfRule type="containsText" dxfId="3351" priority="1181" operator="containsText" text="MEDIO">
      <formula>NOT(ISERROR(SEARCH(("MEDIO"),(E733))))</formula>
    </cfRule>
  </conditionalFormatting>
  <conditionalFormatting sqref="E733">
    <cfRule type="containsText" dxfId="3350" priority="1182" operator="containsText" text="ALTO">
      <formula>NOT(ISERROR(SEARCH(("ALTO"),(E733))))</formula>
    </cfRule>
  </conditionalFormatting>
  <conditionalFormatting sqref="E733">
    <cfRule type="cellIs" dxfId="3349" priority="1183" operator="between">
      <formula>5</formula>
      <formula>9</formula>
    </cfRule>
  </conditionalFormatting>
  <conditionalFormatting sqref="E733">
    <cfRule type="cellIs" dxfId="3348" priority="1184" operator="between">
      <formula>3</formula>
      <formula>4</formula>
    </cfRule>
  </conditionalFormatting>
  <conditionalFormatting sqref="E733">
    <cfRule type="cellIs" dxfId="3347" priority="1185" operator="between">
      <formula>1</formula>
      <formula>2</formula>
    </cfRule>
  </conditionalFormatting>
  <conditionalFormatting sqref="I733">
    <cfRule type="containsText" dxfId="3346" priority="1186" operator="containsText" text="BAJO">
      <formula>NOT(ISERROR(SEARCH(("BAJO"),(I733))))</formula>
    </cfRule>
  </conditionalFormatting>
  <conditionalFormatting sqref="I733">
    <cfRule type="containsText" dxfId="3345" priority="1187" operator="containsText" text="MEDIO">
      <formula>NOT(ISERROR(SEARCH(("MEDIO"),(I733))))</formula>
    </cfRule>
  </conditionalFormatting>
  <conditionalFormatting sqref="I733">
    <cfRule type="containsText" dxfId="3344" priority="1188" operator="containsText" text="ALTO">
      <formula>NOT(ISERROR(SEARCH(("ALTO"),(I733))))</formula>
    </cfRule>
  </conditionalFormatting>
  <conditionalFormatting sqref="I733">
    <cfRule type="cellIs" dxfId="3343" priority="1189" operator="between">
      <formula>5</formula>
      <formula>9</formula>
    </cfRule>
  </conditionalFormatting>
  <conditionalFormatting sqref="I733">
    <cfRule type="cellIs" dxfId="3342" priority="1190" operator="between">
      <formula>3</formula>
      <formula>4</formula>
    </cfRule>
  </conditionalFormatting>
  <conditionalFormatting sqref="I733">
    <cfRule type="cellIs" dxfId="3341" priority="1191" operator="between">
      <formula>1</formula>
      <formula>2</formula>
    </cfRule>
  </conditionalFormatting>
  <conditionalFormatting sqref="E742">
    <cfRule type="containsText" dxfId="3340" priority="1168" operator="containsText" text="BAJO">
      <formula>NOT(ISERROR(SEARCH(("BAJO"),(E742))))</formula>
    </cfRule>
  </conditionalFormatting>
  <conditionalFormatting sqref="E742">
    <cfRule type="containsText" dxfId="3339" priority="1169" operator="containsText" text="MEDIO">
      <formula>NOT(ISERROR(SEARCH(("MEDIO"),(E742))))</formula>
    </cfRule>
  </conditionalFormatting>
  <conditionalFormatting sqref="E742">
    <cfRule type="containsText" dxfId="3338" priority="1170" operator="containsText" text="ALTO">
      <formula>NOT(ISERROR(SEARCH(("ALTO"),(E742))))</formula>
    </cfRule>
  </conditionalFormatting>
  <conditionalFormatting sqref="E742">
    <cfRule type="cellIs" dxfId="3337" priority="1171" operator="between">
      <formula>5</formula>
      <formula>9</formula>
    </cfRule>
  </conditionalFormatting>
  <conditionalFormatting sqref="E742">
    <cfRule type="cellIs" dxfId="3336" priority="1172" operator="between">
      <formula>3</formula>
      <formula>4</formula>
    </cfRule>
  </conditionalFormatting>
  <conditionalFormatting sqref="E742">
    <cfRule type="cellIs" dxfId="3335" priority="1173" operator="between">
      <formula>1</formula>
      <formula>2</formula>
    </cfRule>
  </conditionalFormatting>
  <conditionalFormatting sqref="I742">
    <cfRule type="containsText" dxfId="3334" priority="1174" operator="containsText" text="BAJO">
      <formula>NOT(ISERROR(SEARCH(("BAJO"),(I742))))</formula>
    </cfRule>
  </conditionalFormatting>
  <conditionalFormatting sqref="I742">
    <cfRule type="containsText" dxfId="3333" priority="1175" operator="containsText" text="MEDIO">
      <formula>NOT(ISERROR(SEARCH(("MEDIO"),(I742))))</formula>
    </cfRule>
  </conditionalFormatting>
  <conditionalFormatting sqref="I742">
    <cfRule type="containsText" dxfId="3332" priority="1176" operator="containsText" text="ALTO">
      <formula>NOT(ISERROR(SEARCH(("ALTO"),(I742))))</formula>
    </cfRule>
  </conditionalFormatting>
  <conditionalFormatting sqref="I742">
    <cfRule type="cellIs" dxfId="3331" priority="1177" operator="between">
      <formula>5</formula>
      <formula>9</formula>
    </cfRule>
  </conditionalFormatting>
  <conditionalFormatting sqref="I742">
    <cfRule type="cellIs" dxfId="3330" priority="1178" operator="between">
      <formula>3</formula>
      <formula>4</formula>
    </cfRule>
  </conditionalFormatting>
  <conditionalFormatting sqref="I742">
    <cfRule type="cellIs" dxfId="3329" priority="1179" operator="between">
      <formula>1</formula>
      <formula>2</formula>
    </cfRule>
  </conditionalFormatting>
  <conditionalFormatting sqref="E751">
    <cfRule type="containsText" dxfId="3328" priority="1156" operator="containsText" text="BAJO">
      <formula>NOT(ISERROR(SEARCH(("BAJO"),(E751))))</formula>
    </cfRule>
  </conditionalFormatting>
  <conditionalFormatting sqref="E751">
    <cfRule type="containsText" dxfId="3327" priority="1157" operator="containsText" text="MEDIO">
      <formula>NOT(ISERROR(SEARCH(("MEDIO"),(E751))))</formula>
    </cfRule>
  </conditionalFormatting>
  <conditionalFormatting sqref="E751">
    <cfRule type="containsText" dxfId="3326" priority="1158" operator="containsText" text="ALTO">
      <formula>NOT(ISERROR(SEARCH(("ALTO"),(E751))))</formula>
    </cfRule>
  </conditionalFormatting>
  <conditionalFormatting sqref="E751">
    <cfRule type="cellIs" dxfId="3325" priority="1159" operator="between">
      <formula>5</formula>
      <formula>9</formula>
    </cfRule>
  </conditionalFormatting>
  <conditionalFormatting sqref="E751">
    <cfRule type="cellIs" dxfId="3324" priority="1160" operator="between">
      <formula>3</formula>
      <formula>4</formula>
    </cfRule>
  </conditionalFormatting>
  <conditionalFormatting sqref="E751">
    <cfRule type="cellIs" dxfId="3323" priority="1161" operator="between">
      <formula>1</formula>
      <formula>2</formula>
    </cfRule>
  </conditionalFormatting>
  <conditionalFormatting sqref="I751">
    <cfRule type="containsText" dxfId="3322" priority="1162" operator="containsText" text="BAJO">
      <formula>NOT(ISERROR(SEARCH(("BAJO"),(I751))))</formula>
    </cfRule>
  </conditionalFormatting>
  <conditionalFormatting sqref="I751">
    <cfRule type="containsText" dxfId="3321" priority="1163" operator="containsText" text="MEDIO">
      <formula>NOT(ISERROR(SEARCH(("MEDIO"),(I751))))</formula>
    </cfRule>
  </conditionalFormatting>
  <conditionalFormatting sqref="I751">
    <cfRule type="containsText" dxfId="3320" priority="1164" operator="containsText" text="ALTO">
      <formula>NOT(ISERROR(SEARCH(("ALTO"),(I751))))</formula>
    </cfRule>
  </conditionalFormatting>
  <conditionalFormatting sqref="I751">
    <cfRule type="cellIs" dxfId="3319" priority="1165" operator="between">
      <formula>5</formula>
      <formula>9</formula>
    </cfRule>
  </conditionalFormatting>
  <conditionalFormatting sqref="I751">
    <cfRule type="cellIs" dxfId="3318" priority="1166" operator="between">
      <formula>3</formula>
      <formula>4</formula>
    </cfRule>
  </conditionalFormatting>
  <conditionalFormatting sqref="I751">
    <cfRule type="cellIs" dxfId="3317" priority="1167" operator="between">
      <formula>1</formula>
      <formula>2</formula>
    </cfRule>
  </conditionalFormatting>
  <conditionalFormatting sqref="E760">
    <cfRule type="containsText" dxfId="3316" priority="1144" operator="containsText" text="BAJO">
      <formula>NOT(ISERROR(SEARCH(("BAJO"),(E760))))</formula>
    </cfRule>
  </conditionalFormatting>
  <conditionalFormatting sqref="E760">
    <cfRule type="containsText" dxfId="3315" priority="1145" operator="containsText" text="MEDIO">
      <formula>NOT(ISERROR(SEARCH(("MEDIO"),(E760))))</formula>
    </cfRule>
  </conditionalFormatting>
  <conditionalFormatting sqref="E760">
    <cfRule type="containsText" dxfId="3314" priority="1146" operator="containsText" text="ALTO">
      <formula>NOT(ISERROR(SEARCH(("ALTO"),(E760))))</formula>
    </cfRule>
  </conditionalFormatting>
  <conditionalFormatting sqref="E760">
    <cfRule type="cellIs" dxfId="3313" priority="1147" operator="between">
      <formula>5</formula>
      <formula>9</formula>
    </cfRule>
  </conditionalFormatting>
  <conditionalFormatting sqref="E760">
    <cfRule type="cellIs" dxfId="3312" priority="1148" operator="between">
      <formula>3</formula>
      <formula>4</formula>
    </cfRule>
  </conditionalFormatting>
  <conditionalFormatting sqref="E760">
    <cfRule type="cellIs" dxfId="3311" priority="1149" operator="between">
      <formula>1</formula>
      <formula>2</formula>
    </cfRule>
  </conditionalFormatting>
  <conditionalFormatting sqref="I760">
    <cfRule type="containsText" dxfId="3310" priority="1150" operator="containsText" text="BAJO">
      <formula>NOT(ISERROR(SEARCH(("BAJO"),(I760))))</formula>
    </cfRule>
  </conditionalFormatting>
  <conditionalFormatting sqref="I760">
    <cfRule type="containsText" dxfId="3309" priority="1151" operator="containsText" text="MEDIO">
      <formula>NOT(ISERROR(SEARCH(("MEDIO"),(I760))))</formula>
    </cfRule>
  </conditionalFormatting>
  <conditionalFormatting sqref="I760">
    <cfRule type="containsText" dxfId="3308" priority="1152" operator="containsText" text="ALTO">
      <formula>NOT(ISERROR(SEARCH(("ALTO"),(I760))))</formula>
    </cfRule>
  </conditionalFormatting>
  <conditionalFormatting sqref="I760">
    <cfRule type="cellIs" dxfId="3307" priority="1153" operator="between">
      <formula>5</formula>
      <formula>9</formula>
    </cfRule>
  </conditionalFormatting>
  <conditionalFormatting sqref="I760">
    <cfRule type="cellIs" dxfId="3306" priority="1154" operator="between">
      <formula>3</formula>
      <formula>4</formula>
    </cfRule>
  </conditionalFormatting>
  <conditionalFormatting sqref="I760">
    <cfRule type="cellIs" dxfId="3305" priority="1155" operator="between">
      <formula>1</formula>
      <formula>2</formula>
    </cfRule>
  </conditionalFormatting>
  <conditionalFormatting sqref="E769">
    <cfRule type="containsText" dxfId="3304" priority="1132" operator="containsText" text="BAJO">
      <formula>NOT(ISERROR(SEARCH(("BAJO"),(E769))))</formula>
    </cfRule>
  </conditionalFormatting>
  <conditionalFormatting sqref="E769">
    <cfRule type="containsText" dxfId="3303" priority="1133" operator="containsText" text="MEDIO">
      <formula>NOT(ISERROR(SEARCH(("MEDIO"),(E769))))</formula>
    </cfRule>
  </conditionalFormatting>
  <conditionalFormatting sqref="E769">
    <cfRule type="containsText" dxfId="3302" priority="1134" operator="containsText" text="ALTO">
      <formula>NOT(ISERROR(SEARCH(("ALTO"),(E769))))</formula>
    </cfRule>
  </conditionalFormatting>
  <conditionalFormatting sqref="E769">
    <cfRule type="cellIs" dxfId="3301" priority="1135" operator="between">
      <formula>5</formula>
      <formula>9</formula>
    </cfRule>
  </conditionalFormatting>
  <conditionalFormatting sqref="E769">
    <cfRule type="cellIs" dxfId="3300" priority="1136" operator="between">
      <formula>3</formula>
      <formula>4</formula>
    </cfRule>
  </conditionalFormatting>
  <conditionalFormatting sqref="E769">
    <cfRule type="cellIs" dxfId="3299" priority="1137" operator="between">
      <formula>1</formula>
      <formula>2</formula>
    </cfRule>
  </conditionalFormatting>
  <conditionalFormatting sqref="I769">
    <cfRule type="containsText" dxfId="3298" priority="1138" operator="containsText" text="BAJO">
      <formula>NOT(ISERROR(SEARCH(("BAJO"),(I769))))</formula>
    </cfRule>
  </conditionalFormatting>
  <conditionalFormatting sqref="I769">
    <cfRule type="containsText" dxfId="3297" priority="1139" operator="containsText" text="MEDIO">
      <formula>NOT(ISERROR(SEARCH(("MEDIO"),(I769))))</formula>
    </cfRule>
  </conditionalFormatting>
  <conditionalFormatting sqref="I769">
    <cfRule type="containsText" dxfId="3296" priority="1140" operator="containsText" text="ALTO">
      <formula>NOT(ISERROR(SEARCH(("ALTO"),(I769))))</formula>
    </cfRule>
  </conditionalFormatting>
  <conditionalFormatting sqref="I769">
    <cfRule type="cellIs" dxfId="3295" priority="1141" operator="between">
      <formula>5</formula>
      <formula>9</formula>
    </cfRule>
  </conditionalFormatting>
  <conditionalFormatting sqref="I769">
    <cfRule type="cellIs" dxfId="3294" priority="1142" operator="between">
      <formula>3</formula>
      <formula>4</formula>
    </cfRule>
  </conditionalFormatting>
  <conditionalFormatting sqref="I769">
    <cfRule type="cellIs" dxfId="3293" priority="1143" operator="between">
      <formula>1</formula>
      <formula>2</formula>
    </cfRule>
  </conditionalFormatting>
  <conditionalFormatting sqref="E778">
    <cfRule type="containsText" dxfId="3292" priority="1120" operator="containsText" text="BAJO">
      <formula>NOT(ISERROR(SEARCH(("BAJO"),(E778))))</formula>
    </cfRule>
  </conditionalFormatting>
  <conditionalFormatting sqref="E778">
    <cfRule type="containsText" dxfId="3291" priority="1121" operator="containsText" text="MEDIO">
      <formula>NOT(ISERROR(SEARCH(("MEDIO"),(E778))))</formula>
    </cfRule>
  </conditionalFormatting>
  <conditionalFormatting sqref="E778">
    <cfRule type="containsText" dxfId="3290" priority="1122" operator="containsText" text="ALTO">
      <formula>NOT(ISERROR(SEARCH(("ALTO"),(E778))))</formula>
    </cfRule>
  </conditionalFormatting>
  <conditionalFormatting sqref="E778">
    <cfRule type="cellIs" dxfId="3289" priority="1123" operator="between">
      <formula>5</formula>
      <formula>9</formula>
    </cfRule>
  </conditionalFormatting>
  <conditionalFormatting sqref="E778">
    <cfRule type="cellIs" dxfId="3288" priority="1124" operator="between">
      <formula>3</formula>
      <formula>4</formula>
    </cfRule>
  </conditionalFormatting>
  <conditionalFormatting sqref="E778">
    <cfRule type="cellIs" dxfId="3287" priority="1125" operator="between">
      <formula>1</formula>
      <formula>2</formula>
    </cfRule>
  </conditionalFormatting>
  <conditionalFormatting sqref="I778">
    <cfRule type="containsText" dxfId="3286" priority="1126" operator="containsText" text="BAJO">
      <formula>NOT(ISERROR(SEARCH(("BAJO"),(I778))))</formula>
    </cfRule>
  </conditionalFormatting>
  <conditionalFormatting sqref="I778">
    <cfRule type="containsText" dxfId="3285" priority="1127" operator="containsText" text="MEDIO">
      <formula>NOT(ISERROR(SEARCH(("MEDIO"),(I778))))</formula>
    </cfRule>
  </conditionalFormatting>
  <conditionalFormatting sqref="I778">
    <cfRule type="containsText" dxfId="3284" priority="1128" operator="containsText" text="ALTO">
      <formula>NOT(ISERROR(SEARCH(("ALTO"),(I778))))</formula>
    </cfRule>
  </conditionalFormatting>
  <conditionalFormatting sqref="I778">
    <cfRule type="cellIs" dxfId="3283" priority="1129" operator="between">
      <formula>5</formula>
      <formula>9</formula>
    </cfRule>
  </conditionalFormatting>
  <conditionalFormatting sqref="I778">
    <cfRule type="cellIs" dxfId="3282" priority="1130" operator="between">
      <formula>3</formula>
      <formula>4</formula>
    </cfRule>
  </conditionalFormatting>
  <conditionalFormatting sqref="I778">
    <cfRule type="cellIs" dxfId="3281" priority="1131" operator="between">
      <formula>1</formula>
      <formula>2</formula>
    </cfRule>
  </conditionalFormatting>
  <conditionalFormatting sqref="E787">
    <cfRule type="containsText" dxfId="3280" priority="1108" operator="containsText" text="BAJO">
      <formula>NOT(ISERROR(SEARCH(("BAJO"),(E787))))</formula>
    </cfRule>
  </conditionalFormatting>
  <conditionalFormatting sqref="E787">
    <cfRule type="containsText" dxfId="3279" priority="1109" operator="containsText" text="MEDIO">
      <formula>NOT(ISERROR(SEARCH(("MEDIO"),(E787))))</formula>
    </cfRule>
  </conditionalFormatting>
  <conditionalFormatting sqref="E787">
    <cfRule type="containsText" dxfId="3278" priority="1110" operator="containsText" text="ALTO">
      <formula>NOT(ISERROR(SEARCH(("ALTO"),(E787))))</formula>
    </cfRule>
  </conditionalFormatting>
  <conditionalFormatting sqref="E787">
    <cfRule type="cellIs" dxfId="3277" priority="1111" operator="between">
      <formula>5</formula>
      <formula>9</formula>
    </cfRule>
  </conditionalFormatting>
  <conditionalFormatting sqref="E787">
    <cfRule type="cellIs" dxfId="3276" priority="1112" operator="between">
      <formula>3</formula>
      <formula>4</formula>
    </cfRule>
  </conditionalFormatting>
  <conditionalFormatting sqref="E787">
    <cfRule type="cellIs" dxfId="3275" priority="1113" operator="between">
      <formula>1</formula>
      <formula>2</formula>
    </cfRule>
  </conditionalFormatting>
  <conditionalFormatting sqref="I787">
    <cfRule type="containsText" dxfId="3274" priority="1114" operator="containsText" text="BAJO">
      <formula>NOT(ISERROR(SEARCH(("BAJO"),(I787))))</formula>
    </cfRule>
  </conditionalFormatting>
  <conditionalFormatting sqref="I787">
    <cfRule type="containsText" dxfId="3273" priority="1115" operator="containsText" text="MEDIO">
      <formula>NOT(ISERROR(SEARCH(("MEDIO"),(I787))))</formula>
    </cfRule>
  </conditionalFormatting>
  <conditionalFormatting sqref="I787">
    <cfRule type="containsText" dxfId="3272" priority="1116" operator="containsText" text="ALTO">
      <formula>NOT(ISERROR(SEARCH(("ALTO"),(I787))))</formula>
    </cfRule>
  </conditionalFormatting>
  <conditionalFormatting sqref="I787">
    <cfRule type="cellIs" dxfId="3271" priority="1117" operator="between">
      <formula>5</formula>
      <formula>9</formula>
    </cfRule>
  </conditionalFormatting>
  <conditionalFormatting sqref="I787">
    <cfRule type="cellIs" dxfId="3270" priority="1118" operator="between">
      <formula>3</formula>
      <formula>4</formula>
    </cfRule>
  </conditionalFormatting>
  <conditionalFormatting sqref="I787">
    <cfRule type="cellIs" dxfId="3269" priority="1119" operator="between">
      <formula>1</formula>
      <formula>2</formula>
    </cfRule>
  </conditionalFormatting>
  <conditionalFormatting sqref="E796">
    <cfRule type="containsText" dxfId="3268" priority="1096" operator="containsText" text="BAJO">
      <formula>NOT(ISERROR(SEARCH(("BAJO"),(E796))))</formula>
    </cfRule>
  </conditionalFormatting>
  <conditionalFormatting sqref="E796">
    <cfRule type="containsText" dxfId="3267" priority="1097" operator="containsText" text="MEDIO">
      <formula>NOT(ISERROR(SEARCH(("MEDIO"),(E796))))</formula>
    </cfRule>
  </conditionalFormatting>
  <conditionalFormatting sqref="E796">
    <cfRule type="containsText" dxfId="3266" priority="1098" operator="containsText" text="ALTO">
      <formula>NOT(ISERROR(SEARCH(("ALTO"),(E796))))</formula>
    </cfRule>
  </conditionalFormatting>
  <conditionalFormatting sqref="E796">
    <cfRule type="cellIs" dxfId="3265" priority="1099" operator="between">
      <formula>5</formula>
      <formula>9</formula>
    </cfRule>
  </conditionalFormatting>
  <conditionalFormatting sqref="E796">
    <cfRule type="cellIs" dxfId="3264" priority="1100" operator="between">
      <formula>3</formula>
      <formula>4</formula>
    </cfRule>
  </conditionalFormatting>
  <conditionalFormatting sqref="E796">
    <cfRule type="cellIs" dxfId="3263" priority="1101" operator="between">
      <formula>1</formula>
      <formula>2</formula>
    </cfRule>
  </conditionalFormatting>
  <conditionalFormatting sqref="I796">
    <cfRule type="containsText" dxfId="3262" priority="1102" operator="containsText" text="BAJO">
      <formula>NOT(ISERROR(SEARCH(("BAJO"),(I796))))</formula>
    </cfRule>
  </conditionalFormatting>
  <conditionalFormatting sqref="I796">
    <cfRule type="containsText" dxfId="3261" priority="1103" operator="containsText" text="MEDIO">
      <formula>NOT(ISERROR(SEARCH(("MEDIO"),(I796))))</formula>
    </cfRule>
  </conditionalFormatting>
  <conditionalFormatting sqref="I796">
    <cfRule type="containsText" dxfId="3260" priority="1104" operator="containsText" text="ALTO">
      <formula>NOT(ISERROR(SEARCH(("ALTO"),(I796))))</formula>
    </cfRule>
  </conditionalFormatting>
  <conditionalFormatting sqref="I796">
    <cfRule type="cellIs" dxfId="3259" priority="1105" operator="between">
      <formula>5</formula>
      <formula>9</formula>
    </cfRule>
  </conditionalFormatting>
  <conditionalFormatting sqref="I796">
    <cfRule type="cellIs" dxfId="3258" priority="1106" operator="between">
      <formula>3</formula>
      <formula>4</formula>
    </cfRule>
  </conditionalFormatting>
  <conditionalFormatting sqref="I796">
    <cfRule type="cellIs" dxfId="3257" priority="1107" operator="between">
      <formula>1</formula>
      <formula>2</formula>
    </cfRule>
  </conditionalFormatting>
  <conditionalFormatting sqref="E805">
    <cfRule type="containsText" dxfId="3256" priority="1084" operator="containsText" text="BAJO">
      <formula>NOT(ISERROR(SEARCH(("BAJO"),(E805))))</formula>
    </cfRule>
  </conditionalFormatting>
  <conditionalFormatting sqref="E805">
    <cfRule type="containsText" dxfId="3255" priority="1085" operator="containsText" text="MEDIO">
      <formula>NOT(ISERROR(SEARCH(("MEDIO"),(E805))))</formula>
    </cfRule>
  </conditionalFormatting>
  <conditionalFormatting sqref="E805">
    <cfRule type="containsText" dxfId="3254" priority="1086" operator="containsText" text="ALTO">
      <formula>NOT(ISERROR(SEARCH(("ALTO"),(E805))))</formula>
    </cfRule>
  </conditionalFormatting>
  <conditionalFormatting sqref="E805">
    <cfRule type="cellIs" dxfId="3253" priority="1087" operator="between">
      <formula>5</formula>
      <formula>9</formula>
    </cfRule>
  </conditionalFormatting>
  <conditionalFormatting sqref="E805">
    <cfRule type="cellIs" dxfId="3252" priority="1088" operator="between">
      <formula>3</formula>
      <formula>4</formula>
    </cfRule>
  </conditionalFormatting>
  <conditionalFormatting sqref="E805">
    <cfRule type="cellIs" dxfId="3251" priority="1089" operator="between">
      <formula>1</formula>
      <formula>2</formula>
    </cfRule>
  </conditionalFormatting>
  <conditionalFormatting sqref="I805">
    <cfRule type="containsText" dxfId="3250" priority="1090" operator="containsText" text="BAJO">
      <formula>NOT(ISERROR(SEARCH(("BAJO"),(I805))))</formula>
    </cfRule>
  </conditionalFormatting>
  <conditionalFormatting sqref="I805">
    <cfRule type="containsText" dxfId="3249" priority="1091" operator="containsText" text="MEDIO">
      <formula>NOT(ISERROR(SEARCH(("MEDIO"),(I805))))</formula>
    </cfRule>
  </conditionalFormatting>
  <conditionalFormatting sqref="I805">
    <cfRule type="containsText" dxfId="3248" priority="1092" operator="containsText" text="ALTO">
      <formula>NOT(ISERROR(SEARCH(("ALTO"),(I805))))</formula>
    </cfRule>
  </conditionalFormatting>
  <conditionalFormatting sqref="I805">
    <cfRule type="cellIs" dxfId="3247" priority="1093" operator="between">
      <formula>5</formula>
      <formula>9</formula>
    </cfRule>
  </conditionalFormatting>
  <conditionalFormatting sqref="I805">
    <cfRule type="cellIs" dxfId="3246" priority="1094" operator="between">
      <formula>3</formula>
      <formula>4</formula>
    </cfRule>
  </conditionalFormatting>
  <conditionalFormatting sqref="I805">
    <cfRule type="cellIs" dxfId="3245" priority="1095" operator="between">
      <formula>1</formula>
      <formula>2</formula>
    </cfRule>
  </conditionalFormatting>
  <conditionalFormatting sqref="E814">
    <cfRule type="containsText" dxfId="3244" priority="1072" operator="containsText" text="BAJO">
      <formula>NOT(ISERROR(SEARCH(("BAJO"),(E814))))</formula>
    </cfRule>
  </conditionalFormatting>
  <conditionalFormatting sqref="E814">
    <cfRule type="containsText" dxfId="3243" priority="1073" operator="containsText" text="MEDIO">
      <formula>NOT(ISERROR(SEARCH(("MEDIO"),(E814))))</formula>
    </cfRule>
  </conditionalFormatting>
  <conditionalFormatting sqref="E814">
    <cfRule type="containsText" dxfId="3242" priority="1074" operator="containsText" text="ALTO">
      <formula>NOT(ISERROR(SEARCH(("ALTO"),(E814))))</formula>
    </cfRule>
  </conditionalFormatting>
  <conditionalFormatting sqref="E814">
    <cfRule type="cellIs" dxfId="3241" priority="1075" operator="between">
      <formula>5</formula>
      <formula>9</formula>
    </cfRule>
  </conditionalFormatting>
  <conditionalFormatting sqref="E814">
    <cfRule type="cellIs" dxfId="3240" priority="1076" operator="between">
      <formula>3</formula>
      <formula>4</formula>
    </cfRule>
  </conditionalFormatting>
  <conditionalFormatting sqref="E814">
    <cfRule type="cellIs" dxfId="3239" priority="1077" operator="between">
      <formula>1</formula>
      <formula>2</formula>
    </cfRule>
  </conditionalFormatting>
  <conditionalFormatting sqref="I814">
    <cfRule type="containsText" dxfId="3238" priority="1078" operator="containsText" text="BAJO">
      <formula>NOT(ISERROR(SEARCH(("BAJO"),(I814))))</formula>
    </cfRule>
  </conditionalFormatting>
  <conditionalFormatting sqref="I814">
    <cfRule type="containsText" dxfId="3237" priority="1079" operator="containsText" text="MEDIO">
      <formula>NOT(ISERROR(SEARCH(("MEDIO"),(I814))))</formula>
    </cfRule>
  </conditionalFormatting>
  <conditionalFormatting sqref="I814">
    <cfRule type="containsText" dxfId="3236" priority="1080" operator="containsText" text="ALTO">
      <formula>NOT(ISERROR(SEARCH(("ALTO"),(I814))))</formula>
    </cfRule>
  </conditionalFormatting>
  <conditionalFormatting sqref="I814">
    <cfRule type="cellIs" dxfId="3235" priority="1081" operator="between">
      <formula>5</formula>
      <formula>9</formula>
    </cfRule>
  </conditionalFormatting>
  <conditionalFormatting sqref="I814">
    <cfRule type="cellIs" dxfId="3234" priority="1082" operator="between">
      <formula>3</formula>
      <formula>4</formula>
    </cfRule>
  </conditionalFormatting>
  <conditionalFormatting sqref="I814">
    <cfRule type="cellIs" dxfId="3233" priority="1083" operator="between">
      <formula>1</formula>
      <formula>2</formula>
    </cfRule>
  </conditionalFormatting>
  <conditionalFormatting sqref="E825:E826 E820:E823">
    <cfRule type="containsText" dxfId="3232" priority="1060" operator="containsText" text="BAJO">
      <formula>NOT(ISERROR(SEARCH(("BAJO"),(E820))))</formula>
    </cfRule>
  </conditionalFormatting>
  <conditionalFormatting sqref="E825:E826 E820:E823">
    <cfRule type="containsText" dxfId="3231" priority="1061" operator="containsText" text="MEDIO">
      <formula>NOT(ISERROR(SEARCH(("MEDIO"),(E820))))</formula>
    </cfRule>
  </conditionalFormatting>
  <conditionalFormatting sqref="E825:E826 E820:E823">
    <cfRule type="containsText" dxfId="3230" priority="1062" operator="containsText" text="ALTO">
      <formula>NOT(ISERROR(SEARCH(("ALTO"),(E820))))</formula>
    </cfRule>
  </conditionalFormatting>
  <conditionalFormatting sqref="E825:E826 E820:E823">
    <cfRule type="cellIs" dxfId="3229" priority="1063" operator="between">
      <formula>5</formula>
      <formula>9</formula>
    </cfRule>
  </conditionalFormatting>
  <conditionalFormatting sqref="E825:E826 E820:E823">
    <cfRule type="cellIs" dxfId="3228" priority="1064" operator="between">
      <formula>3</formula>
      <formula>4</formula>
    </cfRule>
  </conditionalFormatting>
  <conditionalFormatting sqref="E825:E826 E820:E823">
    <cfRule type="cellIs" dxfId="3227" priority="1065" operator="between">
      <formula>1</formula>
      <formula>2</formula>
    </cfRule>
  </conditionalFormatting>
  <conditionalFormatting sqref="I825:I826 I820:I823">
    <cfRule type="containsText" dxfId="3226" priority="1066" operator="containsText" text="BAJO">
      <formula>NOT(ISERROR(SEARCH(("BAJO"),(I820))))</formula>
    </cfRule>
  </conditionalFormatting>
  <conditionalFormatting sqref="I825:I826 I820:I823">
    <cfRule type="containsText" dxfId="3225" priority="1067" operator="containsText" text="MEDIO">
      <formula>NOT(ISERROR(SEARCH(("MEDIO"),(I820))))</formula>
    </cfRule>
  </conditionalFormatting>
  <conditionalFormatting sqref="I825:I826 I820:I823">
    <cfRule type="containsText" dxfId="3224" priority="1068" operator="containsText" text="ALTO">
      <formula>NOT(ISERROR(SEARCH(("ALTO"),(I820))))</formula>
    </cfRule>
  </conditionalFormatting>
  <conditionalFormatting sqref="I825:I826 I820:I823">
    <cfRule type="cellIs" dxfId="3223" priority="1069" operator="between">
      <formula>5</formula>
      <formula>9</formula>
    </cfRule>
  </conditionalFormatting>
  <conditionalFormatting sqref="I825:I826 I820:I823">
    <cfRule type="cellIs" dxfId="3222" priority="1070" operator="between">
      <formula>3</formula>
      <formula>4</formula>
    </cfRule>
  </conditionalFormatting>
  <conditionalFormatting sqref="I825:I826 I820:I823">
    <cfRule type="cellIs" dxfId="3221" priority="1071" operator="between">
      <formula>1</formula>
      <formula>2</formula>
    </cfRule>
  </conditionalFormatting>
  <conditionalFormatting sqref="E824">
    <cfRule type="containsText" dxfId="3220" priority="1048" operator="containsText" text="BAJO">
      <formula>NOT(ISERROR(SEARCH(("BAJO"),(E824))))</formula>
    </cfRule>
  </conditionalFormatting>
  <conditionalFormatting sqref="E824">
    <cfRule type="containsText" dxfId="3219" priority="1049" operator="containsText" text="MEDIO">
      <formula>NOT(ISERROR(SEARCH(("MEDIO"),(E824))))</formula>
    </cfRule>
  </conditionalFormatting>
  <conditionalFormatting sqref="E824">
    <cfRule type="containsText" dxfId="3218" priority="1050" operator="containsText" text="ALTO">
      <formula>NOT(ISERROR(SEARCH(("ALTO"),(E824))))</formula>
    </cfRule>
  </conditionalFormatting>
  <conditionalFormatting sqref="E824">
    <cfRule type="cellIs" dxfId="3217" priority="1051" operator="between">
      <formula>5</formula>
      <formula>9</formula>
    </cfRule>
  </conditionalFormatting>
  <conditionalFormatting sqref="E824">
    <cfRule type="cellIs" dxfId="3216" priority="1052" operator="between">
      <formula>3</formula>
      <formula>4</formula>
    </cfRule>
  </conditionalFormatting>
  <conditionalFormatting sqref="E824">
    <cfRule type="cellIs" dxfId="3215" priority="1053" operator="between">
      <formula>1</formula>
      <formula>2</formula>
    </cfRule>
  </conditionalFormatting>
  <conditionalFormatting sqref="I824">
    <cfRule type="containsText" dxfId="3214" priority="1054" operator="containsText" text="BAJO">
      <formula>NOT(ISERROR(SEARCH(("BAJO"),(I824))))</formula>
    </cfRule>
  </conditionalFormatting>
  <conditionalFormatting sqref="I824">
    <cfRule type="containsText" dxfId="3213" priority="1055" operator="containsText" text="MEDIO">
      <formula>NOT(ISERROR(SEARCH(("MEDIO"),(I824))))</formula>
    </cfRule>
  </conditionalFormatting>
  <conditionalFormatting sqref="I824">
    <cfRule type="containsText" dxfId="3212" priority="1056" operator="containsText" text="ALTO">
      <formula>NOT(ISERROR(SEARCH(("ALTO"),(I824))))</formula>
    </cfRule>
  </conditionalFormatting>
  <conditionalFormatting sqref="I824">
    <cfRule type="cellIs" dxfId="3211" priority="1057" operator="between">
      <formula>5</formula>
      <formula>9</formula>
    </cfRule>
  </conditionalFormatting>
  <conditionalFormatting sqref="I824">
    <cfRule type="cellIs" dxfId="3210" priority="1058" operator="between">
      <formula>3</formula>
      <formula>4</formula>
    </cfRule>
  </conditionalFormatting>
  <conditionalFormatting sqref="I824">
    <cfRule type="cellIs" dxfId="3209" priority="1059" operator="between">
      <formula>1</formula>
      <formula>2</formula>
    </cfRule>
  </conditionalFormatting>
  <conditionalFormatting sqref="E829:E831 E834:E835">
    <cfRule type="containsText" dxfId="3208" priority="1036" operator="containsText" text="BAJO">
      <formula>NOT(ISERROR(SEARCH(("BAJO"),(E829))))</formula>
    </cfRule>
  </conditionalFormatting>
  <conditionalFormatting sqref="E829:E831 E834:E835">
    <cfRule type="containsText" dxfId="3207" priority="1037" operator="containsText" text="MEDIO">
      <formula>NOT(ISERROR(SEARCH(("MEDIO"),(E829))))</formula>
    </cfRule>
  </conditionalFormatting>
  <conditionalFormatting sqref="E829:E831 E834:E835">
    <cfRule type="containsText" dxfId="3206" priority="1038" operator="containsText" text="ALTO">
      <formula>NOT(ISERROR(SEARCH(("ALTO"),(E829))))</formula>
    </cfRule>
  </conditionalFormatting>
  <conditionalFormatting sqref="E829:E831 E834:E835">
    <cfRule type="cellIs" dxfId="3205" priority="1039" operator="between">
      <formula>5</formula>
      <formula>9</formula>
    </cfRule>
  </conditionalFormatting>
  <conditionalFormatting sqref="E829:E831 E834:E835">
    <cfRule type="cellIs" dxfId="3204" priority="1040" operator="between">
      <formula>3</formula>
      <formula>4</formula>
    </cfRule>
  </conditionalFormatting>
  <conditionalFormatting sqref="E829:E831 E834:E835">
    <cfRule type="cellIs" dxfId="3203" priority="1041" operator="between">
      <formula>1</formula>
      <formula>2</formula>
    </cfRule>
  </conditionalFormatting>
  <conditionalFormatting sqref="I829:I831 I834:I835">
    <cfRule type="containsText" dxfId="3202" priority="1042" operator="containsText" text="BAJO">
      <formula>NOT(ISERROR(SEARCH(("BAJO"),(I829))))</formula>
    </cfRule>
  </conditionalFormatting>
  <conditionalFormatting sqref="I829:I831 I834:I835">
    <cfRule type="containsText" dxfId="3201" priority="1043" operator="containsText" text="MEDIO">
      <formula>NOT(ISERROR(SEARCH(("MEDIO"),(I829))))</formula>
    </cfRule>
  </conditionalFormatting>
  <conditionalFormatting sqref="I829:I831 I834:I835">
    <cfRule type="containsText" dxfId="3200" priority="1044" operator="containsText" text="ALTO">
      <formula>NOT(ISERROR(SEARCH(("ALTO"),(I829))))</formula>
    </cfRule>
  </conditionalFormatting>
  <conditionalFormatting sqref="I829:I831 I834:I835">
    <cfRule type="cellIs" dxfId="3199" priority="1045" operator="between">
      <formula>5</formula>
      <formula>9</formula>
    </cfRule>
  </conditionalFormatting>
  <conditionalFormatting sqref="I829:I831 I834:I835">
    <cfRule type="cellIs" dxfId="3198" priority="1046" operator="between">
      <formula>3</formula>
      <formula>4</formula>
    </cfRule>
  </conditionalFormatting>
  <conditionalFormatting sqref="I829:I831 I834:I835">
    <cfRule type="cellIs" dxfId="3197" priority="1047" operator="between">
      <formula>1</formula>
      <formula>2</formula>
    </cfRule>
  </conditionalFormatting>
  <conditionalFormatting sqref="E833">
    <cfRule type="containsText" dxfId="3196" priority="1024" operator="containsText" text="BAJO">
      <formula>NOT(ISERROR(SEARCH(("BAJO"),(E833))))</formula>
    </cfRule>
  </conditionalFormatting>
  <conditionalFormatting sqref="E833">
    <cfRule type="containsText" dxfId="3195" priority="1025" operator="containsText" text="MEDIO">
      <formula>NOT(ISERROR(SEARCH(("MEDIO"),(E833))))</formula>
    </cfRule>
  </conditionalFormatting>
  <conditionalFormatting sqref="E833">
    <cfRule type="containsText" dxfId="3194" priority="1026" operator="containsText" text="ALTO">
      <formula>NOT(ISERROR(SEARCH(("ALTO"),(E833))))</formula>
    </cfRule>
  </conditionalFormatting>
  <conditionalFormatting sqref="E833">
    <cfRule type="cellIs" dxfId="3193" priority="1027" operator="between">
      <formula>5</formula>
      <formula>9</formula>
    </cfRule>
  </conditionalFormatting>
  <conditionalFormatting sqref="E833">
    <cfRule type="cellIs" dxfId="3192" priority="1028" operator="between">
      <formula>3</formula>
      <formula>4</formula>
    </cfRule>
  </conditionalFormatting>
  <conditionalFormatting sqref="E833">
    <cfRule type="cellIs" dxfId="3191" priority="1029" operator="between">
      <formula>1</formula>
      <formula>2</formula>
    </cfRule>
  </conditionalFormatting>
  <conditionalFormatting sqref="I833">
    <cfRule type="containsText" dxfId="3190" priority="1030" operator="containsText" text="BAJO">
      <formula>NOT(ISERROR(SEARCH(("BAJO"),(I833))))</formula>
    </cfRule>
  </conditionalFormatting>
  <conditionalFormatting sqref="I833">
    <cfRule type="containsText" dxfId="3189" priority="1031" operator="containsText" text="MEDIO">
      <formula>NOT(ISERROR(SEARCH(("MEDIO"),(I833))))</formula>
    </cfRule>
  </conditionalFormatting>
  <conditionalFormatting sqref="I833">
    <cfRule type="containsText" dxfId="3188" priority="1032" operator="containsText" text="ALTO">
      <formula>NOT(ISERROR(SEARCH(("ALTO"),(I833))))</formula>
    </cfRule>
  </conditionalFormatting>
  <conditionalFormatting sqref="I833">
    <cfRule type="cellIs" dxfId="3187" priority="1033" operator="between">
      <formula>5</formula>
      <formula>9</formula>
    </cfRule>
  </conditionalFormatting>
  <conditionalFormatting sqref="I833">
    <cfRule type="cellIs" dxfId="3186" priority="1034" operator="between">
      <formula>3</formula>
      <formula>4</formula>
    </cfRule>
  </conditionalFormatting>
  <conditionalFormatting sqref="I833">
    <cfRule type="cellIs" dxfId="3185" priority="1035" operator="between">
      <formula>1</formula>
      <formula>2</formula>
    </cfRule>
  </conditionalFormatting>
  <conditionalFormatting sqref="E838:E840 E843:E844">
    <cfRule type="containsText" dxfId="3184" priority="1012" operator="containsText" text="BAJO">
      <formula>NOT(ISERROR(SEARCH(("BAJO"),(E838))))</formula>
    </cfRule>
  </conditionalFormatting>
  <conditionalFormatting sqref="E838:E840 E843:E844">
    <cfRule type="containsText" dxfId="3183" priority="1013" operator="containsText" text="MEDIO">
      <formula>NOT(ISERROR(SEARCH(("MEDIO"),(E838))))</formula>
    </cfRule>
  </conditionalFormatting>
  <conditionalFormatting sqref="E838:E840 E843:E844">
    <cfRule type="containsText" dxfId="3182" priority="1014" operator="containsText" text="ALTO">
      <formula>NOT(ISERROR(SEARCH(("ALTO"),(E838))))</formula>
    </cfRule>
  </conditionalFormatting>
  <conditionalFormatting sqref="E838:E840 E843:E844">
    <cfRule type="cellIs" dxfId="3181" priority="1015" operator="between">
      <formula>5</formula>
      <formula>9</formula>
    </cfRule>
  </conditionalFormatting>
  <conditionalFormatting sqref="E838:E840 E843:E844">
    <cfRule type="cellIs" dxfId="3180" priority="1016" operator="between">
      <formula>3</formula>
      <formula>4</formula>
    </cfRule>
  </conditionalFormatting>
  <conditionalFormatting sqref="E838:E840 E843:E844">
    <cfRule type="cellIs" dxfId="3179" priority="1017" operator="between">
      <formula>1</formula>
      <formula>2</formula>
    </cfRule>
  </conditionalFormatting>
  <conditionalFormatting sqref="I838:I840 I843:I844">
    <cfRule type="containsText" dxfId="3178" priority="1018" operator="containsText" text="BAJO">
      <formula>NOT(ISERROR(SEARCH(("BAJO"),(I838))))</formula>
    </cfRule>
  </conditionalFormatting>
  <conditionalFormatting sqref="I838:I840 I843:I844">
    <cfRule type="containsText" dxfId="3177" priority="1019" operator="containsText" text="MEDIO">
      <formula>NOT(ISERROR(SEARCH(("MEDIO"),(I838))))</formula>
    </cfRule>
  </conditionalFormatting>
  <conditionalFormatting sqref="I838:I840 I843:I844">
    <cfRule type="containsText" dxfId="3176" priority="1020" operator="containsText" text="ALTO">
      <formula>NOT(ISERROR(SEARCH(("ALTO"),(I838))))</formula>
    </cfRule>
  </conditionalFormatting>
  <conditionalFormatting sqref="I838:I840 I843:I844">
    <cfRule type="cellIs" dxfId="3175" priority="1021" operator="between">
      <formula>5</formula>
      <formula>9</formula>
    </cfRule>
  </conditionalFormatting>
  <conditionalFormatting sqref="I838:I840 I843:I844">
    <cfRule type="cellIs" dxfId="3174" priority="1022" operator="between">
      <formula>3</formula>
      <formula>4</formula>
    </cfRule>
  </conditionalFormatting>
  <conditionalFormatting sqref="I838:I840 I843:I844">
    <cfRule type="cellIs" dxfId="3173" priority="1023" operator="between">
      <formula>1</formula>
      <formula>2</formula>
    </cfRule>
  </conditionalFormatting>
  <conditionalFormatting sqref="E842">
    <cfRule type="containsText" dxfId="3172" priority="1000" operator="containsText" text="BAJO">
      <formula>NOT(ISERROR(SEARCH(("BAJO"),(E842))))</formula>
    </cfRule>
  </conditionalFormatting>
  <conditionalFormatting sqref="E842">
    <cfRule type="containsText" dxfId="3171" priority="1001" operator="containsText" text="MEDIO">
      <formula>NOT(ISERROR(SEARCH(("MEDIO"),(E842))))</formula>
    </cfRule>
  </conditionalFormatting>
  <conditionalFormatting sqref="E842">
    <cfRule type="containsText" dxfId="3170" priority="1002" operator="containsText" text="ALTO">
      <formula>NOT(ISERROR(SEARCH(("ALTO"),(E842))))</formula>
    </cfRule>
  </conditionalFormatting>
  <conditionalFormatting sqref="E842">
    <cfRule type="cellIs" dxfId="3169" priority="1003" operator="between">
      <formula>5</formula>
      <formula>9</formula>
    </cfRule>
  </conditionalFormatting>
  <conditionalFormatting sqref="E842">
    <cfRule type="cellIs" dxfId="3168" priority="1004" operator="between">
      <formula>3</formula>
      <formula>4</formula>
    </cfRule>
  </conditionalFormatting>
  <conditionalFormatting sqref="E842">
    <cfRule type="cellIs" dxfId="3167" priority="1005" operator="between">
      <formula>1</formula>
      <formula>2</formula>
    </cfRule>
  </conditionalFormatting>
  <conditionalFormatting sqref="I842">
    <cfRule type="containsText" dxfId="3166" priority="1006" operator="containsText" text="BAJO">
      <formula>NOT(ISERROR(SEARCH(("BAJO"),(I842))))</formula>
    </cfRule>
  </conditionalFormatting>
  <conditionalFormatting sqref="I842">
    <cfRule type="containsText" dxfId="3165" priority="1007" operator="containsText" text="MEDIO">
      <formula>NOT(ISERROR(SEARCH(("MEDIO"),(I842))))</formula>
    </cfRule>
  </conditionalFormatting>
  <conditionalFormatting sqref="I842">
    <cfRule type="containsText" dxfId="3164" priority="1008" operator="containsText" text="ALTO">
      <formula>NOT(ISERROR(SEARCH(("ALTO"),(I842))))</formula>
    </cfRule>
  </conditionalFormatting>
  <conditionalFormatting sqref="I842">
    <cfRule type="cellIs" dxfId="3163" priority="1009" operator="between">
      <formula>5</formula>
      <formula>9</formula>
    </cfRule>
  </conditionalFormatting>
  <conditionalFormatting sqref="I842">
    <cfRule type="cellIs" dxfId="3162" priority="1010" operator="between">
      <formula>3</formula>
      <formula>4</formula>
    </cfRule>
  </conditionalFormatting>
  <conditionalFormatting sqref="I842">
    <cfRule type="cellIs" dxfId="3161" priority="1011" operator="between">
      <formula>1</formula>
      <formula>2</formula>
    </cfRule>
  </conditionalFormatting>
  <conditionalFormatting sqref="E847:E849 E852:E853">
    <cfRule type="containsText" dxfId="3160" priority="988" operator="containsText" text="BAJO">
      <formula>NOT(ISERROR(SEARCH(("BAJO"),(E847))))</formula>
    </cfRule>
  </conditionalFormatting>
  <conditionalFormatting sqref="E847:E849 E852:E853">
    <cfRule type="containsText" dxfId="3159" priority="989" operator="containsText" text="MEDIO">
      <formula>NOT(ISERROR(SEARCH(("MEDIO"),(E847))))</formula>
    </cfRule>
  </conditionalFormatting>
  <conditionalFormatting sqref="E847:E849 E852:E853">
    <cfRule type="containsText" dxfId="3158" priority="990" operator="containsText" text="ALTO">
      <formula>NOT(ISERROR(SEARCH(("ALTO"),(E847))))</formula>
    </cfRule>
  </conditionalFormatting>
  <conditionalFormatting sqref="E847:E849 E852:E853">
    <cfRule type="cellIs" dxfId="3157" priority="991" operator="between">
      <formula>5</formula>
      <formula>9</formula>
    </cfRule>
  </conditionalFormatting>
  <conditionalFormatting sqref="E847:E849 E852:E853">
    <cfRule type="cellIs" dxfId="3156" priority="992" operator="between">
      <formula>3</formula>
      <formula>4</formula>
    </cfRule>
  </conditionalFormatting>
  <conditionalFormatting sqref="E847:E849 E852:E853">
    <cfRule type="cellIs" dxfId="3155" priority="993" operator="between">
      <formula>1</formula>
      <formula>2</formula>
    </cfRule>
  </conditionalFormatting>
  <conditionalFormatting sqref="I847:I849 I852:I853">
    <cfRule type="containsText" dxfId="3154" priority="994" operator="containsText" text="BAJO">
      <formula>NOT(ISERROR(SEARCH(("BAJO"),(I847))))</formula>
    </cfRule>
  </conditionalFormatting>
  <conditionalFormatting sqref="I847:I849 I852:I853">
    <cfRule type="containsText" dxfId="3153" priority="995" operator="containsText" text="MEDIO">
      <formula>NOT(ISERROR(SEARCH(("MEDIO"),(I847))))</formula>
    </cfRule>
  </conditionalFormatting>
  <conditionalFormatting sqref="I847:I849 I852:I853">
    <cfRule type="containsText" dxfId="3152" priority="996" operator="containsText" text="ALTO">
      <formula>NOT(ISERROR(SEARCH(("ALTO"),(I847))))</formula>
    </cfRule>
  </conditionalFormatting>
  <conditionalFormatting sqref="I847:I849 I852:I853">
    <cfRule type="cellIs" dxfId="3151" priority="997" operator="between">
      <formula>5</formula>
      <formula>9</formula>
    </cfRule>
  </conditionalFormatting>
  <conditionalFormatting sqref="I847:I849 I852:I853">
    <cfRule type="cellIs" dxfId="3150" priority="998" operator="between">
      <formula>3</formula>
      <formula>4</formula>
    </cfRule>
  </conditionalFormatting>
  <conditionalFormatting sqref="I847:I849 I852:I853">
    <cfRule type="cellIs" dxfId="3149" priority="999" operator="between">
      <formula>1</formula>
      <formula>2</formula>
    </cfRule>
  </conditionalFormatting>
  <conditionalFormatting sqref="E851">
    <cfRule type="containsText" dxfId="3148" priority="976" operator="containsText" text="BAJO">
      <formula>NOT(ISERROR(SEARCH(("BAJO"),(E851))))</formula>
    </cfRule>
  </conditionalFormatting>
  <conditionalFormatting sqref="E851">
    <cfRule type="containsText" dxfId="3147" priority="977" operator="containsText" text="MEDIO">
      <formula>NOT(ISERROR(SEARCH(("MEDIO"),(E851))))</formula>
    </cfRule>
  </conditionalFormatting>
  <conditionalFormatting sqref="E851">
    <cfRule type="containsText" dxfId="3146" priority="978" operator="containsText" text="ALTO">
      <formula>NOT(ISERROR(SEARCH(("ALTO"),(E851))))</formula>
    </cfRule>
  </conditionalFormatting>
  <conditionalFormatting sqref="E851">
    <cfRule type="cellIs" dxfId="3145" priority="979" operator="between">
      <formula>5</formula>
      <formula>9</formula>
    </cfRule>
  </conditionalFormatting>
  <conditionalFormatting sqref="E851">
    <cfRule type="cellIs" dxfId="3144" priority="980" operator="between">
      <formula>3</formula>
      <formula>4</formula>
    </cfRule>
  </conditionalFormatting>
  <conditionalFormatting sqref="E851">
    <cfRule type="cellIs" dxfId="3143" priority="981" operator="between">
      <formula>1</formula>
      <formula>2</formula>
    </cfRule>
  </conditionalFormatting>
  <conditionalFormatting sqref="I851">
    <cfRule type="containsText" dxfId="3142" priority="982" operator="containsText" text="BAJO">
      <formula>NOT(ISERROR(SEARCH(("BAJO"),(I851))))</formula>
    </cfRule>
  </conditionalFormatting>
  <conditionalFormatting sqref="I851">
    <cfRule type="containsText" dxfId="3141" priority="983" operator="containsText" text="MEDIO">
      <formula>NOT(ISERROR(SEARCH(("MEDIO"),(I851))))</formula>
    </cfRule>
  </conditionalFormatting>
  <conditionalFormatting sqref="I851">
    <cfRule type="containsText" dxfId="3140" priority="984" operator="containsText" text="ALTO">
      <formula>NOT(ISERROR(SEARCH(("ALTO"),(I851))))</formula>
    </cfRule>
  </conditionalFormatting>
  <conditionalFormatting sqref="I851">
    <cfRule type="cellIs" dxfId="3139" priority="985" operator="between">
      <formula>5</formula>
      <formula>9</formula>
    </cfRule>
  </conditionalFormatting>
  <conditionalFormatting sqref="I851">
    <cfRule type="cellIs" dxfId="3138" priority="986" operator="between">
      <formula>3</formula>
      <formula>4</formula>
    </cfRule>
  </conditionalFormatting>
  <conditionalFormatting sqref="I851">
    <cfRule type="cellIs" dxfId="3137" priority="987" operator="between">
      <formula>1</formula>
      <formula>2</formula>
    </cfRule>
  </conditionalFormatting>
  <conditionalFormatting sqref="E856:E858 E861:E862">
    <cfRule type="containsText" dxfId="3136" priority="964" operator="containsText" text="BAJO">
      <formula>NOT(ISERROR(SEARCH(("BAJO"),(E856))))</formula>
    </cfRule>
  </conditionalFormatting>
  <conditionalFormatting sqref="E856:E858 E861:E862">
    <cfRule type="containsText" dxfId="3135" priority="965" operator="containsText" text="MEDIO">
      <formula>NOT(ISERROR(SEARCH(("MEDIO"),(E856))))</formula>
    </cfRule>
  </conditionalFormatting>
  <conditionalFormatting sqref="E856:E858 E861:E862">
    <cfRule type="containsText" dxfId="3134" priority="966" operator="containsText" text="ALTO">
      <formula>NOT(ISERROR(SEARCH(("ALTO"),(E856))))</formula>
    </cfRule>
  </conditionalFormatting>
  <conditionalFormatting sqref="E856:E858 E861:E862">
    <cfRule type="cellIs" dxfId="3133" priority="967" operator="between">
      <formula>5</formula>
      <formula>9</formula>
    </cfRule>
  </conditionalFormatting>
  <conditionalFormatting sqref="E856:E858 E861:E862">
    <cfRule type="cellIs" dxfId="3132" priority="968" operator="between">
      <formula>3</formula>
      <formula>4</formula>
    </cfRule>
  </conditionalFormatting>
  <conditionalFormatting sqref="E856:E858 E861:E862">
    <cfRule type="cellIs" dxfId="3131" priority="969" operator="between">
      <formula>1</formula>
      <formula>2</formula>
    </cfRule>
  </conditionalFormatting>
  <conditionalFormatting sqref="I856:I858 I861:I862">
    <cfRule type="containsText" dxfId="3130" priority="970" operator="containsText" text="BAJO">
      <formula>NOT(ISERROR(SEARCH(("BAJO"),(I856))))</formula>
    </cfRule>
  </conditionalFormatting>
  <conditionalFormatting sqref="I856:I858 I861:I862">
    <cfRule type="containsText" dxfId="3129" priority="971" operator="containsText" text="MEDIO">
      <formula>NOT(ISERROR(SEARCH(("MEDIO"),(I856))))</formula>
    </cfRule>
  </conditionalFormatting>
  <conditionalFormatting sqref="I856:I858 I861:I862">
    <cfRule type="containsText" dxfId="3128" priority="972" operator="containsText" text="ALTO">
      <formula>NOT(ISERROR(SEARCH(("ALTO"),(I856))))</formula>
    </cfRule>
  </conditionalFormatting>
  <conditionalFormatting sqref="I856:I858 I861:I862">
    <cfRule type="cellIs" dxfId="3127" priority="973" operator="between">
      <formula>5</formula>
      <formula>9</formula>
    </cfRule>
  </conditionalFormatting>
  <conditionalFormatting sqref="I856:I858 I861:I862">
    <cfRule type="cellIs" dxfId="3126" priority="974" operator="between">
      <formula>3</formula>
      <formula>4</formula>
    </cfRule>
  </conditionalFormatting>
  <conditionalFormatting sqref="I856:I858 I861:I862">
    <cfRule type="cellIs" dxfId="3125" priority="975" operator="between">
      <formula>1</formula>
      <formula>2</formula>
    </cfRule>
  </conditionalFormatting>
  <conditionalFormatting sqref="E860">
    <cfRule type="containsText" dxfId="3124" priority="952" operator="containsText" text="BAJO">
      <formula>NOT(ISERROR(SEARCH(("BAJO"),(E860))))</formula>
    </cfRule>
  </conditionalFormatting>
  <conditionalFormatting sqref="E860">
    <cfRule type="containsText" dxfId="3123" priority="953" operator="containsText" text="MEDIO">
      <formula>NOT(ISERROR(SEARCH(("MEDIO"),(E860))))</formula>
    </cfRule>
  </conditionalFormatting>
  <conditionalFormatting sqref="E860">
    <cfRule type="containsText" dxfId="3122" priority="954" operator="containsText" text="ALTO">
      <formula>NOT(ISERROR(SEARCH(("ALTO"),(E860))))</formula>
    </cfRule>
  </conditionalFormatting>
  <conditionalFormatting sqref="E860">
    <cfRule type="cellIs" dxfId="3121" priority="955" operator="between">
      <formula>5</formula>
      <formula>9</formula>
    </cfRule>
  </conditionalFormatting>
  <conditionalFormatting sqref="E860">
    <cfRule type="cellIs" dxfId="3120" priority="956" operator="between">
      <formula>3</formula>
      <formula>4</formula>
    </cfRule>
  </conditionalFormatting>
  <conditionalFormatting sqref="E860">
    <cfRule type="cellIs" dxfId="3119" priority="957" operator="between">
      <formula>1</formula>
      <formula>2</formula>
    </cfRule>
  </conditionalFormatting>
  <conditionalFormatting sqref="I860">
    <cfRule type="containsText" dxfId="3118" priority="958" operator="containsText" text="BAJO">
      <formula>NOT(ISERROR(SEARCH(("BAJO"),(I860))))</formula>
    </cfRule>
  </conditionalFormatting>
  <conditionalFormatting sqref="I860">
    <cfRule type="containsText" dxfId="3117" priority="959" operator="containsText" text="MEDIO">
      <formula>NOT(ISERROR(SEARCH(("MEDIO"),(I860))))</formula>
    </cfRule>
  </conditionalFormatting>
  <conditionalFormatting sqref="I860">
    <cfRule type="containsText" dxfId="3116" priority="960" operator="containsText" text="ALTO">
      <formula>NOT(ISERROR(SEARCH(("ALTO"),(I860))))</formula>
    </cfRule>
  </conditionalFormatting>
  <conditionalFormatting sqref="I860">
    <cfRule type="cellIs" dxfId="3115" priority="961" operator="between">
      <formula>5</formula>
      <formula>9</formula>
    </cfRule>
  </conditionalFormatting>
  <conditionalFormatting sqref="I860">
    <cfRule type="cellIs" dxfId="3114" priority="962" operator="between">
      <formula>3</formula>
      <formula>4</formula>
    </cfRule>
  </conditionalFormatting>
  <conditionalFormatting sqref="I860">
    <cfRule type="cellIs" dxfId="3113" priority="963" operator="between">
      <formula>1</formula>
      <formula>2</formula>
    </cfRule>
  </conditionalFormatting>
  <conditionalFormatting sqref="E865:E867 E870:E871">
    <cfRule type="containsText" dxfId="3112" priority="940" operator="containsText" text="BAJO">
      <formula>NOT(ISERROR(SEARCH(("BAJO"),(E865))))</formula>
    </cfRule>
  </conditionalFormatting>
  <conditionalFormatting sqref="E865:E867 E870:E871">
    <cfRule type="containsText" dxfId="3111" priority="941" operator="containsText" text="MEDIO">
      <formula>NOT(ISERROR(SEARCH(("MEDIO"),(E865))))</formula>
    </cfRule>
  </conditionalFormatting>
  <conditionalFormatting sqref="E865:E867 E870:E871">
    <cfRule type="containsText" dxfId="3110" priority="942" operator="containsText" text="ALTO">
      <formula>NOT(ISERROR(SEARCH(("ALTO"),(E865))))</formula>
    </cfRule>
  </conditionalFormatting>
  <conditionalFormatting sqref="E865:E867 E870:E871">
    <cfRule type="cellIs" dxfId="3109" priority="943" operator="between">
      <formula>5</formula>
      <formula>9</formula>
    </cfRule>
  </conditionalFormatting>
  <conditionalFormatting sqref="E865:E867 E870:E871">
    <cfRule type="cellIs" dxfId="3108" priority="944" operator="between">
      <formula>3</formula>
      <formula>4</formula>
    </cfRule>
  </conditionalFormatting>
  <conditionalFormatting sqref="E865:E867 E870:E871">
    <cfRule type="cellIs" dxfId="3107" priority="945" operator="between">
      <formula>1</formula>
      <formula>2</formula>
    </cfRule>
  </conditionalFormatting>
  <conditionalFormatting sqref="I865:I867 I870:I871">
    <cfRule type="containsText" dxfId="3106" priority="946" operator="containsText" text="BAJO">
      <formula>NOT(ISERROR(SEARCH(("BAJO"),(I865))))</formula>
    </cfRule>
  </conditionalFormatting>
  <conditionalFormatting sqref="I865:I867 I870:I871">
    <cfRule type="containsText" dxfId="3105" priority="947" operator="containsText" text="MEDIO">
      <formula>NOT(ISERROR(SEARCH(("MEDIO"),(I865))))</formula>
    </cfRule>
  </conditionalFormatting>
  <conditionalFormatting sqref="I865:I867 I870:I871">
    <cfRule type="containsText" dxfId="3104" priority="948" operator="containsText" text="ALTO">
      <formula>NOT(ISERROR(SEARCH(("ALTO"),(I865))))</formula>
    </cfRule>
  </conditionalFormatting>
  <conditionalFormatting sqref="I865:I867 I870:I871">
    <cfRule type="cellIs" dxfId="3103" priority="949" operator="between">
      <formula>5</formula>
      <formula>9</formula>
    </cfRule>
  </conditionalFormatting>
  <conditionalFormatting sqref="I865:I867 I870:I871">
    <cfRule type="cellIs" dxfId="3102" priority="950" operator="between">
      <formula>3</formula>
      <formula>4</formula>
    </cfRule>
  </conditionalFormatting>
  <conditionalFormatting sqref="I865:I867 I870:I871">
    <cfRule type="cellIs" dxfId="3101" priority="951" operator="between">
      <formula>1</formula>
      <formula>2</formula>
    </cfRule>
  </conditionalFormatting>
  <conditionalFormatting sqref="E869">
    <cfRule type="containsText" dxfId="3100" priority="928" operator="containsText" text="BAJO">
      <formula>NOT(ISERROR(SEARCH(("BAJO"),(E869))))</formula>
    </cfRule>
  </conditionalFormatting>
  <conditionalFormatting sqref="E869">
    <cfRule type="containsText" dxfId="3099" priority="929" operator="containsText" text="MEDIO">
      <formula>NOT(ISERROR(SEARCH(("MEDIO"),(E869))))</formula>
    </cfRule>
  </conditionalFormatting>
  <conditionalFormatting sqref="E869">
    <cfRule type="containsText" dxfId="3098" priority="930" operator="containsText" text="ALTO">
      <formula>NOT(ISERROR(SEARCH(("ALTO"),(E869))))</formula>
    </cfRule>
  </conditionalFormatting>
  <conditionalFormatting sqref="E869">
    <cfRule type="cellIs" dxfId="3097" priority="931" operator="between">
      <formula>5</formula>
      <formula>9</formula>
    </cfRule>
  </conditionalFormatting>
  <conditionalFormatting sqref="E869">
    <cfRule type="cellIs" dxfId="3096" priority="932" operator="between">
      <formula>3</formula>
      <formula>4</formula>
    </cfRule>
  </conditionalFormatting>
  <conditionalFormatting sqref="E869">
    <cfRule type="cellIs" dxfId="3095" priority="933" operator="between">
      <formula>1</formula>
      <formula>2</formula>
    </cfRule>
  </conditionalFormatting>
  <conditionalFormatting sqref="I869">
    <cfRule type="containsText" dxfId="3094" priority="934" operator="containsText" text="BAJO">
      <formula>NOT(ISERROR(SEARCH(("BAJO"),(I869))))</formula>
    </cfRule>
  </conditionalFormatting>
  <conditionalFormatting sqref="I869">
    <cfRule type="containsText" dxfId="3093" priority="935" operator="containsText" text="MEDIO">
      <formula>NOT(ISERROR(SEARCH(("MEDIO"),(I869))))</formula>
    </cfRule>
  </conditionalFormatting>
  <conditionalFormatting sqref="I869">
    <cfRule type="containsText" dxfId="3092" priority="936" operator="containsText" text="ALTO">
      <formula>NOT(ISERROR(SEARCH(("ALTO"),(I869))))</formula>
    </cfRule>
  </conditionalFormatting>
  <conditionalFormatting sqref="I869">
    <cfRule type="cellIs" dxfId="3091" priority="937" operator="between">
      <formula>5</formula>
      <formula>9</formula>
    </cfRule>
  </conditionalFormatting>
  <conditionalFormatting sqref="I869">
    <cfRule type="cellIs" dxfId="3090" priority="938" operator="between">
      <formula>3</formula>
      <formula>4</formula>
    </cfRule>
  </conditionalFormatting>
  <conditionalFormatting sqref="I869">
    <cfRule type="cellIs" dxfId="3089" priority="939" operator="between">
      <formula>1</formula>
      <formula>2</formula>
    </cfRule>
  </conditionalFormatting>
  <conditionalFormatting sqref="E874:E876 E879:E880">
    <cfRule type="containsText" dxfId="3088" priority="916" operator="containsText" text="BAJO">
      <formula>NOT(ISERROR(SEARCH(("BAJO"),(E874))))</formula>
    </cfRule>
  </conditionalFormatting>
  <conditionalFormatting sqref="E874:E876 E879:E880">
    <cfRule type="containsText" dxfId="3087" priority="917" operator="containsText" text="MEDIO">
      <formula>NOT(ISERROR(SEARCH(("MEDIO"),(E874))))</formula>
    </cfRule>
  </conditionalFormatting>
  <conditionalFormatting sqref="E874:E876 E879:E880">
    <cfRule type="containsText" dxfId="3086" priority="918" operator="containsText" text="ALTO">
      <formula>NOT(ISERROR(SEARCH(("ALTO"),(E874))))</formula>
    </cfRule>
  </conditionalFormatting>
  <conditionalFormatting sqref="E874:E876 E879:E880">
    <cfRule type="cellIs" dxfId="3085" priority="919" operator="between">
      <formula>5</formula>
      <formula>9</formula>
    </cfRule>
  </conditionalFormatting>
  <conditionalFormatting sqref="E874:E876 E879:E880">
    <cfRule type="cellIs" dxfId="3084" priority="920" operator="between">
      <formula>3</formula>
      <formula>4</formula>
    </cfRule>
  </conditionalFormatting>
  <conditionalFormatting sqref="E874:E876 E879:E880">
    <cfRule type="cellIs" dxfId="3083" priority="921" operator="between">
      <formula>1</formula>
      <formula>2</formula>
    </cfRule>
  </conditionalFormatting>
  <conditionalFormatting sqref="I874:I876 I879:I880">
    <cfRule type="containsText" dxfId="3082" priority="922" operator="containsText" text="BAJO">
      <formula>NOT(ISERROR(SEARCH(("BAJO"),(I874))))</formula>
    </cfRule>
  </conditionalFormatting>
  <conditionalFormatting sqref="I874:I876 I879:I880">
    <cfRule type="containsText" dxfId="3081" priority="923" operator="containsText" text="MEDIO">
      <formula>NOT(ISERROR(SEARCH(("MEDIO"),(I874))))</formula>
    </cfRule>
  </conditionalFormatting>
  <conditionalFormatting sqref="I874:I876 I879:I880">
    <cfRule type="containsText" dxfId="3080" priority="924" operator="containsText" text="ALTO">
      <formula>NOT(ISERROR(SEARCH(("ALTO"),(I874))))</formula>
    </cfRule>
  </conditionalFormatting>
  <conditionalFormatting sqref="I874:I876 I879:I880">
    <cfRule type="cellIs" dxfId="3079" priority="925" operator="between">
      <formula>5</formula>
      <formula>9</formula>
    </cfRule>
  </conditionalFormatting>
  <conditionalFormatting sqref="I874:I876 I879:I880">
    <cfRule type="cellIs" dxfId="3078" priority="926" operator="between">
      <formula>3</formula>
      <formula>4</formula>
    </cfRule>
  </conditionalFormatting>
  <conditionalFormatting sqref="I874:I876 I879:I880">
    <cfRule type="cellIs" dxfId="3077" priority="927" operator="between">
      <formula>1</formula>
      <formula>2</formula>
    </cfRule>
  </conditionalFormatting>
  <conditionalFormatting sqref="E878">
    <cfRule type="containsText" dxfId="3076" priority="904" operator="containsText" text="BAJO">
      <formula>NOT(ISERROR(SEARCH(("BAJO"),(E878))))</formula>
    </cfRule>
  </conditionalFormatting>
  <conditionalFormatting sqref="E878">
    <cfRule type="containsText" dxfId="3075" priority="905" operator="containsText" text="MEDIO">
      <formula>NOT(ISERROR(SEARCH(("MEDIO"),(E878))))</formula>
    </cfRule>
  </conditionalFormatting>
  <conditionalFormatting sqref="E878">
    <cfRule type="containsText" dxfId="3074" priority="906" operator="containsText" text="ALTO">
      <formula>NOT(ISERROR(SEARCH(("ALTO"),(E878))))</formula>
    </cfRule>
  </conditionalFormatting>
  <conditionalFormatting sqref="E878">
    <cfRule type="cellIs" dxfId="3073" priority="907" operator="between">
      <formula>5</formula>
      <formula>9</formula>
    </cfRule>
  </conditionalFormatting>
  <conditionalFormatting sqref="E878">
    <cfRule type="cellIs" dxfId="3072" priority="908" operator="between">
      <formula>3</formula>
      <formula>4</formula>
    </cfRule>
  </conditionalFormatting>
  <conditionalFormatting sqref="E878">
    <cfRule type="cellIs" dxfId="3071" priority="909" operator="between">
      <formula>1</formula>
      <formula>2</formula>
    </cfRule>
  </conditionalFormatting>
  <conditionalFormatting sqref="I878">
    <cfRule type="containsText" dxfId="3070" priority="910" operator="containsText" text="BAJO">
      <formula>NOT(ISERROR(SEARCH(("BAJO"),(I878))))</formula>
    </cfRule>
  </conditionalFormatting>
  <conditionalFormatting sqref="I878">
    <cfRule type="containsText" dxfId="3069" priority="911" operator="containsText" text="MEDIO">
      <formula>NOT(ISERROR(SEARCH(("MEDIO"),(I878))))</formula>
    </cfRule>
  </conditionalFormatting>
  <conditionalFormatting sqref="I878">
    <cfRule type="containsText" dxfId="3068" priority="912" operator="containsText" text="ALTO">
      <formula>NOT(ISERROR(SEARCH(("ALTO"),(I878))))</formula>
    </cfRule>
  </conditionalFormatting>
  <conditionalFormatting sqref="I878">
    <cfRule type="cellIs" dxfId="3067" priority="913" operator="between">
      <formula>5</formula>
      <formula>9</formula>
    </cfRule>
  </conditionalFormatting>
  <conditionalFormatting sqref="I878">
    <cfRule type="cellIs" dxfId="3066" priority="914" operator="between">
      <formula>3</formula>
      <formula>4</formula>
    </cfRule>
  </conditionalFormatting>
  <conditionalFormatting sqref="I878">
    <cfRule type="cellIs" dxfId="3065" priority="915" operator="between">
      <formula>1</formula>
      <formula>2</formula>
    </cfRule>
  </conditionalFormatting>
  <conditionalFormatting sqref="E883:E885 E888:E889">
    <cfRule type="containsText" dxfId="3064" priority="892" operator="containsText" text="BAJO">
      <formula>NOT(ISERROR(SEARCH(("BAJO"),(E883))))</formula>
    </cfRule>
  </conditionalFormatting>
  <conditionalFormatting sqref="E883:E885 E888:E889">
    <cfRule type="containsText" dxfId="3063" priority="893" operator="containsText" text="MEDIO">
      <formula>NOT(ISERROR(SEARCH(("MEDIO"),(E883))))</formula>
    </cfRule>
  </conditionalFormatting>
  <conditionalFormatting sqref="E883:E885 E888:E889">
    <cfRule type="containsText" dxfId="3062" priority="894" operator="containsText" text="ALTO">
      <formula>NOT(ISERROR(SEARCH(("ALTO"),(E883))))</formula>
    </cfRule>
  </conditionalFormatting>
  <conditionalFormatting sqref="E883:E885 E888:E889">
    <cfRule type="cellIs" dxfId="3061" priority="895" operator="between">
      <formula>5</formula>
      <formula>9</formula>
    </cfRule>
  </conditionalFormatting>
  <conditionalFormatting sqref="E883:E885 E888:E889">
    <cfRule type="cellIs" dxfId="3060" priority="896" operator="between">
      <formula>3</formula>
      <formula>4</formula>
    </cfRule>
  </conditionalFormatting>
  <conditionalFormatting sqref="E883:E885 E888:E889">
    <cfRule type="cellIs" dxfId="3059" priority="897" operator="between">
      <formula>1</formula>
      <formula>2</formula>
    </cfRule>
  </conditionalFormatting>
  <conditionalFormatting sqref="I883:I885 I888:I889">
    <cfRule type="containsText" dxfId="3058" priority="898" operator="containsText" text="BAJO">
      <formula>NOT(ISERROR(SEARCH(("BAJO"),(I883))))</formula>
    </cfRule>
  </conditionalFormatting>
  <conditionalFormatting sqref="I883:I885 I888:I889">
    <cfRule type="containsText" dxfId="3057" priority="899" operator="containsText" text="MEDIO">
      <formula>NOT(ISERROR(SEARCH(("MEDIO"),(I883))))</formula>
    </cfRule>
  </conditionalFormatting>
  <conditionalFormatting sqref="I883:I885 I888:I889">
    <cfRule type="containsText" dxfId="3056" priority="900" operator="containsText" text="ALTO">
      <formula>NOT(ISERROR(SEARCH(("ALTO"),(I883))))</formula>
    </cfRule>
  </conditionalFormatting>
  <conditionalFormatting sqref="I883:I885 I888:I889">
    <cfRule type="cellIs" dxfId="3055" priority="901" operator="between">
      <formula>5</formula>
      <formula>9</formula>
    </cfRule>
  </conditionalFormatting>
  <conditionalFormatting sqref="I883:I885 I888:I889">
    <cfRule type="cellIs" dxfId="3054" priority="902" operator="between">
      <formula>3</formula>
      <formula>4</formula>
    </cfRule>
  </conditionalFormatting>
  <conditionalFormatting sqref="I883:I885 I888:I889">
    <cfRule type="cellIs" dxfId="3053" priority="903" operator="between">
      <formula>1</formula>
      <formula>2</formula>
    </cfRule>
  </conditionalFormatting>
  <conditionalFormatting sqref="E887">
    <cfRule type="containsText" dxfId="3052" priority="880" operator="containsText" text="BAJO">
      <formula>NOT(ISERROR(SEARCH(("BAJO"),(E887))))</formula>
    </cfRule>
  </conditionalFormatting>
  <conditionalFormatting sqref="E887">
    <cfRule type="containsText" dxfId="3051" priority="881" operator="containsText" text="MEDIO">
      <formula>NOT(ISERROR(SEARCH(("MEDIO"),(E887))))</formula>
    </cfRule>
  </conditionalFormatting>
  <conditionalFormatting sqref="E887">
    <cfRule type="containsText" dxfId="3050" priority="882" operator="containsText" text="ALTO">
      <formula>NOT(ISERROR(SEARCH(("ALTO"),(E887))))</formula>
    </cfRule>
  </conditionalFormatting>
  <conditionalFormatting sqref="E887">
    <cfRule type="cellIs" dxfId="3049" priority="883" operator="between">
      <formula>5</formula>
      <formula>9</formula>
    </cfRule>
  </conditionalFormatting>
  <conditionalFormatting sqref="E887">
    <cfRule type="cellIs" dxfId="3048" priority="884" operator="between">
      <formula>3</formula>
      <formula>4</formula>
    </cfRule>
  </conditionalFormatting>
  <conditionalFormatting sqref="E887">
    <cfRule type="cellIs" dxfId="3047" priority="885" operator="between">
      <formula>1</formula>
      <formula>2</formula>
    </cfRule>
  </conditionalFormatting>
  <conditionalFormatting sqref="I887">
    <cfRule type="containsText" dxfId="3046" priority="886" operator="containsText" text="BAJO">
      <formula>NOT(ISERROR(SEARCH(("BAJO"),(I887))))</formula>
    </cfRule>
  </conditionalFormatting>
  <conditionalFormatting sqref="I887">
    <cfRule type="containsText" dxfId="3045" priority="887" operator="containsText" text="MEDIO">
      <formula>NOT(ISERROR(SEARCH(("MEDIO"),(I887))))</formula>
    </cfRule>
  </conditionalFormatting>
  <conditionalFormatting sqref="I887">
    <cfRule type="containsText" dxfId="3044" priority="888" operator="containsText" text="ALTO">
      <formula>NOT(ISERROR(SEARCH(("ALTO"),(I887))))</formula>
    </cfRule>
  </conditionalFormatting>
  <conditionalFormatting sqref="I887">
    <cfRule type="cellIs" dxfId="3043" priority="889" operator="between">
      <formula>5</formula>
      <formula>9</formula>
    </cfRule>
  </conditionalFormatting>
  <conditionalFormatting sqref="I887">
    <cfRule type="cellIs" dxfId="3042" priority="890" operator="between">
      <formula>3</formula>
      <formula>4</formula>
    </cfRule>
  </conditionalFormatting>
  <conditionalFormatting sqref="I887">
    <cfRule type="cellIs" dxfId="3041" priority="891" operator="between">
      <formula>1</formula>
      <formula>2</formula>
    </cfRule>
  </conditionalFormatting>
  <conditionalFormatting sqref="E892:E894 E897:E898">
    <cfRule type="containsText" dxfId="3040" priority="868" operator="containsText" text="BAJO">
      <formula>NOT(ISERROR(SEARCH(("BAJO"),(E892))))</formula>
    </cfRule>
  </conditionalFormatting>
  <conditionalFormatting sqref="E892:E894 E897:E898">
    <cfRule type="containsText" dxfId="3039" priority="869" operator="containsText" text="MEDIO">
      <formula>NOT(ISERROR(SEARCH(("MEDIO"),(E892))))</formula>
    </cfRule>
  </conditionalFormatting>
  <conditionalFormatting sqref="E892:E894 E897:E898">
    <cfRule type="containsText" dxfId="3038" priority="870" operator="containsText" text="ALTO">
      <formula>NOT(ISERROR(SEARCH(("ALTO"),(E892))))</formula>
    </cfRule>
  </conditionalFormatting>
  <conditionalFormatting sqref="E892:E894 E897:E898">
    <cfRule type="cellIs" dxfId="3037" priority="871" operator="between">
      <formula>5</formula>
      <formula>9</formula>
    </cfRule>
  </conditionalFormatting>
  <conditionalFormatting sqref="E892:E894 E897:E898">
    <cfRule type="cellIs" dxfId="3036" priority="872" operator="between">
      <formula>3</formula>
      <formula>4</formula>
    </cfRule>
  </conditionalFormatting>
  <conditionalFormatting sqref="E892:E894 E897:E898">
    <cfRule type="cellIs" dxfId="3035" priority="873" operator="between">
      <formula>1</formula>
      <formula>2</formula>
    </cfRule>
  </conditionalFormatting>
  <conditionalFormatting sqref="I892:I894 I897:I898">
    <cfRule type="containsText" dxfId="3034" priority="874" operator="containsText" text="BAJO">
      <formula>NOT(ISERROR(SEARCH(("BAJO"),(I892))))</formula>
    </cfRule>
  </conditionalFormatting>
  <conditionalFormatting sqref="I892:I894 I897:I898">
    <cfRule type="containsText" dxfId="3033" priority="875" operator="containsText" text="MEDIO">
      <formula>NOT(ISERROR(SEARCH(("MEDIO"),(I892))))</formula>
    </cfRule>
  </conditionalFormatting>
  <conditionalFormatting sqref="I892:I894 I897:I898">
    <cfRule type="containsText" dxfId="3032" priority="876" operator="containsText" text="ALTO">
      <formula>NOT(ISERROR(SEARCH(("ALTO"),(I892))))</formula>
    </cfRule>
  </conditionalFormatting>
  <conditionalFormatting sqref="I892:I894 I897:I898">
    <cfRule type="cellIs" dxfId="3031" priority="877" operator="between">
      <formula>5</formula>
      <formula>9</formula>
    </cfRule>
  </conditionalFormatting>
  <conditionalFormatting sqref="I892:I894 I897:I898">
    <cfRule type="cellIs" dxfId="3030" priority="878" operator="between">
      <formula>3</formula>
      <formula>4</formula>
    </cfRule>
  </conditionalFormatting>
  <conditionalFormatting sqref="I892:I894 I897:I898">
    <cfRule type="cellIs" dxfId="3029" priority="879" operator="between">
      <formula>1</formula>
      <formula>2</formula>
    </cfRule>
  </conditionalFormatting>
  <conditionalFormatting sqref="E896">
    <cfRule type="containsText" dxfId="3028" priority="856" operator="containsText" text="BAJO">
      <formula>NOT(ISERROR(SEARCH(("BAJO"),(E896))))</formula>
    </cfRule>
  </conditionalFormatting>
  <conditionalFormatting sqref="E896">
    <cfRule type="containsText" dxfId="3027" priority="857" operator="containsText" text="MEDIO">
      <formula>NOT(ISERROR(SEARCH(("MEDIO"),(E896))))</formula>
    </cfRule>
  </conditionalFormatting>
  <conditionalFormatting sqref="E896">
    <cfRule type="containsText" dxfId="3026" priority="858" operator="containsText" text="ALTO">
      <formula>NOT(ISERROR(SEARCH(("ALTO"),(E896))))</formula>
    </cfRule>
  </conditionalFormatting>
  <conditionalFormatting sqref="E896">
    <cfRule type="cellIs" dxfId="3025" priority="859" operator="between">
      <formula>5</formula>
      <formula>9</formula>
    </cfRule>
  </conditionalFormatting>
  <conditionalFormatting sqref="E896">
    <cfRule type="cellIs" dxfId="3024" priority="860" operator="between">
      <formula>3</formula>
      <formula>4</formula>
    </cfRule>
  </conditionalFormatting>
  <conditionalFormatting sqref="E896">
    <cfRule type="cellIs" dxfId="3023" priority="861" operator="between">
      <formula>1</formula>
      <formula>2</formula>
    </cfRule>
  </conditionalFormatting>
  <conditionalFormatting sqref="I896">
    <cfRule type="containsText" dxfId="3022" priority="862" operator="containsText" text="BAJO">
      <formula>NOT(ISERROR(SEARCH(("BAJO"),(I896))))</formula>
    </cfRule>
  </conditionalFormatting>
  <conditionalFormatting sqref="I896">
    <cfRule type="containsText" dxfId="3021" priority="863" operator="containsText" text="MEDIO">
      <formula>NOT(ISERROR(SEARCH(("MEDIO"),(I896))))</formula>
    </cfRule>
  </conditionalFormatting>
  <conditionalFormatting sqref="I896">
    <cfRule type="containsText" dxfId="3020" priority="864" operator="containsText" text="ALTO">
      <formula>NOT(ISERROR(SEARCH(("ALTO"),(I896))))</formula>
    </cfRule>
  </conditionalFormatting>
  <conditionalFormatting sqref="I896">
    <cfRule type="cellIs" dxfId="3019" priority="865" operator="between">
      <formula>5</formula>
      <formula>9</formula>
    </cfRule>
  </conditionalFormatting>
  <conditionalFormatting sqref="I896">
    <cfRule type="cellIs" dxfId="3018" priority="866" operator="between">
      <formula>3</formula>
      <formula>4</formula>
    </cfRule>
  </conditionalFormatting>
  <conditionalFormatting sqref="I896">
    <cfRule type="cellIs" dxfId="3017" priority="867" operator="between">
      <formula>1</formula>
      <formula>2</formula>
    </cfRule>
  </conditionalFormatting>
  <conditionalFormatting sqref="E901:E903 E906:E907">
    <cfRule type="containsText" dxfId="3016" priority="844" operator="containsText" text="BAJO">
      <formula>NOT(ISERROR(SEARCH(("BAJO"),(E901))))</formula>
    </cfRule>
  </conditionalFormatting>
  <conditionalFormatting sqref="E901:E903 E906:E907">
    <cfRule type="containsText" dxfId="3015" priority="845" operator="containsText" text="MEDIO">
      <formula>NOT(ISERROR(SEARCH(("MEDIO"),(E901))))</formula>
    </cfRule>
  </conditionalFormatting>
  <conditionalFormatting sqref="E901:E903 E906:E907">
    <cfRule type="containsText" dxfId="3014" priority="846" operator="containsText" text="ALTO">
      <formula>NOT(ISERROR(SEARCH(("ALTO"),(E901))))</formula>
    </cfRule>
  </conditionalFormatting>
  <conditionalFormatting sqref="E901:E903 E906:E907">
    <cfRule type="cellIs" dxfId="3013" priority="847" operator="between">
      <formula>5</formula>
      <formula>9</formula>
    </cfRule>
  </conditionalFormatting>
  <conditionalFormatting sqref="E901:E903 E906:E907">
    <cfRule type="cellIs" dxfId="3012" priority="848" operator="between">
      <formula>3</formula>
      <formula>4</formula>
    </cfRule>
  </conditionalFormatting>
  <conditionalFormatting sqref="E901:E903 E906:E907">
    <cfRule type="cellIs" dxfId="3011" priority="849" operator="between">
      <formula>1</formula>
      <formula>2</formula>
    </cfRule>
  </conditionalFormatting>
  <conditionalFormatting sqref="I901:I903 I906:I907">
    <cfRule type="containsText" dxfId="3010" priority="850" operator="containsText" text="BAJO">
      <formula>NOT(ISERROR(SEARCH(("BAJO"),(I901))))</formula>
    </cfRule>
  </conditionalFormatting>
  <conditionalFormatting sqref="I901:I903 I906:I907">
    <cfRule type="containsText" dxfId="3009" priority="851" operator="containsText" text="MEDIO">
      <formula>NOT(ISERROR(SEARCH(("MEDIO"),(I901))))</formula>
    </cfRule>
  </conditionalFormatting>
  <conditionalFormatting sqref="I901:I903 I906:I907">
    <cfRule type="containsText" dxfId="3008" priority="852" operator="containsText" text="ALTO">
      <formula>NOT(ISERROR(SEARCH(("ALTO"),(I901))))</formula>
    </cfRule>
  </conditionalFormatting>
  <conditionalFormatting sqref="I901:I903 I906:I907">
    <cfRule type="cellIs" dxfId="3007" priority="853" operator="between">
      <formula>5</formula>
      <formula>9</formula>
    </cfRule>
  </conditionalFormatting>
  <conditionalFormatting sqref="I901:I903 I906:I907">
    <cfRule type="cellIs" dxfId="3006" priority="854" operator="between">
      <formula>3</formula>
      <formula>4</formula>
    </cfRule>
  </conditionalFormatting>
  <conditionalFormatting sqref="I901:I903 I906:I907">
    <cfRule type="cellIs" dxfId="3005" priority="855" operator="between">
      <formula>1</formula>
      <formula>2</formula>
    </cfRule>
  </conditionalFormatting>
  <conditionalFormatting sqref="E905">
    <cfRule type="containsText" dxfId="3004" priority="832" operator="containsText" text="BAJO">
      <formula>NOT(ISERROR(SEARCH(("BAJO"),(E905))))</formula>
    </cfRule>
  </conditionalFormatting>
  <conditionalFormatting sqref="E905">
    <cfRule type="containsText" dxfId="3003" priority="833" operator="containsText" text="MEDIO">
      <formula>NOT(ISERROR(SEARCH(("MEDIO"),(E905))))</formula>
    </cfRule>
  </conditionalFormatting>
  <conditionalFormatting sqref="E905">
    <cfRule type="containsText" dxfId="3002" priority="834" operator="containsText" text="ALTO">
      <formula>NOT(ISERROR(SEARCH(("ALTO"),(E905))))</formula>
    </cfRule>
  </conditionalFormatting>
  <conditionalFormatting sqref="E905">
    <cfRule type="cellIs" dxfId="3001" priority="835" operator="between">
      <formula>5</formula>
      <formula>9</formula>
    </cfRule>
  </conditionalFormatting>
  <conditionalFormatting sqref="E905">
    <cfRule type="cellIs" dxfId="3000" priority="836" operator="between">
      <formula>3</formula>
      <formula>4</formula>
    </cfRule>
  </conditionalFormatting>
  <conditionalFormatting sqref="E905">
    <cfRule type="cellIs" dxfId="2999" priority="837" operator="between">
      <formula>1</formula>
      <formula>2</formula>
    </cfRule>
  </conditionalFormatting>
  <conditionalFormatting sqref="I905">
    <cfRule type="containsText" dxfId="2998" priority="838" operator="containsText" text="BAJO">
      <formula>NOT(ISERROR(SEARCH(("BAJO"),(I905))))</formula>
    </cfRule>
  </conditionalFormatting>
  <conditionalFormatting sqref="I905">
    <cfRule type="containsText" dxfId="2997" priority="839" operator="containsText" text="MEDIO">
      <formula>NOT(ISERROR(SEARCH(("MEDIO"),(I905))))</formula>
    </cfRule>
  </conditionalFormatting>
  <conditionalFormatting sqref="I905">
    <cfRule type="containsText" dxfId="2996" priority="840" operator="containsText" text="ALTO">
      <formula>NOT(ISERROR(SEARCH(("ALTO"),(I905))))</formula>
    </cfRule>
  </conditionalFormatting>
  <conditionalFormatting sqref="I905">
    <cfRule type="cellIs" dxfId="2995" priority="841" operator="between">
      <formula>5</formula>
      <formula>9</formula>
    </cfRule>
  </conditionalFormatting>
  <conditionalFormatting sqref="I905">
    <cfRule type="cellIs" dxfId="2994" priority="842" operator="between">
      <formula>3</formula>
      <formula>4</formula>
    </cfRule>
  </conditionalFormatting>
  <conditionalFormatting sqref="I905">
    <cfRule type="cellIs" dxfId="2993" priority="843" operator="between">
      <formula>1</formula>
      <formula>2</formula>
    </cfRule>
  </conditionalFormatting>
  <conditionalFormatting sqref="E910:E912 E915:E916">
    <cfRule type="containsText" dxfId="2992" priority="820" operator="containsText" text="BAJO">
      <formula>NOT(ISERROR(SEARCH(("BAJO"),(E910))))</formula>
    </cfRule>
  </conditionalFormatting>
  <conditionalFormatting sqref="E910:E912 E915:E916">
    <cfRule type="containsText" dxfId="2991" priority="821" operator="containsText" text="MEDIO">
      <formula>NOT(ISERROR(SEARCH(("MEDIO"),(E910))))</formula>
    </cfRule>
  </conditionalFormatting>
  <conditionalFormatting sqref="E910:E912 E915:E916">
    <cfRule type="containsText" dxfId="2990" priority="822" operator="containsText" text="ALTO">
      <formula>NOT(ISERROR(SEARCH(("ALTO"),(E910))))</formula>
    </cfRule>
  </conditionalFormatting>
  <conditionalFormatting sqref="E910:E912 E915:E916">
    <cfRule type="cellIs" dxfId="2989" priority="823" operator="between">
      <formula>5</formula>
      <formula>9</formula>
    </cfRule>
  </conditionalFormatting>
  <conditionalFormatting sqref="E910:E912 E915:E916">
    <cfRule type="cellIs" dxfId="2988" priority="824" operator="between">
      <formula>3</formula>
      <formula>4</formula>
    </cfRule>
  </conditionalFormatting>
  <conditionalFormatting sqref="E910:E912 E915:E916">
    <cfRule type="cellIs" dxfId="2987" priority="825" operator="between">
      <formula>1</formula>
      <formula>2</formula>
    </cfRule>
  </conditionalFormatting>
  <conditionalFormatting sqref="I910:I912 I915:I916">
    <cfRule type="containsText" dxfId="2986" priority="826" operator="containsText" text="BAJO">
      <formula>NOT(ISERROR(SEARCH(("BAJO"),(I910))))</formula>
    </cfRule>
  </conditionalFormatting>
  <conditionalFormatting sqref="I910:I912 I915:I916">
    <cfRule type="containsText" dxfId="2985" priority="827" operator="containsText" text="MEDIO">
      <formula>NOT(ISERROR(SEARCH(("MEDIO"),(I910))))</formula>
    </cfRule>
  </conditionalFormatting>
  <conditionalFormatting sqref="I910:I912 I915:I916">
    <cfRule type="containsText" dxfId="2984" priority="828" operator="containsText" text="ALTO">
      <formula>NOT(ISERROR(SEARCH(("ALTO"),(I910))))</formula>
    </cfRule>
  </conditionalFormatting>
  <conditionalFormatting sqref="I910:I912 I915:I916">
    <cfRule type="cellIs" dxfId="2983" priority="829" operator="between">
      <formula>5</formula>
      <formula>9</formula>
    </cfRule>
  </conditionalFormatting>
  <conditionalFormatting sqref="I910:I912 I915:I916">
    <cfRule type="cellIs" dxfId="2982" priority="830" operator="between">
      <formula>3</formula>
      <formula>4</formula>
    </cfRule>
  </conditionalFormatting>
  <conditionalFormatting sqref="I910:I912 I915:I916">
    <cfRule type="cellIs" dxfId="2981" priority="831" operator="between">
      <formula>1</formula>
      <formula>2</formula>
    </cfRule>
  </conditionalFormatting>
  <conditionalFormatting sqref="E914">
    <cfRule type="containsText" dxfId="2980" priority="808" operator="containsText" text="BAJO">
      <formula>NOT(ISERROR(SEARCH(("BAJO"),(E914))))</formula>
    </cfRule>
  </conditionalFormatting>
  <conditionalFormatting sqref="E914">
    <cfRule type="containsText" dxfId="2979" priority="809" operator="containsText" text="MEDIO">
      <formula>NOT(ISERROR(SEARCH(("MEDIO"),(E914))))</formula>
    </cfRule>
  </conditionalFormatting>
  <conditionalFormatting sqref="E914">
    <cfRule type="containsText" dxfId="2978" priority="810" operator="containsText" text="ALTO">
      <formula>NOT(ISERROR(SEARCH(("ALTO"),(E914))))</formula>
    </cfRule>
  </conditionalFormatting>
  <conditionalFormatting sqref="E914">
    <cfRule type="cellIs" dxfId="2977" priority="811" operator="between">
      <formula>5</formula>
      <formula>9</formula>
    </cfRule>
  </conditionalFormatting>
  <conditionalFormatting sqref="E914">
    <cfRule type="cellIs" dxfId="2976" priority="812" operator="between">
      <formula>3</formula>
      <formula>4</formula>
    </cfRule>
  </conditionalFormatting>
  <conditionalFormatting sqref="E914">
    <cfRule type="cellIs" dxfId="2975" priority="813" operator="between">
      <formula>1</formula>
      <formula>2</formula>
    </cfRule>
  </conditionalFormatting>
  <conditionalFormatting sqref="I914">
    <cfRule type="containsText" dxfId="2974" priority="814" operator="containsText" text="BAJO">
      <formula>NOT(ISERROR(SEARCH(("BAJO"),(I914))))</formula>
    </cfRule>
  </conditionalFormatting>
  <conditionalFormatting sqref="I914">
    <cfRule type="containsText" dxfId="2973" priority="815" operator="containsText" text="MEDIO">
      <formula>NOT(ISERROR(SEARCH(("MEDIO"),(I914))))</formula>
    </cfRule>
  </conditionalFormatting>
  <conditionalFormatting sqref="I914">
    <cfRule type="containsText" dxfId="2972" priority="816" operator="containsText" text="ALTO">
      <formula>NOT(ISERROR(SEARCH(("ALTO"),(I914))))</formula>
    </cfRule>
  </conditionalFormatting>
  <conditionalFormatting sqref="I914">
    <cfRule type="cellIs" dxfId="2971" priority="817" operator="between">
      <formula>5</formula>
      <formula>9</formula>
    </cfRule>
  </conditionalFormatting>
  <conditionalFormatting sqref="I914">
    <cfRule type="cellIs" dxfId="2970" priority="818" operator="between">
      <formula>3</formula>
      <formula>4</formula>
    </cfRule>
  </conditionalFormatting>
  <conditionalFormatting sqref="I914">
    <cfRule type="cellIs" dxfId="2969" priority="819" operator="between">
      <formula>1</formula>
      <formula>2</formula>
    </cfRule>
  </conditionalFormatting>
  <conditionalFormatting sqref="E919:E921 E924:E925">
    <cfRule type="containsText" dxfId="2968" priority="796" operator="containsText" text="BAJO">
      <formula>NOT(ISERROR(SEARCH(("BAJO"),(E919))))</formula>
    </cfRule>
  </conditionalFormatting>
  <conditionalFormatting sqref="E919:E921 E924:E925">
    <cfRule type="containsText" dxfId="2967" priority="797" operator="containsText" text="MEDIO">
      <formula>NOT(ISERROR(SEARCH(("MEDIO"),(E919))))</formula>
    </cfRule>
  </conditionalFormatting>
  <conditionalFormatting sqref="E919:E921 E924:E925">
    <cfRule type="containsText" dxfId="2966" priority="798" operator="containsText" text="ALTO">
      <formula>NOT(ISERROR(SEARCH(("ALTO"),(E919))))</formula>
    </cfRule>
  </conditionalFormatting>
  <conditionalFormatting sqref="E919:E921 E924:E925">
    <cfRule type="cellIs" dxfId="2965" priority="799" operator="between">
      <formula>5</formula>
      <formula>9</formula>
    </cfRule>
  </conditionalFormatting>
  <conditionalFormatting sqref="E919:E921 E924:E925">
    <cfRule type="cellIs" dxfId="2964" priority="800" operator="between">
      <formula>3</formula>
      <formula>4</formula>
    </cfRule>
  </conditionalFormatting>
  <conditionalFormatting sqref="E919:E921 E924:E925">
    <cfRule type="cellIs" dxfId="2963" priority="801" operator="between">
      <formula>1</formula>
      <formula>2</formula>
    </cfRule>
  </conditionalFormatting>
  <conditionalFormatting sqref="I919:I921 I924:I925">
    <cfRule type="containsText" dxfId="2962" priority="802" operator="containsText" text="BAJO">
      <formula>NOT(ISERROR(SEARCH(("BAJO"),(I919))))</formula>
    </cfRule>
  </conditionalFormatting>
  <conditionalFormatting sqref="I919:I921 I924:I925">
    <cfRule type="containsText" dxfId="2961" priority="803" operator="containsText" text="MEDIO">
      <formula>NOT(ISERROR(SEARCH(("MEDIO"),(I919))))</formula>
    </cfRule>
  </conditionalFormatting>
  <conditionalFormatting sqref="I919:I921 I924:I925">
    <cfRule type="containsText" dxfId="2960" priority="804" operator="containsText" text="ALTO">
      <formula>NOT(ISERROR(SEARCH(("ALTO"),(I919))))</formula>
    </cfRule>
  </conditionalFormatting>
  <conditionalFormatting sqref="I919:I921 I924:I925">
    <cfRule type="cellIs" dxfId="2959" priority="805" operator="between">
      <formula>5</formula>
      <formula>9</formula>
    </cfRule>
  </conditionalFormatting>
  <conditionalFormatting sqref="I919:I921 I924:I925">
    <cfRule type="cellIs" dxfId="2958" priority="806" operator="between">
      <formula>3</formula>
      <formula>4</formula>
    </cfRule>
  </conditionalFormatting>
  <conditionalFormatting sqref="I919:I921 I924:I925">
    <cfRule type="cellIs" dxfId="2957" priority="807" operator="between">
      <formula>1</formula>
      <formula>2</formula>
    </cfRule>
  </conditionalFormatting>
  <conditionalFormatting sqref="E923">
    <cfRule type="containsText" dxfId="2956" priority="784" operator="containsText" text="BAJO">
      <formula>NOT(ISERROR(SEARCH(("BAJO"),(E923))))</formula>
    </cfRule>
  </conditionalFormatting>
  <conditionalFormatting sqref="E923">
    <cfRule type="containsText" dxfId="2955" priority="785" operator="containsText" text="MEDIO">
      <formula>NOT(ISERROR(SEARCH(("MEDIO"),(E923))))</formula>
    </cfRule>
  </conditionalFormatting>
  <conditionalFormatting sqref="E923">
    <cfRule type="containsText" dxfId="2954" priority="786" operator="containsText" text="ALTO">
      <formula>NOT(ISERROR(SEARCH(("ALTO"),(E923))))</formula>
    </cfRule>
  </conditionalFormatting>
  <conditionalFormatting sqref="E923">
    <cfRule type="cellIs" dxfId="2953" priority="787" operator="between">
      <formula>5</formula>
      <formula>9</formula>
    </cfRule>
  </conditionalFormatting>
  <conditionalFormatting sqref="E923">
    <cfRule type="cellIs" dxfId="2952" priority="788" operator="between">
      <formula>3</formula>
      <formula>4</formula>
    </cfRule>
  </conditionalFormatting>
  <conditionalFormatting sqref="E923">
    <cfRule type="cellIs" dxfId="2951" priority="789" operator="between">
      <formula>1</formula>
      <formula>2</formula>
    </cfRule>
  </conditionalFormatting>
  <conditionalFormatting sqref="I923">
    <cfRule type="containsText" dxfId="2950" priority="790" operator="containsText" text="BAJO">
      <formula>NOT(ISERROR(SEARCH(("BAJO"),(I923))))</formula>
    </cfRule>
  </conditionalFormatting>
  <conditionalFormatting sqref="I923">
    <cfRule type="containsText" dxfId="2949" priority="791" operator="containsText" text="MEDIO">
      <formula>NOT(ISERROR(SEARCH(("MEDIO"),(I923))))</formula>
    </cfRule>
  </conditionalFormatting>
  <conditionalFormatting sqref="I923">
    <cfRule type="containsText" dxfId="2948" priority="792" operator="containsText" text="ALTO">
      <formula>NOT(ISERROR(SEARCH(("ALTO"),(I923))))</formula>
    </cfRule>
  </conditionalFormatting>
  <conditionalFormatting sqref="I923">
    <cfRule type="cellIs" dxfId="2947" priority="793" operator="between">
      <formula>5</formula>
      <formula>9</formula>
    </cfRule>
  </conditionalFormatting>
  <conditionalFormatting sqref="I923">
    <cfRule type="cellIs" dxfId="2946" priority="794" operator="between">
      <formula>3</formula>
      <formula>4</formula>
    </cfRule>
  </conditionalFormatting>
  <conditionalFormatting sqref="I923">
    <cfRule type="cellIs" dxfId="2945" priority="795" operator="between">
      <formula>1</formula>
      <formula>2</formula>
    </cfRule>
  </conditionalFormatting>
  <conditionalFormatting sqref="E928:E930 E933:E934">
    <cfRule type="containsText" dxfId="2944" priority="772" operator="containsText" text="BAJO">
      <formula>NOT(ISERROR(SEARCH(("BAJO"),(E928))))</formula>
    </cfRule>
  </conditionalFormatting>
  <conditionalFormatting sqref="E928:E930 E933:E934">
    <cfRule type="containsText" dxfId="2943" priority="773" operator="containsText" text="MEDIO">
      <formula>NOT(ISERROR(SEARCH(("MEDIO"),(E928))))</formula>
    </cfRule>
  </conditionalFormatting>
  <conditionalFormatting sqref="E928:E930 E933:E934">
    <cfRule type="containsText" dxfId="2942" priority="774" operator="containsText" text="ALTO">
      <formula>NOT(ISERROR(SEARCH(("ALTO"),(E928))))</formula>
    </cfRule>
  </conditionalFormatting>
  <conditionalFormatting sqref="E928:E930 E933:E934">
    <cfRule type="cellIs" dxfId="2941" priority="775" operator="between">
      <formula>5</formula>
      <formula>9</formula>
    </cfRule>
  </conditionalFormatting>
  <conditionalFormatting sqref="E928:E930 E933:E934">
    <cfRule type="cellIs" dxfId="2940" priority="776" operator="between">
      <formula>3</formula>
      <formula>4</formula>
    </cfRule>
  </conditionalFormatting>
  <conditionalFormatting sqref="E928:E930 E933:E934">
    <cfRule type="cellIs" dxfId="2939" priority="777" operator="between">
      <formula>1</formula>
      <formula>2</formula>
    </cfRule>
  </conditionalFormatting>
  <conditionalFormatting sqref="I928:I930 I933:I934">
    <cfRule type="containsText" dxfId="2938" priority="778" operator="containsText" text="BAJO">
      <formula>NOT(ISERROR(SEARCH(("BAJO"),(I928))))</formula>
    </cfRule>
  </conditionalFormatting>
  <conditionalFormatting sqref="I928:I930 I933:I934">
    <cfRule type="containsText" dxfId="2937" priority="779" operator="containsText" text="MEDIO">
      <formula>NOT(ISERROR(SEARCH(("MEDIO"),(I928))))</formula>
    </cfRule>
  </conditionalFormatting>
  <conditionalFormatting sqref="I928:I930 I933:I934">
    <cfRule type="containsText" dxfId="2936" priority="780" operator="containsText" text="ALTO">
      <formula>NOT(ISERROR(SEARCH(("ALTO"),(I928))))</formula>
    </cfRule>
  </conditionalFormatting>
  <conditionalFormatting sqref="I928:I930 I933:I934">
    <cfRule type="cellIs" dxfId="2935" priority="781" operator="between">
      <formula>5</formula>
      <formula>9</formula>
    </cfRule>
  </conditionalFormatting>
  <conditionalFormatting sqref="I928:I930 I933:I934">
    <cfRule type="cellIs" dxfId="2934" priority="782" operator="between">
      <formula>3</formula>
      <formula>4</formula>
    </cfRule>
  </conditionalFormatting>
  <conditionalFormatting sqref="I928:I930 I933:I934">
    <cfRule type="cellIs" dxfId="2933" priority="783" operator="between">
      <formula>1</formula>
      <formula>2</formula>
    </cfRule>
  </conditionalFormatting>
  <conditionalFormatting sqref="E932">
    <cfRule type="containsText" dxfId="2932" priority="760" operator="containsText" text="BAJO">
      <formula>NOT(ISERROR(SEARCH(("BAJO"),(E932))))</formula>
    </cfRule>
  </conditionalFormatting>
  <conditionalFormatting sqref="E932">
    <cfRule type="containsText" dxfId="2931" priority="761" operator="containsText" text="MEDIO">
      <formula>NOT(ISERROR(SEARCH(("MEDIO"),(E932))))</formula>
    </cfRule>
  </conditionalFormatting>
  <conditionalFormatting sqref="E932">
    <cfRule type="containsText" dxfId="2930" priority="762" operator="containsText" text="ALTO">
      <formula>NOT(ISERROR(SEARCH(("ALTO"),(E932))))</formula>
    </cfRule>
  </conditionalFormatting>
  <conditionalFormatting sqref="E932">
    <cfRule type="cellIs" dxfId="2929" priority="763" operator="between">
      <formula>5</formula>
      <formula>9</formula>
    </cfRule>
  </conditionalFormatting>
  <conditionalFormatting sqref="E932">
    <cfRule type="cellIs" dxfId="2928" priority="764" operator="between">
      <formula>3</formula>
      <formula>4</formula>
    </cfRule>
  </conditionalFormatting>
  <conditionalFormatting sqref="E932">
    <cfRule type="cellIs" dxfId="2927" priority="765" operator="between">
      <formula>1</formula>
      <formula>2</formula>
    </cfRule>
  </conditionalFormatting>
  <conditionalFormatting sqref="I932">
    <cfRule type="containsText" dxfId="2926" priority="766" operator="containsText" text="BAJO">
      <formula>NOT(ISERROR(SEARCH(("BAJO"),(I932))))</formula>
    </cfRule>
  </conditionalFormatting>
  <conditionalFormatting sqref="I932">
    <cfRule type="containsText" dxfId="2925" priority="767" operator="containsText" text="MEDIO">
      <formula>NOT(ISERROR(SEARCH(("MEDIO"),(I932))))</formula>
    </cfRule>
  </conditionalFormatting>
  <conditionalFormatting sqref="I932">
    <cfRule type="containsText" dxfId="2924" priority="768" operator="containsText" text="ALTO">
      <formula>NOT(ISERROR(SEARCH(("ALTO"),(I932))))</formula>
    </cfRule>
  </conditionalFormatting>
  <conditionalFormatting sqref="I932">
    <cfRule type="cellIs" dxfId="2923" priority="769" operator="between">
      <formula>5</formula>
      <formula>9</formula>
    </cfRule>
  </conditionalFormatting>
  <conditionalFormatting sqref="I932">
    <cfRule type="cellIs" dxfId="2922" priority="770" operator="between">
      <formula>3</formula>
      <formula>4</formula>
    </cfRule>
  </conditionalFormatting>
  <conditionalFormatting sqref="I932">
    <cfRule type="cellIs" dxfId="2921" priority="771" operator="between">
      <formula>1</formula>
      <formula>2</formula>
    </cfRule>
  </conditionalFormatting>
  <conditionalFormatting sqref="E937:E939 E942:E943">
    <cfRule type="containsText" dxfId="2920" priority="748" operator="containsText" text="BAJO">
      <formula>NOT(ISERROR(SEARCH(("BAJO"),(E937))))</formula>
    </cfRule>
  </conditionalFormatting>
  <conditionalFormatting sqref="E937:E939 E942:E943">
    <cfRule type="containsText" dxfId="2919" priority="749" operator="containsText" text="MEDIO">
      <formula>NOT(ISERROR(SEARCH(("MEDIO"),(E937))))</formula>
    </cfRule>
  </conditionalFormatting>
  <conditionalFormatting sqref="E937:E939 E942:E943">
    <cfRule type="containsText" dxfId="2918" priority="750" operator="containsText" text="ALTO">
      <formula>NOT(ISERROR(SEARCH(("ALTO"),(E937))))</formula>
    </cfRule>
  </conditionalFormatting>
  <conditionalFormatting sqref="E937:E939 E942:E943">
    <cfRule type="cellIs" dxfId="2917" priority="751" operator="between">
      <formula>5</formula>
      <formula>9</formula>
    </cfRule>
  </conditionalFormatting>
  <conditionalFormatting sqref="E937:E939 E942:E943">
    <cfRule type="cellIs" dxfId="2916" priority="752" operator="between">
      <formula>3</formula>
      <formula>4</formula>
    </cfRule>
  </conditionalFormatting>
  <conditionalFormatting sqref="E937:E939 E942:E943">
    <cfRule type="cellIs" dxfId="2915" priority="753" operator="between">
      <formula>1</formula>
      <formula>2</formula>
    </cfRule>
  </conditionalFormatting>
  <conditionalFormatting sqref="I937:I939 I942:I943">
    <cfRule type="containsText" dxfId="2914" priority="754" operator="containsText" text="BAJO">
      <formula>NOT(ISERROR(SEARCH(("BAJO"),(I937))))</formula>
    </cfRule>
  </conditionalFormatting>
  <conditionalFormatting sqref="I937:I939 I942:I943">
    <cfRule type="containsText" dxfId="2913" priority="755" operator="containsText" text="MEDIO">
      <formula>NOT(ISERROR(SEARCH(("MEDIO"),(I937))))</formula>
    </cfRule>
  </conditionalFormatting>
  <conditionalFormatting sqref="I937:I939 I942:I943">
    <cfRule type="containsText" dxfId="2912" priority="756" operator="containsText" text="ALTO">
      <formula>NOT(ISERROR(SEARCH(("ALTO"),(I937))))</formula>
    </cfRule>
  </conditionalFormatting>
  <conditionalFormatting sqref="I937:I939 I942:I943">
    <cfRule type="cellIs" dxfId="2911" priority="757" operator="between">
      <formula>5</formula>
      <formula>9</formula>
    </cfRule>
  </conditionalFormatting>
  <conditionalFormatting sqref="I937:I939 I942:I943">
    <cfRule type="cellIs" dxfId="2910" priority="758" operator="between">
      <formula>3</formula>
      <formula>4</formula>
    </cfRule>
  </conditionalFormatting>
  <conditionalFormatting sqref="I937:I939 I942:I943">
    <cfRule type="cellIs" dxfId="2909" priority="759" operator="between">
      <formula>1</formula>
      <formula>2</formula>
    </cfRule>
  </conditionalFormatting>
  <conditionalFormatting sqref="E941">
    <cfRule type="containsText" dxfId="2908" priority="736" operator="containsText" text="BAJO">
      <formula>NOT(ISERROR(SEARCH(("BAJO"),(E941))))</formula>
    </cfRule>
  </conditionalFormatting>
  <conditionalFormatting sqref="E941">
    <cfRule type="containsText" dxfId="2907" priority="737" operator="containsText" text="MEDIO">
      <formula>NOT(ISERROR(SEARCH(("MEDIO"),(E941))))</formula>
    </cfRule>
  </conditionalFormatting>
  <conditionalFormatting sqref="E941">
    <cfRule type="containsText" dxfId="2906" priority="738" operator="containsText" text="ALTO">
      <formula>NOT(ISERROR(SEARCH(("ALTO"),(E941))))</formula>
    </cfRule>
  </conditionalFormatting>
  <conditionalFormatting sqref="E941">
    <cfRule type="cellIs" dxfId="2905" priority="739" operator="between">
      <formula>5</formula>
      <formula>9</formula>
    </cfRule>
  </conditionalFormatting>
  <conditionalFormatting sqref="E941">
    <cfRule type="cellIs" dxfId="2904" priority="740" operator="between">
      <formula>3</formula>
      <formula>4</formula>
    </cfRule>
  </conditionalFormatting>
  <conditionalFormatting sqref="E941">
    <cfRule type="cellIs" dxfId="2903" priority="741" operator="between">
      <formula>1</formula>
      <formula>2</formula>
    </cfRule>
  </conditionalFormatting>
  <conditionalFormatting sqref="I941">
    <cfRule type="containsText" dxfId="2902" priority="742" operator="containsText" text="BAJO">
      <formula>NOT(ISERROR(SEARCH(("BAJO"),(I941))))</formula>
    </cfRule>
  </conditionalFormatting>
  <conditionalFormatting sqref="I941">
    <cfRule type="containsText" dxfId="2901" priority="743" operator="containsText" text="MEDIO">
      <formula>NOT(ISERROR(SEARCH(("MEDIO"),(I941))))</formula>
    </cfRule>
  </conditionalFormatting>
  <conditionalFormatting sqref="I941">
    <cfRule type="containsText" dxfId="2900" priority="744" operator="containsText" text="ALTO">
      <formula>NOT(ISERROR(SEARCH(("ALTO"),(I941))))</formula>
    </cfRule>
  </conditionalFormatting>
  <conditionalFormatting sqref="I941">
    <cfRule type="cellIs" dxfId="2899" priority="745" operator="between">
      <formula>5</formula>
      <formula>9</formula>
    </cfRule>
  </conditionalFormatting>
  <conditionalFormatting sqref="I941">
    <cfRule type="cellIs" dxfId="2898" priority="746" operator="between">
      <formula>3</formula>
      <formula>4</formula>
    </cfRule>
  </conditionalFormatting>
  <conditionalFormatting sqref="I941">
    <cfRule type="cellIs" dxfId="2897" priority="747" operator="between">
      <formula>1</formula>
      <formula>2</formula>
    </cfRule>
  </conditionalFormatting>
  <conditionalFormatting sqref="E946:E948 E951:E952">
    <cfRule type="containsText" dxfId="2896" priority="724" operator="containsText" text="BAJO">
      <formula>NOT(ISERROR(SEARCH(("BAJO"),(E946))))</formula>
    </cfRule>
  </conditionalFormatting>
  <conditionalFormatting sqref="E946:E948 E951:E952">
    <cfRule type="containsText" dxfId="2895" priority="725" operator="containsText" text="MEDIO">
      <formula>NOT(ISERROR(SEARCH(("MEDIO"),(E946))))</formula>
    </cfRule>
  </conditionalFormatting>
  <conditionalFormatting sqref="E946:E948 E951:E952">
    <cfRule type="containsText" dxfId="2894" priority="726" operator="containsText" text="ALTO">
      <formula>NOT(ISERROR(SEARCH(("ALTO"),(E946))))</formula>
    </cfRule>
  </conditionalFormatting>
  <conditionalFormatting sqref="E946:E948 E951:E952">
    <cfRule type="cellIs" dxfId="2893" priority="727" operator="between">
      <formula>5</formula>
      <formula>9</formula>
    </cfRule>
  </conditionalFormatting>
  <conditionalFormatting sqref="E946:E948 E951:E952">
    <cfRule type="cellIs" dxfId="2892" priority="728" operator="between">
      <formula>3</formula>
      <formula>4</formula>
    </cfRule>
  </conditionalFormatting>
  <conditionalFormatting sqref="E946:E948 E951:E952">
    <cfRule type="cellIs" dxfId="2891" priority="729" operator="between">
      <formula>1</formula>
      <formula>2</formula>
    </cfRule>
  </conditionalFormatting>
  <conditionalFormatting sqref="I946:I948 I951:I952">
    <cfRule type="containsText" dxfId="2890" priority="730" operator="containsText" text="BAJO">
      <formula>NOT(ISERROR(SEARCH(("BAJO"),(I946))))</formula>
    </cfRule>
  </conditionalFormatting>
  <conditionalFormatting sqref="I946:I948 I951:I952">
    <cfRule type="containsText" dxfId="2889" priority="731" operator="containsText" text="MEDIO">
      <formula>NOT(ISERROR(SEARCH(("MEDIO"),(I946))))</formula>
    </cfRule>
  </conditionalFormatting>
  <conditionalFormatting sqref="I946:I948 I951:I952">
    <cfRule type="containsText" dxfId="2888" priority="732" operator="containsText" text="ALTO">
      <formula>NOT(ISERROR(SEARCH(("ALTO"),(I946))))</formula>
    </cfRule>
  </conditionalFormatting>
  <conditionalFormatting sqref="I946:I948 I951:I952">
    <cfRule type="cellIs" dxfId="2887" priority="733" operator="between">
      <formula>5</formula>
      <formula>9</formula>
    </cfRule>
  </conditionalFormatting>
  <conditionalFormatting sqref="I946:I948 I951:I952">
    <cfRule type="cellIs" dxfId="2886" priority="734" operator="between">
      <formula>3</formula>
      <formula>4</formula>
    </cfRule>
  </conditionalFormatting>
  <conditionalFormatting sqref="I946:I948 I951:I952">
    <cfRule type="cellIs" dxfId="2885" priority="735" operator="between">
      <formula>1</formula>
      <formula>2</formula>
    </cfRule>
  </conditionalFormatting>
  <conditionalFormatting sqref="E950">
    <cfRule type="containsText" dxfId="2884" priority="712" operator="containsText" text="BAJO">
      <formula>NOT(ISERROR(SEARCH(("BAJO"),(E950))))</formula>
    </cfRule>
  </conditionalFormatting>
  <conditionalFormatting sqref="E950">
    <cfRule type="containsText" dxfId="2883" priority="713" operator="containsText" text="MEDIO">
      <formula>NOT(ISERROR(SEARCH(("MEDIO"),(E950))))</formula>
    </cfRule>
  </conditionalFormatting>
  <conditionalFormatting sqref="E950">
    <cfRule type="containsText" dxfId="2882" priority="714" operator="containsText" text="ALTO">
      <formula>NOT(ISERROR(SEARCH(("ALTO"),(E950))))</formula>
    </cfRule>
  </conditionalFormatting>
  <conditionalFormatting sqref="E950">
    <cfRule type="cellIs" dxfId="2881" priority="715" operator="between">
      <formula>5</formula>
      <formula>9</formula>
    </cfRule>
  </conditionalFormatting>
  <conditionalFormatting sqref="E950">
    <cfRule type="cellIs" dxfId="2880" priority="716" operator="between">
      <formula>3</formula>
      <formula>4</formula>
    </cfRule>
  </conditionalFormatting>
  <conditionalFormatting sqref="E950">
    <cfRule type="cellIs" dxfId="2879" priority="717" operator="between">
      <formula>1</formula>
      <formula>2</formula>
    </cfRule>
  </conditionalFormatting>
  <conditionalFormatting sqref="I950">
    <cfRule type="containsText" dxfId="2878" priority="718" operator="containsText" text="BAJO">
      <formula>NOT(ISERROR(SEARCH(("BAJO"),(I950))))</formula>
    </cfRule>
  </conditionalFormatting>
  <conditionalFormatting sqref="I950">
    <cfRule type="containsText" dxfId="2877" priority="719" operator="containsText" text="MEDIO">
      <formula>NOT(ISERROR(SEARCH(("MEDIO"),(I950))))</formula>
    </cfRule>
  </conditionalFormatting>
  <conditionalFormatting sqref="I950">
    <cfRule type="containsText" dxfId="2876" priority="720" operator="containsText" text="ALTO">
      <formula>NOT(ISERROR(SEARCH(("ALTO"),(I950))))</formula>
    </cfRule>
  </conditionalFormatting>
  <conditionalFormatting sqref="I950">
    <cfRule type="cellIs" dxfId="2875" priority="721" operator="between">
      <formula>5</formula>
      <formula>9</formula>
    </cfRule>
  </conditionalFormatting>
  <conditionalFormatting sqref="I950">
    <cfRule type="cellIs" dxfId="2874" priority="722" operator="between">
      <formula>3</formula>
      <formula>4</formula>
    </cfRule>
  </conditionalFormatting>
  <conditionalFormatting sqref="I950">
    <cfRule type="cellIs" dxfId="2873" priority="723" operator="between">
      <formula>1</formula>
      <formula>2</formula>
    </cfRule>
  </conditionalFormatting>
  <conditionalFormatting sqref="E955:E957 E960:E961">
    <cfRule type="containsText" dxfId="2872" priority="700" operator="containsText" text="BAJO">
      <formula>NOT(ISERROR(SEARCH(("BAJO"),(E955))))</formula>
    </cfRule>
  </conditionalFormatting>
  <conditionalFormatting sqref="E955:E957 E960:E961">
    <cfRule type="containsText" dxfId="2871" priority="701" operator="containsText" text="MEDIO">
      <formula>NOT(ISERROR(SEARCH(("MEDIO"),(E955))))</formula>
    </cfRule>
  </conditionalFormatting>
  <conditionalFormatting sqref="E955:E957 E960:E961">
    <cfRule type="containsText" dxfId="2870" priority="702" operator="containsText" text="ALTO">
      <formula>NOT(ISERROR(SEARCH(("ALTO"),(E955))))</formula>
    </cfRule>
  </conditionalFormatting>
  <conditionalFormatting sqref="E955:E957 E960:E961">
    <cfRule type="cellIs" dxfId="2869" priority="703" operator="between">
      <formula>5</formula>
      <formula>9</formula>
    </cfRule>
  </conditionalFormatting>
  <conditionalFormatting sqref="E955:E957 E960:E961">
    <cfRule type="cellIs" dxfId="2868" priority="704" operator="between">
      <formula>3</formula>
      <formula>4</formula>
    </cfRule>
  </conditionalFormatting>
  <conditionalFormatting sqref="E955:E957 E960:E961">
    <cfRule type="cellIs" dxfId="2867" priority="705" operator="between">
      <formula>1</formula>
      <formula>2</formula>
    </cfRule>
  </conditionalFormatting>
  <conditionalFormatting sqref="I955:I957 I960:I961">
    <cfRule type="containsText" dxfId="2866" priority="706" operator="containsText" text="BAJO">
      <formula>NOT(ISERROR(SEARCH(("BAJO"),(I955))))</formula>
    </cfRule>
  </conditionalFormatting>
  <conditionalFormatting sqref="I955:I957 I960:I961">
    <cfRule type="containsText" dxfId="2865" priority="707" operator="containsText" text="MEDIO">
      <formula>NOT(ISERROR(SEARCH(("MEDIO"),(I955))))</formula>
    </cfRule>
  </conditionalFormatting>
  <conditionalFormatting sqref="I955:I957 I960:I961">
    <cfRule type="containsText" dxfId="2864" priority="708" operator="containsText" text="ALTO">
      <formula>NOT(ISERROR(SEARCH(("ALTO"),(I955))))</formula>
    </cfRule>
  </conditionalFormatting>
  <conditionalFormatting sqref="I955:I957 I960:I961">
    <cfRule type="cellIs" dxfId="2863" priority="709" operator="between">
      <formula>5</formula>
      <formula>9</formula>
    </cfRule>
  </conditionalFormatting>
  <conditionalFormatting sqref="I955:I957 I960:I961">
    <cfRule type="cellIs" dxfId="2862" priority="710" operator="between">
      <formula>3</formula>
      <formula>4</formula>
    </cfRule>
  </conditionalFormatting>
  <conditionalFormatting sqref="I955:I957 I960:I961">
    <cfRule type="cellIs" dxfId="2861" priority="711" operator="between">
      <formula>1</formula>
      <formula>2</formula>
    </cfRule>
  </conditionalFormatting>
  <conditionalFormatting sqref="E959">
    <cfRule type="containsText" dxfId="2860" priority="688" operator="containsText" text="BAJO">
      <formula>NOT(ISERROR(SEARCH(("BAJO"),(E959))))</formula>
    </cfRule>
  </conditionalFormatting>
  <conditionalFormatting sqref="E959">
    <cfRule type="containsText" dxfId="2859" priority="689" operator="containsText" text="MEDIO">
      <formula>NOT(ISERROR(SEARCH(("MEDIO"),(E959))))</formula>
    </cfRule>
  </conditionalFormatting>
  <conditionalFormatting sqref="E959">
    <cfRule type="containsText" dxfId="2858" priority="690" operator="containsText" text="ALTO">
      <formula>NOT(ISERROR(SEARCH(("ALTO"),(E959))))</formula>
    </cfRule>
  </conditionalFormatting>
  <conditionalFormatting sqref="E959">
    <cfRule type="cellIs" dxfId="2857" priority="691" operator="between">
      <formula>5</formula>
      <formula>9</formula>
    </cfRule>
  </conditionalFormatting>
  <conditionalFormatting sqref="E959">
    <cfRule type="cellIs" dxfId="2856" priority="692" operator="between">
      <formula>3</formula>
      <formula>4</formula>
    </cfRule>
  </conditionalFormatting>
  <conditionalFormatting sqref="E959">
    <cfRule type="cellIs" dxfId="2855" priority="693" operator="between">
      <formula>1</formula>
      <formula>2</formula>
    </cfRule>
  </conditionalFormatting>
  <conditionalFormatting sqref="I959">
    <cfRule type="containsText" dxfId="2854" priority="694" operator="containsText" text="BAJO">
      <formula>NOT(ISERROR(SEARCH(("BAJO"),(I959))))</formula>
    </cfRule>
  </conditionalFormatting>
  <conditionalFormatting sqref="I959">
    <cfRule type="containsText" dxfId="2853" priority="695" operator="containsText" text="MEDIO">
      <formula>NOT(ISERROR(SEARCH(("MEDIO"),(I959))))</formula>
    </cfRule>
  </conditionalFormatting>
  <conditionalFormatting sqref="I959">
    <cfRule type="containsText" dxfId="2852" priority="696" operator="containsText" text="ALTO">
      <formula>NOT(ISERROR(SEARCH(("ALTO"),(I959))))</formula>
    </cfRule>
  </conditionalFormatting>
  <conditionalFormatting sqref="I959">
    <cfRule type="cellIs" dxfId="2851" priority="697" operator="between">
      <formula>5</formula>
      <formula>9</formula>
    </cfRule>
  </conditionalFormatting>
  <conditionalFormatting sqref="I959">
    <cfRule type="cellIs" dxfId="2850" priority="698" operator="between">
      <formula>3</formula>
      <formula>4</formula>
    </cfRule>
  </conditionalFormatting>
  <conditionalFormatting sqref="I959">
    <cfRule type="cellIs" dxfId="2849" priority="699" operator="between">
      <formula>1</formula>
      <formula>2</formula>
    </cfRule>
  </conditionalFormatting>
  <conditionalFormatting sqref="E964:E966 E969:E970">
    <cfRule type="containsText" dxfId="2848" priority="676" operator="containsText" text="BAJO">
      <formula>NOT(ISERROR(SEARCH(("BAJO"),(E964))))</formula>
    </cfRule>
  </conditionalFormatting>
  <conditionalFormatting sqref="E964:E966 E969:E970">
    <cfRule type="containsText" dxfId="2847" priority="677" operator="containsText" text="MEDIO">
      <formula>NOT(ISERROR(SEARCH(("MEDIO"),(E964))))</formula>
    </cfRule>
  </conditionalFormatting>
  <conditionalFormatting sqref="E964:E966 E969:E970">
    <cfRule type="containsText" dxfId="2846" priority="678" operator="containsText" text="ALTO">
      <formula>NOT(ISERROR(SEARCH(("ALTO"),(E964))))</formula>
    </cfRule>
  </conditionalFormatting>
  <conditionalFormatting sqref="E964:E966 E969:E970">
    <cfRule type="cellIs" dxfId="2845" priority="679" operator="between">
      <formula>5</formula>
      <formula>9</formula>
    </cfRule>
  </conditionalFormatting>
  <conditionalFormatting sqref="E964:E966 E969:E970">
    <cfRule type="cellIs" dxfId="2844" priority="680" operator="between">
      <formula>3</formula>
      <formula>4</formula>
    </cfRule>
  </conditionalFormatting>
  <conditionalFormatting sqref="E964:E966 E969:E970">
    <cfRule type="cellIs" dxfId="2843" priority="681" operator="between">
      <formula>1</formula>
      <formula>2</formula>
    </cfRule>
  </conditionalFormatting>
  <conditionalFormatting sqref="I964:I966 I969:I970">
    <cfRule type="containsText" dxfId="2842" priority="682" operator="containsText" text="BAJO">
      <formula>NOT(ISERROR(SEARCH(("BAJO"),(I964))))</formula>
    </cfRule>
  </conditionalFormatting>
  <conditionalFormatting sqref="I964:I966 I969:I970">
    <cfRule type="containsText" dxfId="2841" priority="683" operator="containsText" text="MEDIO">
      <formula>NOT(ISERROR(SEARCH(("MEDIO"),(I964))))</formula>
    </cfRule>
  </conditionalFormatting>
  <conditionalFormatting sqref="I964:I966 I969:I970">
    <cfRule type="containsText" dxfId="2840" priority="684" operator="containsText" text="ALTO">
      <formula>NOT(ISERROR(SEARCH(("ALTO"),(I964))))</formula>
    </cfRule>
  </conditionalFormatting>
  <conditionalFormatting sqref="I964:I966 I969:I970">
    <cfRule type="cellIs" dxfId="2839" priority="685" operator="between">
      <formula>5</formula>
      <formula>9</formula>
    </cfRule>
  </conditionalFormatting>
  <conditionalFormatting sqref="I964:I966 I969:I970">
    <cfRule type="cellIs" dxfId="2838" priority="686" operator="between">
      <formula>3</formula>
      <formula>4</formula>
    </cfRule>
  </conditionalFormatting>
  <conditionalFormatting sqref="I964:I966 I969:I970">
    <cfRule type="cellIs" dxfId="2837" priority="687" operator="between">
      <formula>1</formula>
      <formula>2</formula>
    </cfRule>
  </conditionalFormatting>
  <conditionalFormatting sqref="E968">
    <cfRule type="containsText" dxfId="2836" priority="664" operator="containsText" text="BAJO">
      <formula>NOT(ISERROR(SEARCH(("BAJO"),(E968))))</formula>
    </cfRule>
  </conditionalFormatting>
  <conditionalFormatting sqref="E968">
    <cfRule type="containsText" dxfId="2835" priority="665" operator="containsText" text="MEDIO">
      <formula>NOT(ISERROR(SEARCH(("MEDIO"),(E968))))</formula>
    </cfRule>
  </conditionalFormatting>
  <conditionalFormatting sqref="E968">
    <cfRule type="containsText" dxfId="2834" priority="666" operator="containsText" text="ALTO">
      <formula>NOT(ISERROR(SEARCH(("ALTO"),(E968))))</formula>
    </cfRule>
  </conditionalFormatting>
  <conditionalFormatting sqref="E968">
    <cfRule type="cellIs" dxfId="2833" priority="667" operator="between">
      <formula>5</formula>
      <formula>9</formula>
    </cfRule>
  </conditionalFormatting>
  <conditionalFormatting sqref="E968">
    <cfRule type="cellIs" dxfId="2832" priority="668" operator="between">
      <formula>3</formula>
      <formula>4</formula>
    </cfRule>
  </conditionalFormatting>
  <conditionalFormatting sqref="E968">
    <cfRule type="cellIs" dxfId="2831" priority="669" operator="between">
      <formula>1</formula>
      <formula>2</formula>
    </cfRule>
  </conditionalFormatting>
  <conditionalFormatting sqref="I968">
    <cfRule type="containsText" dxfId="2830" priority="670" operator="containsText" text="BAJO">
      <formula>NOT(ISERROR(SEARCH(("BAJO"),(I968))))</formula>
    </cfRule>
  </conditionalFormatting>
  <conditionalFormatting sqref="I968">
    <cfRule type="containsText" dxfId="2829" priority="671" operator="containsText" text="MEDIO">
      <formula>NOT(ISERROR(SEARCH(("MEDIO"),(I968))))</formula>
    </cfRule>
  </conditionalFormatting>
  <conditionalFormatting sqref="I968">
    <cfRule type="containsText" dxfId="2828" priority="672" operator="containsText" text="ALTO">
      <formula>NOT(ISERROR(SEARCH(("ALTO"),(I968))))</formula>
    </cfRule>
  </conditionalFormatting>
  <conditionalFormatting sqref="I968">
    <cfRule type="cellIs" dxfId="2827" priority="673" operator="between">
      <formula>5</formula>
      <formula>9</formula>
    </cfRule>
  </conditionalFormatting>
  <conditionalFormatting sqref="I968">
    <cfRule type="cellIs" dxfId="2826" priority="674" operator="between">
      <formula>3</formula>
      <formula>4</formula>
    </cfRule>
  </conditionalFormatting>
  <conditionalFormatting sqref="I968">
    <cfRule type="cellIs" dxfId="2825" priority="675" operator="between">
      <formula>1</formula>
      <formula>2</formula>
    </cfRule>
  </conditionalFormatting>
  <conditionalFormatting sqref="E973:E975 E978:E979">
    <cfRule type="containsText" dxfId="2824" priority="652" operator="containsText" text="BAJO">
      <formula>NOT(ISERROR(SEARCH(("BAJO"),(E973))))</formula>
    </cfRule>
  </conditionalFormatting>
  <conditionalFormatting sqref="E973:E975 E978:E979">
    <cfRule type="containsText" dxfId="2823" priority="653" operator="containsText" text="MEDIO">
      <formula>NOT(ISERROR(SEARCH(("MEDIO"),(E973))))</formula>
    </cfRule>
  </conditionalFormatting>
  <conditionalFormatting sqref="E973:E975 E978:E979">
    <cfRule type="containsText" dxfId="2822" priority="654" operator="containsText" text="ALTO">
      <formula>NOT(ISERROR(SEARCH(("ALTO"),(E973))))</formula>
    </cfRule>
  </conditionalFormatting>
  <conditionalFormatting sqref="E973:E975 E978:E979">
    <cfRule type="cellIs" dxfId="2821" priority="655" operator="between">
      <formula>5</formula>
      <formula>9</formula>
    </cfRule>
  </conditionalFormatting>
  <conditionalFormatting sqref="E973:E975 E978:E979">
    <cfRule type="cellIs" dxfId="2820" priority="656" operator="between">
      <formula>3</formula>
      <formula>4</formula>
    </cfRule>
  </conditionalFormatting>
  <conditionalFormatting sqref="E973:E975 E978:E979">
    <cfRule type="cellIs" dxfId="2819" priority="657" operator="between">
      <formula>1</formula>
      <formula>2</formula>
    </cfRule>
  </conditionalFormatting>
  <conditionalFormatting sqref="I973:I975 I978:I979">
    <cfRule type="containsText" dxfId="2818" priority="658" operator="containsText" text="BAJO">
      <formula>NOT(ISERROR(SEARCH(("BAJO"),(I973))))</formula>
    </cfRule>
  </conditionalFormatting>
  <conditionalFormatting sqref="I973:I975 I978:I979">
    <cfRule type="containsText" dxfId="2817" priority="659" operator="containsText" text="MEDIO">
      <formula>NOT(ISERROR(SEARCH(("MEDIO"),(I973))))</formula>
    </cfRule>
  </conditionalFormatting>
  <conditionalFormatting sqref="I973:I975 I978:I979">
    <cfRule type="containsText" dxfId="2816" priority="660" operator="containsText" text="ALTO">
      <formula>NOT(ISERROR(SEARCH(("ALTO"),(I973))))</formula>
    </cfRule>
  </conditionalFormatting>
  <conditionalFormatting sqref="I973:I975 I978:I979">
    <cfRule type="cellIs" dxfId="2815" priority="661" operator="between">
      <formula>5</formula>
      <formula>9</formula>
    </cfRule>
  </conditionalFormatting>
  <conditionalFormatting sqref="I973:I975 I978:I979">
    <cfRule type="cellIs" dxfId="2814" priority="662" operator="between">
      <formula>3</formula>
      <formula>4</formula>
    </cfRule>
  </conditionalFormatting>
  <conditionalFormatting sqref="I973:I975 I978:I979">
    <cfRule type="cellIs" dxfId="2813" priority="663" operator="between">
      <formula>1</formula>
      <formula>2</formula>
    </cfRule>
  </conditionalFormatting>
  <conditionalFormatting sqref="E977">
    <cfRule type="containsText" dxfId="2812" priority="640" operator="containsText" text="BAJO">
      <formula>NOT(ISERROR(SEARCH(("BAJO"),(E977))))</formula>
    </cfRule>
  </conditionalFormatting>
  <conditionalFormatting sqref="E977">
    <cfRule type="containsText" dxfId="2811" priority="641" operator="containsText" text="MEDIO">
      <formula>NOT(ISERROR(SEARCH(("MEDIO"),(E977))))</formula>
    </cfRule>
  </conditionalFormatting>
  <conditionalFormatting sqref="E977">
    <cfRule type="containsText" dxfId="2810" priority="642" operator="containsText" text="ALTO">
      <formula>NOT(ISERROR(SEARCH(("ALTO"),(E977))))</formula>
    </cfRule>
  </conditionalFormatting>
  <conditionalFormatting sqref="E977">
    <cfRule type="cellIs" dxfId="2809" priority="643" operator="between">
      <formula>5</formula>
      <formula>9</formula>
    </cfRule>
  </conditionalFormatting>
  <conditionalFormatting sqref="E977">
    <cfRule type="cellIs" dxfId="2808" priority="644" operator="between">
      <formula>3</formula>
      <formula>4</formula>
    </cfRule>
  </conditionalFormatting>
  <conditionalFormatting sqref="E977">
    <cfRule type="cellIs" dxfId="2807" priority="645" operator="between">
      <formula>1</formula>
      <formula>2</formula>
    </cfRule>
  </conditionalFormatting>
  <conditionalFormatting sqref="I977">
    <cfRule type="containsText" dxfId="2806" priority="646" operator="containsText" text="BAJO">
      <formula>NOT(ISERROR(SEARCH(("BAJO"),(I977))))</formula>
    </cfRule>
  </conditionalFormatting>
  <conditionalFormatting sqref="I977">
    <cfRule type="containsText" dxfId="2805" priority="647" operator="containsText" text="MEDIO">
      <formula>NOT(ISERROR(SEARCH(("MEDIO"),(I977))))</formula>
    </cfRule>
  </conditionalFormatting>
  <conditionalFormatting sqref="I977">
    <cfRule type="containsText" dxfId="2804" priority="648" operator="containsText" text="ALTO">
      <formula>NOT(ISERROR(SEARCH(("ALTO"),(I977))))</formula>
    </cfRule>
  </conditionalFormatting>
  <conditionalFormatting sqref="I977">
    <cfRule type="cellIs" dxfId="2803" priority="649" operator="between">
      <formula>5</formula>
      <formula>9</formula>
    </cfRule>
  </conditionalFormatting>
  <conditionalFormatting sqref="I977">
    <cfRule type="cellIs" dxfId="2802" priority="650" operator="between">
      <formula>3</formula>
      <formula>4</formula>
    </cfRule>
  </conditionalFormatting>
  <conditionalFormatting sqref="I977">
    <cfRule type="cellIs" dxfId="2801" priority="651" operator="between">
      <formula>1</formula>
      <formula>2</formula>
    </cfRule>
  </conditionalFormatting>
  <conditionalFormatting sqref="E982:E984 E987:E988">
    <cfRule type="containsText" dxfId="2800" priority="628" operator="containsText" text="BAJO">
      <formula>NOT(ISERROR(SEARCH(("BAJO"),(E982))))</formula>
    </cfRule>
  </conditionalFormatting>
  <conditionalFormatting sqref="E982:E984 E987:E988">
    <cfRule type="containsText" dxfId="2799" priority="629" operator="containsText" text="MEDIO">
      <formula>NOT(ISERROR(SEARCH(("MEDIO"),(E982))))</formula>
    </cfRule>
  </conditionalFormatting>
  <conditionalFormatting sqref="E982:E984 E987:E988">
    <cfRule type="containsText" dxfId="2798" priority="630" operator="containsText" text="ALTO">
      <formula>NOT(ISERROR(SEARCH(("ALTO"),(E982))))</formula>
    </cfRule>
  </conditionalFormatting>
  <conditionalFormatting sqref="E982:E984 E987:E988">
    <cfRule type="cellIs" dxfId="2797" priority="631" operator="between">
      <formula>5</formula>
      <formula>9</formula>
    </cfRule>
  </conditionalFormatting>
  <conditionalFormatting sqref="E982:E984 E987:E988">
    <cfRule type="cellIs" dxfId="2796" priority="632" operator="between">
      <formula>3</formula>
      <formula>4</formula>
    </cfRule>
  </conditionalFormatting>
  <conditionalFormatting sqref="E982:E984 E987:E988">
    <cfRule type="cellIs" dxfId="2795" priority="633" operator="between">
      <formula>1</formula>
      <formula>2</formula>
    </cfRule>
  </conditionalFormatting>
  <conditionalFormatting sqref="I982:I984 I987:I988">
    <cfRule type="containsText" dxfId="2794" priority="634" operator="containsText" text="BAJO">
      <formula>NOT(ISERROR(SEARCH(("BAJO"),(I982))))</formula>
    </cfRule>
  </conditionalFormatting>
  <conditionalFormatting sqref="I982:I984 I987:I988">
    <cfRule type="containsText" dxfId="2793" priority="635" operator="containsText" text="MEDIO">
      <formula>NOT(ISERROR(SEARCH(("MEDIO"),(I982))))</formula>
    </cfRule>
  </conditionalFormatting>
  <conditionalFormatting sqref="I982:I984 I987:I988">
    <cfRule type="containsText" dxfId="2792" priority="636" operator="containsText" text="ALTO">
      <formula>NOT(ISERROR(SEARCH(("ALTO"),(I982))))</formula>
    </cfRule>
  </conditionalFormatting>
  <conditionalFormatting sqref="I982:I984 I987:I988">
    <cfRule type="cellIs" dxfId="2791" priority="637" operator="between">
      <formula>5</formula>
      <formula>9</formula>
    </cfRule>
  </conditionalFormatting>
  <conditionalFormatting sqref="I982:I984 I987:I988">
    <cfRule type="cellIs" dxfId="2790" priority="638" operator="between">
      <formula>3</formula>
      <formula>4</formula>
    </cfRule>
  </conditionalFormatting>
  <conditionalFormatting sqref="I982:I984 I987:I988">
    <cfRule type="cellIs" dxfId="2789" priority="639" operator="between">
      <formula>1</formula>
      <formula>2</formula>
    </cfRule>
  </conditionalFormatting>
  <conditionalFormatting sqref="E986">
    <cfRule type="containsText" dxfId="2788" priority="616" operator="containsText" text="BAJO">
      <formula>NOT(ISERROR(SEARCH(("BAJO"),(E986))))</formula>
    </cfRule>
  </conditionalFormatting>
  <conditionalFormatting sqref="E986">
    <cfRule type="containsText" dxfId="2787" priority="617" operator="containsText" text="MEDIO">
      <formula>NOT(ISERROR(SEARCH(("MEDIO"),(E986))))</formula>
    </cfRule>
  </conditionalFormatting>
  <conditionalFormatting sqref="E986">
    <cfRule type="containsText" dxfId="2786" priority="618" operator="containsText" text="ALTO">
      <formula>NOT(ISERROR(SEARCH(("ALTO"),(E986))))</formula>
    </cfRule>
  </conditionalFormatting>
  <conditionalFormatting sqref="E986">
    <cfRule type="cellIs" dxfId="2785" priority="619" operator="between">
      <formula>5</formula>
      <formula>9</formula>
    </cfRule>
  </conditionalFormatting>
  <conditionalFormatting sqref="E986">
    <cfRule type="cellIs" dxfId="2784" priority="620" operator="between">
      <formula>3</formula>
      <formula>4</formula>
    </cfRule>
  </conditionalFormatting>
  <conditionalFormatting sqref="E986">
    <cfRule type="cellIs" dxfId="2783" priority="621" operator="between">
      <formula>1</formula>
      <formula>2</formula>
    </cfRule>
  </conditionalFormatting>
  <conditionalFormatting sqref="I986">
    <cfRule type="containsText" dxfId="2782" priority="622" operator="containsText" text="BAJO">
      <formula>NOT(ISERROR(SEARCH(("BAJO"),(I986))))</formula>
    </cfRule>
  </conditionalFormatting>
  <conditionalFormatting sqref="I986">
    <cfRule type="containsText" dxfId="2781" priority="623" operator="containsText" text="MEDIO">
      <formula>NOT(ISERROR(SEARCH(("MEDIO"),(I986))))</formula>
    </cfRule>
  </conditionalFormatting>
  <conditionalFormatting sqref="I986">
    <cfRule type="containsText" dxfId="2780" priority="624" operator="containsText" text="ALTO">
      <formula>NOT(ISERROR(SEARCH(("ALTO"),(I986))))</formula>
    </cfRule>
  </conditionalFormatting>
  <conditionalFormatting sqref="I986">
    <cfRule type="cellIs" dxfId="2779" priority="625" operator="between">
      <formula>5</formula>
      <formula>9</formula>
    </cfRule>
  </conditionalFormatting>
  <conditionalFormatting sqref="I986">
    <cfRule type="cellIs" dxfId="2778" priority="626" operator="between">
      <formula>3</formula>
      <formula>4</formula>
    </cfRule>
  </conditionalFormatting>
  <conditionalFormatting sqref="I986">
    <cfRule type="cellIs" dxfId="2777" priority="627" operator="between">
      <formula>1</formula>
      <formula>2</formula>
    </cfRule>
  </conditionalFormatting>
  <conditionalFormatting sqref="E991:E993 E996:E997">
    <cfRule type="containsText" dxfId="2776" priority="604" operator="containsText" text="BAJO">
      <formula>NOT(ISERROR(SEARCH(("BAJO"),(E991))))</formula>
    </cfRule>
  </conditionalFormatting>
  <conditionalFormatting sqref="E991:E993 E996:E997">
    <cfRule type="containsText" dxfId="2775" priority="605" operator="containsText" text="MEDIO">
      <formula>NOT(ISERROR(SEARCH(("MEDIO"),(E991))))</formula>
    </cfRule>
  </conditionalFormatting>
  <conditionalFormatting sqref="E991:E993 E996:E997">
    <cfRule type="containsText" dxfId="2774" priority="606" operator="containsText" text="ALTO">
      <formula>NOT(ISERROR(SEARCH(("ALTO"),(E991))))</formula>
    </cfRule>
  </conditionalFormatting>
  <conditionalFormatting sqref="E991:E993 E996:E997">
    <cfRule type="cellIs" dxfId="2773" priority="607" operator="between">
      <formula>5</formula>
      <formula>9</formula>
    </cfRule>
  </conditionalFormatting>
  <conditionalFormatting sqref="E991:E993 E996:E997">
    <cfRule type="cellIs" dxfId="2772" priority="608" operator="between">
      <formula>3</formula>
      <formula>4</formula>
    </cfRule>
  </conditionalFormatting>
  <conditionalFormatting sqref="E991:E993 E996:E997">
    <cfRule type="cellIs" dxfId="2771" priority="609" operator="between">
      <formula>1</formula>
      <formula>2</formula>
    </cfRule>
  </conditionalFormatting>
  <conditionalFormatting sqref="I991:I993 I996:I997">
    <cfRule type="containsText" dxfId="2770" priority="610" operator="containsText" text="BAJO">
      <formula>NOT(ISERROR(SEARCH(("BAJO"),(I991))))</formula>
    </cfRule>
  </conditionalFormatting>
  <conditionalFormatting sqref="I991:I993 I996:I997">
    <cfRule type="containsText" dxfId="2769" priority="611" operator="containsText" text="MEDIO">
      <formula>NOT(ISERROR(SEARCH(("MEDIO"),(I991))))</formula>
    </cfRule>
  </conditionalFormatting>
  <conditionalFormatting sqref="I991:I993 I996:I997">
    <cfRule type="containsText" dxfId="2768" priority="612" operator="containsText" text="ALTO">
      <formula>NOT(ISERROR(SEARCH(("ALTO"),(I991))))</formula>
    </cfRule>
  </conditionalFormatting>
  <conditionalFormatting sqref="I991:I993 I996:I997">
    <cfRule type="cellIs" dxfId="2767" priority="613" operator="between">
      <formula>5</formula>
      <formula>9</formula>
    </cfRule>
  </conditionalFormatting>
  <conditionalFormatting sqref="I991:I993 I996:I997">
    <cfRule type="cellIs" dxfId="2766" priority="614" operator="between">
      <formula>3</formula>
      <formula>4</formula>
    </cfRule>
  </conditionalFormatting>
  <conditionalFormatting sqref="I991:I993 I996:I997">
    <cfRule type="cellIs" dxfId="2765" priority="615" operator="between">
      <formula>1</formula>
      <formula>2</formula>
    </cfRule>
  </conditionalFormatting>
  <conditionalFormatting sqref="E995">
    <cfRule type="containsText" dxfId="2764" priority="592" operator="containsText" text="BAJO">
      <formula>NOT(ISERROR(SEARCH(("BAJO"),(E995))))</formula>
    </cfRule>
  </conditionalFormatting>
  <conditionalFormatting sqref="E995">
    <cfRule type="containsText" dxfId="2763" priority="593" operator="containsText" text="MEDIO">
      <formula>NOT(ISERROR(SEARCH(("MEDIO"),(E995))))</formula>
    </cfRule>
  </conditionalFormatting>
  <conditionalFormatting sqref="E995">
    <cfRule type="containsText" dxfId="2762" priority="594" operator="containsText" text="ALTO">
      <formula>NOT(ISERROR(SEARCH(("ALTO"),(E995))))</formula>
    </cfRule>
  </conditionalFormatting>
  <conditionalFormatting sqref="E995">
    <cfRule type="cellIs" dxfId="2761" priority="595" operator="between">
      <formula>5</formula>
      <formula>9</formula>
    </cfRule>
  </conditionalFormatting>
  <conditionalFormatting sqref="E995">
    <cfRule type="cellIs" dxfId="2760" priority="596" operator="between">
      <formula>3</formula>
      <formula>4</formula>
    </cfRule>
  </conditionalFormatting>
  <conditionalFormatting sqref="E995">
    <cfRule type="cellIs" dxfId="2759" priority="597" operator="between">
      <formula>1</formula>
      <formula>2</formula>
    </cfRule>
  </conditionalFormatting>
  <conditionalFormatting sqref="I995">
    <cfRule type="containsText" dxfId="2758" priority="598" operator="containsText" text="BAJO">
      <formula>NOT(ISERROR(SEARCH(("BAJO"),(I995))))</formula>
    </cfRule>
  </conditionalFormatting>
  <conditionalFormatting sqref="I995">
    <cfRule type="containsText" dxfId="2757" priority="599" operator="containsText" text="MEDIO">
      <formula>NOT(ISERROR(SEARCH(("MEDIO"),(I995))))</formula>
    </cfRule>
  </conditionalFormatting>
  <conditionalFormatting sqref="I995">
    <cfRule type="containsText" dxfId="2756" priority="600" operator="containsText" text="ALTO">
      <formula>NOT(ISERROR(SEARCH(("ALTO"),(I995))))</formula>
    </cfRule>
  </conditionalFormatting>
  <conditionalFormatting sqref="I995">
    <cfRule type="cellIs" dxfId="2755" priority="601" operator="between">
      <formula>5</formula>
      <formula>9</formula>
    </cfRule>
  </conditionalFormatting>
  <conditionalFormatting sqref="I995">
    <cfRule type="cellIs" dxfId="2754" priority="602" operator="between">
      <formula>3</formula>
      <formula>4</formula>
    </cfRule>
  </conditionalFormatting>
  <conditionalFormatting sqref="I995">
    <cfRule type="cellIs" dxfId="2753" priority="603" operator="between">
      <formula>1</formula>
      <formula>2</formula>
    </cfRule>
  </conditionalFormatting>
  <conditionalFormatting sqref="E1000:E1002 E1005:E1006">
    <cfRule type="containsText" dxfId="2752" priority="580" operator="containsText" text="BAJO">
      <formula>NOT(ISERROR(SEARCH(("BAJO"),(E1000))))</formula>
    </cfRule>
  </conditionalFormatting>
  <conditionalFormatting sqref="E1000:E1002 E1005:E1006">
    <cfRule type="containsText" dxfId="2751" priority="581" operator="containsText" text="MEDIO">
      <formula>NOT(ISERROR(SEARCH(("MEDIO"),(E1000))))</formula>
    </cfRule>
  </conditionalFormatting>
  <conditionalFormatting sqref="E1000:E1002 E1005:E1006">
    <cfRule type="containsText" dxfId="2750" priority="582" operator="containsText" text="ALTO">
      <formula>NOT(ISERROR(SEARCH(("ALTO"),(E1000))))</formula>
    </cfRule>
  </conditionalFormatting>
  <conditionalFormatting sqref="E1000:E1002 E1005:E1006">
    <cfRule type="cellIs" dxfId="2749" priority="583" operator="between">
      <formula>5</formula>
      <formula>9</formula>
    </cfRule>
  </conditionalFormatting>
  <conditionalFormatting sqref="E1000:E1002 E1005:E1006">
    <cfRule type="cellIs" dxfId="2748" priority="584" operator="between">
      <formula>3</formula>
      <formula>4</formula>
    </cfRule>
  </conditionalFormatting>
  <conditionalFormatting sqref="E1000:E1002 E1005:E1006">
    <cfRule type="cellIs" dxfId="2747" priority="585" operator="between">
      <formula>1</formula>
      <formula>2</formula>
    </cfRule>
  </conditionalFormatting>
  <conditionalFormatting sqref="I1000:I1002 I1005:I1006">
    <cfRule type="containsText" dxfId="2746" priority="586" operator="containsText" text="BAJO">
      <formula>NOT(ISERROR(SEARCH(("BAJO"),(I1000))))</formula>
    </cfRule>
  </conditionalFormatting>
  <conditionalFormatting sqref="I1000:I1002 I1005:I1006">
    <cfRule type="containsText" dxfId="2745" priority="587" operator="containsText" text="MEDIO">
      <formula>NOT(ISERROR(SEARCH(("MEDIO"),(I1000))))</formula>
    </cfRule>
  </conditionalFormatting>
  <conditionalFormatting sqref="I1000:I1002 I1005:I1006">
    <cfRule type="containsText" dxfId="2744" priority="588" operator="containsText" text="ALTO">
      <formula>NOT(ISERROR(SEARCH(("ALTO"),(I1000))))</formula>
    </cfRule>
  </conditionalFormatting>
  <conditionalFormatting sqref="I1000:I1002 I1005:I1006">
    <cfRule type="cellIs" dxfId="2743" priority="589" operator="between">
      <formula>5</formula>
      <formula>9</formula>
    </cfRule>
  </conditionalFormatting>
  <conditionalFormatting sqref="I1000:I1002 I1005:I1006">
    <cfRule type="cellIs" dxfId="2742" priority="590" operator="between">
      <formula>3</formula>
      <formula>4</formula>
    </cfRule>
  </conditionalFormatting>
  <conditionalFormatting sqref="I1000:I1002 I1005:I1006">
    <cfRule type="cellIs" dxfId="2741" priority="591" operator="between">
      <formula>1</formula>
      <formula>2</formula>
    </cfRule>
  </conditionalFormatting>
  <conditionalFormatting sqref="E1004">
    <cfRule type="containsText" dxfId="2740" priority="568" operator="containsText" text="BAJO">
      <formula>NOT(ISERROR(SEARCH(("BAJO"),(E1004))))</formula>
    </cfRule>
  </conditionalFormatting>
  <conditionalFormatting sqref="E1004">
    <cfRule type="containsText" dxfId="2739" priority="569" operator="containsText" text="MEDIO">
      <formula>NOT(ISERROR(SEARCH(("MEDIO"),(E1004))))</formula>
    </cfRule>
  </conditionalFormatting>
  <conditionalFormatting sqref="E1004">
    <cfRule type="containsText" dxfId="2738" priority="570" operator="containsText" text="ALTO">
      <formula>NOT(ISERROR(SEARCH(("ALTO"),(E1004))))</formula>
    </cfRule>
  </conditionalFormatting>
  <conditionalFormatting sqref="E1004">
    <cfRule type="cellIs" dxfId="2737" priority="571" operator="between">
      <formula>5</formula>
      <formula>9</formula>
    </cfRule>
  </conditionalFormatting>
  <conditionalFormatting sqref="E1004">
    <cfRule type="cellIs" dxfId="2736" priority="572" operator="between">
      <formula>3</formula>
      <formula>4</formula>
    </cfRule>
  </conditionalFormatting>
  <conditionalFormatting sqref="E1004">
    <cfRule type="cellIs" dxfId="2735" priority="573" operator="between">
      <formula>1</formula>
      <formula>2</formula>
    </cfRule>
  </conditionalFormatting>
  <conditionalFormatting sqref="I1004">
    <cfRule type="containsText" dxfId="2734" priority="574" operator="containsText" text="BAJO">
      <formula>NOT(ISERROR(SEARCH(("BAJO"),(I1004))))</formula>
    </cfRule>
  </conditionalFormatting>
  <conditionalFormatting sqref="I1004">
    <cfRule type="containsText" dxfId="2733" priority="575" operator="containsText" text="MEDIO">
      <formula>NOT(ISERROR(SEARCH(("MEDIO"),(I1004))))</formula>
    </cfRule>
  </conditionalFormatting>
  <conditionalFormatting sqref="I1004">
    <cfRule type="containsText" dxfId="2732" priority="576" operator="containsText" text="ALTO">
      <formula>NOT(ISERROR(SEARCH(("ALTO"),(I1004))))</formula>
    </cfRule>
  </conditionalFormatting>
  <conditionalFormatting sqref="I1004">
    <cfRule type="cellIs" dxfId="2731" priority="577" operator="between">
      <formula>5</formula>
      <formula>9</formula>
    </cfRule>
  </conditionalFormatting>
  <conditionalFormatting sqref="I1004">
    <cfRule type="cellIs" dxfId="2730" priority="578" operator="between">
      <formula>3</formula>
      <formula>4</formula>
    </cfRule>
  </conditionalFormatting>
  <conditionalFormatting sqref="I1004">
    <cfRule type="cellIs" dxfId="2729" priority="579" operator="between">
      <formula>1</formula>
      <formula>2</formula>
    </cfRule>
  </conditionalFormatting>
  <conditionalFormatting sqref="E1009:E1011 E1014:E1015">
    <cfRule type="containsText" dxfId="2728" priority="556" operator="containsText" text="BAJO">
      <formula>NOT(ISERROR(SEARCH(("BAJO"),(E1009))))</formula>
    </cfRule>
  </conditionalFormatting>
  <conditionalFormatting sqref="E1009:E1011 E1014:E1015">
    <cfRule type="containsText" dxfId="2727" priority="557" operator="containsText" text="MEDIO">
      <formula>NOT(ISERROR(SEARCH(("MEDIO"),(E1009))))</formula>
    </cfRule>
  </conditionalFormatting>
  <conditionalFormatting sqref="E1009:E1011 E1014:E1015">
    <cfRule type="containsText" dxfId="2726" priority="558" operator="containsText" text="ALTO">
      <formula>NOT(ISERROR(SEARCH(("ALTO"),(E1009))))</formula>
    </cfRule>
  </conditionalFormatting>
  <conditionalFormatting sqref="E1009:E1011 E1014:E1015">
    <cfRule type="cellIs" dxfId="2725" priority="559" operator="between">
      <formula>5</formula>
      <formula>9</formula>
    </cfRule>
  </conditionalFormatting>
  <conditionalFormatting sqref="E1009:E1011 E1014:E1015">
    <cfRule type="cellIs" dxfId="2724" priority="560" operator="between">
      <formula>3</formula>
      <formula>4</formula>
    </cfRule>
  </conditionalFormatting>
  <conditionalFormatting sqref="E1009:E1011 E1014:E1015">
    <cfRule type="cellIs" dxfId="2723" priority="561" operator="between">
      <formula>1</formula>
      <formula>2</formula>
    </cfRule>
  </conditionalFormatting>
  <conditionalFormatting sqref="I1009:I1011 I1014:I1015">
    <cfRule type="containsText" dxfId="2722" priority="562" operator="containsText" text="BAJO">
      <formula>NOT(ISERROR(SEARCH(("BAJO"),(I1009))))</formula>
    </cfRule>
  </conditionalFormatting>
  <conditionalFormatting sqref="I1009:I1011 I1014:I1015">
    <cfRule type="containsText" dxfId="2721" priority="563" operator="containsText" text="MEDIO">
      <formula>NOT(ISERROR(SEARCH(("MEDIO"),(I1009))))</formula>
    </cfRule>
  </conditionalFormatting>
  <conditionalFormatting sqref="I1009:I1011 I1014:I1015">
    <cfRule type="containsText" dxfId="2720" priority="564" operator="containsText" text="ALTO">
      <formula>NOT(ISERROR(SEARCH(("ALTO"),(I1009))))</formula>
    </cfRule>
  </conditionalFormatting>
  <conditionalFormatting sqref="I1009:I1011 I1014:I1015">
    <cfRule type="cellIs" dxfId="2719" priority="565" operator="between">
      <formula>5</formula>
      <formula>9</formula>
    </cfRule>
  </conditionalFormatting>
  <conditionalFormatting sqref="I1009:I1011 I1014:I1015">
    <cfRule type="cellIs" dxfId="2718" priority="566" operator="between">
      <formula>3</formula>
      <formula>4</formula>
    </cfRule>
  </conditionalFormatting>
  <conditionalFormatting sqref="I1009:I1011 I1014:I1015">
    <cfRule type="cellIs" dxfId="2717" priority="567" operator="between">
      <formula>1</formula>
      <formula>2</formula>
    </cfRule>
  </conditionalFormatting>
  <conditionalFormatting sqref="E1013">
    <cfRule type="containsText" dxfId="2716" priority="544" operator="containsText" text="BAJO">
      <formula>NOT(ISERROR(SEARCH(("BAJO"),(E1013))))</formula>
    </cfRule>
  </conditionalFormatting>
  <conditionalFormatting sqref="E1013">
    <cfRule type="containsText" dxfId="2715" priority="545" operator="containsText" text="MEDIO">
      <formula>NOT(ISERROR(SEARCH(("MEDIO"),(E1013))))</formula>
    </cfRule>
  </conditionalFormatting>
  <conditionalFormatting sqref="E1013">
    <cfRule type="containsText" dxfId="2714" priority="546" operator="containsText" text="ALTO">
      <formula>NOT(ISERROR(SEARCH(("ALTO"),(E1013))))</formula>
    </cfRule>
  </conditionalFormatting>
  <conditionalFormatting sqref="E1013">
    <cfRule type="cellIs" dxfId="2713" priority="547" operator="between">
      <formula>5</formula>
      <formula>9</formula>
    </cfRule>
  </conditionalFormatting>
  <conditionalFormatting sqref="E1013">
    <cfRule type="cellIs" dxfId="2712" priority="548" operator="between">
      <formula>3</formula>
      <formula>4</formula>
    </cfRule>
  </conditionalFormatting>
  <conditionalFormatting sqref="E1013">
    <cfRule type="cellIs" dxfId="2711" priority="549" operator="between">
      <formula>1</formula>
      <formula>2</formula>
    </cfRule>
  </conditionalFormatting>
  <conditionalFormatting sqref="I1013">
    <cfRule type="containsText" dxfId="2710" priority="550" operator="containsText" text="BAJO">
      <formula>NOT(ISERROR(SEARCH(("BAJO"),(I1013))))</formula>
    </cfRule>
  </conditionalFormatting>
  <conditionalFormatting sqref="I1013">
    <cfRule type="containsText" dxfId="2709" priority="551" operator="containsText" text="MEDIO">
      <formula>NOT(ISERROR(SEARCH(("MEDIO"),(I1013))))</formula>
    </cfRule>
  </conditionalFormatting>
  <conditionalFormatting sqref="I1013">
    <cfRule type="containsText" dxfId="2708" priority="552" operator="containsText" text="ALTO">
      <formula>NOT(ISERROR(SEARCH(("ALTO"),(I1013))))</formula>
    </cfRule>
  </conditionalFormatting>
  <conditionalFormatting sqref="I1013">
    <cfRule type="cellIs" dxfId="2707" priority="553" operator="between">
      <formula>5</formula>
      <formula>9</formula>
    </cfRule>
  </conditionalFormatting>
  <conditionalFormatting sqref="I1013">
    <cfRule type="cellIs" dxfId="2706" priority="554" operator="between">
      <formula>3</formula>
      <formula>4</formula>
    </cfRule>
  </conditionalFormatting>
  <conditionalFormatting sqref="I1013">
    <cfRule type="cellIs" dxfId="2705" priority="555" operator="between">
      <formula>1</formula>
      <formula>2</formula>
    </cfRule>
  </conditionalFormatting>
  <conditionalFormatting sqref="E1018:E1020 E1023:E1024">
    <cfRule type="containsText" dxfId="2704" priority="532" operator="containsText" text="BAJO">
      <formula>NOT(ISERROR(SEARCH(("BAJO"),(E1018))))</formula>
    </cfRule>
  </conditionalFormatting>
  <conditionalFormatting sqref="E1018:E1020 E1023:E1024">
    <cfRule type="containsText" dxfId="2703" priority="533" operator="containsText" text="MEDIO">
      <formula>NOT(ISERROR(SEARCH(("MEDIO"),(E1018))))</formula>
    </cfRule>
  </conditionalFormatting>
  <conditionalFormatting sqref="E1018:E1020 E1023:E1024">
    <cfRule type="containsText" dxfId="2702" priority="534" operator="containsText" text="ALTO">
      <formula>NOT(ISERROR(SEARCH(("ALTO"),(E1018))))</formula>
    </cfRule>
  </conditionalFormatting>
  <conditionalFormatting sqref="E1018:E1020 E1023:E1024">
    <cfRule type="cellIs" dxfId="2701" priority="535" operator="between">
      <formula>5</formula>
      <formula>9</formula>
    </cfRule>
  </conditionalFormatting>
  <conditionalFormatting sqref="E1018:E1020 E1023:E1024">
    <cfRule type="cellIs" dxfId="2700" priority="536" operator="between">
      <formula>3</formula>
      <formula>4</formula>
    </cfRule>
  </conditionalFormatting>
  <conditionalFormatting sqref="E1018:E1020 E1023:E1024">
    <cfRule type="cellIs" dxfId="2699" priority="537" operator="between">
      <formula>1</formula>
      <formula>2</formula>
    </cfRule>
  </conditionalFormatting>
  <conditionalFormatting sqref="I1018:I1020 I1023:I1024">
    <cfRule type="containsText" dxfId="2698" priority="538" operator="containsText" text="BAJO">
      <formula>NOT(ISERROR(SEARCH(("BAJO"),(I1018))))</formula>
    </cfRule>
  </conditionalFormatting>
  <conditionalFormatting sqref="I1018:I1020 I1023:I1024">
    <cfRule type="containsText" dxfId="2697" priority="539" operator="containsText" text="MEDIO">
      <formula>NOT(ISERROR(SEARCH(("MEDIO"),(I1018))))</formula>
    </cfRule>
  </conditionalFormatting>
  <conditionalFormatting sqref="I1018:I1020 I1023:I1024">
    <cfRule type="containsText" dxfId="2696" priority="540" operator="containsText" text="ALTO">
      <formula>NOT(ISERROR(SEARCH(("ALTO"),(I1018))))</formula>
    </cfRule>
  </conditionalFormatting>
  <conditionalFormatting sqref="I1018:I1020 I1023:I1024">
    <cfRule type="cellIs" dxfId="2695" priority="541" operator="between">
      <formula>5</formula>
      <formula>9</formula>
    </cfRule>
  </conditionalFormatting>
  <conditionalFormatting sqref="I1018:I1020 I1023:I1024">
    <cfRule type="cellIs" dxfId="2694" priority="542" operator="between">
      <formula>3</formula>
      <formula>4</formula>
    </cfRule>
  </conditionalFormatting>
  <conditionalFormatting sqref="I1018:I1020 I1023:I1024">
    <cfRule type="cellIs" dxfId="2693" priority="543" operator="between">
      <formula>1</formula>
      <formula>2</formula>
    </cfRule>
  </conditionalFormatting>
  <conditionalFormatting sqref="E1022">
    <cfRule type="containsText" dxfId="2692" priority="520" operator="containsText" text="BAJO">
      <formula>NOT(ISERROR(SEARCH(("BAJO"),(E1022))))</formula>
    </cfRule>
  </conditionalFormatting>
  <conditionalFormatting sqref="E1022">
    <cfRule type="containsText" dxfId="2691" priority="521" operator="containsText" text="MEDIO">
      <formula>NOT(ISERROR(SEARCH(("MEDIO"),(E1022))))</formula>
    </cfRule>
  </conditionalFormatting>
  <conditionalFormatting sqref="E1022">
    <cfRule type="containsText" dxfId="2690" priority="522" operator="containsText" text="ALTO">
      <formula>NOT(ISERROR(SEARCH(("ALTO"),(E1022))))</formula>
    </cfRule>
  </conditionalFormatting>
  <conditionalFormatting sqref="E1022">
    <cfRule type="cellIs" dxfId="2689" priority="523" operator="between">
      <formula>5</formula>
      <formula>9</formula>
    </cfRule>
  </conditionalFormatting>
  <conditionalFormatting sqref="E1022">
    <cfRule type="cellIs" dxfId="2688" priority="524" operator="between">
      <formula>3</formula>
      <formula>4</formula>
    </cfRule>
  </conditionalFormatting>
  <conditionalFormatting sqref="E1022">
    <cfRule type="cellIs" dxfId="2687" priority="525" operator="between">
      <formula>1</formula>
      <formula>2</formula>
    </cfRule>
  </conditionalFormatting>
  <conditionalFormatting sqref="I1022">
    <cfRule type="containsText" dxfId="2686" priority="526" operator="containsText" text="BAJO">
      <formula>NOT(ISERROR(SEARCH(("BAJO"),(I1022))))</formula>
    </cfRule>
  </conditionalFormatting>
  <conditionalFormatting sqref="I1022">
    <cfRule type="containsText" dxfId="2685" priority="527" operator="containsText" text="MEDIO">
      <formula>NOT(ISERROR(SEARCH(("MEDIO"),(I1022))))</formula>
    </cfRule>
  </conditionalFormatting>
  <conditionalFormatting sqref="I1022">
    <cfRule type="containsText" dxfId="2684" priority="528" operator="containsText" text="ALTO">
      <formula>NOT(ISERROR(SEARCH(("ALTO"),(I1022))))</formula>
    </cfRule>
  </conditionalFormatting>
  <conditionalFormatting sqref="I1022">
    <cfRule type="cellIs" dxfId="2683" priority="529" operator="between">
      <formula>5</formula>
      <formula>9</formula>
    </cfRule>
  </conditionalFormatting>
  <conditionalFormatting sqref="I1022">
    <cfRule type="cellIs" dxfId="2682" priority="530" operator="between">
      <formula>3</formula>
      <formula>4</formula>
    </cfRule>
  </conditionalFormatting>
  <conditionalFormatting sqref="I1022">
    <cfRule type="cellIs" dxfId="2681" priority="531" operator="between">
      <formula>1</formula>
      <formula>2</formula>
    </cfRule>
  </conditionalFormatting>
  <conditionalFormatting sqref="E1027:E1029 E1032:E1033">
    <cfRule type="containsText" dxfId="2680" priority="508" operator="containsText" text="BAJO">
      <formula>NOT(ISERROR(SEARCH(("BAJO"),(E1027))))</formula>
    </cfRule>
  </conditionalFormatting>
  <conditionalFormatting sqref="E1027:E1029 E1032:E1033">
    <cfRule type="containsText" dxfId="2679" priority="509" operator="containsText" text="MEDIO">
      <formula>NOT(ISERROR(SEARCH(("MEDIO"),(E1027))))</formula>
    </cfRule>
  </conditionalFormatting>
  <conditionalFormatting sqref="E1027:E1029 E1032:E1033">
    <cfRule type="containsText" dxfId="2678" priority="510" operator="containsText" text="ALTO">
      <formula>NOT(ISERROR(SEARCH(("ALTO"),(E1027))))</formula>
    </cfRule>
  </conditionalFormatting>
  <conditionalFormatting sqref="E1027:E1029 E1032:E1033">
    <cfRule type="cellIs" dxfId="2677" priority="511" operator="between">
      <formula>5</formula>
      <formula>9</formula>
    </cfRule>
  </conditionalFormatting>
  <conditionalFormatting sqref="E1027:E1029 E1032:E1033">
    <cfRule type="cellIs" dxfId="2676" priority="512" operator="between">
      <formula>3</formula>
      <formula>4</formula>
    </cfRule>
  </conditionalFormatting>
  <conditionalFormatting sqref="E1027:E1029 E1032:E1033">
    <cfRule type="cellIs" dxfId="2675" priority="513" operator="between">
      <formula>1</formula>
      <formula>2</formula>
    </cfRule>
  </conditionalFormatting>
  <conditionalFormatting sqref="I1027:I1029 I1032:I1033">
    <cfRule type="containsText" dxfId="2674" priority="514" operator="containsText" text="BAJO">
      <formula>NOT(ISERROR(SEARCH(("BAJO"),(I1027))))</formula>
    </cfRule>
  </conditionalFormatting>
  <conditionalFormatting sqref="I1027:I1029 I1032:I1033">
    <cfRule type="containsText" dxfId="2673" priority="515" operator="containsText" text="MEDIO">
      <formula>NOT(ISERROR(SEARCH(("MEDIO"),(I1027))))</formula>
    </cfRule>
  </conditionalFormatting>
  <conditionalFormatting sqref="I1027:I1029 I1032:I1033">
    <cfRule type="containsText" dxfId="2672" priority="516" operator="containsText" text="ALTO">
      <formula>NOT(ISERROR(SEARCH(("ALTO"),(I1027))))</formula>
    </cfRule>
  </conditionalFormatting>
  <conditionalFormatting sqref="I1027:I1029 I1032:I1033">
    <cfRule type="cellIs" dxfId="2671" priority="517" operator="between">
      <formula>5</formula>
      <formula>9</formula>
    </cfRule>
  </conditionalFormatting>
  <conditionalFormatting sqref="I1027:I1029 I1032:I1033">
    <cfRule type="cellIs" dxfId="2670" priority="518" operator="between">
      <formula>3</formula>
      <formula>4</formula>
    </cfRule>
  </conditionalFormatting>
  <conditionalFormatting sqref="I1027:I1029 I1032:I1033">
    <cfRule type="cellIs" dxfId="2669" priority="519" operator="between">
      <formula>1</formula>
      <formula>2</formula>
    </cfRule>
  </conditionalFormatting>
  <conditionalFormatting sqref="E1031">
    <cfRule type="containsText" dxfId="2668" priority="496" operator="containsText" text="BAJO">
      <formula>NOT(ISERROR(SEARCH(("BAJO"),(E1031))))</formula>
    </cfRule>
  </conditionalFormatting>
  <conditionalFormatting sqref="E1031">
    <cfRule type="containsText" dxfId="2667" priority="497" operator="containsText" text="MEDIO">
      <formula>NOT(ISERROR(SEARCH(("MEDIO"),(E1031))))</formula>
    </cfRule>
  </conditionalFormatting>
  <conditionalFormatting sqref="E1031">
    <cfRule type="containsText" dxfId="2666" priority="498" operator="containsText" text="ALTO">
      <formula>NOT(ISERROR(SEARCH(("ALTO"),(E1031))))</formula>
    </cfRule>
  </conditionalFormatting>
  <conditionalFormatting sqref="E1031">
    <cfRule type="cellIs" dxfId="2665" priority="499" operator="between">
      <formula>5</formula>
      <formula>9</formula>
    </cfRule>
  </conditionalFormatting>
  <conditionalFormatting sqref="E1031">
    <cfRule type="cellIs" dxfId="2664" priority="500" operator="between">
      <formula>3</formula>
      <formula>4</formula>
    </cfRule>
  </conditionalFormatting>
  <conditionalFormatting sqref="E1031">
    <cfRule type="cellIs" dxfId="2663" priority="501" operator="between">
      <formula>1</formula>
      <formula>2</formula>
    </cfRule>
  </conditionalFormatting>
  <conditionalFormatting sqref="I1031">
    <cfRule type="containsText" dxfId="2662" priority="502" operator="containsText" text="BAJO">
      <formula>NOT(ISERROR(SEARCH(("BAJO"),(I1031))))</formula>
    </cfRule>
  </conditionalFormatting>
  <conditionalFormatting sqref="I1031">
    <cfRule type="containsText" dxfId="2661" priority="503" operator="containsText" text="MEDIO">
      <formula>NOT(ISERROR(SEARCH(("MEDIO"),(I1031))))</formula>
    </cfRule>
  </conditionalFormatting>
  <conditionalFormatting sqref="I1031">
    <cfRule type="containsText" dxfId="2660" priority="504" operator="containsText" text="ALTO">
      <formula>NOT(ISERROR(SEARCH(("ALTO"),(I1031))))</formula>
    </cfRule>
  </conditionalFormatting>
  <conditionalFormatting sqref="I1031">
    <cfRule type="cellIs" dxfId="2659" priority="505" operator="between">
      <formula>5</formula>
      <formula>9</formula>
    </cfRule>
  </conditionalFormatting>
  <conditionalFormatting sqref="I1031">
    <cfRule type="cellIs" dxfId="2658" priority="506" operator="between">
      <formula>3</formula>
      <formula>4</formula>
    </cfRule>
  </conditionalFormatting>
  <conditionalFormatting sqref="I1031">
    <cfRule type="cellIs" dxfId="2657" priority="507" operator="between">
      <formula>1</formula>
      <formula>2</formula>
    </cfRule>
  </conditionalFormatting>
  <conditionalFormatting sqref="E1036:E1038 E1041:E1042">
    <cfRule type="containsText" dxfId="2656" priority="484" operator="containsText" text="BAJO">
      <formula>NOT(ISERROR(SEARCH(("BAJO"),(E1036))))</formula>
    </cfRule>
  </conditionalFormatting>
  <conditionalFormatting sqref="E1036:E1038 E1041:E1042">
    <cfRule type="containsText" dxfId="2655" priority="485" operator="containsText" text="MEDIO">
      <formula>NOT(ISERROR(SEARCH(("MEDIO"),(E1036))))</formula>
    </cfRule>
  </conditionalFormatting>
  <conditionalFormatting sqref="E1036:E1038 E1041:E1042">
    <cfRule type="containsText" dxfId="2654" priority="486" operator="containsText" text="ALTO">
      <formula>NOT(ISERROR(SEARCH(("ALTO"),(E1036))))</formula>
    </cfRule>
  </conditionalFormatting>
  <conditionalFormatting sqref="E1036:E1038 E1041:E1042">
    <cfRule type="cellIs" dxfId="2653" priority="487" operator="between">
      <formula>5</formula>
      <formula>9</formula>
    </cfRule>
  </conditionalFormatting>
  <conditionalFormatting sqref="E1036:E1038 E1041:E1042">
    <cfRule type="cellIs" dxfId="2652" priority="488" operator="between">
      <formula>3</formula>
      <formula>4</formula>
    </cfRule>
  </conditionalFormatting>
  <conditionalFormatting sqref="E1036:E1038 E1041:E1042">
    <cfRule type="cellIs" dxfId="2651" priority="489" operator="between">
      <formula>1</formula>
      <formula>2</formula>
    </cfRule>
  </conditionalFormatting>
  <conditionalFormatting sqref="I1036:I1038 I1041:I1042">
    <cfRule type="containsText" dxfId="2650" priority="490" operator="containsText" text="BAJO">
      <formula>NOT(ISERROR(SEARCH(("BAJO"),(I1036))))</formula>
    </cfRule>
  </conditionalFormatting>
  <conditionalFormatting sqref="I1036:I1038 I1041:I1042">
    <cfRule type="containsText" dxfId="2649" priority="491" operator="containsText" text="MEDIO">
      <formula>NOT(ISERROR(SEARCH(("MEDIO"),(I1036))))</formula>
    </cfRule>
  </conditionalFormatting>
  <conditionalFormatting sqref="I1036:I1038 I1041:I1042">
    <cfRule type="containsText" dxfId="2648" priority="492" operator="containsText" text="ALTO">
      <formula>NOT(ISERROR(SEARCH(("ALTO"),(I1036))))</formula>
    </cfRule>
  </conditionalFormatting>
  <conditionalFormatting sqref="I1036:I1038 I1041:I1042">
    <cfRule type="cellIs" dxfId="2647" priority="493" operator="between">
      <formula>5</formula>
      <formula>9</formula>
    </cfRule>
  </conditionalFormatting>
  <conditionalFormatting sqref="I1036:I1038 I1041:I1042">
    <cfRule type="cellIs" dxfId="2646" priority="494" operator="between">
      <formula>3</formula>
      <formula>4</formula>
    </cfRule>
  </conditionalFormatting>
  <conditionalFormatting sqref="I1036:I1038 I1041:I1042">
    <cfRule type="cellIs" dxfId="2645" priority="495" operator="between">
      <formula>1</formula>
      <formula>2</formula>
    </cfRule>
  </conditionalFormatting>
  <conditionalFormatting sqref="E1040">
    <cfRule type="containsText" dxfId="2644" priority="472" operator="containsText" text="BAJO">
      <formula>NOT(ISERROR(SEARCH(("BAJO"),(E1040))))</formula>
    </cfRule>
  </conditionalFormatting>
  <conditionalFormatting sqref="E1040">
    <cfRule type="containsText" dxfId="2643" priority="473" operator="containsText" text="MEDIO">
      <formula>NOT(ISERROR(SEARCH(("MEDIO"),(E1040))))</formula>
    </cfRule>
  </conditionalFormatting>
  <conditionalFormatting sqref="E1040">
    <cfRule type="containsText" dxfId="2642" priority="474" operator="containsText" text="ALTO">
      <formula>NOT(ISERROR(SEARCH(("ALTO"),(E1040))))</formula>
    </cfRule>
  </conditionalFormatting>
  <conditionalFormatting sqref="E1040">
    <cfRule type="cellIs" dxfId="2641" priority="475" operator="between">
      <formula>5</formula>
      <formula>9</formula>
    </cfRule>
  </conditionalFormatting>
  <conditionalFormatting sqref="E1040">
    <cfRule type="cellIs" dxfId="2640" priority="476" operator="between">
      <formula>3</formula>
      <formula>4</formula>
    </cfRule>
  </conditionalFormatting>
  <conditionalFormatting sqref="E1040">
    <cfRule type="cellIs" dxfId="2639" priority="477" operator="between">
      <formula>1</formula>
      <formula>2</formula>
    </cfRule>
  </conditionalFormatting>
  <conditionalFormatting sqref="I1040">
    <cfRule type="containsText" dxfId="2638" priority="478" operator="containsText" text="BAJO">
      <formula>NOT(ISERROR(SEARCH(("BAJO"),(I1040))))</formula>
    </cfRule>
  </conditionalFormatting>
  <conditionalFormatting sqref="I1040">
    <cfRule type="containsText" dxfId="2637" priority="479" operator="containsText" text="MEDIO">
      <formula>NOT(ISERROR(SEARCH(("MEDIO"),(I1040))))</formula>
    </cfRule>
  </conditionalFormatting>
  <conditionalFormatting sqref="I1040">
    <cfRule type="containsText" dxfId="2636" priority="480" operator="containsText" text="ALTO">
      <formula>NOT(ISERROR(SEARCH(("ALTO"),(I1040))))</formula>
    </cfRule>
  </conditionalFormatting>
  <conditionalFormatting sqref="I1040">
    <cfRule type="cellIs" dxfId="2635" priority="481" operator="between">
      <formula>5</formula>
      <formula>9</formula>
    </cfRule>
  </conditionalFormatting>
  <conditionalFormatting sqref="I1040">
    <cfRule type="cellIs" dxfId="2634" priority="482" operator="between">
      <formula>3</formula>
      <formula>4</formula>
    </cfRule>
  </conditionalFormatting>
  <conditionalFormatting sqref="I1040">
    <cfRule type="cellIs" dxfId="2633" priority="483" operator="between">
      <formula>1</formula>
      <formula>2</formula>
    </cfRule>
  </conditionalFormatting>
  <conditionalFormatting sqref="E1045:E1047 E1050:E1051">
    <cfRule type="containsText" dxfId="2632" priority="460" operator="containsText" text="BAJO">
      <formula>NOT(ISERROR(SEARCH(("BAJO"),(E1045))))</formula>
    </cfRule>
  </conditionalFormatting>
  <conditionalFormatting sqref="E1045:E1047 E1050:E1051">
    <cfRule type="containsText" dxfId="2631" priority="461" operator="containsText" text="MEDIO">
      <formula>NOT(ISERROR(SEARCH(("MEDIO"),(E1045))))</formula>
    </cfRule>
  </conditionalFormatting>
  <conditionalFormatting sqref="E1045:E1047 E1050:E1051">
    <cfRule type="containsText" dxfId="2630" priority="462" operator="containsText" text="ALTO">
      <formula>NOT(ISERROR(SEARCH(("ALTO"),(E1045))))</formula>
    </cfRule>
  </conditionalFormatting>
  <conditionalFormatting sqref="E1045:E1047 E1050:E1051">
    <cfRule type="cellIs" dxfId="2629" priority="463" operator="between">
      <formula>5</formula>
      <formula>9</formula>
    </cfRule>
  </conditionalFormatting>
  <conditionalFormatting sqref="E1045:E1047 E1050:E1051">
    <cfRule type="cellIs" dxfId="2628" priority="464" operator="between">
      <formula>3</formula>
      <formula>4</formula>
    </cfRule>
  </conditionalFormatting>
  <conditionalFormatting sqref="E1045:E1047 E1050:E1051">
    <cfRule type="cellIs" dxfId="2627" priority="465" operator="between">
      <formula>1</formula>
      <formula>2</formula>
    </cfRule>
  </conditionalFormatting>
  <conditionalFormatting sqref="I1045:I1047 I1050:I1051">
    <cfRule type="containsText" dxfId="2626" priority="466" operator="containsText" text="BAJO">
      <formula>NOT(ISERROR(SEARCH(("BAJO"),(I1045))))</formula>
    </cfRule>
  </conditionalFormatting>
  <conditionalFormatting sqref="I1045:I1047 I1050:I1051">
    <cfRule type="containsText" dxfId="2625" priority="467" operator="containsText" text="MEDIO">
      <formula>NOT(ISERROR(SEARCH(("MEDIO"),(I1045))))</formula>
    </cfRule>
  </conditionalFormatting>
  <conditionalFormatting sqref="I1045:I1047 I1050:I1051">
    <cfRule type="containsText" dxfId="2624" priority="468" operator="containsText" text="ALTO">
      <formula>NOT(ISERROR(SEARCH(("ALTO"),(I1045))))</formula>
    </cfRule>
  </conditionalFormatting>
  <conditionalFormatting sqref="I1045:I1047 I1050:I1051">
    <cfRule type="cellIs" dxfId="2623" priority="469" operator="between">
      <formula>5</formula>
      <formula>9</formula>
    </cfRule>
  </conditionalFormatting>
  <conditionalFormatting sqref="I1045:I1047 I1050:I1051">
    <cfRule type="cellIs" dxfId="2622" priority="470" operator="between">
      <formula>3</formula>
      <formula>4</formula>
    </cfRule>
  </conditionalFormatting>
  <conditionalFormatting sqref="I1045:I1047 I1050:I1051">
    <cfRule type="cellIs" dxfId="2621" priority="471" operator="between">
      <formula>1</formula>
      <formula>2</formula>
    </cfRule>
  </conditionalFormatting>
  <conditionalFormatting sqref="E1049">
    <cfRule type="containsText" dxfId="2620" priority="448" operator="containsText" text="BAJO">
      <formula>NOT(ISERROR(SEARCH(("BAJO"),(E1049))))</formula>
    </cfRule>
  </conditionalFormatting>
  <conditionalFormatting sqref="E1049">
    <cfRule type="containsText" dxfId="2619" priority="449" operator="containsText" text="MEDIO">
      <formula>NOT(ISERROR(SEARCH(("MEDIO"),(E1049))))</formula>
    </cfRule>
  </conditionalFormatting>
  <conditionalFormatting sqref="E1049">
    <cfRule type="containsText" dxfId="2618" priority="450" operator="containsText" text="ALTO">
      <formula>NOT(ISERROR(SEARCH(("ALTO"),(E1049))))</formula>
    </cfRule>
  </conditionalFormatting>
  <conditionalFormatting sqref="E1049">
    <cfRule type="cellIs" dxfId="2617" priority="451" operator="between">
      <formula>5</formula>
      <formula>9</formula>
    </cfRule>
  </conditionalFormatting>
  <conditionalFormatting sqref="E1049">
    <cfRule type="cellIs" dxfId="2616" priority="452" operator="between">
      <formula>3</formula>
      <formula>4</formula>
    </cfRule>
  </conditionalFormatting>
  <conditionalFormatting sqref="E1049">
    <cfRule type="cellIs" dxfId="2615" priority="453" operator="between">
      <formula>1</formula>
      <formula>2</formula>
    </cfRule>
  </conditionalFormatting>
  <conditionalFormatting sqref="I1049">
    <cfRule type="containsText" dxfId="2614" priority="454" operator="containsText" text="BAJO">
      <formula>NOT(ISERROR(SEARCH(("BAJO"),(I1049))))</formula>
    </cfRule>
  </conditionalFormatting>
  <conditionalFormatting sqref="I1049">
    <cfRule type="containsText" dxfId="2613" priority="455" operator="containsText" text="MEDIO">
      <formula>NOT(ISERROR(SEARCH(("MEDIO"),(I1049))))</formula>
    </cfRule>
  </conditionalFormatting>
  <conditionalFormatting sqref="I1049">
    <cfRule type="containsText" dxfId="2612" priority="456" operator="containsText" text="ALTO">
      <formula>NOT(ISERROR(SEARCH(("ALTO"),(I1049))))</formula>
    </cfRule>
  </conditionalFormatting>
  <conditionalFormatting sqref="I1049">
    <cfRule type="cellIs" dxfId="2611" priority="457" operator="between">
      <formula>5</formula>
      <formula>9</formula>
    </cfRule>
  </conditionalFormatting>
  <conditionalFormatting sqref="I1049">
    <cfRule type="cellIs" dxfId="2610" priority="458" operator="between">
      <formula>3</formula>
      <formula>4</formula>
    </cfRule>
  </conditionalFormatting>
  <conditionalFormatting sqref="I1049">
    <cfRule type="cellIs" dxfId="2609" priority="459" operator="between">
      <formula>1</formula>
      <formula>2</formula>
    </cfRule>
  </conditionalFormatting>
  <conditionalFormatting sqref="E1054:E1056 E1059:E1060">
    <cfRule type="containsText" dxfId="2608" priority="436" operator="containsText" text="BAJO">
      <formula>NOT(ISERROR(SEARCH(("BAJO"),(E1054))))</formula>
    </cfRule>
  </conditionalFormatting>
  <conditionalFormatting sqref="E1054:E1056 E1059:E1060">
    <cfRule type="containsText" dxfId="2607" priority="437" operator="containsText" text="MEDIO">
      <formula>NOT(ISERROR(SEARCH(("MEDIO"),(E1054))))</formula>
    </cfRule>
  </conditionalFormatting>
  <conditionalFormatting sqref="E1054:E1056 E1059:E1060">
    <cfRule type="containsText" dxfId="2606" priority="438" operator="containsText" text="ALTO">
      <formula>NOT(ISERROR(SEARCH(("ALTO"),(E1054))))</formula>
    </cfRule>
  </conditionalFormatting>
  <conditionalFormatting sqref="E1054:E1056 E1059:E1060">
    <cfRule type="cellIs" dxfId="2605" priority="439" operator="between">
      <formula>5</formula>
      <formula>9</formula>
    </cfRule>
  </conditionalFormatting>
  <conditionalFormatting sqref="E1054:E1056 E1059:E1060">
    <cfRule type="cellIs" dxfId="2604" priority="440" operator="between">
      <formula>3</formula>
      <formula>4</formula>
    </cfRule>
  </conditionalFormatting>
  <conditionalFormatting sqref="E1054:E1056 E1059:E1060">
    <cfRule type="cellIs" dxfId="2603" priority="441" operator="between">
      <formula>1</formula>
      <formula>2</formula>
    </cfRule>
  </conditionalFormatting>
  <conditionalFormatting sqref="I1054:I1056 I1059:I1060">
    <cfRule type="containsText" dxfId="2602" priority="442" operator="containsText" text="BAJO">
      <formula>NOT(ISERROR(SEARCH(("BAJO"),(I1054))))</formula>
    </cfRule>
  </conditionalFormatting>
  <conditionalFormatting sqref="I1054:I1056 I1059:I1060">
    <cfRule type="containsText" dxfId="2601" priority="443" operator="containsText" text="MEDIO">
      <formula>NOT(ISERROR(SEARCH(("MEDIO"),(I1054))))</formula>
    </cfRule>
  </conditionalFormatting>
  <conditionalFormatting sqref="I1054:I1056 I1059:I1060">
    <cfRule type="containsText" dxfId="2600" priority="444" operator="containsText" text="ALTO">
      <formula>NOT(ISERROR(SEARCH(("ALTO"),(I1054))))</formula>
    </cfRule>
  </conditionalFormatting>
  <conditionalFormatting sqref="I1054:I1056 I1059:I1060">
    <cfRule type="cellIs" dxfId="2599" priority="445" operator="between">
      <formula>5</formula>
      <formula>9</formula>
    </cfRule>
  </conditionalFormatting>
  <conditionalFormatting sqref="I1054:I1056 I1059:I1060">
    <cfRule type="cellIs" dxfId="2598" priority="446" operator="between">
      <formula>3</formula>
      <formula>4</formula>
    </cfRule>
  </conditionalFormatting>
  <conditionalFormatting sqref="I1054:I1056 I1059:I1060">
    <cfRule type="cellIs" dxfId="2597" priority="447" operator="between">
      <formula>1</formula>
      <formula>2</formula>
    </cfRule>
  </conditionalFormatting>
  <conditionalFormatting sqref="E1058">
    <cfRule type="containsText" dxfId="2596" priority="424" operator="containsText" text="BAJO">
      <formula>NOT(ISERROR(SEARCH(("BAJO"),(E1058))))</formula>
    </cfRule>
  </conditionalFormatting>
  <conditionalFormatting sqref="E1058">
    <cfRule type="containsText" dxfId="2595" priority="425" operator="containsText" text="MEDIO">
      <formula>NOT(ISERROR(SEARCH(("MEDIO"),(E1058))))</formula>
    </cfRule>
  </conditionalFormatting>
  <conditionalFormatting sqref="E1058">
    <cfRule type="containsText" dxfId="2594" priority="426" operator="containsText" text="ALTO">
      <formula>NOT(ISERROR(SEARCH(("ALTO"),(E1058))))</formula>
    </cfRule>
  </conditionalFormatting>
  <conditionalFormatting sqref="E1058">
    <cfRule type="cellIs" dxfId="2593" priority="427" operator="between">
      <formula>5</formula>
      <formula>9</formula>
    </cfRule>
  </conditionalFormatting>
  <conditionalFormatting sqref="E1058">
    <cfRule type="cellIs" dxfId="2592" priority="428" operator="between">
      <formula>3</formula>
      <formula>4</formula>
    </cfRule>
  </conditionalFormatting>
  <conditionalFormatting sqref="E1058">
    <cfRule type="cellIs" dxfId="2591" priority="429" operator="between">
      <formula>1</formula>
      <formula>2</formula>
    </cfRule>
  </conditionalFormatting>
  <conditionalFormatting sqref="I1058">
    <cfRule type="containsText" dxfId="2590" priority="430" operator="containsText" text="BAJO">
      <formula>NOT(ISERROR(SEARCH(("BAJO"),(I1058))))</formula>
    </cfRule>
  </conditionalFormatting>
  <conditionalFormatting sqref="I1058">
    <cfRule type="containsText" dxfId="2589" priority="431" operator="containsText" text="MEDIO">
      <formula>NOT(ISERROR(SEARCH(("MEDIO"),(I1058))))</formula>
    </cfRule>
  </conditionalFormatting>
  <conditionalFormatting sqref="I1058">
    <cfRule type="containsText" dxfId="2588" priority="432" operator="containsText" text="ALTO">
      <formula>NOT(ISERROR(SEARCH(("ALTO"),(I1058))))</formula>
    </cfRule>
  </conditionalFormatting>
  <conditionalFormatting sqref="I1058">
    <cfRule type="cellIs" dxfId="2587" priority="433" operator="between">
      <formula>5</formula>
      <formula>9</formula>
    </cfRule>
  </conditionalFormatting>
  <conditionalFormatting sqref="I1058">
    <cfRule type="cellIs" dxfId="2586" priority="434" operator="between">
      <formula>3</formula>
      <formula>4</formula>
    </cfRule>
  </conditionalFormatting>
  <conditionalFormatting sqref="I1058">
    <cfRule type="cellIs" dxfId="2585" priority="435" operator="between">
      <formula>1</formula>
      <formula>2</formula>
    </cfRule>
  </conditionalFormatting>
  <conditionalFormatting sqref="E1063:E1065 E1068:E1069">
    <cfRule type="containsText" dxfId="2584" priority="412" operator="containsText" text="BAJO">
      <formula>NOT(ISERROR(SEARCH(("BAJO"),(E1063))))</formula>
    </cfRule>
  </conditionalFormatting>
  <conditionalFormatting sqref="E1063:E1065 E1068:E1069">
    <cfRule type="containsText" dxfId="2583" priority="413" operator="containsText" text="MEDIO">
      <formula>NOT(ISERROR(SEARCH(("MEDIO"),(E1063))))</formula>
    </cfRule>
  </conditionalFormatting>
  <conditionalFormatting sqref="E1063:E1065 E1068:E1069">
    <cfRule type="containsText" dxfId="2582" priority="414" operator="containsText" text="ALTO">
      <formula>NOT(ISERROR(SEARCH(("ALTO"),(E1063))))</formula>
    </cfRule>
  </conditionalFormatting>
  <conditionalFormatting sqref="E1063:E1065 E1068:E1069">
    <cfRule type="cellIs" dxfId="2581" priority="415" operator="between">
      <formula>5</formula>
      <formula>9</formula>
    </cfRule>
  </conditionalFormatting>
  <conditionalFormatting sqref="E1063:E1065 E1068:E1069">
    <cfRule type="cellIs" dxfId="2580" priority="416" operator="between">
      <formula>3</formula>
      <formula>4</formula>
    </cfRule>
  </conditionalFormatting>
  <conditionalFormatting sqref="E1063:E1065 E1068:E1069">
    <cfRule type="cellIs" dxfId="2579" priority="417" operator="between">
      <formula>1</formula>
      <formula>2</formula>
    </cfRule>
  </conditionalFormatting>
  <conditionalFormatting sqref="I1063:I1065 I1068:I1069">
    <cfRule type="containsText" dxfId="2578" priority="418" operator="containsText" text="BAJO">
      <formula>NOT(ISERROR(SEARCH(("BAJO"),(I1063))))</formula>
    </cfRule>
  </conditionalFormatting>
  <conditionalFormatting sqref="I1063:I1065 I1068:I1069">
    <cfRule type="containsText" dxfId="2577" priority="419" operator="containsText" text="MEDIO">
      <formula>NOT(ISERROR(SEARCH(("MEDIO"),(I1063))))</formula>
    </cfRule>
  </conditionalFormatting>
  <conditionalFormatting sqref="I1063:I1065 I1068:I1069">
    <cfRule type="containsText" dxfId="2576" priority="420" operator="containsText" text="ALTO">
      <formula>NOT(ISERROR(SEARCH(("ALTO"),(I1063))))</formula>
    </cfRule>
  </conditionalFormatting>
  <conditionalFormatting sqref="I1063:I1065 I1068:I1069">
    <cfRule type="cellIs" dxfId="2575" priority="421" operator="between">
      <formula>5</formula>
      <formula>9</formula>
    </cfRule>
  </conditionalFormatting>
  <conditionalFormatting sqref="I1063:I1065 I1068:I1069">
    <cfRule type="cellIs" dxfId="2574" priority="422" operator="between">
      <formula>3</formula>
      <formula>4</formula>
    </cfRule>
  </conditionalFormatting>
  <conditionalFormatting sqref="I1063:I1065 I1068:I1069">
    <cfRule type="cellIs" dxfId="2573" priority="423" operator="between">
      <formula>1</formula>
      <formula>2</formula>
    </cfRule>
  </conditionalFormatting>
  <conditionalFormatting sqref="E1067">
    <cfRule type="containsText" dxfId="2572" priority="400" operator="containsText" text="BAJO">
      <formula>NOT(ISERROR(SEARCH(("BAJO"),(E1067))))</formula>
    </cfRule>
  </conditionalFormatting>
  <conditionalFormatting sqref="E1067">
    <cfRule type="containsText" dxfId="2571" priority="401" operator="containsText" text="MEDIO">
      <formula>NOT(ISERROR(SEARCH(("MEDIO"),(E1067))))</formula>
    </cfRule>
  </conditionalFormatting>
  <conditionalFormatting sqref="E1067">
    <cfRule type="containsText" dxfId="2570" priority="402" operator="containsText" text="ALTO">
      <formula>NOT(ISERROR(SEARCH(("ALTO"),(E1067))))</formula>
    </cfRule>
  </conditionalFormatting>
  <conditionalFormatting sqref="E1067">
    <cfRule type="cellIs" dxfId="2569" priority="403" operator="between">
      <formula>5</formula>
      <formula>9</formula>
    </cfRule>
  </conditionalFormatting>
  <conditionalFormatting sqref="E1067">
    <cfRule type="cellIs" dxfId="2568" priority="404" operator="between">
      <formula>3</formula>
      <formula>4</formula>
    </cfRule>
  </conditionalFormatting>
  <conditionalFormatting sqref="E1067">
    <cfRule type="cellIs" dxfId="2567" priority="405" operator="between">
      <formula>1</formula>
      <formula>2</formula>
    </cfRule>
  </conditionalFormatting>
  <conditionalFormatting sqref="I1067">
    <cfRule type="containsText" dxfId="2566" priority="406" operator="containsText" text="BAJO">
      <formula>NOT(ISERROR(SEARCH(("BAJO"),(I1067))))</formula>
    </cfRule>
  </conditionalFormatting>
  <conditionalFormatting sqref="I1067">
    <cfRule type="containsText" dxfId="2565" priority="407" operator="containsText" text="MEDIO">
      <formula>NOT(ISERROR(SEARCH(("MEDIO"),(I1067))))</formula>
    </cfRule>
  </conditionalFormatting>
  <conditionalFormatting sqref="I1067">
    <cfRule type="containsText" dxfId="2564" priority="408" operator="containsText" text="ALTO">
      <formula>NOT(ISERROR(SEARCH(("ALTO"),(I1067))))</formula>
    </cfRule>
  </conditionalFormatting>
  <conditionalFormatting sqref="I1067">
    <cfRule type="cellIs" dxfId="2563" priority="409" operator="between">
      <formula>5</formula>
      <formula>9</formula>
    </cfRule>
  </conditionalFormatting>
  <conditionalFormatting sqref="I1067">
    <cfRule type="cellIs" dxfId="2562" priority="410" operator="between">
      <formula>3</formula>
      <formula>4</formula>
    </cfRule>
  </conditionalFormatting>
  <conditionalFormatting sqref="I1067">
    <cfRule type="cellIs" dxfId="2561" priority="411" operator="between">
      <formula>1</formula>
      <formula>2</formula>
    </cfRule>
  </conditionalFormatting>
  <conditionalFormatting sqref="E1072:E1074 E1077:E1078">
    <cfRule type="containsText" dxfId="2560" priority="388" operator="containsText" text="BAJO">
      <formula>NOT(ISERROR(SEARCH(("BAJO"),(E1072))))</formula>
    </cfRule>
  </conditionalFormatting>
  <conditionalFormatting sqref="E1072:E1074 E1077:E1078">
    <cfRule type="containsText" dxfId="2559" priority="389" operator="containsText" text="MEDIO">
      <formula>NOT(ISERROR(SEARCH(("MEDIO"),(E1072))))</formula>
    </cfRule>
  </conditionalFormatting>
  <conditionalFormatting sqref="E1072:E1074 E1077:E1078">
    <cfRule type="containsText" dxfId="2558" priority="390" operator="containsText" text="ALTO">
      <formula>NOT(ISERROR(SEARCH(("ALTO"),(E1072))))</formula>
    </cfRule>
  </conditionalFormatting>
  <conditionalFormatting sqref="E1072:E1074 E1077:E1078">
    <cfRule type="cellIs" dxfId="2557" priority="391" operator="between">
      <formula>5</formula>
      <formula>9</formula>
    </cfRule>
  </conditionalFormatting>
  <conditionalFormatting sqref="E1072:E1074 E1077:E1078">
    <cfRule type="cellIs" dxfId="2556" priority="392" operator="between">
      <formula>3</formula>
      <formula>4</formula>
    </cfRule>
  </conditionalFormatting>
  <conditionalFormatting sqref="E1072:E1074 E1077:E1078">
    <cfRule type="cellIs" dxfId="2555" priority="393" operator="between">
      <formula>1</formula>
      <formula>2</formula>
    </cfRule>
  </conditionalFormatting>
  <conditionalFormatting sqref="I1072:I1074 I1077:I1078">
    <cfRule type="containsText" dxfId="2554" priority="394" operator="containsText" text="BAJO">
      <formula>NOT(ISERROR(SEARCH(("BAJO"),(I1072))))</formula>
    </cfRule>
  </conditionalFormatting>
  <conditionalFormatting sqref="I1072:I1074 I1077:I1078">
    <cfRule type="containsText" dxfId="2553" priority="395" operator="containsText" text="MEDIO">
      <formula>NOT(ISERROR(SEARCH(("MEDIO"),(I1072))))</formula>
    </cfRule>
  </conditionalFormatting>
  <conditionalFormatting sqref="I1072:I1074 I1077:I1078">
    <cfRule type="containsText" dxfId="2552" priority="396" operator="containsText" text="ALTO">
      <formula>NOT(ISERROR(SEARCH(("ALTO"),(I1072))))</formula>
    </cfRule>
  </conditionalFormatting>
  <conditionalFormatting sqref="I1072:I1074 I1077:I1078">
    <cfRule type="cellIs" dxfId="2551" priority="397" operator="between">
      <formula>5</formula>
      <formula>9</formula>
    </cfRule>
  </conditionalFormatting>
  <conditionalFormatting sqref="I1072:I1074 I1077:I1078">
    <cfRule type="cellIs" dxfId="2550" priority="398" operator="between">
      <formula>3</formula>
      <formula>4</formula>
    </cfRule>
  </conditionalFormatting>
  <conditionalFormatting sqref="I1072:I1074 I1077:I1078">
    <cfRule type="cellIs" dxfId="2549" priority="399" operator="between">
      <formula>1</formula>
      <formula>2</formula>
    </cfRule>
  </conditionalFormatting>
  <conditionalFormatting sqref="E1076">
    <cfRule type="containsText" dxfId="2548" priority="376" operator="containsText" text="BAJO">
      <formula>NOT(ISERROR(SEARCH(("BAJO"),(E1076))))</formula>
    </cfRule>
  </conditionalFormatting>
  <conditionalFormatting sqref="E1076">
    <cfRule type="containsText" dxfId="2547" priority="377" operator="containsText" text="MEDIO">
      <formula>NOT(ISERROR(SEARCH(("MEDIO"),(E1076))))</formula>
    </cfRule>
  </conditionalFormatting>
  <conditionalFormatting sqref="E1076">
    <cfRule type="containsText" dxfId="2546" priority="378" operator="containsText" text="ALTO">
      <formula>NOT(ISERROR(SEARCH(("ALTO"),(E1076))))</formula>
    </cfRule>
  </conditionalFormatting>
  <conditionalFormatting sqref="E1076">
    <cfRule type="cellIs" dxfId="2545" priority="379" operator="between">
      <formula>5</formula>
      <formula>9</formula>
    </cfRule>
  </conditionalFormatting>
  <conditionalFormatting sqref="E1076">
    <cfRule type="cellIs" dxfId="2544" priority="380" operator="between">
      <formula>3</formula>
      <formula>4</formula>
    </cfRule>
  </conditionalFormatting>
  <conditionalFormatting sqref="E1076">
    <cfRule type="cellIs" dxfId="2543" priority="381" operator="between">
      <formula>1</formula>
      <formula>2</formula>
    </cfRule>
  </conditionalFormatting>
  <conditionalFormatting sqref="I1076">
    <cfRule type="containsText" dxfId="2542" priority="382" operator="containsText" text="BAJO">
      <formula>NOT(ISERROR(SEARCH(("BAJO"),(I1076))))</formula>
    </cfRule>
  </conditionalFormatting>
  <conditionalFormatting sqref="I1076">
    <cfRule type="containsText" dxfId="2541" priority="383" operator="containsText" text="MEDIO">
      <formula>NOT(ISERROR(SEARCH(("MEDIO"),(I1076))))</formula>
    </cfRule>
  </conditionalFormatting>
  <conditionalFormatting sqref="I1076">
    <cfRule type="containsText" dxfId="2540" priority="384" operator="containsText" text="ALTO">
      <formula>NOT(ISERROR(SEARCH(("ALTO"),(I1076))))</formula>
    </cfRule>
  </conditionalFormatting>
  <conditionalFormatting sqref="I1076">
    <cfRule type="cellIs" dxfId="2539" priority="385" operator="between">
      <formula>5</formula>
      <formula>9</formula>
    </cfRule>
  </conditionalFormatting>
  <conditionalFormatting sqref="I1076">
    <cfRule type="cellIs" dxfId="2538" priority="386" operator="between">
      <formula>3</formula>
      <formula>4</formula>
    </cfRule>
  </conditionalFormatting>
  <conditionalFormatting sqref="I1076">
    <cfRule type="cellIs" dxfId="2537" priority="387" operator="between">
      <formula>1</formula>
      <formula>2</formula>
    </cfRule>
  </conditionalFormatting>
  <conditionalFormatting sqref="E1081:E1083 E1086:E1087">
    <cfRule type="containsText" dxfId="2536" priority="364" operator="containsText" text="BAJO">
      <formula>NOT(ISERROR(SEARCH(("BAJO"),(E1081))))</formula>
    </cfRule>
  </conditionalFormatting>
  <conditionalFormatting sqref="E1081:E1083 E1086:E1087">
    <cfRule type="containsText" dxfId="2535" priority="365" operator="containsText" text="MEDIO">
      <formula>NOT(ISERROR(SEARCH(("MEDIO"),(E1081))))</formula>
    </cfRule>
  </conditionalFormatting>
  <conditionalFormatting sqref="E1081:E1083 E1086:E1087">
    <cfRule type="containsText" dxfId="2534" priority="366" operator="containsText" text="ALTO">
      <formula>NOT(ISERROR(SEARCH(("ALTO"),(E1081))))</formula>
    </cfRule>
  </conditionalFormatting>
  <conditionalFormatting sqref="E1081:E1083 E1086:E1087">
    <cfRule type="cellIs" dxfId="2533" priority="367" operator="between">
      <formula>5</formula>
      <formula>9</formula>
    </cfRule>
  </conditionalFormatting>
  <conditionalFormatting sqref="E1081:E1083 E1086:E1087">
    <cfRule type="cellIs" dxfId="2532" priority="368" operator="between">
      <formula>3</formula>
      <formula>4</formula>
    </cfRule>
  </conditionalFormatting>
  <conditionalFormatting sqref="E1081:E1083 E1086:E1087">
    <cfRule type="cellIs" dxfId="2531" priority="369" operator="between">
      <formula>1</formula>
      <formula>2</formula>
    </cfRule>
  </conditionalFormatting>
  <conditionalFormatting sqref="I1081:I1083 I1086:I1087">
    <cfRule type="containsText" dxfId="2530" priority="370" operator="containsText" text="BAJO">
      <formula>NOT(ISERROR(SEARCH(("BAJO"),(I1081))))</formula>
    </cfRule>
  </conditionalFormatting>
  <conditionalFormatting sqref="I1081:I1083 I1086:I1087">
    <cfRule type="containsText" dxfId="2529" priority="371" operator="containsText" text="MEDIO">
      <formula>NOT(ISERROR(SEARCH(("MEDIO"),(I1081))))</formula>
    </cfRule>
  </conditionalFormatting>
  <conditionalFormatting sqref="I1081:I1083 I1086:I1087">
    <cfRule type="containsText" dxfId="2528" priority="372" operator="containsText" text="ALTO">
      <formula>NOT(ISERROR(SEARCH(("ALTO"),(I1081))))</formula>
    </cfRule>
  </conditionalFormatting>
  <conditionalFormatting sqref="I1081:I1083 I1086:I1087">
    <cfRule type="cellIs" dxfId="2527" priority="373" operator="between">
      <formula>5</formula>
      <formula>9</formula>
    </cfRule>
  </conditionalFormatting>
  <conditionalFormatting sqref="I1081:I1083 I1086:I1087">
    <cfRule type="cellIs" dxfId="2526" priority="374" operator="between">
      <formula>3</formula>
      <formula>4</formula>
    </cfRule>
  </conditionalFormatting>
  <conditionalFormatting sqref="I1081:I1083 I1086:I1087">
    <cfRule type="cellIs" dxfId="2525" priority="375" operator="between">
      <formula>1</formula>
      <formula>2</formula>
    </cfRule>
  </conditionalFormatting>
  <conditionalFormatting sqref="E1085">
    <cfRule type="containsText" dxfId="2524" priority="352" operator="containsText" text="BAJO">
      <formula>NOT(ISERROR(SEARCH(("BAJO"),(E1085))))</formula>
    </cfRule>
  </conditionalFormatting>
  <conditionalFormatting sqref="E1085">
    <cfRule type="containsText" dxfId="2523" priority="353" operator="containsText" text="MEDIO">
      <formula>NOT(ISERROR(SEARCH(("MEDIO"),(E1085))))</formula>
    </cfRule>
  </conditionalFormatting>
  <conditionalFormatting sqref="E1085">
    <cfRule type="containsText" dxfId="2522" priority="354" operator="containsText" text="ALTO">
      <formula>NOT(ISERROR(SEARCH(("ALTO"),(E1085))))</formula>
    </cfRule>
  </conditionalFormatting>
  <conditionalFormatting sqref="E1085">
    <cfRule type="cellIs" dxfId="2521" priority="355" operator="between">
      <formula>5</formula>
      <formula>9</formula>
    </cfRule>
  </conditionalFormatting>
  <conditionalFormatting sqref="E1085">
    <cfRule type="cellIs" dxfId="2520" priority="356" operator="between">
      <formula>3</formula>
      <formula>4</formula>
    </cfRule>
  </conditionalFormatting>
  <conditionalFormatting sqref="E1085">
    <cfRule type="cellIs" dxfId="2519" priority="357" operator="between">
      <formula>1</formula>
      <formula>2</formula>
    </cfRule>
  </conditionalFormatting>
  <conditionalFormatting sqref="I1085">
    <cfRule type="containsText" dxfId="2518" priority="358" operator="containsText" text="BAJO">
      <formula>NOT(ISERROR(SEARCH(("BAJO"),(I1085))))</formula>
    </cfRule>
  </conditionalFormatting>
  <conditionalFormatting sqref="I1085">
    <cfRule type="containsText" dxfId="2517" priority="359" operator="containsText" text="MEDIO">
      <formula>NOT(ISERROR(SEARCH(("MEDIO"),(I1085))))</formula>
    </cfRule>
  </conditionalFormatting>
  <conditionalFormatting sqref="I1085">
    <cfRule type="containsText" dxfId="2516" priority="360" operator="containsText" text="ALTO">
      <formula>NOT(ISERROR(SEARCH(("ALTO"),(I1085))))</formula>
    </cfRule>
  </conditionalFormatting>
  <conditionalFormatting sqref="I1085">
    <cfRule type="cellIs" dxfId="2515" priority="361" operator="between">
      <formula>5</formula>
      <formula>9</formula>
    </cfRule>
  </conditionalFormatting>
  <conditionalFormatting sqref="I1085">
    <cfRule type="cellIs" dxfId="2514" priority="362" operator="between">
      <formula>3</formula>
      <formula>4</formula>
    </cfRule>
  </conditionalFormatting>
  <conditionalFormatting sqref="I1085">
    <cfRule type="cellIs" dxfId="2513" priority="363" operator="between">
      <formula>1</formula>
      <formula>2</formula>
    </cfRule>
  </conditionalFormatting>
  <conditionalFormatting sqref="E832">
    <cfRule type="containsText" dxfId="2512" priority="340" operator="containsText" text="BAJO">
      <formula>NOT(ISERROR(SEARCH(("BAJO"),(E832))))</formula>
    </cfRule>
  </conditionalFormatting>
  <conditionalFormatting sqref="E832">
    <cfRule type="containsText" dxfId="2511" priority="341" operator="containsText" text="MEDIO">
      <formula>NOT(ISERROR(SEARCH(("MEDIO"),(E832))))</formula>
    </cfRule>
  </conditionalFormatting>
  <conditionalFormatting sqref="E832">
    <cfRule type="containsText" dxfId="2510" priority="342" operator="containsText" text="ALTO">
      <formula>NOT(ISERROR(SEARCH(("ALTO"),(E832))))</formula>
    </cfRule>
  </conditionalFormatting>
  <conditionalFormatting sqref="E832">
    <cfRule type="cellIs" dxfId="2509" priority="343" operator="between">
      <formula>5</formula>
      <formula>9</formula>
    </cfRule>
  </conditionalFormatting>
  <conditionalFormatting sqref="E832">
    <cfRule type="cellIs" dxfId="2508" priority="344" operator="between">
      <formula>3</formula>
      <formula>4</formula>
    </cfRule>
  </conditionalFormatting>
  <conditionalFormatting sqref="E832">
    <cfRule type="cellIs" dxfId="2507" priority="345" operator="between">
      <formula>1</formula>
      <formula>2</formula>
    </cfRule>
  </conditionalFormatting>
  <conditionalFormatting sqref="I832">
    <cfRule type="containsText" dxfId="2506" priority="346" operator="containsText" text="BAJO">
      <formula>NOT(ISERROR(SEARCH(("BAJO"),(I832))))</formula>
    </cfRule>
  </conditionalFormatting>
  <conditionalFormatting sqref="I832">
    <cfRule type="containsText" dxfId="2505" priority="347" operator="containsText" text="MEDIO">
      <formula>NOT(ISERROR(SEARCH(("MEDIO"),(I832))))</formula>
    </cfRule>
  </conditionalFormatting>
  <conditionalFormatting sqref="I832">
    <cfRule type="containsText" dxfId="2504" priority="348" operator="containsText" text="ALTO">
      <formula>NOT(ISERROR(SEARCH(("ALTO"),(I832))))</formula>
    </cfRule>
  </conditionalFormatting>
  <conditionalFormatting sqref="I832">
    <cfRule type="cellIs" dxfId="2503" priority="349" operator="between">
      <formula>5</formula>
      <formula>9</formula>
    </cfRule>
  </conditionalFormatting>
  <conditionalFormatting sqref="I832">
    <cfRule type="cellIs" dxfId="2502" priority="350" operator="between">
      <formula>3</formula>
      <formula>4</formula>
    </cfRule>
  </conditionalFormatting>
  <conditionalFormatting sqref="I832">
    <cfRule type="cellIs" dxfId="2501" priority="351" operator="between">
      <formula>1</formula>
      <formula>2</formula>
    </cfRule>
  </conditionalFormatting>
  <conditionalFormatting sqref="E841">
    <cfRule type="containsText" dxfId="2500" priority="328" operator="containsText" text="BAJO">
      <formula>NOT(ISERROR(SEARCH(("BAJO"),(E841))))</formula>
    </cfRule>
  </conditionalFormatting>
  <conditionalFormatting sqref="E841">
    <cfRule type="containsText" dxfId="2499" priority="329" operator="containsText" text="MEDIO">
      <formula>NOT(ISERROR(SEARCH(("MEDIO"),(E841))))</formula>
    </cfRule>
  </conditionalFormatting>
  <conditionalFormatting sqref="E841">
    <cfRule type="containsText" dxfId="2498" priority="330" operator="containsText" text="ALTO">
      <formula>NOT(ISERROR(SEARCH(("ALTO"),(E841))))</formula>
    </cfRule>
  </conditionalFormatting>
  <conditionalFormatting sqref="E841">
    <cfRule type="cellIs" dxfId="2497" priority="331" operator="between">
      <formula>5</formula>
      <formula>9</formula>
    </cfRule>
  </conditionalFormatting>
  <conditionalFormatting sqref="E841">
    <cfRule type="cellIs" dxfId="2496" priority="332" operator="between">
      <formula>3</formula>
      <formula>4</formula>
    </cfRule>
  </conditionalFormatting>
  <conditionalFormatting sqref="E841">
    <cfRule type="cellIs" dxfId="2495" priority="333" operator="between">
      <formula>1</formula>
      <formula>2</formula>
    </cfRule>
  </conditionalFormatting>
  <conditionalFormatting sqref="I841">
    <cfRule type="containsText" dxfId="2494" priority="334" operator="containsText" text="BAJO">
      <formula>NOT(ISERROR(SEARCH(("BAJO"),(I841))))</formula>
    </cfRule>
  </conditionalFormatting>
  <conditionalFormatting sqref="I841">
    <cfRule type="containsText" dxfId="2493" priority="335" operator="containsText" text="MEDIO">
      <formula>NOT(ISERROR(SEARCH(("MEDIO"),(I841))))</formula>
    </cfRule>
  </conditionalFormatting>
  <conditionalFormatting sqref="I841">
    <cfRule type="containsText" dxfId="2492" priority="336" operator="containsText" text="ALTO">
      <formula>NOT(ISERROR(SEARCH(("ALTO"),(I841))))</formula>
    </cfRule>
  </conditionalFormatting>
  <conditionalFormatting sqref="I841">
    <cfRule type="cellIs" dxfId="2491" priority="337" operator="between">
      <formula>5</formula>
      <formula>9</formula>
    </cfRule>
  </conditionalFormatting>
  <conditionalFormatting sqref="I841">
    <cfRule type="cellIs" dxfId="2490" priority="338" operator="between">
      <formula>3</formula>
      <formula>4</formula>
    </cfRule>
  </conditionalFormatting>
  <conditionalFormatting sqref="I841">
    <cfRule type="cellIs" dxfId="2489" priority="339" operator="between">
      <formula>1</formula>
      <formula>2</formula>
    </cfRule>
  </conditionalFormatting>
  <conditionalFormatting sqref="E850">
    <cfRule type="containsText" dxfId="2488" priority="316" operator="containsText" text="BAJO">
      <formula>NOT(ISERROR(SEARCH(("BAJO"),(E850))))</formula>
    </cfRule>
  </conditionalFormatting>
  <conditionalFormatting sqref="E850">
    <cfRule type="containsText" dxfId="2487" priority="317" operator="containsText" text="MEDIO">
      <formula>NOT(ISERROR(SEARCH(("MEDIO"),(E850))))</formula>
    </cfRule>
  </conditionalFormatting>
  <conditionalFormatting sqref="E850">
    <cfRule type="containsText" dxfId="2486" priority="318" operator="containsText" text="ALTO">
      <formula>NOT(ISERROR(SEARCH(("ALTO"),(E850))))</formula>
    </cfRule>
  </conditionalFormatting>
  <conditionalFormatting sqref="E850">
    <cfRule type="cellIs" dxfId="2485" priority="319" operator="between">
      <formula>5</formula>
      <formula>9</formula>
    </cfRule>
  </conditionalFormatting>
  <conditionalFormatting sqref="E850">
    <cfRule type="cellIs" dxfId="2484" priority="320" operator="between">
      <formula>3</formula>
      <formula>4</formula>
    </cfRule>
  </conditionalFormatting>
  <conditionalFormatting sqref="E850">
    <cfRule type="cellIs" dxfId="2483" priority="321" operator="between">
      <formula>1</formula>
      <formula>2</formula>
    </cfRule>
  </conditionalFormatting>
  <conditionalFormatting sqref="I850">
    <cfRule type="containsText" dxfId="2482" priority="322" operator="containsText" text="BAJO">
      <formula>NOT(ISERROR(SEARCH(("BAJO"),(I850))))</formula>
    </cfRule>
  </conditionalFormatting>
  <conditionalFormatting sqref="I850">
    <cfRule type="containsText" dxfId="2481" priority="323" operator="containsText" text="MEDIO">
      <formula>NOT(ISERROR(SEARCH(("MEDIO"),(I850))))</formula>
    </cfRule>
  </conditionalFormatting>
  <conditionalFormatting sqref="I850">
    <cfRule type="containsText" dxfId="2480" priority="324" operator="containsText" text="ALTO">
      <formula>NOT(ISERROR(SEARCH(("ALTO"),(I850))))</formula>
    </cfRule>
  </conditionalFormatting>
  <conditionalFormatting sqref="I850">
    <cfRule type="cellIs" dxfId="2479" priority="325" operator="between">
      <formula>5</formula>
      <formula>9</formula>
    </cfRule>
  </conditionalFormatting>
  <conditionalFormatting sqref="I850">
    <cfRule type="cellIs" dxfId="2478" priority="326" operator="between">
      <formula>3</formula>
      <formula>4</formula>
    </cfRule>
  </conditionalFormatting>
  <conditionalFormatting sqref="I850">
    <cfRule type="cellIs" dxfId="2477" priority="327" operator="between">
      <formula>1</formula>
      <formula>2</formula>
    </cfRule>
  </conditionalFormatting>
  <conditionalFormatting sqref="E859">
    <cfRule type="containsText" dxfId="2476" priority="304" operator="containsText" text="BAJO">
      <formula>NOT(ISERROR(SEARCH(("BAJO"),(E859))))</formula>
    </cfRule>
  </conditionalFormatting>
  <conditionalFormatting sqref="E859">
    <cfRule type="containsText" dxfId="2475" priority="305" operator="containsText" text="MEDIO">
      <formula>NOT(ISERROR(SEARCH(("MEDIO"),(E859))))</formula>
    </cfRule>
  </conditionalFormatting>
  <conditionalFormatting sqref="E859">
    <cfRule type="containsText" dxfId="2474" priority="306" operator="containsText" text="ALTO">
      <formula>NOT(ISERROR(SEARCH(("ALTO"),(E859))))</formula>
    </cfRule>
  </conditionalFormatting>
  <conditionalFormatting sqref="E859">
    <cfRule type="cellIs" dxfId="2473" priority="307" operator="between">
      <formula>5</formula>
      <formula>9</formula>
    </cfRule>
  </conditionalFormatting>
  <conditionalFormatting sqref="E859">
    <cfRule type="cellIs" dxfId="2472" priority="308" operator="between">
      <formula>3</formula>
      <formula>4</formula>
    </cfRule>
  </conditionalFormatting>
  <conditionalFormatting sqref="E859">
    <cfRule type="cellIs" dxfId="2471" priority="309" operator="between">
      <formula>1</formula>
      <formula>2</formula>
    </cfRule>
  </conditionalFormatting>
  <conditionalFormatting sqref="I859">
    <cfRule type="containsText" dxfId="2470" priority="310" operator="containsText" text="BAJO">
      <formula>NOT(ISERROR(SEARCH(("BAJO"),(I859))))</formula>
    </cfRule>
  </conditionalFormatting>
  <conditionalFormatting sqref="I859">
    <cfRule type="containsText" dxfId="2469" priority="311" operator="containsText" text="MEDIO">
      <formula>NOT(ISERROR(SEARCH(("MEDIO"),(I859))))</formula>
    </cfRule>
  </conditionalFormatting>
  <conditionalFormatting sqref="I859">
    <cfRule type="containsText" dxfId="2468" priority="312" operator="containsText" text="ALTO">
      <formula>NOT(ISERROR(SEARCH(("ALTO"),(I859))))</formula>
    </cfRule>
  </conditionalFormatting>
  <conditionalFormatting sqref="I859">
    <cfRule type="cellIs" dxfId="2467" priority="313" operator="between">
      <formula>5</formula>
      <formula>9</formula>
    </cfRule>
  </conditionalFormatting>
  <conditionalFormatting sqref="I859">
    <cfRule type="cellIs" dxfId="2466" priority="314" operator="between">
      <formula>3</formula>
      <formula>4</formula>
    </cfRule>
  </conditionalFormatting>
  <conditionalFormatting sqref="I859">
    <cfRule type="cellIs" dxfId="2465" priority="315" operator="between">
      <formula>1</formula>
      <formula>2</formula>
    </cfRule>
  </conditionalFormatting>
  <conditionalFormatting sqref="E868">
    <cfRule type="containsText" dxfId="2464" priority="292" operator="containsText" text="BAJO">
      <formula>NOT(ISERROR(SEARCH(("BAJO"),(E868))))</formula>
    </cfRule>
  </conditionalFormatting>
  <conditionalFormatting sqref="E868">
    <cfRule type="containsText" dxfId="2463" priority="293" operator="containsText" text="MEDIO">
      <formula>NOT(ISERROR(SEARCH(("MEDIO"),(E868))))</formula>
    </cfRule>
  </conditionalFormatting>
  <conditionalFormatting sqref="E868">
    <cfRule type="containsText" dxfId="2462" priority="294" operator="containsText" text="ALTO">
      <formula>NOT(ISERROR(SEARCH(("ALTO"),(E868))))</formula>
    </cfRule>
  </conditionalFormatting>
  <conditionalFormatting sqref="E868">
    <cfRule type="cellIs" dxfId="2461" priority="295" operator="between">
      <formula>5</formula>
      <formula>9</formula>
    </cfRule>
  </conditionalFormatting>
  <conditionalFormatting sqref="E868">
    <cfRule type="cellIs" dxfId="2460" priority="296" operator="between">
      <formula>3</formula>
      <formula>4</formula>
    </cfRule>
  </conditionalFormatting>
  <conditionalFormatting sqref="E868">
    <cfRule type="cellIs" dxfId="2459" priority="297" operator="between">
      <formula>1</formula>
      <formula>2</formula>
    </cfRule>
  </conditionalFormatting>
  <conditionalFormatting sqref="I868">
    <cfRule type="containsText" dxfId="2458" priority="298" operator="containsText" text="BAJO">
      <formula>NOT(ISERROR(SEARCH(("BAJO"),(I868))))</formula>
    </cfRule>
  </conditionalFormatting>
  <conditionalFormatting sqref="I868">
    <cfRule type="containsText" dxfId="2457" priority="299" operator="containsText" text="MEDIO">
      <formula>NOT(ISERROR(SEARCH(("MEDIO"),(I868))))</formula>
    </cfRule>
  </conditionalFormatting>
  <conditionalFormatting sqref="I868">
    <cfRule type="containsText" dxfId="2456" priority="300" operator="containsText" text="ALTO">
      <formula>NOT(ISERROR(SEARCH(("ALTO"),(I868))))</formula>
    </cfRule>
  </conditionalFormatting>
  <conditionalFormatting sqref="I868">
    <cfRule type="cellIs" dxfId="2455" priority="301" operator="between">
      <formula>5</formula>
      <formula>9</formula>
    </cfRule>
  </conditionalFormatting>
  <conditionalFormatting sqref="I868">
    <cfRule type="cellIs" dxfId="2454" priority="302" operator="between">
      <formula>3</formula>
      <formula>4</formula>
    </cfRule>
  </conditionalFormatting>
  <conditionalFormatting sqref="I868">
    <cfRule type="cellIs" dxfId="2453" priority="303" operator="between">
      <formula>1</formula>
      <formula>2</formula>
    </cfRule>
  </conditionalFormatting>
  <conditionalFormatting sqref="E877">
    <cfRule type="containsText" dxfId="2452" priority="280" operator="containsText" text="BAJO">
      <formula>NOT(ISERROR(SEARCH(("BAJO"),(E877))))</formula>
    </cfRule>
  </conditionalFormatting>
  <conditionalFormatting sqref="E877">
    <cfRule type="containsText" dxfId="2451" priority="281" operator="containsText" text="MEDIO">
      <formula>NOT(ISERROR(SEARCH(("MEDIO"),(E877))))</formula>
    </cfRule>
  </conditionalFormatting>
  <conditionalFormatting sqref="E877">
    <cfRule type="containsText" dxfId="2450" priority="282" operator="containsText" text="ALTO">
      <formula>NOT(ISERROR(SEARCH(("ALTO"),(E877))))</formula>
    </cfRule>
  </conditionalFormatting>
  <conditionalFormatting sqref="E877">
    <cfRule type="cellIs" dxfId="2449" priority="283" operator="between">
      <formula>5</formula>
      <formula>9</formula>
    </cfRule>
  </conditionalFormatting>
  <conditionalFormatting sqref="E877">
    <cfRule type="cellIs" dxfId="2448" priority="284" operator="between">
      <formula>3</formula>
      <formula>4</formula>
    </cfRule>
  </conditionalFormatting>
  <conditionalFormatting sqref="E877">
    <cfRule type="cellIs" dxfId="2447" priority="285" operator="between">
      <formula>1</formula>
      <formula>2</formula>
    </cfRule>
  </conditionalFormatting>
  <conditionalFormatting sqref="I877">
    <cfRule type="containsText" dxfId="2446" priority="286" operator="containsText" text="BAJO">
      <formula>NOT(ISERROR(SEARCH(("BAJO"),(I877))))</formula>
    </cfRule>
  </conditionalFormatting>
  <conditionalFormatting sqref="I877">
    <cfRule type="containsText" dxfId="2445" priority="287" operator="containsText" text="MEDIO">
      <formula>NOT(ISERROR(SEARCH(("MEDIO"),(I877))))</formula>
    </cfRule>
  </conditionalFormatting>
  <conditionalFormatting sqref="I877">
    <cfRule type="containsText" dxfId="2444" priority="288" operator="containsText" text="ALTO">
      <formula>NOT(ISERROR(SEARCH(("ALTO"),(I877))))</formula>
    </cfRule>
  </conditionalFormatting>
  <conditionalFormatting sqref="I877">
    <cfRule type="cellIs" dxfId="2443" priority="289" operator="between">
      <formula>5</formula>
      <formula>9</formula>
    </cfRule>
  </conditionalFormatting>
  <conditionalFormatting sqref="I877">
    <cfRule type="cellIs" dxfId="2442" priority="290" operator="between">
      <formula>3</formula>
      <formula>4</formula>
    </cfRule>
  </conditionalFormatting>
  <conditionalFormatting sqref="I877">
    <cfRule type="cellIs" dxfId="2441" priority="291" operator="between">
      <formula>1</formula>
      <formula>2</formula>
    </cfRule>
  </conditionalFormatting>
  <conditionalFormatting sqref="E886">
    <cfRule type="containsText" dxfId="2440" priority="268" operator="containsText" text="BAJO">
      <formula>NOT(ISERROR(SEARCH(("BAJO"),(E886))))</formula>
    </cfRule>
  </conditionalFormatting>
  <conditionalFormatting sqref="E886">
    <cfRule type="containsText" dxfId="2439" priority="269" operator="containsText" text="MEDIO">
      <formula>NOT(ISERROR(SEARCH(("MEDIO"),(E886))))</formula>
    </cfRule>
  </conditionalFormatting>
  <conditionalFormatting sqref="E886">
    <cfRule type="containsText" dxfId="2438" priority="270" operator="containsText" text="ALTO">
      <formula>NOT(ISERROR(SEARCH(("ALTO"),(E886))))</formula>
    </cfRule>
  </conditionalFormatting>
  <conditionalFormatting sqref="E886">
    <cfRule type="cellIs" dxfId="2437" priority="271" operator="between">
      <formula>5</formula>
      <formula>9</formula>
    </cfRule>
  </conditionalFormatting>
  <conditionalFormatting sqref="E886">
    <cfRule type="cellIs" dxfId="2436" priority="272" operator="between">
      <formula>3</formula>
      <formula>4</formula>
    </cfRule>
  </conditionalFormatting>
  <conditionalFormatting sqref="E886">
    <cfRule type="cellIs" dxfId="2435" priority="273" operator="between">
      <formula>1</formula>
      <formula>2</formula>
    </cfRule>
  </conditionalFormatting>
  <conditionalFormatting sqref="I886">
    <cfRule type="containsText" dxfId="2434" priority="274" operator="containsText" text="BAJO">
      <formula>NOT(ISERROR(SEARCH(("BAJO"),(I886))))</formula>
    </cfRule>
  </conditionalFormatting>
  <conditionalFormatting sqref="I886">
    <cfRule type="containsText" dxfId="2433" priority="275" operator="containsText" text="MEDIO">
      <formula>NOT(ISERROR(SEARCH(("MEDIO"),(I886))))</formula>
    </cfRule>
  </conditionalFormatting>
  <conditionalFormatting sqref="I886">
    <cfRule type="containsText" dxfId="2432" priority="276" operator="containsText" text="ALTO">
      <formula>NOT(ISERROR(SEARCH(("ALTO"),(I886))))</formula>
    </cfRule>
  </conditionalFormatting>
  <conditionalFormatting sqref="I886">
    <cfRule type="cellIs" dxfId="2431" priority="277" operator="between">
      <formula>5</formula>
      <formula>9</formula>
    </cfRule>
  </conditionalFormatting>
  <conditionalFormatting sqref="I886">
    <cfRule type="cellIs" dxfId="2430" priority="278" operator="between">
      <formula>3</formula>
      <formula>4</formula>
    </cfRule>
  </conditionalFormatting>
  <conditionalFormatting sqref="I886">
    <cfRule type="cellIs" dxfId="2429" priority="279" operator="between">
      <formula>1</formula>
      <formula>2</formula>
    </cfRule>
  </conditionalFormatting>
  <conditionalFormatting sqref="E895">
    <cfRule type="containsText" dxfId="2428" priority="256" operator="containsText" text="BAJO">
      <formula>NOT(ISERROR(SEARCH(("BAJO"),(E895))))</formula>
    </cfRule>
  </conditionalFormatting>
  <conditionalFormatting sqref="E895">
    <cfRule type="containsText" dxfId="2427" priority="257" operator="containsText" text="MEDIO">
      <formula>NOT(ISERROR(SEARCH(("MEDIO"),(E895))))</formula>
    </cfRule>
  </conditionalFormatting>
  <conditionalFormatting sqref="E895">
    <cfRule type="containsText" dxfId="2426" priority="258" operator="containsText" text="ALTO">
      <formula>NOT(ISERROR(SEARCH(("ALTO"),(E895))))</formula>
    </cfRule>
  </conditionalFormatting>
  <conditionalFormatting sqref="E895">
    <cfRule type="cellIs" dxfId="2425" priority="259" operator="between">
      <formula>5</formula>
      <formula>9</formula>
    </cfRule>
  </conditionalFormatting>
  <conditionalFormatting sqref="E895">
    <cfRule type="cellIs" dxfId="2424" priority="260" operator="between">
      <formula>3</formula>
      <formula>4</formula>
    </cfRule>
  </conditionalFormatting>
  <conditionalFormatting sqref="E895">
    <cfRule type="cellIs" dxfId="2423" priority="261" operator="between">
      <formula>1</formula>
      <formula>2</formula>
    </cfRule>
  </conditionalFormatting>
  <conditionalFormatting sqref="I895">
    <cfRule type="containsText" dxfId="2422" priority="262" operator="containsText" text="BAJO">
      <formula>NOT(ISERROR(SEARCH(("BAJO"),(I895))))</formula>
    </cfRule>
  </conditionalFormatting>
  <conditionalFormatting sqref="I895">
    <cfRule type="containsText" dxfId="2421" priority="263" operator="containsText" text="MEDIO">
      <formula>NOT(ISERROR(SEARCH(("MEDIO"),(I895))))</formula>
    </cfRule>
  </conditionalFormatting>
  <conditionalFormatting sqref="I895">
    <cfRule type="containsText" dxfId="2420" priority="264" operator="containsText" text="ALTO">
      <formula>NOT(ISERROR(SEARCH(("ALTO"),(I895))))</formula>
    </cfRule>
  </conditionalFormatting>
  <conditionalFormatting sqref="I895">
    <cfRule type="cellIs" dxfId="2419" priority="265" operator="between">
      <formula>5</formula>
      <formula>9</formula>
    </cfRule>
  </conditionalFormatting>
  <conditionalFormatting sqref="I895">
    <cfRule type="cellIs" dxfId="2418" priority="266" operator="between">
      <formula>3</formula>
      <formula>4</formula>
    </cfRule>
  </conditionalFormatting>
  <conditionalFormatting sqref="I895">
    <cfRule type="cellIs" dxfId="2417" priority="267" operator="between">
      <formula>1</formula>
      <formula>2</formula>
    </cfRule>
  </conditionalFormatting>
  <conditionalFormatting sqref="E904">
    <cfRule type="containsText" dxfId="2416" priority="244" operator="containsText" text="BAJO">
      <formula>NOT(ISERROR(SEARCH(("BAJO"),(E904))))</formula>
    </cfRule>
  </conditionalFormatting>
  <conditionalFormatting sqref="E904">
    <cfRule type="containsText" dxfId="2415" priority="245" operator="containsText" text="MEDIO">
      <formula>NOT(ISERROR(SEARCH(("MEDIO"),(E904))))</formula>
    </cfRule>
  </conditionalFormatting>
  <conditionalFormatting sqref="E904">
    <cfRule type="containsText" dxfId="2414" priority="246" operator="containsText" text="ALTO">
      <formula>NOT(ISERROR(SEARCH(("ALTO"),(E904))))</formula>
    </cfRule>
  </conditionalFormatting>
  <conditionalFormatting sqref="E904">
    <cfRule type="cellIs" dxfId="2413" priority="247" operator="between">
      <formula>5</formula>
      <formula>9</formula>
    </cfRule>
  </conditionalFormatting>
  <conditionalFormatting sqref="E904">
    <cfRule type="cellIs" dxfId="2412" priority="248" operator="between">
      <formula>3</formula>
      <formula>4</formula>
    </cfRule>
  </conditionalFormatting>
  <conditionalFormatting sqref="E904">
    <cfRule type="cellIs" dxfId="2411" priority="249" operator="between">
      <formula>1</formula>
      <formula>2</formula>
    </cfRule>
  </conditionalFormatting>
  <conditionalFormatting sqref="I904">
    <cfRule type="containsText" dxfId="2410" priority="250" operator="containsText" text="BAJO">
      <formula>NOT(ISERROR(SEARCH(("BAJO"),(I904))))</formula>
    </cfRule>
  </conditionalFormatting>
  <conditionalFormatting sqref="I904">
    <cfRule type="containsText" dxfId="2409" priority="251" operator="containsText" text="MEDIO">
      <formula>NOT(ISERROR(SEARCH(("MEDIO"),(I904))))</formula>
    </cfRule>
  </conditionalFormatting>
  <conditionalFormatting sqref="I904">
    <cfRule type="containsText" dxfId="2408" priority="252" operator="containsText" text="ALTO">
      <formula>NOT(ISERROR(SEARCH(("ALTO"),(I904))))</formula>
    </cfRule>
  </conditionalFormatting>
  <conditionalFormatting sqref="I904">
    <cfRule type="cellIs" dxfId="2407" priority="253" operator="between">
      <formula>5</formula>
      <formula>9</formula>
    </cfRule>
  </conditionalFormatting>
  <conditionalFormatting sqref="I904">
    <cfRule type="cellIs" dxfId="2406" priority="254" operator="between">
      <formula>3</formula>
      <formula>4</formula>
    </cfRule>
  </conditionalFormatting>
  <conditionalFormatting sqref="I904">
    <cfRule type="cellIs" dxfId="2405" priority="255" operator="between">
      <formula>1</formula>
      <formula>2</formula>
    </cfRule>
  </conditionalFormatting>
  <conditionalFormatting sqref="E913">
    <cfRule type="containsText" dxfId="2404" priority="232" operator="containsText" text="BAJO">
      <formula>NOT(ISERROR(SEARCH(("BAJO"),(E913))))</formula>
    </cfRule>
  </conditionalFormatting>
  <conditionalFormatting sqref="E913">
    <cfRule type="containsText" dxfId="2403" priority="233" operator="containsText" text="MEDIO">
      <formula>NOT(ISERROR(SEARCH(("MEDIO"),(E913))))</formula>
    </cfRule>
  </conditionalFormatting>
  <conditionalFormatting sqref="E913">
    <cfRule type="containsText" dxfId="2402" priority="234" operator="containsText" text="ALTO">
      <formula>NOT(ISERROR(SEARCH(("ALTO"),(E913))))</formula>
    </cfRule>
  </conditionalFormatting>
  <conditionalFormatting sqref="E913">
    <cfRule type="cellIs" dxfId="2401" priority="235" operator="between">
      <formula>5</formula>
      <formula>9</formula>
    </cfRule>
  </conditionalFormatting>
  <conditionalFormatting sqref="E913">
    <cfRule type="cellIs" dxfId="2400" priority="236" operator="between">
      <formula>3</formula>
      <formula>4</formula>
    </cfRule>
  </conditionalFormatting>
  <conditionalFormatting sqref="E913">
    <cfRule type="cellIs" dxfId="2399" priority="237" operator="between">
      <formula>1</formula>
      <formula>2</formula>
    </cfRule>
  </conditionalFormatting>
  <conditionalFormatting sqref="I913">
    <cfRule type="containsText" dxfId="2398" priority="238" operator="containsText" text="BAJO">
      <formula>NOT(ISERROR(SEARCH(("BAJO"),(I913))))</formula>
    </cfRule>
  </conditionalFormatting>
  <conditionalFormatting sqref="I913">
    <cfRule type="containsText" dxfId="2397" priority="239" operator="containsText" text="MEDIO">
      <formula>NOT(ISERROR(SEARCH(("MEDIO"),(I913))))</formula>
    </cfRule>
  </conditionalFormatting>
  <conditionalFormatting sqref="I913">
    <cfRule type="containsText" dxfId="2396" priority="240" operator="containsText" text="ALTO">
      <formula>NOT(ISERROR(SEARCH(("ALTO"),(I913))))</formula>
    </cfRule>
  </conditionalFormatting>
  <conditionalFormatting sqref="I913">
    <cfRule type="cellIs" dxfId="2395" priority="241" operator="between">
      <formula>5</formula>
      <formula>9</formula>
    </cfRule>
  </conditionalFormatting>
  <conditionalFormatting sqref="I913">
    <cfRule type="cellIs" dxfId="2394" priority="242" operator="between">
      <formula>3</formula>
      <formula>4</formula>
    </cfRule>
  </conditionalFormatting>
  <conditionalFormatting sqref="I913">
    <cfRule type="cellIs" dxfId="2393" priority="243" operator="between">
      <formula>1</formula>
      <formula>2</formula>
    </cfRule>
  </conditionalFormatting>
  <conditionalFormatting sqref="E922">
    <cfRule type="containsText" dxfId="2392" priority="220" operator="containsText" text="BAJO">
      <formula>NOT(ISERROR(SEARCH(("BAJO"),(E922))))</formula>
    </cfRule>
  </conditionalFormatting>
  <conditionalFormatting sqref="E922">
    <cfRule type="containsText" dxfId="2391" priority="221" operator="containsText" text="MEDIO">
      <formula>NOT(ISERROR(SEARCH(("MEDIO"),(E922))))</formula>
    </cfRule>
  </conditionalFormatting>
  <conditionalFormatting sqref="E922">
    <cfRule type="containsText" dxfId="2390" priority="222" operator="containsText" text="ALTO">
      <formula>NOT(ISERROR(SEARCH(("ALTO"),(E922))))</formula>
    </cfRule>
  </conditionalFormatting>
  <conditionalFormatting sqref="E922">
    <cfRule type="cellIs" dxfId="2389" priority="223" operator="between">
      <formula>5</formula>
      <formula>9</formula>
    </cfRule>
  </conditionalFormatting>
  <conditionalFormatting sqref="E922">
    <cfRule type="cellIs" dxfId="2388" priority="224" operator="between">
      <formula>3</formula>
      <formula>4</formula>
    </cfRule>
  </conditionalFormatting>
  <conditionalFormatting sqref="E922">
    <cfRule type="cellIs" dxfId="2387" priority="225" operator="between">
      <formula>1</formula>
      <formula>2</formula>
    </cfRule>
  </conditionalFormatting>
  <conditionalFormatting sqref="I922">
    <cfRule type="containsText" dxfId="2386" priority="226" operator="containsText" text="BAJO">
      <formula>NOT(ISERROR(SEARCH(("BAJO"),(I922))))</formula>
    </cfRule>
  </conditionalFormatting>
  <conditionalFormatting sqref="I922">
    <cfRule type="containsText" dxfId="2385" priority="227" operator="containsText" text="MEDIO">
      <formula>NOT(ISERROR(SEARCH(("MEDIO"),(I922))))</formula>
    </cfRule>
  </conditionalFormatting>
  <conditionalFormatting sqref="I922">
    <cfRule type="containsText" dxfId="2384" priority="228" operator="containsText" text="ALTO">
      <formula>NOT(ISERROR(SEARCH(("ALTO"),(I922))))</formula>
    </cfRule>
  </conditionalFormatting>
  <conditionalFormatting sqref="I922">
    <cfRule type="cellIs" dxfId="2383" priority="229" operator="between">
      <formula>5</formula>
      <formula>9</formula>
    </cfRule>
  </conditionalFormatting>
  <conditionalFormatting sqref="I922">
    <cfRule type="cellIs" dxfId="2382" priority="230" operator="between">
      <formula>3</formula>
      <formula>4</formula>
    </cfRule>
  </conditionalFormatting>
  <conditionalFormatting sqref="I922">
    <cfRule type="cellIs" dxfId="2381" priority="231" operator="between">
      <formula>1</formula>
      <formula>2</formula>
    </cfRule>
  </conditionalFormatting>
  <conditionalFormatting sqref="E931">
    <cfRule type="containsText" dxfId="2380" priority="208" operator="containsText" text="BAJO">
      <formula>NOT(ISERROR(SEARCH(("BAJO"),(E931))))</formula>
    </cfRule>
  </conditionalFormatting>
  <conditionalFormatting sqref="E931">
    <cfRule type="containsText" dxfId="2379" priority="209" operator="containsText" text="MEDIO">
      <formula>NOT(ISERROR(SEARCH(("MEDIO"),(E931))))</formula>
    </cfRule>
  </conditionalFormatting>
  <conditionalFormatting sqref="E931">
    <cfRule type="containsText" dxfId="2378" priority="210" operator="containsText" text="ALTO">
      <formula>NOT(ISERROR(SEARCH(("ALTO"),(E931))))</formula>
    </cfRule>
  </conditionalFormatting>
  <conditionalFormatting sqref="E931">
    <cfRule type="cellIs" dxfId="2377" priority="211" operator="between">
      <formula>5</formula>
      <formula>9</formula>
    </cfRule>
  </conditionalFormatting>
  <conditionalFormatting sqref="E931">
    <cfRule type="cellIs" dxfId="2376" priority="212" operator="between">
      <formula>3</formula>
      <formula>4</formula>
    </cfRule>
  </conditionalFormatting>
  <conditionalFormatting sqref="E931">
    <cfRule type="cellIs" dxfId="2375" priority="213" operator="between">
      <formula>1</formula>
      <formula>2</formula>
    </cfRule>
  </conditionalFormatting>
  <conditionalFormatting sqref="I931">
    <cfRule type="containsText" dxfId="2374" priority="214" operator="containsText" text="BAJO">
      <formula>NOT(ISERROR(SEARCH(("BAJO"),(I931))))</formula>
    </cfRule>
  </conditionalFormatting>
  <conditionalFormatting sqref="I931">
    <cfRule type="containsText" dxfId="2373" priority="215" operator="containsText" text="MEDIO">
      <formula>NOT(ISERROR(SEARCH(("MEDIO"),(I931))))</formula>
    </cfRule>
  </conditionalFormatting>
  <conditionalFormatting sqref="I931">
    <cfRule type="containsText" dxfId="2372" priority="216" operator="containsText" text="ALTO">
      <formula>NOT(ISERROR(SEARCH(("ALTO"),(I931))))</formula>
    </cfRule>
  </conditionalFormatting>
  <conditionalFormatting sqref="I931">
    <cfRule type="cellIs" dxfId="2371" priority="217" operator="between">
      <formula>5</formula>
      <formula>9</formula>
    </cfRule>
  </conditionalFormatting>
  <conditionalFormatting sqref="I931">
    <cfRule type="cellIs" dxfId="2370" priority="218" operator="between">
      <formula>3</formula>
      <formula>4</formula>
    </cfRule>
  </conditionalFormatting>
  <conditionalFormatting sqref="I931">
    <cfRule type="cellIs" dxfId="2369" priority="219" operator="between">
      <formula>1</formula>
      <formula>2</formula>
    </cfRule>
  </conditionalFormatting>
  <conditionalFormatting sqref="E940">
    <cfRule type="containsText" dxfId="2368" priority="196" operator="containsText" text="BAJO">
      <formula>NOT(ISERROR(SEARCH(("BAJO"),(E940))))</formula>
    </cfRule>
  </conditionalFormatting>
  <conditionalFormatting sqref="E940">
    <cfRule type="containsText" dxfId="2367" priority="197" operator="containsText" text="MEDIO">
      <formula>NOT(ISERROR(SEARCH(("MEDIO"),(E940))))</formula>
    </cfRule>
  </conditionalFormatting>
  <conditionalFormatting sqref="E940">
    <cfRule type="containsText" dxfId="2366" priority="198" operator="containsText" text="ALTO">
      <formula>NOT(ISERROR(SEARCH(("ALTO"),(E940))))</formula>
    </cfRule>
  </conditionalFormatting>
  <conditionalFormatting sqref="E940">
    <cfRule type="cellIs" dxfId="2365" priority="199" operator="between">
      <formula>5</formula>
      <formula>9</formula>
    </cfRule>
  </conditionalFormatting>
  <conditionalFormatting sqref="E940">
    <cfRule type="cellIs" dxfId="2364" priority="200" operator="between">
      <formula>3</formula>
      <formula>4</formula>
    </cfRule>
  </conditionalFormatting>
  <conditionalFormatting sqref="E940">
    <cfRule type="cellIs" dxfId="2363" priority="201" operator="between">
      <formula>1</formula>
      <formula>2</formula>
    </cfRule>
  </conditionalFormatting>
  <conditionalFormatting sqref="I940">
    <cfRule type="containsText" dxfId="2362" priority="202" operator="containsText" text="BAJO">
      <formula>NOT(ISERROR(SEARCH(("BAJO"),(I940))))</formula>
    </cfRule>
  </conditionalFormatting>
  <conditionalFormatting sqref="I940">
    <cfRule type="containsText" dxfId="2361" priority="203" operator="containsText" text="MEDIO">
      <formula>NOT(ISERROR(SEARCH(("MEDIO"),(I940))))</formula>
    </cfRule>
  </conditionalFormatting>
  <conditionalFormatting sqref="I940">
    <cfRule type="containsText" dxfId="2360" priority="204" operator="containsText" text="ALTO">
      <formula>NOT(ISERROR(SEARCH(("ALTO"),(I940))))</formula>
    </cfRule>
  </conditionalFormatting>
  <conditionalFormatting sqref="I940">
    <cfRule type="cellIs" dxfId="2359" priority="205" operator="between">
      <formula>5</formula>
      <formula>9</formula>
    </cfRule>
  </conditionalFormatting>
  <conditionalFormatting sqref="I940">
    <cfRule type="cellIs" dxfId="2358" priority="206" operator="between">
      <formula>3</formula>
      <formula>4</formula>
    </cfRule>
  </conditionalFormatting>
  <conditionalFormatting sqref="I940">
    <cfRule type="cellIs" dxfId="2357" priority="207" operator="between">
      <formula>1</formula>
      <formula>2</formula>
    </cfRule>
  </conditionalFormatting>
  <conditionalFormatting sqref="E949">
    <cfRule type="containsText" dxfId="2356" priority="184" operator="containsText" text="BAJO">
      <formula>NOT(ISERROR(SEARCH(("BAJO"),(E949))))</formula>
    </cfRule>
  </conditionalFormatting>
  <conditionalFormatting sqref="E949">
    <cfRule type="containsText" dxfId="2355" priority="185" operator="containsText" text="MEDIO">
      <formula>NOT(ISERROR(SEARCH(("MEDIO"),(E949))))</formula>
    </cfRule>
  </conditionalFormatting>
  <conditionalFormatting sqref="E949">
    <cfRule type="containsText" dxfId="2354" priority="186" operator="containsText" text="ALTO">
      <formula>NOT(ISERROR(SEARCH(("ALTO"),(E949))))</formula>
    </cfRule>
  </conditionalFormatting>
  <conditionalFormatting sqref="E949">
    <cfRule type="cellIs" dxfId="2353" priority="187" operator="between">
      <formula>5</formula>
      <formula>9</formula>
    </cfRule>
  </conditionalFormatting>
  <conditionalFormatting sqref="E949">
    <cfRule type="cellIs" dxfId="2352" priority="188" operator="between">
      <formula>3</formula>
      <formula>4</formula>
    </cfRule>
  </conditionalFormatting>
  <conditionalFormatting sqref="E949">
    <cfRule type="cellIs" dxfId="2351" priority="189" operator="between">
      <formula>1</formula>
      <formula>2</formula>
    </cfRule>
  </conditionalFormatting>
  <conditionalFormatting sqref="I949">
    <cfRule type="containsText" dxfId="2350" priority="190" operator="containsText" text="BAJO">
      <formula>NOT(ISERROR(SEARCH(("BAJO"),(I949))))</formula>
    </cfRule>
  </conditionalFormatting>
  <conditionalFormatting sqref="I949">
    <cfRule type="containsText" dxfId="2349" priority="191" operator="containsText" text="MEDIO">
      <formula>NOT(ISERROR(SEARCH(("MEDIO"),(I949))))</formula>
    </cfRule>
  </conditionalFormatting>
  <conditionalFormatting sqref="I949">
    <cfRule type="containsText" dxfId="2348" priority="192" operator="containsText" text="ALTO">
      <formula>NOT(ISERROR(SEARCH(("ALTO"),(I949))))</formula>
    </cfRule>
  </conditionalFormatting>
  <conditionalFormatting sqref="I949">
    <cfRule type="cellIs" dxfId="2347" priority="193" operator="between">
      <formula>5</formula>
      <formula>9</formula>
    </cfRule>
  </conditionalFormatting>
  <conditionalFormatting sqref="I949">
    <cfRule type="cellIs" dxfId="2346" priority="194" operator="between">
      <formula>3</formula>
      <formula>4</formula>
    </cfRule>
  </conditionalFormatting>
  <conditionalFormatting sqref="I949">
    <cfRule type="cellIs" dxfId="2345" priority="195" operator="between">
      <formula>1</formula>
      <formula>2</formula>
    </cfRule>
  </conditionalFormatting>
  <conditionalFormatting sqref="E958">
    <cfRule type="containsText" dxfId="2344" priority="172" operator="containsText" text="BAJO">
      <formula>NOT(ISERROR(SEARCH(("BAJO"),(E958))))</formula>
    </cfRule>
  </conditionalFormatting>
  <conditionalFormatting sqref="E958">
    <cfRule type="containsText" dxfId="2343" priority="173" operator="containsText" text="MEDIO">
      <formula>NOT(ISERROR(SEARCH(("MEDIO"),(E958))))</formula>
    </cfRule>
  </conditionalFormatting>
  <conditionalFormatting sqref="E958">
    <cfRule type="containsText" dxfId="2342" priority="174" operator="containsText" text="ALTO">
      <formula>NOT(ISERROR(SEARCH(("ALTO"),(E958))))</formula>
    </cfRule>
  </conditionalFormatting>
  <conditionalFormatting sqref="E958">
    <cfRule type="cellIs" dxfId="2341" priority="175" operator="between">
      <formula>5</formula>
      <formula>9</formula>
    </cfRule>
  </conditionalFormatting>
  <conditionalFormatting sqref="E958">
    <cfRule type="cellIs" dxfId="2340" priority="176" operator="between">
      <formula>3</formula>
      <formula>4</formula>
    </cfRule>
  </conditionalFormatting>
  <conditionalFormatting sqref="E958">
    <cfRule type="cellIs" dxfId="2339" priority="177" operator="between">
      <formula>1</formula>
      <formula>2</formula>
    </cfRule>
  </conditionalFormatting>
  <conditionalFormatting sqref="I958">
    <cfRule type="containsText" dxfId="2338" priority="178" operator="containsText" text="BAJO">
      <formula>NOT(ISERROR(SEARCH(("BAJO"),(I958))))</formula>
    </cfRule>
  </conditionalFormatting>
  <conditionalFormatting sqref="I958">
    <cfRule type="containsText" dxfId="2337" priority="179" operator="containsText" text="MEDIO">
      <formula>NOT(ISERROR(SEARCH(("MEDIO"),(I958))))</formula>
    </cfRule>
  </conditionalFormatting>
  <conditionalFormatting sqref="I958">
    <cfRule type="containsText" dxfId="2336" priority="180" operator="containsText" text="ALTO">
      <formula>NOT(ISERROR(SEARCH(("ALTO"),(I958))))</formula>
    </cfRule>
  </conditionalFormatting>
  <conditionalFormatting sqref="I958">
    <cfRule type="cellIs" dxfId="2335" priority="181" operator="between">
      <formula>5</formula>
      <formula>9</formula>
    </cfRule>
  </conditionalFormatting>
  <conditionalFormatting sqref="I958">
    <cfRule type="cellIs" dxfId="2334" priority="182" operator="between">
      <formula>3</formula>
      <formula>4</formula>
    </cfRule>
  </conditionalFormatting>
  <conditionalFormatting sqref="I958">
    <cfRule type="cellIs" dxfId="2333" priority="183" operator="between">
      <formula>1</formula>
      <formula>2</formula>
    </cfRule>
  </conditionalFormatting>
  <conditionalFormatting sqref="E967">
    <cfRule type="containsText" dxfId="2332" priority="160" operator="containsText" text="BAJO">
      <formula>NOT(ISERROR(SEARCH(("BAJO"),(E967))))</formula>
    </cfRule>
  </conditionalFormatting>
  <conditionalFormatting sqref="E967">
    <cfRule type="containsText" dxfId="2331" priority="161" operator="containsText" text="MEDIO">
      <formula>NOT(ISERROR(SEARCH(("MEDIO"),(E967))))</formula>
    </cfRule>
  </conditionalFormatting>
  <conditionalFormatting sqref="E967">
    <cfRule type="containsText" dxfId="2330" priority="162" operator="containsText" text="ALTO">
      <formula>NOT(ISERROR(SEARCH(("ALTO"),(E967))))</formula>
    </cfRule>
  </conditionalFormatting>
  <conditionalFormatting sqref="E967">
    <cfRule type="cellIs" dxfId="2329" priority="163" operator="between">
      <formula>5</formula>
      <formula>9</formula>
    </cfRule>
  </conditionalFormatting>
  <conditionalFormatting sqref="E967">
    <cfRule type="cellIs" dxfId="2328" priority="164" operator="between">
      <formula>3</formula>
      <formula>4</formula>
    </cfRule>
  </conditionalFormatting>
  <conditionalFormatting sqref="E967">
    <cfRule type="cellIs" dxfId="2327" priority="165" operator="between">
      <formula>1</formula>
      <formula>2</formula>
    </cfRule>
  </conditionalFormatting>
  <conditionalFormatting sqref="I967">
    <cfRule type="containsText" dxfId="2326" priority="166" operator="containsText" text="BAJO">
      <formula>NOT(ISERROR(SEARCH(("BAJO"),(I967))))</formula>
    </cfRule>
  </conditionalFormatting>
  <conditionalFormatting sqref="I967">
    <cfRule type="containsText" dxfId="2325" priority="167" operator="containsText" text="MEDIO">
      <formula>NOT(ISERROR(SEARCH(("MEDIO"),(I967))))</formula>
    </cfRule>
  </conditionalFormatting>
  <conditionalFormatting sqref="I967">
    <cfRule type="containsText" dxfId="2324" priority="168" operator="containsText" text="ALTO">
      <formula>NOT(ISERROR(SEARCH(("ALTO"),(I967))))</formula>
    </cfRule>
  </conditionalFormatting>
  <conditionalFormatting sqref="I967">
    <cfRule type="cellIs" dxfId="2323" priority="169" operator="between">
      <formula>5</formula>
      <formula>9</formula>
    </cfRule>
  </conditionalFormatting>
  <conditionalFormatting sqref="I967">
    <cfRule type="cellIs" dxfId="2322" priority="170" operator="between">
      <formula>3</formula>
      <formula>4</formula>
    </cfRule>
  </conditionalFormatting>
  <conditionalFormatting sqref="I967">
    <cfRule type="cellIs" dxfId="2321" priority="171" operator="between">
      <formula>1</formula>
      <formula>2</formula>
    </cfRule>
  </conditionalFormatting>
  <conditionalFormatting sqref="E976">
    <cfRule type="containsText" dxfId="2320" priority="148" operator="containsText" text="BAJO">
      <formula>NOT(ISERROR(SEARCH(("BAJO"),(E976))))</formula>
    </cfRule>
  </conditionalFormatting>
  <conditionalFormatting sqref="E976">
    <cfRule type="containsText" dxfId="2319" priority="149" operator="containsText" text="MEDIO">
      <formula>NOT(ISERROR(SEARCH(("MEDIO"),(E976))))</formula>
    </cfRule>
  </conditionalFormatting>
  <conditionalFormatting sqref="E976">
    <cfRule type="containsText" dxfId="2318" priority="150" operator="containsText" text="ALTO">
      <formula>NOT(ISERROR(SEARCH(("ALTO"),(E976))))</formula>
    </cfRule>
  </conditionalFormatting>
  <conditionalFormatting sqref="E976">
    <cfRule type="cellIs" dxfId="2317" priority="151" operator="between">
      <formula>5</formula>
      <formula>9</formula>
    </cfRule>
  </conditionalFormatting>
  <conditionalFormatting sqref="E976">
    <cfRule type="cellIs" dxfId="2316" priority="152" operator="between">
      <formula>3</formula>
      <formula>4</formula>
    </cfRule>
  </conditionalFormatting>
  <conditionalFormatting sqref="E976">
    <cfRule type="cellIs" dxfId="2315" priority="153" operator="between">
      <formula>1</formula>
      <formula>2</formula>
    </cfRule>
  </conditionalFormatting>
  <conditionalFormatting sqref="I976">
    <cfRule type="containsText" dxfId="2314" priority="154" operator="containsText" text="BAJO">
      <formula>NOT(ISERROR(SEARCH(("BAJO"),(I976))))</formula>
    </cfRule>
  </conditionalFormatting>
  <conditionalFormatting sqref="I976">
    <cfRule type="containsText" dxfId="2313" priority="155" operator="containsText" text="MEDIO">
      <formula>NOT(ISERROR(SEARCH(("MEDIO"),(I976))))</formula>
    </cfRule>
  </conditionalFormatting>
  <conditionalFormatting sqref="I976">
    <cfRule type="containsText" dxfId="2312" priority="156" operator="containsText" text="ALTO">
      <formula>NOT(ISERROR(SEARCH(("ALTO"),(I976))))</formula>
    </cfRule>
  </conditionalFormatting>
  <conditionalFormatting sqref="I976">
    <cfRule type="cellIs" dxfId="2311" priority="157" operator="between">
      <formula>5</formula>
      <formula>9</formula>
    </cfRule>
  </conditionalFormatting>
  <conditionalFormatting sqref="I976">
    <cfRule type="cellIs" dxfId="2310" priority="158" operator="between">
      <formula>3</formula>
      <formula>4</formula>
    </cfRule>
  </conditionalFormatting>
  <conditionalFormatting sqref="I976">
    <cfRule type="cellIs" dxfId="2309" priority="159" operator="between">
      <formula>1</formula>
      <formula>2</formula>
    </cfRule>
  </conditionalFormatting>
  <conditionalFormatting sqref="E985">
    <cfRule type="containsText" dxfId="2308" priority="136" operator="containsText" text="BAJO">
      <formula>NOT(ISERROR(SEARCH(("BAJO"),(E985))))</formula>
    </cfRule>
  </conditionalFormatting>
  <conditionalFormatting sqref="E985">
    <cfRule type="containsText" dxfId="2307" priority="137" operator="containsText" text="MEDIO">
      <formula>NOT(ISERROR(SEARCH(("MEDIO"),(E985))))</formula>
    </cfRule>
  </conditionalFormatting>
  <conditionalFormatting sqref="E985">
    <cfRule type="containsText" dxfId="2306" priority="138" operator="containsText" text="ALTO">
      <formula>NOT(ISERROR(SEARCH(("ALTO"),(E985))))</formula>
    </cfRule>
  </conditionalFormatting>
  <conditionalFormatting sqref="E985">
    <cfRule type="cellIs" dxfId="2305" priority="139" operator="between">
      <formula>5</formula>
      <formula>9</formula>
    </cfRule>
  </conditionalFormatting>
  <conditionalFormatting sqref="E985">
    <cfRule type="cellIs" dxfId="2304" priority="140" operator="between">
      <formula>3</formula>
      <formula>4</formula>
    </cfRule>
  </conditionalFormatting>
  <conditionalFormatting sqref="E985">
    <cfRule type="cellIs" dxfId="2303" priority="141" operator="between">
      <formula>1</formula>
      <formula>2</formula>
    </cfRule>
  </conditionalFormatting>
  <conditionalFormatting sqref="I985">
    <cfRule type="containsText" dxfId="2302" priority="142" operator="containsText" text="BAJO">
      <formula>NOT(ISERROR(SEARCH(("BAJO"),(I985))))</formula>
    </cfRule>
  </conditionalFormatting>
  <conditionalFormatting sqref="I985">
    <cfRule type="containsText" dxfId="2301" priority="143" operator="containsText" text="MEDIO">
      <formula>NOT(ISERROR(SEARCH(("MEDIO"),(I985))))</formula>
    </cfRule>
  </conditionalFormatting>
  <conditionalFormatting sqref="I985">
    <cfRule type="containsText" dxfId="2300" priority="144" operator="containsText" text="ALTO">
      <formula>NOT(ISERROR(SEARCH(("ALTO"),(I985))))</formula>
    </cfRule>
  </conditionalFormatting>
  <conditionalFormatting sqref="I985">
    <cfRule type="cellIs" dxfId="2299" priority="145" operator="between">
      <formula>5</formula>
      <formula>9</formula>
    </cfRule>
  </conditionalFormatting>
  <conditionalFormatting sqref="I985">
    <cfRule type="cellIs" dxfId="2298" priority="146" operator="between">
      <formula>3</formula>
      <formula>4</formula>
    </cfRule>
  </conditionalFormatting>
  <conditionalFormatting sqref="I985">
    <cfRule type="cellIs" dxfId="2297" priority="147" operator="between">
      <formula>1</formula>
      <formula>2</formula>
    </cfRule>
  </conditionalFormatting>
  <conditionalFormatting sqref="E994">
    <cfRule type="containsText" dxfId="2296" priority="124" operator="containsText" text="BAJO">
      <formula>NOT(ISERROR(SEARCH(("BAJO"),(E994))))</formula>
    </cfRule>
  </conditionalFormatting>
  <conditionalFormatting sqref="E994">
    <cfRule type="containsText" dxfId="2295" priority="125" operator="containsText" text="MEDIO">
      <formula>NOT(ISERROR(SEARCH(("MEDIO"),(E994))))</formula>
    </cfRule>
  </conditionalFormatting>
  <conditionalFormatting sqref="E994">
    <cfRule type="containsText" dxfId="2294" priority="126" operator="containsText" text="ALTO">
      <formula>NOT(ISERROR(SEARCH(("ALTO"),(E994))))</formula>
    </cfRule>
  </conditionalFormatting>
  <conditionalFormatting sqref="E994">
    <cfRule type="cellIs" dxfId="2293" priority="127" operator="between">
      <formula>5</formula>
      <formula>9</formula>
    </cfRule>
  </conditionalFormatting>
  <conditionalFormatting sqref="E994">
    <cfRule type="cellIs" dxfId="2292" priority="128" operator="between">
      <formula>3</formula>
      <formula>4</formula>
    </cfRule>
  </conditionalFormatting>
  <conditionalFormatting sqref="E994">
    <cfRule type="cellIs" dxfId="2291" priority="129" operator="between">
      <formula>1</formula>
      <formula>2</formula>
    </cfRule>
  </conditionalFormatting>
  <conditionalFormatting sqref="I994">
    <cfRule type="containsText" dxfId="2290" priority="130" operator="containsText" text="BAJO">
      <formula>NOT(ISERROR(SEARCH(("BAJO"),(I994))))</formula>
    </cfRule>
  </conditionalFormatting>
  <conditionalFormatting sqref="I994">
    <cfRule type="containsText" dxfId="2289" priority="131" operator="containsText" text="MEDIO">
      <formula>NOT(ISERROR(SEARCH(("MEDIO"),(I994))))</formula>
    </cfRule>
  </conditionalFormatting>
  <conditionalFormatting sqref="I994">
    <cfRule type="containsText" dxfId="2288" priority="132" operator="containsText" text="ALTO">
      <formula>NOT(ISERROR(SEARCH(("ALTO"),(I994))))</formula>
    </cfRule>
  </conditionalFormatting>
  <conditionalFormatting sqref="I994">
    <cfRule type="cellIs" dxfId="2287" priority="133" operator="between">
      <formula>5</formula>
      <formula>9</formula>
    </cfRule>
  </conditionalFormatting>
  <conditionalFormatting sqref="I994">
    <cfRule type="cellIs" dxfId="2286" priority="134" operator="between">
      <formula>3</formula>
      <formula>4</formula>
    </cfRule>
  </conditionalFormatting>
  <conditionalFormatting sqref="I994">
    <cfRule type="cellIs" dxfId="2285" priority="135" operator="between">
      <formula>1</formula>
      <formula>2</formula>
    </cfRule>
  </conditionalFormatting>
  <conditionalFormatting sqref="E1003">
    <cfRule type="containsText" dxfId="2284" priority="112" operator="containsText" text="BAJO">
      <formula>NOT(ISERROR(SEARCH(("BAJO"),(E1003))))</formula>
    </cfRule>
  </conditionalFormatting>
  <conditionalFormatting sqref="E1003">
    <cfRule type="containsText" dxfId="2283" priority="113" operator="containsText" text="MEDIO">
      <formula>NOT(ISERROR(SEARCH(("MEDIO"),(E1003))))</formula>
    </cfRule>
  </conditionalFormatting>
  <conditionalFormatting sqref="E1003">
    <cfRule type="containsText" dxfId="2282" priority="114" operator="containsText" text="ALTO">
      <formula>NOT(ISERROR(SEARCH(("ALTO"),(E1003))))</formula>
    </cfRule>
  </conditionalFormatting>
  <conditionalFormatting sqref="E1003">
    <cfRule type="cellIs" dxfId="2281" priority="115" operator="between">
      <formula>5</formula>
      <formula>9</formula>
    </cfRule>
  </conditionalFormatting>
  <conditionalFormatting sqref="E1003">
    <cfRule type="cellIs" dxfId="2280" priority="116" operator="between">
      <formula>3</formula>
      <formula>4</formula>
    </cfRule>
  </conditionalFormatting>
  <conditionalFormatting sqref="E1003">
    <cfRule type="cellIs" dxfId="2279" priority="117" operator="between">
      <formula>1</formula>
      <formula>2</formula>
    </cfRule>
  </conditionalFormatting>
  <conditionalFormatting sqref="I1003">
    <cfRule type="containsText" dxfId="2278" priority="118" operator="containsText" text="BAJO">
      <formula>NOT(ISERROR(SEARCH(("BAJO"),(I1003))))</formula>
    </cfRule>
  </conditionalFormatting>
  <conditionalFormatting sqref="I1003">
    <cfRule type="containsText" dxfId="2277" priority="119" operator="containsText" text="MEDIO">
      <formula>NOT(ISERROR(SEARCH(("MEDIO"),(I1003))))</formula>
    </cfRule>
  </conditionalFormatting>
  <conditionalFormatting sqref="I1003">
    <cfRule type="containsText" dxfId="2276" priority="120" operator="containsText" text="ALTO">
      <formula>NOT(ISERROR(SEARCH(("ALTO"),(I1003))))</formula>
    </cfRule>
  </conditionalFormatting>
  <conditionalFormatting sqref="I1003">
    <cfRule type="cellIs" dxfId="2275" priority="121" operator="between">
      <formula>5</formula>
      <formula>9</formula>
    </cfRule>
  </conditionalFormatting>
  <conditionalFormatting sqref="I1003">
    <cfRule type="cellIs" dxfId="2274" priority="122" operator="between">
      <formula>3</formula>
      <formula>4</formula>
    </cfRule>
  </conditionalFormatting>
  <conditionalFormatting sqref="I1003">
    <cfRule type="cellIs" dxfId="2273" priority="123" operator="between">
      <formula>1</formula>
      <formula>2</formula>
    </cfRule>
  </conditionalFormatting>
  <conditionalFormatting sqref="E1012">
    <cfRule type="containsText" dxfId="2272" priority="100" operator="containsText" text="BAJO">
      <formula>NOT(ISERROR(SEARCH(("BAJO"),(E1012))))</formula>
    </cfRule>
  </conditionalFormatting>
  <conditionalFormatting sqref="E1012">
    <cfRule type="containsText" dxfId="2271" priority="101" operator="containsText" text="MEDIO">
      <formula>NOT(ISERROR(SEARCH(("MEDIO"),(E1012))))</formula>
    </cfRule>
  </conditionalFormatting>
  <conditionalFormatting sqref="E1012">
    <cfRule type="containsText" dxfId="2270" priority="102" operator="containsText" text="ALTO">
      <formula>NOT(ISERROR(SEARCH(("ALTO"),(E1012))))</formula>
    </cfRule>
  </conditionalFormatting>
  <conditionalFormatting sqref="E1012">
    <cfRule type="cellIs" dxfId="2269" priority="103" operator="between">
      <formula>5</formula>
      <formula>9</formula>
    </cfRule>
  </conditionalFormatting>
  <conditionalFormatting sqref="E1012">
    <cfRule type="cellIs" dxfId="2268" priority="104" operator="between">
      <formula>3</formula>
      <formula>4</formula>
    </cfRule>
  </conditionalFormatting>
  <conditionalFormatting sqref="E1012">
    <cfRule type="cellIs" dxfId="2267" priority="105" operator="between">
      <formula>1</formula>
      <formula>2</formula>
    </cfRule>
  </conditionalFormatting>
  <conditionalFormatting sqref="I1012">
    <cfRule type="containsText" dxfId="2266" priority="106" operator="containsText" text="BAJO">
      <formula>NOT(ISERROR(SEARCH(("BAJO"),(I1012))))</formula>
    </cfRule>
  </conditionalFormatting>
  <conditionalFormatting sqref="I1012">
    <cfRule type="containsText" dxfId="2265" priority="107" operator="containsText" text="MEDIO">
      <formula>NOT(ISERROR(SEARCH(("MEDIO"),(I1012))))</formula>
    </cfRule>
  </conditionalFormatting>
  <conditionalFormatting sqref="I1012">
    <cfRule type="containsText" dxfId="2264" priority="108" operator="containsText" text="ALTO">
      <formula>NOT(ISERROR(SEARCH(("ALTO"),(I1012))))</formula>
    </cfRule>
  </conditionalFormatting>
  <conditionalFormatting sqref="I1012">
    <cfRule type="cellIs" dxfId="2263" priority="109" operator="between">
      <formula>5</formula>
      <formula>9</formula>
    </cfRule>
  </conditionalFormatting>
  <conditionalFormatting sqref="I1012">
    <cfRule type="cellIs" dxfId="2262" priority="110" operator="between">
      <formula>3</formula>
      <formula>4</formula>
    </cfRule>
  </conditionalFormatting>
  <conditionalFormatting sqref="I1012">
    <cfRule type="cellIs" dxfId="2261" priority="111" operator="between">
      <formula>1</formula>
      <formula>2</formula>
    </cfRule>
  </conditionalFormatting>
  <conditionalFormatting sqref="E1021">
    <cfRule type="containsText" dxfId="2260" priority="88" operator="containsText" text="BAJO">
      <formula>NOT(ISERROR(SEARCH(("BAJO"),(E1021))))</formula>
    </cfRule>
  </conditionalFormatting>
  <conditionalFormatting sqref="E1021">
    <cfRule type="containsText" dxfId="2259" priority="89" operator="containsText" text="MEDIO">
      <formula>NOT(ISERROR(SEARCH(("MEDIO"),(E1021))))</formula>
    </cfRule>
  </conditionalFormatting>
  <conditionalFormatting sqref="E1021">
    <cfRule type="containsText" dxfId="2258" priority="90" operator="containsText" text="ALTO">
      <formula>NOT(ISERROR(SEARCH(("ALTO"),(E1021))))</formula>
    </cfRule>
  </conditionalFormatting>
  <conditionalFormatting sqref="E1021">
    <cfRule type="cellIs" dxfId="2257" priority="91" operator="between">
      <formula>5</formula>
      <formula>9</formula>
    </cfRule>
  </conditionalFormatting>
  <conditionalFormatting sqref="E1021">
    <cfRule type="cellIs" dxfId="2256" priority="92" operator="between">
      <formula>3</formula>
      <formula>4</formula>
    </cfRule>
  </conditionalFormatting>
  <conditionalFormatting sqref="E1021">
    <cfRule type="cellIs" dxfId="2255" priority="93" operator="between">
      <formula>1</formula>
      <formula>2</formula>
    </cfRule>
  </conditionalFormatting>
  <conditionalFormatting sqref="I1021">
    <cfRule type="containsText" dxfId="2254" priority="94" operator="containsText" text="BAJO">
      <formula>NOT(ISERROR(SEARCH(("BAJO"),(I1021))))</formula>
    </cfRule>
  </conditionalFormatting>
  <conditionalFormatting sqref="I1021">
    <cfRule type="containsText" dxfId="2253" priority="95" operator="containsText" text="MEDIO">
      <formula>NOT(ISERROR(SEARCH(("MEDIO"),(I1021))))</formula>
    </cfRule>
  </conditionalFormatting>
  <conditionalFormatting sqref="I1021">
    <cfRule type="containsText" dxfId="2252" priority="96" operator="containsText" text="ALTO">
      <formula>NOT(ISERROR(SEARCH(("ALTO"),(I1021))))</formula>
    </cfRule>
  </conditionalFormatting>
  <conditionalFormatting sqref="I1021">
    <cfRule type="cellIs" dxfId="2251" priority="97" operator="between">
      <formula>5</formula>
      <formula>9</formula>
    </cfRule>
  </conditionalFormatting>
  <conditionalFormatting sqref="I1021">
    <cfRule type="cellIs" dxfId="2250" priority="98" operator="between">
      <formula>3</formula>
      <formula>4</formula>
    </cfRule>
  </conditionalFormatting>
  <conditionalFormatting sqref="I1021">
    <cfRule type="cellIs" dxfId="2249" priority="99" operator="between">
      <formula>1</formula>
      <formula>2</formula>
    </cfRule>
  </conditionalFormatting>
  <conditionalFormatting sqref="E1030">
    <cfRule type="containsText" dxfId="2248" priority="76" operator="containsText" text="BAJO">
      <formula>NOT(ISERROR(SEARCH(("BAJO"),(E1030))))</formula>
    </cfRule>
  </conditionalFormatting>
  <conditionalFormatting sqref="E1030">
    <cfRule type="containsText" dxfId="2247" priority="77" operator="containsText" text="MEDIO">
      <formula>NOT(ISERROR(SEARCH(("MEDIO"),(E1030))))</formula>
    </cfRule>
  </conditionalFormatting>
  <conditionalFormatting sqref="E1030">
    <cfRule type="containsText" dxfId="2246" priority="78" operator="containsText" text="ALTO">
      <formula>NOT(ISERROR(SEARCH(("ALTO"),(E1030))))</formula>
    </cfRule>
  </conditionalFormatting>
  <conditionalFormatting sqref="E1030">
    <cfRule type="cellIs" dxfId="2245" priority="79" operator="between">
      <formula>5</formula>
      <formula>9</formula>
    </cfRule>
  </conditionalFormatting>
  <conditionalFormatting sqref="E1030">
    <cfRule type="cellIs" dxfId="2244" priority="80" operator="between">
      <formula>3</formula>
      <formula>4</formula>
    </cfRule>
  </conditionalFormatting>
  <conditionalFormatting sqref="E1030">
    <cfRule type="cellIs" dxfId="2243" priority="81" operator="between">
      <formula>1</formula>
      <formula>2</formula>
    </cfRule>
  </conditionalFormatting>
  <conditionalFormatting sqref="I1030">
    <cfRule type="containsText" dxfId="2242" priority="82" operator="containsText" text="BAJO">
      <formula>NOT(ISERROR(SEARCH(("BAJO"),(I1030))))</formula>
    </cfRule>
  </conditionalFormatting>
  <conditionalFormatting sqref="I1030">
    <cfRule type="containsText" dxfId="2241" priority="83" operator="containsText" text="MEDIO">
      <formula>NOT(ISERROR(SEARCH(("MEDIO"),(I1030))))</formula>
    </cfRule>
  </conditionalFormatting>
  <conditionalFormatting sqref="I1030">
    <cfRule type="containsText" dxfId="2240" priority="84" operator="containsText" text="ALTO">
      <formula>NOT(ISERROR(SEARCH(("ALTO"),(I1030))))</formula>
    </cfRule>
  </conditionalFormatting>
  <conditionalFormatting sqref="I1030">
    <cfRule type="cellIs" dxfId="2239" priority="85" operator="between">
      <formula>5</formula>
      <formula>9</formula>
    </cfRule>
  </conditionalFormatting>
  <conditionalFormatting sqref="I1030">
    <cfRule type="cellIs" dxfId="2238" priority="86" operator="between">
      <formula>3</formula>
      <formula>4</formula>
    </cfRule>
  </conditionalFormatting>
  <conditionalFormatting sqref="I1030">
    <cfRule type="cellIs" dxfId="2237" priority="87" operator="between">
      <formula>1</formula>
      <formula>2</formula>
    </cfRule>
  </conditionalFormatting>
  <conditionalFormatting sqref="E1039">
    <cfRule type="containsText" dxfId="2236" priority="64" operator="containsText" text="BAJO">
      <formula>NOT(ISERROR(SEARCH(("BAJO"),(E1039))))</formula>
    </cfRule>
  </conditionalFormatting>
  <conditionalFormatting sqref="E1039">
    <cfRule type="containsText" dxfId="2235" priority="65" operator="containsText" text="MEDIO">
      <formula>NOT(ISERROR(SEARCH(("MEDIO"),(E1039))))</formula>
    </cfRule>
  </conditionalFormatting>
  <conditionalFormatting sqref="E1039">
    <cfRule type="containsText" dxfId="2234" priority="66" operator="containsText" text="ALTO">
      <formula>NOT(ISERROR(SEARCH(("ALTO"),(E1039))))</formula>
    </cfRule>
  </conditionalFormatting>
  <conditionalFormatting sqref="E1039">
    <cfRule type="cellIs" dxfId="2233" priority="67" operator="between">
      <formula>5</formula>
      <formula>9</formula>
    </cfRule>
  </conditionalFormatting>
  <conditionalFormatting sqref="E1039">
    <cfRule type="cellIs" dxfId="2232" priority="68" operator="between">
      <formula>3</formula>
      <formula>4</formula>
    </cfRule>
  </conditionalFormatting>
  <conditionalFormatting sqref="E1039">
    <cfRule type="cellIs" dxfId="2231" priority="69" operator="between">
      <formula>1</formula>
      <formula>2</formula>
    </cfRule>
  </conditionalFormatting>
  <conditionalFormatting sqref="I1039">
    <cfRule type="containsText" dxfId="2230" priority="70" operator="containsText" text="BAJO">
      <formula>NOT(ISERROR(SEARCH(("BAJO"),(I1039))))</formula>
    </cfRule>
  </conditionalFormatting>
  <conditionalFormatting sqref="I1039">
    <cfRule type="containsText" dxfId="2229" priority="71" operator="containsText" text="MEDIO">
      <formula>NOT(ISERROR(SEARCH(("MEDIO"),(I1039))))</formula>
    </cfRule>
  </conditionalFormatting>
  <conditionalFormatting sqref="I1039">
    <cfRule type="containsText" dxfId="2228" priority="72" operator="containsText" text="ALTO">
      <formula>NOT(ISERROR(SEARCH(("ALTO"),(I1039))))</formula>
    </cfRule>
  </conditionalFormatting>
  <conditionalFormatting sqref="I1039">
    <cfRule type="cellIs" dxfId="2227" priority="73" operator="between">
      <formula>5</formula>
      <formula>9</formula>
    </cfRule>
  </conditionalFormatting>
  <conditionalFormatting sqref="I1039">
    <cfRule type="cellIs" dxfId="2226" priority="74" operator="between">
      <formula>3</formula>
      <formula>4</formula>
    </cfRule>
  </conditionalFormatting>
  <conditionalFormatting sqref="I1039">
    <cfRule type="cellIs" dxfId="2225" priority="75" operator="between">
      <formula>1</formula>
      <formula>2</formula>
    </cfRule>
  </conditionalFormatting>
  <conditionalFormatting sqref="E1048">
    <cfRule type="containsText" dxfId="2224" priority="52" operator="containsText" text="BAJO">
      <formula>NOT(ISERROR(SEARCH(("BAJO"),(E1048))))</formula>
    </cfRule>
  </conditionalFormatting>
  <conditionalFormatting sqref="E1048">
    <cfRule type="containsText" dxfId="2223" priority="53" operator="containsText" text="MEDIO">
      <formula>NOT(ISERROR(SEARCH(("MEDIO"),(E1048))))</formula>
    </cfRule>
  </conditionalFormatting>
  <conditionalFormatting sqref="E1048">
    <cfRule type="containsText" dxfId="2222" priority="54" operator="containsText" text="ALTO">
      <formula>NOT(ISERROR(SEARCH(("ALTO"),(E1048))))</formula>
    </cfRule>
  </conditionalFormatting>
  <conditionalFormatting sqref="E1048">
    <cfRule type="cellIs" dxfId="2221" priority="55" operator="between">
      <formula>5</formula>
      <formula>9</formula>
    </cfRule>
  </conditionalFormatting>
  <conditionalFormatting sqref="E1048">
    <cfRule type="cellIs" dxfId="2220" priority="56" operator="between">
      <formula>3</formula>
      <formula>4</formula>
    </cfRule>
  </conditionalFormatting>
  <conditionalFormatting sqref="E1048">
    <cfRule type="cellIs" dxfId="2219" priority="57" operator="between">
      <formula>1</formula>
      <formula>2</formula>
    </cfRule>
  </conditionalFormatting>
  <conditionalFormatting sqref="I1048">
    <cfRule type="containsText" dxfId="2218" priority="58" operator="containsText" text="BAJO">
      <formula>NOT(ISERROR(SEARCH(("BAJO"),(I1048))))</formula>
    </cfRule>
  </conditionalFormatting>
  <conditionalFormatting sqref="I1048">
    <cfRule type="containsText" dxfId="2217" priority="59" operator="containsText" text="MEDIO">
      <formula>NOT(ISERROR(SEARCH(("MEDIO"),(I1048))))</formula>
    </cfRule>
  </conditionalFormatting>
  <conditionalFormatting sqref="I1048">
    <cfRule type="containsText" dxfId="2216" priority="60" operator="containsText" text="ALTO">
      <formula>NOT(ISERROR(SEARCH(("ALTO"),(I1048))))</formula>
    </cfRule>
  </conditionalFormatting>
  <conditionalFormatting sqref="I1048">
    <cfRule type="cellIs" dxfId="2215" priority="61" operator="between">
      <formula>5</formula>
      <formula>9</formula>
    </cfRule>
  </conditionalFormatting>
  <conditionalFormatting sqref="I1048">
    <cfRule type="cellIs" dxfId="2214" priority="62" operator="between">
      <formula>3</formula>
      <formula>4</formula>
    </cfRule>
  </conditionalFormatting>
  <conditionalFormatting sqref="I1048">
    <cfRule type="cellIs" dxfId="2213" priority="63" operator="between">
      <formula>1</formula>
      <formula>2</formula>
    </cfRule>
  </conditionalFormatting>
  <conditionalFormatting sqref="E1057">
    <cfRule type="containsText" dxfId="2212" priority="40" operator="containsText" text="BAJO">
      <formula>NOT(ISERROR(SEARCH(("BAJO"),(E1057))))</formula>
    </cfRule>
  </conditionalFormatting>
  <conditionalFormatting sqref="E1057">
    <cfRule type="containsText" dxfId="2211" priority="41" operator="containsText" text="MEDIO">
      <formula>NOT(ISERROR(SEARCH(("MEDIO"),(E1057))))</formula>
    </cfRule>
  </conditionalFormatting>
  <conditionalFormatting sqref="E1057">
    <cfRule type="containsText" dxfId="2210" priority="42" operator="containsText" text="ALTO">
      <formula>NOT(ISERROR(SEARCH(("ALTO"),(E1057))))</formula>
    </cfRule>
  </conditionalFormatting>
  <conditionalFormatting sqref="E1057">
    <cfRule type="cellIs" dxfId="2209" priority="43" operator="between">
      <formula>5</formula>
      <formula>9</formula>
    </cfRule>
  </conditionalFormatting>
  <conditionalFormatting sqref="E1057">
    <cfRule type="cellIs" dxfId="2208" priority="44" operator="between">
      <formula>3</formula>
      <formula>4</formula>
    </cfRule>
  </conditionalFormatting>
  <conditionalFormatting sqref="E1057">
    <cfRule type="cellIs" dxfId="2207" priority="45" operator="between">
      <formula>1</formula>
      <formula>2</formula>
    </cfRule>
  </conditionalFormatting>
  <conditionalFormatting sqref="I1057">
    <cfRule type="containsText" dxfId="2206" priority="46" operator="containsText" text="BAJO">
      <formula>NOT(ISERROR(SEARCH(("BAJO"),(I1057))))</formula>
    </cfRule>
  </conditionalFormatting>
  <conditionalFormatting sqref="I1057">
    <cfRule type="containsText" dxfId="2205" priority="47" operator="containsText" text="MEDIO">
      <formula>NOT(ISERROR(SEARCH(("MEDIO"),(I1057))))</formula>
    </cfRule>
  </conditionalFormatting>
  <conditionalFormatting sqref="I1057">
    <cfRule type="containsText" dxfId="2204" priority="48" operator="containsText" text="ALTO">
      <formula>NOT(ISERROR(SEARCH(("ALTO"),(I1057))))</formula>
    </cfRule>
  </conditionalFormatting>
  <conditionalFormatting sqref="I1057">
    <cfRule type="cellIs" dxfId="2203" priority="49" operator="between">
      <formula>5</formula>
      <formula>9</formula>
    </cfRule>
  </conditionalFormatting>
  <conditionalFormatting sqref="I1057">
    <cfRule type="cellIs" dxfId="2202" priority="50" operator="between">
      <formula>3</formula>
      <formula>4</formula>
    </cfRule>
  </conditionalFormatting>
  <conditionalFormatting sqref="I1057">
    <cfRule type="cellIs" dxfId="2201" priority="51" operator="between">
      <formula>1</formula>
      <formula>2</formula>
    </cfRule>
  </conditionalFormatting>
  <conditionalFormatting sqref="E1066">
    <cfRule type="containsText" dxfId="2200" priority="28" operator="containsText" text="BAJO">
      <formula>NOT(ISERROR(SEARCH(("BAJO"),(E1066))))</formula>
    </cfRule>
  </conditionalFormatting>
  <conditionalFormatting sqref="E1066">
    <cfRule type="containsText" dxfId="2199" priority="29" operator="containsText" text="MEDIO">
      <formula>NOT(ISERROR(SEARCH(("MEDIO"),(E1066))))</formula>
    </cfRule>
  </conditionalFormatting>
  <conditionalFormatting sqref="E1066">
    <cfRule type="containsText" dxfId="2198" priority="30" operator="containsText" text="ALTO">
      <formula>NOT(ISERROR(SEARCH(("ALTO"),(E1066))))</formula>
    </cfRule>
  </conditionalFormatting>
  <conditionalFormatting sqref="E1066">
    <cfRule type="cellIs" dxfId="2197" priority="31" operator="between">
      <formula>5</formula>
      <formula>9</formula>
    </cfRule>
  </conditionalFormatting>
  <conditionalFormatting sqref="E1066">
    <cfRule type="cellIs" dxfId="2196" priority="32" operator="between">
      <formula>3</formula>
      <formula>4</formula>
    </cfRule>
  </conditionalFormatting>
  <conditionalFormatting sqref="E1066">
    <cfRule type="cellIs" dxfId="2195" priority="33" operator="between">
      <formula>1</formula>
      <formula>2</formula>
    </cfRule>
  </conditionalFormatting>
  <conditionalFormatting sqref="I1066">
    <cfRule type="containsText" dxfId="2194" priority="34" operator="containsText" text="BAJO">
      <formula>NOT(ISERROR(SEARCH(("BAJO"),(I1066))))</formula>
    </cfRule>
  </conditionalFormatting>
  <conditionalFormatting sqref="I1066">
    <cfRule type="containsText" dxfId="2193" priority="35" operator="containsText" text="MEDIO">
      <formula>NOT(ISERROR(SEARCH(("MEDIO"),(I1066))))</formula>
    </cfRule>
  </conditionalFormatting>
  <conditionalFormatting sqref="I1066">
    <cfRule type="containsText" dxfId="2192" priority="36" operator="containsText" text="ALTO">
      <formula>NOT(ISERROR(SEARCH(("ALTO"),(I1066))))</formula>
    </cfRule>
  </conditionalFormatting>
  <conditionalFormatting sqref="I1066">
    <cfRule type="cellIs" dxfId="2191" priority="37" operator="between">
      <formula>5</formula>
      <formula>9</formula>
    </cfRule>
  </conditionalFormatting>
  <conditionalFormatting sqref="I1066">
    <cfRule type="cellIs" dxfId="2190" priority="38" operator="between">
      <formula>3</formula>
      <formula>4</formula>
    </cfRule>
  </conditionalFormatting>
  <conditionalFormatting sqref="I1066">
    <cfRule type="cellIs" dxfId="2189" priority="39" operator="between">
      <formula>1</formula>
      <formula>2</formula>
    </cfRule>
  </conditionalFormatting>
  <conditionalFormatting sqref="E1075">
    <cfRule type="containsText" dxfId="2188" priority="16" operator="containsText" text="BAJO">
      <formula>NOT(ISERROR(SEARCH(("BAJO"),(E1075))))</formula>
    </cfRule>
  </conditionalFormatting>
  <conditionalFormatting sqref="E1075">
    <cfRule type="containsText" dxfId="2187" priority="17" operator="containsText" text="MEDIO">
      <formula>NOT(ISERROR(SEARCH(("MEDIO"),(E1075))))</formula>
    </cfRule>
  </conditionalFormatting>
  <conditionalFormatting sqref="E1075">
    <cfRule type="containsText" dxfId="2186" priority="18" operator="containsText" text="ALTO">
      <formula>NOT(ISERROR(SEARCH(("ALTO"),(E1075))))</formula>
    </cfRule>
  </conditionalFormatting>
  <conditionalFormatting sqref="E1075">
    <cfRule type="cellIs" dxfId="2185" priority="19" operator="between">
      <formula>5</formula>
      <formula>9</formula>
    </cfRule>
  </conditionalFormatting>
  <conditionalFormatting sqref="E1075">
    <cfRule type="cellIs" dxfId="2184" priority="20" operator="between">
      <formula>3</formula>
      <formula>4</formula>
    </cfRule>
  </conditionalFormatting>
  <conditionalFormatting sqref="E1075">
    <cfRule type="cellIs" dxfId="2183" priority="21" operator="between">
      <formula>1</formula>
      <formula>2</formula>
    </cfRule>
  </conditionalFormatting>
  <conditionalFormatting sqref="I1075">
    <cfRule type="containsText" dxfId="2182" priority="22" operator="containsText" text="BAJO">
      <formula>NOT(ISERROR(SEARCH(("BAJO"),(I1075))))</formula>
    </cfRule>
  </conditionalFormatting>
  <conditionalFormatting sqref="I1075">
    <cfRule type="containsText" dxfId="2181" priority="23" operator="containsText" text="MEDIO">
      <formula>NOT(ISERROR(SEARCH(("MEDIO"),(I1075))))</formula>
    </cfRule>
  </conditionalFormatting>
  <conditionalFormatting sqref="I1075">
    <cfRule type="containsText" dxfId="2180" priority="24" operator="containsText" text="ALTO">
      <formula>NOT(ISERROR(SEARCH(("ALTO"),(I1075))))</formula>
    </cfRule>
  </conditionalFormatting>
  <conditionalFormatting sqref="I1075">
    <cfRule type="cellIs" dxfId="2179" priority="25" operator="between">
      <formula>5</formula>
      <formula>9</formula>
    </cfRule>
  </conditionalFormatting>
  <conditionalFormatting sqref="I1075">
    <cfRule type="cellIs" dxfId="2178" priority="26" operator="between">
      <formula>3</formula>
      <formula>4</formula>
    </cfRule>
  </conditionalFormatting>
  <conditionalFormatting sqref="I1075">
    <cfRule type="cellIs" dxfId="2177" priority="27" operator="between">
      <formula>1</formula>
      <formula>2</formula>
    </cfRule>
  </conditionalFormatting>
  <conditionalFormatting sqref="E1084">
    <cfRule type="containsText" dxfId="2176" priority="4" operator="containsText" text="BAJO">
      <formula>NOT(ISERROR(SEARCH(("BAJO"),(E1084))))</formula>
    </cfRule>
  </conditionalFormatting>
  <conditionalFormatting sqref="E1084">
    <cfRule type="containsText" dxfId="2175" priority="5" operator="containsText" text="MEDIO">
      <formula>NOT(ISERROR(SEARCH(("MEDIO"),(E1084))))</formula>
    </cfRule>
  </conditionalFormatting>
  <conditionalFormatting sqref="E1084">
    <cfRule type="containsText" dxfId="2174" priority="6" operator="containsText" text="ALTO">
      <formula>NOT(ISERROR(SEARCH(("ALTO"),(E1084))))</formula>
    </cfRule>
  </conditionalFormatting>
  <conditionalFormatting sqref="E1084">
    <cfRule type="cellIs" dxfId="2173" priority="7" operator="between">
      <formula>5</formula>
      <formula>9</formula>
    </cfRule>
  </conditionalFormatting>
  <conditionalFormatting sqref="E1084">
    <cfRule type="cellIs" dxfId="2172" priority="8" operator="between">
      <formula>3</formula>
      <formula>4</formula>
    </cfRule>
  </conditionalFormatting>
  <conditionalFormatting sqref="E1084">
    <cfRule type="cellIs" dxfId="2171" priority="9" operator="between">
      <formula>1</formula>
      <formula>2</formula>
    </cfRule>
  </conditionalFormatting>
  <conditionalFormatting sqref="I1084">
    <cfRule type="containsText" dxfId="2170" priority="10" operator="containsText" text="BAJO">
      <formula>NOT(ISERROR(SEARCH(("BAJO"),(I1084))))</formula>
    </cfRule>
  </conditionalFormatting>
  <conditionalFormatting sqref="I1084">
    <cfRule type="containsText" dxfId="2169" priority="11" operator="containsText" text="MEDIO">
      <formula>NOT(ISERROR(SEARCH(("MEDIO"),(I1084))))</formula>
    </cfRule>
  </conditionalFormatting>
  <conditionalFormatting sqref="I1084">
    <cfRule type="containsText" dxfId="2168" priority="12" operator="containsText" text="ALTO">
      <formula>NOT(ISERROR(SEARCH(("ALTO"),(I1084))))</formula>
    </cfRule>
  </conditionalFormatting>
  <conditionalFormatting sqref="I1084">
    <cfRule type="cellIs" dxfId="2167" priority="13" operator="between">
      <formula>5</formula>
      <formula>9</formula>
    </cfRule>
  </conditionalFormatting>
  <conditionalFormatting sqref="I1084">
    <cfRule type="cellIs" dxfId="2166" priority="14" operator="between">
      <formula>3</formula>
      <formula>4</formula>
    </cfRule>
  </conditionalFormatting>
  <conditionalFormatting sqref="I1084">
    <cfRule type="cellIs" dxfId="2165" priority="15" operator="between">
      <formula>1</formula>
      <formula>2</formula>
    </cfRule>
  </conditionalFormatting>
  <conditionalFormatting sqref="M14">
    <cfRule type="cellIs" dxfId="2164" priority="1" operator="equal">
      <formula>0</formula>
    </cfRule>
    <cfRule type="cellIs" dxfId="2163" priority="2" operator="lessThan">
      <formula>0</formula>
    </cfRule>
    <cfRule type="cellIs" dxfId="2162" priority="3" operator="greaterThan">
      <formula>0</formula>
    </cfRule>
  </conditionalFormatting>
  <printOptions horizontalCentered="1"/>
  <pageMargins left="0.59055118110236227" right="0.59055118110236227" top="0.74803149606299213" bottom="0.74803149606299213" header="0" footer="0"/>
  <pageSetup scale="51" orientation="landscape"/>
  <headerFooter>
    <oddFooter>&amp;CPágina &amp;P de</oddFooter>
  </headerFooter>
  <extLst>
    <ext xmlns:x14="http://schemas.microsoft.com/office/spreadsheetml/2009/9/main" uri="{CCE6A557-97BC-4b89-ADB6-D9C93CAAB3DF}">
      <x14:dataValidations xmlns:xm="http://schemas.microsoft.com/office/excel/2006/main" xWindow="827" yWindow="648" count="2">
        <x14:dataValidation type="list" allowBlank="1" showInputMessage="1" showErrorMessage="1" prompt="Probabilidad - Esta es la medida o descripción de la posibilidad de ocurrencia de un evento" xr:uid="{00000000-0002-0000-0500-000000000000}">
          <x14:formula1>
            <xm:f>'Tabla 2-3-4-5'!$B$10:$B$12</xm:f>
          </x14:formula1>
          <xm:sqref>C10:C16 C1081:C1087 G19:G25 C28:C34 C37:C43 C46:C52 G55:G61 C64:C70 G73:G79 C82:C88 C91:C97 C100:C106 C109:C115 C118:C124 G127:G133 C136:C142 C145:C151 C154:C160 G163:G169 C172:C178 G181:G187 C190:C196 C199:C205 C208:C214 C217:C223 C226:C232 G235:G241 C244:C250 C253:C259 C262:C268 C19:C25 G28:G34 G37:G43 G46:G52 C55:C61 G64:G70 C73:C79 G82:G88 G91:G97 G100:G106 G109:G115 G118:G124 C127:C133 G136:G142 G145:G151 G154:G160 C163:C169 G172:G178 C181:C187 G190:G196 G199:G205 G208:G214 G217:G223 G226:G232 C235:C241 G244:G250 G253:G259 G262:G268 G271:G277 C271:C277 C280:C286 G280:G286 G289:G295 C298:C304 C307:C313 C316:C322 G325:G331 C334:C340 G343:G349 C352:C358 C361:C367 C370:C376 C379:C385 C388:C394 G397:G403 C406:C412 C415:C421 C424:C430 G433:G439 C442:C448 G451:G457 C460:C466 C469:C475 C478:C484 C487:C493 C496:C502 G505:G511 C514:C520 C523:C529 C532:C538 C289:C295 G298:G304 G307:G313 G316:G322 C325:C331 G334:G340 C343:C349 G352:G358 G361:G367 G370:G376 G379:G385 G388:G394 C397:C403 G406:G412 G415:G421 G424:G430 C433:C439 G442:G448 C451:C457 G460:G466 G469:G475 G478:G484 G487:G493 G496:G502 C505:C511 G514:G520 G523:G529 G532:G538 C541:C547 G541:G547 C550:C556 G550:G556 G559:G565 C568:C574 C577:C583 C586:C592 G595:G601 C604:C610 G613:G619 C622:C628 C631:C637 C640:C646 C649:C655 C658:C664 G667:G673 C676:C682 C685:C691 C694:C700 G703:G709 C712:C718 G721:G727 C730:C736 C739:C745 C748:C754 C757:C763 C766:C772 G775:G781 C784:C790 C793:C799 C802:C808 C559:C565 G568:G574 G577:G583 G586:G592 C595:C601 G604:G610 C613:C619 G622:G628 G631:G637 G640:G646 G649:G655 G658:G664 C667:C673 G676:G682 G685:G691 G694:G700 C703:C709 G712:G718 C721:C727 G730:G736 G739:G745 G748:G754 G757:G763 G766:G772 C775:C781 G784:G790 G793:G799 G802:G808 G811:G817 C811:C817 C820:C826 G820:G826 G829:G835 C838:C844 C847:C853 C856:C862 G865:G871 C874:C880 G883:G889 C892:C898 C901:C907 C910:C916 C919:C925 C928:C934 G937:G943 C946:C952 C955:C961 C964:C970 G973:G979 C982:C988 G991:G997 C1000:C1006 C1009:C1015 C1018:C1024 C1027:C1033 C1036:C1042 G1045:G1051 C1054:C1060 C1063:C1069 C1072:C1078 C829:C835 G838:G844 G847:G853 G856:G862 C865:C871 G874:G880 C883:C889 G892:G898 G901:G907 G910:G916 G919:G925 G928:G934 C937:C943 G946:G952 G955:G961 G964:G970 C973:C979 G982:G988 C991:C997 G1000:G1006 G1009:G1015 G1018:G1024 G1027:G1033 G1036:G1042 C1045:C1051 G1054:G1060 G1063:G1069 G1072:G1078 G1081:G1087 G10:G16</xm:sqref>
        </x14:dataValidation>
        <x14:dataValidation type="list" allowBlank="1" showInputMessage="1" showErrorMessage="1" prompt="Magnitud del riesgo - Selecciones el nivel de magnitud (impacto) en caso de materializarse el riesgo. " xr:uid="{00000000-0002-0000-0500-000001000000}">
          <x14:formula1>
            <xm:f>'Tabla 2-3-4-5'!$G$4:$G$6</xm:f>
          </x14:formula1>
          <xm:sqref>D10:D16 D1081:D1087 H19:H25 D28:D34 D37:D43 D46:D52 H55:H61 D64:D70 H73:H79 D82:D88 D91:D97 D100:D106 D109:D115 D118:D124 H127:H133 D136:D142 D145:D151 D154:D160 H163:H169 D172:D178 H181:H187 D190:D196 D199:D205 D208:D214 D217:D223 D226:D232 H235:H241 D244:D250 D253:D259 D262:D268 D19:D25 H28:H34 H37:H43 H46:H52 D55:D61 H64:H70 D73:D79 H82:H88 H91:H97 H100:H106 H109:H115 H118:H124 D127:D133 H136:H142 H145:H151 H154:H160 D163:D169 H172:H178 D181:D187 H190:H196 H199:H205 H208:H214 H217:H223 H226:H232 D235:D241 H244:H250 H253:H259 H262:H268 H271:H277 D271:D277 D280:D286 H280:H286 H289:H295 D298:D304 D307:D313 D316:D322 H325:H331 D334:D340 H343:H349 D352:D358 D361:D367 D370:D376 D379:D385 D388:D394 H397:H403 D406:D412 D415:D421 D424:D430 H433:H439 D442:D448 H451:H457 D460:D466 D469:D475 D478:D484 D487:D493 D496:D502 H505:H511 D514:D520 D523:D529 D532:D538 D289:D295 H298:H304 H307:H313 H316:H322 D325:D331 H334:H340 D343:D349 H352:H358 H361:H367 H370:H376 H379:H385 H388:H394 D397:D403 H406:H412 H415:H421 H424:H430 D433:D439 H442:H448 D451:D457 H460:H466 H469:H475 H478:H484 H487:H493 H496:H502 D505:D511 H514:H520 H523:H529 H532:H538 D541:D547 H541:H547 D550:D556 H550:H556 H559:H565 D568:D574 D577:D583 D586:D592 H595:H601 D604:D610 H613:H619 D622:D628 D631:D637 D640:D646 D649:D655 D658:D664 H667:H673 D676:D682 D685:D691 D694:D700 H703:H709 D712:D718 H721:H727 D730:D736 D739:D745 D748:D754 D757:D763 D766:D772 H775:H781 D784:D790 D793:D799 D802:D808 D559:D565 H568:H574 H577:H583 H586:H592 D595:D601 H604:H610 D613:D619 H622:H628 H631:H637 H640:H646 H649:H655 H658:H664 D667:D673 H676:H682 H685:H691 H694:H700 D703:D709 H712:H718 D721:D727 H730:H736 H739:H745 H748:H754 H757:H763 H766:H772 D775:D781 H784:H790 H793:H799 H802:H808 H811:H817 D811:D817 D820:D826 H820:H826 H829:H835 D838:D844 D847:D853 D856:D862 H865:H871 D874:D880 H883:H889 D892:D898 D901:D907 D910:D916 D919:D925 D928:D934 H937:H943 D946:D952 D955:D961 D964:D970 H973:H979 D982:D988 H991:H997 D1000:D1006 D1009:D1015 D1018:D1024 D1027:D1033 D1036:D1042 H1045:H1051 D1054:D1060 D1063:D1069 D1072:D1078 D829:D835 H838:H844 H847:H853 H856:H862 D865:D871 H874:H880 D883:D889 H892:H898 H901:H907 H910:H916 H919:H925 H928:H934 D937:D943 H946:H952 H955:H961 H964:H970 D973:D979 H982:H988 D991:D997 H1000:H1006 H1009:H1015 H1018:H1024 H1027:H1033 H1036:H1042 D1045:D1051 H1054:H1060 H1063:H1069 H1072:H1078 H1081:H1087 H10:H16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000"/>
  <sheetViews>
    <sheetView showGridLines="0" topLeftCell="C6" workbookViewId="0">
      <selection sqref="A1:L12"/>
    </sheetView>
  </sheetViews>
  <sheetFormatPr baseColWidth="10" defaultColWidth="14.44140625" defaultRowHeight="15" customHeight="1" x14ac:dyDescent="0.3"/>
  <cols>
    <col min="1" max="1" width="28" customWidth="1"/>
    <col min="2" max="2" width="24.5546875" customWidth="1"/>
    <col min="3" max="3" width="5.88671875" customWidth="1"/>
    <col min="4" max="4" width="26.33203125" customWidth="1"/>
    <col min="5" max="5" width="25.6640625" customWidth="1"/>
    <col min="6" max="6" width="5.44140625" customWidth="1"/>
    <col min="7" max="8" width="28" customWidth="1"/>
    <col min="9" max="9" width="6.5546875" customWidth="1"/>
    <col min="10" max="10" width="28" customWidth="1"/>
    <col min="11" max="11" width="32.88671875" customWidth="1"/>
    <col min="12" max="12" width="28" customWidth="1"/>
  </cols>
  <sheetData>
    <row r="1" spans="1:12" ht="46.5" customHeight="1" x14ac:dyDescent="0.3">
      <c r="A1" s="425" t="s">
        <v>81</v>
      </c>
      <c r="B1" s="426"/>
      <c r="D1" s="425" t="s">
        <v>82</v>
      </c>
      <c r="E1" s="426"/>
      <c r="G1" s="425" t="s">
        <v>83</v>
      </c>
      <c r="H1" s="426"/>
      <c r="J1" s="425" t="s">
        <v>84</v>
      </c>
      <c r="K1" s="288"/>
      <c r="L1" s="426"/>
    </row>
    <row r="2" spans="1:12" ht="46.5" customHeight="1" x14ac:dyDescent="0.3">
      <c r="A2" s="425" t="s">
        <v>85</v>
      </c>
      <c r="B2" s="426"/>
      <c r="D2" s="425" t="s">
        <v>86</v>
      </c>
      <c r="E2" s="426"/>
      <c r="G2" s="425" t="s">
        <v>87</v>
      </c>
      <c r="H2" s="426"/>
      <c r="J2" s="425" t="s">
        <v>88</v>
      </c>
      <c r="K2" s="288"/>
      <c r="L2" s="426"/>
    </row>
    <row r="3" spans="1:12" ht="46.5" customHeight="1" x14ac:dyDescent="0.3">
      <c r="A3" s="15" t="s">
        <v>89</v>
      </c>
      <c r="B3" s="137" t="s">
        <v>90</v>
      </c>
      <c r="D3" s="15" t="s">
        <v>90</v>
      </c>
      <c r="E3" s="83" t="s">
        <v>89</v>
      </c>
      <c r="G3" s="14" t="s">
        <v>90</v>
      </c>
      <c r="H3" s="33" t="s">
        <v>89</v>
      </c>
      <c r="J3" s="18" t="s">
        <v>90</v>
      </c>
      <c r="K3" s="137" t="s">
        <v>91</v>
      </c>
      <c r="L3" s="137" t="s">
        <v>92</v>
      </c>
    </row>
    <row r="4" spans="1:12" ht="67.5" customHeight="1" x14ac:dyDescent="0.3">
      <c r="A4" s="34" t="s">
        <v>93</v>
      </c>
      <c r="B4" s="35" t="s">
        <v>94</v>
      </c>
      <c r="D4" s="15">
        <v>3</v>
      </c>
      <c r="E4" s="138" t="s">
        <v>95</v>
      </c>
      <c r="G4" s="15" t="s">
        <v>94</v>
      </c>
      <c r="H4" s="138" t="s">
        <v>96</v>
      </c>
      <c r="J4" s="131">
        <v>3</v>
      </c>
      <c r="K4" s="17" t="s">
        <v>97</v>
      </c>
      <c r="L4" s="17" t="s">
        <v>98</v>
      </c>
    </row>
    <row r="5" spans="1:12" ht="78.75" customHeight="1" thickBot="1" x14ac:dyDescent="0.35">
      <c r="A5" s="34" t="s">
        <v>99</v>
      </c>
      <c r="B5" s="35" t="s">
        <v>94</v>
      </c>
      <c r="D5" s="15">
        <v>2</v>
      </c>
      <c r="E5" s="138" t="s">
        <v>100</v>
      </c>
      <c r="G5" s="131" t="s">
        <v>101</v>
      </c>
      <c r="H5" s="17" t="s">
        <v>102</v>
      </c>
      <c r="J5" s="131">
        <v>2</v>
      </c>
      <c r="K5" s="17" t="s">
        <v>103</v>
      </c>
      <c r="L5" s="17" t="s">
        <v>104</v>
      </c>
    </row>
    <row r="6" spans="1:12" ht="90" customHeight="1" thickBot="1" x14ac:dyDescent="0.35">
      <c r="A6" s="34" t="s">
        <v>105</v>
      </c>
      <c r="B6" s="35" t="s">
        <v>101</v>
      </c>
      <c r="D6" s="15">
        <v>1</v>
      </c>
      <c r="E6" s="138" t="s">
        <v>106</v>
      </c>
      <c r="G6" s="14" t="s">
        <v>107</v>
      </c>
      <c r="H6" s="34" t="s">
        <v>108</v>
      </c>
      <c r="J6" s="77">
        <v>1</v>
      </c>
      <c r="K6" s="78" t="s">
        <v>109</v>
      </c>
      <c r="L6" s="78" t="s">
        <v>110</v>
      </c>
    </row>
    <row r="7" spans="1:12" ht="46.5" customHeight="1" thickBot="1" x14ac:dyDescent="0.35">
      <c r="A7" s="34" t="s">
        <v>111</v>
      </c>
      <c r="B7" s="35" t="s">
        <v>101</v>
      </c>
    </row>
    <row r="8" spans="1:12" ht="46.5" customHeight="1" x14ac:dyDescent="0.3">
      <c r="A8" s="34" t="s">
        <v>112</v>
      </c>
      <c r="B8" s="35" t="s">
        <v>107</v>
      </c>
    </row>
    <row r="9" spans="1:12" ht="46.5" customHeight="1" x14ac:dyDescent="0.3">
      <c r="A9" s="34" t="s">
        <v>113</v>
      </c>
      <c r="B9" s="36" t="s">
        <v>107</v>
      </c>
    </row>
    <row r="10" spans="1:12" ht="46.5" customHeight="1" x14ac:dyDescent="0.3">
      <c r="B10" s="14" t="s">
        <v>94</v>
      </c>
      <c r="C10" s="14">
        <v>3</v>
      </c>
    </row>
    <row r="11" spans="1:12" ht="46.5" customHeight="1" x14ac:dyDescent="0.3">
      <c r="B11" s="14" t="s">
        <v>101</v>
      </c>
      <c r="C11" s="14">
        <v>2</v>
      </c>
    </row>
    <row r="12" spans="1:12" ht="46.5" customHeight="1" x14ac:dyDescent="0.3">
      <c r="B12" s="14" t="s">
        <v>107</v>
      </c>
      <c r="C12" s="14">
        <v>1</v>
      </c>
    </row>
    <row r="13" spans="1:12" ht="46.5" customHeight="1" x14ac:dyDescent="0.3"/>
    <row r="14" spans="1:12" ht="46.5" customHeight="1" x14ac:dyDescent="0.3"/>
    <row r="15" spans="1:12" ht="46.5" customHeight="1" x14ac:dyDescent="0.3"/>
    <row r="16" spans="1:12" ht="46.5" customHeight="1" x14ac:dyDescent="0.3"/>
    <row r="17" ht="46.5" customHeight="1" x14ac:dyDescent="0.3"/>
    <row r="18" ht="46.5" customHeight="1" x14ac:dyDescent="0.3"/>
    <row r="19" ht="46.5" customHeight="1" x14ac:dyDescent="0.3"/>
    <row r="20" ht="46.5" customHeight="1" x14ac:dyDescent="0.3"/>
    <row r="21" ht="46.5" customHeight="1" x14ac:dyDescent="0.3"/>
    <row r="22" ht="46.5" customHeight="1" x14ac:dyDescent="0.3"/>
    <row r="23" ht="46.5" customHeight="1" x14ac:dyDescent="0.3"/>
    <row r="24" ht="46.5" customHeight="1" x14ac:dyDescent="0.3"/>
    <row r="25" ht="46.5" customHeight="1" x14ac:dyDescent="0.3"/>
    <row r="26" ht="46.5" customHeight="1" x14ac:dyDescent="0.3"/>
    <row r="27" ht="46.5" customHeight="1" x14ac:dyDescent="0.3"/>
    <row r="28" ht="46.5" customHeight="1" x14ac:dyDescent="0.3"/>
    <row r="29" ht="46.5" customHeight="1" x14ac:dyDescent="0.3"/>
    <row r="30" ht="46.5" customHeight="1" x14ac:dyDescent="0.3"/>
    <row r="31" ht="46.5" customHeight="1" x14ac:dyDescent="0.3"/>
    <row r="32" ht="46.5" customHeight="1" x14ac:dyDescent="0.3"/>
    <row r="33" ht="46.5" customHeight="1" x14ac:dyDescent="0.3"/>
    <row r="34" ht="46.5" customHeight="1" x14ac:dyDescent="0.3"/>
    <row r="35" ht="46.5" customHeight="1" x14ac:dyDescent="0.3"/>
    <row r="36" ht="46.5" customHeight="1" x14ac:dyDescent="0.3"/>
    <row r="37" ht="46.5" customHeight="1" x14ac:dyDescent="0.3"/>
    <row r="38" ht="46.5" customHeight="1" x14ac:dyDescent="0.3"/>
    <row r="39" ht="46.5" customHeight="1" x14ac:dyDescent="0.3"/>
    <row r="40" ht="46.5" customHeight="1" x14ac:dyDescent="0.3"/>
    <row r="41" ht="46.5" customHeight="1" x14ac:dyDescent="0.3"/>
    <row r="42" ht="46.5" customHeight="1" x14ac:dyDescent="0.3"/>
    <row r="43" ht="46.5" customHeight="1" x14ac:dyDescent="0.3"/>
    <row r="44" ht="46.5" customHeight="1" x14ac:dyDescent="0.3"/>
    <row r="45" ht="46.5" customHeight="1" x14ac:dyDescent="0.3"/>
    <row r="46" ht="46.5" customHeight="1" x14ac:dyDescent="0.3"/>
    <row r="47" ht="46.5" customHeight="1" x14ac:dyDescent="0.3"/>
    <row r="48" ht="46.5" customHeight="1" x14ac:dyDescent="0.3"/>
    <row r="49" ht="46.5" customHeight="1" x14ac:dyDescent="0.3"/>
    <row r="50" ht="46.5" customHeight="1" x14ac:dyDescent="0.3"/>
    <row r="51" ht="46.5" customHeight="1" x14ac:dyDescent="0.3"/>
    <row r="52" ht="46.5" customHeight="1" x14ac:dyDescent="0.3"/>
    <row r="53" ht="46.5" customHeight="1" x14ac:dyDescent="0.3"/>
    <row r="54" ht="46.5" customHeight="1" x14ac:dyDescent="0.3"/>
    <row r="55" ht="46.5" customHeight="1" x14ac:dyDescent="0.3"/>
    <row r="56" ht="46.5" customHeight="1" x14ac:dyDescent="0.3"/>
    <row r="57" ht="46.5" customHeight="1" x14ac:dyDescent="0.3"/>
    <row r="58" ht="46.5" customHeight="1" x14ac:dyDescent="0.3"/>
    <row r="59" ht="46.5" customHeight="1" x14ac:dyDescent="0.3"/>
    <row r="60" ht="46.5" customHeight="1" x14ac:dyDescent="0.3"/>
    <row r="61" ht="46.5" customHeight="1" x14ac:dyDescent="0.3"/>
    <row r="62" ht="46.5" customHeight="1" x14ac:dyDescent="0.3"/>
    <row r="63" ht="46.5" customHeight="1" x14ac:dyDescent="0.3"/>
    <row r="64" ht="46.5" customHeight="1" x14ac:dyDescent="0.3"/>
    <row r="65" ht="46.5" customHeight="1" x14ac:dyDescent="0.3"/>
    <row r="66" ht="46.5" customHeight="1" x14ac:dyDescent="0.3"/>
    <row r="67" ht="46.5" customHeight="1" x14ac:dyDescent="0.3"/>
    <row r="68" ht="46.5" customHeight="1" x14ac:dyDescent="0.3"/>
    <row r="69" ht="46.5" customHeight="1" x14ac:dyDescent="0.3"/>
    <row r="70" ht="46.5" customHeight="1" x14ac:dyDescent="0.3"/>
    <row r="71" ht="46.5" customHeight="1" x14ac:dyDescent="0.3"/>
    <row r="72" ht="46.5" customHeight="1" x14ac:dyDescent="0.3"/>
    <row r="73" ht="46.5" customHeight="1" x14ac:dyDescent="0.3"/>
    <row r="74" ht="46.5" customHeight="1" x14ac:dyDescent="0.3"/>
    <row r="75" ht="46.5" customHeight="1" x14ac:dyDescent="0.3"/>
    <row r="76" ht="46.5" customHeight="1" x14ac:dyDescent="0.3"/>
    <row r="77" ht="46.5" customHeight="1" x14ac:dyDescent="0.3"/>
    <row r="78" ht="46.5" customHeight="1" x14ac:dyDescent="0.3"/>
    <row r="79" ht="46.5" customHeight="1" x14ac:dyDescent="0.3"/>
    <row r="80" ht="46.5" customHeight="1" x14ac:dyDescent="0.3"/>
    <row r="81" ht="46.5" customHeight="1" x14ac:dyDescent="0.3"/>
    <row r="82" ht="46.5" customHeight="1" x14ac:dyDescent="0.3"/>
    <row r="83" ht="46.5" customHeight="1" x14ac:dyDescent="0.3"/>
    <row r="84" ht="46.5" customHeight="1" x14ac:dyDescent="0.3"/>
    <row r="85" ht="46.5" customHeight="1" x14ac:dyDescent="0.3"/>
    <row r="86" ht="46.5" customHeight="1" x14ac:dyDescent="0.3"/>
    <row r="87" ht="46.5" customHeight="1" x14ac:dyDescent="0.3"/>
    <row r="88" ht="46.5" customHeight="1" x14ac:dyDescent="0.3"/>
    <row r="89" ht="46.5" customHeight="1" x14ac:dyDescent="0.3"/>
    <row r="90" ht="46.5" customHeight="1" x14ac:dyDescent="0.3"/>
    <row r="91" ht="46.5" customHeight="1" x14ac:dyDescent="0.3"/>
    <row r="92" ht="46.5" customHeight="1" x14ac:dyDescent="0.3"/>
    <row r="93" ht="46.5" customHeight="1" x14ac:dyDescent="0.3"/>
    <row r="94" ht="46.5" customHeight="1" x14ac:dyDescent="0.3"/>
    <row r="95" ht="46.5" customHeight="1" x14ac:dyDescent="0.3"/>
    <row r="96" ht="46.5" customHeight="1" x14ac:dyDescent="0.3"/>
    <row r="97" ht="46.5" customHeight="1" x14ac:dyDescent="0.3"/>
    <row r="98" ht="46.5" customHeight="1" x14ac:dyDescent="0.3"/>
    <row r="99" ht="46.5" customHeight="1" x14ac:dyDescent="0.3"/>
    <row r="100" ht="46.5" customHeight="1" x14ac:dyDescent="0.3"/>
    <row r="101" ht="46.5" customHeight="1" x14ac:dyDescent="0.3"/>
    <row r="102" ht="46.5" customHeight="1" x14ac:dyDescent="0.3"/>
    <row r="103" ht="46.5" customHeight="1" x14ac:dyDescent="0.3"/>
    <row r="104" ht="46.5" customHeight="1" x14ac:dyDescent="0.3"/>
    <row r="105" ht="46.5" customHeight="1" x14ac:dyDescent="0.3"/>
    <row r="106" ht="46.5" customHeight="1" x14ac:dyDescent="0.3"/>
    <row r="107" ht="46.5" customHeight="1" x14ac:dyDescent="0.3"/>
    <row r="108" ht="46.5" customHeight="1" x14ac:dyDescent="0.3"/>
    <row r="109" ht="46.5" customHeight="1" x14ac:dyDescent="0.3"/>
    <row r="110" ht="46.5" customHeight="1" x14ac:dyDescent="0.3"/>
    <row r="111" ht="46.5" customHeight="1" x14ac:dyDescent="0.3"/>
    <row r="112" ht="46.5" customHeight="1" x14ac:dyDescent="0.3"/>
    <row r="113" ht="46.5" customHeight="1" x14ac:dyDescent="0.3"/>
    <row r="114" ht="46.5" customHeight="1" x14ac:dyDescent="0.3"/>
    <row r="115" ht="46.5" customHeight="1" x14ac:dyDescent="0.3"/>
    <row r="116" ht="46.5" customHeight="1" x14ac:dyDescent="0.3"/>
    <row r="117" ht="46.5" customHeight="1" x14ac:dyDescent="0.3"/>
    <row r="118" ht="46.5" customHeight="1" x14ac:dyDescent="0.3"/>
    <row r="119" ht="46.5" customHeight="1" x14ac:dyDescent="0.3"/>
    <row r="120" ht="46.5" customHeight="1" x14ac:dyDescent="0.3"/>
    <row r="121" ht="46.5" customHeight="1" x14ac:dyDescent="0.3"/>
    <row r="122" ht="46.5" customHeight="1" x14ac:dyDescent="0.3"/>
    <row r="123" ht="46.5" customHeight="1" x14ac:dyDescent="0.3"/>
    <row r="124" ht="46.5" customHeight="1" x14ac:dyDescent="0.3"/>
    <row r="125" ht="46.5" customHeight="1" x14ac:dyDescent="0.3"/>
    <row r="126" ht="46.5" customHeight="1" x14ac:dyDescent="0.3"/>
    <row r="127" ht="46.5" customHeight="1" x14ac:dyDescent="0.3"/>
    <row r="128" ht="46.5" customHeight="1" x14ac:dyDescent="0.3"/>
    <row r="129" ht="46.5" customHeight="1" x14ac:dyDescent="0.3"/>
    <row r="130" ht="46.5" customHeight="1" x14ac:dyDescent="0.3"/>
    <row r="131" ht="46.5" customHeight="1" x14ac:dyDescent="0.3"/>
    <row r="132" ht="46.5" customHeight="1" x14ac:dyDescent="0.3"/>
    <row r="133" ht="46.5" customHeight="1" x14ac:dyDescent="0.3"/>
    <row r="134" ht="46.5" customHeight="1" x14ac:dyDescent="0.3"/>
    <row r="135" ht="46.5" customHeight="1" x14ac:dyDescent="0.3"/>
    <row r="136" ht="46.5" customHeight="1" x14ac:dyDescent="0.3"/>
    <row r="137" ht="46.5" customHeight="1" x14ac:dyDescent="0.3"/>
    <row r="138" ht="46.5" customHeight="1" x14ac:dyDescent="0.3"/>
    <row r="139" ht="46.5" customHeight="1" x14ac:dyDescent="0.3"/>
    <row r="140" ht="46.5" customHeight="1" x14ac:dyDescent="0.3"/>
    <row r="141" ht="46.5" customHeight="1" x14ac:dyDescent="0.3"/>
    <row r="142" ht="46.5" customHeight="1" x14ac:dyDescent="0.3"/>
    <row r="143" ht="46.5" customHeight="1" x14ac:dyDescent="0.3"/>
    <row r="144" ht="46.5" customHeight="1" x14ac:dyDescent="0.3"/>
    <row r="145" ht="46.5" customHeight="1" x14ac:dyDescent="0.3"/>
    <row r="146" ht="46.5" customHeight="1" x14ac:dyDescent="0.3"/>
    <row r="147" ht="46.5" customHeight="1" x14ac:dyDescent="0.3"/>
    <row r="148" ht="46.5" customHeight="1" x14ac:dyDescent="0.3"/>
    <row r="149" ht="46.5" customHeight="1" x14ac:dyDescent="0.3"/>
    <row r="150" ht="46.5" customHeight="1" x14ac:dyDescent="0.3"/>
    <row r="151" ht="46.5" customHeight="1" x14ac:dyDescent="0.3"/>
    <row r="152" ht="46.5" customHeight="1" x14ac:dyDescent="0.3"/>
    <row r="153" ht="46.5" customHeight="1" x14ac:dyDescent="0.3"/>
    <row r="154" ht="46.5" customHeight="1" x14ac:dyDescent="0.3"/>
    <row r="155" ht="46.5" customHeight="1" x14ac:dyDescent="0.3"/>
    <row r="156" ht="46.5" customHeight="1" x14ac:dyDescent="0.3"/>
    <row r="157" ht="46.5" customHeight="1" x14ac:dyDescent="0.3"/>
    <row r="158" ht="46.5" customHeight="1" x14ac:dyDescent="0.3"/>
    <row r="159" ht="46.5" customHeight="1" x14ac:dyDescent="0.3"/>
    <row r="160" ht="46.5" customHeight="1" x14ac:dyDescent="0.3"/>
    <row r="161" ht="46.5" customHeight="1" x14ac:dyDescent="0.3"/>
    <row r="162" ht="46.5" customHeight="1" x14ac:dyDescent="0.3"/>
    <row r="163" ht="46.5" customHeight="1" x14ac:dyDescent="0.3"/>
    <row r="164" ht="46.5" customHeight="1" x14ac:dyDescent="0.3"/>
    <row r="165" ht="46.5" customHeight="1" x14ac:dyDescent="0.3"/>
    <row r="166" ht="46.5" customHeight="1" x14ac:dyDescent="0.3"/>
    <row r="167" ht="46.5" customHeight="1" x14ac:dyDescent="0.3"/>
    <row r="168" ht="46.5" customHeight="1" x14ac:dyDescent="0.3"/>
    <row r="169" ht="46.5" customHeight="1" x14ac:dyDescent="0.3"/>
    <row r="170" ht="46.5" customHeight="1" x14ac:dyDescent="0.3"/>
    <row r="171" ht="46.5" customHeight="1" x14ac:dyDescent="0.3"/>
    <row r="172" ht="46.5" customHeight="1" x14ac:dyDescent="0.3"/>
    <row r="173" ht="46.5" customHeight="1" x14ac:dyDescent="0.3"/>
    <row r="174" ht="46.5" customHeight="1" x14ac:dyDescent="0.3"/>
    <row r="175" ht="46.5" customHeight="1" x14ac:dyDescent="0.3"/>
    <row r="176" ht="46.5" customHeight="1" x14ac:dyDescent="0.3"/>
    <row r="177" ht="46.5" customHeight="1" x14ac:dyDescent="0.3"/>
    <row r="178" ht="46.5" customHeight="1" x14ac:dyDescent="0.3"/>
    <row r="179" ht="46.5" customHeight="1" x14ac:dyDescent="0.3"/>
    <row r="180" ht="46.5" customHeight="1" x14ac:dyDescent="0.3"/>
    <row r="181" ht="46.5" customHeight="1" x14ac:dyDescent="0.3"/>
    <row r="182" ht="46.5" customHeight="1" x14ac:dyDescent="0.3"/>
    <row r="183" ht="46.5" customHeight="1" x14ac:dyDescent="0.3"/>
    <row r="184" ht="46.5" customHeight="1" x14ac:dyDescent="0.3"/>
    <row r="185" ht="46.5" customHeight="1" x14ac:dyDescent="0.3"/>
    <row r="186" ht="46.5" customHeight="1" x14ac:dyDescent="0.3"/>
    <row r="187" ht="46.5" customHeight="1" x14ac:dyDescent="0.3"/>
    <row r="188" ht="46.5" customHeight="1" x14ac:dyDescent="0.3"/>
    <row r="189" ht="46.5" customHeight="1" x14ac:dyDescent="0.3"/>
    <row r="190" ht="46.5" customHeight="1" x14ac:dyDescent="0.3"/>
    <row r="191" ht="46.5" customHeight="1" x14ac:dyDescent="0.3"/>
    <row r="192" ht="46.5" customHeight="1" x14ac:dyDescent="0.3"/>
    <row r="193" ht="46.5" customHeight="1" x14ac:dyDescent="0.3"/>
    <row r="194" ht="46.5" customHeight="1" x14ac:dyDescent="0.3"/>
    <row r="195" ht="46.5" customHeight="1" x14ac:dyDescent="0.3"/>
    <row r="196" ht="46.5" customHeight="1" x14ac:dyDescent="0.3"/>
    <row r="197" ht="46.5" customHeight="1" x14ac:dyDescent="0.3"/>
    <row r="198" ht="46.5" customHeight="1" x14ac:dyDescent="0.3"/>
    <row r="199" ht="46.5" customHeight="1" x14ac:dyDescent="0.3"/>
    <row r="200" ht="46.5" customHeight="1" x14ac:dyDescent="0.3"/>
    <row r="201" ht="46.5" customHeight="1" x14ac:dyDescent="0.3"/>
    <row r="202" ht="46.5" customHeight="1" x14ac:dyDescent="0.3"/>
    <row r="203" ht="46.5" customHeight="1" x14ac:dyDescent="0.3"/>
    <row r="204" ht="46.5" customHeight="1" x14ac:dyDescent="0.3"/>
    <row r="205" ht="46.5" customHeight="1" x14ac:dyDescent="0.3"/>
    <row r="206" ht="46.5" customHeight="1" x14ac:dyDescent="0.3"/>
    <row r="207" ht="46.5" customHeight="1" x14ac:dyDescent="0.3"/>
    <row r="208" ht="46.5" customHeight="1" x14ac:dyDescent="0.3"/>
    <row r="209" ht="46.5" customHeight="1" x14ac:dyDescent="0.3"/>
    <row r="210" ht="46.5" customHeight="1" x14ac:dyDescent="0.3"/>
    <row r="211" ht="46.5" customHeight="1" x14ac:dyDescent="0.3"/>
    <row r="212" ht="46.5" customHeight="1" x14ac:dyDescent="0.3"/>
    <row r="213" ht="46.5" customHeight="1" x14ac:dyDescent="0.3"/>
    <row r="214" ht="46.5" customHeight="1" x14ac:dyDescent="0.3"/>
    <row r="215" ht="46.5" customHeight="1" x14ac:dyDescent="0.3"/>
    <row r="216" ht="46.5" customHeight="1" x14ac:dyDescent="0.3"/>
    <row r="217" ht="46.5" customHeight="1" x14ac:dyDescent="0.3"/>
    <row r="218" ht="46.5" customHeight="1" x14ac:dyDescent="0.3"/>
    <row r="219" ht="46.5" customHeight="1" x14ac:dyDescent="0.3"/>
    <row r="220" ht="46.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8">
    <mergeCell ref="A1:B1"/>
    <mergeCell ref="D1:E1"/>
    <mergeCell ref="G1:H1"/>
    <mergeCell ref="J1:L1"/>
    <mergeCell ref="A2:B2"/>
    <mergeCell ref="D2:E2"/>
    <mergeCell ref="G2:H2"/>
    <mergeCell ref="J2:L2"/>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024"/>
  <sheetViews>
    <sheetView showGridLines="0" zoomScale="80" zoomScaleNormal="80" workbookViewId="0">
      <pane ySplit="7" topLeftCell="A128" activePane="bottomLeft" state="frozen"/>
      <selection pane="bottomLeft" activeCell="E10" sqref="E10:H10"/>
    </sheetView>
  </sheetViews>
  <sheetFormatPr baseColWidth="10" defaultColWidth="14.44140625" defaultRowHeight="15" customHeight="1" x14ac:dyDescent="0.3"/>
  <cols>
    <col min="1" max="1" width="23.44140625" customWidth="1"/>
    <col min="2" max="2" width="26.33203125" customWidth="1"/>
    <col min="3" max="3" width="12.44140625" customWidth="1"/>
    <col min="4" max="4" width="22.33203125" customWidth="1"/>
    <col min="5" max="5" width="20.88671875" customWidth="1"/>
    <col min="6" max="6" width="15.88671875" customWidth="1"/>
    <col min="7" max="7" width="13.5546875" customWidth="1"/>
    <col min="8" max="8" width="14" customWidth="1"/>
    <col min="9" max="9" width="19.44140625" customWidth="1"/>
    <col min="10" max="10" width="22.109375" customWidth="1"/>
    <col min="11" max="11" width="11.44140625" customWidth="1"/>
    <col min="12" max="12" width="20.88671875" hidden="1" customWidth="1"/>
    <col min="13" max="13" width="20.6640625" style="1" hidden="1" customWidth="1"/>
    <col min="14" max="14" width="19.33203125" hidden="1" customWidth="1"/>
    <col min="15" max="15" width="21.44140625" hidden="1" customWidth="1"/>
    <col min="16" max="18" width="11.44140625" hidden="1" customWidth="1"/>
    <col min="19" max="19" width="36.44140625" hidden="1" customWidth="1"/>
    <col min="20" max="20" width="19.6640625" hidden="1" customWidth="1"/>
    <col min="21" max="21" width="12.6640625" hidden="1" customWidth="1"/>
    <col min="22" max="22" width="14.44140625" hidden="1" customWidth="1"/>
    <col min="23" max="23" width="7.33203125" hidden="1" customWidth="1"/>
    <col min="24" max="24" width="11.44140625" hidden="1" customWidth="1"/>
    <col min="25" max="29" width="11.44140625" customWidth="1"/>
  </cols>
  <sheetData>
    <row r="1" spans="1:29" ht="14.4" x14ac:dyDescent="0.3">
      <c r="A1" s="432" t="str">
        <f>+'Matriz Nº1 Identificación'!A1:H1</f>
        <v>MINISTERIO DE GOBERNACIÓN Y POLICÍA</v>
      </c>
      <c r="B1" s="413"/>
      <c r="C1" s="413"/>
      <c r="D1" s="413"/>
      <c r="E1" s="413"/>
      <c r="F1" s="413"/>
      <c r="G1" s="413"/>
      <c r="H1" s="413"/>
      <c r="I1" s="413"/>
      <c r="J1" s="414"/>
    </row>
    <row r="2" spans="1:29" ht="14.4" x14ac:dyDescent="0.3">
      <c r="A2" s="398" t="str">
        <f>+'Matriz Nº1 Identificación'!A2:H2</f>
        <v>SISTEMA ESPECÍFICO DE VALORACIÓN DE RIESGO INSTITUCIONAL</v>
      </c>
      <c r="B2" s="416"/>
      <c r="C2" s="416"/>
      <c r="D2" s="416"/>
      <c r="E2" s="416"/>
      <c r="F2" s="416"/>
      <c r="G2" s="416"/>
      <c r="H2" s="416"/>
      <c r="I2" s="416"/>
      <c r="J2" s="417"/>
    </row>
    <row r="3" spans="1:29" ht="14.4" x14ac:dyDescent="0.3">
      <c r="A3" s="398" t="str">
        <f>+'Matriz Nº1 Identificación'!A3:H3</f>
        <v>Imprenta Nacional</v>
      </c>
      <c r="B3" s="416"/>
      <c r="C3" s="416"/>
      <c r="D3" s="416"/>
      <c r="E3" s="416"/>
      <c r="F3" s="416"/>
      <c r="G3" s="416"/>
      <c r="H3" s="416"/>
      <c r="I3" s="416"/>
      <c r="J3" s="417"/>
    </row>
    <row r="4" spans="1:29" ht="15.75" customHeight="1" x14ac:dyDescent="0.3">
      <c r="A4" s="433" t="s">
        <v>114</v>
      </c>
      <c r="B4" s="416"/>
      <c r="C4" s="416"/>
      <c r="D4" s="416"/>
      <c r="E4" s="416"/>
      <c r="F4" s="416"/>
      <c r="G4" s="416"/>
      <c r="H4" s="416"/>
      <c r="I4" s="416"/>
      <c r="J4" s="417"/>
    </row>
    <row r="5" spans="1:29" ht="15.75" customHeight="1" thickBot="1" x14ac:dyDescent="0.35">
      <c r="A5" s="434" t="s">
        <v>115</v>
      </c>
      <c r="B5" s="419"/>
      <c r="C5" s="419"/>
      <c r="D5" s="419"/>
      <c r="E5" s="419"/>
      <c r="F5" s="419"/>
      <c r="G5" s="419"/>
      <c r="H5" s="419"/>
      <c r="I5" s="419"/>
      <c r="J5" s="420"/>
    </row>
    <row r="6" spans="1:29" ht="46.5" customHeight="1" thickBot="1" x14ac:dyDescent="0.35">
      <c r="A6" s="389" t="s">
        <v>67</v>
      </c>
      <c r="B6" s="389" t="s">
        <v>116</v>
      </c>
      <c r="C6" s="421" t="s">
        <v>117</v>
      </c>
      <c r="D6" s="420"/>
      <c r="E6" s="389" t="s">
        <v>118</v>
      </c>
      <c r="F6" s="389" t="s">
        <v>119</v>
      </c>
      <c r="G6" s="421" t="s">
        <v>120</v>
      </c>
      <c r="H6" s="420"/>
      <c r="I6" s="389" t="s">
        <v>121</v>
      </c>
      <c r="J6" s="389" t="s">
        <v>122</v>
      </c>
      <c r="K6" s="11"/>
      <c r="L6" s="11"/>
      <c r="M6" s="187"/>
      <c r="N6" s="11"/>
      <c r="O6" s="11"/>
      <c r="P6" s="11"/>
      <c r="Q6" s="11"/>
      <c r="R6" s="11"/>
      <c r="S6" s="11"/>
      <c r="T6" s="11"/>
      <c r="U6" s="11"/>
      <c r="V6" s="11"/>
      <c r="W6" s="11"/>
      <c r="X6" s="11"/>
      <c r="Y6" s="11"/>
      <c r="Z6" s="11"/>
      <c r="AA6" s="11"/>
      <c r="AB6" s="11"/>
      <c r="AC6" s="11"/>
    </row>
    <row r="7" spans="1:29" ht="57.75" customHeight="1" thickBot="1" x14ac:dyDescent="0.35">
      <c r="A7" s="444"/>
      <c r="B7" s="444"/>
      <c r="C7" s="3" t="s">
        <v>123</v>
      </c>
      <c r="D7" s="3" t="s">
        <v>124</v>
      </c>
      <c r="E7" s="444"/>
      <c r="F7" s="444"/>
      <c r="G7" s="3" t="s">
        <v>125</v>
      </c>
      <c r="H7" s="3" t="s">
        <v>126</v>
      </c>
      <c r="I7" s="444"/>
      <c r="J7" s="444"/>
      <c r="K7" s="10"/>
      <c r="L7" s="10"/>
      <c r="M7" s="9"/>
      <c r="N7" s="10"/>
      <c r="O7" s="10"/>
      <c r="P7" s="10"/>
      <c r="Q7" s="10"/>
      <c r="R7" s="10"/>
      <c r="S7" s="10"/>
      <c r="T7" s="10"/>
      <c r="U7" s="10"/>
      <c r="V7" s="10"/>
      <c r="W7" s="10"/>
      <c r="X7" s="10"/>
      <c r="Y7" s="10"/>
      <c r="Z7" s="10"/>
      <c r="AA7" s="10"/>
      <c r="AB7" s="10"/>
      <c r="AC7" s="10"/>
    </row>
    <row r="8" spans="1:29" ht="34.5" customHeight="1" thickBot="1" x14ac:dyDescent="0.35">
      <c r="A8" s="73" t="str">
        <f>'Matriz Nº1 Identificación'!A8</f>
        <v xml:space="preserve">Objetivo Estratégico: </v>
      </c>
      <c r="B8" s="435">
        <f>+'Matriz Nº1 Identificación'!B8:H8</f>
        <v>0</v>
      </c>
      <c r="C8" s="436"/>
      <c r="D8" s="436"/>
      <c r="E8" s="436"/>
      <c r="F8" s="436"/>
      <c r="G8" s="436"/>
      <c r="H8" s="436"/>
      <c r="I8" s="436"/>
      <c r="J8" s="436"/>
    </row>
    <row r="9" spans="1:29" ht="34.5" customHeight="1" x14ac:dyDescent="0.3">
      <c r="A9" s="12" t="str">
        <f>'Matriz Nº1 Identificación'!A9</f>
        <v>Objetivo táctico</v>
      </c>
      <c r="B9" s="437" t="str">
        <f>+'Matriz Nº1 Identificación'!B9:H9</f>
        <v>1. Contar con los recursos que nos permita efectuar el cambio o repración del montacargas en forma expedita cuando este sufra algun tipo de problema que le inpida un normal funcionamiento.</v>
      </c>
      <c r="C9" s="438"/>
      <c r="D9" s="438"/>
      <c r="E9" s="438"/>
      <c r="F9" s="439"/>
      <c r="G9" s="439"/>
      <c r="H9" s="439"/>
      <c r="I9" s="439"/>
      <c r="J9" s="440"/>
      <c r="L9" s="109" t="s">
        <v>127</v>
      </c>
      <c r="M9" s="1">
        <f>COUNTIF($B$8:$B$1087, L10)</f>
        <v>0</v>
      </c>
      <c r="N9" s="144" t="s">
        <v>128</v>
      </c>
      <c r="O9" s="144" t="s">
        <v>129</v>
      </c>
      <c r="P9" s="109" t="s">
        <v>130</v>
      </c>
      <c r="S9" s="109" t="s">
        <v>127</v>
      </c>
      <c r="T9">
        <f>COUNTIF($B$8:$B$1087, "1. Lograr una estructura orgánica robusta que visualice la razón de ser de la institución")</f>
        <v>0</v>
      </c>
      <c r="U9" s="188" t="s">
        <v>128</v>
      </c>
      <c r="V9" s="188" t="s">
        <v>129</v>
      </c>
      <c r="W9" s="109" t="s">
        <v>130</v>
      </c>
    </row>
    <row r="10" spans="1:29" ht="50.25" customHeight="1" x14ac:dyDescent="0.3">
      <c r="A10" s="4" t="str">
        <f>'Matriz Nº2 Análisis'!A10</f>
        <v>1. 1</v>
      </c>
      <c r="B10" s="13" t="str">
        <f>IF(A10&lt;1,'Matriz Nº1 Identificación'!F10,'Matriz Nº2 Análisis'!B10)</f>
        <v xml:space="preserve"> </v>
      </c>
      <c r="C10" s="13" t="str">
        <f>IFERROR(IF(A10&lt;1,'Matriz Nº1 Identificación'!B10,'Matriz Nº2 Análisis'!E10)," ")</f>
        <v xml:space="preserve"> </v>
      </c>
      <c r="D10" s="13" t="str">
        <f>IF(A10&lt;1,'Matriz Nº1 Identificación'!B10,'Matriz Nº2 Análisis'!I10)</f>
        <v xml:space="preserve"> </v>
      </c>
      <c r="E10" s="102"/>
      <c r="F10" s="103"/>
      <c r="G10" s="103"/>
      <c r="H10" s="103"/>
      <c r="I10" s="96" t="str">
        <f>IFERROR(VLOOKUP(D10,'Tabla 12'!$B$4:$E$6,3,FALSE)," ")</f>
        <v xml:space="preserve"> </v>
      </c>
      <c r="J10" s="95" t="str">
        <f>IFERROR(VLOOKUP(I10,'Tabla 12'!$D$5:$E$6,2,FALSE)," ")</f>
        <v xml:space="preserve"> </v>
      </c>
      <c r="K10" s="10"/>
      <c r="L10" s="441" t="str">
        <f>'Datos Validaciones PAO'!A2</f>
        <v xml:space="preserve">MGP-TAM-OCP 1. Fortalecer la articulación presupuestaria y controlar la ejecución de los recursos asignados.	</v>
      </c>
      <c r="M10" s="143" t="s">
        <v>131</v>
      </c>
      <c r="N10" s="145">
        <f>+COUNTIFS($B$10:$B$1087,$M10,$J$10:$J$1087,N$9)</f>
        <v>0</v>
      </c>
      <c r="O10" s="145">
        <f>+COUNTIFS($B$10:$B$1087,$M10,$J$10:$J$1087,O$9)</f>
        <v>0</v>
      </c>
      <c r="P10" s="145"/>
      <c r="Q10" s="10"/>
      <c r="R10" s="10"/>
      <c r="S10" s="429" t="str">
        <f>'Datos Validaciones PAO'!A7</f>
        <v xml:space="preserve">MGP-TAM-OCP 6. Reglamentar las leyes que amparan los servicios que brinda el MGP en concordancia con el marco normativo.	</v>
      </c>
      <c r="T10" s="143" t="s">
        <v>131</v>
      </c>
      <c r="U10" s="145">
        <f>+COUNTIFS($B$10:$B$1087,$M10,$J$10:$J$1087,U$9)</f>
        <v>0</v>
      </c>
      <c r="V10" s="145">
        <f>+COUNTIFS($B$10:$B$1087,$M10,$J$10:$J$1087,V$9)</f>
        <v>0</v>
      </c>
      <c r="W10" s="145"/>
      <c r="X10" s="10"/>
      <c r="Y10" s="10"/>
      <c r="Z10" s="10"/>
      <c r="AA10" s="10"/>
      <c r="AB10" s="10"/>
      <c r="AC10" s="10"/>
    </row>
    <row r="11" spans="1:29" ht="39" customHeight="1" x14ac:dyDescent="0.3">
      <c r="A11" s="4" t="str">
        <f>'Matriz Nº2 Análisis'!A11</f>
        <v>1. 2</v>
      </c>
      <c r="B11" s="13" t="str">
        <f>IF(A11&lt;1,'Matriz Nº1 Identificación'!F11,'Matriz Nº2 Análisis'!B11)</f>
        <v xml:space="preserve"> </v>
      </c>
      <c r="C11" s="13" t="str">
        <f>IFERROR(IF(A11&lt;1,'Matriz Nº1 Identificación'!B11,'Matriz Nº2 Análisis'!E11)," ")</f>
        <v xml:space="preserve"> </v>
      </c>
      <c r="D11" s="13" t="str">
        <f>IF(A11&lt;1,'Matriz Nº1 Identificación'!B11,'Matriz Nº2 Análisis'!I11)</f>
        <v xml:space="preserve"> </v>
      </c>
      <c r="E11" s="102"/>
      <c r="F11" s="103"/>
      <c r="G11" s="103"/>
      <c r="H11" s="103"/>
      <c r="I11" s="96" t="str">
        <f>IFERROR(VLOOKUP(D11,'Tabla 12'!$B$4:$E$6,3,FALSE)," ")</f>
        <v xml:space="preserve"> </v>
      </c>
      <c r="J11" s="95" t="str">
        <f>IFERROR(VLOOKUP(I11,'Tabla 12'!$D$5:$E$6,2,FALSE)," ")</f>
        <v xml:space="preserve"> </v>
      </c>
      <c r="K11" s="10"/>
      <c r="L11" s="442"/>
      <c r="M11" s="143" t="s">
        <v>132</v>
      </c>
      <c r="N11" s="145">
        <f t="shared" ref="N11:O24" si="0">+COUNTIFS($B$10:$B$1087,$M11,$J$10:$J$1087,N$9)</f>
        <v>0</v>
      </c>
      <c r="O11" s="145">
        <f t="shared" si="0"/>
        <v>0</v>
      </c>
      <c r="P11" s="145"/>
      <c r="Q11" s="10"/>
      <c r="R11" s="10"/>
      <c r="S11" s="430"/>
      <c r="T11" s="143" t="s">
        <v>132</v>
      </c>
      <c r="U11" s="145">
        <f t="shared" ref="U11:V24" si="1">+COUNTIFS($B$10:$B$1087,$M11,$J$10:$J$1087,U$9)</f>
        <v>0</v>
      </c>
      <c r="V11" s="145">
        <f t="shared" si="1"/>
        <v>0</v>
      </c>
      <c r="W11" s="145"/>
      <c r="X11" s="10"/>
      <c r="Y11" s="10"/>
      <c r="Z11" s="10"/>
      <c r="AA11" s="10"/>
      <c r="AB11" s="10"/>
      <c r="AC11" s="10"/>
    </row>
    <row r="12" spans="1:29" ht="50.25" customHeight="1" x14ac:dyDescent="0.3">
      <c r="A12" s="4" t="str">
        <f>'Matriz Nº2 Análisis'!A12</f>
        <v>1. 3</v>
      </c>
      <c r="B12" s="13" t="str">
        <f>IF(A12&lt;1,'Matriz Nº1 Identificación'!F12,'Matriz Nº2 Análisis'!B12)</f>
        <v xml:space="preserve"> </v>
      </c>
      <c r="C12" s="13" t="str">
        <f>IFERROR(IF(A12&lt;1,'Matriz Nº1 Identificación'!B12,'Matriz Nº2 Análisis'!E12)," ")</f>
        <v xml:space="preserve"> </v>
      </c>
      <c r="D12" s="13" t="str">
        <f>IF(A12&lt;1,'Matriz Nº1 Identificación'!B12,'Matriz Nº2 Análisis'!I12)</f>
        <v xml:space="preserve"> </v>
      </c>
      <c r="E12" s="102"/>
      <c r="F12" s="103"/>
      <c r="G12" s="103"/>
      <c r="H12" s="103"/>
      <c r="I12" s="96" t="str">
        <f>IFERROR(VLOOKUP(D12,'Tabla 12'!$B$4:$E$6,3,FALSE)," ")</f>
        <v xml:space="preserve"> </v>
      </c>
      <c r="J12" s="95" t="str">
        <f>IFERROR(VLOOKUP(I12,'Tabla 12'!$D$5:$E$6,2,FALSE)," ")</f>
        <v xml:space="preserve"> </v>
      </c>
      <c r="K12" s="10"/>
      <c r="L12" s="442"/>
      <c r="M12" s="143" t="s">
        <v>133</v>
      </c>
      <c r="N12" s="145">
        <f t="shared" si="0"/>
        <v>0</v>
      </c>
      <c r="O12" s="145">
        <f t="shared" si="0"/>
        <v>0</v>
      </c>
      <c r="P12" s="145"/>
      <c r="Q12" s="10"/>
      <c r="R12" s="10"/>
      <c r="S12" s="430"/>
      <c r="T12" s="143" t="s">
        <v>133</v>
      </c>
      <c r="U12" s="145">
        <f t="shared" si="1"/>
        <v>0</v>
      </c>
      <c r="V12" s="145">
        <f t="shared" si="1"/>
        <v>0</v>
      </c>
      <c r="W12" s="145"/>
      <c r="X12" s="10"/>
      <c r="Y12" s="10"/>
      <c r="Z12" s="10"/>
      <c r="AA12" s="10"/>
      <c r="AB12" s="10"/>
      <c r="AC12" s="10"/>
    </row>
    <row r="13" spans="1:29" ht="36.75" customHeight="1" x14ac:dyDescent="0.3">
      <c r="A13" s="4" t="str">
        <f>'Matriz Nº2 Análisis'!A13</f>
        <v>1. 4</v>
      </c>
      <c r="B13" s="13" t="str">
        <f>IF(A13&lt;1,'Matriz Nº1 Identificación'!F13,'Matriz Nº2 Análisis'!B13)</f>
        <v xml:space="preserve"> </v>
      </c>
      <c r="C13" s="13" t="str">
        <f>IFERROR(IF(A13&lt;1,'Matriz Nº1 Identificación'!B13,'Matriz Nº2 Análisis'!E13)," ")</f>
        <v xml:space="preserve"> </v>
      </c>
      <c r="D13" s="13" t="str">
        <f>IF(A13&lt;1,'Matriz Nº1 Identificación'!B13,'Matriz Nº2 Análisis'!I13)</f>
        <v xml:space="preserve"> </v>
      </c>
      <c r="E13" s="102"/>
      <c r="F13" s="103"/>
      <c r="G13" s="103"/>
      <c r="H13" s="103"/>
      <c r="I13" s="96" t="str">
        <f>IFERROR(VLOOKUP(D13,'Tabla 12'!$B$4:$E$6,3,FALSE)," ")</f>
        <v xml:space="preserve"> </v>
      </c>
      <c r="J13" s="95" t="str">
        <f>IFERROR(VLOOKUP(I13,'Tabla 12'!$D$5:$E$6,2,FALSE)," ")</f>
        <v xml:space="preserve"> </v>
      </c>
      <c r="K13" s="10"/>
      <c r="L13" s="442"/>
      <c r="M13" s="143" t="s">
        <v>134</v>
      </c>
      <c r="N13" s="145">
        <f t="shared" si="0"/>
        <v>0</v>
      </c>
      <c r="O13" s="145">
        <f t="shared" si="0"/>
        <v>0</v>
      </c>
      <c r="P13" s="145"/>
      <c r="Q13" s="10"/>
      <c r="R13" s="10"/>
      <c r="S13" s="430"/>
      <c r="T13" s="143" t="s">
        <v>134</v>
      </c>
      <c r="U13" s="145">
        <f t="shared" si="1"/>
        <v>0</v>
      </c>
      <c r="V13" s="145">
        <f t="shared" si="1"/>
        <v>0</v>
      </c>
      <c r="W13" s="145"/>
      <c r="X13" s="10"/>
      <c r="Y13" s="10"/>
      <c r="Z13" s="10"/>
      <c r="AA13" s="10"/>
      <c r="AB13" s="10"/>
      <c r="AC13" s="10"/>
    </row>
    <row r="14" spans="1:29" ht="36.75" customHeight="1" x14ac:dyDescent="0.3">
      <c r="A14" s="4" t="str">
        <f>'Matriz Nº2 Análisis'!A14</f>
        <v>1. 5</v>
      </c>
      <c r="B14" s="13" t="str">
        <f>IF(A14&lt;1,'Matriz Nº1 Identificación'!F14,'Matriz Nº2 Análisis'!B14)</f>
        <v xml:space="preserve"> </v>
      </c>
      <c r="C14" s="13" t="str">
        <f>IFERROR(IF(A14&lt;1,'Matriz Nº1 Identificación'!B14,'Matriz Nº2 Análisis'!E14)," ")</f>
        <v xml:space="preserve"> </v>
      </c>
      <c r="D14" s="13" t="str">
        <f>IF(A14&lt;1,'Matriz Nº1 Identificación'!B14,'Matriz Nº2 Análisis'!I14)</f>
        <v xml:space="preserve"> </v>
      </c>
      <c r="E14" s="102"/>
      <c r="F14" s="103"/>
      <c r="G14" s="103"/>
      <c r="H14" s="103"/>
      <c r="I14" s="96" t="str">
        <f>IFERROR(VLOOKUP(D14,'Tabla 12'!$B$4:$E$6,3,FALSE)," ")</f>
        <v xml:space="preserve"> </v>
      </c>
      <c r="J14" s="95" t="str">
        <f>IFERROR(VLOOKUP(I14,'Tabla 12'!$D$5:$E$6,2,FALSE)," ")</f>
        <v xml:space="preserve"> </v>
      </c>
      <c r="K14" s="10"/>
      <c r="L14" s="442"/>
      <c r="M14" s="143" t="s">
        <v>135</v>
      </c>
      <c r="N14" s="145">
        <f t="shared" si="0"/>
        <v>0</v>
      </c>
      <c r="O14" s="145">
        <f t="shared" si="0"/>
        <v>0</v>
      </c>
      <c r="P14" s="145"/>
      <c r="Q14" s="10"/>
      <c r="R14" s="10"/>
      <c r="S14" s="430"/>
      <c r="T14" s="143" t="s">
        <v>135</v>
      </c>
      <c r="U14" s="145">
        <f t="shared" si="1"/>
        <v>0</v>
      </c>
      <c r="V14" s="145">
        <f t="shared" si="1"/>
        <v>0</v>
      </c>
      <c r="W14" s="145"/>
      <c r="X14" s="10"/>
      <c r="Y14" s="10"/>
      <c r="Z14" s="10"/>
      <c r="AA14" s="10"/>
      <c r="AB14" s="10"/>
      <c r="AC14" s="10"/>
    </row>
    <row r="15" spans="1:29" ht="36.75" customHeight="1" x14ac:dyDescent="0.3">
      <c r="A15" s="4" t="str">
        <f>'Matriz Nº2 Análisis'!A15</f>
        <v>1. 6</v>
      </c>
      <c r="B15" s="13" t="str">
        <f>IF(A15&lt;1,'Matriz Nº1 Identificación'!F15,'Matriz Nº2 Análisis'!B15)</f>
        <v xml:space="preserve"> </v>
      </c>
      <c r="C15" s="13" t="str">
        <f>IFERROR(IF(A15&lt;1,'Matriz Nº1 Identificación'!B15,'Matriz Nº2 Análisis'!E15)," ")</f>
        <v xml:space="preserve"> </v>
      </c>
      <c r="D15" s="13" t="str">
        <f>IF(A15&lt;1,'Matriz Nº1 Identificación'!B15,'Matriz Nº2 Análisis'!I15)</f>
        <v xml:space="preserve"> </v>
      </c>
      <c r="E15" s="102"/>
      <c r="F15" s="103"/>
      <c r="G15" s="103"/>
      <c r="H15" s="103"/>
      <c r="I15" s="96" t="str">
        <f>IFERROR(VLOOKUP(D15,'Tabla 12'!$B$4:$E$6,3,FALSE)," ")</f>
        <v xml:space="preserve"> </v>
      </c>
      <c r="J15" s="95" t="str">
        <f>IFERROR(VLOOKUP(I15,'Tabla 12'!$D$5:$E$6,2,FALSE)," ")</f>
        <v xml:space="preserve"> </v>
      </c>
      <c r="K15" s="10"/>
      <c r="L15" s="442"/>
      <c r="M15" s="143" t="s">
        <v>136</v>
      </c>
      <c r="N15" s="145">
        <f t="shared" si="0"/>
        <v>0</v>
      </c>
      <c r="O15" s="145">
        <f t="shared" si="0"/>
        <v>0</v>
      </c>
      <c r="P15" s="145"/>
      <c r="Q15" s="10"/>
      <c r="R15" s="10"/>
      <c r="S15" s="430"/>
      <c r="T15" s="143" t="s">
        <v>136</v>
      </c>
      <c r="U15" s="145">
        <f t="shared" si="1"/>
        <v>0</v>
      </c>
      <c r="V15" s="145">
        <f t="shared" si="1"/>
        <v>0</v>
      </c>
      <c r="W15" s="145"/>
      <c r="X15" s="10"/>
      <c r="Y15" s="10"/>
      <c r="Z15" s="10"/>
      <c r="AA15" s="10"/>
      <c r="AB15" s="10"/>
      <c r="AC15" s="10"/>
    </row>
    <row r="16" spans="1:29" ht="36.75" customHeight="1" thickBot="1" x14ac:dyDescent="0.35">
      <c r="A16" s="4" t="str">
        <f>'Matriz Nº2 Análisis'!A16</f>
        <v>1. 7</v>
      </c>
      <c r="B16" s="13" t="str">
        <f>IF(A16&lt;1,'Matriz Nº1 Identificación'!F16,'Matriz Nº2 Análisis'!B16)</f>
        <v xml:space="preserve"> </v>
      </c>
      <c r="C16" s="13" t="str">
        <f>IFERROR(IF(A16&lt;1,'Matriz Nº1 Identificación'!B16,'Matriz Nº2 Análisis'!E16)," ")</f>
        <v xml:space="preserve"> </v>
      </c>
      <c r="D16" s="13" t="str">
        <f>IF(A16&lt;1,'Matriz Nº1 Identificación'!B16,'Matriz Nº2 Análisis'!I16)</f>
        <v xml:space="preserve"> </v>
      </c>
      <c r="E16" s="102"/>
      <c r="F16" s="103"/>
      <c r="G16" s="103"/>
      <c r="H16" s="103"/>
      <c r="I16" s="96" t="str">
        <f>IFERROR(VLOOKUP(D16,'Tabla 12'!$B$4:$E$6,3,FALSE)," ")</f>
        <v xml:space="preserve"> </v>
      </c>
      <c r="J16" s="95" t="str">
        <f>IFERROR(VLOOKUP(I16,'Tabla 12'!$D$5:$E$6,2,FALSE)," ")</f>
        <v xml:space="preserve"> </v>
      </c>
      <c r="K16" s="10"/>
      <c r="L16" s="442"/>
      <c r="M16" s="143" t="s">
        <v>137</v>
      </c>
      <c r="N16" s="145">
        <f t="shared" si="0"/>
        <v>0</v>
      </c>
      <c r="O16" s="145">
        <f t="shared" si="0"/>
        <v>0</v>
      </c>
      <c r="P16" s="145"/>
      <c r="Q16" s="10"/>
      <c r="R16" s="10"/>
      <c r="S16" s="430"/>
      <c r="T16" s="143" t="s">
        <v>137</v>
      </c>
      <c r="U16" s="145">
        <f t="shared" si="1"/>
        <v>0</v>
      </c>
      <c r="V16" s="145">
        <f t="shared" si="1"/>
        <v>0</v>
      </c>
      <c r="W16" s="145"/>
      <c r="X16" s="10"/>
      <c r="Y16" s="10"/>
      <c r="Z16" s="10"/>
      <c r="AA16" s="10"/>
      <c r="AB16" s="10"/>
      <c r="AC16" s="10"/>
    </row>
    <row r="17" spans="1:29" ht="34.5" customHeight="1" thickBot="1" x14ac:dyDescent="0.35">
      <c r="A17" s="73" t="str">
        <f>'Matriz Nº1 Identificación'!A17</f>
        <v xml:space="preserve">Objetivo Estratégico: </v>
      </c>
      <c r="B17" s="427">
        <f>+'Matriz Nº1 Identificación'!B17:H17</f>
        <v>0</v>
      </c>
      <c r="C17" s="428"/>
      <c r="D17" s="428"/>
      <c r="E17" s="428"/>
      <c r="F17" s="428"/>
      <c r="G17" s="428"/>
      <c r="H17" s="428"/>
      <c r="I17" s="428"/>
      <c r="J17" s="428"/>
      <c r="L17" s="442"/>
      <c r="M17" s="143" t="s">
        <v>138</v>
      </c>
      <c r="N17" s="145">
        <f t="shared" si="0"/>
        <v>0</v>
      </c>
      <c r="O17" s="145">
        <f t="shared" si="0"/>
        <v>0</v>
      </c>
      <c r="P17" s="146"/>
      <c r="S17" s="430"/>
      <c r="T17" s="143" t="s">
        <v>138</v>
      </c>
      <c r="U17" s="145">
        <f t="shared" si="1"/>
        <v>0</v>
      </c>
      <c r="V17" s="145">
        <f t="shared" si="1"/>
        <v>0</v>
      </c>
      <c r="W17" s="146"/>
    </row>
    <row r="18" spans="1:29" ht="34.5" customHeight="1" x14ac:dyDescent="0.3">
      <c r="A18" s="12" t="str">
        <f>'Matriz Nº1 Identificación'!A18</f>
        <v>Objetivo táctico</v>
      </c>
      <c r="B18" s="168" t="str">
        <f>+'Matriz Nº1 Identificación'!B18:H18</f>
        <v>2. Cumplimiento del derecho de circulación.</v>
      </c>
      <c r="C18" s="169"/>
      <c r="D18" s="169"/>
      <c r="E18" s="169"/>
      <c r="F18" s="170"/>
      <c r="G18" s="170"/>
      <c r="H18" s="170"/>
      <c r="I18" s="170"/>
      <c r="J18" s="171"/>
      <c r="L18" s="442"/>
      <c r="M18" s="143" t="s">
        <v>139</v>
      </c>
      <c r="N18" s="145">
        <f t="shared" si="0"/>
        <v>0</v>
      </c>
      <c r="O18" s="145">
        <f t="shared" si="0"/>
        <v>0</v>
      </c>
      <c r="P18" s="146"/>
      <c r="S18" s="430"/>
      <c r="T18" s="143" t="s">
        <v>139</v>
      </c>
      <c r="U18" s="145">
        <f t="shared" si="1"/>
        <v>0</v>
      </c>
      <c r="V18" s="145">
        <f t="shared" si="1"/>
        <v>0</v>
      </c>
      <c r="W18" s="146"/>
    </row>
    <row r="19" spans="1:29" ht="36.75" customHeight="1" x14ac:dyDescent="0.3">
      <c r="A19" s="4" t="str">
        <f>'Matriz Nº2 Análisis'!A19</f>
        <v>2. 1</v>
      </c>
      <c r="B19" s="13" t="str">
        <f>IF(A19&lt;1,'Matriz Nº1 Identificación'!F19,'Matriz Nº2 Análisis'!B19)</f>
        <v xml:space="preserve"> </v>
      </c>
      <c r="C19" s="13" t="str">
        <f>IFERROR(IF(A19&lt;1,'Matriz Nº1 Identificación'!B19,'Matriz Nº2 Análisis'!E19)," ")</f>
        <v xml:space="preserve"> </v>
      </c>
      <c r="D19" s="13" t="str">
        <f>IF(A19&lt;1,'Matriz Nº1 Identificación'!B19,'Matriz Nº2 Análisis'!I19)</f>
        <v xml:space="preserve"> </v>
      </c>
      <c r="E19" s="102"/>
      <c r="F19" s="103"/>
      <c r="G19" s="103"/>
      <c r="H19" s="103"/>
      <c r="I19" s="96" t="str">
        <f>IFERROR(VLOOKUP(D19,'Tabla 12'!$B$4:$E$6,3,FALSE)," ")</f>
        <v xml:space="preserve"> </v>
      </c>
      <c r="J19" s="95" t="str">
        <f>IFERROR(VLOOKUP(I19,'Tabla 12'!$D$5:$E$6,2,FALSE)," ")</f>
        <v xml:space="preserve"> </v>
      </c>
      <c r="K19" s="10"/>
      <c r="L19" s="442"/>
      <c r="M19" s="143" t="s">
        <v>140</v>
      </c>
      <c r="N19" s="145">
        <f t="shared" si="0"/>
        <v>0</v>
      </c>
      <c r="O19" s="145">
        <f t="shared" si="0"/>
        <v>0</v>
      </c>
      <c r="P19" s="145"/>
      <c r="Q19" s="10"/>
      <c r="R19" s="10"/>
      <c r="S19" s="430"/>
      <c r="T19" s="143" t="s">
        <v>140</v>
      </c>
      <c r="U19" s="145">
        <f t="shared" si="1"/>
        <v>0</v>
      </c>
      <c r="V19" s="145">
        <f t="shared" si="1"/>
        <v>0</v>
      </c>
      <c r="W19" s="145"/>
      <c r="X19" s="10"/>
      <c r="Y19" s="10"/>
      <c r="Z19" s="10"/>
      <c r="AA19" s="10"/>
      <c r="AB19" s="10"/>
      <c r="AC19" s="10"/>
    </row>
    <row r="20" spans="1:29" ht="36.75" customHeight="1" x14ac:dyDescent="0.3">
      <c r="A20" s="4" t="str">
        <f>'Matriz Nº2 Análisis'!A20</f>
        <v>2. 2</v>
      </c>
      <c r="B20" s="13" t="str">
        <f>IF(A20&lt;1,'Matriz Nº1 Identificación'!F20,'Matriz Nº2 Análisis'!B20)</f>
        <v xml:space="preserve"> </v>
      </c>
      <c r="C20" s="13" t="str">
        <f>IFERROR(IF(A20&lt;1,'Matriz Nº1 Identificación'!B20,'Matriz Nº2 Análisis'!E20)," ")</f>
        <v xml:space="preserve"> </v>
      </c>
      <c r="D20" s="13" t="str">
        <f>IF(A20&lt;1,'Matriz Nº1 Identificación'!B20,'Matriz Nº2 Análisis'!I20)</f>
        <v xml:space="preserve"> </v>
      </c>
      <c r="E20" s="102"/>
      <c r="F20" s="103"/>
      <c r="G20" s="103"/>
      <c r="H20" s="103"/>
      <c r="I20" s="96" t="str">
        <f>IFERROR(VLOOKUP(D20,'Tabla 12'!$B$4:$E$6,3,FALSE)," ")</f>
        <v xml:space="preserve"> </v>
      </c>
      <c r="J20" s="95" t="str">
        <f>IFERROR(VLOOKUP(I20,'Tabla 12'!$D$5:$E$6,2,FALSE)," ")</f>
        <v xml:space="preserve"> </v>
      </c>
      <c r="K20" s="10"/>
      <c r="L20" s="442"/>
      <c r="M20" s="143" t="s">
        <v>141</v>
      </c>
      <c r="N20" s="145">
        <f t="shared" si="0"/>
        <v>0</v>
      </c>
      <c r="O20" s="145">
        <f t="shared" si="0"/>
        <v>0</v>
      </c>
      <c r="P20" s="145"/>
      <c r="Q20" s="10"/>
      <c r="R20" s="10"/>
      <c r="S20" s="430"/>
      <c r="T20" s="143" t="s">
        <v>141</v>
      </c>
      <c r="U20" s="145">
        <f t="shared" si="1"/>
        <v>0</v>
      </c>
      <c r="V20" s="145">
        <f t="shared" si="1"/>
        <v>0</v>
      </c>
      <c r="W20" s="145"/>
      <c r="X20" s="10"/>
      <c r="Y20" s="10"/>
      <c r="Z20" s="10"/>
      <c r="AA20" s="10"/>
      <c r="AB20" s="10"/>
      <c r="AC20" s="10"/>
    </row>
    <row r="21" spans="1:29" ht="36.75" customHeight="1" x14ac:dyDescent="0.3">
      <c r="A21" s="4" t="str">
        <f>'Matriz Nº2 Análisis'!A21</f>
        <v>2. 3</v>
      </c>
      <c r="B21" s="13" t="str">
        <f>IF(A21&lt;1,'Matriz Nº1 Identificación'!F21,'Matriz Nº2 Análisis'!B21)</f>
        <v xml:space="preserve"> </v>
      </c>
      <c r="C21" s="13" t="str">
        <f>IFERROR(IF(A21&lt;1,'Matriz Nº1 Identificación'!B21,'Matriz Nº2 Análisis'!E21)," ")</f>
        <v xml:space="preserve"> </v>
      </c>
      <c r="D21" s="13" t="str">
        <f>IF(A21&lt;1,'Matriz Nº1 Identificación'!B21,'Matriz Nº2 Análisis'!I21)</f>
        <v xml:space="preserve"> </v>
      </c>
      <c r="E21" s="102"/>
      <c r="F21" s="103"/>
      <c r="G21" s="103"/>
      <c r="H21" s="103"/>
      <c r="I21" s="96" t="str">
        <f>IFERROR(VLOOKUP(D21,'Tabla 12'!$B$4:$E$6,3,FALSE)," ")</f>
        <v xml:space="preserve"> </v>
      </c>
      <c r="J21" s="95" t="str">
        <f>IFERROR(VLOOKUP(I21,'Tabla 12'!$D$5:$E$6,2,FALSE)," ")</f>
        <v xml:space="preserve"> </v>
      </c>
      <c r="K21" s="10"/>
      <c r="L21" s="442"/>
      <c r="M21" s="143" t="s">
        <v>142</v>
      </c>
      <c r="N21" s="145">
        <f t="shared" si="0"/>
        <v>0</v>
      </c>
      <c r="O21" s="145">
        <f t="shared" si="0"/>
        <v>0</v>
      </c>
      <c r="P21" s="145"/>
      <c r="Q21" s="10"/>
      <c r="R21" s="10"/>
      <c r="S21" s="430"/>
      <c r="T21" s="143" t="s">
        <v>142</v>
      </c>
      <c r="U21" s="145">
        <f t="shared" si="1"/>
        <v>0</v>
      </c>
      <c r="V21" s="145">
        <f t="shared" si="1"/>
        <v>0</v>
      </c>
      <c r="W21" s="145"/>
      <c r="X21" s="10"/>
      <c r="Y21" s="10"/>
      <c r="Z21" s="10"/>
      <c r="AA21" s="10"/>
      <c r="AB21" s="10"/>
      <c r="AC21" s="10"/>
    </row>
    <row r="22" spans="1:29" ht="36.75" customHeight="1" x14ac:dyDescent="0.3">
      <c r="A22" s="4" t="str">
        <f>'Matriz Nº2 Análisis'!A22</f>
        <v>2. 4</v>
      </c>
      <c r="B22" s="13" t="str">
        <f>IF(A22&lt;1,'Matriz Nº1 Identificación'!F22,'Matriz Nº2 Análisis'!B22)</f>
        <v xml:space="preserve"> </v>
      </c>
      <c r="C22" s="13" t="str">
        <f>IFERROR(IF(A22&lt;1,'Matriz Nº1 Identificación'!B22,'Matriz Nº2 Análisis'!E22)," ")</f>
        <v xml:space="preserve"> </v>
      </c>
      <c r="D22" s="13" t="str">
        <f>IF(A22&lt;1,'Matriz Nº1 Identificación'!B22,'Matriz Nº2 Análisis'!I22)</f>
        <v xml:space="preserve"> </v>
      </c>
      <c r="E22" s="102"/>
      <c r="F22" s="103"/>
      <c r="G22" s="103"/>
      <c r="H22" s="103"/>
      <c r="I22" s="96" t="str">
        <f>IFERROR(VLOOKUP(D22,'Tabla 12'!$B$4:$E$6,3,FALSE)," ")</f>
        <v xml:space="preserve"> </v>
      </c>
      <c r="J22" s="95" t="str">
        <f>IFERROR(VLOOKUP(I22,'Tabla 12'!$D$5:$E$6,2,FALSE)," ")</f>
        <v xml:space="preserve"> </v>
      </c>
      <c r="K22" s="10"/>
      <c r="L22" s="442"/>
      <c r="M22" s="143" t="s">
        <v>143</v>
      </c>
      <c r="N22" s="145">
        <f t="shared" si="0"/>
        <v>0</v>
      </c>
      <c r="O22" s="145">
        <f t="shared" si="0"/>
        <v>0</v>
      </c>
      <c r="P22" s="145"/>
      <c r="Q22" s="10"/>
      <c r="R22" s="10"/>
      <c r="S22" s="430"/>
      <c r="T22" s="143" t="s">
        <v>143</v>
      </c>
      <c r="U22" s="145">
        <f t="shared" si="1"/>
        <v>0</v>
      </c>
      <c r="V22" s="145">
        <f t="shared" si="1"/>
        <v>0</v>
      </c>
      <c r="W22" s="145"/>
      <c r="X22" s="10"/>
      <c r="Y22" s="10"/>
      <c r="Z22" s="10"/>
      <c r="AA22" s="10"/>
      <c r="AB22" s="10"/>
      <c r="AC22" s="10"/>
    </row>
    <row r="23" spans="1:29" ht="36.75" customHeight="1" x14ac:dyDescent="0.3">
      <c r="A23" s="4" t="str">
        <f>'Matriz Nº2 Análisis'!A23</f>
        <v>2. 5</v>
      </c>
      <c r="B23" s="13" t="str">
        <f>IF(A23&lt;1,'Matriz Nº1 Identificación'!F23,'Matriz Nº2 Análisis'!B23)</f>
        <v xml:space="preserve"> </v>
      </c>
      <c r="C23" s="13" t="str">
        <f>IFERROR(IF(A23&lt;1,'Matriz Nº1 Identificación'!B23,'Matriz Nº2 Análisis'!E23)," ")</f>
        <v xml:space="preserve"> </v>
      </c>
      <c r="D23" s="13" t="str">
        <f>IF(A23&lt;1,'Matriz Nº1 Identificación'!B23,'Matriz Nº2 Análisis'!I23)</f>
        <v xml:space="preserve"> </v>
      </c>
      <c r="E23" s="102"/>
      <c r="F23" s="103"/>
      <c r="G23" s="103"/>
      <c r="H23" s="103"/>
      <c r="I23" s="96" t="str">
        <f>IFERROR(VLOOKUP(D23,'Tabla 12'!$B$4:$E$6,3,FALSE)," ")</f>
        <v xml:space="preserve"> </v>
      </c>
      <c r="J23" s="95" t="str">
        <f>IFERROR(VLOOKUP(I23,'Tabla 12'!$D$5:$E$6,2,FALSE)," ")</f>
        <v xml:space="preserve"> </v>
      </c>
      <c r="K23" s="10"/>
      <c r="L23" s="442"/>
      <c r="M23" s="143" t="s">
        <v>144</v>
      </c>
      <c r="N23" s="145">
        <f t="shared" si="0"/>
        <v>0</v>
      </c>
      <c r="O23" s="145">
        <f t="shared" si="0"/>
        <v>0</v>
      </c>
      <c r="P23" s="145"/>
      <c r="Q23" s="10"/>
      <c r="R23" s="10"/>
      <c r="S23" s="430"/>
      <c r="T23" s="143" t="s">
        <v>144</v>
      </c>
      <c r="U23" s="145">
        <f t="shared" si="1"/>
        <v>0</v>
      </c>
      <c r="V23" s="145">
        <f t="shared" si="1"/>
        <v>0</v>
      </c>
      <c r="W23" s="145"/>
      <c r="X23" s="10"/>
      <c r="Y23" s="10"/>
      <c r="Z23" s="10"/>
      <c r="AA23" s="10"/>
      <c r="AB23" s="10"/>
      <c r="AC23" s="10"/>
    </row>
    <row r="24" spans="1:29" ht="36.75" customHeight="1" x14ac:dyDescent="0.3">
      <c r="A24" s="4" t="str">
        <f>'Matriz Nº2 Análisis'!A24</f>
        <v>2. 6</v>
      </c>
      <c r="B24" s="13" t="str">
        <f>IF(A24&lt;1,'Matriz Nº1 Identificación'!F24,'Matriz Nº2 Análisis'!B24)</f>
        <v xml:space="preserve"> </v>
      </c>
      <c r="C24" s="13" t="str">
        <f>IFERROR(IF(A24&lt;1,'Matriz Nº1 Identificación'!B24,'Matriz Nº2 Análisis'!E24)," ")</f>
        <v xml:space="preserve"> </v>
      </c>
      <c r="D24" s="13" t="str">
        <f>IF(A24&lt;1,'Matriz Nº1 Identificación'!B24,'Matriz Nº2 Análisis'!I24)</f>
        <v xml:space="preserve"> </v>
      </c>
      <c r="E24" s="102"/>
      <c r="F24" s="103"/>
      <c r="G24" s="103"/>
      <c r="H24" s="103"/>
      <c r="I24" s="96" t="str">
        <f>IFERROR(VLOOKUP(D24,'Tabla 12'!$B$4:$E$6,3,FALSE)," ")</f>
        <v xml:space="preserve"> </v>
      </c>
      <c r="J24" s="95" t="str">
        <f>IFERROR(VLOOKUP(I24,'Tabla 12'!$D$5:$E$6,2,FALSE)," ")</f>
        <v xml:space="preserve"> </v>
      </c>
      <c r="K24" s="10"/>
      <c r="L24" s="443"/>
      <c r="M24" s="143" t="s">
        <v>145</v>
      </c>
      <c r="N24" s="145">
        <f t="shared" si="0"/>
        <v>0</v>
      </c>
      <c r="O24" s="145">
        <f t="shared" si="0"/>
        <v>0</v>
      </c>
      <c r="P24" s="145"/>
      <c r="Q24" s="10"/>
      <c r="R24" s="10"/>
      <c r="S24" s="431"/>
      <c r="T24" s="143" t="s">
        <v>145</v>
      </c>
      <c r="U24" s="145">
        <f t="shared" si="1"/>
        <v>0</v>
      </c>
      <c r="V24" s="145">
        <f t="shared" si="1"/>
        <v>0</v>
      </c>
      <c r="W24" s="145"/>
      <c r="X24" s="10"/>
      <c r="Y24" s="10"/>
      <c r="Z24" s="10"/>
      <c r="AA24" s="10"/>
      <c r="AB24" s="10"/>
      <c r="AC24" s="10"/>
    </row>
    <row r="25" spans="1:29" ht="36.75" customHeight="1" thickBot="1" x14ac:dyDescent="0.35">
      <c r="A25" s="4" t="str">
        <f>'Matriz Nº2 Análisis'!A25</f>
        <v>2. 7</v>
      </c>
      <c r="B25" s="13" t="str">
        <f>IF(A25&lt;1,'Matriz Nº1 Identificación'!F25,'Matriz Nº2 Análisis'!B25)</f>
        <v xml:space="preserve"> </v>
      </c>
      <c r="C25" s="13" t="str">
        <f>IFERROR(IF(A25&lt;1,'Matriz Nº1 Identificación'!B25,'Matriz Nº2 Análisis'!E25)," ")</f>
        <v xml:space="preserve"> </v>
      </c>
      <c r="D25" s="13" t="str">
        <f>IF(A25&lt;1,'Matriz Nº1 Identificación'!B25,'Matriz Nº2 Análisis'!I25)</f>
        <v xml:space="preserve"> </v>
      </c>
      <c r="E25" s="102"/>
      <c r="F25" s="103"/>
      <c r="G25" s="103"/>
      <c r="H25" s="103"/>
      <c r="I25" s="96" t="str">
        <f>IFERROR(VLOOKUP(D25,'Tabla 12'!$B$4:$E$6,3,FALSE)," ")</f>
        <v xml:space="preserve"> </v>
      </c>
      <c r="J25" s="95" t="str">
        <f>IFERROR(VLOOKUP(I25,'Tabla 12'!$D$5:$E$6,2,FALSE)," ")</f>
        <v xml:space="preserve"> </v>
      </c>
      <c r="K25" s="10"/>
      <c r="L25" s="10"/>
      <c r="M25" s="9"/>
      <c r="N25" s="145">
        <f>SUM(N10:N24)</f>
        <v>0</v>
      </c>
      <c r="O25" s="145">
        <f>SUM(O10:O24)</f>
        <v>0</v>
      </c>
      <c r="P25" s="145">
        <f>N25+O25</f>
        <v>0</v>
      </c>
      <c r="Q25" s="10"/>
      <c r="R25" s="10"/>
      <c r="S25" s="10"/>
      <c r="T25" s="10"/>
      <c r="U25" s="145">
        <f>SUM(U10:U24)</f>
        <v>0</v>
      </c>
      <c r="V25" s="145">
        <f>SUM(V10:V24)</f>
        <v>0</v>
      </c>
      <c r="W25" s="145">
        <f>U25+V25</f>
        <v>0</v>
      </c>
    </row>
    <row r="26" spans="1:29" ht="34.5" customHeight="1" thickBot="1" x14ac:dyDescent="0.35">
      <c r="A26" s="73" t="str">
        <f>'Matriz Nº1 Identificación'!A26</f>
        <v xml:space="preserve">Objetivo Estratégico: </v>
      </c>
      <c r="B26" s="427">
        <f>+'Matriz Nº1 Identificación'!B26:H26</f>
        <v>0</v>
      </c>
      <c r="C26" s="428"/>
      <c r="D26" s="428"/>
      <c r="E26" s="428"/>
      <c r="F26" s="428"/>
      <c r="G26" s="428"/>
      <c r="H26" s="428"/>
      <c r="I26" s="428"/>
      <c r="J26" s="428"/>
    </row>
    <row r="27" spans="1:29" ht="34.5" customHeight="1" x14ac:dyDescent="0.3">
      <c r="A27" s="12" t="str">
        <f>'Matriz Nº1 Identificación'!A27</f>
        <v>Objetivo táctico</v>
      </c>
      <c r="B27" s="168" t="str">
        <f>+'Matriz Nº1 Identificación'!B27:H27</f>
        <v>3. Garantizar el convivio cultural de los funcionarios de la Imprenta Nacional</v>
      </c>
      <c r="C27" s="169"/>
      <c r="D27" s="169"/>
      <c r="E27" s="169"/>
      <c r="F27" s="170"/>
      <c r="G27" s="170"/>
      <c r="H27" s="170"/>
      <c r="I27" s="170"/>
      <c r="J27" s="171"/>
      <c r="L27" s="109" t="s">
        <v>127</v>
      </c>
      <c r="M27" s="1">
        <f>COUNTIF($B$8:$B$1087, L28)</f>
        <v>0</v>
      </c>
      <c r="N27" s="144" t="s">
        <v>128</v>
      </c>
      <c r="O27" s="144" t="s">
        <v>129</v>
      </c>
      <c r="P27" s="109" t="s">
        <v>130</v>
      </c>
      <c r="S27" s="109" t="s">
        <v>127</v>
      </c>
      <c r="T27">
        <f>COUNTIF($B$8:$B$1087, "1. Lograr una estructura orgánica robusta que visualice la razón de ser de la institución")</f>
        <v>0</v>
      </c>
      <c r="U27" s="188" t="s">
        <v>128</v>
      </c>
      <c r="V27" s="188" t="s">
        <v>129</v>
      </c>
      <c r="W27" s="109" t="s">
        <v>130</v>
      </c>
    </row>
    <row r="28" spans="1:29" ht="36.75" customHeight="1" x14ac:dyDescent="0.3">
      <c r="A28" s="4" t="str">
        <f>'Matriz Nº2 Análisis'!A28</f>
        <v>3. 1</v>
      </c>
      <c r="B28" s="13" t="str">
        <f>IF(A28&lt;1,'Matriz Nº1 Identificación'!F28,'Matriz Nº2 Análisis'!B28)</f>
        <v xml:space="preserve"> </v>
      </c>
      <c r="C28" s="13" t="str">
        <f>IFERROR(IF(A28&lt;1,'Matriz Nº1 Identificación'!B28,'Matriz Nº2 Análisis'!E28)," ")</f>
        <v xml:space="preserve"> </v>
      </c>
      <c r="D28" s="13" t="str">
        <f>IF(A28&lt;1,'Matriz Nº1 Identificación'!B28,'Matriz Nº2 Análisis'!I28)</f>
        <v xml:space="preserve"> </v>
      </c>
      <c r="E28" s="102"/>
      <c r="F28" s="103"/>
      <c r="G28" s="103"/>
      <c r="H28" s="103"/>
      <c r="I28" s="96" t="str">
        <f>IFERROR(VLOOKUP(D28,'Tabla 12'!$B$4:$E$6,3,FALSE)," ")</f>
        <v xml:space="preserve"> </v>
      </c>
      <c r="J28" s="95" t="str">
        <f>IFERROR(VLOOKUP(I28,'Tabla 12'!$D$5:$E$6,2,FALSE)," ")</f>
        <v xml:space="preserve"> </v>
      </c>
      <c r="K28" s="10"/>
      <c r="L28" s="429" t="str">
        <f>'Datos Validaciones PAO'!A3</f>
        <v xml:space="preserve">MGP-TAM-OCP 2. Mejorar las habilidades técnicas y analíticas del personal para entregar bienes y servicios de mayor calidad.		</v>
      </c>
      <c r="M28" s="143" t="s">
        <v>131</v>
      </c>
      <c r="N28" s="145">
        <f>+COUNTIFS($B$10:$B$1087,$M28,$J$10:$J$1087,N$9)</f>
        <v>0</v>
      </c>
      <c r="O28" s="145">
        <f>+COUNTIFS($B$10:$B$1087,$M28,$J$10:$J$1087,O$9)</f>
        <v>0</v>
      </c>
      <c r="P28" s="145"/>
      <c r="Q28" s="10"/>
      <c r="R28" s="10"/>
      <c r="S28" s="429" t="str">
        <f>'Datos Validaciones PAO'!A8</f>
        <v xml:space="preserve">MGP-TAM-OCP 7. Impulsar la estrategia de teletrabajo.		</v>
      </c>
      <c r="T28" s="143" t="s">
        <v>131</v>
      </c>
      <c r="U28" s="145">
        <f>+COUNTIFS($B$10:$B$1087,$M28,$J$10:$J$1087,U$9)</f>
        <v>0</v>
      </c>
      <c r="V28" s="145">
        <f>+COUNTIFS($B$10:$B$1087,$M28,$J$10:$J$1087,V$9)</f>
        <v>0</v>
      </c>
      <c r="W28" s="145"/>
    </row>
    <row r="29" spans="1:29" ht="36.75" customHeight="1" x14ac:dyDescent="0.3">
      <c r="A29" s="4" t="str">
        <f>'Matriz Nº2 Análisis'!A29</f>
        <v>3. 2</v>
      </c>
      <c r="B29" s="13" t="str">
        <f>IF(A29&lt;1,'Matriz Nº1 Identificación'!F29,'Matriz Nº2 Análisis'!B29)</f>
        <v xml:space="preserve"> </v>
      </c>
      <c r="C29" s="13" t="str">
        <f>IFERROR(IF(A29&lt;1,'Matriz Nº1 Identificación'!B29,'Matriz Nº2 Análisis'!E29)," ")</f>
        <v xml:space="preserve"> </v>
      </c>
      <c r="D29" s="13" t="str">
        <f>IF(A29&lt;1,'Matriz Nº1 Identificación'!B29,'Matriz Nº2 Análisis'!I29)</f>
        <v xml:space="preserve"> </v>
      </c>
      <c r="E29" s="102"/>
      <c r="F29" s="103"/>
      <c r="G29" s="103"/>
      <c r="H29" s="103"/>
      <c r="I29" s="96" t="str">
        <f>IFERROR(VLOOKUP(D29,'Tabla 12'!$B$4:$E$6,3,FALSE)," ")</f>
        <v xml:space="preserve"> </v>
      </c>
      <c r="J29" s="95" t="str">
        <f>IFERROR(VLOOKUP(I29,'Tabla 12'!$D$5:$E$6,2,FALSE)," ")</f>
        <v xml:space="preserve"> </v>
      </c>
      <c r="K29" s="10"/>
      <c r="L29" s="430"/>
      <c r="M29" s="143" t="s">
        <v>132</v>
      </c>
      <c r="N29" s="145">
        <f t="shared" ref="N29:O42" si="2">+COUNTIFS($B$10:$B$1087,$M29,$J$10:$J$1087,N$9)</f>
        <v>0</v>
      </c>
      <c r="O29" s="145">
        <f t="shared" si="2"/>
        <v>0</v>
      </c>
      <c r="P29" s="145"/>
      <c r="Q29" s="10"/>
      <c r="R29" s="10"/>
      <c r="S29" s="430"/>
      <c r="T29" s="143" t="s">
        <v>132</v>
      </c>
      <c r="U29" s="145">
        <f t="shared" ref="U29:V42" si="3">+COUNTIFS($B$10:$B$1087,$M29,$J$10:$J$1087,U$9)</f>
        <v>0</v>
      </c>
      <c r="V29" s="145">
        <f t="shared" si="3"/>
        <v>0</v>
      </c>
      <c r="W29" s="145"/>
    </row>
    <row r="30" spans="1:29" ht="36.75" customHeight="1" x14ac:dyDescent="0.3">
      <c r="A30" s="4" t="str">
        <f>'Matriz Nº2 Análisis'!A30</f>
        <v>3. 3</v>
      </c>
      <c r="B30" s="13" t="str">
        <f>IF(A30&lt;1,'Matriz Nº1 Identificación'!F30,'Matriz Nº2 Análisis'!B30)</f>
        <v xml:space="preserve"> </v>
      </c>
      <c r="C30" s="13" t="str">
        <f>IFERROR(IF(A30&lt;1,'Matriz Nº1 Identificación'!B30,'Matriz Nº2 Análisis'!E30)," ")</f>
        <v xml:space="preserve"> </v>
      </c>
      <c r="D30" s="13" t="str">
        <f>IF(A30&lt;1,'Matriz Nº1 Identificación'!B30,'Matriz Nº2 Análisis'!I30)</f>
        <v xml:space="preserve"> </v>
      </c>
      <c r="E30" s="102"/>
      <c r="F30" s="103"/>
      <c r="G30" s="103"/>
      <c r="H30" s="103"/>
      <c r="I30" s="96" t="str">
        <f>IFERROR(VLOOKUP(D30,'Tabla 12'!$B$4:$E$6,3,FALSE)," ")</f>
        <v xml:space="preserve"> </v>
      </c>
      <c r="J30" s="95" t="str">
        <f>IFERROR(VLOOKUP(I30,'Tabla 12'!$D$5:$E$6,2,FALSE)," ")</f>
        <v xml:space="preserve"> </v>
      </c>
      <c r="K30" s="10"/>
      <c r="L30" s="430"/>
      <c r="M30" s="143" t="s">
        <v>133</v>
      </c>
      <c r="N30" s="145">
        <f t="shared" si="2"/>
        <v>0</v>
      </c>
      <c r="O30" s="145">
        <f t="shared" si="2"/>
        <v>0</v>
      </c>
      <c r="P30" s="145"/>
      <c r="Q30" s="10"/>
      <c r="R30" s="10"/>
      <c r="S30" s="430"/>
      <c r="T30" s="143" t="s">
        <v>133</v>
      </c>
      <c r="U30" s="145">
        <f t="shared" si="3"/>
        <v>0</v>
      </c>
      <c r="V30" s="145">
        <f t="shared" si="3"/>
        <v>0</v>
      </c>
      <c r="W30" s="145"/>
    </row>
    <row r="31" spans="1:29" ht="36.75" customHeight="1" x14ac:dyDescent="0.3">
      <c r="A31" s="4" t="str">
        <f>'Matriz Nº2 Análisis'!A31</f>
        <v>3. 4</v>
      </c>
      <c r="B31" s="13" t="str">
        <f>IF(A31&lt;1,'Matriz Nº1 Identificación'!F31,'Matriz Nº2 Análisis'!B31)</f>
        <v xml:space="preserve"> </v>
      </c>
      <c r="C31" s="13" t="str">
        <f>IFERROR(IF(A31&lt;1,'Matriz Nº1 Identificación'!B31,'Matriz Nº2 Análisis'!E31)," ")</f>
        <v xml:space="preserve"> </v>
      </c>
      <c r="D31" s="13" t="str">
        <f>IF(A31&lt;1,'Matriz Nº1 Identificación'!B31,'Matriz Nº2 Análisis'!I31)</f>
        <v xml:space="preserve"> </v>
      </c>
      <c r="E31" s="102"/>
      <c r="F31" s="103"/>
      <c r="G31" s="103"/>
      <c r="H31" s="103"/>
      <c r="I31" s="96" t="str">
        <f>IFERROR(VLOOKUP(D31,'Tabla 12'!$B$4:$E$6,3,FALSE)," ")</f>
        <v xml:space="preserve"> </v>
      </c>
      <c r="J31" s="95" t="str">
        <f>IFERROR(VLOOKUP(I31,'Tabla 12'!$D$5:$E$6,2,FALSE)," ")</f>
        <v xml:space="preserve"> </v>
      </c>
      <c r="K31" s="10"/>
      <c r="L31" s="430"/>
      <c r="M31" s="143" t="s">
        <v>134</v>
      </c>
      <c r="N31" s="145">
        <f t="shared" si="2"/>
        <v>0</v>
      </c>
      <c r="O31" s="145">
        <f t="shared" si="2"/>
        <v>0</v>
      </c>
      <c r="P31" s="145"/>
      <c r="Q31" s="10"/>
      <c r="R31" s="10"/>
      <c r="S31" s="430"/>
      <c r="T31" s="143" t="s">
        <v>134</v>
      </c>
      <c r="U31" s="145">
        <f t="shared" si="3"/>
        <v>0</v>
      </c>
      <c r="V31" s="145">
        <f t="shared" si="3"/>
        <v>0</v>
      </c>
      <c r="W31" s="145"/>
    </row>
    <row r="32" spans="1:29" ht="36.75" customHeight="1" x14ac:dyDescent="0.3">
      <c r="A32" s="4" t="str">
        <f>'Matriz Nº2 Análisis'!A32</f>
        <v>3. 5</v>
      </c>
      <c r="B32" s="13" t="str">
        <f>IF(A32&lt;1,'Matriz Nº1 Identificación'!F32,'Matriz Nº2 Análisis'!B32)</f>
        <v xml:space="preserve"> </v>
      </c>
      <c r="C32" s="13" t="str">
        <f>IFERROR(IF(A32&lt;1,'Matriz Nº1 Identificación'!B32,'Matriz Nº2 Análisis'!E32)," ")</f>
        <v xml:space="preserve"> </v>
      </c>
      <c r="D32" s="13" t="str">
        <f>IF(A32&lt;1,'Matriz Nº1 Identificación'!B32,'Matriz Nº2 Análisis'!I32)</f>
        <v xml:space="preserve"> </v>
      </c>
      <c r="E32" s="102"/>
      <c r="F32" s="103"/>
      <c r="G32" s="103"/>
      <c r="H32" s="103"/>
      <c r="I32" s="96" t="str">
        <f>IFERROR(VLOOKUP(D32,'Tabla 12'!$B$4:$E$6,3,FALSE)," ")</f>
        <v xml:space="preserve"> </v>
      </c>
      <c r="J32" s="95" t="str">
        <f>IFERROR(VLOOKUP(I32,'Tabla 12'!$D$5:$E$6,2,FALSE)," ")</f>
        <v xml:space="preserve"> </v>
      </c>
      <c r="K32" s="10"/>
      <c r="L32" s="430"/>
      <c r="M32" s="143" t="s">
        <v>135</v>
      </c>
      <c r="N32" s="145">
        <f t="shared" si="2"/>
        <v>0</v>
      </c>
      <c r="O32" s="145">
        <f t="shared" si="2"/>
        <v>0</v>
      </c>
      <c r="P32" s="145"/>
      <c r="Q32" s="10"/>
      <c r="R32" s="10"/>
      <c r="S32" s="430"/>
      <c r="T32" s="143" t="s">
        <v>135</v>
      </c>
      <c r="U32" s="145">
        <f t="shared" si="3"/>
        <v>0</v>
      </c>
      <c r="V32" s="145">
        <f t="shared" si="3"/>
        <v>0</v>
      </c>
      <c r="W32" s="145"/>
    </row>
    <row r="33" spans="1:23" ht="36.75" customHeight="1" x14ac:dyDescent="0.3">
      <c r="A33" s="4" t="str">
        <f>'Matriz Nº2 Análisis'!A33</f>
        <v>3. 6</v>
      </c>
      <c r="B33" s="13" t="str">
        <f>IF(A33&lt;1,'Matriz Nº1 Identificación'!F33,'Matriz Nº2 Análisis'!B33)</f>
        <v xml:space="preserve"> </v>
      </c>
      <c r="C33" s="13" t="str">
        <f>IFERROR(IF(A33&lt;1,'Matriz Nº1 Identificación'!B33,'Matriz Nº2 Análisis'!E33)," ")</f>
        <v xml:space="preserve"> </v>
      </c>
      <c r="D33" s="13" t="str">
        <f>IF(A33&lt;1,'Matriz Nº1 Identificación'!B33,'Matriz Nº2 Análisis'!I33)</f>
        <v xml:space="preserve"> </v>
      </c>
      <c r="E33" s="102"/>
      <c r="F33" s="103"/>
      <c r="G33" s="103"/>
      <c r="H33" s="103"/>
      <c r="I33" s="96" t="str">
        <f>IFERROR(VLOOKUP(D33,'Tabla 12'!$B$4:$E$6,3,FALSE)," ")</f>
        <v xml:space="preserve"> </v>
      </c>
      <c r="J33" s="95" t="str">
        <f>IFERROR(VLOOKUP(I33,'Tabla 12'!$D$5:$E$6,2,FALSE)," ")</f>
        <v xml:space="preserve"> </v>
      </c>
      <c r="K33" s="10"/>
      <c r="L33" s="430"/>
      <c r="M33" s="143" t="s">
        <v>136</v>
      </c>
      <c r="N33" s="145">
        <f t="shared" si="2"/>
        <v>0</v>
      </c>
      <c r="O33" s="145">
        <f t="shared" si="2"/>
        <v>0</v>
      </c>
      <c r="P33" s="145"/>
      <c r="Q33" s="10"/>
      <c r="R33" s="10"/>
      <c r="S33" s="430"/>
      <c r="T33" s="143" t="s">
        <v>136</v>
      </c>
      <c r="U33" s="145">
        <f t="shared" si="3"/>
        <v>0</v>
      </c>
      <c r="V33" s="145">
        <f t="shared" si="3"/>
        <v>0</v>
      </c>
      <c r="W33" s="145"/>
    </row>
    <row r="34" spans="1:23" ht="36.75" customHeight="1" thickBot="1" x14ac:dyDescent="0.35">
      <c r="A34" s="4" t="str">
        <f>'Matriz Nº2 Análisis'!A34</f>
        <v>3. 7</v>
      </c>
      <c r="B34" s="13" t="str">
        <f>IF(A34&lt;1,'Matriz Nº1 Identificación'!F34,'Matriz Nº2 Análisis'!B34)</f>
        <v xml:space="preserve"> </v>
      </c>
      <c r="C34" s="13" t="str">
        <f>IFERROR(IF(A34&lt;1,'Matriz Nº1 Identificación'!B34,'Matriz Nº2 Análisis'!E34)," ")</f>
        <v xml:space="preserve"> </v>
      </c>
      <c r="D34" s="13" t="str">
        <f>IF(A34&lt;1,'Matriz Nº1 Identificación'!B34,'Matriz Nº2 Análisis'!I34)</f>
        <v xml:space="preserve"> </v>
      </c>
      <c r="E34" s="102"/>
      <c r="F34" s="103"/>
      <c r="G34" s="103"/>
      <c r="H34" s="103"/>
      <c r="I34" s="96" t="str">
        <f>IFERROR(VLOOKUP(D34,'Tabla 12'!$B$4:$E$6,3,FALSE)," ")</f>
        <v xml:space="preserve"> </v>
      </c>
      <c r="J34" s="95" t="str">
        <f>IFERROR(VLOOKUP(I34,'Tabla 12'!$D$5:$E$6,2,FALSE)," ")</f>
        <v xml:space="preserve"> </v>
      </c>
      <c r="K34" s="10"/>
      <c r="L34" s="430"/>
      <c r="M34" s="143" t="s">
        <v>137</v>
      </c>
      <c r="N34" s="145">
        <f t="shared" si="2"/>
        <v>0</v>
      </c>
      <c r="O34" s="145">
        <f t="shared" si="2"/>
        <v>0</v>
      </c>
      <c r="P34" s="145"/>
      <c r="Q34" s="10"/>
      <c r="R34" s="10"/>
      <c r="S34" s="430"/>
      <c r="T34" s="143" t="s">
        <v>137</v>
      </c>
      <c r="U34" s="145">
        <f t="shared" si="3"/>
        <v>0</v>
      </c>
      <c r="V34" s="145">
        <f t="shared" si="3"/>
        <v>0</v>
      </c>
      <c r="W34" s="145"/>
    </row>
    <row r="35" spans="1:23" ht="34.5" customHeight="1" thickBot="1" x14ac:dyDescent="0.35">
      <c r="A35" s="73" t="str">
        <f>'Matriz Nº1 Identificación'!A35</f>
        <v xml:space="preserve">Objetivo Estratégico: </v>
      </c>
      <c r="B35" s="427">
        <f>+'Matriz Nº1 Identificación'!B35:H35</f>
        <v>0</v>
      </c>
      <c r="C35" s="428"/>
      <c r="D35" s="428"/>
      <c r="E35" s="428"/>
      <c r="F35" s="428"/>
      <c r="G35" s="428"/>
      <c r="H35" s="428"/>
      <c r="I35" s="428"/>
      <c r="J35" s="428"/>
      <c r="L35" s="430"/>
      <c r="M35" s="143" t="s">
        <v>138</v>
      </c>
      <c r="N35" s="145">
        <f t="shared" si="2"/>
        <v>0</v>
      </c>
      <c r="O35" s="145">
        <f t="shared" si="2"/>
        <v>0</v>
      </c>
      <c r="P35" s="146"/>
      <c r="S35" s="430"/>
      <c r="T35" s="143" t="s">
        <v>138</v>
      </c>
      <c r="U35" s="145">
        <f t="shared" si="3"/>
        <v>0</v>
      </c>
      <c r="V35" s="145">
        <f t="shared" si="3"/>
        <v>0</v>
      </c>
      <c r="W35" s="146"/>
    </row>
    <row r="36" spans="1:23" ht="34.5" customHeight="1" x14ac:dyDescent="0.3">
      <c r="A36" s="12" t="str">
        <f>'Matriz Nº1 Identificación'!A36</f>
        <v>Objetivo táctico</v>
      </c>
      <c r="B36" s="168" t="str">
        <f>+'Matriz Nº1 Identificación'!B36:H36</f>
        <v xml:space="preserve">4. Contar con un sistema de producción de Diarios Oficiales que facilite el desarrollo eficiente de los servicios de publicación. </v>
      </c>
      <c r="C36" s="169"/>
      <c r="D36" s="169"/>
      <c r="E36" s="169"/>
      <c r="F36" s="170"/>
      <c r="G36" s="170"/>
      <c r="H36" s="170"/>
      <c r="I36" s="170"/>
      <c r="J36" s="171"/>
      <c r="L36" s="430"/>
      <c r="M36" s="143" t="s">
        <v>139</v>
      </c>
      <c r="N36" s="145">
        <f t="shared" si="2"/>
        <v>0</v>
      </c>
      <c r="O36" s="145">
        <f t="shared" si="2"/>
        <v>0</v>
      </c>
      <c r="P36" s="146"/>
      <c r="S36" s="430"/>
      <c r="T36" s="143" t="s">
        <v>139</v>
      </c>
      <c r="U36" s="145">
        <f t="shared" si="3"/>
        <v>0</v>
      </c>
      <c r="V36" s="145">
        <f t="shared" si="3"/>
        <v>0</v>
      </c>
      <c r="W36" s="146"/>
    </row>
    <row r="37" spans="1:23" ht="36.75" customHeight="1" x14ac:dyDescent="0.3">
      <c r="A37" s="4" t="str">
        <f>'Matriz Nº2 Análisis'!A37</f>
        <v>4. 1</v>
      </c>
      <c r="B37" s="13" t="str">
        <f>IF(A37&lt;1,'Matriz Nº1 Identificación'!F37,'Matriz Nº2 Análisis'!B37)</f>
        <v xml:space="preserve"> </v>
      </c>
      <c r="C37" s="13" t="str">
        <f>IFERROR(IF(A37&lt;1,'Matriz Nº1 Identificación'!B37,'Matriz Nº2 Análisis'!E37)," ")</f>
        <v xml:space="preserve"> </v>
      </c>
      <c r="D37" s="13" t="str">
        <f>IF(A37&lt;1,'Matriz Nº1 Identificación'!B37,'Matriz Nº2 Análisis'!I37)</f>
        <v xml:space="preserve"> </v>
      </c>
      <c r="E37" s="102"/>
      <c r="F37" s="103"/>
      <c r="G37" s="103"/>
      <c r="H37" s="103"/>
      <c r="I37" s="96" t="str">
        <f>IFERROR(VLOOKUP(D37,'Tabla 12'!$B$4:$E$6,3,FALSE)," ")</f>
        <v xml:space="preserve"> </v>
      </c>
      <c r="J37" s="95" t="str">
        <f>IFERROR(VLOOKUP(I37,'Tabla 12'!$D$5:$E$6,2,FALSE)," ")</f>
        <v xml:space="preserve"> </v>
      </c>
      <c r="K37" s="10"/>
      <c r="L37" s="430"/>
      <c r="M37" s="143" t="s">
        <v>140</v>
      </c>
      <c r="N37" s="145">
        <f t="shared" si="2"/>
        <v>0</v>
      </c>
      <c r="O37" s="145">
        <f t="shared" si="2"/>
        <v>0</v>
      </c>
      <c r="P37" s="145"/>
      <c r="Q37" s="10"/>
      <c r="R37" s="10"/>
      <c r="S37" s="430"/>
      <c r="T37" s="143" t="s">
        <v>140</v>
      </c>
      <c r="U37" s="145">
        <f t="shared" si="3"/>
        <v>0</v>
      </c>
      <c r="V37" s="145">
        <f t="shared" si="3"/>
        <v>0</v>
      </c>
      <c r="W37" s="145"/>
    </row>
    <row r="38" spans="1:23" ht="36.75" customHeight="1" x14ac:dyDescent="0.3">
      <c r="A38" s="4" t="str">
        <f>'Matriz Nº2 Análisis'!A38</f>
        <v>4. 2</v>
      </c>
      <c r="B38" s="13" t="str">
        <f>IF(A38&lt;1,'Matriz Nº1 Identificación'!F38,'Matriz Nº2 Análisis'!B38)</f>
        <v xml:space="preserve"> </v>
      </c>
      <c r="C38" s="13" t="str">
        <f>IFERROR(IF(A38&lt;1,'Matriz Nº1 Identificación'!B38,'Matriz Nº2 Análisis'!E38)," ")</f>
        <v xml:space="preserve"> </v>
      </c>
      <c r="D38" s="13" t="str">
        <f>IF(A38&lt;1,'Matriz Nº1 Identificación'!B38,'Matriz Nº2 Análisis'!I38)</f>
        <v xml:space="preserve"> </v>
      </c>
      <c r="E38" s="102"/>
      <c r="F38" s="103"/>
      <c r="G38" s="103"/>
      <c r="H38" s="103"/>
      <c r="I38" s="96" t="str">
        <f>IFERROR(VLOOKUP(D38,'Tabla 12'!$B$4:$E$6,3,FALSE)," ")</f>
        <v xml:space="preserve"> </v>
      </c>
      <c r="J38" s="95" t="str">
        <f>IFERROR(VLOOKUP(I38,'Tabla 12'!$D$5:$E$6,2,FALSE)," ")</f>
        <v xml:space="preserve"> </v>
      </c>
      <c r="K38" s="10"/>
      <c r="L38" s="430"/>
      <c r="M38" s="143" t="s">
        <v>141</v>
      </c>
      <c r="N38" s="145">
        <f t="shared" si="2"/>
        <v>0</v>
      </c>
      <c r="O38" s="145">
        <f t="shared" si="2"/>
        <v>0</v>
      </c>
      <c r="P38" s="145"/>
      <c r="Q38" s="10"/>
      <c r="R38" s="10"/>
      <c r="S38" s="430"/>
      <c r="T38" s="143" t="s">
        <v>141</v>
      </c>
      <c r="U38" s="145">
        <f t="shared" si="3"/>
        <v>0</v>
      </c>
      <c r="V38" s="145">
        <f t="shared" si="3"/>
        <v>0</v>
      </c>
      <c r="W38" s="145"/>
    </row>
    <row r="39" spans="1:23" ht="36.75" customHeight="1" x14ac:dyDescent="0.3">
      <c r="A39" s="4" t="str">
        <f>'Matriz Nº2 Análisis'!A39</f>
        <v>4. 3</v>
      </c>
      <c r="B39" s="13" t="str">
        <f>IF(A39&lt;1,'Matriz Nº1 Identificación'!F39,'Matriz Nº2 Análisis'!B39)</f>
        <v xml:space="preserve"> </v>
      </c>
      <c r="C39" s="13" t="str">
        <f>IFERROR(IF(A39&lt;1,'Matriz Nº1 Identificación'!B39,'Matriz Nº2 Análisis'!E39)," ")</f>
        <v xml:space="preserve"> </v>
      </c>
      <c r="D39" s="13" t="str">
        <f>IF(A39&lt;1,'Matriz Nº1 Identificación'!B39,'Matriz Nº2 Análisis'!I39)</f>
        <v xml:space="preserve"> </v>
      </c>
      <c r="E39" s="102"/>
      <c r="F39" s="103"/>
      <c r="G39" s="103"/>
      <c r="H39" s="103"/>
      <c r="I39" s="96" t="str">
        <f>IFERROR(VLOOKUP(D39,'Tabla 12'!$B$4:$E$6,3,FALSE)," ")</f>
        <v xml:space="preserve"> </v>
      </c>
      <c r="J39" s="95" t="str">
        <f>IFERROR(VLOOKUP(I39,'Tabla 12'!$D$5:$E$6,2,FALSE)," ")</f>
        <v xml:space="preserve"> </v>
      </c>
      <c r="K39" s="10"/>
      <c r="L39" s="430"/>
      <c r="M39" s="143" t="s">
        <v>142</v>
      </c>
      <c r="N39" s="145">
        <f t="shared" si="2"/>
        <v>0</v>
      </c>
      <c r="O39" s="145">
        <f t="shared" si="2"/>
        <v>0</v>
      </c>
      <c r="P39" s="145"/>
      <c r="Q39" s="10"/>
      <c r="R39" s="10"/>
      <c r="S39" s="430"/>
      <c r="T39" s="143" t="s">
        <v>142</v>
      </c>
      <c r="U39" s="145">
        <f t="shared" si="3"/>
        <v>0</v>
      </c>
      <c r="V39" s="145">
        <f t="shared" si="3"/>
        <v>0</v>
      </c>
      <c r="W39" s="145"/>
    </row>
    <row r="40" spans="1:23" ht="36.75" customHeight="1" x14ac:dyDescent="0.3">
      <c r="A40" s="4" t="str">
        <f>'Matriz Nº2 Análisis'!A40</f>
        <v>4. 4</v>
      </c>
      <c r="B40" s="13" t="str">
        <f>IF(A40&lt;1,'Matriz Nº1 Identificación'!F40,'Matriz Nº2 Análisis'!B40)</f>
        <v xml:space="preserve"> </v>
      </c>
      <c r="C40" s="13" t="str">
        <f>IFERROR(IF(A40&lt;1,'Matriz Nº1 Identificación'!B40,'Matriz Nº2 Análisis'!E40)," ")</f>
        <v xml:space="preserve"> </v>
      </c>
      <c r="D40" s="13" t="str">
        <f>IF(A40&lt;1,'Matriz Nº1 Identificación'!B40,'Matriz Nº2 Análisis'!I40)</f>
        <v xml:space="preserve"> </v>
      </c>
      <c r="E40" s="102"/>
      <c r="F40" s="103"/>
      <c r="G40" s="103"/>
      <c r="H40" s="103"/>
      <c r="I40" s="96" t="str">
        <f>IFERROR(VLOOKUP(D40,'Tabla 12'!$B$4:$E$6,3,FALSE)," ")</f>
        <v xml:space="preserve"> </v>
      </c>
      <c r="J40" s="95" t="str">
        <f>IFERROR(VLOOKUP(I40,'Tabla 12'!$D$5:$E$6,2,FALSE)," ")</f>
        <v xml:space="preserve"> </v>
      </c>
      <c r="K40" s="10"/>
      <c r="L40" s="430"/>
      <c r="M40" s="143" t="s">
        <v>143</v>
      </c>
      <c r="N40" s="145">
        <f t="shared" si="2"/>
        <v>0</v>
      </c>
      <c r="O40" s="145">
        <f t="shared" si="2"/>
        <v>0</v>
      </c>
      <c r="P40" s="145"/>
      <c r="Q40" s="10"/>
      <c r="R40" s="10"/>
      <c r="S40" s="430"/>
      <c r="T40" s="143" t="s">
        <v>143</v>
      </c>
      <c r="U40" s="145">
        <f t="shared" si="3"/>
        <v>0</v>
      </c>
      <c r="V40" s="145">
        <f t="shared" si="3"/>
        <v>0</v>
      </c>
      <c r="W40" s="145"/>
    </row>
    <row r="41" spans="1:23" ht="36.75" customHeight="1" x14ac:dyDescent="0.3">
      <c r="A41" s="4" t="str">
        <f>'Matriz Nº2 Análisis'!A41</f>
        <v>4. 5</v>
      </c>
      <c r="B41" s="13" t="str">
        <f>IF(A41&lt;1,'Matriz Nº1 Identificación'!F41,'Matriz Nº2 Análisis'!B41)</f>
        <v xml:space="preserve"> </v>
      </c>
      <c r="C41" s="13" t="str">
        <f>IFERROR(IF(A41&lt;1,'Matriz Nº1 Identificación'!B41,'Matriz Nº2 Análisis'!E41)," ")</f>
        <v xml:space="preserve"> </v>
      </c>
      <c r="D41" s="13" t="str">
        <f>IF(A41&lt;1,'Matriz Nº1 Identificación'!B41,'Matriz Nº2 Análisis'!I41)</f>
        <v xml:space="preserve"> </v>
      </c>
      <c r="E41" s="102"/>
      <c r="F41" s="103"/>
      <c r="G41" s="103"/>
      <c r="H41" s="103"/>
      <c r="I41" s="96" t="str">
        <f>IFERROR(VLOOKUP(D41,'Tabla 12'!$B$4:$E$6,3,FALSE)," ")</f>
        <v xml:space="preserve"> </v>
      </c>
      <c r="J41" s="95" t="str">
        <f>IFERROR(VLOOKUP(I41,'Tabla 12'!$D$5:$E$6,2,FALSE)," ")</f>
        <v xml:space="preserve"> </v>
      </c>
      <c r="K41" s="10"/>
      <c r="L41" s="430"/>
      <c r="M41" s="143" t="s">
        <v>144</v>
      </c>
      <c r="N41" s="145">
        <f t="shared" si="2"/>
        <v>0</v>
      </c>
      <c r="O41" s="145">
        <f t="shared" si="2"/>
        <v>0</v>
      </c>
      <c r="P41" s="145"/>
      <c r="Q41" s="10"/>
      <c r="R41" s="10"/>
      <c r="S41" s="430"/>
      <c r="T41" s="143" t="s">
        <v>144</v>
      </c>
      <c r="U41" s="145">
        <f t="shared" si="3"/>
        <v>0</v>
      </c>
      <c r="V41" s="145">
        <f t="shared" si="3"/>
        <v>0</v>
      </c>
      <c r="W41" s="145"/>
    </row>
    <row r="42" spans="1:23" ht="36.75" customHeight="1" x14ac:dyDescent="0.3">
      <c r="A42" s="4" t="str">
        <f>'Matriz Nº2 Análisis'!A42</f>
        <v>4. 6</v>
      </c>
      <c r="B42" s="13" t="str">
        <f>IF(A42&lt;1,'Matriz Nº1 Identificación'!F42,'Matriz Nº2 Análisis'!B42)</f>
        <v xml:space="preserve"> </v>
      </c>
      <c r="C42" s="13" t="str">
        <f>IFERROR(IF(A42&lt;1,'Matriz Nº1 Identificación'!B42,'Matriz Nº2 Análisis'!E42)," ")</f>
        <v xml:space="preserve"> </v>
      </c>
      <c r="D42" s="13" t="str">
        <f>IF(A42&lt;1,'Matriz Nº1 Identificación'!B42,'Matriz Nº2 Análisis'!I42)</f>
        <v xml:space="preserve"> </v>
      </c>
      <c r="E42" s="102"/>
      <c r="F42" s="103"/>
      <c r="G42" s="103"/>
      <c r="H42" s="103"/>
      <c r="I42" s="96" t="str">
        <f>IFERROR(VLOOKUP(D42,'Tabla 12'!$B$4:$E$6,3,FALSE)," ")</f>
        <v xml:space="preserve"> </v>
      </c>
      <c r="J42" s="95" t="str">
        <f>IFERROR(VLOOKUP(I42,'Tabla 12'!$D$5:$E$6,2,FALSE)," ")</f>
        <v xml:space="preserve"> </v>
      </c>
      <c r="K42" s="10"/>
      <c r="L42" s="431"/>
      <c r="M42" s="143" t="s">
        <v>145</v>
      </c>
      <c r="N42" s="145">
        <f t="shared" si="2"/>
        <v>0</v>
      </c>
      <c r="O42" s="145">
        <f t="shared" si="2"/>
        <v>0</v>
      </c>
      <c r="P42" s="145"/>
      <c r="Q42" s="10"/>
      <c r="R42" s="10"/>
      <c r="S42" s="431"/>
      <c r="T42" s="143" t="s">
        <v>145</v>
      </c>
      <c r="U42" s="145">
        <f t="shared" si="3"/>
        <v>0</v>
      </c>
      <c r="V42" s="145">
        <f t="shared" si="3"/>
        <v>0</v>
      </c>
      <c r="W42" s="145"/>
    </row>
    <row r="43" spans="1:23" ht="36.75" customHeight="1" thickBot="1" x14ac:dyDescent="0.35">
      <c r="A43" s="4" t="str">
        <f>'Matriz Nº2 Análisis'!A43</f>
        <v>4. 7</v>
      </c>
      <c r="B43" s="13" t="str">
        <f>IF(A43&lt;1,'Matriz Nº1 Identificación'!F43,'Matriz Nº2 Análisis'!B43)</f>
        <v xml:space="preserve"> </v>
      </c>
      <c r="C43" s="13" t="str">
        <f>IFERROR(IF(A43&lt;1,'Matriz Nº1 Identificación'!B43,'Matriz Nº2 Análisis'!E43)," ")</f>
        <v xml:space="preserve"> </v>
      </c>
      <c r="D43" s="13" t="str">
        <f>IF(A43&lt;1,'Matriz Nº1 Identificación'!B43,'Matriz Nº2 Análisis'!I43)</f>
        <v xml:space="preserve"> </v>
      </c>
      <c r="E43" s="102"/>
      <c r="F43" s="103"/>
      <c r="G43" s="103"/>
      <c r="H43" s="103"/>
      <c r="I43" s="96" t="str">
        <f>IFERROR(VLOOKUP(D43,'Tabla 12'!$B$4:$E$6,3,FALSE)," ")</f>
        <v xml:space="preserve"> </v>
      </c>
      <c r="J43" s="95" t="str">
        <f>IFERROR(VLOOKUP(I43,'Tabla 12'!$D$5:$E$6,2,FALSE)," ")</f>
        <v xml:space="preserve"> </v>
      </c>
      <c r="K43" s="10"/>
      <c r="L43" s="10"/>
      <c r="M43" s="9"/>
      <c r="N43" s="145">
        <f>SUM(N28:N42)</f>
        <v>0</v>
      </c>
      <c r="O43" s="145">
        <f>SUM(O28:O42)</f>
        <v>0</v>
      </c>
      <c r="P43" s="145">
        <f>N43+O43</f>
        <v>0</v>
      </c>
      <c r="Q43" s="10"/>
      <c r="R43" s="10"/>
      <c r="S43" s="10"/>
      <c r="T43" s="10"/>
      <c r="U43" s="145">
        <f>SUM(U28:U42)</f>
        <v>0</v>
      </c>
      <c r="V43" s="145">
        <f>SUM(V28:V42)</f>
        <v>0</v>
      </c>
      <c r="W43" s="145">
        <f>U43+V43</f>
        <v>0</v>
      </c>
    </row>
    <row r="44" spans="1:23" ht="34.5" customHeight="1" thickBot="1" x14ac:dyDescent="0.35">
      <c r="A44" s="73" t="str">
        <f>'Matriz Nº1 Identificación'!A44</f>
        <v xml:space="preserve">Objetivo Estratégico: </v>
      </c>
      <c r="B44" s="427">
        <f>+'Matriz Nº1 Identificación'!B44:H44</f>
        <v>0</v>
      </c>
      <c r="C44" s="428"/>
      <c r="D44" s="428"/>
      <c r="E44" s="428"/>
      <c r="F44" s="428"/>
      <c r="G44" s="428"/>
      <c r="H44" s="428"/>
      <c r="I44" s="428"/>
      <c r="J44" s="428"/>
    </row>
    <row r="45" spans="1:23" ht="34.5" customHeight="1" x14ac:dyDescent="0.3">
      <c r="A45" s="12" t="str">
        <f>'Matriz Nº1 Identificación'!A45</f>
        <v>Objetivo táctico</v>
      </c>
      <c r="B45" s="168" t="str">
        <f>+'Matriz Nº1 Identificación'!B45:H45</f>
        <v>5. Fiscalizarlosprocesosmásriesgososdelainstituciónparacontribuirconlaeficiencia,eficaciayeconomicidaddelos procesos.</v>
      </c>
      <c r="C45" s="169"/>
      <c r="D45" s="169"/>
      <c r="E45" s="169"/>
      <c r="F45" s="170"/>
      <c r="G45" s="170"/>
      <c r="H45" s="170"/>
      <c r="I45" s="170"/>
      <c r="J45" s="171"/>
      <c r="L45" s="109" t="s">
        <v>127</v>
      </c>
      <c r="M45" s="1">
        <f>COUNTIF($B$8:$B$1087, "1. Lograr una estructura orgánica robusta que visualice la razón de ser de la institución")</f>
        <v>0</v>
      </c>
      <c r="N45" s="144" t="s">
        <v>128</v>
      </c>
      <c r="O45" s="144" t="s">
        <v>129</v>
      </c>
      <c r="P45" s="109" t="s">
        <v>130</v>
      </c>
      <c r="S45" s="109" t="s">
        <v>127</v>
      </c>
      <c r="T45">
        <f>COUNTIF($B$8:$B$1087, "1. Lograr una estructura orgánica robusta que visualice la razón de ser de la institución")</f>
        <v>0</v>
      </c>
      <c r="U45" s="188" t="s">
        <v>128</v>
      </c>
      <c r="V45" s="188" t="s">
        <v>129</v>
      </c>
      <c r="W45" s="109" t="s">
        <v>130</v>
      </c>
    </row>
    <row r="46" spans="1:23" ht="36.75" customHeight="1" x14ac:dyDescent="0.3">
      <c r="A46" s="4" t="str">
        <f>'Matriz Nº2 Análisis'!A46</f>
        <v>5. 1</v>
      </c>
      <c r="B46" s="13" t="str">
        <f>IF(A46&lt;1,'Matriz Nº1 Identificación'!F46,'Matriz Nº2 Análisis'!B46)</f>
        <v xml:space="preserve"> </v>
      </c>
      <c r="C46" s="13" t="str">
        <f>IFERROR(IF(A46&lt;1,'Matriz Nº1 Identificación'!B46,'Matriz Nº2 Análisis'!E46)," ")</f>
        <v xml:space="preserve"> </v>
      </c>
      <c r="D46" s="13" t="str">
        <f>IF(A46&lt;1,'Matriz Nº1 Identificación'!B46,'Matriz Nº2 Análisis'!I46)</f>
        <v xml:space="preserve"> </v>
      </c>
      <c r="E46" s="102"/>
      <c r="F46" s="103"/>
      <c r="G46" s="103"/>
      <c r="H46" s="103"/>
      <c r="I46" s="96" t="str">
        <f>IFERROR(VLOOKUP(D46,'Tabla 12'!$B$4:$E$6,3,FALSE)," ")</f>
        <v xml:space="preserve"> </v>
      </c>
      <c r="J46" s="95" t="str">
        <f>IFERROR(VLOOKUP(I46,'Tabla 12'!$D$5:$E$6,2,FALSE)," ")</f>
        <v xml:space="preserve"> </v>
      </c>
      <c r="K46" s="10"/>
      <c r="L46" s="429" t="str">
        <f>'Datos Validaciones PAO'!A4</f>
        <v xml:space="preserve">MGP-TAM-OCP 3. Fortalecer la representación gubernamental del ministerio en las distintas instancias de decisión. 		</v>
      </c>
      <c r="M46" s="143" t="s">
        <v>131</v>
      </c>
      <c r="N46" s="145">
        <f>+COUNTIFS($B$10:$B$1087,$M46,$J$10:$J$1087,N$9)</f>
        <v>0</v>
      </c>
      <c r="O46" s="145">
        <f>+COUNTIFS($B$10:$B$1087,$M46,$J$10:$J$1087,O$9)</f>
        <v>0</v>
      </c>
      <c r="P46" s="145"/>
      <c r="Q46" s="10"/>
      <c r="R46" s="10"/>
      <c r="S46" s="429" t="str">
        <f>'Datos Validaciones PAO'!A9</f>
        <v>MGP-TAM-OCP 8. Visualizar las responsabilidades sustantivas a partir de las competencias del MGP.</v>
      </c>
      <c r="T46" s="143" t="s">
        <v>131</v>
      </c>
      <c r="U46" s="145">
        <f>+COUNTIFS($B$10:$B$1087,$M46,$J$10:$J$1087,U$9)</f>
        <v>0</v>
      </c>
      <c r="V46" s="145">
        <f>+COUNTIFS($B$10:$B$1087,$M46,$J$10:$J$1087,V$9)</f>
        <v>0</v>
      </c>
      <c r="W46" s="145"/>
    </row>
    <row r="47" spans="1:23" ht="36.75" customHeight="1" x14ac:dyDescent="0.3">
      <c r="A47" s="4" t="str">
        <f>'Matriz Nº2 Análisis'!A47</f>
        <v>5. 2</v>
      </c>
      <c r="B47" s="13" t="str">
        <f>IF(A47&lt;1,'Matriz Nº1 Identificación'!F47,'Matriz Nº2 Análisis'!B47)</f>
        <v xml:space="preserve"> </v>
      </c>
      <c r="C47" s="13" t="str">
        <f>IFERROR(IF(A47&lt;1,'Matriz Nº1 Identificación'!B47,'Matriz Nº2 Análisis'!E47)," ")</f>
        <v xml:space="preserve"> </v>
      </c>
      <c r="D47" s="13" t="str">
        <f>IF(A47&lt;1,'Matriz Nº1 Identificación'!B47,'Matriz Nº2 Análisis'!I47)</f>
        <v xml:space="preserve"> </v>
      </c>
      <c r="E47" s="102"/>
      <c r="F47" s="103"/>
      <c r="G47" s="103"/>
      <c r="H47" s="103"/>
      <c r="I47" s="96" t="str">
        <f>IFERROR(VLOOKUP(D47,'Tabla 12'!$B$4:$E$6,3,FALSE)," ")</f>
        <v xml:space="preserve"> </v>
      </c>
      <c r="J47" s="95" t="str">
        <f>IFERROR(VLOOKUP(I47,'Tabla 12'!$D$5:$E$6,2,FALSE)," ")</f>
        <v xml:space="preserve"> </v>
      </c>
      <c r="K47" s="10"/>
      <c r="L47" s="430"/>
      <c r="M47" s="143" t="s">
        <v>132</v>
      </c>
      <c r="N47" s="145">
        <f t="shared" ref="N47:O60" si="4">+COUNTIFS($B$10:$B$1087,$M47,$J$10:$J$1087,N$9)</f>
        <v>0</v>
      </c>
      <c r="O47" s="145">
        <f t="shared" si="4"/>
        <v>0</v>
      </c>
      <c r="P47" s="145"/>
      <c r="Q47" s="10"/>
      <c r="R47" s="10"/>
      <c r="S47" s="430"/>
      <c r="T47" s="143" t="s">
        <v>132</v>
      </c>
      <c r="U47" s="145">
        <f t="shared" ref="U47:V60" si="5">+COUNTIFS($B$10:$B$1087,$M47,$J$10:$J$1087,U$9)</f>
        <v>0</v>
      </c>
      <c r="V47" s="145">
        <f t="shared" si="5"/>
        <v>0</v>
      </c>
      <c r="W47" s="145"/>
    </row>
    <row r="48" spans="1:23" ht="36.75" customHeight="1" x14ac:dyDescent="0.3">
      <c r="A48" s="4" t="str">
        <f>'Matriz Nº2 Análisis'!A48</f>
        <v>5. 3</v>
      </c>
      <c r="B48" s="13" t="str">
        <f>IF(A48&lt;1,'Matriz Nº1 Identificación'!F48,'Matriz Nº2 Análisis'!B48)</f>
        <v xml:space="preserve"> </v>
      </c>
      <c r="C48" s="13" t="str">
        <f>IFERROR(IF(A48&lt;1,'Matriz Nº1 Identificación'!B48,'Matriz Nº2 Análisis'!E48)," ")</f>
        <v xml:space="preserve"> </v>
      </c>
      <c r="D48" s="13" t="str">
        <f>IF(A48&lt;1,'Matriz Nº1 Identificación'!B48,'Matriz Nº2 Análisis'!I48)</f>
        <v xml:space="preserve"> </v>
      </c>
      <c r="E48" s="102"/>
      <c r="F48" s="103"/>
      <c r="G48" s="103"/>
      <c r="H48" s="103"/>
      <c r="I48" s="96" t="str">
        <f>IFERROR(VLOOKUP(D48,'Tabla 12'!$B$4:$E$6,3,FALSE)," ")</f>
        <v xml:space="preserve"> </v>
      </c>
      <c r="J48" s="95" t="str">
        <f>IFERROR(VLOOKUP(I48,'Tabla 12'!$D$5:$E$6,2,FALSE)," ")</f>
        <v xml:space="preserve"> </v>
      </c>
      <c r="K48" s="10"/>
      <c r="L48" s="430"/>
      <c r="M48" s="143" t="s">
        <v>133</v>
      </c>
      <c r="N48" s="145">
        <f t="shared" si="4"/>
        <v>0</v>
      </c>
      <c r="O48" s="145">
        <f t="shared" si="4"/>
        <v>0</v>
      </c>
      <c r="P48" s="145"/>
      <c r="Q48" s="10"/>
      <c r="R48" s="10"/>
      <c r="S48" s="430"/>
      <c r="T48" s="143" t="s">
        <v>133</v>
      </c>
      <c r="U48" s="145">
        <f t="shared" si="5"/>
        <v>0</v>
      </c>
      <c r="V48" s="145">
        <f t="shared" si="5"/>
        <v>0</v>
      </c>
      <c r="W48" s="145"/>
    </row>
    <row r="49" spans="1:23" ht="36.75" customHeight="1" x14ac:dyDescent="0.3">
      <c r="A49" s="4" t="str">
        <f>'Matriz Nº2 Análisis'!A49</f>
        <v>5. 4</v>
      </c>
      <c r="B49" s="13" t="str">
        <f>IF(A49&lt;1,'Matriz Nº1 Identificación'!F49,'Matriz Nº2 Análisis'!B49)</f>
        <v xml:space="preserve"> </v>
      </c>
      <c r="C49" s="13" t="str">
        <f>IFERROR(IF(A49&lt;1,'Matriz Nº1 Identificación'!B49,'Matriz Nº2 Análisis'!E49)," ")</f>
        <v xml:space="preserve"> </v>
      </c>
      <c r="D49" s="13" t="str">
        <f>IF(A49&lt;1,'Matriz Nº1 Identificación'!B49,'Matriz Nº2 Análisis'!I49)</f>
        <v xml:space="preserve"> </v>
      </c>
      <c r="E49" s="102"/>
      <c r="F49" s="103"/>
      <c r="G49" s="103"/>
      <c r="H49" s="103"/>
      <c r="I49" s="96" t="str">
        <f>IFERROR(VLOOKUP(D49,'Tabla 12'!$B$4:$E$6,3,FALSE)," ")</f>
        <v xml:space="preserve"> </v>
      </c>
      <c r="J49" s="95" t="str">
        <f>IFERROR(VLOOKUP(I49,'Tabla 12'!$D$5:$E$6,2,FALSE)," ")</f>
        <v xml:space="preserve"> </v>
      </c>
      <c r="K49" s="10"/>
      <c r="L49" s="430"/>
      <c r="M49" s="143" t="s">
        <v>134</v>
      </c>
      <c r="N49" s="145">
        <f t="shared" si="4"/>
        <v>0</v>
      </c>
      <c r="O49" s="145">
        <f t="shared" si="4"/>
        <v>0</v>
      </c>
      <c r="P49" s="145"/>
      <c r="Q49" s="10"/>
      <c r="R49" s="10"/>
      <c r="S49" s="430"/>
      <c r="T49" s="143" t="s">
        <v>134</v>
      </c>
      <c r="U49" s="145">
        <f t="shared" si="5"/>
        <v>0</v>
      </c>
      <c r="V49" s="145">
        <f t="shared" si="5"/>
        <v>0</v>
      </c>
      <c r="W49" s="145"/>
    </row>
    <row r="50" spans="1:23" ht="36.75" customHeight="1" x14ac:dyDescent="0.3">
      <c r="A50" s="4" t="str">
        <f>'Matriz Nº2 Análisis'!A50</f>
        <v>5. 5</v>
      </c>
      <c r="B50" s="13" t="str">
        <f>IF(A50&lt;1,'Matriz Nº1 Identificación'!F50,'Matriz Nº2 Análisis'!B50)</f>
        <v xml:space="preserve"> </v>
      </c>
      <c r="C50" s="13" t="str">
        <f>IFERROR(IF(A50&lt;1,'Matriz Nº1 Identificación'!B50,'Matriz Nº2 Análisis'!E50)," ")</f>
        <v xml:space="preserve"> </v>
      </c>
      <c r="D50" s="13" t="str">
        <f>IF(A50&lt;1,'Matriz Nº1 Identificación'!B50,'Matriz Nº2 Análisis'!I50)</f>
        <v xml:space="preserve"> </v>
      </c>
      <c r="E50" s="102"/>
      <c r="F50" s="103"/>
      <c r="G50" s="103"/>
      <c r="H50" s="103"/>
      <c r="I50" s="96" t="str">
        <f>IFERROR(VLOOKUP(D50,'Tabla 12'!$B$4:$E$6,3,FALSE)," ")</f>
        <v xml:space="preserve"> </v>
      </c>
      <c r="J50" s="95" t="str">
        <f>IFERROR(VLOOKUP(I50,'Tabla 12'!$D$5:$E$6,2,FALSE)," ")</f>
        <v xml:space="preserve"> </v>
      </c>
      <c r="K50" s="10"/>
      <c r="L50" s="430"/>
      <c r="M50" s="143" t="s">
        <v>135</v>
      </c>
      <c r="N50" s="145">
        <f t="shared" si="4"/>
        <v>0</v>
      </c>
      <c r="O50" s="145">
        <f t="shared" si="4"/>
        <v>0</v>
      </c>
      <c r="P50" s="145"/>
      <c r="Q50" s="10"/>
      <c r="R50" s="10"/>
      <c r="S50" s="430"/>
      <c r="T50" s="143" t="s">
        <v>135</v>
      </c>
      <c r="U50" s="145">
        <f t="shared" si="5"/>
        <v>0</v>
      </c>
      <c r="V50" s="145">
        <f t="shared" si="5"/>
        <v>0</v>
      </c>
      <c r="W50" s="145"/>
    </row>
    <row r="51" spans="1:23" ht="36.75" customHeight="1" x14ac:dyDescent="0.3">
      <c r="A51" s="4" t="str">
        <f>'Matriz Nº2 Análisis'!A51</f>
        <v>5. 6</v>
      </c>
      <c r="B51" s="13" t="str">
        <f>IF(A51&lt;1,'Matriz Nº1 Identificación'!F51,'Matriz Nº2 Análisis'!B51)</f>
        <v xml:space="preserve"> </v>
      </c>
      <c r="C51" s="13" t="str">
        <f>IFERROR(IF(A51&lt;1,'Matriz Nº1 Identificación'!B51,'Matriz Nº2 Análisis'!E51)," ")</f>
        <v xml:space="preserve"> </v>
      </c>
      <c r="D51" s="13" t="str">
        <f>IF(A51&lt;1,'Matriz Nº1 Identificación'!B51,'Matriz Nº2 Análisis'!I51)</f>
        <v xml:space="preserve"> </v>
      </c>
      <c r="E51" s="102"/>
      <c r="F51" s="103"/>
      <c r="G51" s="103"/>
      <c r="H51" s="103"/>
      <c r="I51" s="96" t="str">
        <f>IFERROR(VLOOKUP(D51,'Tabla 12'!$B$4:$E$6,3,FALSE)," ")</f>
        <v xml:space="preserve"> </v>
      </c>
      <c r="J51" s="95" t="str">
        <f>IFERROR(VLOOKUP(I51,'Tabla 12'!$D$5:$E$6,2,FALSE)," ")</f>
        <v xml:space="preserve"> </v>
      </c>
      <c r="K51" s="10"/>
      <c r="L51" s="430"/>
      <c r="M51" s="143" t="s">
        <v>136</v>
      </c>
      <c r="N51" s="145">
        <f t="shared" si="4"/>
        <v>0</v>
      </c>
      <c r="O51" s="145">
        <f t="shared" si="4"/>
        <v>0</v>
      </c>
      <c r="P51" s="145"/>
      <c r="Q51" s="10"/>
      <c r="R51" s="10"/>
      <c r="S51" s="430"/>
      <c r="T51" s="143" t="s">
        <v>136</v>
      </c>
      <c r="U51" s="145">
        <f t="shared" si="5"/>
        <v>0</v>
      </c>
      <c r="V51" s="145">
        <f t="shared" si="5"/>
        <v>0</v>
      </c>
      <c r="W51" s="145"/>
    </row>
    <row r="52" spans="1:23" ht="36.75" customHeight="1" thickBot="1" x14ac:dyDescent="0.35">
      <c r="A52" s="4" t="str">
        <f>'Matriz Nº2 Análisis'!A52</f>
        <v>5. 7</v>
      </c>
      <c r="B52" s="13" t="str">
        <f>IF(A52&lt;1,'Matriz Nº1 Identificación'!F52,'Matriz Nº2 Análisis'!B52)</f>
        <v xml:space="preserve"> </v>
      </c>
      <c r="C52" s="13" t="str">
        <f>IFERROR(IF(A52&lt;1,'Matriz Nº1 Identificación'!B52,'Matriz Nº2 Análisis'!E52)," ")</f>
        <v xml:space="preserve"> </v>
      </c>
      <c r="D52" s="13" t="str">
        <f>IF(A52&lt;1,'Matriz Nº1 Identificación'!B52,'Matriz Nº2 Análisis'!I52)</f>
        <v xml:space="preserve"> </v>
      </c>
      <c r="E52" s="102"/>
      <c r="F52" s="103"/>
      <c r="G52" s="103"/>
      <c r="H52" s="103"/>
      <c r="I52" s="96" t="str">
        <f>IFERROR(VLOOKUP(D52,'Tabla 12'!$B$4:$E$6,3,FALSE)," ")</f>
        <v xml:space="preserve"> </v>
      </c>
      <c r="J52" s="95" t="str">
        <f>IFERROR(VLOOKUP(I52,'Tabla 12'!$D$5:$E$6,2,FALSE)," ")</f>
        <v xml:space="preserve"> </v>
      </c>
      <c r="K52" s="10"/>
      <c r="L52" s="430"/>
      <c r="M52" s="143" t="s">
        <v>137</v>
      </c>
      <c r="N52" s="145">
        <f t="shared" si="4"/>
        <v>0</v>
      </c>
      <c r="O52" s="145">
        <f t="shared" si="4"/>
        <v>0</v>
      </c>
      <c r="P52" s="145"/>
      <c r="Q52" s="10"/>
      <c r="R52" s="10"/>
      <c r="S52" s="430"/>
      <c r="T52" s="143" t="s">
        <v>137</v>
      </c>
      <c r="U52" s="145">
        <f t="shared" si="5"/>
        <v>0</v>
      </c>
      <c r="V52" s="145">
        <f t="shared" si="5"/>
        <v>0</v>
      </c>
      <c r="W52" s="145"/>
    </row>
    <row r="53" spans="1:23" ht="34.5" customHeight="1" thickBot="1" x14ac:dyDescent="0.35">
      <c r="A53" s="73" t="str">
        <f>'Matriz Nº1 Identificación'!A53</f>
        <v xml:space="preserve">Objetivo Estratégico: </v>
      </c>
      <c r="B53" s="427">
        <f>+'Matriz Nº1 Identificación'!B53:H53</f>
        <v>0</v>
      </c>
      <c r="C53" s="428"/>
      <c r="D53" s="428"/>
      <c r="E53" s="428"/>
      <c r="F53" s="428"/>
      <c r="G53" s="428"/>
      <c r="H53" s="428"/>
      <c r="I53" s="428"/>
      <c r="J53" s="428"/>
      <c r="L53" s="430"/>
      <c r="M53" s="143" t="s">
        <v>138</v>
      </c>
      <c r="N53" s="145">
        <f t="shared" si="4"/>
        <v>0</v>
      </c>
      <c r="O53" s="145">
        <f t="shared" si="4"/>
        <v>0</v>
      </c>
      <c r="P53" s="146"/>
      <c r="S53" s="430"/>
      <c r="T53" s="143" t="s">
        <v>138</v>
      </c>
      <c r="U53" s="145">
        <f t="shared" si="5"/>
        <v>0</v>
      </c>
      <c r="V53" s="145">
        <f t="shared" si="5"/>
        <v>0</v>
      </c>
      <c r="W53" s="146"/>
    </row>
    <row r="54" spans="1:23" ht="34.5" customHeight="1" x14ac:dyDescent="0.3">
      <c r="A54" s="12" t="str">
        <f>'Matriz Nº1 Identificación'!A54</f>
        <v>Objetivo táctico</v>
      </c>
      <c r="B54" s="168" t="str">
        <f>+'Matriz Nº1 Identificación'!B54:H54</f>
        <v>6. Atender las denuncias, las solicitudes de asesoría, realizar advertencias y legalizar los libros legales de la Administración Activa, para coadyuvar en el mejoramiento del control interno institucional.</v>
      </c>
      <c r="C54" s="169"/>
      <c r="D54" s="169"/>
      <c r="E54" s="169"/>
      <c r="F54" s="170"/>
      <c r="G54" s="170"/>
      <c r="H54" s="170"/>
      <c r="I54" s="170"/>
      <c r="J54" s="171"/>
      <c r="L54" s="430"/>
      <c r="M54" s="143" t="s">
        <v>139</v>
      </c>
      <c r="N54" s="145">
        <f t="shared" si="4"/>
        <v>0</v>
      </c>
      <c r="O54" s="145">
        <f t="shared" si="4"/>
        <v>0</v>
      </c>
      <c r="P54" s="146"/>
      <c r="S54" s="430"/>
      <c r="T54" s="143" t="s">
        <v>139</v>
      </c>
      <c r="U54" s="145">
        <f t="shared" si="5"/>
        <v>0</v>
      </c>
      <c r="V54" s="145">
        <f t="shared" si="5"/>
        <v>0</v>
      </c>
      <c r="W54" s="146"/>
    </row>
    <row r="55" spans="1:23" ht="36.75" customHeight="1" x14ac:dyDescent="0.3">
      <c r="A55" s="4" t="str">
        <f>'Matriz Nº2 Análisis'!A55</f>
        <v>6. 1</v>
      </c>
      <c r="B55" s="13" t="str">
        <f>IF(A55&lt;1,'Matriz Nº1 Identificación'!F55,'Matriz Nº2 Análisis'!B55)</f>
        <v xml:space="preserve"> </v>
      </c>
      <c r="C55" s="13" t="str">
        <f>IFERROR(IF(A55&lt;1,'Matriz Nº1 Identificación'!B55,'Matriz Nº2 Análisis'!E55)," ")</f>
        <v xml:space="preserve"> </v>
      </c>
      <c r="D55" s="13" t="str">
        <f>IF(A55&lt;1,'Matriz Nº1 Identificación'!B55,'Matriz Nº2 Análisis'!I55)</f>
        <v xml:space="preserve"> </v>
      </c>
      <c r="E55" s="102"/>
      <c r="F55" s="103"/>
      <c r="G55" s="103"/>
      <c r="H55" s="103"/>
      <c r="I55" s="96" t="str">
        <f>IFERROR(VLOOKUP(D55,'Tabla 12'!$B$4:$E$6,3,FALSE)," ")</f>
        <v xml:space="preserve"> </v>
      </c>
      <c r="J55" s="95" t="str">
        <f>IFERROR(VLOOKUP(I55,'Tabla 12'!$D$5:$E$6,2,FALSE)," ")</f>
        <v xml:space="preserve"> </v>
      </c>
      <c r="K55" s="10"/>
      <c r="L55" s="430"/>
      <c r="M55" s="143" t="s">
        <v>140</v>
      </c>
      <c r="N55" s="145">
        <f t="shared" si="4"/>
        <v>0</v>
      </c>
      <c r="O55" s="145">
        <f t="shared" si="4"/>
        <v>0</v>
      </c>
      <c r="P55" s="145"/>
      <c r="Q55" s="10"/>
      <c r="R55" s="10"/>
      <c r="S55" s="430"/>
      <c r="T55" s="143" t="s">
        <v>140</v>
      </c>
      <c r="U55" s="145">
        <f t="shared" si="5"/>
        <v>0</v>
      </c>
      <c r="V55" s="145">
        <f t="shared" si="5"/>
        <v>0</v>
      </c>
      <c r="W55" s="145"/>
    </row>
    <row r="56" spans="1:23" ht="36.75" customHeight="1" x14ac:dyDescent="0.3">
      <c r="A56" s="4" t="str">
        <f>'Matriz Nº2 Análisis'!A56</f>
        <v>6. 2</v>
      </c>
      <c r="B56" s="13" t="str">
        <f>IF(A56&lt;1,'Matriz Nº1 Identificación'!F56,'Matriz Nº2 Análisis'!B56)</f>
        <v xml:space="preserve"> </v>
      </c>
      <c r="C56" s="13" t="str">
        <f>IFERROR(IF(A56&lt;1,'Matriz Nº1 Identificación'!B56,'Matriz Nº2 Análisis'!E56)," ")</f>
        <v xml:space="preserve"> </v>
      </c>
      <c r="D56" s="13" t="str">
        <f>IF(A56&lt;1,'Matriz Nº1 Identificación'!B56,'Matriz Nº2 Análisis'!I56)</f>
        <v xml:space="preserve"> </v>
      </c>
      <c r="E56" s="102"/>
      <c r="F56" s="103"/>
      <c r="G56" s="103"/>
      <c r="H56" s="103"/>
      <c r="I56" s="96" t="str">
        <f>IFERROR(VLOOKUP(D56,'Tabla 12'!$B$4:$E$6,3,FALSE)," ")</f>
        <v xml:space="preserve"> </v>
      </c>
      <c r="J56" s="95" t="str">
        <f>IFERROR(VLOOKUP(I56,'Tabla 12'!$D$5:$E$6,2,FALSE)," ")</f>
        <v xml:space="preserve"> </v>
      </c>
      <c r="K56" s="10"/>
      <c r="L56" s="430"/>
      <c r="M56" s="143" t="s">
        <v>141</v>
      </c>
      <c r="N56" s="145">
        <f t="shared" si="4"/>
        <v>0</v>
      </c>
      <c r="O56" s="145">
        <f t="shared" si="4"/>
        <v>0</v>
      </c>
      <c r="P56" s="145"/>
      <c r="Q56" s="10"/>
      <c r="R56" s="10"/>
      <c r="S56" s="430"/>
      <c r="T56" s="143" t="s">
        <v>141</v>
      </c>
      <c r="U56" s="145">
        <f t="shared" si="5"/>
        <v>0</v>
      </c>
      <c r="V56" s="145">
        <f t="shared" si="5"/>
        <v>0</v>
      </c>
      <c r="W56" s="145"/>
    </row>
    <row r="57" spans="1:23" ht="36.75" customHeight="1" x14ac:dyDescent="0.3">
      <c r="A57" s="4" t="str">
        <f>'Matriz Nº2 Análisis'!A57</f>
        <v>6. 3</v>
      </c>
      <c r="B57" s="13" t="str">
        <f>IF(A57&lt;1,'Matriz Nº1 Identificación'!F57,'Matriz Nº2 Análisis'!B57)</f>
        <v xml:space="preserve"> </v>
      </c>
      <c r="C57" s="13" t="str">
        <f>IFERROR(IF(A57&lt;1,'Matriz Nº1 Identificación'!B57,'Matriz Nº2 Análisis'!E57)," ")</f>
        <v xml:space="preserve"> </v>
      </c>
      <c r="D57" s="13" t="str">
        <f>IF(A57&lt;1,'Matriz Nº1 Identificación'!B57,'Matriz Nº2 Análisis'!I57)</f>
        <v xml:space="preserve"> </v>
      </c>
      <c r="E57" s="102"/>
      <c r="F57" s="103"/>
      <c r="G57" s="103"/>
      <c r="H57" s="103"/>
      <c r="I57" s="96" t="str">
        <f>IFERROR(VLOOKUP(D57,'Tabla 12'!$B$4:$E$6,3,FALSE)," ")</f>
        <v xml:space="preserve"> </v>
      </c>
      <c r="J57" s="95" t="str">
        <f>IFERROR(VLOOKUP(I57,'Tabla 12'!$D$5:$E$6,2,FALSE)," ")</f>
        <v xml:space="preserve"> </v>
      </c>
      <c r="K57" s="10"/>
      <c r="L57" s="430"/>
      <c r="M57" s="143" t="s">
        <v>142</v>
      </c>
      <c r="N57" s="145">
        <f t="shared" si="4"/>
        <v>0</v>
      </c>
      <c r="O57" s="145">
        <f t="shared" si="4"/>
        <v>0</v>
      </c>
      <c r="P57" s="145"/>
      <c r="Q57" s="10"/>
      <c r="R57" s="10"/>
      <c r="S57" s="430"/>
      <c r="T57" s="143" t="s">
        <v>142</v>
      </c>
      <c r="U57" s="145">
        <f t="shared" si="5"/>
        <v>0</v>
      </c>
      <c r="V57" s="145">
        <f t="shared" si="5"/>
        <v>0</v>
      </c>
      <c r="W57" s="145"/>
    </row>
    <row r="58" spans="1:23" ht="36.75" customHeight="1" x14ac:dyDescent="0.3">
      <c r="A58" s="4" t="str">
        <f>'Matriz Nº2 Análisis'!A58</f>
        <v>6. 4</v>
      </c>
      <c r="B58" s="13" t="str">
        <f>IF(A58&lt;1,'Matriz Nº1 Identificación'!F58,'Matriz Nº2 Análisis'!B58)</f>
        <v xml:space="preserve"> </v>
      </c>
      <c r="C58" s="13" t="str">
        <f>IFERROR(IF(A58&lt;1,'Matriz Nº1 Identificación'!B58,'Matriz Nº2 Análisis'!E58)," ")</f>
        <v xml:space="preserve"> </v>
      </c>
      <c r="D58" s="13" t="str">
        <f>IF(A58&lt;1,'Matriz Nº1 Identificación'!B58,'Matriz Nº2 Análisis'!I58)</f>
        <v xml:space="preserve"> </v>
      </c>
      <c r="E58" s="102"/>
      <c r="F58" s="103"/>
      <c r="G58" s="103"/>
      <c r="H58" s="103"/>
      <c r="I58" s="96" t="str">
        <f>IFERROR(VLOOKUP(D58,'Tabla 12'!$B$4:$E$6,3,FALSE)," ")</f>
        <v xml:space="preserve"> </v>
      </c>
      <c r="J58" s="95" t="str">
        <f>IFERROR(VLOOKUP(I58,'Tabla 12'!$D$5:$E$6,2,FALSE)," ")</f>
        <v xml:space="preserve"> </v>
      </c>
      <c r="K58" s="10"/>
      <c r="L58" s="430"/>
      <c r="M58" s="143" t="s">
        <v>143</v>
      </c>
      <c r="N58" s="145">
        <f t="shared" si="4"/>
        <v>0</v>
      </c>
      <c r="O58" s="145">
        <f t="shared" si="4"/>
        <v>0</v>
      </c>
      <c r="P58" s="145"/>
      <c r="Q58" s="10"/>
      <c r="R58" s="10"/>
      <c r="S58" s="430"/>
      <c r="T58" s="143" t="s">
        <v>143</v>
      </c>
      <c r="U58" s="145">
        <f t="shared" si="5"/>
        <v>0</v>
      </c>
      <c r="V58" s="145">
        <f t="shared" si="5"/>
        <v>0</v>
      </c>
      <c r="W58" s="145"/>
    </row>
    <row r="59" spans="1:23" ht="36.75" customHeight="1" x14ac:dyDescent="0.3">
      <c r="A59" s="4" t="str">
        <f>'Matriz Nº2 Análisis'!A59</f>
        <v>6. 5</v>
      </c>
      <c r="B59" s="13" t="str">
        <f>IF(A59&lt;1,'Matriz Nº1 Identificación'!F59,'Matriz Nº2 Análisis'!B59)</f>
        <v xml:space="preserve"> </v>
      </c>
      <c r="C59" s="13" t="str">
        <f>IFERROR(IF(A59&lt;1,'Matriz Nº1 Identificación'!B59,'Matriz Nº2 Análisis'!E59)," ")</f>
        <v xml:space="preserve"> </v>
      </c>
      <c r="D59" s="13" t="str">
        <f>IF(A59&lt;1,'Matriz Nº1 Identificación'!B59,'Matriz Nº2 Análisis'!I59)</f>
        <v xml:space="preserve"> </v>
      </c>
      <c r="E59" s="102"/>
      <c r="F59" s="103"/>
      <c r="G59" s="103"/>
      <c r="H59" s="103"/>
      <c r="I59" s="96" t="str">
        <f>IFERROR(VLOOKUP(D59,'Tabla 12'!$B$4:$E$6,3,FALSE)," ")</f>
        <v xml:space="preserve"> </v>
      </c>
      <c r="J59" s="95" t="str">
        <f>IFERROR(VLOOKUP(I59,'Tabla 12'!$D$5:$E$6,2,FALSE)," ")</f>
        <v xml:space="preserve"> </v>
      </c>
      <c r="K59" s="10"/>
      <c r="L59" s="430"/>
      <c r="M59" s="143" t="s">
        <v>144</v>
      </c>
      <c r="N59" s="145">
        <f t="shared" si="4"/>
        <v>0</v>
      </c>
      <c r="O59" s="145">
        <f t="shared" si="4"/>
        <v>0</v>
      </c>
      <c r="P59" s="145"/>
      <c r="Q59" s="10"/>
      <c r="R59" s="10"/>
      <c r="S59" s="430"/>
      <c r="T59" s="143" t="s">
        <v>144</v>
      </c>
      <c r="U59" s="145">
        <f t="shared" si="5"/>
        <v>0</v>
      </c>
      <c r="V59" s="145">
        <f t="shared" si="5"/>
        <v>0</v>
      </c>
      <c r="W59" s="145"/>
    </row>
    <row r="60" spans="1:23" ht="36.75" customHeight="1" x14ac:dyDescent="0.3">
      <c r="A60" s="4" t="str">
        <f>'Matriz Nº2 Análisis'!A60</f>
        <v>6. 6</v>
      </c>
      <c r="B60" s="13" t="str">
        <f>IF(A60&lt;1,'Matriz Nº1 Identificación'!F60,'Matriz Nº2 Análisis'!B60)</f>
        <v xml:space="preserve"> </v>
      </c>
      <c r="C60" s="13" t="str">
        <f>IFERROR(IF(A60&lt;1,'Matriz Nº1 Identificación'!B60,'Matriz Nº2 Análisis'!E60)," ")</f>
        <v xml:space="preserve"> </v>
      </c>
      <c r="D60" s="13" t="str">
        <f>IF(A60&lt;1,'Matriz Nº1 Identificación'!B60,'Matriz Nº2 Análisis'!I60)</f>
        <v xml:space="preserve"> </v>
      </c>
      <c r="E60" s="102"/>
      <c r="F60" s="103"/>
      <c r="G60" s="103"/>
      <c r="H60" s="103"/>
      <c r="I60" s="96" t="str">
        <f>IFERROR(VLOOKUP(D60,'Tabla 12'!$B$4:$E$6,3,FALSE)," ")</f>
        <v xml:space="preserve"> </v>
      </c>
      <c r="J60" s="95" t="str">
        <f>IFERROR(VLOOKUP(I60,'Tabla 12'!$D$5:$E$6,2,FALSE)," ")</f>
        <v xml:space="preserve"> </v>
      </c>
      <c r="K60" s="10"/>
      <c r="L60" s="431"/>
      <c r="M60" s="143" t="s">
        <v>145</v>
      </c>
      <c r="N60" s="145">
        <f t="shared" si="4"/>
        <v>0</v>
      </c>
      <c r="O60" s="145">
        <f t="shared" si="4"/>
        <v>0</v>
      </c>
      <c r="P60" s="145"/>
      <c r="Q60" s="10"/>
      <c r="R60" s="10"/>
      <c r="S60" s="431"/>
      <c r="T60" s="143" t="s">
        <v>145</v>
      </c>
      <c r="U60" s="145">
        <f t="shared" si="5"/>
        <v>0</v>
      </c>
      <c r="V60" s="145">
        <f t="shared" si="5"/>
        <v>0</v>
      </c>
      <c r="W60" s="145"/>
    </row>
    <row r="61" spans="1:23" ht="36.75" customHeight="1" thickBot="1" x14ac:dyDescent="0.35">
      <c r="A61" s="4" t="str">
        <f>'Matriz Nº2 Análisis'!A61</f>
        <v>6. 7</v>
      </c>
      <c r="B61" s="13" t="str">
        <f>IF(A61&lt;1,'Matriz Nº1 Identificación'!F61,'Matriz Nº2 Análisis'!B61)</f>
        <v xml:space="preserve"> </v>
      </c>
      <c r="C61" s="13" t="str">
        <f>IFERROR(IF(A61&lt;1,'Matriz Nº1 Identificación'!B61,'Matriz Nº2 Análisis'!E61)," ")</f>
        <v xml:space="preserve"> </v>
      </c>
      <c r="D61" s="13" t="str">
        <f>IF(A61&lt;1,'Matriz Nº1 Identificación'!B61,'Matriz Nº2 Análisis'!I61)</f>
        <v xml:space="preserve"> </v>
      </c>
      <c r="E61" s="102"/>
      <c r="F61" s="103"/>
      <c r="G61" s="103"/>
      <c r="H61" s="103"/>
      <c r="I61" s="96" t="str">
        <f>IFERROR(VLOOKUP(D61,'Tabla 12'!$B$4:$E$6,3,FALSE)," ")</f>
        <v xml:space="preserve"> </v>
      </c>
      <c r="J61" s="95" t="str">
        <f>IFERROR(VLOOKUP(I61,'Tabla 12'!$D$5:$E$6,2,FALSE)," ")</f>
        <v xml:space="preserve"> </v>
      </c>
      <c r="K61" s="10"/>
      <c r="L61" s="10"/>
      <c r="M61" s="9"/>
      <c r="N61" s="145">
        <f>SUM(N46:N60)</f>
        <v>0</v>
      </c>
      <c r="O61" s="145">
        <f>SUM(O46:O60)</f>
        <v>0</v>
      </c>
      <c r="P61" s="145">
        <f>N61+O61</f>
        <v>0</v>
      </c>
      <c r="Q61" s="10"/>
      <c r="R61" s="10"/>
      <c r="S61" s="10"/>
      <c r="T61" s="10"/>
      <c r="U61" s="145">
        <f>SUM(U46:U60)</f>
        <v>0</v>
      </c>
      <c r="V61" s="145">
        <f>SUM(V46:V60)</f>
        <v>0</v>
      </c>
      <c r="W61" s="145">
        <f>U61+V61</f>
        <v>0</v>
      </c>
    </row>
    <row r="62" spans="1:23" ht="34.5" customHeight="1" thickBot="1" x14ac:dyDescent="0.35">
      <c r="A62" s="73" t="str">
        <f>'Matriz Nº1 Identificación'!A62</f>
        <v xml:space="preserve">Objetivo Estratégico: </v>
      </c>
      <c r="B62" s="427">
        <f>+'Matriz Nº1 Identificación'!B62:H62</f>
        <v>0</v>
      </c>
      <c r="C62" s="428"/>
      <c r="D62" s="428"/>
      <c r="E62" s="428"/>
      <c r="F62" s="428"/>
      <c r="G62" s="428"/>
      <c r="H62" s="428"/>
      <c r="I62" s="428"/>
      <c r="J62" s="428"/>
    </row>
    <row r="63" spans="1:23" ht="34.5" customHeight="1" x14ac:dyDescent="0.3">
      <c r="A63" s="12" t="str">
        <f>'Matriz Nº1 Identificación'!A63</f>
        <v>Objetivo táctico</v>
      </c>
      <c r="B63" s="168" t="str">
        <f>+'Matriz Nº1 Identificación'!B63:H63</f>
        <v>7. Verificar el cumplimiento de recomendaciones dirigidas a la Administración Activa en los plazos acordados, para determinar el porcentaje de cumplimiento y el valor agregado de la Auditoría Interna.</v>
      </c>
      <c r="C63" s="169"/>
      <c r="D63" s="169"/>
      <c r="E63" s="169"/>
      <c r="F63" s="170"/>
      <c r="G63" s="170"/>
      <c r="H63" s="170"/>
      <c r="I63" s="170"/>
      <c r="J63" s="171"/>
      <c r="L63" s="109" t="s">
        <v>127</v>
      </c>
      <c r="M63" s="1">
        <f>COUNTIF($B$8:$B$1087, "1. Lograr una estructura orgánica robusta que visualice la razón de ser de la institución")</f>
        <v>0</v>
      </c>
      <c r="N63" s="144" t="s">
        <v>128</v>
      </c>
      <c r="O63" s="144" t="s">
        <v>129</v>
      </c>
      <c r="P63" s="109" t="s">
        <v>130</v>
      </c>
      <c r="S63" s="109" t="s">
        <v>127</v>
      </c>
      <c r="T63">
        <f>COUNTIF($B$8:$B$1087, "1. Lograr una estructura orgánica robusta que visualice la razón de ser de la institución")</f>
        <v>0</v>
      </c>
      <c r="U63" s="188" t="s">
        <v>128</v>
      </c>
      <c r="V63" s="188" t="s">
        <v>129</v>
      </c>
      <c r="W63" s="109" t="s">
        <v>130</v>
      </c>
    </row>
    <row r="64" spans="1:23" ht="36.75" customHeight="1" x14ac:dyDescent="0.3">
      <c r="A64" s="4" t="str">
        <f>'Matriz Nº2 Análisis'!A64</f>
        <v>7. 1</v>
      </c>
      <c r="B64" s="13" t="str">
        <f>IF(A64&lt;1,'Matriz Nº1 Identificación'!F64,'Matriz Nº2 Análisis'!B64)</f>
        <v xml:space="preserve"> </v>
      </c>
      <c r="C64" s="13" t="str">
        <f>IFERROR(IF(A64&lt;1,'Matriz Nº1 Identificación'!B64,'Matriz Nº2 Análisis'!E64)," ")</f>
        <v xml:space="preserve"> </v>
      </c>
      <c r="D64" s="13" t="str">
        <f>IF(A64&lt;1,'Matriz Nº1 Identificación'!B64,'Matriz Nº2 Análisis'!I64)</f>
        <v xml:space="preserve"> </v>
      </c>
      <c r="E64" s="102"/>
      <c r="F64" s="103"/>
      <c r="G64" s="103"/>
      <c r="H64" s="103"/>
      <c r="I64" s="96" t="str">
        <f>IFERROR(VLOOKUP(D64,'Tabla 12'!$B$4:$E$6,3,FALSE)," ")</f>
        <v xml:space="preserve"> </v>
      </c>
      <c r="J64" s="95" t="str">
        <f>IFERROR(VLOOKUP(I64,'Tabla 12'!$D$5:$E$6,2,FALSE)," ")</f>
        <v xml:space="preserve"> </v>
      </c>
      <c r="K64" s="10"/>
      <c r="L64" s="429" t="str">
        <f>'Datos Validaciones PAO'!A5</f>
        <v xml:space="preserve">MGP-TAM-OCP 4. Impulsar acciones desde la competencia del MGP alineadas con los Objetivos de Desarrollo Sostenible (ODS). 		</v>
      </c>
      <c r="M64" s="143" t="s">
        <v>131</v>
      </c>
      <c r="N64" s="145">
        <f>+COUNTIFS($B$10:$B$1087,$M64,$J$10:$J$1087,N$9)</f>
        <v>0</v>
      </c>
      <c r="O64" s="145">
        <f>+COUNTIFS($B$10:$B$1087,$M64,$J$10:$J$1087,O$9)</f>
        <v>0</v>
      </c>
      <c r="P64" s="145"/>
      <c r="Q64" s="10"/>
      <c r="R64" s="10"/>
      <c r="S64" s="429" t="str">
        <f>'Datos Validaciones PAO'!A10</f>
        <v>MGP-TAM-OCP 9. Fiscalizar la administración activa conforme al marco legal- técnico en respuesta a los órganos internos y externos.</v>
      </c>
      <c r="T64" s="143" t="s">
        <v>131</v>
      </c>
      <c r="U64" s="145">
        <f>+COUNTIFS($B$10:$B$1087,$M64,$J$10:$J$1087,U$9)</f>
        <v>0</v>
      </c>
      <c r="V64" s="145">
        <f>+COUNTIFS($B$10:$B$1087,$M64,$J$10:$J$1087,V$9)</f>
        <v>0</v>
      </c>
      <c r="W64" s="145"/>
    </row>
    <row r="65" spans="1:23" ht="36.75" customHeight="1" x14ac:dyDescent="0.3">
      <c r="A65" s="4" t="str">
        <f>'Matriz Nº2 Análisis'!A65</f>
        <v>7. 2</v>
      </c>
      <c r="B65" s="13" t="str">
        <f>IF(A65&lt;1,'Matriz Nº1 Identificación'!F65,'Matriz Nº2 Análisis'!B65)</f>
        <v xml:space="preserve"> </v>
      </c>
      <c r="C65" s="13" t="str">
        <f>IFERROR(IF(A65&lt;1,'Matriz Nº1 Identificación'!B65,'Matriz Nº2 Análisis'!E65)," ")</f>
        <v xml:space="preserve"> </v>
      </c>
      <c r="D65" s="13" t="str">
        <f>IF(A65&lt;1,'Matriz Nº1 Identificación'!B65,'Matriz Nº2 Análisis'!I65)</f>
        <v xml:space="preserve"> </v>
      </c>
      <c r="E65" s="102"/>
      <c r="F65" s="103"/>
      <c r="G65" s="103"/>
      <c r="H65" s="103"/>
      <c r="I65" s="96" t="str">
        <f>IFERROR(VLOOKUP(D65,'Tabla 12'!$B$4:$E$6,3,FALSE)," ")</f>
        <v xml:space="preserve"> </v>
      </c>
      <c r="J65" s="95" t="str">
        <f>IFERROR(VLOOKUP(I65,'Tabla 12'!$D$5:$E$6,2,FALSE)," ")</f>
        <v xml:space="preserve"> </v>
      </c>
      <c r="K65" s="10"/>
      <c r="L65" s="430"/>
      <c r="M65" s="143" t="s">
        <v>132</v>
      </c>
      <c r="N65" s="145">
        <f t="shared" ref="N65:O78" si="6">+COUNTIFS($B$10:$B$1087,$M65,$J$10:$J$1087,N$9)</f>
        <v>0</v>
      </c>
      <c r="O65" s="145">
        <f t="shared" si="6"/>
        <v>0</v>
      </c>
      <c r="P65" s="145"/>
      <c r="Q65" s="10"/>
      <c r="R65" s="10"/>
      <c r="S65" s="430"/>
      <c r="T65" s="143" t="s">
        <v>132</v>
      </c>
      <c r="U65" s="145">
        <f t="shared" ref="U65:V78" si="7">+COUNTIFS($B$10:$B$1087,$M65,$J$10:$J$1087,U$9)</f>
        <v>0</v>
      </c>
      <c r="V65" s="145">
        <f t="shared" si="7"/>
        <v>0</v>
      </c>
      <c r="W65" s="145"/>
    </row>
    <row r="66" spans="1:23" ht="36.75" customHeight="1" x14ac:dyDescent="0.3">
      <c r="A66" s="4" t="str">
        <f>'Matriz Nº2 Análisis'!A66</f>
        <v>7. 3</v>
      </c>
      <c r="B66" s="13" t="str">
        <f>IF(A66&lt;1,'Matriz Nº1 Identificación'!F66,'Matriz Nº2 Análisis'!B66)</f>
        <v xml:space="preserve"> </v>
      </c>
      <c r="C66" s="13" t="str">
        <f>IFERROR(IF(A66&lt;1,'Matriz Nº1 Identificación'!B66,'Matriz Nº2 Análisis'!E66)," ")</f>
        <v xml:space="preserve"> </v>
      </c>
      <c r="D66" s="13" t="str">
        <f>IF(A66&lt;1,'Matriz Nº1 Identificación'!B66,'Matriz Nº2 Análisis'!I66)</f>
        <v xml:space="preserve"> </v>
      </c>
      <c r="E66" s="102"/>
      <c r="F66" s="103"/>
      <c r="G66" s="103"/>
      <c r="H66" s="103"/>
      <c r="I66" s="96" t="str">
        <f>IFERROR(VLOOKUP(D66,'Tabla 12'!$B$4:$E$6,3,FALSE)," ")</f>
        <v xml:space="preserve"> </v>
      </c>
      <c r="J66" s="95" t="str">
        <f>IFERROR(VLOOKUP(I66,'Tabla 12'!$D$5:$E$6,2,FALSE)," ")</f>
        <v xml:space="preserve"> </v>
      </c>
      <c r="K66" s="10"/>
      <c r="L66" s="430"/>
      <c r="M66" s="143" t="s">
        <v>133</v>
      </c>
      <c r="N66" s="145">
        <f t="shared" si="6"/>
        <v>0</v>
      </c>
      <c r="O66" s="145">
        <f t="shared" si="6"/>
        <v>0</v>
      </c>
      <c r="P66" s="145"/>
      <c r="Q66" s="10"/>
      <c r="R66" s="10"/>
      <c r="S66" s="430"/>
      <c r="T66" s="143" t="s">
        <v>133</v>
      </c>
      <c r="U66" s="145">
        <f t="shared" si="7"/>
        <v>0</v>
      </c>
      <c r="V66" s="145">
        <f t="shared" si="7"/>
        <v>0</v>
      </c>
      <c r="W66" s="145"/>
    </row>
    <row r="67" spans="1:23" ht="36.75" customHeight="1" x14ac:dyDescent="0.3">
      <c r="A67" s="4" t="str">
        <f>'Matriz Nº2 Análisis'!A67</f>
        <v>7. 4</v>
      </c>
      <c r="B67" s="13" t="str">
        <f>IF(A67&lt;1,'Matriz Nº1 Identificación'!F67,'Matriz Nº2 Análisis'!B67)</f>
        <v xml:space="preserve"> </v>
      </c>
      <c r="C67" s="13" t="str">
        <f>IFERROR(IF(A67&lt;1,'Matriz Nº1 Identificación'!B67,'Matriz Nº2 Análisis'!E67)," ")</f>
        <v xml:space="preserve"> </v>
      </c>
      <c r="D67" s="13" t="str">
        <f>IF(A67&lt;1,'Matriz Nº1 Identificación'!B67,'Matriz Nº2 Análisis'!I67)</f>
        <v xml:space="preserve"> </v>
      </c>
      <c r="E67" s="102"/>
      <c r="F67" s="103"/>
      <c r="G67" s="103"/>
      <c r="H67" s="103"/>
      <c r="I67" s="96" t="str">
        <f>IFERROR(VLOOKUP(D67,'Tabla 12'!$B$4:$E$6,3,FALSE)," ")</f>
        <v xml:space="preserve"> </v>
      </c>
      <c r="J67" s="95" t="str">
        <f>IFERROR(VLOOKUP(I67,'Tabla 12'!$D$5:$E$6,2,FALSE)," ")</f>
        <v xml:space="preserve"> </v>
      </c>
      <c r="K67" s="10"/>
      <c r="L67" s="430"/>
      <c r="M67" s="143" t="s">
        <v>134</v>
      </c>
      <c r="N67" s="145">
        <f t="shared" si="6"/>
        <v>0</v>
      </c>
      <c r="O67" s="145">
        <f t="shared" si="6"/>
        <v>0</v>
      </c>
      <c r="P67" s="145"/>
      <c r="Q67" s="10"/>
      <c r="R67" s="10"/>
      <c r="S67" s="430"/>
      <c r="T67" s="143" t="s">
        <v>134</v>
      </c>
      <c r="U67" s="145">
        <f t="shared" si="7"/>
        <v>0</v>
      </c>
      <c r="V67" s="145">
        <f t="shared" si="7"/>
        <v>0</v>
      </c>
      <c r="W67" s="145"/>
    </row>
    <row r="68" spans="1:23" ht="36.75" customHeight="1" x14ac:dyDescent="0.3">
      <c r="A68" s="4" t="str">
        <f>'Matriz Nº2 Análisis'!A68</f>
        <v>7. 5</v>
      </c>
      <c r="B68" s="13" t="str">
        <f>IF(A68&lt;1,'Matriz Nº1 Identificación'!F68,'Matriz Nº2 Análisis'!B68)</f>
        <v xml:space="preserve"> </v>
      </c>
      <c r="C68" s="13" t="str">
        <f>IFERROR(IF(A68&lt;1,'Matriz Nº1 Identificación'!B68,'Matriz Nº2 Análisis'!E68)," ")</f>
        <v xml:space="preserve"> </v>
      </c>
      <c r="D68" s="13" t="str">
        <f>IF(A68&lt;1,'Matriz Nº1 Identificación'!B68,'Matriz Nº2 Análisis'!I68)</f>
        <v xml:space="preserve"> </v>
      </c>
      <c r="E68" s="102"/>
      <c r="F68" s="103"/>
      <c r="G68" s="103"/>
      <c r="H68" s="103"/>
      <c r="I68" s="96" t="str">
        <f>IFERROR(VLOOKUP(D68,'Tabla 12'!$B$4:$E$6,3,FALSE)," ")</f>
        <v xml:space="preserve"> </v>
      </c>
      <c r="J68" s="95" t="str">
        <f>IFERROR(VLOOKUP(I68,'Tabla 12'!$D$5:$E$6,2,FALSE)," ")</f>
        <v xml:space="preserve"> </v>
      </c>
      <c r="K68" s="10"/>
      <c r="L68" s="430"/>
      <c r="M68" s="143" t="s">
        <v>135</v>
      </c>
      <c r="N68" s="145">
        <f t="shared" si="6"/>
        <v>0</v>
      </c>
      <c r="O68" s="145">
        <f t="shared" si="6"/>
        <v>0</v>
      </c>
      <c r="P68" s="145"/>
      <c r="Q68" s="10"/>
      <c r="R68" s="10"/>
      <c r="S68" s="430"/>
      <c r="T68" s="143" t="s">
        <v>135</v>
      </c>
      <c r="U68" s="145">
        <f t="shared" si="7"/>
        <v>0</v>
      </c>
      <c r="V68" s="145">
        <f t="shared" si="7"/>
        <v>0</v>
      </c>
      <c r="W68" s="145"/>
    </row>
    <row r="69" spans="1:23" ht="36.75" customHeight="1" x14ac:dyDescent="0.3">
      <c r="A69" s="4" t="str">
        <f>'Matriz Nº2 Análisis'!A69</f>
        <v>7. 6</v>
      </c>
      <c r="B69" s="13" t="str">
        <f>IF(A69&lt;1,'Matriz Nº1 Identificación'!F69,'Matriz Nº2 Análisis'!B69)</f>
        <v xml:space="preserve"> </v>
      </c>
      <c r="C69" s="13" t="str">
        <f>IFERROR(IF(A69&lt;1,'Matriz Nº1 Identificación'!B69,'Matriz Nº2 Análisis'!E69)," ")</f>
        <v xml:space="preserve"> </v>
      </c>
      <c r="D69" s="13" t="str">
        <f>IF(A69&lt;1,'Matriz Nº1 Identificación'!B69,'Matriz Nº2 Análisis'!I69)</f>
        <v xml:space="preserve"> </v>
      </c>
      <c r="E69" s="102"/>
      <c r="F69" s="103"/>
      <c r="G69" s="103"/>
      <c r="H69" s="103"/>
      <c r="I69" s="96" t="str">
        <f>IFERROR(VLOOKUP(D69,'Tabla 12'!$B$4:$E$6,3,FALSE)," ")</f>
        <v xml:space="preserve"> </v>
      </c>
      <c r="J69" s="95" t="str">
        <f>IFERROR(VLOOKUP(I69,'Tabla 12'!$D$5:$E$6,2,FALSE)," ")</f>
        <v xml:space="preserve"> </v>
      </c>
      <c r="K69" s="10"/>
      <c r="L69" s="430"/>
      <c r="M69" s="143" t="s">
        <v>136</v>
      </c>
      <c r="N69" s="145">
        <f t="shared" si="6"/>
        <v>0</v>
      </c>
      <c r="O69" s="145">
        <f t="shared" si="6"/>
        <v>0</v>
      </c>
      <c r="P69" s="145"/>
      <c r="Q69" s="10"/>
      <c r="R69" s="10"/>
      <c r="S69" s="430"/>
      <c r="T69" s="143" t="s">
        <v>136</v>
      </c>
      <c r="U69" s="145">
        <f t="shared" si="7"/>
        <v>0</v>
      </c>
      <c r="V69" s="145">
        <f t="shared" si="7"/>
        <v>0</v>
      </c>
      <c r="W69" s="145"/>
    </row>
    <row r="70" spans="1:23" ht="36.75" customHeight="1" thickBot="1" x14ac:dyDescent="0.35">
      <c r="A70" s="4" t="str">
        <f>'Matriz Nº2 Análisis'!A70</f>
        <v>7. 7</v>
      </c>
      <c r="B70" s="13" t="str">
        <f>IF(A70&lt;1,'Matriz Nº1 Identificación'!F70,'Matriz Nº2 Análisis'!B70)</f>
        <v xml:space="preserve"> </v>
      </c>
      <c r="C70" s="13" t="str">
        <f>IFERROR(IF(A70&lt;1,'Matriz Nº1 Identificación'!B70,'Matriz Nº2 Análisis'!E70)," ")</f>
        <v xml:space="preserve"> </v>
      </c>
      <c r="D70" s="13" t="str">
        <f>IF(A70&lt;1,'Matriz Nº1 Identificación'!B70,'Matriz Nº2 Análisis'!I70)</f>
        <v xml:space="preserve"> </v>
      </c>
      <c r="E70" s="102"/>
      <c r="F70" s="103"/>
      <c r="G70" s="103"/>
      <c r="H70" s="103"/>
      <c r="I70" s="96" t="str">
        <f>IFERROR(VLOOKUP(D70,'Tabla 12'!$B$4:$E$6,3,FALSE)," ")</f>
        <v xml:space="preserve"> </v>
      </c>
      <c r="J70" s="95" t="str">
        <f>IFERROR(VLOOKUP(I70,'Tabla 12'!$D$5:$E$6,2,FALSE)," ")</f>
        <v xml:space="preserve"> </v>
      </c>
      <c r="K70" s="10"/>
      <c r="L70" s="430"/>
      <c r="M70" s="143" t="s">
        <v>137</v>
      </c>
      <c r="N70" s="145">
        <f t="shared" si="6"/>
        <v>0</v>
      </c>
      <c r="O70" s="145">
        <f t="shared" si="6"/>
        <v>0</v>
      </c>
      <c r="P70" s="145"/>
      <c r="Q70" s="10"/>
      <c r="R70" s="10"/>
      <c r="S70" s="430"/>
      <c r="T70" s="143" t="s">
        <v>137</v>
      </c>
      <c r="U70" s="145">
        <f t="shared" si="7"/>
        <v>0</v>
      </c>
      <c r="V70" s="145">
        <f t="shared" si="7"/>
        <v>0</v>
      </c>
      <c r="W70" s="145"/>
    </row>
    <row r="71" spans="1:23" ht="34.5" customHeight="1" thickBot="1" x14ac:dyDescent="0.35">
      <c r="A71" s="73" t="str">
        <f>'Matriz Nº1 Identificación'!A71</f>
        <v xml:space="preserve">Objetivo Estratégico: </v>
      </c>
      <c r="B71" s="427">
        <f>+'Matriz Nº1 Identificación'!B71:H71</f>
        <v>0</v>
      </c>
      <c r="C71" s="428"/>
      <c r="D71" s="428"/>
      <c r="E71" s="428"/>
      <c r="F71" s="428"/>
      <c r="G71" s="428"/>
      <c r="H71" s="428"/>
      <c r="I71" s="428"/>
      <c r="J71" s="428"/>
      <c r="L71" s="430"/>
      <c r="M71" s="143" t="s">
        <v>138</v>
      </c>
      <c r="N71" s="145">
        <f t="shared" si="6"/>
        <v>0</v>
      </c>
      <c r="O71" s="145">
        <f t="shared" si="6"/>
        <v>0</v>
      </c>
      <c r="P71" s="146"/>
      <c r="S71" s="430"/>
      <c r="T71" s="143" t="s">
        <v>138</v>
      </c>
      <c r="U71" s="145">
        <f t="shared" si="7"/>
        <v>0</v>
      </c>
      <c r="V71" s="145">
        <f t="shared" si="7"/>
        <v>0</v>
      </c>
      <c r="W71" s="146"/>
    </row>
    <row r="72" spans="1:23" ht="34.5" customHeight="1" x14ac:dyDescent="0.3">
      <c r="A72" s="12" t="str">
        <f>'Matriz Nº1 Identificación'!A72</f>
        <v>Objetivo táctico</v>
      </c>
      <c r="B72" s="168" t="str">
        <f>+'Matriz Nº1 Identificación'!B72:H72</f>
        <v>8. Fiscalizar áreas obligatorias según Ley8292(LGCI) y otras normativas de la C.G.R, requeridas todos los años, para cumplir con la normativa y no permitir el debilitamiento del contro linterno.</v>
      </c>
      <c r="C72" s="169"/>
      <c r="D72" s="169"/>
      <c r="E72" s="169"/>
      <c r="F72" s="170"/>
      <c r="G72" s="170"/>
      <c r="H72" s="170"/>
      <c r="I72" s="170"/>
      <c r="J72" s="171"/>
      <c r="L72" s="430"/>
      <c r="M72" s="143" t="s">
        <v>139</v>
      </c>
      <c r="N72" s="145">
        <f t="shared" si="6"/>
        <v>0</v>
      </c>
      <c r="O72" s="145">
        <f t="shared" si="6"/>
        <v>0</v>
      </c>
      <c r="P72" s="146"/>
      <c r="S72" s="430"/>
      <c r="T72" s="143" t="s">
        <v>139</v>
      </c>
      <c r="U72" s="145">
        <f t="shared" si="7"/>
        <v>0</v>
      </c>
      <c r="V72" s="145">
        <f t="shared" si="7"/>
        <v>0</v>
      </c>
      <c r="W72" s="146"/>
    </row>
    <row r="73" spans="1:23" ht="36.75" customHeight="1" x14ac:dyDescent="0.3">
      <c r="A73" s="4" t="str">
        <f>'Matriz Nº2 Análisis'!A73</f>
        <v>8. 1</v>
      </c>
      <c r="B73" s="13" t="str">
        <f>IF(A73&lt;1,'Matriz Nº1 Identificación'!F73,'Matriz Nº2 Análisis'!B73)</f>
        <v xml:space="preserve"> </v>
      </c>
      <c r="C73" s="13" t="str">
        <f>IFERROR(IF(A73&lt;1,'Matriz Nº1 Identificación'!B73,'Matriz Nº2 Análisis'!E73)," ")</f>
        <v xml:space="preserve"> </v>
      </c>
      <c r="D73" s="13" t="str">
        <f>IF(A73&lt;1,'Matriz Nº1 Identificación'!B73,'Matriz Nº2 Análisis'!I73)</f>
        <v xml:space="preserve"> </v>
      </c>
      <c r="E73" s="102"/>
      <c r="F73" s="103"/>
      <c r="G73" s="103"/>
      <c r="H73" s="103"/>
      <c r="I73" s="96" t="str">
        <f>IFERROR(VLOOKUP(D73,'Tabla 12'!$B$4:$E$6,3,FALSE)," ")</f>
        <v xml:space="preserve"> </v>
      </c>
      <c r="J73" s="95" t="str">
        <f>IFERROR(VLOOKUP(I73,'Tabla 12'!$D$5:$E$6,2,FALSE)," ")</f>
        <v xml:space="preserve"> </v>
      </c>
      <c r="K73" s="10"/>
      <c r="L73" s="430"/>
      <c r="M73" s="143" t="s">
        <v>140</v>
      </c>
      <c r="N73" s="145">
        <f t="shared" si="6"/>
        <v>0</v>
      </c>
      <c r="O73" s="145">
        <f t="shared" si="6"/>
        <v>0</v>
      </c>
      <c r="P73" s="145"/>
      <c r="Q73" s="10"/>
      <c r="R73" s="10"/>
      <c r="S73" s="430"/>
      <c r="T73" s="143" t="s">
        <v>140</v>
      </c>
      <c r="U73" s="145">
        <f t="shared" si="7"/>
        <v>0</v>
      </c>
      <c r="V73" s="145">
        <f t="shared" si="7"/>
        <v>0</v>
      </c>
      <c r="W73" s="145"/>
    </row>
    <row r="74" spans="1:23" ht="36.75" customHeight="1" x14ac:dyDescent="0.3">
      <c r="A74" s="4" t="str">
        <f>'Matriz Nº2 Análisis'!A74</f>
        <v>8. 2</v>
      </c>
      <c r="B74" s="13" t="str">
        <f>IF(A74&lt;1,'Matriz Nº1 Identificación'!F74,'Matriz Nº2 Análisis'!B74)</f>
        <v xml:space="preserve"> </v>
      </c>
      <c r="C74" s="13" t="str">
        <f>IFERROR(IF(A74&lt;1,'Matriz Nº1 Identificación'!B74,'Matriz Nº2 Análisis'!E74)," ")</f>
        <v xml:space="preserve"> </v>
      </c>
      <c r="D74" s="13" t="str">
        <f>IF(A74&lt;1,'Matriz Nº1 Identificación'!B74,'Matriz Nº2 Análisis'!I74)</f>
        <v xml:space="preserve"> </v>
      </c>
      <c r="E74" s="102"/>
      <c r="F74" s="103"/>
      <c r="G74" s="103"/>
      <c r="H74" s="103"/>
      <c r="I74" s="96" t="str">
        <f>IFERROR(VLOOKUP(D74,'Tabla 12'!$B$4:$E$6,3,FALSE)," ")</f>
        <v xml:space="preserve"> </v>
      </c>
      <c r="J74" s="95" t="str">
        <f>IFERROR(VLOOKUP(I74,'Tabla 12'!$D$5:$E$6,2,FALSE)," ")</f>
        <v xml:space="preserve"> </v>
      </c>
      <c r="K74" s="10"/>
      <c r="L74" s="430"/>
      <c r="M74" s="143" t="s">
        <v>141</v>
      </c>
      <c r="N74" s="145">
        <f t="shared" si="6"/>
        <v>0</v>
      </c>
      <c r="O74" s="145">
        <f t="shared" si="6"/>
        <v>0</v>
      </c>
      <c r="P74" s="145"/>
      <c r="Q74" s="10"/>
      <c r="R74" s="10"/>
      <c r="S74" s="430"/>
      <c r="T74" s="143" t="s">
        <v>141</v>
      </c>
      <c r="U74" s="145">
        <f t="shared" si="7"/>
        <v>0</v>
      </c>
      <c r="V74" s="145">
        <f t="shared" si="7"/>
        <v>0</v>
      </c>
      <c r="W74" s="145"/>
    </row>
    <row r="75" spans="1:23" ht="36.75" customHeight="1" x14ac:dyDescent="0.3">
      <c r="A75" s="4" t="str">
        <f>'Matriz Nº2 Análisis'!A75</f>
        <v>8. 3</v>
      </c>
      <c r="B75" s="13" t="str">
        <f>IF(A75&lt;1,'Matriz Nº1 Identificación'!F75,'Matriz Nº2 Análisis'!B75)</f>
        <v xml:space="preserve"> </v>
      </c>
      <c r="C75" s="13" t="str">
        <f>IFERROR(IF(A75&lt;1,'Matriz Nº1 Identificación'!B75,'Matriz Nº2 Análisis'!E75)," ")</f>
        <v xml:space="preserve"> </v>
      </c>
      <c r="D75" s="13" t="str">
        <f>IF(A75&lt;1,'Matriz Nº1 Identificación'!B75,'Matriz Nº2 Análisis'!I75)</f>
        <v xml:space="preserve"> </v>
      </c>
      <c r="E75" s="102"/>
      <c r="F75" s="103"/>
      <c r="G75" s="103"/>
      <c r="H75" s="103"/>
      <c r="I75" s="96" t="str">
        <f>IFERROR(VLOOKUP(D75,'Tabla 12'!$B$4:$E$6,3,FALSE)," ")</f>
        <v xml:space="preserve"> </v>
      </c>
      <c r="J75" s="95" t="str">
        <f>IFERROR(VLOOKUP(I75,'Tabla 12'!$D$5:$E$6,2,FALSE)," ")</f>
        <v xml:space="preserve"> </v>
      </c>
      <c r="K75" s="10"/>
      <c r="L75" s="430"/>
      <c r="M75" s="143" t="s">
        <v>142</v>
      </c>
      <c r="N75" s="145">
        <f t="shared" si="6"/>
        <v>0</v>
      </c>
      <c r="O75" s="145">
        <f t="shared" si="6"/>
        <v>0</v>
      </c>
      <c r="P75" s="145"/>
      <c r="Q75" s="10"/>
      <c r="R75" s="10"/>
      <c r="S75" s="430"/>
      <c r="T75" s="143" t="s">
        <v>142</v>
      </c>
      <c r="U75" s="145">
        <f t="shared" si="7"/>
        <v>0</v>
      </c>
      <c r="V75" s="145">
        <f t="shared" si="7"/>
        <v>0</v>
      </c>
      <c r="W75" s="145"/>
    </row>
    <row r="76" spans="1:23" ht="36.75" customHeight="1" x14ac:dyDescent="0.3">
      <c r="A76" s="4" t="str">
        <f>'Matriz Nº2 Análisis'!A76</f>
        <v>8. 4</v>
      </c>
      <c r="B76" s="13" t="str">
        <f>IF(A76&lt;1,'Matriz Nº1 Identificación'!F76,'Matriz Nº2 Análisis'!B76)</f>
        <v xml:space="preserve"> </v>
      </c>
      <c r="C76" s="13" t="str">
        <f>IFERROR(IF(A76&lt;1,'Matriz Nº1 Identificación'!B76,'Matriz Nº2 Análisis'!E76)," ")</f>
        <v xml:space="preserve"> </v>
      </c>
      <c r="D76" s="13" t="str">
        <f>IF(A76&lt;1,'Matriz Nº1 Identificación'!B76,'Matriz Nº2 Análisis'!I76)</f>
        <v xml:space="preserve"> </v>
      </c>
      <c r="E76" s="102"/>
      <c r="F76" s="103"/>
      <c r="G76" s="103"/>
      <c r="H76" s="103"/>
      <c r="I76" s="96" t="str">
        <f>IFERROR(VLOOKUP(D76,'Tabla 12'!$B$4:$E$6,3,FALSE)," ")</f>
        <v xml:space="preserve"> </v>
      </c>
      <c r="J76" s="95" t="str">
        <f>IFERROR(VLOOKUP(I76,'Tabla 12'!$D$5:$E$6,2,FALSE)," ")</f>
        <v xml:space="preserve"> </v>
      </c>
      <c r="K76" s="10"/>
      <c r="L76" s="430"/>
      <c r="M76" s="143" t="s">
        <v>143</v>
      </c>
      <c r="N76" s="145">
        <f t="shared" si="6"/>
        <v>0</v>
      </c>
      <c r="O76" s="145">
        <f t="shared" si="6"/>
        <v>0</v>
      </c>
      <c r="P76" s="145"/>
      <c r="Q76" s="10"/>
      <c r="R76" s="10"/>
      <c r="S76" s="430"/>
      <c r="T76" s="143" t="s">
        <v>143</v>
      </c>
      <c r="U76" s="145">
        <f t="shared" si="7"/>
        <v>0</v>
      </c>
      <c r="V76" s="145">
        <f t="shared" si="7"/>
        <v>0</v>
      </c>
      <c r="W76" s="145"/>
    </row>
    <row r="77" spans="1:23" ht="36.75" customHeight="1" x14ac:dyDescent="0.3">
      <c r="A77" s="4" t="str">
        <f>'Matriz Nº2 Análisis'!A77</f>
        <v>8. 5</v>
      </c>
      <c r="B77" s="13" t="str">
        <f>IF(A77&lt;1,'Matriz Nº1 Identificación'!F77,'Matriz Nº2 Análisis'!B77)</f>
        <v xml:space="preserve"> </v>
      </c>
      <c r="C77" s="13" t="str">
        <f>IFERROR(IF(A77&lt;1,'Matriz Nº1 Identificación'!B77,'Matriz Nº2 Análisis'!E77)," ")</f>
        <v xml:space="preserve"> </v>
      </c>
      <c r="D77" s="13" t="str">
        <f>IF(A77&lt;1,'Matriz Nº1 Identificación'!B77,'Matriz Nº2 Análisis'!I77)</f>
        <v xml:space="preserve"> </v>
      </c>
      <c r="E77" s="102"/>
      <c r="F77" s="103"/>
      <c r="G77" s="103"/>
      <c r="H77" s="103"/>
      <c r="I77" s="96" t="str">
        <f>IFERROR(VLOOKUP(D77,'Tabla 12'!$B$4:$E$6,3,FALSE)," ")</f>
        <v xml:space="preserve"> </v>
      </c>
      <c r="J77" s="95" t="str">
        <f>IFERROR(VLOOKUP(I77,'Tabla 12'!$D$5:$E$6,2,FALSE)," ")</f>
        <v xml:space="preserve"> </v>
      </c>
      <c r="K77" s="10"/>
      <c r="L77" s="430"/>
      <c r="M77" s="143" t="s">
        <v>144</v>
      </c>
      <c r="N77" s="145">
        <f t="shared" si="6"/>
        <v>0</v>
      </c>
      <c r="O77" s="145">
        <f t="shared" si="6"/>
        <v>0</v>
      </c>
      <c r="P77" s="145"/>
      <c r="Q77" s="10"/>
      <c r="R77" s="10"/>
      <c r="S77" s="430"/>
      <c r="T77" s="143" t="s">
        <v>144</v>
      </c>
      <c r="U77" s="145">
        <f t="shared" si="7"/>
        <v>0</v>
      </c>
      <c r="V77" s="145">
        <f t="shared" si="7"/>
        <v>0</v>
      </c>
      <c r="W77" s="145"/>
    </row>
    <row r="78" spans="1:23" ht="36.75" customHeight="1" x14ac:dyDescent="0.3">
      <c r="A78" s="4" t="str">
        <f>'Matriz Nº2 Análisis'!A78</f>
        <v>8. 6</v>
      </c>
      <c r="B78" s="13" t="str">
        <f>IF(A78&lt;1,'Matriz Nº1 Identificación'!F78,'Matriz Nº2 Análisis'!B78)</f>
        <v xml:space="preserve"> </v>
      </c>
      <c r="C78" s="13" t="str">
        <f>IFERROR(IF(A78&lt;1,'Matriz Nº1 Identificación'!B78,'Matriz Nº2 Análisis'!E78)," ")</f>
        <v xml:space="preserve"> </v>
      </c>
      <c r="D78" s="13" t="str">
        <f>IF(A78&lt;1,'Matriz Nº1 Identificación'!B78,'Matriz Nº2 Análisis'!I78)</f>
        <v xml:space="preserve"> </v>
      </c>
      <c r="E78" s="102"/>
      <c r="F78" s="103"/>
      <c r="G78" s="103"/>
      <c r="H78" s="103"/>
      <c r="I78" s="96" t="str">
        <f>IFERROR(VLOOKUP(D78,'Tabla 12'!$B$4:$E$6,3,FALSE)," ")</f>
        <v xml:space="preserve"> </v>
      </c>
      <c r="J78" s="95" t="str">
        <f>IFERROR(VLOOKUP(I78,'Tabla 12'!$D$5:$E$6,2,FALSE)," ")</f>
        <v xml:space="preserve"> </v>
      </c>
      <c r="K78" s="10"/>
      <c r="L78" s="431"/>
      <c r="M78" s="143" t="s">
        <v>145</v>
      </c>
      <c r="N78" s="145">
        <f t="shared" si="6"/>
        <v>0</v>
      </c>
      <c r="O78" s="145">
        <f t="shared" si="6"/>
        <v>0</v>
      </c>
      <c r="P78" s="145"/>
      <c r="Q78" s="10"/>
      <c r="R78" s="10"/>
      <c r="S78" s="431"/>
      <c r="T78" s="143" t="s">
        <v>145</v>
      </c>
      <c r="U78" s="145">
        <f t="shared" si="7"/>
        <v>0</v>
      </c>
      <c r="V78" s="145">
        <f t="shared" si="7"/>
        <v>0</v>
      </c>
      <c r="W78" s="145"/>
    </row>
    <row r="79" spans="1:23" ht="36.75" customHeight="1" thickBot="1" x14ac:dyDescent="0.35">
      <c r="A79" s="4" t="str">
        <f>'Matriz Nº2 Análisis'!A79</f>
        <v>8. 7</v>
      </c>
      <c r="B79" s="13" t="str">
        <f>IF(A79&lt;1,'Matriz Nº1 Identificación'!F79,'Matriz Nº2 Análisis'!B79)</f>
        <v xml:space="preserve"> </v>
      </c>
      <c r="C79" s="13" t="str">
        <f>IFERROR(IF(A79&lt;1,'Matriz Nº1 Identificación'!B79,'Matriz Nº2 Análisis'!E79)," ")</f>
        <v xml:space="preserve"> </v>
      </c>
      <c r="D79" s="13" t="str">
        <f>IF(A79&lt;1,'Matriz Nº1 Identificación'!B79,'Matriz Nº2 Análisis'!I79)</f>
        <v xml:space="preserve"> </v>
      </c>
      <c r="E79" s="102"/>
      <c r="F79" s="103"/>
      <c r="G79" s="103"/>
      <c r="H79" s="103"/>
      <c r="I79" s="96" t="str">
        <f>IFERROR(VLOOKUP(D79,'Tabla 12'!$B$4:$E$6,3,FALSE)," ")</f>
        <v xml:space="preserve"> </v>
      </c>
      <c r="J79" s="95" t="str">
        <f>IFERROR(VLOOKUP(I79,'Tabla 12'!$D$5:$E$6,2,FALSE)," ")</f>
        <v xml:space="preserve"> </v>
      </c>
      <c r="K79" s="10"/>
      <c r="L79" s="10"/>
      <c r="M79" s="9"/>
      <c r="N79" s="145">
        <f>SUM(N64:N78)</f>
        <v>0</v>
      </c>
      <c r="O79" s="145">
        <f>SUM(O64:O78)</f>
        <v>0</v>
      </c>
      <c r="P79" s="145">
        <f>N79+O79</f>
        <v>0</v>
      </c>
      <c r="Q79" s="10"/>
      <c r="R79" s="10"/>
      <c r="S79" s="10"/>
      <c r="T79" s="10"/>
      <c r="U79" s="145">
        <f>SUM(U64:U78)</f>
        <v>0</v>
      </c>
      <c r="V79" s="145">
        <f>SUM(V64:V78)</f>
        <v>0</v>
      </c>
      <c r="W79" s="145">
        <f>U79+V79</f>
        <v>0</v>
      </c>
    </row>
    <row r="80" spans="1:23" ht="34.5" customHeight="1" thickBot="1" x14ac:dyDescent="0.35">
      <c r="A80" s="73" t="str">
        <f>'Matriz Nº1 Identificación'!A80</f>
        <v xml:space="preserve">Objetivo Estratégico: </v>
      </c>
      <c r="B80" s="427">
        <f>+'Matriz Nº1 Identificación'!B80:H80</f>
        <v>0</v>
      </c>
      <c r="C80" s="428"/>
      <c r="D80" s="428"/>
      <c r="E80" s="428"/>
      <c r="F80" s="428"/>
      <c r="G80" s="428"/>
      <c r="H80" s="428"/>
      <c r="I80" s="428"/>
      <c r="J80" s="428"/>
    </row>
    <row r="81" spans="1:23" ht="34.5" customHeight="1" x14ac:dyDescent="0.3">
      <c r="A81" s="12" t="str">
        <f>'Matriz Nº1 Identificación'!A81</f>
        <v>Objetivo táctico</v>
      </c>
      <c r="B81" s="168" t="str">
        <f>+'Matriz Nº1 Identificación'!B81:H81</f>
        <v>9. Compra de muestras de producto terminado para revisión del procesos de producción</v>
      </c>
      <c r="C81" s="169"/>
      <c r="D81" s="169"/>
      <c r="E81" s="169"/>
      <c r="F81" s="170"/>
      <c r="G81" s="170"/>
      <c r="H81" s="170"/>
      <c r="I81" s="170"/>
      <c r="J81" s="171"/>
      <c r="L81" s="109" t="s">
        <v>127</v>
      </c>
      <c r="M81" s="1">
        <f>COUNTIF($B$8:$B$1087, "1. Lograr una estructura orgánica robusta que visualice la razón de ser de la institución")</f>
        <v>0</v>
      </c>
      <c r="N81" s="144" t="s">
        <v>128</v>
      </c>
      <c r="O81" s="144" t="s">
        <v>129</v>
      </c>
      <c r="P81" s="109" t="s">
        <v>130</v>
      </c>
      <c r="S81" s="109" t="s">
        <v>127</v>
      </c>
      <c r="T81">
        <f>COUNTIF($B$8:$B$1087, "1. Lograr una estructura orgánica robusta que visualice la razón de ser de la institución")</f>
        <v>0</v>
      </c>
      <c r="U81" s="188" t="s">
        <v>128</v>
      </c>
      <c r="V81" s="188" t="s">
        <v>129</v>
      </c>
      <c r="W81" s="109" t="s">
        <v>130</v>
      </c>
    </row>
    <row r="82" spans="1:23" ht="36.75" customHeight="1" x14ac:dyDescent="0.3">
      <c r="A82" s="4" t="str">
        <f>'Matriz Nº2 Análisis'!A82</f>
        <v>9. 1</v>
      </c>
      <c r="B82" s="13" t="str">
        <f>IF(A82&lt;1,'Matriz Nº1 Identificación'!F82,'Matriz Nº2 Análisis'!B82)</f>
        <v xml:space="preserve"> </v>
      </c>
      <c r="C82" s="13" t="str">
        <f>IFERROR(IF(A82&lt;1,'Matriz Nº1 Identificación'!B82,'Matriz Nº2 Análisis'!E82)," ")</f>
        <v xml:space="preserve"> </v>
      </c>
      <c r="D82" s="13" t="str">
        <f>IF(A82&lt;1,'Matriz Nº1 Identificación'!B82,'Matriz Nº2 Análisis'!I82)</f>
        <v xml:space="preserve"> </v>
      </c>
      <c r="E82" s="102"/>
      <c r="F82" s="103"/>
      <c r="G82" s="103"/>
      <c r="H82" s="103"/>
      <c r="I82" s="96" t="str">
        <f>IFERROR(VLOOKUP(D82,'Tabla 12'!$B$4:$E$6,3,FALSE)," ")</f>
        <v xml:space="preserve"> </v>
      </c>
      <c r="J82" s="95" t="str">
        <f>IFERROR(VLOOKUP(I82,'Tabla 12'!$D$5:$E$6,2,FALSE)," ")</f>
        <v xml:space="preserve"> </v>
      </c>
      <c r="K82" s="10"/>
      <c r="L82" s="429" t="str">
        <f>'Datos Validaciones PAO'!A6</f>
        <v xml:space="preserve">MGP-TAM-OCP 5. Aplicar y emitir criterio desde el marco jurídico que regule el accionar del MGP.		</v>
      </c>
      <c r="M82" s="143" t="s">
        <v>131</v>
      </c>
      <c r="N82" s="145">
        <f>+COUNTIFS($B$10:$B$1087,$M82,$J$10:$J$1087,N$9)</f>
        <v>0</v>
      </c>
      <c r="O82" s="145">
        <f>+COUNTIFS($B$10:$B$1087,$M82,$J$10:$J$1087,O$9)</f>
        <v>0</v>
      </c>
      <c r="P82" s="145"/>
      <c r="Q82" s="10"/>
      <c r="R82" s="10"/>
      <c r="S82" s="429" t="str">
        <f>'Datos Validaciones PAO'!A11</f>
        <v>MGP-TAM-OCP 10. Incluir buenas prácticas éticas en los procesos y procedimientos de cada unidad institucional.</v>
      </c>
      <c r="T82" s="143" t="s">
        <v>131</v>
      </c>
      <c r="U82" s="145">
        <f>+COUNTIFS($B$10:$B$1087,$M82,$J$10:$J$1087,U$9)</f>
        <v>0</v>
      </c>
      <c r="V82" s="145">
        <f>+COUNTIFS($B$10:$B$1087,$M82,$J$10:$J$1087,V$9)</f>
        <v>0</v>
      </c>
      <c r="W82" s="145"/>
    </row>
    <row r="83" spans="1:23" ht="36.75" customHeight="1" x14ac:dyDescent="0.3">
      <c r="A83" s="4" t="str">
        <f>'Matriz Nº2 Análisis'!A83</f>
        <v>9. 2</v>
      </c>
      <c r="B83" s="13" t="str">
        <f>IF(A83&lt;1,'Matriz Nº1 Identificación'!F83,'Matriz Nº2 Análisis'!B83)</f>
        <v xml:space="preserve"> </v>
      </c>
      <c r="C83" s="13" t="str">
        <f>IFERROR(IF(A83&lt;1,'Matriz Nº1 Identificación'!B83,'Matriz Nº2 Análisis'!E83)," ")</f>
        <v xml:space="preserve"> </v>
      </c>
      <c r="D83" s="13" t="str">
        <f>IF(A83&lt;1,'Matriz Nº1 Identificación'!B83,'Matriz Nº2 Análisis'!I83)</f>
        <v xml:space="preserve"> </v>
      </c>
      <c r="E83" s="102"/>
      <c r="F83" s="103"/>
      <c r="G83" s="103"/>
      <c r="H83" s="103"/>
      <c r="I83" s="96" t="str">
        <f>IFERROR(VLOOKUP(D83,'Tabla 12'!$B$4:$E$6,3,FALSE)," ")</f>
        <v xml:space="preserve"> </v>
      </c>
      <c r="J83" s="95" t="str">
        <f>IFERROR(VLOOKUP(I83,'Tabla 12'!$D$5:$E$6,2,FALSE)," ")</f>
        <v xml:space="preserve"> </v>
      </c>
      <c r="K83" s="10"/>
      <c r="L83" s="430"/>
      <c r="M83" s="143" t="s">
        <v>132</v>
      </c>
      <c r="N83" s="145">
        <f t="shared" ref="N83:O96" si="8">+COUNTIFS($B$10:$B$1087,$M83,$J$10:$J$1087,N$9)</f>
        <v>0</v>
      </c>
      <c r="O83" s="145">
        <f t="shared" si="8"/>
        <v>0</v>
      </c>
      <c r="P83" s="145"/>
      <c r="Q83" s="10"/>
      <c r="R83" s="10"/>
      <c r="S83" s="430"/>
      <c r="T83" s="143" t="s">
        <v>132</v>
      </c>
      <c r="U83" s="145">
        <f t="shared" ref="U83:V96" si="9">+COUNTIFS($B$10:$B$1087,$M83,$J$10:$J$1087,U$9)</f>
        <v>0</v>
      </c>
      <c r="V83" s="145">
        <f t="shared" si="9"/>
        <v>0</v>
      </c>
      <c r="W83" s="145"/>
    </row>
    <row r="84" spans="1:23" ht="36.75" customHeight="1" x14ac:dyDescent="0.3">
      <c r="A84" s="4" t="str">
        <f>'Matriz Nº2 Análisis'!A84</f>
        <v>9. 3</v>
      </c>
      <c r="B84" s="13" t="str">
        <f>IF(A84&lt;1,'Matriz Nº1 Identificación'!F84,'Matriz Nº2 Análisis'!B84)</f>
        <v xml:space="preserve"> </v>
      </c>
      <c r="C84" s="13" t="str">
        <f>IFERROR(IF(A84&lt;1,'Matriz Nº1 Identificación'!B84,'Matriz Nº2 Análisis'!E84)," ")</f>
        <v xml:space="preserve"> </v>
      </c>
      <c r="D84" s="13" t="str">
        <f>IF(A84&lt;1,'Matriz Nº1 Identificación'!B84,'Matriz Nº2 Análisis'!I84)</f>
        <v xml:space="preserve"> </v>
      </c>
      <c r="E84" s="102"/>
      <c r="F84" s="103"/>
      <c r="G84" s="103"/>
      <c r="H84" s="103"/>
      <c r="I84" s="96" t="str">
        <f>IFERROR(VLOOKUP(D84,'Tabla 12'!$B$4:$E$6,3,FALSE)," ")</f>
        <v xml:space="preserve"> </v>
      </c>
      <c r="J84" s="95" t="str">
        <f>IFERROR(VLOOKUP(I84,'Tabla 12'!$D$5:$E$6,2,FALSE)," ")</f>
        <v xml:space="preserve"> </v>
      </c>
      <c r="K84" s="10"/>
      <c r="L84" s="430"/>
      <c r="M84" s="143" t="s">
        <v>133</v>
      </c>
      <c r="N84" s="145">
        <f t="shared" si="8"/>
        <v>0</v>
      </c>
      <c r="O84" s="145">
        <f t="shared" si="8"/>
        <v>0</v>
      </c>
      <c r="P84" s="145"/>
      <c r="Q84" s="10"/>
      <c r="R84" s="10"/>
      <c r="S84" s="430"/>
      <c r="T84" s="143" t="s">
        <v>133</v>
      </c>
      <c r="U84" s="145">
        <f t="shared" si="9"/>
        <v>0</v>
      </c>
      <c r="V84" s="145">
        <f t="shared" si="9"/>
        <v>0</v>
      </c>
      <c r="W84" s="145"/>
    </row>
    <row r="85" spans="1:23" ht="36.75" customHeight="1" x14ac:dyDescent="0.3">
      <c r="A85" s="4" t="str">
        <f>'Matriz Nº2 Análisis'!A85</f>
        <v>9. 4</v>
      </c>
      <c r="B85" s="13" t="str">
        <f>IF(A85&lt;1,'Matriz Nº1 Identificación'!F85,'Matriz Nº2 Análisis'!B85)</f>
        <v xml:space="preserve"> </v>
      </c>
      <c r="C85" s="13" t="str">
        <f>IFERROR(IF(A85&lt;1,'Matriz Nº1 Identificación'!B85,'Matriz Nº2 Análisis'!E85)," ")</f>
        <v xml:space="preserve"> </v>
      </c>
      <c r="D85" s="13" t="str">
        <f>IF(A85&lt;1,'Matriz Nº1 Identificación'!B85,'Matriz Nº2 Análisis'!I85)</f>
        <v xml:space="preserve"> </v>
      </c>
      <c r="E85" s="102"/>
      <c r="F85" s="103"/>
      <c r="G85" s="103"/>
      <c r="H85" s="103"/>
      <c r="I85" s="96" t="str">
        <f>IFERROR(VLOOKUP(D85,'Tabla 12'!$B$4:$E$6,3,FALSE)," ")</f>
        <v xml:space="preserve"> </v>
      </c>
      <c r="J85" s="95" t="str">
        <f>IFERROR(VLOOKUP(I85,'Tabla 12'!$D$5:$E$6,2,FALSE)," ")</f>
        <v xml:space="preserve"> </v>
      </c>
      <c r="K85" s="10"/>
      <c r="L85" s="430"/>
      <c r="M85" s="143" t="s">
        <v>134</v>
      </c>
      <c r="N85" s="145">
        <f t="shared" si="8"/>
        <v>0</v>
      </c>
      <c r="O85" s="145">
        <f t="shared" si="8"/>
        <v>0</v>
      </c>
      <c r="P85" s="145"/>
      <c r="Q85" s="10"/>
      <c r="R85" s="10"/>
      <c r="S85" s="430"/>
      <c r="T85" s="143" t="s">
        <v>134</v>
      </c>
      <c r="U85" s="145">
        <f t="shared" si="9"/>
        <v>0</v>
      </c>
      <c r="V85" s="145">
        <f t="shared" si="9"/>
        <v>0</v>
      </c>
      <c r="W85" s="145"/>
    </row>
    <row r="86" spans="1:23" ht="36.75" customHeight="1" x14ac:dyDescent="0.3">
      <c r="A86" s="4" t="str">
        <f>'Matriz Nº2 Análisis'!A86</f>
        <v>9. 5</v>
      </c>
      <c r="B86" s="13" t="str">
        <f>IF(A86&lt;1,'Matriz Nº1 Identificación'!F86,'Matriz Nº2 Análisis'!B86)</f>
        <v xml:space="preserve"> </v>
      </c>
      <c r="C86" s="13" t="str">
        <f>IFERROR(IF(A86&lt;1,'Matriz Nº1 Identificación'!B86,'Matriz Nº2 Análisis'!E86)," ")</f>
        <v xml:space="preserve"> </v>
      </c>
      <c r="D86" s="13" t="str">
        <f>IF(A86&lt;1,'Matriz Nº1 Identificación'!B86,'Matriz Nº2 Análisis'!I86)</f>
        <v xml:space="preserve"> </v>
      </c>
      <c r="E86" s="102"/>
      <c r="F86" s="103"/>
      <c r="G86" s="103"/>
      <c r="H86" s="103"/>
      <c r="I86" s="96" t="str">
        <f>IFERROR(VLOOKUP(D86,'Tabla 12'!$B$4:$E$6,3,FALSE)," ")</f>
        <v xml:space="preserve"> </v>
      </c>
      <c r="J86" s="95" t="str">
        <f>IFERROR(VLOOKUP(I86,'Tabla 12'!$D$5:$E$6,2,FALSE)," ")</f>
        <v xml:space="preserve"> </v>
      </c>
      <c r="K86" s="10"/>
      <c r="L86" s="430"/>
      <c r="M86" s="143" t="s">
        <v>135</v>
      </c>
      <c r="N86" s="145">
        <f t="shared" si="8"/>
        <v>0</v>
      </c>
      <c r="O86" s="145">
        <f t="shared" si="8"/>
        <v>0</v>
      </c>
      <c r="P86" s="145"/>
      <c r="Q86" s="10"/>
      <c r="R86" s="10"/>
      <c r="S86" s="430"/>
      <c r="T86" s="143" t="s">
        <v>135</v>
      </c>
      <c r="U86" s="145">
        <f t="shared" si="9"/>
        <v>0</v>
      </c>
      <c r="V86" s="145">
        <f t="shared" si="9"/>
        <v>0</v>
      </c>
      <c r="W86" s="145"/>
    </row>
    <row r="87" spans="1:23" ht="36.75" customHeight="1" x14ac:dyDescent="0.3">
      <c r="A87" s="4" t="str">
        <f>'Matriz Nº2 Análisis'!A87</f>
        <v>9. 6</v>
      </c>
      <c r="B87" s="13" t="str">
        <f>IF(A87&lt;1,'Matriz Nº1 Identificación'!F87,'Matriz Nº2 Análisis'!B87)</f>
        <v xml:space="preserve"> </v>
      </c>
      <c r="C87" s="13" t="str">
        <f>IFERROR(IF(A87&lt;1,'Matriz Nº1 Identificación'!B87,'Matriz Nº2 Análisis'!E87)," ")</f>
        <v xml:space="preserve"> </v>
      </c>
      <c r="D87" s="13" t="str">
        <f>IF(A87&lt;1,'Matriz Nº1 Identificación'!B87,'Matriz Nº2 Análisis'!I87)</f>
        <v xml:space="preserve"> </v>
      </c>
      <c r="E87" s="102"/>
      <c r="F87" s="103"/>
      <c r="G87" s="103"/>
      <c r="H87" s="103"/>
      <c r="I87" s="96" t="str">
        <f>IFERROR(VLOOKUP(D87,'Tabla 12'!$B$4:$E$6,3,FALSE)," ")</f>
        <v xml:space="preserve"> </v>
      </c>
      <c r="J87" s="95" t="str">
        <f>IFERROR(VLOOKUP(I87,'Tabla 12'!$D$5:$E$6,2,FALSE)," ")</f>
        <v xml:space="preserve"> </v>
      </c>
      <c r="K87" s="10"/>
      <c r="L87" s="430"/>
      <c r="M87" s="143" t="s">
        <v>136</v>
      </c>
      <c r="N87" s="145">
        <f t="shared" si="8"/>
        <v>0</v>
      </c>
      <c r="O87" s="145">
        <f t="shared" si="8"/>
        <v>0</v>
      </c>
      <c r="P87" s="145"/>
      <c r="Q87" s="10"/>
      <c r="R87" s="10"/>
      <c r="S87" s="430"/>
      <c r="T87" s="143" t="s">
        <v>136</v>
      </c>
      <c r="U87" s="145">
        <f t="shared" si="9"/>
        <v>0</v>
      </c>
      <c r="V87" s="145">
        <f t="shared" si="9"/>
        <v>0</v>
      </c>
      <c r="W87" s="145"/>
    </row>
    <row r="88" spans="1:23" ht="36.75" customHeight="1" thickBot="1" x14ac:dyDescent="0.35">
      <c r="A88" s="4" t="str">
        <f>'Matriz Nº2 Análisis'!A88</f>
        <v>9. 7</v>
      </c>
      <c r="B88" s="13" t="str">
        <f>IF(A88&lt;1,'Matriz Nº1 Identificación'!F88,'Matriz Nº2 Análisis'!B88)</f>
        <v xml:space="preserve"> </v>
      </c>
      <c r="C88" s="13" t="str">
        <f>IFERROR(IF(A88&lt;1,'Matriz Nº1 Identificación'!B88,'Matriz Nº2 Análisis'!E88)," ")</f>
        <v xml:space="preserve"> </v>
      </c>
      <c r="D88" s="13" t="str">
        <f>IF(A88&lt;1,'Matriz Nº1 Identificación'!B88,'Matriz Nº2 Análisis'!I88)</f>
        <v xml:space="preserve"> </v>
      </c>
      <c r="E88" s="102"/>
      <c r="F88" s="103"/>
      <c r="G88" s="103"/>
      <c r="H88" s="103"/>
      <c r="I88" s="96" t="str">
        <f>IFERROR(VLOOKUP(D88,'Tabla 12'!$B$4:$E$6,3,FALSE)," ")</f>
        <v xml:space="preserve"> </v>
      </c>
      <c r="J88" s="95" t="str">
        <f>IFERROR(VLOOKUP(I88,'Tabla 12'!$D$5:$E$6,2,FALSE)," ")</f>
        <v xml:space="preserve"> </v>
      </c>
      <c r="K88" s="10"/>
      <c r="L88" s="430"/>
      <c r="M88" s="143" t="s">
        <v>137</v>
      </c>
      <c r="N88" s="145">
        <f t="shared" si="8"/>
        <v>0</v>
      </c>
      <c r="O88" s="145">
        <f t="shared" si="8"/>
        <v>0</v>
      </c>
      <c r="P88" s="145"/>
      <c r="Q88" s="10"/>
      <c r="R88" s="10"/>
      <c r="S88" s="430"/>
      <c r="T88" s="143" t="s">
        <v>137</v>
      </c>
      <c r="U88" s="145">
        <f t="shared" si="9"/>
        <v>0</v>
      </c>
      <c r="V88" s="145">
        <f t="shared" si="9"/>
        <v>0</v>
      </c>
      <c r="W88" s="145"/>
    </row>
    <row r="89" spans="1:23" ht="34.5" customHeight="1" thickBot="1" x14ac:dyDescent="0.35">
      <c r="A89" s="73" t="str">
        <f>'Matriz Nº1 Identificación'!A89</f>
        <v xml:space="preserve">Objetivo Estratégico: </v>
      </c>
      <c r="B89" s="427">
        <f>+'Matriz Nº1 Identificación'!B89:H89</f>
        <v>0</v>
      </c>
      <c r="C89" s="428"/>
      <c r="D89" s="428"/>
      <c r="E89" s="428"/>
      <c r="F89" s="428"/>
      <c r="G89" s="428"/>
      <c r="H89" s="428"/>
      <c r="I89" s="428"/>
      <c r="J89" s="428"/>
      <c r="L89" s="430"/>
      <c r="M89" s="143" t="s">
        <v>138</v>
      </c>
      <c r="N89" s="145">
        <f t="shared" si="8"/>
        <v>0</v>
      </c>
      <c r="O89" s="145">
        <f t="shared" si="8"/>
        <v>0</v>
      </c>
      <c r="P89" s="146"/>
      <c r="S89" s="430"/>
      <c r="T89" s="143" t="s">
        <v>138</v>
      </c>
      <c r="U89" s="145">
        <f t="shared" si="9"/>
        <v>0</v>
      </c>
      <c r="V89" s="145">
        <f t="shared" si="9"/>
        <v>0</v>
      </c>
      <c r="W89" s="146"/>
    </row>
    <row r="90" spans="1:23" ht="34.5" customHeight="1" x14ac:dyDescent="0.3">
      <c r="A90" s="12" t="str">
        <f>'Matriz Nº1 Identificación'!A90</f>
        <v>Objetivo táctico</v>
      </c>
      <c r="B90" s="168" t="str">
        <f>+'Matriz Nº1 Identificación'!B90:H90</f>
        <v xml:space="preserve">10. Adquisición de distintos papeles y cartulinas para la producción de las impresos comerciales. </v>
      </c>
      <c r="C90" s="169"/>
      <c r="D90" s="169"/>
      <c r="E90" s="169"/>
      <c r="F90" s="170"/>
      <c r="G90" s="170"/>
      <c r="H90" s="170"/>
      <c r="I90" s="170"/>
      <c r="J90" s="171"/>
      <c r="L90" s="430"/>
      <c r="M90" s="143" t="s">
        <v>139</v>
      </c>
      <c r="N90" s="145">
        <f t="shared" si="8"/>
        <v>0</v>
      </c>
      <c r="O90" s="145">
        <f t="shared" si="8"/>
        <v>0</v>
      </c>
      <c r="P90" s="146"/>
      <c r="S90" s="430"/>
      <c r="T90" s="143" t="s">
        <v>139</v>
      </c>
      <c r="U90" s="145">
        <f t="shared" si="9"/>
        <v>0</v>
      </c>
      <c r="V90" s="145">
        <f t="shared" si="9"/>
        <v>0</v>
      </c>
      <c r="W90" s="146"/>
    </row>
    <row r="91" spans="1:23" ht="36.75" customHeight="1" x14ac:dyDescent="0.3">
      <c r="A91" s="4" t="str">
        <f>'Matriz Nº2 Análisis'!A91</f>
        <v>10. 1</v>
      </c>
      <c r="B91" s="13" t="str">
        <f>IF(A91&lt;1,'Matriz Nº1 Identificación'!F91,'Matriz Nº2 Análisis'!B91)</f>
        <v xml:space="preserve"> </v>
      </c>
      <c r="C91" s="13" t="str">
        <f>IFERROR(IF(A91&lt;1,'Matriz Nº1 Identificación'!B91,'Matriz Nº2 Análisis'!E91)," ")</f>
        <v xml:space="preserve"> </v>
      </c>
      <c r="D91" s="13" t="str">
        <f>IF(A91&lt;1,'Matriz Nº1 Identificación'!B91,'Matriz Nº2 Análisis'!I91)</f>
        <v xml:space="preserve"> </v>
      </c>
      <c r="E91" s="102"/>
      <c r="F91" s="103"/>
      <c r="G91" s="103"/>
      <c r="H91" s="103"/>
      <c r="I91" s="96" t="str">
        <f>IFERROR(VLOOKUP(D91,'Tabla 12'!$B$4:$E$6,3,FALSE)," ")</f>
        <v xml:space="preserve"> </v>
      </c>
      <c r="J91" s="95" t="str">
        <f>IFERROR(VLOOKUP(I91,'Tabla 12'!$D$5:$E$6,2,FALSE)," ")</f>
        <v xml:space="preserve"> </v>
      </c>
      <c r="K91" s="10"/>
      <c r="L91" s="430"/>
      <c r="M91" s="143" t="s">
        <v>140</v>
      </c>
      <c r="N91" s="145">
        <f t="shared" si="8"/>
        <v>0</v>
      </c>
      <c r="O91" s="145">
        <f t="shared" si="8"/>
        <v>0</v>
      </c>
      <c r="P91" s="145"/>
      <c r="Q91" s="10"/>
      <c r="R91" s="10"/>
      <c r="S91" s="430"/>
      <c r="T91" s="143" t="s">
        <v>140</v>
      </c>
      <c r="U91" s="145">
        <f t="shared" si="9"/>
        <v>0</v>
      </c>
      <c r="V91" s="145">
        <f t="shared" si="9"/>
        <v>0</v>
      </c>
      <c r="W91" s="145"/>
    </row>
    <row r="92" spans="1:23" ht="36.75" customHeight="1" x14ac:dyDescent="0.3">
      <c r="A92" s="4" t="str">
        <f>'Matriz Nº2 Análisis'!A92</f>
        <v>10. 2</v>
      </c>
      <c r="B92" s="13" t="str">
        <f>IF(A92&lt;1,'Matriz Nº1 Identificación'!F92,'Matriz Nº2 Análisis'!B92)</f>
        <v xml:space="preserve"> </v>
      </c>
      <c r="C92" s="13" t="str">
        <f>IFERROR(IF(A92&lt;1,'Matriz Nº1 Identificación'!B92,'Matriz Nº2 Análisis'!E92)," ")</f>
        <v xml:space="preserve"> </v>
      </c>
      <c r="D92" s="13" t="str">
        <f>IF(A92&lt;1,'Matriz Nº1 Identificación'!B92,'Matriz Nº2 Análisis'!I92)</f>
        <v xml:space="preserve"> </v>
      </c>
      <c r="E92" s="102"/>
      <c r="F92" s="103"/>
      <c r="G92" s="103"/>
      <c r="H92" s="103"/>
      <c r="I92" s="96" t="str">
        <f>IFERROR(VLOOKUP(D92,'Tabla 12'!$B$4:$E$6,3,FALSE)," ")</f>
        <v xml:space="preserve"> </v>
      </c>
      <c r="J92" s="95" t="str">
        <f>IFERROR(VLOOKUP(I92,'Tabla 12'!$D$5:$E$6,2,FALSE)," ")</f>
        <v xml:space="preserve"> </v>
      </c>
      <c r="K92" s="10"/>
      <c r="L92" s="430"/>
      <c r="M92" s="143" t="s">
        <v>141</v>
      </c>
      <c r="N92" s="145">
        <f t="shared" si="8"/>
        <v>0</v>
      </c>
      <c r="O92" s="145">
        <f t="shared" si="8"/>
        <v>0</v>
      </c>
      <c r="P92" s="145"/>
      <c r="Q92" s="10"/>
      <c r="R92" s="10"/>
      <c r="S92" s="430"/>
      <c r="T92" s="143" t="s">
        <v>141</v>
      </c>
      <c r="U92" s="145">
        <f t="shared" si="9"/>
        <v>0</v>
      </c>
      <c r="V92" s="145">
        <f t="shared" si="9"/>
        <v>0</v>
      </c>
      <c r="W92" s="145"/>
    </row>
    <row r="93" spans="1:23" ht="36.75" customHeight="1" x14ac:dyDescent="0.3">
      <c r="A93" s="4" t="str">
        <f>'Matriz Nº2 Análisis'!A93</f>
        <v>10. 3</v>
      </c>
      <c r="B93" s="13" t="str">
        <f>IF(A93&lt;1,'Matriz Nº1 Identificación'!F93,'Matriz Nº2 Análisis'!B93)</f>
        <v xml:space="preserve"> </v>
      </c>
      <c r="C93" s="13" t="str">
        <f>IFERROR(IF(A93&lt;1,'Matriz Nº1 Identificación'!B93,'Matriz Nº2 Análisis'!E93)," ")</f>
        <v xml:space="preserve"> </v>
      </c>
      <c r="D93" s="13" t="str">
        <f>IF(A93&lt;1,'Matriz Nº1 Identificación'!B93,'Matriz Nº2 Análisis'!I93)</f>
        <v xml:space="preserve"> </v>
      </c>
      <c r="E93" s="102"/>
      <c r="F93" s="103"/>
      <c r="G93" s="103"/>
      <c r="H93" s="103"/>
      <c r="I93" s="96" t="str">
        <f>IFERROR(VLOOKUP(D93,'Tabla 12'!$B$4:$E$6,3,FALSE)," ")</f>
        <v xml:space="preserve"> </v>
      </c>
      <c r="J93" s="95" t="str">
        <f>IFERROR(VLOOKUP(I93,'Tabla 12'!$D$5:$E$6,2,FALSE)," ")</f>
        <v xml:space="preserve"> </v>
      </c>
      <c r="K93" s="10"/>
      <c r="L93" s="430"/>
      <c r="M93" s="143" t="s">
        <v>142</v>
      </c>
      <c r="N93" s="145">
        <f t="shared" si="8"/>
        <v>0</v>
      </c>
      <c r="O93" s="145">
        <f t="shared" si="8"/>
        <v>0</v>
      </c>
      <c r="P93" s="145"/>
      <c r="Q93" s="10"/>
      <c r="R93" s="10"/>
      <c r="S93" s="430"/>
      <c r="T93" s="143" t="s">
        <v>142</v>
      </c>
      <c r="U93" s="145">
        <f t="shared" si="9"/>
        <v>0</v>
      </c>
      <c r="V93" s="145">
        <f t="shared" si="9"/>
        <v>0</v>
      </c>
      <c r="W93" s="145"/>
    </row>
    <row r="94" spans="1:23" ht="36.75" customHeight="1" x14ac:dyDescent="0.3">
      <c r="A94" s="4" t="str">
        <f>'Matriz Nº2 Análisis'!A94</f>
        <v>10. 4</v>
      </c>
      <c r="B94" s="13" t="str">
        <f>IF(A94&lt;1,'Matriz Nº1 Identificación'!F94,'Matriz Nº2 Análisis'!B94)</f>
        <v xml:space="preserve"> </v>
      </c>
      <c r="C94" s="13" t="str">
        <f>IFERROR(IF(A94&lt;1,'Matriz Nº1 Identificación'!B94,'Matriz Nº2 Análisis'!E94)," ")</f>
        <v xml:space="preserve"> </v>
      </c>
      <c r="D94" s="13" t="str">
        <f>IF(A94&lt;1,'Matriz Nº1 Identificación'!B94,'Matriz Nº2 Análisis'!I94)</f>
        <v xml:space="preserve"> </v>
      </c>
      <c r="E94" s="102"/>
      <c r="F94" s="103"/>
      <c r="G94" s="103"/>
      <c r="H94" s="103"/>
      <c r="I94" s="96" t="str">
        <f>IFERROR(VLOOKUP(D94,'Tabla 12'!$B$4:$E$6,3,FALSE)," ")</f>
        <v xml:space="preserve"> </v>
      </c>
      <c r="J94" s="95" t="str">
        <f>IFERROR(VLOOKUP(I94,'Tabla 12'!$D$5:$E$6,2,FALSE)," ")</f>
        <v xml:space="preserve"> </v>
      </c>
      <c r="K94" s="10"/>
      <c r="L94" s="430"/>
      <c r="M94" s="143" t="s">
        <v>143</v>
      </c>
      <c r="N94" s="145">
        <f t="shared" si="8"/>
        <v>0</v>
      </c>
      <c r="O94" s="145">
        <f t="shared" si="8"/>
        <v>0</v>
      </c>
      <c r="P94" s="145"/>
      <c r="Q94" s="10"/>
      <c r="R94" s="10"/>
      <c r="S94" s="430"/>
      <c r="T94" s="143" t="s">
        <v>143</v>
      </c>
      <c r="U94" s="145">
        <f t="shared" si="9"/>
        <v>0</v>
      </c>
      <c r="V94" s="145">
        <f t="shared" si="9"/>
        <v>0</v>
      </c>
      <c r="W94" s="145"/>
    </row>
    <row r="95" spans="1:23" ht="36.75" customHeight="1" x14ac:dyDescent="0.3">
      <c r="A95" s="4" t="str">
        <f>'Matriz Nº2 Análisis'!A95</f>
        <v>10. 5</v>
      </c>
      <c r="B95" s="13" t="str">
        <f>IF(A95&lt;1,'Matriz Nº1 Identificación'!F95,'Matriz Nº2 Análisis'!B95)</f>
        <v xml:space="preserve"> </v>
      </c>
      <c r="C95" s="13" t="str">
        <f>IFERROR(IF(A95&lt;1,'Matriz Nº1 Identificación'!B95,'Matriz Nº2 Análisis'!E95)," ")</f>
        <v xml:space="preserve"> </v>
      </c>
      <c r="D95" s="13" t="str">
        <f>IF(A95&lt;1,'Matriz Nº1 Identificación'!B95,'Matriz Nº2 Análisis'!I95)</f>
        <v xml:space="preserve"> </v>
      </c>
      <c r="E95" s="102"/>
      <c r="F95" s="103"/>
      <c r="G95" s="103"/>
      <c r="H95" s="103"/>
      <c r="I95" s="96" t="str">
        <f>IFERROR(VLOOKUP(D95,'Tabla 12'!$B$4:$E$6,3,FALSE)," ")</f>
        <v xml:space="preserve"> </v>
      </c>
      <c r="J95" s="95" t="str">
        <f>IFERROR(VLOOKUP(I95,'Tabla 12'!$D$5:$E$6,2,FALSE)," ")</f>
        <v xml:space="preserve"> </v>
      </c>
      <c r="K95" s="10"/>
      <c r="L95" s="430"/>
      <c r="M95" s="143" t="s">
        <v>144</v>
      </c>
      <c r="N95" s="145">
        <f t="shared" si="8"/>
        <v>0</v>
      </c>
      <c r="O95" s="145">
        <f t="shared" si="8"/>
        <v>0</v>
      </c>
      <c r="P95" s="145"/>
      <c r="Q95" s="10"/>
      <c r="R95" s="10"/>
      <c r="S95" s="430"/>
      <c r="T95" s="143" t="s">
        <v>144</v>
      </c>
      <c r="U95" s="145">
        <f t="shared" si="9"/>
        <v>0</v>
      </c>
      <c r="V95" s="145">
        <f t="shared" si="9"/>
        <v>0</v>
      </c>
      <c r="W95" s="145"/>
    </row>
    <row r="96" spans="1:23" ht="36.75" customHeight="1" x14ac:dyDescent="0.3">
      <c r="A96" s="4" t="str">
        <f>'Matriz Nº2 Análisis'!A96</f>
        <v>10. 6</v>
      </c>
      <c r="B96" s="13" t="str">
        <f>IF(A96&lt;1,'Matriz Nº1 Identificación'!F96,'Matriz Nº2 Análisis'!B96)</f>
        <v xml:space="preserve"> </v>
      </c>
      <c r="C96" s="13" t="str">
        <f>IFERROR(IF(A96&lt;1,'Matriz Nº1 Identificación'!B96,'Matriz Nº2 Análisis'!E96)," ")</f>
        <v xml:space="preserve"> </v>
      </c>
      <c r="D96" s="13" t="str">
        <f>IF(A96&lt;1,'Matriz Nº1 Identificación'!B96,'Matriz Nº2 Análisis'!I96)</f>
        <v xml:space="preserve"> </v>
      </c>
      <c r="E96" s="102"/>
      <c r="F96" s="103"/>
      <c r="G96" s="103"/>
      <c r="H96" s="103"/>
      <c r="I96" s="96" t="str">
        <f>IFERROR(VLOOKUP(D96,'Tabla 12'!$B$4:$E$6,3,FALSE)," ")</f>
        <v xml:space="preserve"> </v>
      </c>
      <c r="J96" s="95" t="str">
        <f>IFERROR(VLOOKUP(I96,'Tabla 12'!$D$5:$E$6,2,FALSE)," ")</f>
        <v xml:space="preserve"> </v>
      </c>
      <c r="K96" s="10"/>
      <c r="L96" s="431"/>
      <c r="M96" s="143" t="s">
        <v>145</v>
      </c>
      <c r="N96" s="145">
        <f t="shared" si="8"/>
        <v>0</v>
      </c>
      <c r="O96" s="145">
        <f t="shared" si="8"/>
        <v>0</v>
      </c>
      <c r="P96" s="145"/>
      <c r="Q96" s="10"/>
      <c r="R96" s="10"/>
      <c r="S96" s="431"/>
      <c r="T96" s="143" t="s">
        <v>145</v>
      </c>
      <c r="U96" s="145">
        <f t="shared" si="9"/>
        <v>0</v>
      </c>
      <c r="V96" s="145">
        <f t="shared" si="9"/>
        <v>0</v>
      </c>
      <c r="W96" s="145"/>
    </row>
    <row r="97" spans="1:23" ht="36.75" customHeight="1" thickBot="1" x14ac:dyDescent="0.35">
      <c r="A97" s="4" t="str">
        <f>'Matriz Nº2 Análisis'!A97</f>
        <v>10. 7</v>
      </c>
      <c r="B97" s="13" t="str">
        <f>IF(A97&lt;1,'Matriz Nº1 Identificación'!F97,'Matriz Nº2 Análisis'!B97)</f>
        <v xml:space="preserve"> </v>
      </c>
      <c r="C97" s="13" t="str">
        <f>IFERROR(IF(A97&lt;1,'Matriz Nº1 Identificación'!B97,'Matriz Nº2 Análisis'!E97)," ")</f>
        <v xml:space="preserve"> </v>
      </c>
      <c r="D97" s="13" t="str">
        <f>IF(A97&lt;1,'Matriz Nº1 Identificación'!B97,'Matriz Nº2 Análisis'!I97)</f>
        <v xml:space="preserve"> </v>
      </c>
      <c r="E97" s="102"/>
      <c r="F97" s="103"/>
      <c r="G97" s="103"/>
      <c r="H97" s="103"/>
      <c r="I97" s="96" t="str">
        <f>IFERROR(VLOOKUP(D97,'Tabla 12'!$B$4:$E$6,3,FALSE)," ")</f>
        <v xml:space="preserve"> </v>
      </c>
      <c r="J97" s="95" t="str">
        <f>IFERROR(VLOOKUP(I97,'Tabla 12'!$D$5:$E$6,2,FALSE)," ")</f>
        <v xml:space="preserve"> </v>
      </c>
      <c r="K97" s="10"/>
      <c r="L97" s="10"/>
      <c r="M97" s="9"/>
      <c r="N97" s="145">
        <f>SUM(N82:N96)</f>
        <v>0</v>
      </c>
      <c r="O97" s="145">
        <f>SUM(O82:O96)</f>
        <v>0</v>
      </c>
      <c r="P97" s="145">
        <f>N97+O97</f>
        <v>0</v>
      </c>
      <c r="Q97" s="10"/>
      <c r="R97" s="10"/>
      <c r="S97" s="10"/>
      <c r="T97" s="10"/>
      <c r="U97" s="145">
        <f>SUM(U82:U96)</f>
        <v>0</v>
      </c>
      <c r="V97" s="145">
        <f>SUM(V82:V96)</f>
        <v>0</v>
      </c>
      <c r="W97" s="145">
        <f>U97+V97</f>
        <v>0</v>
      </c>
    </row>
    <row r="98" spans="1:23" ht="34.5" customHeight="1" thickBot="1" x14ac:dyDescent="0.35">
      <c r="A98" s="73" t="str">
        <f>'Matriz Nº1 Identificación'!A98</f>
        <v xml:space="preserve">Objetivo Estratégico: </v>
      </c>
      <c r="B98" s="427">
        <f>+'Matriz Nº1 Identificación'!B98:H98</f>
        <v>0</v>
      </c>
      <c r="C98" s="428"/>
      <c r="D98" s="428"/>
      <c r="E98" s="428"/>
      <c r="F98" s="428"/>
      <c r="G98" s="428"/>
      <c r="H98" s="428"/>
      <c r="I98" s="428"/>
      <c r="J98" s="428"/>
    </row>
    <row r="99" spans="1:23" ht="34.5" customHeight="1" x14ac:dyDescent="0.3">
      <c r="A99" s="12" t="str">
        <f>'Matriz Nº1 Identificación'!A99</f>
        <v>Objetivo táctico</v>
      </c>
      <c r="B99" s="168" t="str">
        <f>+'Matriz Nº1 Identificación'!B99:H99</f>
        <v>11. Uniformes para el área productiva</v>
      </c>
      <c r="C99" s="169"/>
      <c r="D99" s="169"/>
      <c r="E99" s="169"/>
      <c r="F99" s="170"/>
      <c r="G99" s="170"/>
      <c r="H99" s="170"/>
      <c r="I99" s="170"/>
      <c r="J99" s="171"/>
    </row>
    <row r="100" spans="1:23" ht="36.75" customHeight="1" x14ac:dyDescent="0.3">
      <c r="A100" s="4" t="str">
        <f>'Matriz Nº2 Análisis'!A100</f>
        <v>11. 1</v>
      </c>
      <c r="B100" s="13" t="str">
        <f>IF(A100&lt;1,'Matriz Nº1 Identificación'!F100,'Matriz Nº2 Análisis'!B100)</f>
        <v xml:space="preserve"> </v>
      </c>
      <c r="C100" s="13" t="str">
        <f>IFERROR(IF(A100&lt;1,'Matriz Nº1 Identificación'!B100,'Matriz Nº2 Análisis'!E100)," ")</f>
        <v xml:space="preserve"> </v>
      </c>
      <c r="D100" s="13" t="str">
        <f>IF(A100&lt;1,'Matriz Nº1 Identificación'!B100,'Matriz Nº2 Análisis'!I100)</f>
        <v xml:space="preserve"> </v>
      </c>
      <c r="E100" s="102"/>
      <c r="F100" s="103"/>
      <c r="G100" s="103"/>
      <c r="H100" s="103"/>
      <c r="I100" s="96" t="str">
        <f>IFERROR(VLOOKUP(D100,'Tabla 12'!$B$4:$E$6,3,FALSE)," ")</f>
        <v xml:space="preserve"> </v>
      </c>
      <c r="J100" s="95" t="str">
        <f>IFERROR(VLOOKUP(I100,'Tabla 12'!$D$5:$E$6,2,FALSE)," ")</f>
        <v xml:space="preserve"> </v>
      </c>
      <c r="K100" s="10"/>
      <c r="L100" s="10"/>
      <c r="M100" s="9"/>
      <c r="N100" s="10"/>
      <c r="O100" s="10"/>
      <c r="P100" s="10"/>
      <c r="Q100" s="10"/>
      <c r="R100" s="10"/>
      <c r="S100" s="10"/>
      <c r="T100" s="10"/>
      <c r="U100" s="10"/>
      <c r="V100" s="10"/>
      <c r="W100" s="10"/>
    </row>
    <row r="101" spans="1:23" ht="36.75" customHeight="1" x14ac:dyDescent="0.3">
      <c r="A101" s="4" t="str">
        <f>'Matriz Nº2 Análisis'!A101</f>
        <v>11. 2</v>
      </c>
      <c r="B101" s="13" t="str">
        <f>IF(A101&lt;1,'Matriz Nº1 Identificación'!F101,'Matriz Nº2 Análisis'!B101)</f>
        <v xml:space="preserve"> </v>
      </c>
      <c r="C101" s="13" t="str">
        <f>IFERROR(IF(A101&lt;1,'Matriz Nº1 Identificación'!B101,'Matriz Nº2 Análisis'!E101)," ")</f>
        <v xml:space="preserve"> </v>
      </c>
      <c r="D101" s="13" t="str">
        <f>IF(A101&lt;1,'Matriz Nº1 Identificación'!B101,'Matriz Nº2 Análisis'!I101)</f>
        <v xml:space="preserve"> </v>
      </c>
      <c r="E101" s="102"/>
      <c r="F101" s="103"/>
      <c r="G101" s="103"/>
      <c r="H101" s="103"/>
      <c r="I101" s="96" t="str">
        <f>IFERROR(VLOOKUP(D101,'Tabla 12'!$B$4:$E$6,3,FALSE)," ")</f>
        <v xml:space="preserve"> </v>
      </c>
      <c r="J101" s="95" t="str">
        <f>IFERROR(VLOOKUP(I101,'Tabla 12'!$D$5:$E$6,2,FALSE)," ")</f>
        <v xml:space="preserve"> </v>
      </c>
      <c r="K101" s="10"/>
      <c r="L101" s="10"/>
      <c r="M101" s="9"/>
      <c r="N101" s="10"/>
      <c r="O101" s="10"/>
      <c r="P101" s="10"/>
      <c r="Q101" s="10"/>
      <c r="R101" s="10"/>
      <c r="S101" s="10"/>
      <c r="T101" s="10"/>
      <c r="U101" s="10"/>
      <c r="V101" s="10"/>
      <c r="W101" s="10"/>
    </row>
    <row r="102" spans="1:23" ht="36.75" customHeight="1" x14ac:dyDescent="0.3">
      <c r="A102" s="4" t="str">
        <f>'Matriz Nº2 Análisis'!A102</f>
        <v>11. 3</v>
      </c>
      <c r="B102" s="13" t="str">
        <f>IF(A102&lt;1,'Matriz Nº1 Identificación'!F102,'Matriz Nº2 Análisis'!B102)</f>
        <v xml:space="preserve"> </v>
      </c>
      <c r="C102" s="13" t="str">
        <f>IFERROR(IF(A102&lt;1,'Matriz Nº1 Identificación'!B102,'Matriz Nº2 Análisis'!E102)," ")</f>
        <v xml:space="preserve"> </v>
      </c>
      <c r="D102" s="13" t="str">
        <f>IF(A102&lt;1,'Matriz Nº1 Identificación'!B102,'Matriz Nº2 Análisis'!I102)</f>
        <v xml:space="preserve"> </v>
      </c>
      <c r="E102" s="102"/>
      <c r="F102" s="103"/>
      <c r="G102" s="103"/>
      <c r="H102" s="103"/>
      <c r="I102" s="96" t="str">
        <f>IFERROR(VLOOKUP(D102,'Tabla 12'!$B$4:$E$6,3,FALSE)," ")</f>
        <v xml:space="preserve"> </v>
      </c>
      <c r="J102" s="95" t="str">
        <f>IFERROR(VLOOKUP(I102,'Tabla 12'!$D$5:$E$6,2,FALSE)," ")</f>
        <v xml:space="preserve"> </v>
      </c>
      <c r="K102" s="10"/>
      <c r="L102" s="10"/>
      <c r="M102" s="9"/>
      <c r="N102" s="10"/>
      <c r="O102" s="10"/>
      <c r="P102" s="10"/>
      <c r="Q102" s="10"/>
      <c r="R102" s="10"/>
      <c r="S102" s="10"/>
      <c r="T102" s="10"/>
      <c r="U102" s="10"/>
      <c r="V102" s="10"/>
      <c r="W102" s="10"/>
    </row>
    <row r="103" spans="1:23" ht="36.75" customHeight="1" x14ac:dyDescent="0.3">
      <c r="A103" s="4" t="str">
        <f>'Matriz Nº2 Análisis'!A103</f>
        <v>11. 4</v>
      </c>
      <c r="B103" s="13" t="str">
        <f>IF(A103&lt;1,'Matriz Nº1 Identificación'!F103,'Matriz Nº2 Análisis'!B103)</f>
        <v xml:space="preserve"> </v>
      </c>
      <c r="C103" s="13" t="str">
        <f>IFERROR(IF(A103&lt;1,'Matriz Nº1 Identificación'!B103,'Matriz Nº2 Análisis'!E103)," ")</f>
        <v xml:space="preserve"> </v>
      </c>
      <c r="D103" s="13" t="str">
        <f>IF(A103&lt;1,'Matriz Nº1 Identificación'!B103,'Matriz Nº2 Análisis'!I103)</f>
        <v xml:space="preserve"> </v>
      </c>
      <c r="E103" s="102"/>
      <c r="F103" s="103"/>
      <c r="G103" s="103"/>
      <c r="H103" s="103"/>
      <c r="I103" s="96" t="str">
        <f>IFERROR(VLOOKUP(D103,'Tabla 12'!$B$4:$E$6,3,FALSE)," ")</f>
        <v xml:space="preserve"> </v>
      </c>
      <c r="J103" s="95" t="str">
        <f>IFERROR(VLOOKUP(I103,'Tabla 12'!$D$5:$E$6,2,FALSE)," ")</f>
        <v xml:space="preserve"> </v>
      </c>
      <c r="K103" s="10"/>
      <c r="L103" s="10"/>
      <c r="M103" s="9"/>
      <c r="N103" s="10"/>
      <c r="O103" s="10"/>
      <c r="P103" s="10"/>
      <c r="Q103" s="10"/>
      <c r="R103" s="10"/>
      <c r="S103" s="10"/>
      <c r="T103" s="10"/>
      <c r="U103" s="10"/>
      <c r="V103" s="10"/>
      <c r="W103" s="10"/>
    </row>
    <row r="104" spans="1:23" ht="36.75" customHeight="1" x14ac:dyDescent="0.3">
      <c r="A104" s="4" t="str">
        <f>'Matriz Nº2 Análisis'!A104</f>
        <v>11. 5</v>
      </c>
      <c r="B104" s="13" t="str">
        <f>IF(A104&lt;1,'Matriz Nº1 Identificación'!F104,'Matriz Nº2 Análisis'!B104)</f>
        <v xml:space="preserve"> </v>
      </c>
      <c r="C104" s="13" t="str">
        <f>IFERROR(IF(A104&lt;1,'Matriz Nº1 Identificación'!B104,'Matriz Nº2 Análisis'!E104)," ")</f>
        <v xml:space="preserve"> </v>
      </c>
      <c r="D104" s="13" t="str">
        <f>IF(A104&lt;1,'Matriz Nº1 Identificación'!B104,'Matriz Nº2 Análisis'!I104)</f>
        <v xml:space="preserve"> </v>
      </c>
      <c r="E104" s="102"/>
      <c r="F104" s="103"/>
      <c r="G104" s="103"/>
      <c r="H104" s="103"/>
      <c r="I104" s="96" t="str">
        <f>IFERROR(VLOOKUP(D104,'Tabla 12'!$B$4:$E$6,3,FALSE)," ")</f>
        <v xml:space="preserve"> </v>
      </c>
      <c r="J104" s="95" t="str">
        <f>IFERROR(VLOOKUP(I104,'Tabla 12'!$D$5:$E$6,2,FALSE)," ")</f>
        <v xml:space="preserve"> </v>
      </c>
      <c r="K104" s="10"/>
      <c r="L104" s="10"/>
      <c r="M104" s="9"/>
      <c r="N104" s="10"/>
      <c r="O104" s="10"/>
      <c r="P104" s="10"/>
      <c r="Q104" s="10"/>
      <c r="R104" s="10"/>
      <c r="S104" s="10"/>
      <c r="T104" s="10"/>
      <c r="U104" s="10"/>
      <c r="V104" s="10"/>
      <c r="W104" s="10"/>
    </row>
    <row r="105" spans="1:23" ht="36.75" customHeight="1" x14ac:dyDescent="0.3">
      <c r="A105" s="4" t="str">
        <f>'Matriz Nº2 Análisis'!A105</f>
        <v>11. 6</v>
      </c>
      <c r="B105" s="13" t="str">
        <f>IF(A105&lt;1,'Matriz Nº1 Identificación'!F105,'Matriz Nº2 Análisis'!B105)</f>
        <v xml:space="preserve"> </v>
      </c>
      <c r="C105" s="13" t="str">
        <f>IFERROR(IF(A105&lt;1,'Matriz Nº1 Identificación'!B105,'Matriz Nº2 Análisis'!E105)," ")</f>
        <v xml:space="preserve"> </v>
      </c>
      <c r="D105" s="13" t="str">
        <f>IF(A105&lt;1,'Matriz Nº1 Identificación'!B105,'Matriz Nº2 Análisis'!I105)</f>
        <v xml:space="preserve"> </v>
      </c>
      <c r="E105" s="102"/>
      <c r="F105" s="103"/>
      <c r="G105" s="103"/>
      <c r="H105" s="103"/>
      <c r="I105" s="96" t="str">
        <f>IFERROR(VLOOKUP(D105,'Tabla 12'!$B$4:$E$6,3,FALSE)," ")</f>
        <v xml:space="preserve"> </v>
      </c>
      <c r="J105" s="95" t="str">
        <f>IFERROR(VLOOKUP(I105,'Tabla 12'!$D$5:$E$6,2,FALSE)," ")</f>
        <v xml:space="preserve"> </v>
      </c>
      <c r="K105" s="10"/>
      <c r="L105" s="10"/>
      <c r="M105" s="9"/>
      <c r="N105" s="10"/>
      <c r="O105" s="10"/>
      <c r="P105" s="10"/>
      <c r="Q105" s="10"/>
      <c r="R105" s="10"/>
      <c r="S105" s="10"/>
      <c r="T105" s="10"/>
      <c r="U105" s="10"/>
      <c r="V105" s="10"/>
      <c r="W105" s="10"/>
    </row>
    <row r="106" spans="1:23" ht="36.75" customHeight="1" thickBot="1" x14ac:dyDescent="0.35">
      <c r="A106" s="4" t="str">
        <f>'Matriz Nº2 Análisis'!A106</f>
        <v>11. 7</v>
      </c>
      <c r="B106" s="13" t="str">
        <f>IF(A106&lt;1,'Matriz Nº1 Identificación'!F106,'Matriz Nº2 Análisis'!B106)</f>
        <v xml:space="preserve"> </v>
      </c>
      <c r="C106" s="13" t="str">
        <f>IFERROR(IF(A106&lt;1,'Matriz Nº1 Identificación'!B106,'Matriz Nº2 Análisis'!E106)," ")</f>
        <v xml:space="preserve"> </v>
      </c>
      <c r="D106" s="13" t="str">
        <f>IF(A106&lt;1,'Matriz Nº1 Identificación'!B106,'Matriz Nº2 Análisis'!I106)</f>
        <v xml:space="preserve"> </v>
      </c>
      <c r="E106" s="102"/>
      <c r="F106" s="103"/>
      <c r="G106" s="103"/>
      <c r="H106" s="103"/>
      <c r="I106" s="96" t="str">
        <f>IFERROR(VLOOKUP(D106,'Tabla 12'!$B$4:$E$6,3,FALSE)," ")</f>
        <v xml:space="preserve"> </v>
      </c>
      <c r="J106" s="95" t="str">
        <f>IFERROR(VLOOKUP(I106,'Tabla 12'!$D$5:$E$6,2,FALSE)," ")</f>
        <v xml:space="preserve"> </v>
      </c>
      <c r="K106" s="10"/>
      <c r="L106" s="10"/>
      <c r="M106" s="9"/>
      <c r="N106" s="10"/>
      <c r="O106" s="10"/>
      <c r="P106" s="10"/>
      <c r="Q106" s="10"/>
      <c r="R106" s="10"/>
      <c r="S106" s="10"/>
      <c r="T106" s="10"/>
      <c r="U106" s="10"/>
      <c r="V106" s="10"/>
      <c r="W106" s="10"/>
    </row>
    <row r="107" spans="1:23" ht="34.5" customHeight="1" thickBot="1" x14ac:dyDescent="0.35">
      <c r="A107" s="73" t="str">
        <f>'Matriz Nº1 Identificación'!A107</f>
        <v xml:space="preserve">Objetivo Estratégico: </v>
      </c>
      <c r="B107" s="427">
        <f>+'Matriz Nº1 Identificación'!B107:H107</f>
        <v>0</v>
      </c>
      <c r="C107" s="428"/>
      <c r="D107" s="428"/>
      <c r="E107" s="428"/>
      <c r="F107" s="428"/>
      <c r="G107" s="428"/>
      <c r="H107" s="428"/>
      <c r="I107" s="428"/>
      <c r="J107" s="428"/>
    </row>
    <row r="108" spans="1:23" ht="34.5" customHeight="1" x14ac:dyDescent="0.3">
      <c r="A108" s="12" t="str">
        <f>'Matriz Nº1 Identificación'!A108</f>
        <v>Objetivo táctico</v>
      </c>
      <c r="B108" s="168" t="str">
        <f>+'Matriz Nº1 Identificación'!B108:H108</f>
        <v>12. Servicio de mantenimiento de  CTP´s Luscher y Kodak Trenstter</v>
      </c>
      <c r="C108" s="169"/>
      <c r="D108" s="169"/>
      <c r="E108" s="169"/>
      <c r="F108" s="170"/>
      <c r="G108" s="170"/>
      <c r="H108" s="170"/>
      <c r="I108" s="170"/>
      <c r="J108" s="171"/>
    </row>
    <row r="109" spans="1:23" ht="36.75" customHeight="1" x14ac:dyDescent="0.3">
      <c r="A109" s="4" t="str">
        <f>'Matriz Nº2 Análisis'!A109</f>
        <v>12. 1</v>
      </c>
      <c r="B109" s="13" t="str">
        <f>IF(A109&lt;1,'Matriz Nº1 Identificación'!F109,'Matriz Nº2 Análisis'!B109)</f>
        <v xml:space="preserve"> </v>
      </c>
      <c r="C109" s="13" t="str">
        <f>IFERROR(IF(A109&lt;1,'Matriz Nº1 Identificación'!B109,'Matriz Nº2 Análisis'!E109)," ")</f>
        <v xml:space="preserve"> </v>
      </c>
      <c r="D109" s="13" t="str">
        <f>IF(A109&lt;1,'Matriz Nº1 Identificación'!B109,'Matriz Nº2 Análisis'!I109)</f>
        <v xml:space="preserve"> </v>
      </c>
      <c r="E109" s="102"/>
      <c r="F109" s="103"/>
      <c r="G109" s="103"/>
      <c r="H109" s="103"/>
      <c r="I109" s="96" t="str">
        <f>IFERROR(VLOOKUP(D109,'Tabla 12'!$B$4:$E$6,3,FALSE)," ")</f>
        <v xml:space="preserve"> </v>
      </c>
      <c r="J109" s="95" t="str">
        <f>IFERROR(VLOOKUP(I109,'Tabla 12'!$D$5:$E$6,2,FALSE)," ")</f>
        <v xml:space="preserve"> </v>
      </c>
      <c r="K109" s="10"/>
      <c r="L109" s="10"/>
      <c r="M109" s="9"/>
      <c r="N109" s="10"/>
      <c r="O109" s="10"/>
      <c r="P109" s="10"/>
      <c r="Q109" s="10"/>
      <c r="R109" s="10"/>
      <c r="S109" s="10"/>
      <c r="T109" s="10"/>
      <c r="U109" s="10"/>
      <c r="V109" s="10"/>
      <c r="W109" s="10"/>
    </row>
    <row r="110" spans="1:23" ht="36.75" customHeight="1" x14ac:dyDescent="0.3">
      <c r="A110" s="4" t="str">
        <f>'Matriz Nº2 Análisis'!A110</f>
        <v>12. 2</v>
      </c>
      <c r="B110" s="13" t="str">
        <f>IF(A110&lt;1,'Matriz Nº1 Identificación'!F110,'Matriz Nº2 Análisis'!B110)</f>
        <v xml:space="preserve"> </v>
      </c>
      <c r="C110" s="13" t="str">
        <f>IFERROR(IF(A110&lt;1,'Matriz Nº1 Identificación'!B110,'Matriz Nº2 Análisis'!E110)," ")</f>
        <v xml:space="preserve"> </v>
      </c>
      <c r="D110" s="13" t="str">
        <f>IF(A110&lt;1,'Matriz Nº1 Identificación'!B110,'Matriz Nº2 Análisis'!I110)</f>
        <v xml:space="preserve"> </v>
      </c>
      <c r="E110" s="102"/>
      <c r="F110" s="103"/>
      <c r="G110" s="103"/>
      <c r="H110" s="103"/>
      <c r="I110" s="96" t="str">
        <f>IFERROR(VLOOKUP(D110,'Tabla 12'!$B$4:$E$6,3,FALSE)," ")</f>
        <v xml:space="preserve"> </v>
      </c>
      <c r="J110" s="95" t="str">
        <f>IFERROR(VLOOKUP(I110,'Tabla 12'!$D$5:$E$6,2,FALSE)," ")</f>
        <v xml:space="preserve"> </v>
      </c>
      <c r="K110" s="10"/>
      <c r="L110" s="10"/>
      <c r="M110" s="9"/>
      <c r="N110" s="10"/>
      <c r="O110" s="10"/>
      <c r="P110" s="10"/>
      <c r="Q110" s="10"/>
      <c r="R110" s="10"/>
      <c r="S110" s="10"/>
      <c r="T110" s="10"/>
      <c r="U110" s="10"/>
      <c r="V110" s="10"/>
      <c r="W110" s="10"/>
    </row>
    <row r="111" spans="1:23" ht="36.75" customHeight="1" x14ac:dyDescent="0.3">
      <c r="A111" s="4" t="str">
        <f>'Matriz Nº2 Análisis'!A111</f>
        <v>12. 3</v>
      </c>
      <c r="B111" s="13" t="str">
        <f>IF(A111&lt;1,'Matriz Nº1 Identificación'!F111,'Matriz Nº2 Análisis'!B111)</f>
        <v xml:space="preserve"> </v>
      </c>
      <c r="C111" s="13" t="str">
        <f>IFERROR(IF(A111&lt;1,'Matriz Nº1 Identificación'!B111,'Matriz Nº2 Análisis'!E111)," ")</f>
        <v xml:space="preserve"> </v>
      </c>
      <c r="D111" s="13" t="str">
        <f>IF(A111&lt;1,'Matriz Nº1 Identificación'!B111,'Matriz Nº2 Análisis'!I111)</f>
        <v xml:space="preserve"> </v>
      </c>
      <c r="E111" s="102"/>
      <c r="F111" s="103"/>
      <c r="G111" s="103"/>
      <c r="H111" s="103"/>
      <c r="I111" s="96" t="str">
        <f>IFERROR(VLOOKUP(D111,'Tabla 12'!$B$4:$E$6,3,FALSE)," ")</f>
        <v xml:space="preserve"> </v>
      </c>
      <c r="J111" s="95" t="str">
        <f>IFERROR(VLOOKUP(I111,'Tabla 12'!$D$5:$E$6,2,FALSE)," ")</f>
        <v xml:space="preserve"> </v>
      </c>
      <c r="K111" s="10"/>
      <c r="L111" s="10"/>
      <c r="M111" s="9"/>
      <c r="N111" s="10"/>
      <c r="O111" s="10"/>
      <c r="P111" s="10"/>
      <c r="Q111" s="10"/>
      <c r="R111" s="10"/>
      <c r="S111" s="10"/>
      <c r="T111" s="10"/>
      <c r="U111" s="10"/>
      <c r="V111" s="10"/>
      <c r="W111" s="10"/>
    </row>
    <row r="112" spans="1:23" ht="36.75" customHeight="1" x14ac:dyDescent="0.3">
      <c r="A112" s="4" t="str">
        <f>'Matriz Nº2 Análisis'!A112</f>
        <v>12. 4</v>
      </c>
      <c r="B112" s="13" t="str">
        <f>IF(A112&lt;1,'Matriz Nº1 Identificación'!F112,'Matriz Nº2 Análisis'!B112)</f>
        <v xml:space="preserve"> </v>
      </c>
      <c r="C112" s="13" t="str">
        <f>IFERROR(IF(A112&lt;1,'Matriz Nº1 Identificación'!B112,'Matriz Nº2 Análisis'!E112)," ")</f>
        <v xml:space="preserve"> </v>
      </c>
      <c r="D112" s="13" t="str">
        <f>IF(A112&lt;1,'Matriz Nº1 Identificación'!B112,'Matriz Nº2 Análisis'!I112)</f>
        <v xml:space="preserve"> </v>
      </c>
      <c r="E112" s="102"/>
      <c r="F112" s="103"/>
      <c r="G112" s="103"/>
      <c r="H112" s="103"/>
      <c r="I112" s="96" t="str">
        <f>IFERROR(VLOOKUP(D112,'Tabla 12'!$B$4:$E$6,3,FALSE)," ")</f>
        <v xml:space="preserve"> </v>
      </c>
      <c r="J112" s="95" t="str">
        <f>IFERROR(VLOOKUP(I112,'Tabla 12'!$D$5:$E$6,2,FALSE)," ")</f>
        <v xml:space="preserve"> </v>
      </c>
      <c r="K112" s="10"/>
      <c r="L112" s="10"/>
      <c r="M112" s="9"/>
      <c r="N112" s="10"/>
      <c r="O112" s="10"/>
      <c r="P112" s="10"/>
      <c r="Q112" s="10"/>
      <c r="R112" s="10"/>
      <c r="S112" s="10"/>
      <c r="T112" s="10"/>
      <c r="U112" s="10"/>
      <c r="V112" s="10"/>
      <c r="W112" s="10"/>
    </row>
    <row r="113" spans="1:23" ht="36.75" customHeight="1" x14ac:dyDescent="0.3">
      <c r="A113" s="4" t="str">
        <f>'Matriz Nº2 Análisis'!A113</f>
        <v>12. 5</v>
      </c>
      <c r="B113" s="13" t="str">
        <f>IF(A113&lt;1,'Matriz Nº1 Identificación'!F113,'Matriz Nº2 Análisis'!B113)</f>
        <v xml:space="preserve"> </v>
      </c>
      <c r="C113" s="13" t="str">
        <f>IFERROR(IF(A113&lt;1,'Matriz Nº1 Identificación'!B113,'Matriz Nº2 Análisis'!E113)," ")</f>
        <v xml:space="preserve"> </v>
      </c>
      <c r="D113" s="13" t="str">
        <f>IF(A113&lt;1,'Matriz Nº1 Identificación'!B113,'Matriz Nº2 Análisis'!I113)</f>
        <v xml:space="preserve"> </v>
      </c>
      <c r="E113" s="102"/>
      <c r="F113" s="103"/>
      <c r="G113" s="103"/>
      <c r="H113" s="103"/>
      <c r="I113" s="96" t="str">
        <f>IFERROR(VLOOKUP(D113,'Tabla 12'!$B$4:$E$6,3,FALSE)," ")</f>
        <v xml:space="preserve"> </v>
      </c>
      <c r="J113" s="95" t="str">
        <f>IFERROR(VLOOKUP(I113,'Tabla 12'!$D$5:$E$6,2,FALSE)," ")</f>
        <v xml:space="preserve"> </v>
      </c>
      <c r="K113" s="10"/>
      <c r="L113" s="10"/>
      <c r="M113" s="9"/>
      <c r="N113" s="10"/>
      <c r="O113" s="10"/>
      <c r="P113" s="10"/>
      <c r="Q113" s="10"/>
      <c r="R113" s="10"/>
      <c r="S113" s="10"/>
      <c r="T113" s="10"/>
      <c r="U113" s="10"/>
      <c r="V113" s="10"/>
      <c r="W113" s="10"/>
    </row>
    <row r="114" spans="1:23" ht="36.75" customHeight="1" x14ac:dyDescent="0.3">
      <c r="A114" s="4" t="str">
        <f>'Matriz Nº2 Análisis'!A114</f>
        <v>12. 6</v>
      </c>
      <c r="B114" s="13" t="str">
        <f>IF(A114&lt;1,'Matriz Nº1 Identificación'!F114,'Matriz Nº2 Análisis'!B114)</f>
        <v xml:space="preserve"> </v>
      </c>
      <c r="C114" s="13" t="str">
        <f>IFERROR(IF(A114&lt;1,'Matriz Nº1 Identificación'!B114,'Matriz Nº2 Análisis'!E114)," ")</f>
        <v xml:space="preserve"> </v>
      </c>
      <c r="D114" s="13" t="str">
        <f>IF(A114&lt;1,'Matriz Nº1 Identificación'!B114,'Matriz Nº2 Análisis'!I114)</f>
        <v xml:space="preserve"> </v>
      </c>
      <c r="E114" s="102"/>
      <c r="F114" s="103"/>
      <c r="G114" s="103"/>
      <c r="H114" s="103"/>
      <c r="I114" s="96" t="str">
        <f>IFERROR(VLOOKUP(D114,'Tabla 12'!$B$4:$E$6,3,FALSE)," ")</f>
        <v xml:space="preserve"> </v>
      </c>
      <c r="J114" s="95" t="str">
        <f>IFERROR(VLOOKUP(I114,'Tabla 12'!$D$5:$E$6,2,FALSE)," ")</f>
        <v xml:space="preserve"> </v>
      </c>
      <c r="K114" s="10"/>
      <c r="L114" s="10"/>
      <c r="M114" s="9"/>
      <c r="N114" s="10"/>
      <c r="O114" s="10"/>
      <c r="P114" s="10"/>
      <c r="Q114" s="10"/>
      <c r="R114" s="10"/>
      <c r="S114" s="10"/>
      <c r="T114" s="10"/>
      <c r="U114" s="10"/>
      <c r="V114" s="10"/>
      <c r="W114" s="10"/>
    </row>
    <row r="115" spans="1:23" ht="36.75" customHeight="1" thickBot="1" x14ac:dyDescent="0.35">
      <c r="A115" s="4" t="str">
        <f>'Matriz Nº2 Análisis'!A115</f>
        <v>12. 7</v>
      </c>
      <c r="B115" s="13" t="str">
        <f>IF(A115&lt;1,'Matriz Nº1 Identificación'!F115,'Matriz Nº2 Análisis'!B115)</f>
        <v xml:space="preserve"> </v>
      </c>
      <c r="C115" s="13" t="str">
        <f>IFERROR(IF(A115&lt;1,'Matriz Nº1 Identificación'!B115,'Matriz Nº2 Análisis'!E115)," ")</f>
        <v xml:space="preserve"> </v>
      </c>
      <c r="D115" s="13" t="str">
        <f>IF(A115&lt;1,'Matriz Nº1 Identificación'!B115,'Matriz Nº2 Análisis'!I115)</f>
        <v xml:space="preserve"> </v>
      </c>
      <c r="E115" s="102"/>
      <c r="F115" s="103"/>
      <c r="G115" s="103"/>
      <c r="H115" s="103"/>
      <c r="I115" s="96" t="str">
        <f>IFERROR(VLOOKUP(D115,'Tabla 12'!$B$4:$E$6,3,FALSE)," ")</f>
        <v xml:space="preserve"> </v>
      </c>
      <c r="J115" s="95" t="str">
        <f>IFERROR(VLOOKUP(I115,'Tabla 12'!$D$5:$E$6,2,FALSE)," ")</f>
        <v xml:space="preserve"> </v>
      </c>
      <c r="K115" s="10"/>
      <c r="L115" s="10"/>
      <c r="M115" s="9"/>
      <c r="N115" s="10"/>
      <c r="O115" s="10"/>
      <c r="P115" s="10"/>
      <c r="Q115" s="10"/>
      <c r="R115" s="10"/>
      <c r="S115" s="10"/>
      <c r="T115" s="10"/>
      <c r="U115" s="10"/>
      <c r="V115" s="10"/>
      <c r="W115" s="10"/>
    </row>
    <row r="116" spans="1:23" ht="34.5" customHeight="1" thickBot="1" x14ac:dyDescent="0.35">
      <c r="A116" s="73" t="str">
        <f>'Matriz Nº1 Identificación'!A116</f>
        <v xml:space="preserve">Objetivo Estratégico: </v>
      </c>
      <c r="B116" s="427">
        <f>+'Matriz Nº1 Identificación'!B116:H116</f>
        <v>0</v>
      </c>
      <c r="C116" s="428"/>
      <c r="D116" s="428"/>
      <c r="E116" s="428"/>
      <c r="F116" s="428"/>
      <c r="G116" s="428"/>
      <c r="H116" s="428"/>
      <c r="I116" s="428"/>
      <c r="J116" s="428"/>
    </row>
    <row r="117" spans="1:23" ht="34.5" customHeight="1" x14ac:dyDescent="0.3">
      <c r="A117" s="12" t="str">
        <f>'Matriz Nº1 Identificación'!A117</f>
        <v>Objetivo táctico</v>
      </c>
      <c r="B117" s="168" t="str">
        <f>+'Matriz Nº1 Identificación'!B117:H117</f>
        <v>13. Mantenimiento y reparación de equipo de cómputo y sistemas de información</v>
      </c>
      <c r="C117" s="169"/>
      <c r="D117" s="169"/>
      <c r="E117" s="169"/>
      <c r="F117" s="170"/>
      <c r="G117" s="170"/>
      <c r="H117" s="170"/>
      <c r="I117" s="170"/>
      <c r="J117" s="171"/>
    </row>
    <row r="118" spans="1:23" ht="36.75" customHeight="1" x14ac:dyDescent="0.3">
      <c r="A118" s="4" t="str">
        <f>'Matriz Nº2 Análisis'!A118</f>
        <v>13. 1</v>
      </c>
      <c r="B118" s="13" t="str">
        <f>IF(A118&lt;1,'Matriz Nº1 Identificación'!F118,'Matriz Nº2 Análisis'!B118)</f>
        <v xml:space="preserve"> </v>
      </c>
      <c r="C118" s="13" t="str">
        <f>IFERROR(IF(A118&lt;1,'Matriz Nº1 Identificación'!B118,'Matriz Nº2 Análisis'!E118)," ")</f>
        <v xml:space="preserve"> </v>
      </c>
      <c r="D118" s="13" t="str">
        <f>IF(A118&lt;1,'Matriz Nº1 Identificación'!B118,'Matriz Nº2 Análisis'!I118)</f>
        <v xml:space="preserve"> </v>
      </c>
      <c r="E118" s="102"/>
      <c r="F118" s="103"/>
      <c r="G118" s="103"/>
      <c r="H118" s="103"/>
      <c r="I118" s="96" t="str">
        <f>IFERROR(VLOOKUP(D118,'Tabla 12'!$B$4:$E$6,3,FALSE)," ")</f>
        <v xml:space="preserve"> </v>
      </c>
      <c r="J118" s="95" t="str">
        <f>IFERROR(VLOOKUP(I118,'Tabla 12'!$D$5:$E$6,2,FALSE)," ")</f>
        <v xml:space="preserve"> </v>
      </c>
      <c r="K118" s="10"/>
      <c r="L118" s="10"/>
      <c r="M118" s="9"/>
      <c r="N118" s="10"/>
      <c r="O118" s="10"/>
      <c r="P118" s="10"/>
      <c r="Q118" s="10"/>
      <c r="R118" s="10"/>
      <c r="S118" s="10"/>
      <c r="T118" s="10"/>
      <c r="U118" s="10"/>
      <c r="V118" s="10"/>
      <c r="W118" s="10"/>
    </row>
    <row r="119" spans="1:23" ht="36.75" customHeight="1" x14ac:dyDescent="0.3">
      <c r="A119" s="4" t="str">
        <f>'Matriz Nº2 Análisis'!A119</f>
        <v>13. 2</v>
      </c>
      <c r="B119" s="13" t="str">
        <f>IF(A119&lt;1,'Matriz Nº1 Identificación'!F119,'Matriz Nº2 Análisis'!B119)</f>
        <v xml:space="preserve"> </v>
      </c>
      <c r="C119" s="13" t="str">
        <f>IFERROR(IF(A119&lt;1,'Matriz Nº1 Identificación'!B119,'Matriz Nº2 Análisis'!E119)," ")</f>
        <v xml:space="preserve"> </v>
      </c>
      <c r="D119" s="13" t="str">
        <f>IF(A119&lt;1,'Matriz Nº1 Identificación'!B119,'Matriz Nº2 Análisis'!I119)</f>
        <v xml:space="preserve"> </v>
      </c>
      <c r="E119" s="102"/>
      <c r="F119" s="103"/>
      <c r="G119" s="103"/>
      <c r="H119" s="103"/>
      <c r="I119" s="96" t="str">
        <f>IFERROR(VLOOKUP(D119,'Tabla 12'!$B$4:$E$6,3,FALSE)," ")</f>
        <v xml:space="preserve"> </v>
      </c>
      <c r="J119" s="95" t="str">
        <f>IFERROR(VLOOKUP(I119,'Tabla 12'!$D$5:$E$6,2,FALSE)," ")</f>
        <v xml:space="preserve"> </v>
      </c>
      <c r="K119" s="10"/>
      <c r="L119" s="10"/>
      <c r="M119" s="9"/>
      <c r="N119" s="10"/>
      <c r="O119" s="10"/>
      <c r="P119" s="10"/>
      <c r="Q119" s="10"/>
      <c r="R119" s="10"/>
      <c r="S119" s="10"/>
      <c r="T119" s="10"/>
      <c r="U119" s="10"/>
      <c r="V119" s="10"/>
      <c r="W119" s="10"/>
    </row>
    <row r="120" spans="1:23" ht="36.75" customHeight="1" x14ac:dyDescent="0.3">
      <c r="A120" s="4" t="str">
        <f>'Matriz Nº2 Análisis'!A120</f>
        <v>13. 3</v>
      </c>
      <c r="B120" s="13" t="str">
        <f>IF(A120&lt;1,'Matriz Nº1 Identificación'!F120,'Matriz Nº2 Análisis'!B120)</f>
        <v xml:space="preserve"> </v>
      </c>
      <c r="C120" s="13" t="str">
        <f>IFERROR(IF(A120&lt;1,'Matriz Nº1 Identificación'!B120,'Matriz Nº2 Análisis'!E120)," ")</f>
        <v xml:space="preserve"> </v>
      </c>
      <c r="D120" s="13" t="str">
        <f>IF(A120&lt;1,'Matriz Nº1 Identificación'!B120,'Matriz Nº2 Análisis'!I120)</f>
        <v xml:space="preserve"> </v>
      </c>
      <c r="E120" s="102"/>
      <c r="F120" s="103"/>
      <c r="G120" s="103"/>
      <c r="H120" s="103"/>
      <c r="I120" s="96" t="str">
        <f>IFERROR(VLOOKUP(D120,'Tabla 12'!$B$4:$E$6,3,FALSE)," ")</f>
        <v xml:space="preserve"> </v>
      </c>
      <c r="J120" s="95" t="str">
        <f>IFERROR(VLOOKUP(I120,'Tabla 12'!$D$5:$E$6,2,FALSE)," ")</f>
        <v xml:space="preserve"> </v>
      </c>
      <c r="K120" s="10"/>
      <c r="L120" s="10"/>
      <c r="M120" s="9"/>
      <c r="N120" s="10"/>
      <c r="O120" s="10"/>
      <c r="P120" s="10"/>
      <c r="Q120" s="10"/>
      <c r="R120" s="10"/>
      <c r="S120" s="10"/>
      <c r="T120" s="10"/>
      <c r="U120" s="10"/>
      <c r="V120" s="10"/>
      <c r="W120" s="10"/>
    </row>
    <row r="121" spans="1:23" ht="36.75" customHeight="1" x14ac:dyDescent="0.3">
      <c r="A121" s="4" t="str">
        <f>'Matriz Nº2 Análisis'!A121</f>
        <v>13. 4</v>
      </c>
      <c r="B121" s="13" t="str">
        <f>IF(A121&lt;1,'Matriz Nº1 Identificación'!F121,'Matriz Nº2 Análisis'!B121)</f>
        <v xml:space="preserve"> </v>
      </c>
      <c r="C121" s="13" t="str">
        <f>IFERROR(IF(A121&lt;1,'Matriz Nº1 Identificación'!B121,'Matriz Nº2 Análisis'!E121)," ")</f>
        <v xml:space="preserve"> </v>
      </c>
      <c r="D121" s="13" t="str">
        <f>IF(A121&lt;1,'Matriz Nº1 Identificación'!B121,'Matriz Nº2 Análisis'!I121)</f>
        <v xml:space="preserve"> </v>
      </c>
      <c r="E121" s="102"/>
      <c r="F121" s="103"/>
      <c r="G121" s="103"/>
      <c r="H121" s="103"/>
      <c r="I121" s="96" t="str">
        <f>IFERROR(VLOOKUP(D121,'Tabla 12'!$B$4:$E$6,3,FALSE)," ")</f>
        <v xml:space="preserve"> </v>
      </c>
      <c r="J121" s="95" t="str">
        <f>IFERROR(VLOOKUP(I121,'Tabla 12'!$D$5:$E$6,2,FALSE)," ")</f>
        <v xml:space="preserve"> </v>
      </c>
      <c r="K121" s="10"/>
      <c r="L121" s="10"/>
      <c r="M121" s="9"/>
      <c r="N121" s="10"/>
      <c r="O121" s="10"/>
      <c r="P121" s="10"/>
      <c r="Q121" s="10"/>
      <c r="R121" s="10"/>
      <c r="S121" s="10"/>
      <c r="T121" s="10"/>
      <c r="U121" s="10"/>
      <c r="V121" s="10"/>
      <c r="W121" s="10"/>
    </row>
    <row r="122" spans="1:23" ht="36.75" customHeight="1" x14ac:dyDescent="0.3">
      <c r="A122" s="4" t="str">
        <f>'Matriz Nº2 Análisis'!A122</f>
        <v>13. 5</v>
      </c>
      <c r="B122" s="13" t="str">
        <f>IF(A122&lt;1,'Matriz Nº1 Identificación'!F122,'Matriz Nº2 Análisis'!B122)</f>
        <v xml:space="preserve"> </v>
      </c>
      <c r="C122" s="13" t="str">
        <f>IFERROR(IF(A122&lt;1,'Matriz Nº1 Identificación'!B122,'Matriz Nº2 Análisis'!E122)," ")</f>
        <v xml:space="preserve"> </v>
      </c>
      <c r="D122" s="13" t="str">
        <f>IF(A122&lt;1,'Matriz Nº1 Identificación'!B122,'Matriz Nº2 Análisis'!I122)</f>
        <v xml:space="preserve"> </v>
      </c>
      <c r="E122" s="102"/>
      <c r="F122" s="103"/>
      <c r="G122" s="103"/>
      <c r="H122" s="103"/>
      <c r="I122" s="96" t="str">
        <f>IFERROR(VLOOKUP(D122,'Tabla 12'!$B$4:$E$6,3,FALSE)," ")</f>
        <v xml:space="preserve"> </v>
      </c>
      <c r="J122" s="95" t="str">
        <f>IFERROR(VLOOKUP(I122,'Tabla 12'!$D$5:$E$6,2,FALSE)," ")</f>
        <v xml:space="preserve"> </v>
      </c>
      <c r="K122" s="10"/>
      <c r="L122" s="10"/>
      <c r="M122" s="9"/>
      <c r="N122" s="10"/>
      <c r="O122" s="10"/>
      <c r="P122" s="10"/>
      <c r="Q122" s="10"/>
      <c r="R122" s="10"/>
      <c r="S122" s="10"/>
      <c r="T122" s="10"/>
      <c r="U122" s="10"/>
      <c r="V122" s="10"/>
      <c r="W122" s="10"/>
    </row>
    <row r="123" spans="1:23" ht="36.75" customHeight="1" x14ac:dyDescent="0.3">
      <c r="A123" s="4" t="str">
        <f>'Matriz Nº2 Análisis'!A123</f>
        <v>13. 6</v>
      </c>
      <c r="B123" s="13" t="str">
        <f>IF(A123&lt;1,'Matriz Nº1 Identificación'!F123,'Matriz Nº2 Análisis'!B123)</f>
        <v xml:space="preserve"> </v>
      </c>
      <c r="C123" s="13" t="str">
        <f>IFERROR(IF(A123&lt;1,'Matriz Nº1 Identificación'!B123,'Matriz Nº2 Análisis'!E123)," ")</f>
        <v xml:space="preserve"> </v>
      </c>
      <c r="D123" s="13" t="str">
        <f>IF(A123&lt;1,'Matriz Nº1 Identificación'!B123,'Matriz Nº2 Análisis'!I123)</f>
        <v xml:space="preserve"> </v>
      </c>
      <c r="E123" s="102"/>
      <c r="F123" s="103"/>
      <c r="G123" s="103"/>
      <c r="H123" s="103"/>
      <c r="I123" s="96" t="str">
        <f>IFERROR(VLOOKUP(D123,'Tabla 12'!$B$4:$E$6,3,FALSE)," ")</f>
        <v xml:space="preserve"> </v>
      </c>
      <c r="J123" s="95" t="str">
        <f>IFERROR(VLOOKUP(I123,'Tabla 12'!$D$5:$E$6,2,FALSE)," ")</f>
        <v xml:space="preserve"> </v>
      </c>
      <c r="K123" s="10"/>
      <c r="L123" s="10"/>
      <c r="M123" s="9"/>
      <c r="N123" s="10"/>
      <c r="O123" s="10"/>
      <c r="P123" s="10"/>
      <c r="Q123" s="10"/>
      <c r="R123" s="10"/>
      <c r="S123" s="10"/>
      <c r="T123" s="10"/>
      <c r="U123" s="10"/>
      <c r="V123" s="10"/>
      <c r="W123" s="10"/>
    </row>
    <row r="124" spans="1:23" ht="36.75" customHeight="1" thickBot="1" x14ac:dyDescent="0.35">
      <c r="A124" s="4" t="str">
        <f>'Matriz Nº2 Análisis'!A124</f>
        <v>13. 7</v>
      </c>
      <c r="B124" s="13" t="str">
        <f>IF(A124&lt;1,'Matriz Nº1 Identificación'!F124,'Matriz Nº2 Análisis'!B124)</f>
        <v xml:space="preserve"> </v>
      </c>
      <c r="C124" s="13" t="str">
        <f>IFERROR(IF(A124&lt;1,'Matriz Nº1 Identificación'!B124,'Matriz Nº2 Análisis'!E124)," ")</f>
        <v xml:space="preserve"> </v>
      </c>
      <c r="D124" s="13" t="str">
        <f>IF(A124&lt;1,'Matriz Nº1 Identificación'!B124,'Matriz Nº2 Análisis'!I124)</f>
        <v xml:space="preserve"> </v>
      </c>
      <c r="E124" s="102"/>
      <c r="F124" s="103"/>
      <c r="G124" s="103"/>
      <c r="H124" s="103"/>
      <c r="I124" s="96" t="str">
        <f>IFERROR(VLOOKUP(D124,'Tabla 12'!$B$4:$E$6,3,FALSE)," ")</f>
        <v xml:space="preserve"> </v>
      </c>
      <c r="J124" s="95" t="str">
        <f>IFERROR(VLOOKUP(I124,'Tabla 12'!$D$5:$E$6,2,FALSE)," ")</f>
        <v xml:space="preserve"> </v>
      </c>
      <c r="K124" s="10"/>
      <c r="L124" s="10"/>
      <c r="M124" s="9"/>
      <c r="N124" s="10"/>
      <c r="O124" s="10"/>
      <c r="P124" s="10"/>
      <c r="Q124" s="10"/>
      <c r="R124" s="10"/>
      <c r="S124" s="10"/>
      <c r="T124" s="10"/>
      <c r="U124" s="10"/>
      <c r="V124" s="10"/>
      <c r="W124" s="10"/>
    </row>
    <row r="125" spans="1:23" ht="34.5" customHeight="1" thickBot="1" x14ac:dyDescent="0.35">
      <c r="A125" s="73" t="str">
        <f>'Matriz Nº1 Identificación'!A125</f>
        <v xml:space="preserve">Objetivo Estratégico: </v>
      </c>
      <c r="B125" s="427">
        <f>+'Matriz Nº1 Identificación'!B125:H125</f>
        <v>0</v>
      </c>
      <c r="C125" s="428"/>
      <c r="D125" s="428"/>
      <c r="E125" s="428"/>
      <c r="F125" s="428"/>
      <c r="G125" s="428"/>
      <c r="H125" s="428"/>
      <c r="I125" s="428"/>
      <c r="J125" s="428"/>
    </row>
    <row r="126" spans="1:23" ht="34.5" customHeight="1" x14ac:dyDescent="0.3">
      <c r="A126" s="12" t="str">
        <f>'Matriz Nº1 Identificación'!A126</f>
        <v>Objetivo táctico</v>
      </c>
      <c r="B126" s="168" t="str">
        <f>+'Matriz Nº1 Identificación'!B126:H126</f>
        <v>14. Producir material de artes gráficas e impresos comerciales que cumpan con los lineamiento de calidad y conseguir una comunicación eficaz hacia el púlbico.</v>
      </c>
      <c r="C126" s="169"/>
      <c r="D126" s="169"/>
      <c r="E126" s="169"/>
      <c r="F126" s="170"/>
      <c r="G126" s="170"/>
      <c r="H126" s="170"/>
      <c r="I126" s="170"/>
      <c r="J126" s="171"/>
    </row>
    <row r="127" spans="1:23" ht="36.75" customHeight="1" x14ac:dyDescent="0.3">
      <c r="A127" s="4" t="str">
        <f>'Matriz Nº2 Análisis'!A127</f>
        <v>14. 1</v>
      </c>
      <c r="B127" s="13" t="str">
        <f>IF(A127&lt;1,'Matriz Nº1 Identificación'!F127,'Matriz Nº2 Análisis'!B127)</f>
        <v xml:space="preserve"> </v>
      </c>
      <c r="C127" s="13" t="str">
        <f>IFERROR(IF(A127&lt;1,'Matriz Nº1 Identificación'!B127,'Matriz Nº2 Análisis'!E127)," ")</f>
        <v xml:space="preserve"> </v>
      </c>
      <c r="D127" s="13" t="str">
        <f>IF(A127&lt;1,'Matriz Nº1 Identificación'!B127,'Matriz Nº2 Análisis'!I127)</f>
        <v xml:space="preserve"> </v>
      </c>
      <c r="E127" s="102"/>
      <c r="F127" s="103"/>
      <c r="G127" s="103"/>
      <c r="H127" s="103"/>
      <c r="I127" s="96" t="str">
        <f>IFERROR(VLOOKUP(D127,'Tabla 12'!$B$4:$E$6,3,FALSE)," ")</f>
        <v xml:space="preserve"> </v>
      </c>
      <c r="J127" s="95" t="str">
        <f>IFERROR(VLOOKUP(I127,'Tabla 12'!$D$5:$E$6,2,FALSE)," ")</f>
        <v xml:space="preserve"> </v>
      </c>
      <c r="K127" s="10"/>
      <c r="L127" s="10"/>
      <c r="M127" s="9"/>
      <c r="N127" s="10"/>
      <c r="O127" s="10"/>
      <c r="P127" s="10"/>
      <c r="Q127" s="10"/>
      <c r="R127" s="10"/>
      <c r="S127" s="10"/>
      <c r="T127" s="10"/>
      <c r="U127" s="10"/>
      <c r="V127" s="10"/>
      <c r="W127" s="10"/>
    </row>
    <row r="128" spans="1:23" ht="36.75" customHeight="1" x14ac:dyDescent="0.3">
      <c r="A128" s="4" t="str">
        <f>'Matriz Nº2 Análisis'!A128</f>
        <v>14. 2</v>
      </c>
      <c r="B128" s="13" t="str">
        <f>IF(A128&lt;1,'Matriz Nº1 Identificación'!F128,'Matriz Nº2 Análisis'!B128)</f>
        <v xml:space="preserve"> </v>
      </c>
      <c r="C128" s="13" t="str">
        <f>IFERROR(IF(A128&lt;1,'Matriz Nº1 Identificación'!B128,'Matriz Nº2 Análisis'!E128)," ")</f>
        <v xml:space="preserve"> </v>
      </c>
      <c r="D128" s="13" t="str">
        <f>IF(A128&lt;1,'Matriz Nº1 Identificación'!B128,'Matriz Nº2 Análisis'!I128)</f>
        <v xml:space="preserve"> </v>
      </c>
      <c r="E128" s="102"/>
      <c r="F128" s="103"/>
      <c r="G128" s="103"/>
      <c r="H128" s="103"/>
      <c r="I128" s="96" t="str">
        <f>IFERROR(VLOOKUP(D128,'Tabla 12'!$B$4:$E$6,3,FALSE)," ")</f>
        <v xml:space="preserve"> </v>
      </c>
      <c r="J128" s="95" t="str">
        <f>IFERROR(VLOOKUP(I128,'Tabla 12'!$D$5:$E$6,2,FALSE)," ")</f>
        <v xml:space="preserve"> </v>
      </c>
      <c r="K128" s="10"/>
      <c r="L128" s="10"/>
      <c r="M128" s="9"/>
      <c r="N128" s="10"/>
      <c r="O128" s="10"/>
      <c r="P128" s="10"/>
      <c r="Q128" s="10"/>
      <c r="R128" s="10"/>
      <c r="S128" s="10"/>
      <c r="T128" s="10"/>
      <c r="U128" s="10"/>
      <c r="V128" s="10"/>
      <c r="W128" s="10"/>
    </row>
    <row r="129" spans="1:23" ht="36.75" customHeight="1" x14ac:dyDescent="0.3">
      <c r="A129" s="4" t="str">
        <f>'Matriz Nº2 Análisis'!A129</f>
        <v>14. 3</v>
      </c>
      <c r="B129" s="13" t="str">
        <f>IF(A129&lt;1,'Matriz Nº1 Identificación'!F129,'Matriz Nº2 Análisis'!B129)</f>
        <v xml:space="preserve"> </v>
      </c>
      <c r="C129" s="13" t="str">
        <f>IFERROR(IF(A129&lt;1,'Matriz Nº1 Identificación'!B129,'Matriz Nº2 Análisis'!E129)," ")</f>
        <v xml:space="preserve"> </v>
      </c>
      <c r="D129" s="13" t="str">
        <f>IF(A129&lt;1,'Matriz Nº1 Identificación'!B129,'Matriz Nº2 Análisis'!I129)</f>
        <v xml:space="preserve"> </v>
      </c>
      <c r="E129" s="102"/>
      <c r="F129" s="103"/>
      <c r="G129" s="103"/>
      <c r="H129" s="103"/>
      <c r="I129" s="96" t="str">
        <f>IFERROR(VLOOKUP(D129,'Tabla 12'!$B$4:$E$6,3,FALSE)," ")</f>
        <v xml:space="preserve"> </v>
      </c>
      <c r="J129" s="95" t="str">
        <f>IFERROR(VLOOKUP(I129,'Tabla 12'!$D$5:$E$6,2,FALSE)," ")</f>
        <v xml:space="preserve"> </v>
      </c>
      <c r="K129" s="10"/>
      <c r="L129" s="10"/>
      <c r="M129" s="9"/>
      <c r="N129" s="10"/>
      <c r="O129" s="10"/>
      <c r="P129" s="10"/>
      <c r="Q129" s="10"/>
      <c r="R129" s="10"/>
      <c r="S129" s="10"/>
      <c r="T129" s="10"/>
      <c r="U129" s="10"/>
      <c r="V129" s="10"/>
      <c r="W129" s="10"/>
    </row>
    <row r="130" spans="1:23" ht="36.75" customHeight="1" x14ac:dyDescent="0.3">
      <c r="A130" s="4" t="str">
        <f>'Matriz Nº2 Análisis'!A130</f>
        <v>14. 4</v>
      </c>
      <c r="B130" s="13" t="str">
        <f>IF(A130&lt;1,'Matriz Nº1 Identificación'!F130,'Matriz Nº2 Análisis'!B130)</f>
        <v xml:space="preserve"> </v>
      </c>
      <c r="C130" s="13" t="str">
        <f>IFERROR(IF(A130&lt;1,'Matriz Nº1 Identificación'!B130,'Matriz Nº2 Análisis'!E130)," ")</f>
        <v xml:space="preserve"> </v>
      </c>
      <c r="D130" s="13" t="str">
        <f>IF(A130&lt;1,'Matriz Nº1 Identificación'!B130,'Matriz Nº2 Análisis'!I130)</f>
        <v xml:space="preserve"> </v>
      </c>
      <c r="E130" s="102"/>
      <c r="F130" s="103"/>
      <c r="G130" s="103"/>
      <c r="H130" s="103"/>
      <c r="I130" s="96" t="str">
        <f>IFERROR(VLOOKUP(D130,'Tabla 12'!$B$4:$E$6,3,FALSE)," ")</f>
        <v xml:space="preserve"> </v>
      </c>
      <c r="J130" s="95" t="str">
        <f>IFERROR(VLOOKUP(I130,'Tabla 12'!$D$5:$E$6,2,FALSE)," ")</f>
        <v xml:space="preserve"> </v>
      </c>
      <c r="K130" s="10"/>
      <c r="L130" s="10"/>
      <c r="M130" s="9"/>
      <c r="N130" s="10"/>
      <c r="O130" s="10"/>
      <c r="P130" s="10"/>
      <c r="Q130" s="10"/>
      <c r="R130" s="10"/>
      <c r="S130" s="10"/>
      <c r="T130" s="10"/>
      <c r="U130" s="10"/>
      <c r="V130" s="10"/>
      <c r="W130" s="10"/>
    </row>
    <row r="131" spans="1:23" ht="36.75" customHeight="1" x14ac:dyDescent="0.3">
      <c r="A131" s="4" t="str">
        <f>'Matriz Nº2 Análisis'!A131</f>
        <v>14. 5</v>
      </c>
      <c r="B131" s="13" t="str">
        <f>IF(A131&lt;1,'Matriz Nº1 Identificación'!F131,'Matriz Nº2 Análisis'!B131)</f>
        <v xml:space="preserve"> </v>
      </c>
      <c r="C131" s="13" t="str">
        <f>IFERROR(IF(A131&lt;1,'Matriz Nº1 Identificación'!B131,'Matriz Nº2 Análisis'!E131)," ")</f>
        <v xml:space="preserve"> </v>
      </c>
      <c r="D131" s="13" t="str">
        <f>IF(A131&lt;1,'Matriz Nº1 Identificación'!B131,'Matriz Nº2 Análisis'!I131)</f>
        <v xml:space="preserve"> </v>
      </c>
      <c r="E131" s="102"/>
      <c r="F131" s="103"/>
      <c r="G131" s="103"/>
      <c r="H131" s="103"/>
      <c r="I131" s="96" t="str">
        <f>IFERROR(VLOOKUP(D131,'Tabla 12'!$B$4:$E$6,3,FALSE)," ")</f>
        <v xml:space="preserve"> </v>
      </c>
      <c r="J131" s="95" t="str">
        <f>IFERROR(VLOOKUP(I131,'Tabla 12'!$D$5:$E$6,2,FALSE)," ")</f>
        <v xml:space="preserve"> </v>
      </c>
      <c r="K131" s="10"/>
      <c r="L131" s="10"/>
      <c r="M131" s="9"/>
      <c r="N131" s="10"/>
      <c r="O131" s="10"/>
      <c r="P131" s="10"/>
      <c r="Q131" s="10"/>
      <c r="R131" s="10"/>
      <c r="S131" s="10"/>
      <c r="T131" s="10"/>
      <c r="U131" s="10"/>
      <c r="V131" s="10"/>
      <c r="W131" s="10"/>
    </row>
    <row r="132" spans="1:23" ht="36.75" customHeight="1" x14ac:dyDescent="0.3">
      <c r="A132" s="4" t="str">
        <f>'Matriz Nº2 Análisis'!A132</f>
        <v>14. 6</v>
      </c>
      <c r="B132" s="13" t="str">
        <f>IF(A132&lt;1,'Matriz Nº1 Identificación'!F132,'Matriz Nº2 Análisis'!B132)</f>
        <v xml:space="preserve"> </v>
      </c>
      <c r="C132" s="13" t="str">
        <f>IFERROR(IF(A132&lt;1,'Matriz Nº1 Identificación'!B132,'Matriz Nº2 Análisis'!E132)," ")</f>
        <v xml:space="preserve"> </v>
      </c>
      <c r="D132" s="13" t="str">
        <f>IF(A132&lt;1,'Matriz Nº1 Identificación'!B132,'Matriz Nº2 Análisis'!I132)</f>
        <v xml:space="preserve"> </v>
      </c>
      <c r="E132" s="102"/>
      <c r="F132" s="103"/>
      <c r="G132" s="103"/>
      <c r="H132" s="103"/>
      <c r="I132" s="96" t="str">
        <f>IFERROR(VLOOKUP(D132,'Tabla 12'!$B$4:$E$6,3,FALSE)," ")</f>
        <v xml:space="preserve"> </v>
      </c>
      <c r="J132" s="95" t="str">
        <f>IFERROR(VLOOKUP(I132,'Tabla 12'!$D$5:$E$6,2,FALSE)," ")</f>
        <v xml:space="preserve"> </v>
      </c>
      <c r="K132" s="10"/>
      <c r="L132" s="10"/>
      <c r="M132" s="9"/>
      <c r="N132" s="10"/>
      <c r="O132" s="10"/>
      <c r="P132" s="10"/>
      <c r="Q132" s="10"/>
      <c r="R132" s="10"/>
      <c r="S132" s="10"/>
      <c r="T132" s="10"/>
      <c r="U132" s="10"/>
      <c r="V132" s="10"/>
      <c r="W132" s="10"/>
    </row>
    <row r="133" spans="1:23" ht="36.75" customHeight="1" thickBot="1" x14ac:dyDescent="0.35">
      <c r="A133" s="4" t="str">
        <f>'Matriz Nº2 Análisis'!A133</f>
        <v>14. 7</v>
      </c>
      <c r="B133" s="13" t="str">
        <f>IF(A133&lt;1,'Matriz Nº1 Identificación'!F133,'Matriz Nº2 Análisis'!B133)</f>
        <v xml:space="preserve"> </v>
      </c>
      <c r="C133" s="13" t="str">
        <f>IFERROR(IF(A133&lt;1,'Matriz Nº1 Identificación'!B133,'Matriz Nº2 Análisis'!E133)," ")</f>
        <v xml:space="preserve"> </v>
      </c>
      <c r="D133" s="13" t="str">
        <f>IF(A133&lt;1,'Matriz Nº1 Identificación'!B133,'Matriz Nº2 Análisis'!I133)</f>
        <v xml:space="preserve"> </v>
      </c>
      <c r="E133" s="102"/>
      <c r="F133" s="103"/>
      <c r="G133" s="103"/>
      <c r="H133" s="103"/>
      <c r="I133" s="96" t="str">
        <f>IFERROR(VLOOKUP(D133,'Tabla 12'!$B$4:$E$6,3,FALSE)," ")</f>
        <v xml:space="preserve"> </v>
      </c>
      <c r="J133" s="95" t="str">
        <f>IFERROR(VLOOKUP(I133,'Tabla 12'!$D$5:$E$6,2,FALSE)," ")</f>
        <v xml:space="preserve"> </v>
      </c>
      <c r="K133" s="10"/>
      <c r="L133" s="10"/>
      <c r="M133" s="9"/>
      <c r="N133" s="10"/>
      <c r="O133" s="10"/>
      <c r="P133" s="10"/>
      <c r="Q133" s="10"/>
      <c r="R133" s="10"/>
      <c r="S133" s="10"/>
      <c r="T133" s="10"/>
      <c r="U133" s="10"/>
      <c r="V133" s="10"/>
      <c r="W133" s="10"/>
    </row>
    <row r="134" spans="1:23" ht="34.5" customHeight="1" thickBot="1" x14ac:dyDescent="0.35">
      <c r="A134" s="73" t="str">
        <f>'Matriz Nº1 Identificación'!A134</f>
        <v xml:space="preserve">Objetivo Estratégico: </v>
      </c>
      <c r="B134" s="427">
        <f>+'Matriz Nº1 Identificación'!B134:H134</f>
        <v>0</v>
      </c>
      <c r="C134" s="428"/>
      <c r="D134" s="428"/>
      <c r="E134" s="428"/>
      <c r="F134" s="428"/>
      <c r="G134" s="428"/>
      <c r="H134" s="428"/>
      <c r="I134" s="428"/>
      <c r="J134" s="428"/>
    </row>
    <row r="135" spans="1:23" ht="34.5" customHeight="1" x14ac:dyDescent="0.3">
      <c r="A135" s="12" t="str">
        <f>'Matriz Nº1 Identificación'!A135</f>
        <v>Objetivo táctico</v>
      </c>
      <c r="B135" s="168" t="str">
        <f>+'Matriz Nº1 Identificación'!B135:H135</f>
        <v>15. Producir material de artes gráficas e impresos comerciales que cumpan con los lineamiento de calidad y conseguir una comunicación eficaz hacia el púlbico.</v>
      </c>
      <c r="C135" s="169"/>
      <c r="D135" s="169"/>
      <c r="E135" s="169"/>
      <c r="F135" s="170"/>
      <c r="G135" s="170"/>
      <c r="H135" s="170"/>
      <c r="I135" s="170"/>
      <c r="J135" s="171"/>
    </row>
    <row r="136" spans="1:23" ht="36.75" customHeight="1" x14ac:dyDescent="0.3">
      <c r="A136" s="4" t="str">
        <f>'Matriz Nº2 Análisis'!A136</f>
        <v>15. 1</v>
      </c>
      <c r="B136" s="13" t="str">
        <f>IF(A136&lt;1,'Matriz Nº1 Identificación'!F136,'Matriz Nº2 Análisis'!B136)</f>
        <v xml:space="preserve"> </v>
      </c>
      <c r="C136" s="13" t="str">
        <f>IFERROR(IF(A136&lt;1,'Matriz Nº1 Identificación'!B136,'Matriz Nº2 Análisis'!E136)," ")</f>
        <v xml:space="preserve"> </v>
      </c>
      <c r="D136" s="13" t="str">
        <f>IF(A136&lt;1,'Matriz Nº1 Identificación'!B136,'Matriz Nº2 Análisis'!I136)</f>
        <v xml:space="preserve"> </v>
      </c>
      <c r="E136" s="102"/>
      <c r="F136" s="103"/>
      <c r="G136" s="103"/>
      <c r="H136" s="103"/>
      <c r="I136" s="96" t="str">
        <f>IFERROR(VLOOKUP(D136,'Tabla 12'!$B$4:$E$6,3,FALSE)," ")</f>
        <v xml:space="preserve"> </v>
      </c>
      <c r="J136" s="95" t="str">
        <f>IFERROR(VLOOKUP(I136,'Tabla 12'!$D$5:$E$6,2,FALSE)," ")</f>
        <v xml:space="preserve"> </v>
      </c>
      <c r="K136" s="10"/>
      <c r="L136" s="10"/>
      <c r="M136" s="9"/>
      <c r="N136" s="10"/>
      <c r="O136" s="10"/>
      <c r="P136" s="10"/>
      <c r="Q136" s="10"/>
      <c r="R136" s="10"/>
      <c r="S136" s="10"/>
      <c r="T136" s="10"/>
      <c r="U136" s="10"/>
      <c r="V136" s="10"/>
      <c r="W136" s="10"/>
    </row>
    <row r="137" spans="1:23" ht="36.75" customHeight="1" x14ac:dyDescent="0.3">
      <c r="A137" s="4" t="str">
        <f>'Matriz Nº2 Análisis'!A137</f>
        <v>15. 2</v>
      </c>
      <c r="B137" s="13" t="str">
        <f>IF(A137&lt;1,'Matriz Nº1 Identificación'!F137,'Matriz Nº2 Análisis'!B137)</f>
        <v xml:space="preserve"> </v>
      </c>
      <c r="C137" s="13" t="str">
        <f>IFERROR(IF(A137&lt;1,'Matriz Nº1 Identificación'!B137,'Matriz Nº2 Análisis'!E137)," ")</f>
        <v xml:space="preserve"> </v>
      </c>
      <c r="D137" s="13" t="str">
        <f>IF(A137&lt;1,'Matriz Nº1 Identificación'!B137,'Matriz Nº2 Análisis'!I137)</f>
        <v xml:space="preserve"> </v>
      </c>
      <c r="E137" s="102"/>
      <c r="F137" s="103"/>
      <c r="G137" s="103"/>
      <c r="H137" s="103"/>
      <c r="I137" s="96" t="str">
        <f>IFERROR(VLOOKUP(D137,'Tabla 12'!$B$4:$E$6,3,FALSE)," ")</f>
        <v xml:space="preserve"> </v>
      </c>
      <c r="J137" s="95" t="str">
        <f>IFERROR(VLOOKUP(I137,'Tabla 12'!$D$5:$E$6,2,FALSE)," ")</f>
        <v xml:space="preserve"> </v>
      </c>
      <c r="K137" s="10"/>
      <c r="L137" s="10"/>
      <c r="M137" s="9"/>
      <c r="N137" s="10"/>
      <c r="O137" s="10"/>
      <c r="P137" s="10"/>
      <c r="Q137" s="10"/>
      <c r="R137" s="10"/>
      <c r="S137" s="10"/>
      <c r="T137" s="10"/>
      <c r="U137" s="10"/>
      <c r="V137" s="10"/>
      <c r="W137" s="10"/>
    </row>
    <row r="138" spans="1:23" ht="36.75" customHeight="1" x14ac:dyDescent="0.3">
      <c r="A138" s="4" t="str">
        <f>'Matriz Nº2 Análisis'!A138</f>
        <v>15. 3</v>
      </c>
      <c r="B138" s="13" t="str">
        <f>IF(A138&lt;1,'Matriz Nº1 Identificación'!F138,'Matriz Nº2 Análisis'!B138)</f>
        <v xml:space="preserve"> </v>
      </c>
      <c r="C138" s="13" t="str">
        <f>IFERROR(IF(A138&lt;1,'Matriz Nº1 Identificación'!B138,'Matriz Nº2 Análisis'!E138)," ")</f>
        <v xml:space="preserve"> </v>
      </c>
      <c r="D138" s="13" t="str">
        <f>IF(A138&lt;1,'Matriz Nº1 Identificación'!B138,'Matriz Nº2 Análisis'!I138)</f>
        <v xml:space="preserve"> </v>
      </c>
      <c r="E138" s="102"/>
      <c r="F138" s="103"/>
      <c r="G138" s="103"/>
      <c r="H138" s="103"/>
      <c r="I138" s="96" t="str">
        <f>IFERROR(VLOOKUP(D138,'Tabla 12'!$B$4:$E$6,3,FALSE)," ")</f>
        <v xml:space="preserve"> </v>
      </c>
      <c r="J138" s="95" t="str">
        <f>IFERROR(VLOOKUP(I138,'Tabla 12'!$D$5:$E$6,2,FALSE)," ")</f>
        <v xml:space="preserve"> </v>
      </c>
      <c r="K138" s="10"/>
      <c r="L138" s="10"/>
      <c r="M138" s="9"/>
      <c r="N138" s="10"/>
      <c r="O138" s="10"/>
      <c r="P138" s="10"/>
      <c r="Q138" s="10"/>
      <c r="R138" s="10"/>
      <c r="S138" s="10"/>
      <c r="T138" s="10"/>
      <c r="U138" s="10"/>
      <c r="V138" s="10"/>
      <c r="W138" s="10"/>
    </row>
    <row r="139" spans="1:23" ht="36.75" customHeight="1" x14ac:dyDescent="0.3">
      <c r="A139" s="4" t="str">
        <f>'Matriz Nº2 Análisis'!A139</f>
        <v>15. 4</v>
      </c>
      <c r="B139" s="13" t="str">
        <f>IF(A139&lt;1,'Matriz Nº1 Identificación'!F139,'Matriz Nº2 Análisis'!B139)</f>
        <v xml:space="preserve"> </v>
      </c>
      <c r="C139" s="13" t="str">
        <f>IFERROR(IF(A139&lt;1,'Matriz Nº1 Identificación'!B139,'Matriz Nº2 Análisis'!E139)," ")</f>
        <v xml:space="preserve"> </v>
      </c>
      <c r="D139" s="13" t="str">
        <f>IF(A139&lt;1,'Matriz Nº1 Identificación'!B139,'Matriz Nº2 Análisis'!I139)</f>
        <v xml:space="preserve"> </v>
      </c>
      <c r="E139" s="102"/>
      <c r="F139" s="103"/>
      <c r="G139" s="103"/>
      <c r="H139" s="103"/>
      <c r="I139" s="96" t="str">
        <f>IFERROR(VLOOKUP(D139,'Tabla 12'!$B$4:$E$6,3,FALSE)," ")</f>
        <v xml:space="preserve"> </v>
      </c>
      <c r="J139" s="95" t="str">
        <f>IFERROR(VLOOKUP(I139,'Tabla 12'!$D$5:$E$6,2,FALSE)," ")</f>
        <v xml:space="preserve"> </v>
      </c>
      <c r="K139" s="10"/>
      <c r="L139" s="10"/>
      <c r="M139" s="9"/>
      <c r="N139" s="10"/>
      <c r="O139" s="10"/>
      <c r="P139" s="10"/>
      <c r="Q139" s="10"/>
      <c r="R139" s="10"/>
      <c r="S139" s="10"/>
      <c r="T139" s="10"/>
      <c r="U139" s="10"/>
      <c r="V139" s="10"/>
      <c r="W139" s="10"/>
    </row>
    <row r="140" spans="1:23" ht="36.75" customHeight="1" x14ac:dyDescent="0.3">
      <c r="A140" s="4" t="str">
        <f>'Matriz Nº2 Análisis'!A140</f>
        <v>15. 5</v>
      </c>
      <c r="B140" s="13" t="str">
        <f>IF(A140&lt;1,'Matriz Nº1 Identificación'!F140,'Matriz Nº2 Análisis'!B140)</f>
        <v xml:space="preserve"> </v>
      </c>
      <c r="C140" s="13" t="str">
        <f>IFERROR(IF(A140&lt;1,'Matriz Nº1 Identificación'!B140,'Matriz Nº2 Análisis'!E140)," ")</f>
        <v xml:space="preserve"> </v>
      </c>
      <c r="D140" s="13" t="str">
        <f>IF(A140&lt;1,'Matriz Nº1 Identificación'!B140,'Matriz Nº2 Análisis'!I140)</f>
        <v xml:space="preserve"> </v>
      </c>
      <c r="E140" s="102"/>
      <c r="F140" s="103"/>
      <c r="G140" s="103"/>
      <c r="H140" s="103"/>
      <c r="I140" s="96" t="str">
        <f>IFERROR(VLOOKUP(D140,'Tabla 12'!$B$4:$E$6,3,FALSE)," ")</f>
        <v xml:space="preserve"> </v>
      </c>
      <c r="J140" s="95" t="str">
        <f>IFERROR(VLOOKUP(I140,'Tabla 12'!$D$5:$E$6,2,FALSE)," ")</f>
        <v xml:space="preserve"> </v>
      </c>
      <c r="K140" s="10"/>
      <c r="L140" s="10"/>
      <c r="M140" s="9"/>
      <c r="N140" s="10"/>
      <c r="O140" s="10"/>
      <c r="P140" s="10"/>
      <c r="Q140" s="10"/>
      <c r="R140" s="10"/>
      <c r="S140" s="10"/>
      <c r="T140" s="10"/>
      <c r="U140" s="10"/>
      <c r="V140" s="10"/>
      <c r="W140" s="10"/>
    </row>
    <row r="141" spans="1:23" ht="36.75" customHeight="1" x14ac:dyDescent="0.3">
      <c r="A141" s="4" t="str">
        <f>'Matriz Nº2 Análisis'!A141</f>
        <v>15. 6</v>
      </c>
      <c r="B141" s="13" t="str">
        <f>IF(A141&lt;1,'Matriz Nº1 Identificación'!F141,'Matriz Nº2 Análisis'!B141)</f>
        <v xml:space="preserve"> </v>
      </c>
      <c r="C141" s="13" t="str">
        <f>IFERROR(IF(A141&lt;1,'Matriz Nº1 Identificación'!B141,'Matriz Nº2 Análisis'!E141)," ")</f>
        <v xml:space="preserve"> </v>
      </c>
      <c r="D141" s="13" t="str">
        <f>IF(A141&lt;1,'Matriz Nº1 Identificación'!B141,'Matriz Nº2 Análisis'!I141)</f>
        <v xml:space="preserve"> </v>
      </c>
      <c r="E141" s="102"/>
      <c r="F141" s="103"/>
      <c r="G141" s="103"/>
      <c r="H141" s="103"/>
      <c r="I141" s="96" t="str">
        <f>IFERROR(VLOOKUP(D141,'Tabla 12'!$B$4:$E$6,3,FALSE)," ")</f>
        <v xml:space="preserve"> </v>
      </c>
      <c r="J141" s="95" t="str">
        <f>IFERROR(VLOOKUP(I141,'Tabla 12'!$D$5:$E$6,2,FALSE)," ")</f>
        <v xml:space="preserve"> </v>
      </c>
      <c r="K141" s="10"/>
      <c r="L141" s="10"/>
      <c r="M141" s="9"/>
      <c r="N141" s="10"/>
      <c r="O141" s="10"/>
      <c r="P141" s="10"/>
      <c r="Q141" s="10"/>
      <c r="R141" s="10"/>
      <c r="S141" s="10"/>
      <c r="T141" s="10"/>
      <c r="U141" s="10"/>
      <c r="V141" s="10"/>
      <c r="W141" s="10"/>
    </row>
    <row r="142" spans="1:23" ht="36.75" customHeight="1" thickBot="1" x14ac:dyDescent="0.35">
      <c r="A142" s="4" t="str">
        <f>'Matriz Nº2 Análisis'!A142</f>
        <v>15. 7</v>
      </c>
      <c r="B142" s="13" t="str">
        <f>IF(A142&lt;1,'Matriz Nº1 Identificación'!F142,'Matriz Nº2 Análisis'!B142)</f>
        <v xml:space="preserve"> </v>
      </c>
      <c r="C142" s="13" t="str">
        <f>IFERROR(IF(A142&lt;1,'Matriz Nº1 Identificación'!B142,'Matriz Nº2 Análisis'!E142)," ")</f>
        <v xml:space="preserve"> </v>
      </c>
      <c r="D142" s="13" t="str">
        <f>IF(A142&lt;1,'Matriz Nº1 Identificación'!B142,'Matriz Nº2 Análisis'!I142)</f>
        <v xml:space="preserve"> </v>
      </c>
      <c r="E142" s="102"/>
      <c r="F142" s="103"/>
      <c r="G142" s="103"/>
      <c r="H142" s="103"/>
      <c r="I142" s="96" t="str">
        <f>IFERROR(VLOOKUP(D142,'Tabla 12'!$B$4:$E$6,3,FALSE)," ")</f>
        <v xml:space="preserve"> </v>
      </c>
      <c r="J142" s="95" t="str">
        <f>IFERROR(VLOOKUP(I142,'Tabla 12'!$D$5:$E$6,2,FALSE)," ")</f>
        <v xml:space="preserve"> </v>
      </c>
      <c r="K142" s="10"/>
      <c r="L142" s="10"/>
      <c r="M142" s="9"/>
      <c r="N142" s="10"/>
      <c r="O142" s="10"/>
      <c r="P142" s="10"/>
      <c r="Q142" s="10"/>
      <c r="R142" s="10"/>
      <c r="S142" s="10"/>
      <c r="T142" s="10"/>
      <c r="U142" s="10"/>
      <c r="V142" s="10"/>
      <c r="W142" s="10"/>
    </row>
    <row r="143" spans="1:23" ht="34.5" customHeight="1" thickBot="1" x14ac:dyDescent="0.35">
      <c r="A143" s="73" t="str">
        <f>'Matriz Nº1 Identificación'!A143</f>
        <v xml:space="preserve">Objetivo Estratégico: </v>
      </c>
      <c r="B143" s="427">
        <f>+'Matriz Nº1 Identificación'!B143:H143</f>
        <v>0</v>
      </c>
      <c r="C143" s="428"/>
      <c r="D143" s="428"/>
      <c r="E143" s="428"/>
      <c r="F143" s="428"/>
      <c r="G143" s="428"/>
      <c r="H143" s="428"/>
      <c r="I143" s="428"/>
      <c r="J143" s="428"/>
    </row>
    <row r="144" spans="1:23" ht="34.5" customHeight="1" x14ac:dyDescent="0.3">
      <c r="A144" s="12" t="str">
        <f>'Matriz Nº1 Identificación'!A144</f>
        <v>Objetivo táctico</v>
      </c>
      <c r="B144" s="168" t="str">
        <f>+'Matriz Nº1 Identificación'!B144:H144</f>
        <v>16. Producir material de artes gráficas e impresos comerciales que cumpan con los lineamiento de calidad y conseguir una comunicación eficaz hacia el púlbico.</v>
      </c>
      <c r="C144" s="169"/>
      <c r="D144" s="169"/>
      <c r="E144" s="169"/>
      <c r="F144" s="170"/>
      <c r="G144" s="170"/>
      <c r="H144" s="170"/>
      <c r="I144" s="170"/>
      <c r="J144" s="171"/>
    </row>
    <row r="145" spans="1:23" ht="36.75" customHeight="1" x14ac:dyDescent="0.3">
      <c r="A145" s="4" t="str">
        <f>'Matriz Nº2 Análisis'!A145</f>
        <v>16. 1</v>
      </c>
      <c r="B145" s="13" t="str">
        <f>IF(A145&lt;1,'Matriz Nº1 Identificación'!F145,'Matriz Nº2 Análisis'!B145)</f>
        <v xml:space="preserve"> </v>
      </c>
      <c r="C145" s="13" t="str">
        <f>IFERROR(IF(A145&lt;1,'Matriz Nº1 Identificación'!B145,'Matriz Nº2 Análisis'!E145)," ")</f>
        <v xml:space="preserve"> </v>
      </c>
      <c r="D145" s="13" t="str">
        <f>IF(A145&lt;1,'Matriz Nº1 Identificación'!B145,'Matriz Nº2 Análisis'!I145)</f>
        <v xml:space="preserve"> </v>
      </c>
      <c r="E145" s="102"/>
      <c r="F145" s="103"/>
      <c r="G145" s="103"/>
      <c r="H145" s="103"/>
      <c r="I145" s="96" t="str">
        <f>IFERROR(VLOOKUP(D145,'Tabla 12'!$B$4:$E$6,3,FALSE)," ")</f>
        <v xml:space="preserve"> </v>
      </c>
      <c r="J145" s="95" t="str">
        <f>IFERROR(VLOOKUP(I145,'Tabla 12'!$D$5:$E$6,2,FALSE)," ")</f>
        <v xml:space="preserve"> </v>
      </c>
      <c r="K145" s="10"/>
      <c r="L145" s="10"/>
      <c r="M145" s="9"/>
      <c r="N145" s="10"/>
      <c r="O145" s="10"/>
      <c r="P145" s="10"/>
      <c r="Q145" s="10"/>
      <c r="R145" s="10"/>
      <c r="S145" s="10"/>
      <c r="T145" s="10"/>
      <c r="U145" s="10"/>
      <c r="V145" s="10"/>
      <c r="W145" s="10"/>
    </row>
    <row r="146" spans="1:23" ht="36.75" customHeight="1" x14ac:dyDescent="0.3">
      <c r="A146" s="4" t="str">
        <f>'Matriz Nº2 Análisis'!A146</f>
        <v>16. 2</v>
      </c>
      <c r="B146" s="13" t="str">
        <f>IF(A146&lt;1,'Matriz Nº1 Identificación'!F146,'Matriz Nº2 Análisis'!B146)</f>
        <v xml:space="preserve"> </v>
      </c>
      <c r="C146" s="13" t="str">
        <f>IFERROR(IF(A146&lt;1,'Matriz Nº1 Identificación'!B146,'Matriz Nº2 Análisis'!E146)," ")</f>
        <v xml:space="preserve"> </v>
      </c>
      <c r="D146" s="13" t="str">
        <f>IF(A146&lt;1,'Matriz Nº1 Identificación'!B146,'Matriz Nº2 Análisis'!I146)</f>
        <v xml:space="preserve"> </v>
      </c>
      <c r="E146" s="102"/>
      <c r="F146" s="103"/>
      <c r="G146" s="103"/>
      <c r="H146" s="103"/>
      <c r="I146" s="96" t="str">
        <f>IFERROR(VLOOKUP(D146,'Tabla 12'!$B$4:$E$6,3,FALSE)," ")</f>
        <v xml:space="preserve"> </v>
      </c>
      <c r="J146" s="95" t="str">
        <f>IFERROR(VLOOKUP(I146,'Tabla 12'!$D$5:$E$6,2,FALSE)," ")</f>
        <v xml:space="preserve"> </v>
      </c>
      <c r="K146" s="10"/>
      <c r="L146" s="10"/>
      <c r="M146" s="9"/>
      <c r="N146" s="10"/>
      <c r="O146" s="10"/>
      <c r="P146" s="10"/>
      <c r="Q146" s="10"/>
      <c r="R146" s="10"/>
      <c r="S146" s="10"/>
      <c r="T146" s="10"/>
      <c r="U146" s="10"/>
      <c r="V146" s="10"/>
      <c r="W146" s="10"/>
    </row>
    <row r="147" spans="1:23" ht="36.75" customHeight="1" x14ac:dyDescent="0.3">
      <c r="A147" s="4" t="str">
        <f>'Matriz Nº2 Análisis'!A147</f>
        <v>16. 3</v>
      </c>
      <c r="B147" s="13" t="str">
        <f>IF(A147&lt;1,'Matriz Nº1 Identificación'!F147,'Matriz Nº2 Análisis'!B147)</f>
        <v xml:space="preserve"> </v>
      </c>
      <c r="C147" s="13" t="str">
        <f>IFERROR(IF(A147&lt;1,'Matriz Nº1 Identificación'!B147,'Matriz Nº2 Análisis'!E147)," ")</f>
        <v xml:space="preserve"> </v>
      </c>
      <c r="D147" s="13" t="str">
        <f>IF(A147&lt;1,'Matriz Nº1 Identificación'!B147,'Matriz Nº2 Análisis'!I147)</f>
        <v xml:space="preserve"> </v>
      </c>
      <c r="E147" s="102"/>
      <c r="F147" s="103"/>
      <c r="G147" s="103"/>
      <c r="H147" s="103"/>
      <c r="I147" s="96" t="str">
        <f>IFERROR(VLOOKUP(D147,'Tabla 12'!$B$4:$E$6,3,FALSE)," ")</f>
        <v xml:space="preserve"> </v>
      </c>
      <c r="J147" s="95" t="str">
        <f>IFERROR(VLOOKUP(I147,'Tabla 12'!$D$5:$E$6,2,FALSE)," ")</f>
        <v xml:space="preserve"> </v>
      </c>
      <c r="K147" s="10"/>
      <c r="L147" s="10"/>
      <c r="M147" s="9"/>
      <c r="N147" s="10"/>
      <c r="O147" s="10"/>
      <c r="P147" s="10"/>
      <c r="Q147" s="10"/>
      <c r="R147" s="10"/>
      <c r="S147" s="10"/>
      <c r="T147" s="10"/>
      <c r="U147" s="10"/>
      <c r="V147" s="10"/>
      <c r="W147" s="10"/>
    </row>
    <row r="148" spans="1:23" ht="36.75" customHeight="1" x14ac:dyDescent="0.3">
      <c r="A148" s="4" t="str">
        <f>'Matriz Nº2 Análisis'!A148</f>
        <v>16. 4</v>
      </c>
      <c r="B148" s="13" t="str">
        <f>IF(A148&lt;1,'Matriz Nº1 Identificación'!F148,'Matriz Nº2 Análisis'!B148)</f>
        <v xml:space="preserve"> </v>
      </c>
      <c r="C148" s="13" t="str">
        <f>IFERROR(IF(A148&lt;1,'Matriz Nº1 Identificación'!B148,'Matriz Nº2 Análisis'!E148)," ")</f>
        <v xml:space="preserve"> </v>
      </c>
      <c r="D148" s="13" t="str">
        <f>IF(A148&lt;1,'Matriz Nº1 Identificación'!B148,'Matriz Nº2 Análisis'!I148)</f>
        <v xml:space="preserve"> </v>
      </c>
      <c r="E148" s="102"/>
      <c r="F148" s="103"/>
      <c r="G148" s="103"/>
      <c r="H148" s="103"/>
      <c r="I148" s="96" t="str">
        <f>IFERROR(VLOOKUP(D148,'Tabla 12'!$B$4:$E$6,3,FALSE)," ")</f>
        <v xml:space="preserve"> </v>
      </c>
      <c r="J148" s="95" t="str">
        <f>IFERROR(VLOOKUP(I148,'Tabla 12'!$D$5:$E$6,2,FALSE)," ")</f>
        <v xml:space="preserve"> </v>
      </c>
      <c r="K148" s="10"/>
      <c r="L148" s="10"/>
      <c r="M148" s="9"/>
      <c r="N148" s="10"/>
      <c r="O148" s="10"/>
      <c r="P148" s="10"/>
      <c r="Q148" s="10"/>
      <c r="R148" s="10"/>
      <c r="S148" s="10"/>
      <c r="T148" s="10"/>
      <c r="U148" s="10"/>
      <c r="V148" s="10"/>
      <c r="W148" s="10"/>
    </row>
    <row r="149" spans="1:23" ht="36.75" customHeight="1" x14ac:dyDescent="0.3">
      <c r="A149" s="4" t="str">
        <f>'Matriz Nº2 Análisis'!A149</f>
        <v>16. 5</v>
      </c>
      <c r="B149" s="13" t="str">
        <f>IF(A149&lt;1,'Matriz Nº1 Identificación'!F149,'Matriz Nº2 Análisis'!B149)</f>
        <v xml:space="preserve"> </v>
      </c>
      <c r="C149" s="13" t="str">
        <f>IFERROR(IF(A149&lt;1,'Matriz Nº1 Identificación'!B149,'Matriz Nº2 Análisis'!E149)," ")</f>
        <v xml:space="preserve"> </v>
      </c>
      <c r="D149" s="13" t="str">
        <f>IF(A149&lt;1,'Matriz Nº1 Identificación'!B149,'Matriz Nº2 Análisis'!I149)</f>
        <v xml:space="preserve"> </v>
      </c>
      <c r="E149" s="102"/>
      <c r="F149" s="103"/>
      <c r="G149" s="103"/>
      <c r="H149" s="103"/>
      <c r="I149" s="96" t="str">
        <f>IFERROR(VLOOKUP(D149,'Tabla 12'!$B$4:$E$6,3,FALSE)," ")</f>
        <v xml:space="preserve"> </v>
      </c>
      <c r="J149" s="95" t="str">
        <f>IFERROR(VLOOKUP(I149,'Tabla 12'!$D$5:$E$6,2,FALSE)," ")</f>
        <v xml:space="preserve"> </v>
      </c>
      <c r="K149" s="10"/>
      <c r="L149" s="10"/>
      <c r="M149" s="9"/>
      <c r="N149" s="10"/>
      <c r="O149" s="10"/>
      <c r="P149" s="10"/>
      <c r="Q149" s="10"/>
      <c r="R149" s="10"/>
      <c r="S149" s="10"/>
      <c r="T149" s="10"/>
      <c r="U149" s="10"/>
      <c r="V149" s="10"/>
      <c r="W149" s="10"/>
    </row>
    <row r="150" spans="1:23" ht="36.75" customHeight="1" x14ac:dyDescent="0.3">
      <c r="A150" s="4" t="str">
        <f>'Matriz Nº2 Análisis'!A150</f>
        <v>16. 6</v>
      </c>
      <c r="B150" s="13" t="str">
        <f>IF(A150&lt;1,'Matriz Nº1 Identificación'!F150,'Matriz Nº2 Análisis'!B150)</f>
        <v xml:space="preserve"> </v>
      </c>
      <c r="C150" s="13" t="str">
        <f>IFERROR(IF(A150&lt;1,'Matriz Nº1 Identificación'!B150,'Matriz Nº2 Análisis'!E150)," ")</f>
        <v xml:space="preserve"> </v>
      </c>
      <c r="D150" s="13" t="str">
        <f>IF(A150&lt;1,'Matriz Nº1 Identificación'!B150,'Matriz Nº2 Análisis'!I150)</f>
        <v xml:space="preserve"> </v>
      </c>
      <c r="E150" s="102"/>
      <c r="F150" s="103"/>
      <c r="G150" s="103"/>
      <c r="H150" s="103"/>
      <c r="I150" s="96" t="str">
        <f>IFERROR(VLOOKUP(D150,'Tabla 12'!$B$4:$E$6,3,FALSE)," ")</f>
        <v xml:space="preserve"> </v>
      </c>
      <c r="J150" s="95" t="str">
        <f>IFERROR(VLOOKUP(I150,'Tabla 12'!$D$5:$E$6,2,FALSE)," ")</f>
        <v xml:space="preserve"> </v>
      </c>
      <c r="K150" s="10"/>
      <c r="L150" s="10"/>
      <c r="M150" s="9"/>
      <c r="N150" s="10"/>
      <c r="O150" s="10"/>
      <c r="P150" s="10"/>
      <c r="Q150" s="10"/>
      <c r="R150" s="10"/>
      <c r="S150" s="10"/>
      <c r="T150" s="10"/>
      <c r="U150" s="10"/>
      <c r="V150" s="10"/>
      <c r="W150" s="10"/>
    </row>
    <row r="151" spans="1:23" ht="36.75" customHeight="1" thickBot="1" x14ac:dyDescent="0.35">
      <c r="A151" s="4" t="str">
        <f>'Matriz Nº2 Análisis'!A151</f>
        <v>16. 7</v>
      </c>
      <c r="B151" s="13" t="str">
        <f>IF(A151&lt;1,'Matriz Nº1 Identificación'!F151,'Matriz Nº2 Análisis'!B151)</f>
        <v xml:space="preserve"> </v>
      </c>
      <c r="C151" s="13" t="str">
        <f>IFERROR(IF(A151&lt;1,'Matriz Nº1 Identificación'!B151,'Matriz Nº2 Análisis'!E151)," ")</f>
        <v xml:space="preserve"> </v>
      </c>
      <c r="D151" s="13" t="str">
        <f>IF(A151&lt;1,'Matriz Nº1 Identificación'!B151,'Matriz Nº2 Análisis'!I151)</f>
        <v xml:space="preserve"> </v>
      </c>
      <c r="E151" s="102"/>
      <c r="F151" s="103"/>
      <c r="G151" s="103"/>
      <c r="H151" s="103"/>
      <c r="I151" s="96" t="str">
        <f>IFERROR(VLOOKUP(D151,'Tabla 12'!$B$4:$E$6,3,FALSE)," ")</f>
        <v xml:space="preserve"> </v>
      </c>
      <c r="J151" s="95" t="str">
        <f>IFERROR(VLOOKUP(I151,'Tabla 12'!$D$5:$E$6,2,FALSE)," ")</f>
        <v xml:space="preserve"> </v>
      </c>
      <c r="K151" s="10"/>
      <c r="L151" s="10"/>
      <c r="M151" s="9"/>
      <c r="N151" s="10"/>
      <c r="O151" s="10"/>
      <c r="P151" s="10"/>
      <c r="Q151" s="10"/>
      <c r="R151" s="10"/>
      <c r="S151" s="10"/>
      <c r="T151" s="10"/>
      <c r="U151" s="10"/>
      <c r="V151" s="10"/>
      <c r="W151" s="10"/>
    </row>
    <row r="152" spans="1:23" ht="34.5" customHeight="1" thickBot="1" x14ac:dyDescent="0.35">
      <c r="A152" s="73" t="str">
        <f>'Matriz Nº1 Identificación'!A152</f>
        <v xml:space="preserve">Objetivo Estratégico: </v>
      </c>
      <c r="B152" s="427">
        <f>+'Matriz Nº1 Identificación'!B152:H152</f>
        <v>0</v>
      </c>
      <c r="C152" s="428"/>
      <c r="D152" s="428"/>
      <c r="E152" s="428"/>
      <c r="F152" s="428"/>
      <c r="G152" s="428"/>
      <c r="H152" s="428"/>
      <c r="I152" s="428"/>
      <c r="J152" s="428"/>
    </row>
    <row r="153" spans="1:23" ht="34.5" customHeight="1" x14ac:dyDescent="0.3">
      <c r="A153" s="12" t="str">
        <f>'Matriz Nº1 Identificación'!A153</f>
        <v>Objetivo táctico</v>
      </c>
      <c r="B153" s="168" t="str">
        <f>+'Matriz Nº1 Identificación'!B153:H153</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53" s="169"/>
      <c r="D153" s="169"/>
      <c r="E153" s="169"/>
      <c r="F153" s="170"/>
      <c r="G153" s="170"/>
      <c r="H153" s="170"/>
      <c r="I153" s="170"/>
      <c r="J153" s="171"/>
    </row>
    <row r="154" spans="1:23" ht="36.75" customHeight="1" x14ac:dyDescent="0.3">
      <c r="A154" s="4" t="str">
        <f>'Matriz Nº2 Análisis'!A154</f>
        <v>17. 1</v>
      </c>
      <c r="B154" s="13" t="str">
        <f>IF(A154&lt;1,'Matriz Nº1 Identificación'!F154,'Matriz Nº2 Análisis'!B154)</f>
        <v xml:space="preserve"> </v>
      </c>
      <c r="C154" s="13" t="str">
        <f>IFERROR(IF(A154&lt;1,'Matriz Nº1 Identificación'!B154,'Matriz Nº2 Análisis'!E154)," ")</f>
        <v xml:space="preserve"> </v>
      </c>
      <c r="D154" s="13" t="str">
        <f>IF(A154&lt;1,'Matriz Nº1 Identificación'!B154,'Matriz Nº2 Análisis'!I154)</f>
        <v xml:space="preserve"> </v>
      </c>
      <c r="E154" s="102"/>
      <c r="F154" s="103"/>
      <c r="G154" s="103"/>
      <c r="H154" s="103"/>
      <c r="I154" s="96" t="str">
        <f>IFERROR(VLOOKUP(D154,'Tabla 12'!$B$4:$E$6,3,FALSE)," ")</f>
        <v xml:space="preserve"> </v>
      </c>
      <c r="J154" s="95" t="str">
        <f>IFERROR(VLOOKUP(I154,'Tabla 12'!$D$5:$E$6,2,FALSE)," ")</f>
        <v xml:space="preserve"> </v>
      </c>
      <c r="K154" s="10"/>
      <c r="L154" s="10"/>
      <c r="M154" s="9"/>
      <c r="N154" s="10"/>
      <c r="O154" s="10"/>
      <c r="P154" s="10"/>
      <c r="Q154" s="10"/>
      <c r="R154" s="10"/>
      <c r="S154" s="10"/>
      <c r="T154" s="10"/>
      <c r="U154" s="10"/>
      <c r="V154" s="10"/>
      <c r="W154" s="10"/>
    </row>
    <row r="155" spans="1:23" ht="36.75" customHeight="1" x14ac:dyDescent="0.3">
      <c r="A155" s="4" t="str">
        <f>'Matriz Nº2 Análisis'!A155</f>
        <v>17. 2</v>
      </c>
      <c r="B155" s="13" t="str">
        <f>IF(A155&lt;1,'Matriz Nº1 Identificación'!F155,'Matriz Nº2 Análisis'!B155)</f>
        <v xml:space="preserve"> </v>
      </c>
      <c r="C155" s="13" t="str">
        <f>IFERROR(IF(A155&lt;1,'Matriz Nº1 Identificación'!B155,'Matriz Nº2 Análisis'!E155)," ")</f>
        <v xml:space="preserve"> </v>
      </c>
      <c r="D155" s="13" t="str">
        <f>IF(A155&lt;1,'Matriz Nº1 Identificación'!B155,'Matriz Nº2 Análisis'!I155)</f>
        <v xml:space="preserve"> </v>
      </c>
      <c r="E155" s="102"/>
      <c r="F155" s="103"/>
      <c r="G155" s="103"/>
      <c r="H155" s="103"/>
      <c r="I155" s="96" t="str">
        <f>IFERROR(VLOOKUP(D155,'Tabla 12'!$B$4:$E$6,3,FALSE)," ")</f>
        <v xml:space="preserve"> </v>
      </c>
      <c r="J155" s="95" t="str">
        <f>IFERROR(VLOOKUP(I155,'Tabla 12'!$D$5:$E$6,2,FALSE)," ")</f>
        <v xml:space="preserve"> </v>
      </c>
      <c r="K155" s="10"/>
      <c r="L155" s="10"/>
      <c r="M155" s="9"/>
      <c r="N155" s="10"/>
      <c r="O155" s="10"/>
      <c r="P155" s="10"/>
      <c r="Q155" s="10"/>
      <c r="R155" s="10"/>
      <c r="S155" s="10"/>
      <c r="T155" s="10"/>
      <c r="U155" s="10"/>
      <c r="V155" s="10"/>
      <c r="W155" s="10"/>
    </row>
    <row r="156" spans="1:23" ht="36.75" customHeight="1" x14ac:dyDescent="0.3">
      <c r="A156" s="4" t="str">
        <f>'Matriz Nº2 Análisis'!A156</f>
        <v>17. 3</v>
      </c>
      <c r="B156" s="13" t="str">
        <f>IF(A156&lt;1,'Matriz Nº1 Identificación'!F156,'Matriz Nº2 Análisis'!B156)</f>
        <v xml:space="preserve"> </v>
      </c>
      <c r="C156" s="13" t="str">
        <f>IFERROR(IF(A156&lt;1,'Matriz Nº1 Identificación'!B156,'Matriz Nº2 Análisis'!E156)," ")</f>
        <v xml:space="preserve"> </v>
      </c>
      <c r="D156" s="13" t="str">
        <f>IF(A156&lt;1,'Matriz Nº1 Identificación'!B156,'Matriz Nº2 Análisis'!I156)</f>
        <v xml:space="preserve"> </v>
      </c>
      <c r="E156" s="102"/>
      <c r="F156" s="103"/>
      <c r="G156" s="103"/>
      <c r="H156" s="103"/>
      <c r="I156" s="96" t="str">
        <f>IFERROR(VLOOKUP(D156,'Tabla 12'!$B$4:$E$6,3,FALSE)," ")</f>
        <v xml:space="preserve"> </v>
      </c>
      <c r="J156" s="95" t="str">
        <f>IFERROR(VLOOKUP(I156,'Tabla 12'!$D$5:$E$6,2,FALSE)," ")</f>
        <v xml:space="preserve"> </v>
      </c>
      <c r="K156" s="10"/>
      <c r="L156" s="10"/>
      <c r="M156" s="9"/>
      <c r="N156" s="10"/>
      <c r="O156" s="10"/>
      <c r="P156" s="10"/>
      <c r="Q156" s="10"/>
      <c r="R156" s="10"/>
      <c r="S156" s="10"/>
      <c r="T156" s="10"/>
      <c r="U156" s="10"/>
      <c r="V156" s="10"/>
      <c r="W156" s="10"/>
    </row>
    <row r="157" spans="1:23" ht="36.75" customHeight="1" x14ac:dyDescent="0.3">
      <c r="A157" s="4" t="str">
        <f>'Matriz Nº2 Análisis'!A157</f>
        <v>17. 4</v>
      </c>
      <c r="B157" s="13" t="str">
        <f>IF(A157&lt;1,'Matriz Nº1 Identificación'!F157,'Matriz Nº2 Análisis'!B157)</f>
        <v xml:space="preserve"> </v>
      </c>
      <c r="C157" s="13" t="str">
        <f>IFERROR(IF(A157&lt;1,'Matriz Nº1 Identificación'!B157,'Matriz Nº2 Análisis'!E157)," ")</f>
        <v xml:space="preserve"> </v>
      </c>
      <c r="D157" s="13" t="str">
        <f>IF(A157&lt;1,'Matriz Nº1 Identificación'!B157,'Matriz Nº2 Análisis'!I157)</f>
        <v xml:space="preserve"> </v>
      </c>
      <c r="E157" s="102"/>
      <c r="F157" s="103"/>
      <c r="G157" s="103"/>
      <c r="H157" s="103"/>
      <c r="I157" s="96" t="str">
        <f>IFERROR(VLOOKUP(D157,'Tabla 12'!$B$4:$E$6,3,FALSE)," ")</f>
        <v xml:space="preserve"> </v>
      </c>
      <c r="J157" s="95" t="str">
        <f>IFERROR(VLOOKUP(I157,'Tabla 12'!$D$5:$E$6,2,FALSE)," ")</f>
        <v xml:space="preserve"> </v>
      </c>
      <c r="K157" s="10"/>
      <c r="L157" s="10"/>
      <c r="M157" s="9"/>
      <c r="N157" s="10"/>
      <c r="O157" s="10"/>
      <c r="P157" s="10"/>
      <c r="Q157" s="10"/>
      <c r="R157" s="10"/>
      <c r="S157" s="10"/>
      <c r="T157" s="10"/>
      <c r="U157" s="10"/>
      <c r="V157" s="10"/>
      <c r="W157" s="10"/>
    </row>
    <row r="158" spans="1:23" ht="36.75" customHeight="1" x14ac:dyDescent="0.3">
      <c r="A158" s="4" t="str">
        <f>'Matriz Nº2 Análisis'!A158</f>
        <v>17. 5</v>
      </c>
      <c r="B158" s="13" t="str">
        <f>IF(A158&lt;1,'Matriz Nº1 Identificación'!F158,'Matriz Nº2 Análisis'!B158)</f>
        <v xml:space="preserve"> </v>
      </c>
      <c r="C158" s="13" t="str">
        <f>IFERROR(IF(A158&lt;1,'Matriz Nº1 Identificación'!B158,'Matriz Nº2 Análisis'!E158)," ")</f>
        <v xml:space="preserve"> </v>
      </c>
      <c r="D158" s="13" t="str">
        <f>IF(A158&lt;1,'Matriz Nº1 Identificación'!B158,'Matriz Nº2 Análisis'!I158)</f>
        <v xml:space="preserve"> </v>
      </c>
      <c r="E158" s="102"/>
      <c r="F158" s="103"/>
      <c r="G158" s="103"/>
      <c r="H158" s="103"/>
      <c r="I158" s="96" t="str">
        <f>IFERROR(VLOOKUP(D158,'Tabla 12'!$B$4:$E$6,3,FALSE)," ")</f>
        <v xml:space="preserve"> </v>
      </c>
      <c r="J158" s="95" t="str">
        <f>IFERROR(VLOOKUP(I158,'Tabla 12'!$D$5:$E$6,2,FALSE)," ")</f>
        <v xml:space="preserve"> </v>
      </c>
      <c r="K158" s="10"/>
      <c r="L158" s="10"/>
      <c r="M158" s="9"/>
      <c r="N158" s="10"/>
      <c r="O158" s="10"/>
      <c r="P158" s="10"/>
      <c r="Q158" s="10"/>
      <c r="R158" s="10"/>
      <c r="S158" s="10"/>
      <c r="T158" s="10"/>
      <c r="U158" s="10"/>
      <c r="V158" s="10"/>
      <c r="W158" s="10"/>
    </row>
    <row r="159" spans="1:23" ht="36.75" customHeight="1" x14ac:dyDescent="0.3">
      <c r="A159" s="4" t="str">
        <f>'Matriz Nº2 Análisis'!A159</f>
        <v>17. 6</v>
      </c>
      <c r="B159" s="13" t="str">
        <f>IF(A159&lt;1,'Matriz Nº1 Identificación'!F159,'Matriz Nº2 Análisis'!B159)</f>
        <v xml:space="preserve"> </v>
      </c>
      <c r="C159" s="13" t="str">
        <f>IFERROR(IF(A159&lt;1,'Matriz Nº1 Identificación'!B159,'Matriz Nº2 Análisis'!E159)," ")</f>
        <v xml:space="preserve"> </v>
      </c>
      <c r="D159" s="13" t="str">
        <f>IF(A159&lt;1,'Matriz Nº1 Identificación'!B159,'Matriz Nº2 Análisis'!I159)</f>
        <v xml:space="preserve"> </v>
      </c>
      <c r="E159" s="102"/>
      <c r="F159" s="103"/>
      <c r="G159" s="103"/>
      <c r="H159" s="103"/>
      <c r="I159" s="96" t="str">
        <f>IFERROR(VLOOKUP(D159,'Tabla 12'!$B$4:$E$6,3,FALSE)," ")</f>
        <v xml:space="preserve"> </v>
      </c>
      <c r="J159" s="95" t="str">
        <f>IFERROR(VLOOKUP(I159,'Tabla 12'!$D$5:$E$6,2,FALSE)," ")</f>
        <v xml:space="preserve"> </v>
      </c>
      <c r="K159" s="10"/>
      <c r="L159" s="10"/>
      <c r="M159" s="9"/>
      <c r="N159" s="10"/>
      <c r="O159" s="10"/>
      <c r="P159" s="10"/>
      <c r="Q159" s="10"/>
      <c r="R159" s="10"/>
      <c r="S159" s="10"/>
      <c r="T159" s="10"/>
      <c r="U159" s="10"/>
      <c r="V159" s="10"/>
      <c r="W159" s="10"/>
    </row>
    <row r="160" spans="1:23" ht="36.75" customHeight="1" thickBot="1" x14ac:dyDescent="0.35">
      <c r="A160" s="4" t="str">
        <f>'Matriz Nº2 Análisis'!A160</f>
        <v>17. 7</v>
      </c>
      <c r="B160" s="13" t="str">
        <f>IF(A160&lt;1,'Matriz Nº1 Identificación'!F160,'Matriz Nº2 Análisis'!B160)</f>
        <v xml:space="preserve"> </v>
      </c>
      <c r="C160" s="13" t="str">
        <f>IFERROR(IF(A160&lt;1,'Matriz Nº1 Identificación'!B160,'Matriz Nº2 Análisis'!E160)," ")</f>
        <v xml:space="preserve"> </v>
      </c>
      <c r="D160" s="13" t="str">
        <f>IF(A160&lt;1,'Matriz Nº1 Identificación'!B160,'Matriz Nº2 Análisis'!I160)</f>
        <v xml:space="preserve"> </v>
      </c>
      <c r="E160" s="102"/>
      <c r="F160" s="103"/>
      <c r="G160" s="103"/>
      <c r="H160" s="103"/>
      <c r="I160" s="96" t="str">
        <f>IFERROR(VLOOKUP(D160,'Tabla 12'!$B$4:$E$6,3,FALSE)," ")</f>
        <v xml:space="preserve"> </v>
      </c>
      <c r="J160" s="95" t="str">
        <f>IFERROR(VLOOKUP(I160,'Tabla 12'!$D$5:$E$6,2,FALSE)," ")</f>
        <v xml:space="preserve"> </v>
      </c>
      <c r="K160" s="10"/>
      <c r="L160" s="10"/>
      <c r="M160" s="9"/>
      <c r="N160" s="10"/>
      <c r="O160" s="10"/>
      <c r="P160" s="10"/>
      <c r="Q160" s="10"/>
      <c r="R160" s="10"/>
      <c r="S160" s="10"/>
      <c r="T160" s="10"/>
      <c r="U160" s="10"/>
      <c r="V160" s="10"/>
      <c r="W160" s="10"/>
    </row>
    <row r="161" spans="1:23" ht="34.5" customHeight="1" thickBot="1" x14ac:dyDescent="0.35">
      <c r="A161" s="73" t="str">
        <f>'Matriz Nº1 Identificación'!A161</f>
        <v xml:space="preserve">Objetivo Estratégico: </v>
      </c>
      <c r="B161" s="427" t="e">
        <f>+'Matriz Nº1 Identificación'!B161:H161</f>
        <v>#REF!</v>
      </c>
      <c r="C161" s="428"/>
      <c r="D161" s="428"/>
      <c r="E161" s="428"/>
      <c r="F161" s="428"/>
      <c r="G161" s="428"/>
      <c r="H161" s="428"/>
      <c r="I161" s="428"/>
      <c r="J161" s="428"/>
    </row>
    <row r="162" spans="1:23" ht="34.5" customHeight="1" x14ac:dyDescent="0.3">
      <c r="A162" s="12" t="str">
        <f>'Matriz Nº1 Identificación'!A162</f>
        <v>Objetivo táctico</v>
      </c>
      <c r="B162" s="168" t="e">
        <f>+'Matriz Nº1 Identificación'!B162:H162</f>
        <v>#REF!</v>
      </c>
      <c r="C162" s="169"/>
      <c r="D162" s="169"/>
      <c r="E162" s="169"/>
      <c r="F162" s="170"/>
      <c r="G162" s="170"/>
      <c r="H162" s="170"/>
      <c r="I162" s="170"/>
      <c r="J162" s="171"/>
    </row>
    <row r="163" spans="1:23" ht="36.75" customHeight="1" x14ac:dyDescent="0.3">
      <c r="A163" s="4" t="e">
        <f>'Matriz Nº2 Análisis'!A163</f>
        <v>#REF!</v>
      </c>
      <c r="B163" s="13" t="e">
        <f>IF(A163&lt;1,'Matriz Nº1 Identificación'!F163,'Matriz Nº2 Análisis'!B163)</f>
        <v>#REF!</v>
      </c>
      <c r="C163" s="13" t="str">
        <f>IFERROR(IF(A163&lt;1,'Matriz Nº1 Identificación'!B163,'Matriz Nº2 Análisis'!E163)," ")</f>
        <v xml:space="preserve"> </v>
      </c>
      <c r="D163" s="13" t="e">
        <f>IF(A163&lt;1,'Matriz Nº1 Identificación'!B163,'Matriz Nº2 Análisis'!I163)</f>
        <v>#REF!</v>
      </c>
      <c r="E163" s="102"/>
      <c r="F163" s="103"/>
      <c r="G163" s="103"/>
      <c r="H163" s="103"/>
      <c r="I163" s="96" t="str">
        <f>IFERROR(VLOOKUP(D163,'Tabla 12'!$B$4:$E$6,3,FALSE)," ")</f>
        <v xml:space="preserve"> </v>
      </c>
      <c r="J163" s="95" t="str">
        <f>IFERROR(VLOOKUP(I163,'Tabla 12'!$D$5:$E$6,2,FALSE)," ")</f>
        <v xml:space="preserve"> </v>
      </c>
      <c r="K163" s="10"/>
      <c r="L163" s="10"/>
      <c r="M163" s="9"/>
      <c r="N163" s="10"/>
      <c r="O163" s="10"/>
      <c r="P163" s="10"/>
      <c r="Q163" s="10"/>
      <c r="R163" s="10"/>
      <c r="S163" s="10"/>
      <c r="T163" s="10"/>
      <c r="U163" s="10"/>
      <c r="V163" s="10"/>
      <c r="W163" s="10"/>
    </row>
    <row r="164" spans="1:23" ht="36.75" customHeight="1" x14ac:dyDescent="0.3">
      <c r="A164" s="4" t="e">
        <f>'Matriz Nº2 Análisis'!A164</f>
        <v>#REF!</v>
      </c>
      <c r="B164" s="13" t="e">
        <f>IF(A164&lt;1,'Matriz Nº1 Identificación'!F164,'Matriz Nº2 Análisis'!B164)</f>
        <v>#REF!</v>
      </c>
      <c r="C164" s="13" t="str">
        <f>IFERROR(IF(A164&lt;1,'Matriz Nº1 Identificación'!B164,'Matriz Nº2 Análisis'!E164)," ")</f>
        <v xml:space="preserve"> </v>
      </c>
      <c r="D164" s="13" t="e">
        <f>IF(A164&lt;1,'Matriz Nº1 Identificación'!B164,'Matriz Nº2 Análisis'!I164)</f>
        <v>#REF!</v>
      </c>
      <c r="E164" s="102"/>
      <c r="F164" s="103"/>
      <c r="G164" s="103"/>
      <c r="H164" s="103"/>
      <c r="I164" s="96" t="str">
        <f>IFERROR(VLOOKUP(D164,'Tabla 12'!$B$4:$E$6,3,FALSE)," ")</f>
        <v xml:space="preserve"> </v>
      </c>
      <c r="J164" s="95" t="str">
        <f>IFERROR(VLOOKUP(I164,'Tabla 12'!$D$5:$E$6,2,FALSE)," ")</f>
        <v xml:space="preserve"> </v>
      </c>
      <c r="K164" s="10"/>
      <c r="L164" s="10"/>
      <c r="M164" s="9"/>
      <c r="N164" s="10"/>
      <c r="O164" s="10"/>
      <c r="P164" s="10"/>
      <c r="Q164" s="10"/>
      <c r="R164" s="10"/>
      <c r="S164" s="10"/>
      <c r="T164" s="10"/>
      <c r="U164" s="10"/>
      <c r="V164" s="10"/>
      <c r="W164" s="10"/>
    </row>
    <row r="165" spans="1:23" ht="36.75" customHeight="1" x14ac:dyDescent="0.3">
      <c r="A165" s="4" t="e">
        <f>'Matriz Nº2 Análisis'!A165</f>
        <v>#REF!</v>
      </c>
      <c r="B165" s="13" t="e">
        <f>IF(A165&lt;1,'Matriz Nº1 Identificación'!F165,'Matriz Nº2 Análisis'!B165)</f>
        <v>#REF!</v>
      </c>
      <c r="C165" s="13" t="str">
        <f>IFERROR(IF(A165&lt;1,'Matriz Nº1 Identificación'!B165,'Matriz Nº2 Análisis'!E165)," ")</f>
        <v xml:space="preserve"> </v>
      </c>
      <c r="D165" s="13" t="e">
        <f>IF(A165&lt;1,'Matriz Nº1 Identificación'!B165,'Matriz Nº2 Análisis'!I165)</f>
        <v>#REF!</v>
      </c>
      <c r="E165" s="102"/>
      <c r="F165" s="103"/>
      <c r="G165" s="103"/>
      <c r="H165" s="103"/>
      <c r="I165" s="96" t="str">
        <f>IFERROR(VLOOKUP(D165,'Tabla 12'!$B$4:$E$6,3,FALSE)," ")</f>
        <v xml:space="preserve"> </v>
      </c>
      <c r="J165" s="95" t="str">
        <f>IFERROR(VLOOKUP(I165,'Tabla 12'!$D$5:$E$6,2,FALSE)," ")</f>
        <v xml:space="preserve"> </v>
      </c>
      <c r="K165" s="10"/>
      <c r="L165" s="10"/>
      <c r="M165" s="9"/>
      <c r="N165" s="10"/>
      <c r="O165" s="10"/>
      <c r="P165" s="10"/>
      <c r="Q165" s="10"/>
      <c r="R165" s="10"/>
      <c r="S165" s="10"/>
      <c r="T165" s="10"/>
      <c r="U165" s="10"/>
      <c r="V165" s="10"/>
      <c r="W165" s="10"/>
    </row>
    <row r="166" spans="1:23" ht="36.75" customHeight="1" x14ac:dyDescent="0.3">
      <c r="A166" s="4" t="e">
        <f>'Matriz Nº2 Análisis'!A166</f>
        <v>#REF!</v>
      </c>
      <c r="B166" s="13" t="e">
        <f>IF(A166&lt;1,'Matriz Nº1 Identificación'!F166,'Matriz Nº2 Análisis'!B166)</f>
        <v>#REF!</v>
      </c>
      <c r="C166" s="13" t="str">
        <f>IFERROR(IF(A166&lt;1,'Matriz Nº1 Identificación'!B166,'Matriz Nº2 Análisis'!E166)," ")</f>
        <v xml:space="preserve"> </v>
      </c>
      <c r="D166" s="13" t="e">
        <f>IF(A166&lt;1,'Matriz Nº1 Identificación'!B166,'Matriz Nº2 Análisis'!I166)</f>
        <v>#REF!</v>
      </c>
      <c r="E166" s="102"/>
      <c r="F166" s="103"/>
      <c r="G166" s="103"/>
      <c r="H166" s="103"/>
      <c r="I166" s="96" t="str">
        <f>IFERROR(VLOOKUP(D166,'Tabla 12'!$B$4:$E$6,3,FALSE)," ")</f>
        <v xml:space="preserve"> </v>
      </c>
      <c r="J166" s="95" t="str">
        <f>IFERROR(VLOOKUP(I166,'Tabla 12'!$D$5:$E$6,2,FALSE)," ")</f>
        <v xml:space="preserve"> </v>
      </c>
      <c r="K166" s="10"/>
      <c r="L166" s="10"/>
      <c r="M166" s="9"/>
      <c r="N166" s="10"/>
      <c r="O166" s="10"/>
      <c r="P166" s="10"/>
      <c r="Q166" s="10"/>
      <c r="R166" s="10"/>
      <c r="S166" s="10"/>
      <c r="T166" s="10"/>
      <c r="U166" s="10"/>
      <c r="V166" s="10"/>
      <c r="W166" s="10"/>
    </row>
    <row r="167" spans="1:23" ht="36.75" customHeight="1" x14ac:dyDescent="0.3">
      <c r="A167" s="4" t="e">
        <f>'Matriz Nº2 Análisis'!A167</f>
        <v>#REF!</v>
      </c>
      <c r="B167" s="13" t="e">
        <f>IF(A167&lt;1,'Matriz Nº1 Identificación'!F167,'Matriz Nº2 Análisis'!B167)</f>
        <v>#REF!</v>
      </c>
      <c r="C167" s="13" t="str">
        <f>IFERROR(IF(A167&lt;1,'Matriz Nº1 Identificación'!B167,'Matriz Nº2 Análisis'!E167)," ")</f>
        <v xml:space="preserve"> </v>
      </c>
      <c r="D167" s="13" t="e">
        <f>IF(A167&lt;1,'Matriz Nº1 Identificación'!B167,'Matriz Nº2 Análisis'!I167)</f>
        <v>#REF!</v>
      </c>
      <c r="E167" s="102"/>
      <c r="F167" s="103"/>
      <c r="G167" s="103"/>
      <c r="H167" s="103"/>
      <c r="I167" s="96" t="str">
        <f>IFERROR(VLOOKUP(D167,'Tabla 12'!$B$4:$E$6,3,FALSE)," ")</f>
        <v xml:space="preserve"> </v>
      </c>
      <c r="J167" s="95" t="str">
        <f>IFERROR(VLOOKUP(I167,'Tabla 12'!$D$5:$E$6,2,FALSE)," ")</f>
        <v xml:space="preserve"> </v>
      </c>
      <c r="K167" s="10"/>
      <c r="L167" s="10"/>
      <c r="M167" s="9"/>
      <c r="N167" s="10"/>
      <c r="O167" s="10"/>
      <c r="P167" s="10"/>
      <c r="Q167" s="10"/>
      <c r="R167" s="10"/>
      <c r="S167" s="10"/>
      <c r="T167" s="10"/>
      <c r="U167" s="10"/>
      <c r="V167" s="10"/>
      <c r="W167" s="10"/>
    </row>
    <row r="168" spans="1:23" ht="36.75" customHeight="1" x14ac:dyDescent="0.3">
      <c r="A168" s="4" t="e">
        <f>'Matriz Nº2 Análisis'!A168</f>
        <v>#REF!</v>
      </c>
      <c r="B168" s="13" t="e">
        <f>IF(A168&lt;1,'Matriz Nº1 Identificación'!F168,'Matriz Nº2 Análisis'!B168)</f>
        <v>#REF!</v>
      </c>
      <c r="C168" s="13" t="str">
        <f>IFERROR(IF(A168&lt;1,'Matriz Nº1 Identificación'!B168,'Matriz Nº2 Análisis'!E168)," ")</f>
        <v xml:space="preserve"> </v>
      </c>
      <c r="D168" s="13" t="e">
        <f>IF(A168&lt;1,'Matriz Nº1 Identificación'!B168,'Matriz Nº2 Análisis'!I168)</f>
        <v>#REF!</v>
      </c>
      <c r="E168" s="102"/>
      <c r="F168" s="103"/>
      <c r="G168" s="103"/>
      <c r="H168" s="103"/>
      <c r="I168" s="96" t="str">
        <f>IFERROR(VLOOKUP(D168,'Tabla 12'!$B$4:$E$6,3,FALSE)," ")</f>
        <v xml:space="preserve"> </v>
      </c>
      <c r="J168" s="95" t="str">
        <f>IFERROR(VLOOKUP(I168,'Tabla 12'!$D$5:$E$6,2,FALSE)," ")</f>
        <v xml:space="preserve"> </v>
      </c>
      <c r="K168" s="10"/>
      <c r="L168" s="10"/>
      <c r="M168" s="9"/>
      <c r="N168" s="10"/>
      <c r="O168" s="10"/>
      <c r="P168" s="10"/>
      <c r="Q168" s="10"/>
      <c r="R168" s="10"/>
      <c r="S168" s="10"/>
      <c r="T168" s="10"/>
      <c r="U168" s="10"/>
      <c r="V168" s="10"/>
      <c r="W168" s="10"/>
    </row>
    <row r="169" spans="1:23" ht="36.75" customHeight="1" thickBot="1" x14ac:dyDescent="0.35">
      <c r="A169" s="4" t="e">
        <f>'Matriz Nº2 Análisis'!A169</f>
        <v>#REF!</v>
      </c>
      <c r="B169" s="13" t="e">
        <f>IF(A169&lt;1,'Matriz Nº1 Identificación'!F169,'Matriz Nº2 Análisis'!B169)</f>
        <v>#REF!</v>
      </c>
      <c r="C169" s="13" t="str">
        <f>IFERROR(IF(A169&lt;1,'Matriz Nº1 Identificación'!B169,'Matriz Nº2 Análisis'!E169)," ")</f>
        <v xml:space="preserve"> </v>
      </c>
      <c r="D169" s="13" t="e">
        <f>IF(A169&lt;1,'Matriz Nº1 Identificación'!B169,'Matriz Nº2 Análisis'!I169)</f>
        <v>#REF!</v>
      </c>
      <c r="E169" s="102"/>
      <c r="F169" s="103"/>
      <c r="G169" s="103"/>
      <c r="H169" s="103"/>
      <c r="I169" s="96" t="str">
        <f>IFERROR(VLOOKUP(D169,'Tabla 12'!$B$4:$E$6,3,FALSE)," ")</f>
        <v xml:space="preserve"> </v>
      </c>
      <c r="J169" s="95" t="str">
        <f>IFERROR(VLOOKUP(I169,'Tabla 12'!$D$5:$E$6,2,FALSE)," ")</f>
        <v xml:space="preserve"> </v>
      </c>
      <c r="K169" s="10"/>
      <c r="L169" s="10"/>
      <c r="M169" s="9"/>
      <c r="N169" s="10"/>
      <c r="O169" s="10"/>
      <c r="P169" s="10"/>
      <c r="Q169" s="10"/>
      <c r="R169" s="10"/>
      <c r="S169" s="10"/>
      <c r="T169" s="10"/>
      <c r="U169" s="10"/>
      <c r="V169" s="10"/>
      <c r="W169" s="10"/>
    </row>
    <row r="170" spans="1:23" ht="34.5" customHeight="1" thickBot="1" x14ac:dyDescent="0.35">
      <c r="A170" s="73" t="str">
        <f>'Matriz Nº1 Identificación'!A170</f>
        <v xml:space="preserve">Objetivo Estratégico: </v>
      </c>
      <c r="B170" s="427">
        <f>+'Matriz Nº1 Identificación'!B170:H170</f>
        <v>0</v>
      </c>
      <c r="C170" s="428"/>
      <c r="D170" s="428"/>
      <c r="E170" s="428"/>
      <c r="F170" s="428"/>
      <c r="G170" s="428"/>
      <c r="H170" s="428"/>
      <c r="I170" s="428"/>
      <c r="J170" s="428"/>
    </row>
    <row r="171" spans="1:23" ht="34.5" customHeight="1" x14ac:dyDescent="0.3">
      <c r="A171" s="12" t="str">
        <f>'Matriz Nº1 Identificación'!A171</f>
        <v>Objetivo táctico</v>
      </c>
      <c r="B171" s="168" t="str">
        <f>+'Matriz Nº1 Identificación'!B171:H171</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71" s="169"/>
      <c r="D171" s="169"/>
      <c r="E171" s="169"/>
      <c r="F171" s="170"/>
      <c r="G171" s="170"/>
      <c r="H171" s="170"/>
      <c r="I171" s="170"/>
      <c r="J171" s="171"/>
    </row>
    <row r="172" spans="1:23" ht="36.75" customHeight="1" x14ac:dyDescent="0.3">
      <c r="A172" s="4" t="str">
        <f>'Matriz Nº2 Análisis'!A172</f>
        <v>18. 1</v>
      </c>
      <c r="B172" s="13" t="str">
        <f>IF(A172&lt;1,'Matriz Nº1 Identificación'!F172,'Matriz Nº2 Análisis'!B172)</f>
        <v xml:space="preserve"> </v>
      </c>
      <c r="C172" s="13" t="str">
        <f>IFERROR(IF(A172&lt;1,'Matriz Nº1 Identificación'!B172,'Matriz Nº2 Análisis'!E172)," ")</f>
        <v xml:space="preserve"> </v>
      </c>
      <c r="D172" s="13" t="str">
        <f>IF(A172&lt;1,'Matriz Nº1 Identificación'!B172,'Matriz Nº2 Análisis'!I172)</f>
        <v xml:space="preserve"> </v>
      </c>
      <c r="E172" s="102"/>
      <c r="F172" s="103"/>
      <c r="G172" s="103"/>
      <c r="H172" s="103"/>
      <c r="I172" s="96" t="str">
        <f>IFERROR(VLOOKUP(D172,'Tabla 12'!$B$4:$E$6,3,FALSE)," ")</f>
        <v xml:space="preserve"> </v>
      </c>
      <c r="J172" s="95" t="str">
        <f>IFERROR(VLOOKUP(I172,'Tabla 12'!$D$5:$E$6,2,FALSE)," ")</f>
        <v xml:space="preserve"> </v>
      </c>
      <c r="K172" s="10"/>
      <c r="L172" s="10"/>
      <c r="M172" s="9"/>
      <c r="N172" s="10"/>
      <c r="O172" s="10"/>
      <c r="P172" s="10"/>
      <c r="Q172" s="10"/>
      <c r="R172" s="10"/>
      <c r="S172" s="10"/>
      <c r="T172" s="10"/>
      <c r="U172" s="10"/>
      <c r="V172" s="10"/>
      <c r="W172" s="10"/>
    </row>
    <row r="173" spans="1:23" ht="36.75" customHeight="1" x14ac:dyDescent="0.3">
      <c r="A173" s="4" t="str">
        <f>'Matriz Nº2 Análisis'!A173</f>
        <v>18. 2</v>
      </c>
      <c r="B173" s="13" t="str">
        <f>IF(A173&lt;1,'Matriz Nº1 Identificación'!F173,'Matriz Nº2 Análisis'!B173)</f>
        <v xml:space="preserve"> </v>
      </c>
      <c r="C173" s="13" t="str">
        <f>IFERROR(IF(A173&lt;1,'Matriz Nº1 Identificación'!B173,'Matriz Nº2 Análisis'!E173)," ")</f>
        <v xml:space="preserve"> </v>
      </c>
      <c r="D173" s="13" t="str">
        <f>IF(A173&lt;1,'Matriz Nº1 Identificación'!B173,'Matriz Nº2 Análisis'!I173)</f>
        <v xml:space="preserve"> </v>
      </c>
      <c r="E173" s="102"/>
      <c r="F173" s="103"/>
      <c r="G173" s="103"/>
      <c r="H173" s="103"/>
      <c r="I173" s="96" t="str">
        <f>IFERROR(VLOOKUP(D173,'Tabla 12'!$B$4:$E$6,3,FALSE)," ")</f>
        <v xml:space="preserve"> </v>
      </c>
      <c r="J173" s="95" t="str">
        <f>IFERROR(VLOOKUP(I173,'Tabla 12'!$D$5:$E$6,2,FALSE)," ")</f>
        <v xml:space="preserve"> </v>
      </c>
      <c r="K173" s="10"/>
      <c r="L173" s="10"/>
      <c r="M173" s="9"/>
      <c r="N173" s="10"/>
      <c r="O173" s="10"/>
      <c r="P173" s="10"/>
      <c r="Q173" s="10"/>
      <c r="R173" s="10"/>
      <c r="S173" s="10"/>
      <c r="T173" s="10"/>
      <c r="U173" s="10"/>
      <c r="V173" s="10"/>
      <c r="W173" s="10"/>
    </row>
    <row r="174" spans="1:23" ht="36.75" customHeight="1" x14ac:dyDescent="0.3">
      <c r="A174" s="4" t="str">
        <f>'Matriz Nº2 Análisis'!A174</f>
        <v>18. 3</v>
      </c>
      <c r="B174" s="13" t="str">
        <f>IF(A174&lt;1,'Matriz Nº1 Identificación'!F174,'Matriz Nº2 Análisis'!B174)</f>
        <v xml:space="preserve"> </v>
      </c>
      <c r="C174" s="13" t="str">
        <f>IFERROR(IF(A174&lt;1,'Matriz Nº1 Identificación'!B174,'Matriz Nº2 Análisis'!E174)," ")</f>
        <v xml:space="preserve"> </v>
      </c>
      <c r="D174" s="13" t="str">
        <f>IF(A174&lt;1,'Matriz Nº1 Identificación'!B174,'Matriz Nº2 Análisis'!I174)</f>
        <v xml:space="preserve"> </v>
      </c>
      <c r="E174" s="102"/>
      <c r="F174" s="103"/>
      <c r="G174" s="103"/>
      <c r="H174" s="103"/>
      <c r="I174" s="96" t="str">
        <f>IFERROR(VLOOKUP(D174,'Tabla 12'!$B$4:$E$6,3,FALSE)," ")</f>
        <v xml:space="preserve"> </v>
      </c>
      <c r="J174" s="95" t="str">
        <f>IFERROR(VLOOKUP(I174,'Tabla 12'!$D$5:$E$6,2,FALSE)," ")</f>
        <v xml:space="preserve"> </v>
      </c>
      <c r="K174" s="10"/>
      <c r="L174" s="10"/>
      <c r="M174" s="9"/>
      <c r="N174" s="10"/>
      <c r="O174" s="10"/>
      <c r="P174" s="10"/>
      <c r="Q174" s="10"/>
      <c r="R174" s="10"/>
      <c r="S174" s="10"/>
      <c r="T174" s="10"/>
      <c r="U174" s="10"/>
      <c r="V174" s="10"/>
      <c r="W174" s="10"/>
    </row>
    <row r="175" spans="1:23" ht="36.75" customHeight="1" x14ac:dyDescent="0.3">
      <c r="A175" s="4" t="str">
        <f>'Matriz Nº2 Análisis'!A175</f>
        <v>18. 4</v>
      </c>
      <c r="B175" s="13" t="str">
        <f>IF(A175&lt;1,'Matriz Nº1 Identificación'!F175,'Matriz Nº2 Análisis'!B175)</f>
        <v xml:space="preserve"> </v>
      </c>
      <c r="C175" s="13" t="str">
        <f>IFERROR(IF(A175&lt;1,'Matriz Nº1 Identificación'!B175,'Matriz Nº2 Análisis'!E175)," ")</f>
        <v xml:space="preserve"> </v>
      </c>
      <c r="D175" s="13" t="str">
        <f>IF(A175&lt;1,'Matriz Nº1 Identificación'!B175,'Matriz Nº2 Análisis'!I175)</f>
        <v xml:space="preserve"> </v>
      </c>
      <c r="E175" s="102"/>
      <c r="F175" s="103"/>
      <c r="G175" s="103"/>
      <c r="H175" s="103"/>
      <c r="I175" s="96" t="str">
        <f>IFERROR(VLOOKUP(D175,'Tabla 12'!$B$4:$E$6,3,FALSE)," ")</f>
        <v xml:space="preserve"> </v>
      </c>
      <c r="J175" s="95" t="str">
        <f>IFERROR(VLOOKUP(I175,'Tabla 12'!$D$5:$E$6,2,FALSE)," ")</f>
        <v xml:space="preserve"> </v>
      </c>
      <c r="K175" s="10"/>
      <c r="L175" s="10"/>
      <c r="M175" s="9"/>
      <c r="N175" s="10"/>
      <c r="O175" s="10"/>
      <c r="P175" s="10"/>
      <c r="Q175" s="10"/>
      <c r="R175" s="10"/>
      <c r="S175" s="10"/>
      <c r="T175" s="10"/>
      <c r="U175" s="10"/>
      <c r="V175" s="10"/>
      <c r="W175" s="10"/>
    </row>
    <row r="176" spans="1:23" ht="36.75" customHeight="1" x14ac:dyDescent="0.3">
      <c r="A176" s="4" t="str">
        <f>'Matriz Nº2 Análisis'!A176</f>
        <v>18. 5</v>
      </c>
      <c r="B176" s="13" t="str">
        <f>IF(A176&lt;1,'Matriz Nº1 Identificación'!F176,'Matriz Nº2 Análisis'!B176)</f>
        <v xml:space="preserve"> </v>
      </c>
      <c r="C176" s="13" t="str">
        <f>IFERROR(IF(A176&lt;1,'Matriz Nº1 Identificación'!B176,'Matriz Nº2 Análisis'!E176)," ")</f>
        <v xml:space="preserve"> </v>
      </c>
      <c r="D176" s="13" t="str">
        <f>IF(A176&lt;1,'Matriz Nº1 Identificación'!B176,'Matriz Nº2 Análisis'!I176)</f>
        <v xml:space="preserve"> </v>
      </c>
      <c r="E176" s="102"/>
      <c r="F176" s="103"/>
      <c r="G176" s="103"/>
      <c r="H176" s="103"/>
      <c r="I176" s="96" t="str">
        <f>IFERROR(VLOOKUP(D176,'Tabla 12'!$B$4:$E$6,3,FALSE)," ")</f>
        <v xml:space="preserve"> </v>
      </c>
      <c r="J176" s="95" t="str">
        <f>IFERROR(VLOOKUP(I176,'Tabla 12'!$D$5:$E$6,2,FALSE)," ")</f>
        <v xml:space="preserve"> </v>
      </c>
      <c r="K176" s="10"/>
      <c r="L176" s="10"/>
      <c r="M176" s="9"/>
      <c r="N176" s="10"/>
      <c r="O176" s="10"/>
      <c r="P176" s="10"/>
      <c r="Q176" s="10"/>
      <c r="R176" s="10"/>
      <c r="S176" s="10"/>
      <c r="T176" s="10"/>
      <c r="U176" s="10"/>
      <c r="V176" s="10"/>
      <c r="W176" s="10"/>
    </row>
    <row r="177" spans="1:23" ht="36.75" customHeight="1" x14ac:dyDescent="0.3">
      <c r="A177" s="4" t="str">
        <f>'Matriz Nº2 Análisis'!A177</f>
        <v>18. 6</v>
      </c>
      <c r="B177" s="13" t="str">
        <f>IF(A177&lt;1,'Matriz Nº1 Identificación'!F177,'Matriz Nº2 Análisis'!B177)</f>
        <v xml:space="preserve"> </v>
      </c>
      <c r="C177" s="13" t="str">
        <f>IFERROR(IF(A177&lt;1,'Matriz Nº1 Identificación'!B177,'Matriz Nº2 Análisis'!E177)," ")</f>
        <v xml:space="preserve"> </v>
      </c>
      <c r="D177" s="13" t="str">
        <f>IF(A177&lt;1,'Matriz Nº1 Identificación'!B177,'Matriz Nº2 Análisis'!I177)</f>
        <v xml:space="preserve"> </v>
      </c>
      <c r="E177" s="102"/>
      <c r="F177" s="103"/>
      <c r="G177" s="103"/>
      <c r="H177" s="103"/>
      <c r="I177" s="96" t="str">
        <f>IFERROR(VLOOKUP(D177,'Tabla 12'!$B$4:$E$6,3,FALSE)," ")</f>
        <v xml:space="preserve"> </v>
      </c>
      <c r="J177" s="95" t="str">
        <f>IFERROR(VLOOKUP(I177,'Tabla 12'!$D$5:$E$6,2,FALSE)," ")</f>
        <v xml:space="preserve"> </v>
      </c>
      <c r="K177" s="10"/>
      <c r="L177" s="10"/>
      <c r="M177" s="9"/>
      <c r="N177" s="10"/>
      <c r="O177" s="10"/>
      <c r="P177" s="10"/>
      <c r="Q177" s="10"/>
      <c r="R177" s="10"/>
      <c r="S177" s="10"/>
      <c r="T177" s="10"/>
      <c r="U177" s="10"/>
      <c r="V177" s="10"/>
      <c r="W177" s="10"/>
    </row>
    <row r="178" spans="1:23" ht="36.75" customHeight="1" thickBot="1" x14ac:dyDescent="0.35">
      <c r="A178" s="4" t="str">
        <f>'Matriz Nº2 Análisis'!A178</f>
        <v>18. 7</v>
      </c>
      <c r="B178" s="13" t="str">
        <f>IF(A178&lt;1,'Matriz Nº1 Identificación'!F178,'Matriz Nº2 Análisis'!B178)</f>
        <v xml:space="preserve"> </v>
      </c>
      <c r="C178" s="13" t="str">
        <f>IFERROR(IF(A178&lt;1,'Matriz Nº1 Identificación'!B178,'Matriz Nº2 Análisis'!E178)," ")</f>
        <v xml:space="preserve"> </v>
      </c>
      <c r="D178" s="13" t="str">
        <f>IF(A178&lt;1,'Matriz Nº1 Identificación'!B178,'Matriz Nº2 Análisis'!I178)</f>
        <v xml:space="preserve"> </v>
      </c>
      <c r="E178" s="102"/>
      <c r="F178" s="103"/>
      <c r="G178" s="103"/>
      <c r="H178" s="103"/>
      <c r="I178" s="96" t="str">
        <f>IFERROR(VLOOKUP(D178,'Tabla 12'!$B$4:$E$6,3,FALSE)," ")</f>
        <v xml:space="preserve"> </v>
      </c>
      <c r="J178" s="95" t="str">
        <f>IFERROR(VLOOKUP(I178,'Tabla 12'!$D$5:$E$6,2,FALSE)," ")</f>
        <v xml:space="preserve"> </v>
      </c>
      <c r="K178" s="10"/>
      <c r="L178" s="10"/>
      <c r="M178" s="9"/>
      <c r="N178" s="10"/>
      <c r="O178" s="10"/>
      <c r="P178" s="10"/>
      <c r="Q178" s="10"/>
      <c r="R178" s="10"/>
      <c r="S178" s="10"/>
      <c r="T178" s="10"/>
      <c r="U178" s="10"/>
      <c r="V178" s="10"/>
      <c r="W178" s="10"/>
    </row>
    <row r="179" spans="1:23" ht="34.5" customHeight="1" thickBot="1" x14ac:dyDescent="0.35">
      <c r="A179" s="73" t="str">
        <f>'Matriz Nº1 Identificación'!A179</f>
        <v xml:space="preserve">Objetivo Estratégico: </v>
      </c>
      <c r="B179" s="427">
        <f>+'Matriz Nº1 Identificación'!B179:H179</f>
        <v>0</v>
      </c>
      <c r="C179" s="428"/>
      <c r="D179" s="428"/>
      <c r="E179" s="428"/>
      <c r="F179" s="428"/>
      <c r="G179" s="428"/>
      <c r="H179" s="428"/>
      <c r="I179" s="428"/>
      <c r="J179" s="428"/>
    </row>
    <row r="180" spans="1:23" ht="34.5" customHeight="1" x14ac:dyDescent="0.3">
      <c r="A180" s="12" t="str">
        <f>'Matriz Nº1 Identificación'!A180</f>
        <v>Objetivo táctico</v>
      </c>
      <c r="B180" s="168" t="str">
        <f>+'Matriz Nº1 Identificación'!B180:H180</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0" s="169"/>
      <c r="D180" s="169"/>
      <c r="E180" s="169"/>
      <c r="F180" s="170"/>
      <c r="G180" s="170"/>
      <c r="H180" s="170"/>
      <c r="I180" s="170"/>
      <c r="J180" s="171"/>
    </row>
    <row r="181" spans="1:23" ht="36.75" customHeight="1" x14ac:dyDescent="0.3">
      <c r="A181" s="4" t="str">
        <f>'Matriz Nº2 Análisis'!A181</f>
        <v>19. 1</v>
      </c>
      <c r="B181" s="13" t="str">
        <f>IF(A181&lt;1,'Matriz Nº1 Identificación'!F181,'Matriz Nº2 Análisis'!B181)</f>
        <v xml:space="preserve"> </v>
      </c>
      <c r="C181" s="13" t="str">
        <f>IFERROR(IF(A181&lt;1,'Matriz Nº1 Identificación'!B181,'Matriz Nº2 Análisis'!E181)," ")</f>
        <v xml:space="preserve"> </v>
      </c>
      <c r="D181" s="13" t="str">
        <f>IF(A181&lt;1,'Matriz Nº1 Identificación'!B181,'Matriz Nº2 Análisis'!I181)</f>
        <v xml:space="preserve"> </v>
      </c>
      <c r="E181" s="102"/>
      <c r="F181" s="103"/>
      <c r="G181" s="103"/>
      <c r="H181" s="103"/>
      <c r="I181" s="96" t="str">
        <f>IFERROR(VLOOKUP(D181,'Tabla 12'!$B$4:$E$6,3,FALSE)," ")</f>
        <v xml:space="preserve"> </v>
      </c>
      <c r="J181" s="95" t="str">
        <f>IFERROR(VLOOKUP(I181,'Tabla 12'!$D$5:$E$6,2,FALSE)," ")</f>
        <v xml:space="preserve"> </v>
      </c>
      <c r="K181" s="10"/>
      <c r="L181" s="10"/>
      <c r="M181" s="9"/>
      <c r="N181" s="10"/>
      <c r="O181" s="10"/>
      <c r="P181" s="10"/>
      <c r="Q181" s="10"/>
      <c r="R181" s="10"/>
      <c r="S181" s="10"/>
      <c r="T181" s="10"/>
      <c r="U181" s="10"/>
      <c r="V181" s="10"/>
      <c r="W181" s="10"/>
    </row>
    <row r="182" spans="1:23" ht="36.75" customHeight="1" x14ac:dyDescent="0.3">
      <c r="A182" s="4" t="str">
        <f>'Matriz Nº2 Análisis'!A182</f>
        <v>19. 2</v>
      </c>
      <c r="B182" s="13" t="str">
        <f>IF(A182&lt;1,'Matriz Nº1 Identificación'!F182,'Matriz Nº2 Análisis'!B182)</f>
        <v xml:space="preserve"> </v>
      </c>
      <c r="C182" s="13" t="str">
        <f>IFERROR(IF(A182&lt;1,'Matriz Nº1 Identificación'!B182,'Matriz Nº2 Análisis'!E182)," ")</f>
        <v xml:space="preserve"> </v>
      </c>
      <c r="D182" s="13" t="str">
        <f>IF(A182&lt;1,'Matriz Nº1 Identificación'!B182,'Matriz Nº2 Análisis'!I182)</f>
        <v xml:space="preserve"> </v>
      </c>
      <c r="E182" s="102"/>
      <c r="F182" s="103"/>
      <c r="G182" s="103"/>
      <c r="H182" s="103"/>
      <c r="I182" s="96" t="str">
        <f>IFERROR(VLOOKUP(D182,'Tabla 12'!$B$4:$E$6,3,FALSE)," ")</f>
        <v xml:space="preserve"> </v>
      </c>
      <c r="J182" s="95" t="str">
        <f>IFERROR(VLOOKUP(I182,'Tabla 12'!$D$5:$E$6,2,FALSE)," ")</f>
        <v xml:space="preserve"> </v>
      </c>
      <c r="K182" s="10"/>
      <c r="L182" s="10"/>
      <c r="M182" s="9"/>
      <c r="N182" s="10"/>
      <c r="O182" s="10"/>
      <c r="P182" s="10"/>
      <c r="Q182" s="10"/>
      <c r="R182" s="10"/>
      <c r="S182" s="10"/>
      <c r="T182" s="10"/>
      <c r="U182" s="10"/>
      <c r="V182" s="10"/>
      <c r="W182" s="10"/>
    </row>
    <row r="183" spans="1:23" ht="36.75" customHeight="1" x14ac:dyDescent="0.3">
      <c r="A183" s="4" t="str">
        <f>'Matriz Nº2 Análisis'!A183</f>
        <v>19. 3</v>
      </c>
      <c r="B183" s="13" t="str">
        <f>IF(A183&lt;1,'Matriz Nº1 Identificación'!F183,'Matriz Nº2 Análisis'!B183)</f>
        <v xml:space="preserve"> </v>
      </c>
      <c r="C183" s="13" t="str">
        <f>IFERROR(IF(A183&lt;1,'Matriz Nº1 Identificación'!B183,'Matriz Nº2 Análisis'!E183)," ")</f>
        <v xml:space="preserve"> </v>
      </c>
      <c r="D183" s="13" t="str">
        <f>IF(A183&lt;1,'Matriz Nº1 Identificación'!B183,'Matriz Nº2 Análisis'!I183)</f>
        <v xml:space="preserve"> </v>
      </c>
      <c r="E183" s="102"/>
      <c r="F183" s="103"/>
      <c r="G183" s="103"/>
      <c r="H183" s="103"/>
      <c r="I183" s="96" t="str">
        <f>IFERROR(VLOOKUP(D183,'Tabla 12'!$B$4:$E$6,3,FALSE)," ")</f>
        <v xml:space="preserve"> </v>
      </c>
      <c r="J183" s="95" t="str">
        <f>IFERROR(VLOOKUP(I183,'Tabla 12'!$D$5:$E$6,2,FALSE)," ")</f>
        <v xml:space="preserve"> </v>
      </c>
      <c r="K183" s="10"/>
      <c r="L183" s="10"/>
      <c r="M183" s="9"/>
      <c r="N183" s="10"/>
      <c r="O183" s="10"/>
      <c r="P183" s="10"/>
      <c r="Q183" s="10"/>
      <c r="R183" s="10"/>
      <c r="S183" s="10"/>
      <c r="T183" s="10"/>
      <c r="U183" s="10"/>
      <c r="V183" s="10"/>
      <c r="W183" s="10"/>
    </row>
    <row r="184" spans="1:23" ht="36.75" customHeight="1" x14ac:dyDescent="0.3">
      <c r="A184" s="4" t="str">
        <f>'Matriz Nº2 Análisis'!A184</f>
        <v>19. 4</v>
      </c>
      <c r="B184" s="13" t="str">
        <f>IF(A184&lt;1,'Matriz Nº1 Identificación'!F184,'Matriz Nº2 Análisis'!B184)</f>
        <v xml:space="preserve"> </v>
      </c>
      <c r="C184" s="13" t="str">
        <f>IFERROR(IF(A184&lt;1,'Matriz Nº1 Identificación'!B184,'Matriz Nº2 Análisis'!E184)," ")</f>
        <v xml:space="preserve"> </v>
      </c>
      <c r="D184" s="13" t="str">
        <f>IF(A184&lt;1,'Matriz Nº1 Identificación'!B184,'Matriz Nº2 Análisis'!I184)</f>
        <v xml:space="preserve"> </v>
      </c>
      <c r="E184" s="102"/>
      <c r="F184" s="103"/>
      <c r="G184" s="103"/>
      <c r="H184" s="103"/>
      <c r="I184" s="96" t="str">
        <f>IFERROR(VLOOKUP(D184,'Tabla 12'!$B$4:$E$6,3,FALSE)," ")</f>
        <v xml:space="preserve"> </v>
      </c>
      <c r="J184" s="95" t="str">
        <f>IFERROR(VLOOKUP(I184,'Tabla 12'!$D$5:$E$6,2,FALSE)," ")</f>
        <v xml:space="preserve"> </v>
      </c>
      <c r="K184" s="10"/>
      <c r="L184" s="10"/>
      <c r="M184" s="9"/>
      <c r="N184" s="10"/>
      <c r="O184" s="10"/>
      <c r="P184" s="10"/>
      <c r="Q184" s="10"/>
      <c r="R184" s="10"/>
      <c r="S184" s="10"/>
      <c r="T184" s="10"/>
      <c r="U184" s="10"/>
      <c r="V184" s="10"/>
      <c r="W184" s="10"/>
    </row>
    <row r="185" spans="1:23" ht="36.75" customHeight="1" x14ac:dyDescent="0.3">
      <c r="A185" s="4" t="str">
        <f>'Matriz Nº2 Análisis'!A185</f>
        <v>19. 5</v>
      </c>
      <c r="B185" s="13" t="str">
        <f>IF(A185&lt;1,'Matriz Nº1 Identificación'!F185,'Matriz Nº2 Análisis'!B185)</f>
        <v xml:space="preserve"> </v>
      </c>
      <c r="C185" s="13" t="str">
        <f>IFERROR(IF(A185&lt;1,'Matriz Nº1 Identificación'!B185,'Matriz Nº2 Análisis'!E185)," ")</f>
        <v xml:space="preserve"> </v>
      </c>
      <c r="D185" s="13" t="str">
        <f>IF(A185&lt;1,'Matriz Nº1 Identificación'!B185,'Matriz Nº2 Análisis'!I185)</f>
        <v xml:space="preserve"> </v>
      </c>
      <c r="E185" s="102"/>
      <c r="F185" s="103"/>
      <c r="G185" s="103"/>
      <c r="H185" s="103"/>
      <c r="I185" s="96" t="str">
        <f>IFERROR(VLOOKUP(D185,'Tabla 12'!$B$4:$E$6,3,FALSE)," ")</f>
        <v xml:space="preserve"> </v>
      </c>
      <c r="J185" s="95" t="str">
        <f>IFERROR(VLOOKUP(I185,'Tabla 12'!$D$5:$E$6,2,FALSE)," ")</f>
        <v xml:space="preserve"> </v>
      </c>
      <c r="K185" s="10"/>
      <c r="L185" s="10"/>
      <c r="M185" s="9"/>
      <c r="N185" s="10"/>
      <c r="O185" s="10"/>
      <c r="P185" s="10"/>
      <c r="Q185" s="10"/>
      <c r="R185" s="10"/>
      <c r="S185" s="10"/>
      <c r="T185" s="10"/>
      <c r="U185" s="10"/>
      <c r="V185" s="10"/>
      <c r="W185" s="10"/>
    </row>
    <row r="186" spans="1:23" ht="36.75" customHeight="1" x14ac:dyDescent="0.3">
      <c r="A186" s="4" t="str">
        <f>'Matriz Nº2 Análisis'!A186</f>
        <v>19. 6</v>
      </c>
      <c r="B186" s="13" t="str">
        <f>IF(A186&lt;1,'Matriz Nº1 Identificación'!F186,'Matriz Nº2 Análisis'!B186)</f>
        <v xml:space="preserve"> </v>
      </c>
      <c r="C186" s="13" t="str">
        <f>IFERROR(IF(A186&lt;1,'Matriz Nº1 Identificación'!B186,'Matriz Nº2 Análisis'!E186)," ")</f>
        <v xml:space="preserve"> </v>
      </c>
      <c r="D186" s="13" t="str">
        <f>IF(A186&lt;1,'Matriz Nº1 Identificación'!B186,'Matriz Nº2 Análisis'!I186)</f>
        <v xml:space="preserve"> </v>
      </c>
      <c r="E186" s="102"/>
      <c r="F186" s="103"/>
      <c r="G186" s="103"/>
      <c r="H186" s="103"/>
      <c r="I186" s="96" t="str">
        <f>IFERROR(VLOOKUP(D186,'Tabla 12'!$B$4:$E$6,3,FALSE)," ")</f>
        <v xml:space="preserve"> </v>
      </c>
      <c r="J186" s="95" t="str">
        <f>IFERROR(VLOOKUP(I186,'Tabla 12'!$D$5:$E$6,2,FALSE)," ")</f>
        <v xml:space="preserve"> </v>
      </c>
      <c r="K186" s="10"/>
      <c r="L186" s="10"/>
      <c r="M186" s="9"/>
      <c r="N186" s="10"/>
      <c r="O186" s="10"/>
      <c r="P186" s="10"/>
      <c r="Q186" s="10"/>
      <c r="R186" s="10"/>
      <c r="S186" s="10"/>
      <c r="T186" s="10"/>
      <c r="U186" s="10"/>
      <c r="V186" s="10"/>
      <c r="W186" s="10"/>
    </row>
    <row r="187" spans="1:23" ht="36.75" customHeight="1" thickBot="1" x14ac:dyDescent="0.35">
      <c r="A187" s="4" t="str">
        <f>'Matriz Nº2 Análisis'!A187</f>
        <v>19. 7</v>
      </c>
      <c r="B187" s="13" t="str">
        <f>IF(A187&lt;1,'Matriz Nº1 Identificación'!F187,'Matriz Nº2 Análisis'!B187)</f>
        <v xml:space="preserve"> </v>
      </c>
      <c r="C187" s="13" t="str">
        <f>IFERROR(IF(A187&lt;1,'Matriz Nº1 Identificación'!B187,'Matriz Nº2 Análisis'!E187)," ")</f>
        <v xml:space="preserve"> </v>
      </c>
      <c r="D187" s="13" t="str">
        <f>IF(A187&lt;1,'Matriz Nº1 Identificación'!B187,'Matriz Nº2 Análisis'!I187)</f>
        <v xml:space="preserve"> </v>
      </c>
      <c r="E187" s="102"/>
      <c r="F187" s="103"/>
      <c r="G187" s="103"/>
      <c r="H187" s="103"/>
      <c r="I187" s="96" t="str">
        <f>IFERROR(VLOOKUP(D187,'Tabla 12'!$B$4:$E$6,3,FALSE)," ")</f>
        <v xml:space="preserve"> </v>
      </c>
      <c r="J187" s="95" t="str">
        <f>IFERROR(VLOOKUP(I187,'Tabla 12'!$D$5:$E$6,2,FALSE)," ")</f>
        <v xml:space="preserve"> </v>
      </c>
      <c r="K187" s="10"/>
      <c r="L187" s="10"/>
      <c r="M187" s="9"/>
      <c r="N187" s="10"/>
      <c r="O187" s="10"/>
      <c r="P187" s="10"/>
      <c r="Q187" s="10"/>
      <c r="R187" s="10"/>
      <c r="S187" s="10"/>
      <c r="T187" s="10"/>
      <c r="U187" s="10"/>
      <c r="V187" s="10"/>
      <c r="W187" s="10"/>
    </row>
    <row r="188" spans="1:23" ht="34.5" customHeight="1" thickBot="1" x14ac:dyDescent="0.35">
      <c r="A188" s="73" t="str">
        <f>'Matriz Nº1 Identificación'!A188</f>
        <v xml:space="preserve">Objetivo Estratégico: </v>
      </c>
      <c r="B188" s="427">
        <f>+'Matriz Nº1 Identificación'!B188:H188</f>
        <v>0</v>
      </c>
      <c r="C188" s="428"/>
      <c r="D188" s="428"/>
      <c r="E188" s="428"/>
      <c r="F188" s="428"/>
      <c r="G188" s="428"/>
      <c r="H188" s="428"/>
      <c r="I188" s="428"/>
      <c r="J188" s="428"/>
    </row>
    <row r="189" spans="1:23" ht="34.5" customHeight="1" x14ac:dyDescent="0.3">
      <c r="A189" s="12" t="str">
        <f>'Matriz Nº1 Identificación'!A189</f>
        <v>Objetivo táctico</v>
      </c>
      <c r="B189" s="168" t="str">
        <f>+'Matriz Nº1 Identificación'!B189:H189</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9" s="169"/>
      <c r="D189" s="169"/>
      <c r="E189" s="169"/>
      <c r="F189" s="170"/>
      <c r="G189" s="170"/>
      <c r="H189" s="170"/>
      <c r="I189" s="170"/>
      <c r="J189" s="171"/>
    </row>
    <row r="190" spans="1:23" ht="36.75" customHeight="1" x14ac:dyDescent="0.3">
      <c r="A190" s="4" t="str">
        <f>'Matriz Nº2 Análisis'!A190</f>
        <v>20. 1</v>
      </c>
      <c r="B190" s="13" t="str">
        <f>IF(A190&lt;1,'Matriz Nº1 Identificación'!F190,'Matriz Nº2 Análisis'!B190)</f>
        <v xml:space="preserve"> </v>
      </c>
      <c r="C190" s="13" t="str">
        <f>IFERROR(IF(A190&lt;1,'Matriz Nº1 Identificación'!B190,'Matriz Nº2 Análisis'!E190)," ")</f>
        <v xml:space="preserve"> </v>
      </c>
      <c r="D190" s="13" t="str">
        <f>IF(A190&lt;1,'Matriz Nº1 Identificación'!B190,'Matriz Nº2 Análisis'!I190)</f>
        <v xml:space="preserve"> </v>
      </c>
      <c r="E190" s="102"/>
      <c r="F190" s="103"/>
      <c r="G190" s="103"/>
      <c r="H190" s="103"/>
      <c r="I190" s="96" t="str">
        <f>IFERROR(VLOOKUP(D190,'Tabla 12'!$B$4:$E$6,3,FALSE)," ")</f>
        <v xml:space="preserve"> </v>
      </c>
      <c r="J190" s="95" t="str">
        <f>IFERROR(VLOOKUP(I190,'Tabla 12'!$D$5:$E$6,2,FALSE)," ")</f>
        <v xml:space="preserve"> </v>
      </c>
      <c r="K190" s="10"/>
      <c r="L190" s="10"/>
      <c r="M190" s="9"/>
      <c r="N190" s="10"/>
      <c r="O190" s="10"/>
      <c r="P190" s="10"/>
      <c r="Q190" s="10"/>
      <c r="R190" s="10"/>
      <c r="S190" s="10"/>
      <c r="T190" s="10"/>
      <c r="U190" s="10"/>
      <c r="V190" s="10"/>
      <c r="W190" s="10"/>
    </row>
    <row r="191" spans="1:23" ht="36.75" customHeight="1" x14ac:dyDescent="0.3">
      <c r="A191" s="4" t="str">
        <f>'Matriz Nº2 Análisis'!A191</f>
        <v>20. 2</v>
      </c>
      <c r="B191" s="13" t="str">
        <f>IF(A191&lt;1,'Matriz Nº1 Identificación'!F191,'Matriz Nº2 Análisis'!B191)</f>
        <v xml:space="preserve"> </v>
      </c>
      <c r="C191" s="13" t="str">
        <f>IFERROR(IF(A191&lt;1,'Matriz Nº1 Identificación'!B191,'Matriz Nº2 Análisis'!E191)," ")</f>
        <v xml:space="preserve"> </v>
      </c>
      <c r="D191" s="13" t="str">
        <f>IF(A191&lt;1,'Matriz Nº1 Identificación'!B191,'Matriz Nº2 Análisis'!I191)</f>
        <v xml:space="preserve"> </v>
      </c>
      <c r="E191" s="102"/>
      <c r="F191" s="103"/>
      <c r="G191" s="103"/>
      <c r="H191" s="103"/>
      <c r="I191" s="96" t="str">
        <f>IFERROR(VLOOKUP(D191,'Tabla 12'!$B$4:$E$6,3,FALSE)," ")</f>
        <v xml:space="preserve"> </v>
      </c>
      <c r="J191" s="95" t="str">
        <f>IFERROR(VLOOKUP(I191,'Tabla 12'!$D$5:$E$6,2,FALSE)," ")</f>
        <v xml:space="preserve"> </v>
      </c>
      <c r="K191" s="10"/>
      <c r="L191" s="10"/>
      <c r="M191" s="9"/>
      <c r="N191" s="10"/>
      <c r="O191" s="10"/>
      <c r="P191" s="10"/>
      <c r="Q191" s="10"/>
      <c r="R191" s="10"/>
      <c r="S191" s="10"/>
      <c r="T191" s="10"/>
      <c r="U191" s="10"/>
      <c r="V191" s="10"/>
      <c r="W191" s="10"/>
    </row>
    <row r="192" spans="1:23" ht="36.75" customHeight="1" x14ac:dyDescent="0.3">
      <c r="A192" s="4" t="str">
        <f>'Matriz Nº2 Análisis'!A192</f>
        <v>20. 3</v>
      </c>
      <c r="B192" s="13" t="str">
        <f>IF(A192&lt;1,'Matriz Nº1 Identificación'!F192,'Matriz Nº2 Análisis'!B192)</f>
        <v xml:space="preserve"> </v>
      </c>
      <c r="C192" s="13" t="str">
        <f>IFERROR(IF(A192&lt;1,'Matriz Nº1 Identificación'!B192,'Matriz Nº2 Análisis'!E192)," ")</f>
        <v xml:space="preserve"> </v>
      </c>
      <c r="D192" s="13" t="str">
        <f>IF(A192&lt;1,'Matriz Nº1 Identificación'!B192,'Matriz Nº2 Análisis'!I192)</f>
        <v xml:space="preserve"> </v>
      </c>
      <c r="E192" s="102"/>
      <c r="F192" s="103"/>
      <c r="G192" s="103"/>
      <c r="H192" s="103"/>
      <c r="I192" s="96" t="str">
        <f>IFERROR(VLOOKUP(D192,'Tabla 12'!$B$4:$E$6,3,FALSE)," ")</f>
        <v xml:space="preserve"> </v>
      </c>
      <c r="J192" s="95" t="str">
        <f>IFERROR(VLOOKUP(I192,'Tabla 12'!$D$5:$E$6,2,FALSE)," ")</f>
        <v xml:space="preserve"> </v>
      </c>
      <c r="K192" s="10"/>
      <c r="L192" s="10"/>
      <c r="M192" s="9"/>
      <c r="N192" s="10"/>
      <c r="O192" s="10"/>
      <c r="P192" s="10"/>
      <c r="Q192" s="10"/>
      <c r="R192" s="10"/>
      <c r="S192" s="10"/>
      <c r="T192" s="10"/>
      <c r="U192" s="10"/>
      <c r="V192" s="10"/>
      <c r="W192" s="10"/>
    </row>
    <row r="193" spans="1:23" ht="36.75" customHeight="1" x14ac:dyDescent="0.3">
      <c r="A193" s="4" t="str">
        <f>'Matriz Nº2 Análisis'!A193</f>
        <v>20. 4</v>
      </c>
      <c r="B193" s="13" t="str">
        <f>IF(A193&lt;1,'Matriz Nº1 Identificación'!F193,'Matriz Nº2 Análisis'!B193)</f>
        <v xml:space="preserve"> </v>
      </c>
      <c r="C193" s="13" t="str">
        <f>IFERROR(IF(A193&lt;1,'Matriz Nº1 Identificación'!B193,'Matriz Nº2 Análisis'!E193)," ")</f>
        <v xml:space="preserve"> </v>
      </c>
      <c r="D193" s="13" t="str">
        <f>IF(A193&lt;1,'Matriz Nº1 Identificación'!B193,'Matriz Nº2 Análisis'!I193)</f>
        <v xml:space="preserve"> </v>
      </c>
      <c r="E193" s="102"/>
      <c r="F193" s="103"/>
      <c r="G193" s="103"/>
      <c r="H193" s="103"/>
      <c r="I193" s="96" t="str">
        <f>IFERROR(VLOOKUP(D193,'Tabla 12'!$B$4:$E$6,3,FALSE)," ")</f>
        <v xml:space="preserve"> </v>
      </c>
      <c r="J193" s="95" t="str">
        <f>IFERROR(VLOOKUP(I193,'Tabla 12'!$D$5:$E$6,2,FALSE)," ")</f>
        <v xml:space="preserve"> </v>
      </c>
      <c r="K193" s="10"/>
      <c r="L193" s="10"/>
      <c r="M193" s="9"/>
      <c r="N193" s="10"/>
      <c r="O193" s="10"/>
      <c r="P193" s="10"/>
      <c r="Q193" s="10"/>
      <c r="R193" s="10"/>
      <c r="S193" s="10"/>
      <c r="T193" s="10"/>
      <c r="U193" s="10"/>
      <c r="V193" s="10"/>
      <c r="W193" s="10"/>
    </row>
    <row r="194" spans="1:23" ht="36.75" customHeight="1" x14ac:dyDescent="0.3">
      <c r="A194" s="4" t="str">
        <f>'Matriz Nº2 Análisis'!A194</f>
        <v>20. 5</v>
      </c>
      <c r="B194" s="13" t="str">
        <f>IF(A194&lt;1,'Matriz Nº1 Identificación'!F194,'Matriz Nº2 Análisis'!B194)</f>
        <v xml:space="preserve"> </v>
      </c>
      <c r="C194" s="13" t="str">
        <f>IFERROR(IF(A194&lt;1,'Matriz Nº1 Identificación'!B194,'Matriz Nº2 Análisis'!E194)," ")</f>
        <v xml:space="preserve"> </v>
      </c>
      <c r="D194" s="13" t="str">
        <f>IF(A194&lt;1,'Matriz Nº1 Identificación'!B194,'Matriz Nº2 Análisis'!I194)</f>
        <v xml:space="preserve"> </v>
      </c>
      <c r="E194" s="102"/>
      <c r="F194" s="103"/>
      <c r="G194" s="103"/>
      <c r="H194" s="103"/>
      <c r="I194" s="96" t="str">
        <f>IFERROR(VLOOKUP(D194,'Tabla 12'!$B$4:$E$6,3,FALSE)," ")</f>
        <v xml:space="preserve"> </v>
      </c>
      <c r="J194" s="95" t="str">
        <f>IFERROR(VLOOKUP(I194,'Tabla 12'!$D$5:$E$6,2,FALSE)," ")</f>
        <v xml:space="preserve"> </v>
      </c>
      <c r="K194" s="10"/>
      <c r="L194" s="10"/>
      <c r="M194" s="9"/>
      <c r="N194" s="10"/>
      <c r="O194" s="10"/>
      <c r="P194" s="10"/>
      <c r="Q194" s="10"/>
      <c r="R194" s="10"/>
      <c r="S194" s="10"/>
      <c r="T194" s="10"/>
      <c r="U194" s="10"/>
      <c r="V194" s="10"/>
      <c r="W194" s="10"/>
    </row>
    <row r="195" spans="1:23" ht="36.75" customHeight="1" x14ac:dyDescent="0.3">
      <c r="A195" s="4" t="str">
        <f>'Matriz Nº2 Análisis'!A195</f>
        <v>20. 6</v>
      </c>
      <c r="B195" s="13" t="str">
        <f>IF(A195&lt;1,'Matriz Nº1 Identificación'!F195,'Matriz Nº2 Análisis'!B195)</f>
        <v xml:space="preserve"> </v>
      </c>
      <c r="C195" s="13" t="str">
        <f>IFERROR(IF(A195&lt;1,'Matriz Nº1 Identificación'!B195,'Matriz Nº2 Análisis'!E195)," ")</f>
        <v xml:space="preserve"> </v>
      </c>
      <c r="D195" s="13" t="str">
        <f>IF(A195&lt;1,'Matriz Nº1 Identificación'!B195,'Matriz Nº2 Análisis'!I195)</f>
        <v xml:space="preserve"> </v>
      </c>
      <c r="E195" s="102"/>
      <c r="F195" s="103"/>
      <c r="G195" s="103"/>
      <c r="H195" s="103"/>
      <c r="I195" s="96" t="str">
        <f>IFERROR(VLOOKUP(D195,'Tabla 12'!$B$4:$E$6,3,FALSE)," ")</f>
        <v xml:space="preserve"> </v>
      </c>
      <c r="J195" s="95" t="str">
        <f>IFERROR(VLOOKUP(I195,'Tabla 12'!$D$5:$E$6,2,FALSE)," ")</f>
        <v xml:space="preserve"> </v>
      </c>
      <c r="K195" s="10"/>
      <c r="L195" s="10"/>
      <c r="M195" s="9"/>
      <c r="N195" s="10"/>
      <c r="O195" s="10"/>
      <c r="P195" s="10"/>
      <c r="Q195" s="10"/>
      <c r="R195" s="10"/>
      <c r="S195" s="10"/>
      <c r="T195" s="10"/>
      <c r="U195" s="10"/>
      <c r="V195" s="10"/>
      <c r="W195" s="10"/>
    </row>
    <row r="196" spans="1:23" ht="36.75" customHeight="1" thickBot="1" x14ac:dyDescent="0.35">
      <c r="A196" s="4" t="str">
        <f>'Matriz Nº2 Análisis'!A196</f>
        <v>20. 7</v>
      </c>
      <c r="B196" s="13" t="str">
        <f>IF(A196&lt;1,'Matriz Nº1 Identificación'!F196,'Matriz Nº2 Análisis'!B196)</f>
        <v xml:space="preserve"> </v>
      </c>
      <c r="C196" s="13" t="str">
        <f>IFERROR(IF(A196&lt;1,'Matriz Nº1 Identificación'!B196,'Matriz Nº2 Análisis'!E196)," ")</f>
        <v xml:space="preserve"> </v>
      </c>
      <c r="D196" s="13" t="str">
        <f>IF(A196&lt;1,'Matriz Nº1 Identificación'!B196,'Matriz Nº2 Análisis'!I196)</f>
        <v xml:space="preserve"> </v>
      </c>
      <c r="E196" s="102"/>
      <c r="F196" s="103"/>
      <c r="G196" s="103"/>
      <c r="H196" s="103"/>
      <c r="I196" s="96" t="str">
        <f>IFERROR(VLOOKUP(D196,'Tabla 12'!$B$4:$E$6,3,FALSE)," ")</f>
        <v xml:space="preserve"> </v>
      </c>
      <c r="J196" s="95" t="str">
        <f>IFERROR(VLOOKUP(I196,'Tabla 12'!$D$5:$E$6,2,FALSE)," ")</f>
        <v xml:space="preserve"> </v>
      </c>
      <c r="K196" s="10"/>
      <c r="L196" s="10"/>
      <c r="M196" s="9"/>
      <c r="N196" s="10"/>
      <c r="O196" s="10"/>
      <c r="P196" s="10"/>
      <c r="Q196" s="10"/>
      <c r="R196" s="10"/>
      <c r="S196" s="10"/>
      <c r="T196" s="10"/>
      <c r="U196" s="10"/>
      <c r="V196" s="10"/>
      <c r="W196" s="10"/>
    </row>
    <row r="197" spans="1:23" ht="34.5" customHeight="1" thickBot="1" x14ac:dyDescent="0.35">
      <c r="A197" s="73" t="str">
        <f>'Matriz Nº1 Identificación'!A197</f>
        <v xml:space="preserve">Objetivo Estratégico: </v>
      </c>
      <c r="B197" s="427">
        <f>+'Matriz Nº1 Identificación'!B197:H197</f>
        <v>0</v>
      </c>
      <c r="C197" s="428"/>
      <c r="D197" s="428"/>
      <c r="E197" s="428"/>
      <c r="F197" s="428"/>
      <c r="G197" s="428"/>
      <c r="H197" s="428"/>
      <c r="I197" s="428"/>
      <c r="J197" s="428"/>
    </row>
    <row r="198" spans="1:23" ht="34.5" customHeight="1" x14ac:dyDescent="0.3">
      <c r="A198" s="12" t="str">
        <f>'Matriz Nº1 Identificación'!A198</f>
        <v>Objetivo táctico</v>
      </c>
      <c r="B198" s="168" t="str">
        <f>+'Matriz Nº1 Identificación'!B198:H198</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98" s="169"/>
      <c r="D198" s="169"/>
      <c r="E198" s="169"/>
      <c r="F198" s="170"/>
      <c r="G198" s="170"/>
      <c r="H198" s="170"/>
      <c r="I198" s="170"/>
      <c r="J198" s="171"/>
    </row>
    <row r="199" spans="1:23" ht="36.75" customHeight="1" x14ac:dyDescent="0.3">
      <c r="A199" s="4" t="str">
        <f>'Matriz Nº2 Análisis'!A199</f>
        <v>21. 1</v>
      </c>
      <c r="B199" s="13" t="str">
        <f>IF(A199&lt;1,'Matriz Nº1 Identificación'!F199,'Matriz Nº2 Análisis'!B199)</f>
        <v xml:space="preserve"> </v>
      </c>
      <c r="C199" s="13" t="str">
        <f>IFERROR(IF(A199&lt;1,'Matriz Nº1 Identificación'!B199,'Matriz Nº2 Análisis'!E199)," ")</f>
        <v xml:space="preserve"> </v>
      </c>
      <c r="D199" s="13" t="str">
        <f>IF(A199&lt;1,'Matriz Nº1 Identificación'!B199,'Matriz Nº2 Análisis'!I199)</f>
        <v xml:space="preserve"> </v>
      </c>
      <c r="E199" s="102"/>
      <c r="F199" s="103"/>
      <c r="G199" s="103"/>
      <c r="H199" s="103"/>
      <c r="I199" s="96" t="str">
        <f>IFERROR(VLOOKUP(D199,'Tabla 12'!$B$4:$E$6,3,FALSE)," ")</f>
        <v xml:space="preserve"> </v>
      </c>
      <c r="J199" s="95" t="str">
        <f>IFERROR(VLOOKUP(I199,'Tabla 12'!$D$5:$E$6,2,FALSE)," ")</f>
        <v xml:space="preserve"> </v>
      </c>
      <c r="K199" s="10"/>
      <c r="L199" s="10"/>
      <c r="M199" s="9"/>
      <c r="N199" s="10"/>
      <c r="O199" s="10"/>
      <c r="P199" s="10"/>
      <c r="Q199" s="10"/>
      <c r="R199" s="10"/>
      <c r="S199" s="10"/>
      <c r="T199" s="10"/>
      <c r="U199" s="10"/>
      <c r="V199" s="10"/>
      <c r="W199" s="10"/>
    </row>
    <row r="200" spans="1:23" ht="36.75" customHeight="1" x14ac:dyDescent="0.3">
      <c r="A200" s="4" t="str">
        <f>'Matriz Nº2 Análisis'!A200</f>
        <v>21. 2</v>
      </c>
      <c r="B200" s="13" t="str">
        <f>IF(A200&lt;1,'Matriz Nº1 Identificación'!F200,'Matriz Nº2 Análisis'!B200)</f>
        <v xml:space="preserve"> </v>
      </c>
      <c r="C200" s="13" t="str">
        <f>IFERROR(IF(A200&lt;1,'Matriz Nº1 Identificación'!B200,'Matriz Nº2 Análisis'!E200)," ")</f>
        <v xml:space="preserve"> </v>
      </c>
      <c r="D200" s="13" t="str">
        <f>IF(A200&lt;1,'Matriz Nº1 Identificación'!B200,'Matriz Nº2 Análisis'!I200)</f>
        <v xml:space="preserve"> </v>
      </c>
      <c r="E200" s="102"/>
      <c r="F200" s="103"/>
      <c r="G200" s="103"/>
      <c r="H200" s="103"/>
      <c r="I200" s="96" t="str">
        <f>IFERROR(VLOOKUP(D200,'Tabla 12'!$B$4:$E$6,3,FALSE)," ")</f>
        <v xml:space="preserve"> </v>
      </c>
      <c r="J200" s="95" t="str">
        <f>IFERROR(VLOOKUP(I200,'Tabla 12'!$D$5:$E$6,2,FALSE)," ")</f>
        <v xml:space="preserve"> </v>
      </c>
      <c r="K200" s="10"/>
      <c r="L200" s="10"/>
      <c r="M200" s="9"/>
      <c r="N200" s="10"/>
      <c r="O200" s="10"/>
      <c r="P200" s="10"/>
      <c r="Q200" s="10"/>
      <c r="R200" s="10"/>
      <c r="S200" s="10"/>
      <c r="T200" s="10"/>
      <c r="U200" s="10"/>
      <c r="V200" s="10"/>
      <c r="W200" s="10"/>
    </row>
    <row r="201" spans="1:23" ht="36.75" customHeight="1" x14ac:dyDescent="0.3">
      <c r="A201" s="4" t="str">
        <f>'Matriz Nº2 Análisis'!A201</f>
        <v>21. 3</v>
      </c>
      <c r="B201" s="13" t="str">
        <f>IF(A201&lt;1,'Matriz Nº1 Identificación'!F201,'Matriz Nº2 Análisis'!B201)</f>
        <v xml:space="preserve"> </v>
      </c>
      <c r="C201" s="13" t="str">
        <f>IFERROR(IF(A201&lt;1,'Matriz Nº1 Identificación'!B201,'Matriz Nº2 Análisis'!E201)," ")</f>
        <v xml:space="preserve"> </v>
      </c>
      <c r="D201" s="13" t="str">
        <f>IF(A201&lt;1,'Matriz Nº1 Identificación'!B201,'Matriz Nº2 Análisis'!I201)</f>
        <v xml:space="preserve"> </v>
      </c>
      <c r="E201" s="102"/>
      <c r="F201" s="103"/>
      <c r="G201" s="103"/>
      <c r="H201" s="103"/>
      <c r="I201" s="96" t="str">
        <f>IFERROR(VLOOKUP(D201,'Tabla 12'!$B$4:$E$6,3,FALSE)," ")</f>
        <v xml:space="preserve"> </v>
      </c>
      <c r="J201" s="95" t="str">
        <f>IFERROR(VLOOKUP(I201,'Tabla 12'!$D$5:$E$6,2,FALSE)," ")</f>
        <v xml:space="preserve"> </v>
      </c>
      <c r="K201" s="10"/>
      <c r="L201" s="10"/>
      <c r="M201" s="9"/>
      <c r="N201" s="10"/>
      <c r="O201" s="10"/>
      <c r="P201" s="10"/>
      <c r="Q201" s="10"/>
      <c r="R201" s="10"/>
      <c r="S201" s="10"/>
      <c r="T201" s="10"/>
      <c r="U201" s="10"/>
      <c r="V201" s="10"/>
      <c r="W201" s="10"/>
    </row>
    <row r="202" spans="1:23" ht="36.75" customHeight="1" x14ac:dyDescent="0.3">
      <c r="A202" s="4" t="str">
        <f>'Matriz Nº2 Análisis'!A202</f>
        <v>21. 4</v>
      </c>
      <c r="B202" s="13" t="str">
        <f>IF(A202&lt;1,'Matriz Nº1 Identificación'!F202,'Matriz Nº2 Análisis'!B202)</f>
        <v xml:space="preserve"> </v>
      </c>
      <c r="C202" s="13" t="str">
        <f>IFERROR(IF(A202&lt;1,'Matriz Nº1 Identificación'!B202,'Matriz Nº2 Análisis'!E202)," ")</f>
        <v xml:space="preserve"> </v>
      </c>
      <c r="D202" s="13" t="str">
        <f>IF(A202&lt;1,'Matriz Nº1 Identificación'!B202,'Matriz Nº2 Análisis'!I202)</f>
        <v xml:space="preserve"> </v>
      </c>
      <c r="E202" s="102"/>
      <c r="F202" s="103"/>
      <c r="G202" s="103"/>
      <c r="H202" s="103"/>
      <c r="I202" s="96" t="str">
        <f>IFERROR(VLOOKUP(D202,'Tabla 12'!$B$4:$E$6,3,FALSE)," ")</f>
        <v xml:space="preserve"> </v>
      </c>
      <c r="J202" s="95" t="str">
        <f>IFERROR(VLOOKUP(I202,'Tabla 12'!$D$5:$E$6,2,FALSE)," ")</f>
        <v xml:space="preserve"> </v>
      </c>
      <c r="K202" s="10"/>
      <c r="L202" s="10"/>
      <c r="M202" s="9"/>
      <c r="N202" s="10"/>
      <c r="O202" s="10"/>
      <c r="P202" s="10"/>
      <c r="Q202" s="10"/>
      <c r="R202" s="10"/>
      <c r="S202" s="10"/>
      <c r="T202" s="10"/>
      <c r="U202" s="10"/>
      <c r="V202" s="10"/>
      <c r="W202" s="10"/>
    </row>
    <row r="203" spans="1:23" ht="36.75" customHeight="1" x14ac:dyDescent="0.3">
      <c r="A203" s="4" t="str">
        <f>'Matriz Nº2 Análisis'!A203</f>
        <v>21. 5</v>
      </c>
      <c r="B203" s="13" t="str">
        <f>IF(A203&lt;1,'Matriz Nº1 Identificación'!F203,'Matriz Nº2 Análisis'!B203)</f>
        <v xml:space="preserve"> </v>
      </c>
      <c r="C203" s="13" t="str">
        <f>IFERROR(IF(A203&lt;1,'Matriz Nº1 Identificación'!B203,'Matriz Nº2 Análisis'!E203)," ")</f>
        <v xml:space="preserve"> </v>
      </c>
      <c r="D203" s="13" t="str">
        <f>IF(A203&lt;1,'Matriz Nº1 Identificación'!B203,'Matriz Nº2 Análisis'!I203)</f>
        <v xml:space="preserve"> </v>
      </c>
      <c r="E203" s="102"/>
      <c r="F203" s="103"/>
      <c r="G203" s="103"/>
      <c r="H203" s="103"/>
      <c r="I203" s="96" t="str">
        <f>IFERROR(VLOOKUP(D203,'Tabla 12'!$B$4:$E$6,3,FALSE)," ")</f>
        <v xml:space="preserve"> </v>
      </c>
      <c r="J203" s="95" t="str">
        <f>IFERROR(VLOOKUP(I203,'Tabla 12'!$D$5:$E$6,2,FALSE)," ")</f>
        <v xml:space="preserve"> </v>
      </c>
      <c r="K203" s="10"/>
      <c r="L203" s="10"/>
      <c r="M203" s="9"/>
      <c r="N203" s="10"/>
      <c r="O203" s="10"/>
      <c r="P203" s="10"/>
      <c r="Q203" s="10"/>
      <c r="R203" s="10"/>
      <c r="S203" s="10"/>
      <c r="T203" s="10"/>
      <c r="U203" s="10"/>
      <c r="V203" s="10"/>
      <c r="W203" s="10"/>
    </row>
    <row r="204" spans="1:23" ht="36.75" customHeight="1" x14ac:dyDescent="0.3">
      <c r="A204" s="4" t="str">
        <f>'Matriz Nº2 Análisis'!A204</f>
        <v>21. 6</v>
      </c>
      <c r="B204" s="13" t="str">
        <f>IF(A204&lt;1,'Matriz Nº1 Identificación'!F204,'Matriz Nº2 Análisis'!B204)</f>
        <v xml:space="preserve"> </v>
      </c>
      <c r="C204" s="13" t="str">
        <f>IFERROR(IF(A204&lt;1,'Matriz Nº1 Identificación'!B204,'Matriz Nº2 Análisis'!E204)," ")</f>
        <v xml:space="preserve"> </v>
      </c>
      <c r="D204" s="13" t="str">
        <f>IF(A204&lt;1,'Matriz Nº1 Identificación'!B204,'Matriz Nº2 Análisis'!I204)</f>
        <v xml:space="preserve"> </v>
      </c>
      <c r="E204" s="102"/>
      <c r="F204" s="103"/>
      <c r="G204" s="103"/>
      <c r="H204" s="103"/>
      <c r="I204" s="96" t="str">
        <f>IFERROR(VLOOKUP(D204,'Tabla 12'!$B$4:$E$6,3,FALSE)," ")</f>
        <v xml:space="preserve"> </v>
      </c>
      <c r="J204" s="95" t="str">
        <f>IFERROR(VLOOKUP(I204,'Tabla 12'!$D$5:$E$6,2,FALSE)," ")</f>
        <v xml:space="preserve"> </v>
      </c>
      <c r="K204" s="10"/>
      <c r="L204" s="10"/>
      <c r="M204" s="9"/>
      <c r="N204" s="10"/>
      <c r="O204" s="10"/>
      <c r="P204" s="10"/>
      <c r="Q204" s="10"/>
      <c r="R204" s="10"/>
      <c r="S204" s="10"/>
      <c r="T204" s="10"/>
      <c r="U204" s="10"/>
      <c r="V204" s="10"/>
      <c r="W204" s="10"/>
    </row>
    <row r="205" spans="1:23" ht="36.75" customHeight="1" thickBot="1" x14ac:dyDescent="0.35">
      <c r="A205" s="4" t="str">
        <f>'Matriz Nº2 Análisis'!A205</f>
        <v>21. 7</v>
      </c>
      <c r="B205" s="13" t="str">
        <f>IF(A205&lt;1,'Matriz Nº1 Identificación'!F205,'Matriz Nº2 Análisis'!B205)</f>
        <v xml:space="preserve"> </v>
      </c>
      <c r="C205" s="13" t="str">
        <f>IFERROR(IF(A205&lt;1,'Matriz Nº1 Identificación'!B205,'Matriz Nº2 Análisis'!E205)," ")</f>
        <v xml:space="preserve"> </v>
      </c>
      <c r="D205" s="13" t="str">
        <f>IF(A205&lt;1,'Matriz Nº1 Identificación'!B205,'Matriz Nº2 Análisis'!I205)</f>
        <v xml:space="preserve"> </v>
      </c>
      <c r="E205" s="102"/>
      <c r="F205" s="103"/>
      <c r="G205" s="103"/>
      <c r="H205" s="103"/>
      <c r="I205" s="96" t="str">
        <f>IFERROR(VLOOKUP(D205,'Tabla 12'!$B$4:$E$6,3,FALSE)," ")</f>
        <v xml:space="preserve"> </v>
      </c>
      <c r="J205" s="95" t="str">
        <f>IFERROR(VLOOKUP(I205,'Tabla 12'!$D$5:$E$6,2,FALSE)," ")</f>
        <v xml:space="preserve"> </v>
      </c>
      <c r="K205" s="10"/>
      <c r="L205" s="10"/>
      <c r="M205" s="9"/>
      <c r="N205" s="10"/>
      <c r="O205" s="10"/>
      <c r="P205" s="10"/>
      <c r="Q205" s="10"/>
      <c r="R205" s="10"/>
      <c r="S205" s="10"/>
      <c r="T205" s="10"/>
      <c r="U205" s="10"/>
      <c r="V205" s="10"/>
      <c r="W205" s="10"/>
    </row>
    <row r="206" spans="1:23" ht="34.5" customHeight="1" thickBot="1" x14ac:dyDescent="0.35">
      <c r="A206" s="73" t="str">
        <f>'Matriz Nº1 Identificación'!A206</f>
        <v xml:space="preserve">Objetivo Estratégico: </v>
      </c>
      <c r="B206" s="427">
        <f>+'Matriz Nº1 Identificación'!B206:H206</f>
        <v>0</v>
      </c>
      <c r="C206" s="428"/>
      <c r="D206" s="428"/>
      <c r="E206" s="428"/>
      <c r="F206" s="428"/>
      <c r="G206" s="428"/>
      <c r="H206" s="428"/>
      <c r="I206" s="428"/>
      <c r="J206" s="428"/>
    </row>
    <row r="207" spans="1:23" ht="34.5" customHeight="1" x14ac:dyDescent="0.3">
      <c r="A207" s="12" t="str">
        <f>'Matriz Nº1 Identificación'!A207</f>
        <v>Objetivo táctico</v>
      </c>
      <c r="B207" s="168" t="str">
        <f>+'Matriz Nº1 Identificación'!B207:H207</f>
        <v>22.  Lograr una mayor eficiencia operativa y estratégica del área contable y presupuesto, con el fin de brindar una información financiera oportuna, eficiente y eficaz.</v>
      </c>
      <c r="C207" s="169"/>
      <c r="D207" s="169"/>
      <c r="E207" s="169"/>
      <c r="F207" s="170"/>
      <c r="G207" s="170"/>
      <c r="H207" s="170"/>
      <c r="I207" s="170"/>
      <c r="J207" s="171"/>
    </row>
    <row r="208" spans="1:23" ht="36.75" customHeight="1" x14ac:dyDescent="0.3">
      <c r="A208" s="4" t="str">
        <f>'Matriz Nº2 Análisis'!A208</f>
        <v>22. 1</v>
      </c>
      <c r="B208" s="13" t="str">
        <f>IF(A208&lt;1,'Matriz Nº1 Identificación'!F208,'Matriz Nº2 Análisis'!B208)</f>
        <v xml:space="preserve"> </v>
      </c>
      <c r="C208" s="13" t="str">
        <f>IFERROR(IF(A208&lt;1,'Matriz Nº1 Identificación'!B208,'Matriz Nº2 Análisis'!E208)," ")</f>
        <v xml:space="preserve"> </v>
      </c>
      <c r="D208" s="13" t="str">
        <f>IF(A208&lt;1,'Matriz Nº1 Identificación'!B208,'Matriz Nº2 Análisis'!I208)</f>
        <v xml:space="preserve"> </v>
      </c>
      <c r="E208" s="102"/>
      <c r="F208" s="103"/>
      <c r="G208" s="103"/>
      <c r="H208" s="103"/>
      <c r="I208" s="96" t="str">
        <f>IFERROR(VLOOKUP(D208,'Tabla 12'!$B$4:$E$6,3,FALSE)," ")</f>
        <v xml:space="preserve"> </v>
      </c>
      <c r="J208" s="95" t="str">
        <f>IFERROR(VLOOKUP(I208,'Tabla 12'!$D$5:$E$6,2,FALSE)," ")</f>
        <v xml:space="preserve"> </v>
      </c>
      <c r="K208" s="10"/>
      <c r="L208" s="10"/>
      <c r="M208" s="9"/>
      <c r="N208" s="10"/>
      <c r="O208" s="10"/>
      <c r="P208" s="10"/>
      <c r="Q208" s="10"/>
      <c r="R208" s="10"/>
      <c r="S208" s="10"/>
      <c r="T208" s="10"/>
      <c r="U208" s="10"/>
      <c r="V208" s="10"/>
      <c r="W208" s="10"/>
    </row>
    <row r="209" spans="1:23" ht="36.75" customHeight="1" x14ac:dyDescent="0.3">
      <c r="A209" s="4" t="str">
        <f>'Matriz Nº2 Análisis'!A209</f>
        <v>22. 2</v>
      </c>
      <c r="B209" s="13" t="str">
        <f>IF(A209&lt;1,'Matriz Nº1 Identificación'!F209,'Matriz Nº2 Análisis'!B209)</f>
        <v xml:space="preserve"> </v>
      </c>
      <c r="C209" s="13" t="str">
        <f>IFERROR(IF(A209&lt;1,'Matriz Nº1 Identificación'!B209,'Matriz Nº2 Análisis'!E209)," ")</f>
        <v xml:space="preserve"> </v>
      </c>
      <c r="D209" s="13" t="str">
        <f>IF(A209&lt;1,'Matriz Nº1 Identificación'!B209,'Matriz Nº2 Análisis'!I209)</f>
        <v xml:space="preserve"> </v>
      </c>
      <c r="E209" s="102"/>
      <c r="F209" s="103"/>
      <c r="G209" s="103"/>
      <c r="H209" s="103"/>
      <c r="I209" s="96" t="str">
        <f>IFERROR(VLOOKUP(D209,'Tabla 12'!$B$4:$E$6,3,FALSE)," ")</f>
        <v xml:space="preserve"> </v>
      </c>
      <c r="J209" s="95" t="str">
        <f>IFERROR(VLOOKUP(I209,'Tabla 12'!$D$5:$E$6,2,FALSE)," ")</f>
        <v xml:space="preserve"> </v>
      </c>
      <c r="K209" s="10"/>
      <c r="L209" s="10"/>
      <c r="M209" s="9"/>
      <c r="N209" s="10"/>
      <c r="O209" s="10"/>
      <c r="P209" s="10"/>
      <c r="Q209" s="10"/>
      <c r="R209" s="10"/>
      <c r="S209" s="10"/>
      <c r="T209" s="10"/>
      <c r="U209" s="10"/>
      <c r="V209" s="10"/>
      <c r="W209" s="10"/>
    </row>
    <row r="210" spans="1:23" ht="36.75" customHeight="1" x14ac:dyDescent="0.3">
      <c r="A210" s="4" t="str">
        <f>'Matriz Nº2 Análisis'!A210</f>
        <v>22. 3</v>
      </c>
      <c r="B210" s="13" t="str">
        <f>IF(A210&lt;1,'Matriz Nº1 Identificación'!F210,'Matriz Nº2 Análisis'!B210)</f>
        <v xml:space="preserve"> </v>
      </c>
      <c r="C210" s="13" t="str">
        <f>IFERROR(IF(A210&lt;1,'Matriz Nº1 Identificación'!B210,'Matriz Nº2 Análisis'!E210)," ")</f>
        <v xml:space="preserve"> </v>
      </c>
      <c r="D210" s="13" t="str">
        <f>IF(A210&lt;1,'Matriz Nº1 Identificación'!B210,'Matriz Nº2 Análisis'!I210)</f>
        <v xml:space="preserve"> </v>
      </c>
      <c r="E210" s="102"/>
      <c r="F210" s="103"/>
      <c r="G210" s="103"/>
      <c r="H210" s="103"/>
      <c r="I210" s="96" t="str">
        <f>IFERROR(VLOOKUP(D210,'Tabla 12'!$B$4:$E$6,3,FALSE)," ")</f>
        <v xml:space="preserve"> </v>
      </c>
      <c r="J210" s="95" t="str">
        <f>IFERROR(VLOOKUP(I210,'Tabla 12'!$D$5:$E$6,2,FALSE)," ")</f>
        <v xml:space="preserve"> </v>
      </c>
      <c r="K210" s="10"/>
      <c r="L210" s="10"/>
      <c r="M210" s="9"/>
      <c r="N210" s="10"/>
      <c r="O210" s="10"/>
      <c r="P210" s="10"/>
      <c r="Q210" s="10"/>
      <c r="R210" s="10"/>
      <c r="S210" s="10"/>
      <c r="T210" s="10"/>
      <c r="U210" s="10"/>
      <c r="V210" s="10"/>
      <c r="W210" s="10"/>
    </row>
    <row r="211" spans="1:23" ht="36.75" customHeight="1" x14ac:dyDescent="0.3">
      <c r="A211" s="4" t="str">
        <f>'Matriz Nº2 Análisis'!A211</f>
        <v>22. 4</v>
      </c>
      <c r="B211" s="13" t="str">
        <f>IF(A211&lt;1,'Matriz Nº1 Identificación'!F211,'Matriz Nº2 Análisis'!B211)</f>
        <v xml:space="preserve"> </v>
      </c>
      <c r="C211" s="13" t="str">
        <f>IFERROR(IF(A211&lt;1,'Matriz Nº1 Identificación'!B211,'Matriz Nº2 Análisis'!E211)," ")</f>
        <v xml:space="preserve"> </v>
      </c>
      <c r="D211" s="13" t="str">
        <f>IF(A211&lt;1,'Matriz Nº1 Identificación'!B211,'Matriz Nº2 Análisis'!I211)</f>
        <v xml:space="preserve"> </v>
      </c>
      <c r="E211" s="102"/>
      <c r="F211" s="103"/>
      <c r="G211" s="103"/>
      <c r="H211" s="103"/>
      <c r="I211" s="96" t="str">
        <f>IFERROR(VLOOKUP(D211,'Tabla 12'!$B$4:$E$6,3,FALSE)," ")</f>
        <v xml:space="preserve"> </v>
      </c>
      <c r="J211" s="95" t="str">
        <f>IFERROR(VLOOKUP(I211,'Tabla 12'!$D$5:$E$6,2,FALSE)," ")</f>
        <v xml:space="preserve"> </v>
      </c>
      <c r="K211" s="10"/>
      <c r="L211" s="10"/>
      <c r="M211" s="9"/>
      <c r="N211" s="10"/>
      <c r="O211" s="10"/>
      <c r="P211" s="10"/>
      <c r="Q211" s="10"/>
      <c r="R211" s="10"/>
      <c r="S211" s="10"/>
      <c r="T211" s="10"/>
      <c r="U211" s="10"/>
      <c r="V211" s="10"/>
      <c r="W211" s="10"/>
    </row>
    <row r="212" spans="1:23" ht="36.75" customHeight="1" x14ac:dyDescent="0.3">
      <c r="A212" s="4" t="str">
        <f>'Matriz Nº2 Análisis'!A212</f>
        <v>22. 5</v>
      </c>
      <c r="B212" s="13" t="str">
        <f>IF(A212&lt;1,'Matriz Nº1 Identificación'!F212,'Matriz Nº2 Análisis'!B212)</f>
        <v xml:space="preserve"> </v>
      </c>
      <c r="C212" s="13" t="str">
        <f>IFERROR(IF(A212&lt;1,'Matriz Nº1 Identificación'!B212,'Matriz Nº2 Análisis'!E212)," ")</f>
        <v xml:space="preserve"> </v>
      </c>
      <c r="D212" s="13" t="str">
        <f>IF(A212&lt;1,'Matriz Nº1 Identificación'!B212,'Matriz Nº2 Análisis'!I212)</f>
        <v xml:space="preserve"> </v>
      </c>
      <c r="E212" s="102"/>
      <c r="F212" s="103"/>
      <c r="G212" s="103"/>
      <c r="H212" s="103"/>
      <c r="I212" s="96" t="str">
        <f>IFERROR(VLOOKUP(D212,'Tabla 12'!$B$4:$E$6,3,FALSE)," ")</f>
        <v xml:space="preserve"> </v>
      </c>
      <c r="J212" s="95" t="str">
        <f>IFERROR(VLOOKUP(I212,'Tabla 12'!$D$5:$E$6,2,FALSE)," ")</f>
        <v xml:space="preserve"> </v>
      </c>
      <c r="K212" s="10"/>
      <c r="L212" s="10"/>
      <c r="M212" s="9"/>
      <c r="N212" s="10"/>
      <c r="O212" s="10"/>
      <c r="P212" s="10"/>
      <c r="Q212" s="10"/>
      <c r="R212" s="10"/>
      <c r="S212" s="10"/>
      <c r="T212" s="10"/>
      <c r="U212" s="10"/>
      <c r="V212" s="10"/>
      <c r="W212" s="10"/>
    </row>
    <row r="213" spans="1:23" ht="36.75" customHeight="1" x14ac:dyDescent="0.3">
      <c r="A213" s="4" t="str">
        <f>'Matriz Nº2 Análisis'!A213</f>
        <v>22. 6</v>
      </c>
      <c r="B213" s="13" t="str">
        <f>IF(A213&lt;1,'Matriz Nº1 Identificación'!F213,'Matriz Nº2 Análisis'!B213)</f>
        <v xml:space="preserve"> </v>
      </c>
      <c r="C213" s="13" t="str">
        <f>IFERROR(IF(A213&lt;1,'Matriz Nº1 Identificación'!B213,'Matriz Nº2 Análisis'!E213)," ")</f>
        <v xml:space="preserve"> </v>
      </c>
      <c r="D213" s="13" t="str">
        <f>IF(A213&lt;1,'Matriz Nº1 Identificación'!B213,'Matriz Nº2 Análisis'!I213)</f>
        <v xml:space="preserve"> </v>
      </c>
      <c r="E213" s="102"/>
      <c r="F213" s="103"/>
      <c r="G213" s="103"/>
      <c r="H213" s="103"/>
      <c r="I213" s="96" t="str">
        <f>IFERROR(VLOOKUP(D213,'Tabla 12'!$B$4:$E$6,3,FALSE)," ")</f>
        <v xml:space="preserve"> </v>
      </c>
      <c r="J213" s="95" t="str">
        <f>IFERROR(VLOOKUP(I213,'Tabla 12'!$D$5:$E$6,2,FALSE)," ")</f>
        <v xml:space="preserve"> </v>
      </c>
      <c r="K213" s="10"/>
      <c r="L213" s="10"/>
      <c r="M213" s="9"/>
      <c r="N213" s="10"/>
      <c r="O213" s="10"/>
      <c r="P213" s="10"/>
      <c r="Q213" s="10"/>
      <c r="R213" s="10"/>
      <c r="S213" s="10"/>
      <c r="T213" s="10"/>
      <c r="U213" s="10"/>
      <c r="V213" s="10"/>
      <c r="W213" s="10"/>
    </row>
    <row r="214" spans="1:23" ht="36.75" customHeight="1" thickBot="1" x14ac:dyDescent="0.35">
      <c r="A214" s="4" t="str">
        <f>'Matriz Nº2 Análisis'!A214</f>
        <v>22. 7</v>
      </c>
      <c r="B214" s="13" t="str">
        <f>IF(A214&lt;1,'Matriz Nº1 Identificación'!F214,'Matriz Nº2 Análisis'!B214)</f>
        <v xml:space="preserve"> </v>
      </c>
      <c r="C214" s="13" t="str">
        <f>IFERROR(IF(A214&lt;1,'Matriz Nº1 Identificación'!B214,'Matriz Nº2 Análisis'!E214)," ")</f>
        <v xml:space="preserve"> </v>
      </c>
      <c r="D214" s="13" t="str">
        <f>IF(A214&lt;1,'Matriz Nº1 Identificación'!B214,'Matriz Nº2 Análisis'!I214)</f>
        <v xml:space="preserve"> </v>
      </c>
      <c r="E214" s="102"/>
      <c r="F214" s="103"/>
      <c r="G214" s="103"/>
      <c r="H214" s="103"/>
      <c r="I214" s="96" t="str">
        <f>IFERROR(VLOOKUP(D214,'Tabla 12'!$B$4:$E$6,3,FALSE)," ")</f>
        <v xml:space="preserve"> </v>
      </c>
      <c r="J214" s="95" t="str">
        <f>IFERROR(VLOOKUP(I214,'Tabla 12'!$D$5:$E$6,2,FALSE)," ")</f>
        <v xml:space="preserve"> </v>
      </c>
      <c r="K214" s="10"/>
      <c r="L214" s="10"/>
      <c r="M214" s="9"/>
      <c r="N214" s="10"/>
      <c r="O214" s="10"/>
      <c r="P214" s="10"/>
      <c r="Q214" s="10"/>
      <c r="R214" s="10"/>
      <c r="S214" s="10"/>
      <c r="T214" s="10"/>
      <c r="U214" s="10"/>
      <c r="V214" s="10"/>
      <c r="W214" s="10"/>
    </row>
    <row r="215" spans="1:23" ht="34.5" customHeight="1" thickBot="1" x14ac:dyDescent="0.35">
      <c r="A215" s="73" t="str">
        <f>'Matriz Nº1 Identificación'!A215</f>
        <v xml:space="preserve">Objetivo Estratégico: </v>
      </c>
      <c r="B215" s="427">
        <f>+'Matriz Nº1 Identificación'!B215:H215</f>
        <v>0</v>
      </c>
      <c r="C215" s="428"/>
      <c r="D215" s="428"/>
      <c r="E215" s="428"/>
      <c r="F215" s="428"/>
      <c r="G215" s="428"/>
      <c r="H215" s="428"/>
      <c r="I215" s="428"/>
      <c r="J215" s="428"/>
    </row>
    <row r="216" spans="1:23" ht="34.5" customHeight="1" x14ac:dyDescent="0.3">
      <c r="A216" s="12" t="str">
        <f>'Matriz Nº1 Identificación'!A216</f>
        <v>Objetivo táctico</v>
      </c>
      <c r="B216" s="168" t="str">
        <f>+'Matriz Nº1 Identificación'!B216:H216</f>
        <v>23. Impulsar la demanda de los productos y servicios de la Imprenta Nacional, así como la imagen institucional.</v>
      </c>
      <c r="C216" s="169"/>
      <c r="D216" s="169"/>
      <c r="E216" s="169"/>
      <c r="F216" s="170"/>
      <c r="G216" s="170"/>
      <c r="H216" s="170"/>
      <c r="I216" s="170"/>
      <c r="J216" s="171"/>
    </row>
    <row r="217" spans="1:23" ht="36.75" customHeight="1" x14ac:dyDescent="0.3">
      <c r="A217" s="4" t="str">
        <f>'Matriz Nº2 Análisis'!A217</f>
        <v>23. 1</v>
      </c>
      <c r="B217" s="13" t="str">
        <f>IF(A217&lt;1,'Matriz Nº1 Identificación'!F217,'Matriz Nº2 Análisis'!B217)</f>
        <v xml:space="preserve"> </v>
      </c>
      <c r="C217" s="13" t="str">
        <f>IFERROR(IF(A217&lt;1,'Matriz Nº1 Identificación'!B217,'Matriz Nº2 Análisis'!E217)," ")</f>
        <v xml:space="preserve"> </v>
      </c>
      <c r="D217" s="13" t="str">
        <f>IF(A217&lt;1,'Matriz Nº1 Identificación'!B217,'Matriz Nº2 Análisis'!I217)</f>
        <v xml:space="preserve"> </v>
      </c>
      <c r="E217" s="102"/>
      <c r="F217" s="103"/>
      <c r="G217" s="103"/>
      <c r="H217" s="103"/>
      <c r="I217" s="96" t="str">
        <f>IFERROR(VLOOKUP(D217,'Tabla 12'!$B$4:$E$6,3,FALSE)," ")</f>
        <v xml:space="preserve"> </v>
      </c>
      <c r="J217" s="95" t="str">
        <f>IFERROR(VLOOKUP(I217,'Tabla 12'!$D$5:$E$6,2,FALSE)," ")</f>
        <v xml:space="preserve"> </v>
      </c>
      <c r="K217" s="10"/>
      <c r="L217" s="10"/>
      <c r="M217" s="9"/>
      <c r="N217" s="10"/>
      <c r="O217" s="10"/>
      <c r="P217" s="10"/>
      <c r="Q217" s="10"/>
      <c r="R217" s="10"/>
      <c r="S217" s="10"/>
      <c r="T217" s="10"/>
      <c r="U217" s="10"/>
      <c r="V217" s="10"/>
      <c r="W217" s="10"/>
    </row>
    <row r="218" spans="1:23" ht="36.75" customHeight="1" x14ac:dyDescent="0.3">
      <c r="A218" s="4" t="str">
        <f>'Matriz Nº2 Análisis'!A218</f>
        <v>23. 2</v>
      </c>
      <c r="B218" s="13" t="str">
        <f>IF(A218&lt;1,'Matriz Nº1 Identificación'!F218,'Matriz Nº2 Análisis'!B218)</f>
        <v xml:space="preserve"> </v>
      </c>
      <c r="C218" s="13" t="str">
        <f>IFERROR(IF(A218&lt;1,'Matriz Nº1 Identificación'!B218,'Matriz Nº2 Análisis'!E218)," ")</f>
        <v xml:space="preserve"> </v>
      </c>
      <c r="D218" s="13" t="str">
        <f>IF(A218&lt;1,'Matriz Nº1 Identificación'!B218,'Matriz Nº2 Análisis'!I218)</f>
        <v xml:space="preserve"> </v>
      </c>
      <c r="E218" s="102"/>
      <c r="F218" s="103"/>
      <c r="G218" s="103"/>
      <c r="H218" s="103"/>
      <c r="I218" s="96" t="str">
        <f>IFERROR(VLOOKUP(D218,'Tabla 12'!$B$4:$E$6,3,FALSE)," ")</f>
        <v xml:space="preserve"> </v>
      </c>
      <c r="J218" s="95" t="str">
        <f>IFERROR(VLOOKUP(I218,'Tabla 12'!$D$5:$E$6,2,FALSE)," ")</f>
        <v xml:space="preserve"> </v>
      </c>
      <c r="K218" s="10"/>
      <c r="L218" s="10"/>
      <c r="M218" s="9"/>
      <c r="N218" s="10"/>
      <c r="O218" s="10"/>
      <c r="P218" s="10"/>
      <c r="Q218" s="10"/>
      <c r="R218" s="10"/>
      <c r="S218" s="10"/>
      <c r="T218" s="10"/>
      <c r="U218" s="10"/>
      <c r="V218" s="10"/>
      <c r="W218" s="10"/>
    </row>
    <row r="219" spans="1:23" ht="36.75" customHeight="1" x14ac:dyDescent="0.3">
      <c r="A219" s="4" t="str">
        <f>'Matriz Nº2 Análisis'!A219</f>
        <v>23. 3</v>
      </c>
      <c r="B219" s="13" t="str">
        <f>IF(A219&lt;1,'Matriz Nº1 Identificación'!F219,'Matriz Nº2 Análisis'!B219)</f>
        <v xml:space="preserve"> </v>
      </c>
      <c r="C219" s="13" t="str">
        <f>IFERROR(IF(A219&lt;1,'Matriz Nº1 Identificación'!B219,'Matriz Nº2 Análisis'!E219)," ")</f>
        <v xml:space="preserve"> </v>
      </c>
      <c r="D219" s="13" t="str">
        <f>IF(A219&lt;1,'Matriz Nº1 Identificación'!B219,'Matriz Nº2 Análisis'!I219)</f>
        <v xml:space="preserve"> </v>
      </c>
      <c r="E219" s="102"/>
      <c r="F219" s="103"/>
      <c r="G219" s="103"/>
      <c r="H219" s="103"/>
      <c r="I219" s="96" t="str">
        <f>IFERROR(VLOOKUP(D219,'Tabla 12'!$B$4:$E$6,3,FALSE)," ")</f>
        <v xml:space="preserve"> </v>
      </c>
      <c r="J219" s="95" t="str">
        <f>IFERROR(VLOOKUP(I219,'Tabla 12'!$D$5:$E$6,2,FALSE)," ")</f>
        <v xml:space="preserve"> </v>
      </c>
      <c r="K219" s="10"/>
      <c r="L219" s="10"/>
      <c r="M219" s="9"/>
      <c r="N219" s="10"/>
      <c r="O219" s="10"/>
      <c r="P219" s="10"/>
      <c r="Q219" s="10"/>
      <c r="R219" s="10"/>
      <c r="S219" s="10"/>
      <c r="T219" s="10"/>
      <c r="U219" s="10"/>
      <c r="V219" s="10"/>
      <c r="W219" s="10"/>
    </row>
    <row r="220" spans="1:23" ht="36.75" customHeight="1" x14ac:dyDescent="0.3">
      <c r="A220" s="4" t="str">
        <f>'Matriz Nº2 Análisis'!A220</f>
        <v>23. 4</v>
      </c>
      <c r="B220" s="13" t="str">
        <f>IF(A220&lt;1,'Matriz Nº1 Identificación'!F220,'Matriz Nº2 Análisis'!B220)</f>
        <v xml:space="preserve"> </v>
      </c>
      <c r="C220" s="13" t="str">
        <f>IFERROR(IF(A220&lt;1,'Matriz Nº1 Identificación'!B220,'Matriz Nº2 Análisis'!E220)," ")</f>
        <v xml:space="preserve"> </v>
      </c>
      <c r="D220" s="13" t="str">
        <f>IF(A220&lt;1,'Matriz Nº1 Identificación'!B220,'Matriz Nº2 Análisis'!I220)</f>
        <v xml:space="preserve"> </v>
      </c>
      <c r="E220" s="102"/>
      <c r="F220" s="103"/>
      <c r="G220" s="103"/>
      <c r="H220" s="103"/>
      <c r="I220" s="96" t="str">
        <f>IFERROR(VLOOKUP(D220,'Tabla 12'!$B$4:$E$6,3,FALSE)," ")</f>
        <v xml:space="preserve"> </v>
      </c>
      <c r="J220" s="95" t="str">
        <f>IFERROR(VLOOKUP(I220,'Tabla 12'!$D$5:$E$6,2,FALSE)," ")</f>
        <v xml:space="preserve"> </v>
      </c>
      <c r="K220" s="10"/>
      <c r="L220" s="10"/>
      <c r="M220" s="9"/>
      <c r="N220" s="10"/>
      <c r="O220" s="10"/>
      <c r="P220" s="10"/>
      <c r="Q220" s="10"/>
      <c r="R220" s="10"/>
      <c r="S220" s="10"/>
      <c r="T220" s="10"/>
      <c r="U220" s="10"/>
      <c r="V220" s="10"/>
      <c r="W220" s="10"/>
    </row>
    <row r="221" spans="1:23" ht="36.75" customHeight="1" x14ac:dyDescent="0.3">
      <c r="A221" s="4" t="str">
        <f>'Matriz Nº2 Análisis'!A221</f>
        <v>23. 5</v>
      </c>
      <c r="B221" s="13" t="str">
        <f>IF(A221&lt;1,'Matriz Nº1 Identificación'!F221,'Matriz Nº2 Análisis'!B221)</f>
        <v xml:space="preserve"> </v>
      </c>
      <c r="C221" s="13" t="str">
        <f>IFERROR(IF(A221&lt;1,'Matriz Nº1 Identificación'!B221,'Matriz Nº2 Análisis'!E221)," ")</f>
        <v xml:space="preserve"> </v>
      </c>
      <c r="D221" s="13" t="str">
        <f>IF(A221&lt;1,'Matriz Nº1 Identificación'!B221,'Matriz Nº2 Análisis'!I221)</f>
        <v xml:space="preserve"> </v>
      </c>
      <c r="E221" s="102"/>
      <c r="F221" s="103"/>
      <c r="G221" s="103"/>
      <c r="H221" s="103"/>
      <c r="I221" s="96" t="str">
        <f>IFERROR(VLOOKUP(D221,'Tabla 12'!$B$4:$E$6,3,FALSE)," ")</f>
        <v xml:space="preserve"> </v>
      </c>
      <c r="J221" s="95" t="str">
        <f>IFERROR(VLOOKUP(I221,'Tabla 12'!$D$5:$E$6,2,FALSE)," ")</f>
        <v xml:space="preserve"> </v>
      </c>
      <c r="K221" s="10"/>
      <c r="L221" s="10"/>
      <c r="M221" s="9"/>
      <c r="N221" s="10"/>
      <c r="O221" s="10"/>
      <c r="P221" s="10"/>
      <c r="Q221" s="10"/>
      <c r="R221" s="10"/>
      <c r="S221" s="10"/>
      <c r="T221" s="10"/>
      <c r="U221" s="10"/>
      <c r="V221" s="10"/>
      <c r="W221" s="10"/>
    </row>
    <row r="222" spans="1:23" ht="36.75" customHeight="1" x14ac:dyDescent="0.3">
      <c r="A222" s="4" t="str">
        <f>'Matriz Nº2 Análisis'!A222</f>
        <v>23. 6</v>
      </c>
      <c r="B222" s="13" t="str">
        <f>IF(A222&lt;1,'Matriz Nº1 Identificación'!F222,'Matriz Nº2 Análisis'!B222)</f>
        <v xml:space="preserve"> </v>
      </c>
      <c r="C222" s="13" t="str">
        <f>IFERROR(IF(A222&lt;1,'Matriz Nº1 Identificación'!B222,'Matriz Nº2 Análisis'!E222)," ")</f>
        <v xml:space="preserve"> </v>
      </c>
      <c r="D222" s="13" t="str">
        <f>IF(A222&lt;1,'Matriz Nº1 Identificación'!B222,'Matriz Nº2 Análisis'!I222)</f>
        <v xml:space="preserve"> </v>
      </c>
      <c r="E222" s="102"/>
      <c r="F222" s="103"/>
      <c r="G222" s="103"/>
      <c r="H222" s="103"/>
      <c r="I222" s="96" t="str">
        <f>IFERROR(VLOOKUP(D222,'Tabla 12'!$B$4:$E$6,3,FALSE)," ")</f>
        <v xml:space="preserve"> </v>
      </c>
      <c r="J222" s="95" t="str">
        <f>IFERROR(VLOOKUP(I222,'Tabla 12'!$D$5:$E$6,2,FALSE)," ")</f>
        <v xml:space="preserve"> </v>
      </c>
      <c r="K222" s="10"/>
      <c r="L222" s="10"/>
      <c r="M222" s="9"/>
      <c r="N222" s="10"/>
      <c r="O222" s="10"/>
      <c r="P222" s="10"/>
      <c r="Q222" s="10"/>
      <c r="R222" s="10"/>
      <c r="S222" s="10"/>
      <c r="T222" s="10"/>
      <c r="U222" s="10"/>
      <c r="V222" s="10"/>
      <c r="W222" s="10"/>
    </row>
    <row r="223" spans="1:23" ht="36.75" customHeight="1" thickBot="1" x14ac:dyDescent="0.35">
      <c r="A223" s="4" t="str">
        <f>'Matriz Nº2 Análisis'!A223</f>
        <v>23. 7</v>
      </c>
      <c r="B223" s="13" t="str">
        <f>IF(A223&lt;1,'Matriz Nº1 Identificación'!F223,'Matriz Nº2 Análisis'!B223)</f>
        <v xml:space="preserve"> </v>
      </c>
      <c r="C223" s="13" t="str">
        <f>IFERROR(IF(A223&lt;1,'Matriz Nº1 Identificación'!B223,'Matriz Nº2 Análisis'!E223)," ")</f>
        <v xml:space="preserve"> </v>
      </c>
      <c r="D223" s="13" t="str">
        <f>IF(A223&lt;1,'Matriz Nº1 Identificación'!B223,'Matriz Nº2 Análisis'!I223)</f>
        <v xml:space="preserve"> </v>
      </c>
      <c r="E223" s="102"/>
      <c r="F223" s="103"/>
      <c r="G223" s="103"/>
      <c r="H223" s="103"/>
      <c r="I223" s="96" t="str">
        <f>IFERROR(VLOOKUP(D223,'Tabla 12'!$B$4:$E$6,3,FALSE)," ")</f>
        <v xml:space="preserve"> </v>
      </c>
      <c r="J223" s="95" t="str">
        <f>IFERROR(VLOOKUP(I223,'Tabla 12'!$D$5:$E$6,2,FALSE)," ")</f>
        <v xml:space="preserve"> </v>
      </c>
      <c r="K223" s="10"/>
      <c r="L223" s="10"/>
      <c r="M223" s="9"/>
      <c r="N223" s="10"/>
      <c r="O223" s="10"/>
      <c r="P223" s="10"/>
      <c r="Q223" s="10"/>
      <c r="R223" s="10"/>
      <c r="S223" s="10"/>
      <c r="T223" s="10"/>
      <c r="U223" s="10"/>
      <c r="V223" s="10"/>
      <c r="W223" s="10"/>
    </row>
    <row r="224" spans="1:23" ht="34.5" customHeight="1" thickBot="1" x14ac:dyDescent="0.35">
      <c r="A224" s="73" t="str">
        <f>'Matriz Nº1 Identificación'!A224</f>
        <v xml:space="preserve">Objetivo Estratégico: </v>
      </c>
      <c r="B224" s="427">
        <f>+'Matriz Nº1 Identificación'!B224:H224</f>
        <v>0</v>
      </c>
      <c r="C224" s="428"/>
      <c r="D224" s="428"/>
      <c r="E224" s="428"/>
      <c r="F224" s="428"/>
      <c r="G224" s="428"/>
      <c r="H224" s="428"/>
      <c r="I224" s="428"/>
      <c r="J224" s="428"/>
    </row>
    <row r="225" spans="1:23" ht="34.5" customHeight="1" x14ac:dyDescent="0.3">
      <c r="A225" s="12" t="str">
        <f>'Matriz Nº1 Identificación'!A225</f>
        <v>Objetivo táctico</v>
      </c>
      <c r="B225" s="168" t="str">
        <f>+'Matriz Nº1 Identificación'!B225:H225</f>
        <v>24. Generar condiciones materiales para el cumplimiento de la misión de la Imprenta Nacional</v>
      </c>
      <c r="C225" s="169"/>
      <c r="D225" s="169"/>
      <c r="E225" s="169"/>
      <c r="F225" s="170"/>
      <c r="G225" s="170"/>
      <c r="H225" s="170"/>
      <c r="I225" s="170"/>
      <c r="J225" s="171"/>
    </row>
    <row r="226" spans="1:23" ht="36.75" customHeight="1" x14ac:dyDescent="0.3">
      <c r="A226" s="4" t="str">
        <f>'Matriz Nº2 Análisis'!A226</f>
        <v>24. 1</v>
      </c>
      <c r="B226" s="13" t="str">
        <f>IF(A226&lt;1,'Matriz Nº1 Identificación'!F226,'Matriz Nº2 Análisis'!B226)</f>
        <v xml:space="preserve"> </v>
      </c>
      <c r="C226" s="13" t="str">
        <f>IFERROR(IF(A226&lt;1,'Matriz Nº1 Identificación'!B226,'Matriz Nº2 Análisis'!E226)," ")</f>
        <v xml:space="preserve"> </v>
      </c>
      <c r="D226" s="13" t="str">
        <f>IF(A226&lt;1,'Matriz Nº1 Identificación'!B226,'Matriz Nº2 Análisis'!I226)</f>
        <v xml:space="preserve"> </v>
      </c>
      <c r="E226" s="102"/>
      <c r="F226" s="103"/>
      <c r="G226" s="103"/>
      <c r="H226" s="103"/>
      <c r="I226" s="96" t="str">
        <f>IFERROR(VLOOKUP(D226,'Tabla 12'!$B$4:$E$6,3,FALSE)," ")</f>
        <v xml:space="preserve"> </v>
      </c>
      <c r="J226" s="95" t="str">
        <f>IFERROR(VLOOKUP(I226,'Tabla 12'!$D$5:$E$6,2,FALSE)," ")</f>
        <v xml:space="preserve"> </v>
      </c>
      <c r="K226" s="10"/>
      <c r="L226" s="10"/>
      <c r="M226" s="9"/>
      <c r="N226" s="10"/>
      <c r="O226" s="10"/>
      <c r="P226" s="10"/>
      <c r="Q226" s="10"/>
      <c r="R226" s="10"/>
      <c r="S226" s="10"/>
      <c r="T226" s="10"/>
      <c r="U226" s="10"/>
      <c r="V226" s="10"/>
      <c r="W226" s="10"/>
    </row>
    <row r="227" spans="1:23" ht="36.75" customHeight="1" x14ac:dyDescent="0.3">
      <c r="A227" s="4" t="str">
        <f>'Matriz Nº2 Análisis'!A227</f>
        <v>24. 2</v>
      </c>
      <c r="B227" s="13" t="str">
        <f>IF(A227&lt;1,'Matriz Nº1 Identificación'!F227,'Matriz Nº2 Análisis'!B227)</f>
        <v xml:space="preserve"> </v>
      </c>
      <c r="C227" s="13" t="str">
        <f>IFERROR(IF(A227&lt;1,'Matriz Nº1 Identificación'!B227,'Matriz Nº2 Análisis'!E227)," ")</f>
        <v xml:space="preserve"> </v>
      </c>
      <c r="D227" s="13" t="str">
        <f>IF(A227&lt;1,'Matriz Nº1 Identificación'!B227,'Matriz Nº2 Análisis'!I227)</f>
        <v xml:space="preserve"> </v>
      </c>
      <c r="E227" s="102"/>
      <c r="F227" s="103"/>
      <c r="G227" s="103"/>
      <c r="H227" s="103"/>
      <c r="I227" s="96" t="str">
        <f>IFERROR(VLOOKUP(D227,'Tabla 12'!$B$4:$E$6,3,FALSE)," ")</f>
        <v xml:space="preserve"> </v>
      </c>
      <c r="J227" s="95" t="str">
        <f>IFERROR(VLOOKUP(I227,'Tabla 12'!$D$5:$E$6,2,FALSE)," ")</f>
        <v xml:space="preserve"> </v>
      </c>
      <c r="K227" s="10"/>
      <c r="L227" s="10"/>
      <c r="M227" s="9"/>
      <c r="N227" s="10"/>
      <c r="O227" s="10"/>
      <c r="P227" s="10"/>
      <c r="Q227" s="10"/>
      <c r="R227" s="10"/>
      <c r="S227" s="10"/>
      <c r="T227" s="10"/>
      <c r="U227" s="10"/>
      <c r="V227" s="10"/>
      <c r="W227" s="10"/>
    </row>
    <row r="228" spans="1:23" ht="36.75" customHeight="1" x14ac:dyDescent="0.3">
      <c r="A228" s="4" t="str">
        <f>'Matriz Nº2 Análisis'!A228</f>
        <v>24. 3</v>
      </c>
      <c r="B228" s="13" t="str">
        <f>IF(A228&lt;1,'Matriz Nº1 Identificación'!F228,'Matriz Nº2 Análisis'!B228)</f>
        <v xml:space="preserve"> </v>
      </c>
      <c r="C228" s="13" t="str">
        <f>IFERROR(IF(A228&lt;1,'Matriz Nº1 Identificación'!B228,'Matriz Nº2 Análisis'!E228)," ")</f>
        <v xml:space="preserve"> </v>
      </c>
      <c r="D228" s="13" t="str">
        <f>IF(A228&lt;1,'Matriz Nº1 Identificación'!B228,'Matriz Nº2 Análisis'!I228)</f>
        <v xml:space="preserve"> </v>
      </c>
      <c r="E228" s="102"/>
      <c r="F228" s="103"/>
      <c r="G228" s="103"/>
      <c r="H228" s="103"/>
      <c r="I228" s="96" t="str">
        <f>IFERROR(VLOOKUP(D228,'Tabla 12'!$B$4:$E$6,3,FALSE)," ")</f>
        <v xml:space="preserve"> </v>
      </c>
      <c r="J228" s="95" t="str">
        <f>IFERROR(VLOOKUP(I228,'Tabla 12'!$D$5:$E$6,2,FALSE)," ")</f>
        <v xml:space="preserve"> </v>
      </c>
      <c r="K228" s="10"/>
      <c r="L228" s="10"/>
      <c r="M228" s="9"/>
      <c r="N228" s="10"/>
      <c r="O228" s="10"/>
      <c r="P228" s="10"/>
      <c r="Q228" s="10"/>
      <c r="R228" s="10"/>
      <c r="S228" s="10"/>
      <c r="T228" s="10"/>
      <c r="U228" s="10"/>
      <c r="V228" s="10"/>
      <c r="W228" s="10"/>
    </row>
    <row r="229" spans="1:23" ht="36.75" customHeight="1" x14ac:dyDescent="0.3">
      <c r="A229" s="4" t="str">
        <f>'Matriz Nº2 Análisis'!A229</f>
        <v>24. 4</v>
      </c>
      <c r="B229" s="13" t="str">
        <f>IF(A229&lt;1,'Matriz Nº1 Identificación'!F229,'Matriz Nº2 Análisis'!B229)</f>
        <v xml:space="preserve"> </v>
      </c>
      <c r="C229" s="13" t="str">
        <f>IFERROR(IF(A229&lt;1,'Matriz Nº1 Identificación'!B229,'Matriz Nº2 Análisis'!E229)," ")</f>
        <v xml:space="preserve"> </v>
      </c>
      <c r="D229" s="13" t="str">
        <f>IF(A229&lt;1,'Matriz Nº1 Identificación'!B229,'Matriz Nº2 Análisis'!I229)</f>
        <v xml:space="preserve"> </v>
      </c>
      <c r="E229" s="102"/>
      <c r="F229" s="103"/>
      <c r="G229" s="103"/>
      <c r="H229" s="103"/>
      <c r="I229" s="96" t="str">
        <f>IFERROR(VLOOKUP(D229,'Tabla 12'!$B$4:$E$6,3,FALSE)," ")</f>
        <v xml:space="preserve"> </v>
      </c>
      <c r="J229" s="95" t="str">
        <f>IFERROR(VLOOKUP(I229,'Tabla 12'!$D$5:$E$6,2,FALSE)," ")</f>
        <v xml:space="preserve"> </v>
      </c>
      <c r="K229" s="10"/>
      <c r="L229" s="10"/>
      <c r="M229" s="9"/>
      <c r="N229" s="10"/>
      <c r="O229" s="10"/>
      <c r="P229" s="10"/>
      <c r="Q229" s="10"/>
      <c r="R229" s="10"/>
      <c r="S229" s="10"/>
      <c r="T229" s="10"/>
      <c r="U229" s="10"/>
      <c r="V229" s="10"/>
      <c r="W229" s="10"/>
    </row>
    <row r="230" spans="1:23" ht="36.75" customHeight="1" x14ac:dyDescent="0.3">
      <c r="A230" s="4" t="str">
        <f>'Matriz Nº2 Análisis'!A230</f>
        <v>24. 5</v>
      </c>
      <c r="B230" s="13" t="str">
        <f>IF(A230&lt;1,'Matriz Nº1 Identificación'!F230,'Matriz Nº2 Análisis'!B230)</f>
        <v xml:space="preserve"> </v>
      </c>
      <c r="C230" s="13" t="str">
        <f>IFERROR(IF(A230&lt;1,'Matriz Nº1 Identificación'!B230,'Matriz Nº2 Análisis'!E230)," ")</f>
        <v xml:space="preserve"> </v>
      </c>
      <c r="D230" s="13" t="str">
        <f>IF(A230&lt;1,'Matriz Nº1 Identificación'!B230,'Matriz Nº2 Análisis'!I230)</f>
        <v xml:space="preserve"> </v>
      </c>
      <c r="E230" s="102"/>
      <c r="F230" s="103"/>
      <c r="G230" s="103"/>
      <c r="H230" s="103"/>
      <c r="I230" s="96" t="str">
        <f>IFERROR(VLOOKUP(D230,'Tabla 12'!$B$4:$E$6,3,FALSE)," ")</f>
        <v xml:space="preserve"> </v>
      </c>
      <c r="J230" s="95" t="str">
        <f>IFERROR(VLOOKUP(I230,'Tabla 12'!$D$5:$E$6,2,FALSE)," ")</f>
        <v xml:space="preserve"> </v>
      </c>
      <c r="K230" s="10"/>
      <c r="L230" s="10"/>
      <c r="M230" s="9"/>
      <c r="N230" s="10"/>
      <c r="O230" s="10"/>
      <c r="P230" s="10"/>
      <c r="Q230" s="10"/>
      <c r="R230" s="10"/>
      <c r="S230" s="10"/>
      <c r="T230" s="10"/>
      <c r="U230" s="10"/>
      <c r="V230" s="10"/>
      <c r="W230" s="10"/>
    </row>
    <row r="231" spans="1:23" ht="36.75" customHeight="1" x14ac:dyDescent="0.3">
      <c r="A231" s="4" t="str">
        <f>'Matriz Nº2 Análisis'!A231</f>
        <v>24. 6</v>
      </c>
      <c r="B231" s="13" t="str">
        <f>IF(A231&lt;1,'Matriz Nº1 Identificación'!F231,'Matriz Nº2 Análisis'!B231)</f>
        <v xml:space="preserve"> </v>
      </c>
      <c r="C231" s="13" t="str">
        <f>IFERROR(IF(A231&lt;1,'Matriz Nº1 Identificación'!B231,'Matriz Nº2 Análisis'!E231)," ")</f>
        <v xml:space="preserve"> </v>
      </c>
      <c r="D231" s="13" t="str">
        <f>IF(A231&lt;1,'Matriz Nº1 Identificación'!B231,'Matriz Nº2 Análisis'!I231)</f>
        <v xml:space="preserve"> </v>
      </c>
      <c r="E231" s="102"/>
      <c r="F231" s="103"/>
      <c r="G231" s="103"/>
      <c r="H231" s="103"/>
      <c r="I231" s="96" t="str">
        <f>IFERROR(VLOOKUP(D231,'Tabla 12'!$B$4:$E$6,3,FALSE)," ")</f>
        <v xml:space="preserve"> </v>
      </c>
      <c r="J231" s="95" t="str">
        <f>IFERROR(VLOOKUP(I231,'Tabla 12'!$D$5:$E$6,2,FALSE)," ")</f>
        <v xml:space="preserve"> </v>
      </c>
      <c r="K231" s="10"/>
      <c r="L231" s="10"/>
      <c r="M231" s="9"/>
      <c r="N231" s="10"/>
      <c r="O231" s="10"/>
      <c r="P231" s="10"/>
      <c r="Q231" s="10"/>
      <c r="R231" s="10"/>
      <c r="S231" s="10"/>
      <c r="T231" s="10"/>
      <c r="U231" s="10"/>
      <c r="V231" s="10"/>
      <c r="W231" s="10"/>
    </row>
    <row r="232" spans="1:23" ht="36.75" customHeight="1" thickBot="1" x14ac:dyDescent="0.35">
      <c r="A232" s="4" t="str">
        <f>'Matriz Nº2 Análisis'!A232</f>
        <v>24. 7</v>
      </c>
      <c r="B232" s="13" t="str">
        <f>IF(A232&lt;1,'Matriz Nº1 Identificación'!F232,'Matriz Nº2 Análisis'!B232)</f>
        <v xml:space="preserve"> </v>
      </c>
      <c r="C232" s="13" t="str">
        <f>IFERROR(IF(A232&lt;1,'Matriz Nº1 Identificación'!B232,'Matriz Nº2 Análisis'!E232)," ")</f>
        <v xml:space="preserve"> </v>
      </c>
      <c r="D232" s="13" t="str">
        <f>IF(A232&lt;1,'Matriz Nº1 Identificación'!B232,'Matriz Nº2 Análisis'!I232)</f>
        <v xml:space="preserve"> </v>
      </c>
      <c r="E232" s="102"/>
      <c r="F232" s="103"/>
      <c r="G232" s="103"/>
      <c r="H232" s="103"/>
      <c r="I232" s="96" t="str">
        <f>IFERROR(VLOOKUP(D232,'Tabla 12'!$B$4:$E$6,3,FALSE)," ")</f>
        <v xml:space="preserve"> </v>
      </c>
      <c r="J232" s="95" t="str">
        <f>IFERROR(VLOOKUP(I232,'Tabla 12'!$D$5:$E$6,2,FALSE)," ")</f>
        <v xml:space="preserve"> </v>
      </c>
      <c r="K232" s="10"/>
      <c r="L232" s="10"/>
      <c r="M232" s="9"/>
      <c r="N232" s="10"/>
      <c r="O232" s="10"/>
      <c r="P232" s="10"/>
      <c r="Q232" s="10"/>
      <c r="R232" s="10"/>
      <c r="S232" s="10"/>
      <c r="T232" s="10"/>
      <c r="U232" s="10"/>
      <c r="V232" s="10"/>
      <c r="W232" s="10"/>
    </row>
    <row r="233" spans="1:23" ht="34.5" customHeight="1" thickBot="1" x14ac:dyDescent="0.35">
      <c r="A233" s="73" t="str">
        <f>'Matriz Nº1 Identificación'!A233</f>
        <v xml:space="preserve">Objetivo Estratégico: </v>
      </c>
      <c r="B233" s="427">
        <f>+'Matriz Nº1 Identificación'!B233:H233</f>
        <v>0</v>
      </c>
      <c r="C233" s="428"/>
      <c r="D233" s="428"/>
      <c r="E233" s="428"/>
      <c r="F233" s="428"/>
      <c r="G233" s="428"/>
      <c r="H233" s="428"/>
      <c r="I233" s="428"/>
      <c r="J233" s="428"/>
    </row>
    <row r="234" spans="1:23" ht="34.5" customHeight="1" x14ac:dyDescent="0.3">
      <c r="A234" s="12" t="str">
        <f>'Matriz Nº1 Identificación'!A234</f>
        <v>Objetivo táctico</v>
      </c>
      <c r="B234" s="168" t="str">
        <f>+'Matriz Nº1 Identificación'!B234:H234</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34" s="169"/>
      <c r="D234" s="169"/>
      <c r="E234" s="169"/>
      <c r="F234" s="170"/>
      <c r="G234" s="170"/>
      <c r="H234" s="170"/>
      <c r="I234" s="170"/>
      <c r="J234" s="171"/>
    </row>
    <row r="235" spans="1:23" ht="36.75" customHeight="1" x14ac:dyDescent="0.3">
      <c r="A235" s="4" t="str">
        <f>'Matriz Nº2 Análisis'!A235</f>
        <v>25. 1</v>
      </c>
      <c r="B235" s="13" t="str">
        <f>IF(A235&lt;1,'Matriz Nº1 Identificación'!F235,'Matriz Nº2 Análisis'!B235)</f>
        <v xml:space="preserve"> </v>
      </c>
      <c r="C235" s="13" t="str">
        <f>IFERROR(IF(A235&lt;1,'Matriz Nº1 Identificación'!B235,'Matriz Nº2 Análisis'!E235)," ")</f>
        <v xml:space="preserve"> </v>
      </c>
      <c r="D235" s="13" t="str">
        <f>IF(A235&lt;1,'Matriz Nº1 Identificación'!B235,'Matriz Nº2 Análisis'!I235)</f>
        <v xml:space="preserve"> </v>
      </c>
      <c r="E235" s="102"/>
      <c r="F235" s="103"/>
      <c r="G235" s="103"/>
      <c r="H235" s="103"/>
      <c r="I235" s="96" t="str">
        <f>IFERROR(VLOOKUP(D235,'Tabla 12'!$B$4:$E$6,3,FALSE)," ")</f>
        <v xml:space="preserve"> </v>
      </c>
      <c r="J235" s="95" t="str">
        <f>IFERROR(VLOOKUP(I235,'Tabla 12'!$D$5:$E$6,2,FALSE)," ")</f>
        <v xml:space="preserve"> </v>
      </c>
      <c r="K235" s="10"/>
      <c r="L235" s="10"/>
      <c r="M235" s="9"/>
      <c r="N235" s="10"/>
      <c r="O235" s="10"/>
      <c r="P235" s="10"/>
      <c r="Q235" s="10"/>
      <c r="R235" s="10"/>
      <c r="S235" s="10"/>
      <c r="T235" s="10"/>
      <c r="U235" s="10"/>
      <c r="V235" s="10"/>
      <c r="W235" s="10"/>
    </row>
    <row r="236" spans="1:23" ht="36.75" customHeight="1" x14ac:dyDescent="0.3">
      <c r="A236" s="4" t="str">
        <f>'Matriz Nº2 Análisis'!A236</f>
        <v>25. 2</v>
      </c>
      <c r="B236" s="13" t="str">
        <f>IF(A236&lt;1,'Matriz Nº1 Identificación'!F236,'Matriz Nº2 Análisis'!B236)</f>
        <v xml:space="preserve"> </v>
      </c>
      <c r="C236" s="13" t="str">
        <f>IFERROR(IF(A236&lt;1,'Matriz Nº1 Identificación'!B236,'Matriz Nº2 Análisis'!E236)," ")</f>
        <v xml:space="preserve"> </v>
      </c>
      <c r="D236" s="13" t="str">
        <f>IF(A236&lt;1,'Matriz Nº1 Identificación'!B236,'Matriz Nº2 Análisis'!I236)</f>
        <v xml:space="preserve"> </v>
      </c>
      <c r="E236" s="102"/>
      <c r="F236" s="103"/>
      <c r="G236" s="103"/>
      <c r="H236" s="103"/>
      <c r="I236" s="96" t="str">
        <f>IFERROR(VLOOKUP(D236,'Tabla 12'!$B$4:$E$6,3,FALSE)," ")</f>
        <v xml:space="preserve"> </v>
      </c>
      <c r="J236" s="95" t="str">
        <f>IFERROR(VLOOKUP(I236,'Tabla 12'!$D$5:$E$6,2,FALSE)," ")</f>
        <v xml:space="preserve"> </v>
      </c>
      <c r="K236" s="10"/>
      <c r="L236" s="10"/>
      <c r="M236" s="9"/>
      <c r="N236" s="10"/>
      <c r="O236" s="10"/>
      <c r="P236" s="10"/>
      <c r="Q236" s="10"/>
      <c r="R236" s="10"/>
      <c r="S236" s="10"/>
      <c r="T236" s="10"/>
      <c r="U236" s="10"/>
      <c r="V236" s="10"/>
      <c r="W236" s="10"/>
    </row>
    <row r="237" spans="1:23" ht="36.75" customHeight="1" x14ac:dyDescent="0.3">
      <c r="A237" s="4" t="str">
        <f>'Matriz Nº2 Análisis'!A237</f>
        <v>25. 3</v>
      </c>
      <c r="B237" s="13" t="str">
        <f>IF(A237&lt;1,'Matriz Nº1 Identificación'!F237,'Matriz Nº2 Análisis'!B237)</f>
        <v xml:space="preserve"> </v>
      </c>
      <c r="C237" s="13" t="str">
        <f>IFERROR(IF(A237&lt;1,'Matriz Nº1 Identificación'!B237,'Matriz Nº2 Análisis'!E237)," ")</f>
        <v xml:space="preserve"> </v>
      </c>
      <c r="D237" s="13" t="str">
        <f>IF(A237&lt;1,'Matriz Nº1 Identificación'!B237,'Matriz Nº2 Análisis'!I237)</f>
        <v xml:space="preserve"> </v>
      </c>
      <c r="E237" s="102"/>
      <c r="F237" s="103"/>
      <c r="G237" s="103"/>
      <c r="H237" s="103"/>
      <c r="I237" s="96" t="str">
        <f>IFERROR(VLOOKUP(D237,'Tabla 12'!$B$4:$E$6,3,FALSE)," ")</f>
        <v xml:space="preserve"> </v>
      </c>
      <c r="J237" s="95" t="str">
        <f>IFERROR(VLOOKUP(I237,'Tabla 12'!$D$5:$E$6,2,FALSE)," ")</f>
        <v xml:space="preserve"> </v>
      </c>
      <c r="K237" s="10"/>
      <c r="L237" s="10"/>
      <c r="M237" s="9"/>
      <c r="N237" s="10"/>
      <c r="O237" s="10"/>
      <c r="P237" s="10"/>
      <c r="Q237" s="10"/>
      <c r="R237" s="10"/>
      <c r="S237" s="10"/>
      <c r="T237" s="10"/>
      <c r="U237" s="10"/>
      <c r="V237" s="10"/>
      <c r="W237" s="10"/>
    </row>
    <row r="238" spans="1:23" ht="36.75" customHeight="1" x14ac:dyDescent="0.3">
      <c r="A238" s="4" t="str">
        <f>'Matriz Nº2 Análisis'!A238</f>
        <v>25. 4</v>
      </c>
      <c r="B238" s="13" t="str">
        <f>IF(A238&lt;1,'Matriz Nº1 Identificación'!F238,'Matriz Nº2 Análisis'!B238)</f>
        <v xml:space="preserve"> </v>
      </c>
      <c r="C238" s="13" t="str">
        <f>IFERROR(IF(A238&lt;1,'Matriz Nº1 Identificación'!B238,'Matriz Nº2 Análisis'!E238)," ")</f>
        <v xml:space="preserve"> </v>
      </c>
      <c r="D238" s="13" t="str">
        <f>IF(A238&lt;1,'Matriz Nº1 Identificación'!B238,'Matriz Nº2 Análisis'!I238)</f>
        <v xml:space="preserve"> </v>
      </c>
      <c r="E238" s="102"/>
      <c r="F238" s="103"/>
      <c r="G238" s="103"/>
      <c r="H238" s="103"/>
      <c r="I238" s="96" t="str">
        <f>IFERROR(VLOOKUP(D238,'Tabla 12'!$B$4:$E$6,3,FALSE)," ")</f>
        <v xml:space="preserve"> </v>
      </c>
      <c r="J238" s="95" t="str">
        <f>IFERROR(VLOOKUP(I238,'Tabla 12'!$D$5:$E$6,2,FALSE)," ")</f>
        <v xml:space="preserve"> </v>
      </c>
      <c r="K238" s="10"/>
      <c r="L238" s="10"/>
      <c r="M238" s="9"/>
      <c r="N238" s="10"/>
      <c r="O238" s="10"/>
      <c r="P238" s="10"/>
      <c r="Q238" s="10"/>
      <c r="R238" s="10"/>
      <c r="S238" s="10"/>
      <c r="T238" s="10"/>
      <c r="U238" s="10"/>
      <c r="V238" s="10"/>
      <c r="W238" s="10"/>
    </row>
    <row r="239" spans="1:23" ht="36.75" customHeight="1" x14ac:dyDescent="0.3">
      <c r="A239" s="4" t="str">
        <f>'Matriz Nº2 Análisis'!A239</f>
        <v>25. 5</v>
      </c>
      <c r="B239" s="13" t="str">
        <f>IF(A239&lt;1,'Matriz Nº1 Identificación'!F239,'Matriz Nº2 Análisis'!B239)</f>
        <v xml:space="preserve"> </v>
      </c>
      <c r="C239" s="13" t="str">
        <f>IFERROR(IF(A239&lt;1,'Matriz Nº1 Identificación'!B239,'Matriz Nº2 Análisis'!E239)," ")</f>
        <v xml:space="preserve"> </v>
      </c>
      <c r="D239" s="13" t="str">
        <f>IF(A239&lt;1,'Matriz Nº1 Identificación'!B239,'Matriz Nº2 Análisis'!I239)</f>
        <v xml:space="preserve"> </v>
      </c>
      <c r="E239" s="102"/>
      <c r="F239" s="103"/>
      <c r="G239" s="103"/>
      <c r="H239" s="103"/>
      <c r="I239" s="96" t="str">
        <f>IFERROR(VLOOKUP(D239,'Tabla 12'!$B$4:$E$6,3,FALSE)," ")</f>
        <v xml:space="preserve"> </v>
      </c>
      <c r="J239" s="95" t="str">
        <f>IFERROR(VLOOKUP(I239,'Tabla 12'!$D$5:$E$6,2,FALSE)," ")</f>
        <v xml:space="preserve"> </v>
      </c>
      <c r="K239" s="10"/>
      <c r="L239" s="10"/>
      <c r="M239" s="9"/>
      <c r="N239" s="10"/>
      <c r="O239" s="10"/>
      <c r="P239" s="10"/>
      <c r="Q239" s="10"/>
      <c r="R239" s="10"/>
      <c r="S239" s="10"/>
      <c r="T239" s="10"/>
      <c r="U239" s="10"/>
      <c r="V239" s="10"/>
      <c r="W239" s="10"/>
    </row>
    <row r="240" spans="1:23" ht="36.75" customHeight="1" x14ac:dyDescent="0.3">
      <c r="A240" s="4" t="str">
        <f>'Matriz Nº2 Análisis'!A240</f>
        <v>25. 6</v>
      </c>
      <c r="B240" s="13" t="str">
        <f>IF(A240&lt;1,'Matriz Nº1 Identificación'!F240,'Matriz Nº2 Análisis'!B240)</f>
        <v xml:space="preserve"> </v>
      </c>
      <c r="C240" s="13" t="str">
        <f>IFERROR(IF(A240&lt;1,'Matriz Nº1 Identificación'!B240,'Matriz Nº2 Análisis'!E240)," ")</f>
        <v xml:space="preserve"> </v>
      </c>
      <c r="D240" s="13" t="str">
        <f>IF(A240&lt;1,'Matriz Nº1 Identificación'!B240,'Matriz Nº2 Análisis'!I240)</f>
        <v xml:space="preserve"> </v>
      </c>
      <c r="E240" s="102"/>
      <c r="F240" s="103"/>
      <c r="G240" s="103"/>
      <c r="H240" s="103"/>
      <c r="I240" s="96" t="str">
        <f>IFERROR(VLOOKUP(D240,'Tabla 12'!$B$4:$E$6,3,FALSE)," ")</f>
        <v xml:space="preserve"> </v>
      </c>
      <c r="J240" s="95" t="str">
        <f>IFERROR(VLOOKUP(I240,'Tabla 12'!$D$5:$E$6,2,FALSE)," ")</f>
        <v xml:space="preserve"> </v>
      </c>
      <c r="K240" s="10"/>
      <c r="L240" s="10"/>
      <c r="M240" s="9"/>
      <c r="N240" s="10"/>
      <c r="O240" s="10"/>
      <c r="P240" s="10"/>
      <c r="Q240" s="10"/>
      <c r="R240" s="10"/>
      <c r="S240" s="10"/>
      <c r="T240" s="10"/>
      <c r="U240" s="10"/>
      <c r="V240" s="10"/>
      <c r="W240" s="10"/>
    </row>
    <row r="241" spans="1:23" ht="36.75" customHeight="1" thickBot="1" x14ac:dyDescent="0.35">
      <c r="A241" s="4" t="str">
        <f>'Matriz Nº2 Análisis'!A241</f>
        <v>25. 7</v>
      </c>
      <c r="B241" s="13" t="str">
        <f>IF(A241&lt;1,'Matriz Nº1 Identificación'!F241,'Matriz Nº2 Análisis'!B241)</f>
        <v xml:space="preserve"> </v>
      </c>
      <c r="C241" s="13" t="str">
        <f>IFERROR(IF(A241&lt;1,'Matriz Nº1 Identificación'!B241,'Matriz Nº2 Análisis'!E241)," ")</f>
        <v xml:space="preserve"> </v>
      </c>
      <c r="D241" s="13" t="str">
        <f>IF(A241&lt;1,'Matriz Nº1 Identificación'!B241,'Matriz Nº2 Análisis'!I241)</f>
        <v xml:space="preserve"> </v>
      </c>
      <c r="E241" s="102"/>
      <c r="F241" s="103"/>
      <c r="G241" s="103"/>
      <c r="H241" s="103"/>
      <c r="I241" s="96" t="str">
        <f>IFERROR(VLOOKUP(D241,'Tabla 12'!$B$4:$E$6,3,FALSE)," ")</f>
        <v xml:space="preserve"> </v>
      </c>
      <c r="J241" s="95" t="str">
        <f>IFERROR(VLOOKUP(I241,'Tabla 12'!$D$5:$E$6,2,FALSE)," ")</f>
        <v xml:space="preserve"> </v>
      </c>
      <c r="K241" s="10"/>
      <c r="L241" s="10"/>
      <c r="M241" s="9"/>
      <c r="N241" s="10"/>
      <c r="O241" s="10"/>
      <c r="P241" s="10"/>
      <c r="Q241" s="10"/>
      <c r="R241" s="10"/>
      <c r="S241" s="10"/>
      <c r="T241" s="10"/>
      <c r="U241" s="10"/>
      <c r="V241" s="10"/>
      <c r="W241" s="10"/>
    </row>
    <row r="242" spans="1:23" ht="34.5" customHeight="1" thickBot="1" x14ac:dyDescent="0.35">
      <c r="A242" s="73" t="str">
        <f>'Matriz Nº1 Identificación'!A242</f>
        <v xml:space="preserve">Objetivo Estratégico: </v>
      </c>
      <c r="B242" s="427">
        <f>+'Matriz Nº1 Identificación'!B242:H242</f>
        <v>0</v>
      </c>
      <c r="C242" s="428"/>
      <c r="D242" s="428"/>
      <c r="E242" s="428"/>
      <c r="F242" s="428"/>
      <c r="G242" s="428"/>
      <c r="H242" s="428"/>
      <c r="I242" s="428"/>
      <c r="J242" s="428"/>
    </row>
    <row r="243" spans="1:23" ht="34.5" customHeight="1" x14ac:dyDescent="0.3">
      <c r="A243" s="12" t="str">
        <f>'Matriz Nº1 Identificación'!A243</f>
        <v>Objetivo táctico</v>
      </c>
      <c r="B243" s="168" t="str">
        <f>+'Matriz Nº1 Identificación'!B243:H243</f>
        <v>26. Diseñar y poner en operación la planificación estratégica mediante la elaboración, seguimiento y evaluación de la planificación operativa institucional.</v>
      </c>
      <c r="C243" s="169"/>
      <c r="D243" s="169"/>
      <c r="E243" s="169"/>
      <c r="F243" s="170"/>
      <c r="G243" s="170"/>
      <c r="H243" s="170"/>
      <c r="I243" s="170"/>
      <c r="J243" s="171"/>
    </row>
    <row r="244" spans="1:23" ht="36.75" customHeight="1" x14ac:dyDescent="0.3">
      <c r="A244" s="4" t="str">
        <f>'Matriz Nº2 Análisis'!A244</f>
        <v>26. 1</v>
      </c>
      <c r="B244" s="13" t="str">
        <f>IF(A244&lt;1,'Matriz Nº1 Identificación'!F244,'Matriz Nº2 Análisis'!B244)</f>
        <v xml:space="preserve"> </v>
      </c>
      <c r="C244" s="13" t="str">
        <f>IFERROR(IF(A244&lt;1,'Matriz Nº1 Identificación'!B244,'Matriz Nº2 Análisis'!E244)," ")</f>
        <v xml:space="preserve"> </v>
      </c>
      <c r="D244" s="13" t="str">
        <f>IF(A244&lt;1,'Matriz Nº1 Identificación'!B244,'Matriz Nº2 Análisis'!I244)</f>
        <v xml:space="preserve"> </v>
      </c>
      <c r="E244" s="102"/>
      <c r="F244" s="103"/>
      <c r="G244" s="103"/>
      <c r="H244" s="103"/>
      <c r="I244" s="96" t="str">
        <f>IFERROR(VLOOKUP(D244,'Tabla 12'!$B$4:$E$6,3,FALSE)," ")</f>
        <v xml:space="preserve"> </v>
      </c>
      <c r="J244" s="95" t="str">
        <f>IFERROR(VLOOKUP(I244,'Tabla 12'!$D$5:$E$6,2,FALSE)," ")</f>
        <v xml:space="preserve"> </v>
      </c>
      <c r="K244" s="10"/>
      <c r="L244" s="10"/>
      <c r="M244" s="9"/>
      <c r="N244" s="10"/>
      <c r="O244" s="10"/>
      <c r="P244" s="10"/>
      <c r="Q244" s="10"/>
      <c r="R244" s="10"/>
      <c r="S244" s="10"/>
      <c r="T244" s="10"/>
      <c r="U244" s="10"/>
      <c r="V244" s="10"/>
      <c r="W244" s="10"/>
    </row>
    <row r="245" spans="1:23" ht="36.75" customHeight="1" x14ac:dyDescent="0.3">
      <c r="A245" s="4" t="str">
        <f>'Matriz Nº2 Análisis'!A245</f>
        <v>26. 2</v>
      </c>
      <c r="B245" s="13" t="str">
        <f>IF(A245&lt;1,'Matriz Nº1 Identificación'!F245,'Matriz Nº2 Análisis'!B245)</f>
        <v xml:space="preserve"> </v>
      </c>
      <c r="C245" s="13" t="str">
        <f>IFERROR(IF(A245&lt;1,'Matriz Nº1 Identificación'!B245,'Matriz Nº2 Análisis'!E245)," ")</f>
        <v xml:space="preserve"> </v>
      </c>
      <c r="D245" s="13" t="str">
        <f>IF(A245&lt;1,'Matriz Nº1 Identificación'!B245,'Matriz Nº2 Análisis'!I245)</f>
        <v xml:space="preserve"> </v>
      </c>
      <c r="E245" s="102"/>
      <c r="F245" s="103"/>
      <c r="G245" s="103"/>
      <c r="H245" s="103"/>
      <c r="I245" s="96" t="str">
        <f>IFERROR(VLOOKUP(D245,'Tabla 12'!$B$4:$E$6,3,FALSE)," ")</f>
        <v xml:space="preserve"> </v>
      </c>
      <c r="J245" s="95" t="str">
        <f>IFERROR(VLOOKUP(I245,'Tabla 12'!$D$5:$E$6,2,FALSE)," ")</f>
        <v xml:space="preserve"> </v>
      </c>
      <c r="K245" s="10"/>
      <c r="L245" s="10"/>
      <c r="M245" s="9"/>
      <c r="N245" s="10"/>
      <c r="O245" s="10"/>
      <c r="P245" s="10"/>
      <c r="Q245" s="10"/>
      <c r="R245" s="10"/>
      <c r="S245" s="10"/>
      <c r="T245" s="10"/>
      <c r="U245" s="10"/>
      <c r="V245" s="10"/>
      <c r="W245" s="10"/>
    </row>
    <row r="246" spans="1:23" ht="36.75" customHeight="1" x14ac:dyDescent="0.3">
      <c r="A246" s="4" t="str">
        <f>'Matriz Nº2 Análisis'!A246</f>
        <v>26. 3</v>
      </c>
      <c r="B246" s="13" t="str">
        <f>IF(A246&lt;1,'Matriz Nº1 Identificación'!F246,'Matriz Nº2 Análisis'!B246)</f>
        <v xml:space="preserve"> </v>
      </c>
      <c r="C246" s="13" t="str">
        <f>IFERROR(IF(A246&lt;1,'Matriz Nº1 Identificación'!B246,'Matriz Nº2 Análisis'!E246)," ")</f>
        <v xml:space="preserve"> </v>
      </c>
      <c r="D246" s="13" t="str">
        <f>IF(A246&lt;1,'Matriz Nº1 Identificación'!B246,'Matriz Nº2 Análisis'!I246)</f>
        <v xml:space="preserve"> </v>
      </c>
      <c r="E246" s="102"/>
      <c r="F246" s="103"/>
      <c r="G246" s="103"/>
      <c r="H246" s="103"/>
      <c r="I246" s="96" t="str">
        <f>IFERROR(VLOOKUP(D246,'Tabla 12'!$B$4:$E$6,3,FALSE)," ")</f>
        <v xml:space="preserve"> </v>
      </c>
      <c r="J246" s="95" t="str">
        <f>IFERROR(VLOOKUP(I246,'Tabla 12'!$D$5:$E$6,2,FALSE)," ")</f>
        <v xml:space="preserve"> </v>
      </c>
      <c r="K246" s="10"/>
      <c r="L246" s="10"/>
      <c r="M246" s="9"/>
      <c r="N246" s="10"/>
      <c r="O246" s="10"/>
      <c r="P246" s="10"/>
      <c r="Q246" s="10"/>
      <c r="R246" s="10"/>
      <c r="S246" s="10"/>
      <c r="T246" s="10"/>
      <c r="U246" s="10"/>
      <c r="V246" s="10"/>
      <c r="W246" s="10"/>
    </row>
    <row r="247" spans="1:23" ht="36.75" customHeight="1" x14ac:dyDescent="0.3">
      <c r="A247" s="4" t="str">
        <f>'Matriz Nº2 Análisis'!A247</f>
        <v>26. 4</v>
      </c>
      <c r="B247" s="13" t="str">
        <f>IF(A247&lt;1,'Matriz Nº1 Identificación'!F247,'Matriz Nº2 Análisis'!B247)</f>
        <v xml:space="preserve"> </v>
      </c>
      <c r="C247" s="13" t="str">
        <f>IFERROR(IF(A247&lt;1,'Matriz Nº1 Identificación'!B247,'Matriz Nº2 Análisis'!E247)," ")</f>
        <v xml:space="preserve"> </v>
      </c>
      <c r="D247" s="13" t="str">
        <f>IF(A247&lt;1,'Matriz Nº1 Identificación'!B247,'Matriz Nº2 Análisis'!I247)</f>
        <v xml:space="preserve"> </v>
      </c>
      <c r="E247" s="102"/>
      <c r="F247" s="103"/>
      <c r="G247" s="103"/>
      <c r="H247" s="103"/>
      <c r="I247" s="96" t="str">
        <f>IFERROR(VLOOKUP(D247,'Tabla 12'!$B$4:$E$6,3,FALSE)," ")</f>
        <v xml:space="preserve"> </v>
      </c>
      <c r="J247" s="95" t="str">
        <f>IFERROR(VLOOKUP(I247,'Tabla 12'!$D$5:$E$6,2,FALSE)," ")</f>
        <v xml:space="preserve"> </v>
      </c>
      <c r="K247" s="10"/>
      <c r="L247" s="10"/>
      <c r="M247" s="9"/>
      <c r="N247" s="10"/>
      <c r="O247" s="10"/>
      <c r="P247" s="10"/>
      <c r="Q247" s="10"/>
      <c r="R247" s="10"/>
      <c r="S247" s="10"/>
      <c r="T247" s="10"/>
      <c r="U247" s="10"/>
      <c r="V247" s="10"/>
      <c r="W247" s="10"/>
    </row>
    <row r="248" spans="1:23" ht="36.75" customHeight="1" x14ac:dyDescent="0.3">
      <c r="A248" s="4" t="str">
        <f>'Matriz Nº2 Análisis'!A248</f>
        <v>26. 5</v>
      </c>
      <c r="B248" s="13" t="str">
        <f>IF(A248&lt;1,'Matriz Nº1 Identificación'!F248,'Matriz Nº2 Análisis'!B248)</f>
        <v xml:space="preserve"> </v>
      </c>
      <c r="C248" s="13" t="str">
        <f>IFERROR(IF(A248&lt;1,'Matriz Nº1 Identificación'!B248,'Matriz Nº2 Análisis'!E248)," ")</f>
        <v xml:space="preserve"> </v>
      </c>
      <c r="D248" s="13" t="str">
        <f>IF(A248&lt;1,'Matriz Nº1 Identificación'!B248,'Matriz Nº2 Análisis'!I248)</f>
        <v xml:space="preserve"> </v>
      </c>
      <c r="E248" s="102"/>
      <c r="F248" s="103"/>
      <c r="G248" s="103"/>
      <c r="H248" s="103"/>
      <c r="I248" s="96" t="str">
        <f>IFERROR(VLOOKUP(D248,'Tabla 12'!$B$4:$E$6,3,FALSE)," ")</f>
        <v xml:space="preserve"> </v>
      </c>
      <c r="J248" s="95" t="str">
        <f>IFERROR(VLOOKUP(I248,'Tabla 12'!$D$5:$E$6,2,FALSE)," ")</f>
        <v xml:space="preserve"> </v>
      </c>
      <c r="K248" s="10"/>
      <c r="L248" s="10"/>
      <c r="M248" s="9"/>
      <c r="N248" s="10"/>
      <c r="O248" s="10"/>
      <c r="P248" s="10"/>
      <c r="Q248" s="10"/>
      <c r="R248" s="10"/>
      <c r="S248" s="10"/>
      <c r="T248" s="10"/>
      <c r="U248" s="10"/>
      <c r="V248" s="10"/>
      <c r="W248" s="10"/>
    </row>
    <row r="249" spans="1:23" ht="36.75" customHeight="1" x14ac:dyDescent="0.3">
      <c r="A249" s="4" t="str">
        <f>'Matriz Nº2 Análisis'!A249</f>
        <v>26. 6</v>
      </c>
      <c r="B249" s="13" t="str">
        <f>IF(A249&lt;1,'Matriz Nº1 Identificación'!F249,'Matriz Nº2 Análisis'!B249)</f>
        <v xml:space="preserve"> </v>
      </c>
      <c r="C249" s="13" t="str">
        <f>IFERROR(IF(A249&lt;1,'Matriz Nº1 Identificación'!B249,'Matriz Nº2 Análisis'!E249)," ")</f>
        <v xml:space="preserve"> </v>
      </c>
      <c r="D249" s="13" t="str">
        <f>IF(A249&lt;1,'Matriz Nº1 Identificación'!B249,'Matriz Nº2 Análisis'!I249)</f>
        <v xml:space="preserve"> </v>
      </c>
      <c r="E249" s="102"/>
      <c r="F249" s="103"/>
      <c r="G249" s="103"/>
      <c r="H249" s="103"/>
      <c r="I249" s="96" t="str">
        <f>IFERROR(VLOOKUP(D249,'Tabla 12'!$B$4:$E$6,3,FALSE)," ")</f>
        <v xml:space="preserve"> </v>
      </c>
      <c r="J249" s="95" t="str">
        <f>IFERROR(VLOOKUP(I249,'Tabla 12'!$D$5:$E$6,2,FALSE)," ")</f>
        <v xml:space="preserve"> </v>
      </c>
      <c r="K249" s="10"/>
      <c r="L249" s="10"/>
      <c r="M249" s="9"/>
      <c r="N249" s="10"/>
      <c r="O249" s="10"/>
      <c r="P249" s="10"/>
      <c r="Q249" s="10"/>
      <c r="R249" s="10"/>
      <c r="S249" s="10"/>
      <c r="T249" s="10"/>
      <c r="U249" s="10"/>
      <c r="V249" s="10"/>
      <c r="W249" s="10"/>
    </row>
    <row r="250" spans="1:23" ht="36.75" customHeight="1" thickBot="1" x14ac:dyDescent="0.35">
      <c r="A250" s="4" t="str">
        <f>'Matriz Nº2 Análisis'!A250</f>
        <v>26. 7</v>
      </c>
      <c r="B250" s="13" t="str">
        <f>IF(A250&lt;1,'Matriz Nº1 Identificación'!F250,'Matriz Nº2 Análisis'!B250)</f>
        <v xml:space="preserve"> </v>
      </c>
      <c r="C250" s="13" t="str">
        <f>IFERROR(IF(A250&lt;1,'Matriz Nº1 Identificación'!B250,'Matriz Nº2 Análisis'!E250)," ")</f>
        <v xml:space="preserve"> </v>
      </c>
      <c r="D250" s="13" t="str">
        <f>IF(A250&lt;1,'Matriz Nº1 Identificación'!B250,'Matriz Nº2 Análisis'!I250)</f>
        <v xml:space="preserve"> </v>
      </c>
      <c r="E250" s="102"/>
      <c r="F250" s="103"/>
      <c r="G250" s="103"/>
      <c r="H250" s="103"/>
      <c r="I250" s="96" t="str">
        <f>IFERROR(VLOOKUP(D250,'Tabla 12'!$B$4:$E$6,3,FALSE)," ")</f>
        <v xml:space="preserve"> </v>
      </c>
      <c r="J250" s="95" t="str">
        <f>IFERROR(VLOOKUP(I250,'Tabla 12'!$D$5:$E$6,2,FALSE)," ")</f>
        <v xml:space="preserve"> </v>
      </c>
      <c r="K250" s="10"/>
      <c r="L250" s="10"/>
      <c r="M250" s="9"/>
      <c r="N250" s="10"/>
      <c r="O250" s="10"/>
      <c r="P250" s="10"/>
      <c r="Q250" s="10"/>
      <c r="R250" s="10"/>
      <c r="S250" s="10"/>
      <c r="T250" s="10"/>
      <c r="U250" s="10"/>
      <c r="V250" s="10"/>
      <c r="W250" s="10"/>
    </row>
    <row r="251" spans="1:23" ht="34.5" customHeight="1" thickBot="1" x14ac:dyDescent="0.35">
      <c r="A251" s="73" t="str">
        <f>'Matriz Nº1 Identificación'!A251</f>
        <v xml:space="preserve">Objetivo Estratégico: </v>
      </c>
      <c r="B251" s="427">
        <f>+'Matriz Nº1 Identificación'!B251:H251</f>
        <v>0</v>
      </c>
      <c r="C251" s="428"/>
      <c r="D251" s="428"/>
      <c r="E251" s="428"/>
      <c r="F251" s="428"/>
      <c r="G251" s="428"/>
      <c r="H251" s="428"/>
      <c r="I251" s="428"/>
      <c r="J251" s="428"/>
    </row>
    <row r="252" spans="1:23" ht="34.5" customHeight="1" x14ac:dyDescent="0.3">
      <c r="A252" s="12" t="str">
        <f>'Matriz Nº1 Identificación'!A252</f>
        <v>Objetivo táctico</v>
      </c>
      <c r="B252" s="168" t="str">
        <f>+'Matriz Nº1 Identificación'!B252:H252</f>
        <v>27. Adquirir el servicio de cobertura de seguro y la protección necesarias para atender los casos de accidentes y riesgos del trabajo de todos los funcionarios de la Imprenta Naciona</v>
      </c>
      <c r="C252" s="169"/>
      <c r="D252" s="169"/>
      <c r="E252" s="169"/>
      <c r="F252" s="170"/>
      <c r="G252" s="170"/>
      <c r="H252" s="170"/>
      <c r="I252" s="170"/>
      <c r="J252" s="171"/>
    </row>
    <row r="253" spans="1:23" ht="36.75" customHeight="1" x14ac:dyDescent="0.3">
      <c r="A253" s="4" t="str">
        <f>'Matriz Nº2 Análisis'!A253</f>
        <v>27. 1</v>
      </c>
      <c r="B253" s="13" t="str">
        <f>IF(A253&lt;1,'Matriz Nº1 Identificación'!F253,'Matriz Nº2 Análisis'!B253)</f>
        <v xml:space="preserve"> </v>
      </c>
      <c r="C253" s="13" t="str">
        <f>IFERROR(IF(A253&lt;1,'Matriz Nº1 Identificación'!B253,'Matriz Nº2 Análisis'!E253)," ")</f>
        <v xml:space="preserve"> </v>
      </c>
      <c r="D253" s="13" t="str">
        <f>IF(A253&lt;1,'Matriz Nº1 Identificación'!B253,'Matriz Nº2 Análisis'!I253)</f>
        <v xml:space="preserve"> </v>
      </c>
      <c r="E253" s="102"/>
      <c r="F253" s="103"/>
      <c r="G253" s="103"/>
      <c r="H253" s="103"/>
      <c r="I253" s="96" t="str">
        <f>IFERROR(VLOOKUP(D253,'Tabla 12'!$B$4:$E$6,3,FALSE)," ")</f>
        <v xml:space="preserve"> </v>
      </c>
      <c r="J253" s="95" t="str">
        <f>IFERROR(VLOOKUP(I253,'Tabla 12'!$D$5:$E$6,2,FALSE)," ")</f>
        <v xml:space="preserve"> </v>
      </c>
      <c r="K253" s="10"/>
      <c r="L253" s="10"/>
      <c r="M253" s="9"/>
      <c r="N253" s="10"/>
      <c r="O253" s="10"/>
      <c r="P253" s="10"/>
      <c r="Q253" s="10"/>
      <c r="R253" s="10"/>
      <c r="S253" s="10"/>
      <c r="T253" s="10"/>
      <c r="U253" s="10"/>
      <c r="V253" s="10"/>
      <c r="W253" s="10"/>
    </row>
    <row r="254" spans="1:23" ht="36.75" customHeight="1" x14ac:dyDescent="0.3">
      <c r="A254" s="4" t="str">
        <f>'Matriz Nº2 Análisis'!A254</f>
        <v>27. 2</v>
      </c>
      <c r="B254" s="13" t="str">
        <f>IF(A254&lt;1,'Matriz Nº1 Identificación'!F254,'Matriz Nº2 Análisis'!B254)</f>
        <v xml:space="preserve"> </v>
      </c>
      <c r="C254" s="13" t="str">
        <f>IFERROR(IF(A254&lt;1,'Matriz Nº1 Identificación'!B254,'Matriz Nº2 Análisis'!E254)," ")</f>
        <v xml:space="preserve"> </v>
      </c>
      <c r="D254" s="13" t="str">
        <f>IF(A254&lt;1,'Matriz Nº1 Identificación'!B254,'Matriz Nº2 Análisis'!I254)</f>
        <v xml:space="preserve"> </v>
      </c>
      <c r="E254" s="102"/>
      <c r="F254" s="103"/>
      <c r="G254" s="103"/>
      <c r="H254" s="103"/>
      <c r="I254" s="96" t="str">
        <f>IFERROR(VLOOKUP(D254,'Tabla 12'!$B$4:$E$6,3,FALSE)," ")</f>
        <v xml:space="preserve"> </v>
      </c>
      <c r="J254" s="95" t="str">
        <f>IFERROR(VLOOKUP(I254,'Tabla 12'!$D$5:$E$6,2,FALSE)," ")</f>
        <v xml:space="preserve"> </v>
      </c>
      <c r="K254" s="10"/>
      <c r="L254" s="10"/>
      <c r="M254" s="9"/>
      <c r="N254" s="10"/>
      <c r="O254" s="10"/>
      <c r="P254" s="10"/>
      <c r="Q254" s="10"/>
      <c r="R254" s="10"/>
      <c r="S254" s="10"/>
      <c r="T254" s="10"/>
      <c r="U254" s="10"/>
      <c r="V254" s="10"/>
      <c r="W254" s="10"/>
    </row>
    <row r="255" spans="1:23" ht="36.75" customHeight="1" x14ac:dyDescent="0.3">
      <c r="A255" s="4" t="str">
        <f>'Matriz Nº2 Análisis'!A255</f>
        <v>27. 3</v>
      </c>
      <c r="B255" s="13" t="str">
        <f>IF(A255&lt;1,'Matriz Nº1 Identificación'!F255,'Matriz Nº2 Análisis'!B255)</f>
        <v xml:space="preserve"> </v>
      </c>
      <c r="C255" s="13" t="str">
        <f>IFERROR(IF(A255&lt;1,'Matriz Nº1 Identificación'!B255,'Matriz Nº2 Análisis'!E255)," ")</f>
        <v xml:space="preserve"> </v>
      </c>
      <c r="D255" s="13" t="str">
        <f>IF(A255&lt;1,'Matriz Nº1 Identificación'!B255,'Matriz Nº2 Análisis'!I255)</f>
        <v xml:space="preserve"> </v>
      </c>
      <c r="E255" s="102"/>
      <c r="F255" s="103"/>
      <c r="G255" s="103"/>
      <c r="H255" s="103"/>
      <c r="I255" s="96" t="str">
        <f>IFERROR(VLOOKUP(D255,'Tabla 12'!$B$4:$E$6,3,FALSE)," ")</f>
        <v xml:space="preserve"> </v>
      </c>
      <c r="J255" s="95" t="str">
        <f>IFERROR(VLOOKUP(I255,'Tabla 12'!$D$5:$E$6,2,FALSE)," ")</f>
        <v xml:space="preserve"> </v>
      </c>
      <c r="K255" s="10"/>
      <c r="L255" s="10"/>
      <c r="M255" s="9"/>
      <c r="N255" s="10"/>
      <c r="O255" s="10"/>
      <c r="P255" s="10"/>
      <c r="Q255" s="10"/>
      <c r="R255" s="10"/>
      <c r="S255" s="10"/>
      <c r="T255" s="10"/>
      <c r="U255" s="10"/>
      <c r="V255" s="10"/>
      <c r="W255" s="10"/>
    </row>
    <row r="256" spans="1:23" ht="36.75" customHeight="1" x14ac:dyDescent="0.3">
      <c r="A256" s="4" t="str">
        <f>'Matriz Nº2 Análisis'!A256</f>
        <v>27. 4</v>
      </c>
      <c r="B256" s="13" t="str">
        <f>IF(A256&lt;1,'Matriz Nº1 Identificación'!F256,'Matriz Nº2 Análisis'!B256)</f>
        <v xml:space="preserve"> </v>
      </c>
      <c r="C256" s="13" t="str">
        <f>IFERROR(IF(A256&lt;1,'Matriz Nº1 Identificación'!B256,'Matriz Nº2 Análisis'!E256)," ")</f>
        <v xml:space="preserve"> </v>
      </c>
      <c r="D256" s="13" t="str">
        <f>IF(A256&lt;1,'Matriz Nº1 Identificación'!B256,'Matriz Nº2 Análisis'!I256)</f>
        <v xml:space="preserve"> </v>
      </c>
      <c r="E256" s="102"/>
      <c r="F256" s="103"/>
      <c r="G256" s="103"/>
      <c r="H256" s="103"/>
      <c r="I256" s="96" t="str">
        <f>IFERROR(VLOOKUP(D256,'Tabla 12'!$B$4:$E$6,3,FALSE)," ")</f>
        <v xml:space="preserve"> </v>
      </c>
      <c r="J256" s="95" t="str">
        <f>IFERROR(VLOOKUP(I256,'Tabla 12'!$D$5:$E$6,2,FALSE)," ")</f>
        <v xml:space="preserve"> </v>
      </c>
      <c r="K256" s="10"/>
      <c r="L256" s="10"/>
      <c r="M256" s="9"/>
      <c r="N256" s="10"/>
      <c r="O256" s="10"/>
      <c r="P256" s="10"/>
      <c r="Q256" s="10"/>
      <c r="R256" s="10"/>
      <c r="S256" s="10"/>
      <c r="T256" s="10"/>
      <c r="U256" s="10"/>
      <c r="V256" s="10"/>
      <c r="W256" s="10"/>
    </row>
    <row r="257" spans="1:23" ht="36.75" customHeight="1" x14ac:dyDescent="0.3">
      <c r="A257" s="4" t="str">
        <f>'Matriz Nº2 Análisis'!A257</f>
        <v>27. 5</v>
      </c>
      <c r="B257" s="13" t="str">
        <f>IF(A257&lt;1,'Matriz Nº1 Identificación'!F257,'Matriz Nº2 Análisis'!B257)</f>
        <v xml:space="preserve"> </v>
      </c>
      <c r="C257" s="13" t="str">
        <f>IFERROR(IF(A257&lt;1,'Matriz Nº1 Identificación'!B257,'Matriz Nº2 Análisis'!E257)," ")</f>
        <v xml:space="preserve"> </v>
      </c>
      <c r="D257" s="13" t="str">
        <f>IF(A257&lt;1,'Matriz Nº1 Identificación'!B257,'Matriz Nº2 Análisis'!I257)</f>
        <v xml:space="preserve"> </v>
      </c>
      <c r="E257" s="102"/>
      <c r="F257" s="103"/>
      <c r="G257" s="103"/>
      <c r="H257" s="103"/>
      <c r="I257" s="96" t="str">
        <f>IFERROR(VLOOKUP(D257,'Tabla 12'!$B$4:$E$6,3,FALSE)," ")</f>
        <v xml:space="preserve"> </v>
      </c>
      <c r="J257" s="95" t="str">
        <f>IFERROR(VLOOKUP(I257,'Tabla 12'!$D$5:$E$6,2,FALSE)," ")</f>
        <v xml:space="preserve"> </v>
      </c>
      <c r="K257" s="10"/>
      <c r="L257" s="10"/>
      <c r="M257" s="9"/>
      <c r="N257" s="10"/>
      <c r="O257" s="10"/>
      <c r="P257" s="10"/>
      <c r="Q257" s="10"/>
      <c r="R257" s="10"/>
      <c r="S257" s="10"/>
      <c r="T257" s="10"/>
      <c r="U257" s="10"/>
      <c r="V257" s="10"/>
      <c r="W257" s="10"/>
    </row>
    <row r="258" spans="1:23" ht="36.75" customHeight="1" x14ac:dyDescent="0.3">
      <c r="A258" s="4" t="str">
        <f>'Matriz Nº2 Análisis'!A258</f>
        <v>27. 6</v>
      </c>
      <c r="B258" s="13" t="str">
        <f>IF(A258&lt;1,'Matriz Nº1 Identificación'!F258,'Matriz Nº2 Análisis'!B258)</f>
        <v xml:space="preserve"> </v>
      </c>
      <c r="C258" s="13" t="str">
        <f>IFERROR(IF(A258&lt;1,'Matriz Nº1 Identificación'!B258,'Matriz Nº2 Análisis'!E258)," ")</f>
        <v xml:space="preserve"> </v>
      </c>
      <c r="D258" s="13" t="str">
        <f>IF(A258&lt;1,'Matriz Nº1 Identificación'!B258,'Matriz Nº2 Análisis'!I258)</f>
        <v xml:space="preserve"> </v>
      </c>
      <c r="E258" s="102"/>
      <c r="F258" s="103"/>
      <c r="G258" s="103"/>
      <c r="H258" s="103"/>
      <c r="I258" s="96" t="str">
        <f>IFERROR(VLOOKUP(D258,'Tabla 12'!$B$4:$E$6,3,FALSE)," ")</f>
        <v xml:space="preserve"> </v>
      </c>
      <c r="J258" s="95" t="str">
        <f>IFERROR(VLOOKUP(I258,'Tabla 12'!$D$5:$E$6,2,FALSE)," ")</f>
        <v xml:space="preserve"> </v>
      </c>
      <c r="K258" s="10"/>
      <c r="L258" s="10"/>
      <c r="M258" s="9"/>
      <c r="N258" s="10"/>
      <c r="O258" s="10"/>
      <c r="P258" s="10"/>
      <c r="Q258" s="10"/>
      <c r="R258" s="10"/>
      <c r="S258" s="10"/>
      <c r="T258" s="10"/>
      <c r="U258" s="10"/>
      <c r="V258" s="10"/>
      <c r="W258" s="10"/>
    </row>
    <row r="259" spans="1:23" ht="36.75" customHeight="1" thickBot="1" x14ac:dyDescent="0.35">
      <c r="A259" s="4" t="str">
        <f>'Matriz Nº2 Análisis'!A259</f>
        <v>27. 7</v>
      </c>
      <c r="B259" s="13" t="str">
        <f>IF(A259&lt;1,'Matriz Nº1 Identificación'!F259,'Matriz Nº2 Análisis'!B259)</f>
        <v xml:space="preserve"> </v>
      </c>
      <c r="C259" s="13" t="str">
        <f>IFERROR(IF(A259&lt;1,'Matriz Nº1 Identificación'!B259,'Matriz Nº2 Análisis'!E259)," ")</f>
        <v xml:space="preserve"> </v>
      </c>
      <c r="D259" s="13" t="str">
        <f>IF(A259&lt;1,'Matriz Nº1 Identificación'!B259,'Matriz Nº2 Análisis'!I259)</f>
        <v xml:space="preserve"> </v>
      </c>
      <c r="E259" s="102"/>
      <c r="F259" s="103"/>
      <c r="G259" s="103"/>
      <c r="H259" s="103"/>
      <c r="I259" s="96" t="str">
        <f>IFERROR(VLOOKUP(D259,'Tabla 12'!$B$4:$E$6,3,FALSE)," ")</f>
        <v xml:space="preserve"> </v>
      </c>
      <c r="J259" s="95" t="str">
        <f>IFERROR(VLOOKUP(I259,'Tabla 12'!$D$5:$E$6,2,FALSE)," ")</f>
        <v xml:space="preserve"> </v>
      </c>
      <c r="K259" s="10"/>
      <c r="L259" s="10"/>
      <c r="M259" s="9"/>
      <c r="N259" s="10"/>
      <c r="O259" s="10"/>
      <c r="P259" s="10"/>
      <c r="Q259" s="10"/>
      <c r="R259" s="10"/>
      <c r="S259" s="10"/>
      <c r="T259" s="10"/>
      <c r="U259" s="10"/>
      <c r="V259" s="10"/>
      <c r="W259" s="10"/>
    </row>
    <row r="260" spans="1:23" ht="34.5" customHeight="1" thickBot="1" x14ac:dyDescent="0.35">
      <c r="A260" s="73" t="str">
        <f>'Matriz Nº1 Identificación'!A260</f>
        <v xml:space="preserve">Objetivo Estratégico: </v>
      </c>
      <c r="B260" s="427">
        <f>+'Matriz Nº1 Identificación'!B260:H260</f>
        <v>0</v>
      </c>
      <c r="C260" s="428"/>
      <c r="D260" s="428"/>
      <c r="E260" s="428"/>
      <c r="F260" s="428"/>
      <c r="G260" s="428"/>
      <c r="H260" s="428"/>
      <c r="I260" s="428"/>
      <c r="J260" s="428"/>
    </row>
    <row r="261" spans="1:23" ht="34.5" customHeight="1" x14ac:dyDescent="0.3">
      <c r="A261" s="12" t="str">
        <f>'Matriz Nº1 Identificación'!A261</f>
        <v>Objetivo táctico</v>
      </c>
      <c r="B261" s="168" t="str">
        <f>+'Matriz Nº1 Identificación'!B261:H261</f>
        <v>28. Brindar el mantenimiento optimo a los equipos de control de marcas de los funcionarios de la Institución.</v>
      </c>
      <c r="C261" s="169"/>
      <c r="D261" s="169"/>
      <c r="E261" s="169"/>
      <c r="F261" s="170"/>
      <c r="G261" s="170"/>
      <c r="H261" s="170"/>
      <c r="I261" s="170"/>
      <c r="J261" s="171"/>
    </row>
    <row r="262" spans="1:23" ht="36.75" customHeight="1" x14ac:dyDescent="0.3">
      <c r="A262" s="4" t="str">
        <f>'Matriz Nº2 Análisis'!A262</f>
        <v>28. 1</v>
      </c>
      <c r="B262" s="13" t="str">
        <f>IF(A262&lt;1,'Matriz Nº1 Identificación'!F262,'Matriz Nº2 Análisis'!B262)</f>
        <v xml:space="preserve"> </v>
      </c>
      <c r="C262" s="13" t="str">
        <f>IFERROR(IF(A262&lt;1,'Matriz Nº1 Identificación'!B262,'Matriz Nº2 Análisis'!E262)," ")</f>
        <v xml:space="preserve"> </v>
      </c>
      <c r="D262" s="13" t="str">
        <f>IF(A262&lt;1,'Matriz Nº1 Identificación'!B262,'Matriz Nº2 Análisis'!I262)</f>
        <v xml:space="preserve"> </v>
      </c>
      <c r="E262" s="102"/>
      <c r="F262" s="103"/>
      <c r="G262" s="103"/>
      <c r="H262" s="103"/>
      <c r="I262" s="96" t="str">
        <f>IFERROR(VLOOKUP(D262,'Tabla 12'!$B$4:$E$6,3,FALSE)," ")</f>
        <v xml:space="preserve"> </v>
      </c>
      <c r="J262" s="95" t="str">
        <f>IFERROR(VLOOKUP(I262,'Tabla 12'!$D$5:$E$6,2,FALSE)," ")</f>
        <v xml:space="preserve"> </v>
      </c>
      <c r="K262" s="10"/>
      <c r="L262" s="10"/>
      <c r="M262" s="9"/>
      <c r="N262" s="10"/>
      <c r="O262" s="10"/>
      <c r="P262" s="10"/>
      <c r="Q262" s="10"/>
      <c r="R262" s="10"/>
      <c r="S262" s="10"/>
      <c r="T262" s="10"/>
      <c r="U262" s="10"/>
      <c r="V262" s="10"/>
      <c r="W262" s="10"/>
    </row>
    <row r="263" spans="1:23" ht="36.75" customHeight="1" x14ac:dyDescent="0.3">
      <c r="A263" s="4" t="str">
        <f>'Matriz Nº2 Análisis'!A263</f>
        <v>28. 2</v>
      </c>
      <c r="B263" s="13" t="str">
        <f>IF(A263&lt;1,'Matriz Nº1 Identificación'!F263,'Matriz Nº2 Análisis'!B263)</f>
        <v xml:space="preserve"> </v>
      </c>
      <c r="C263" s="13" t="str">
        <f>IFERROR(IF(A263&lt;1,'Matriz Nº1 Identificación'!B263,'Matriz Nº2 Análisis'!E263)," ")</f>
        <v xml:space="preserve"> </v>
      </c>
      <c r="D263" s="13" t="str">
        <f>IF(A263&lt;1,'Matriz Nº1 Identificación'!B263,'Matriz Nº2 Análisis'!I263)</f>
        <v xml:space="preserve"> </v>
      </c>
      <c r="E263" s="102"/>
      <c r="F263" s="103"/>
      <c r="G263" s="103"/>
      <c r="H263" s="103"/>
      <c r="I263" s="96" t="str">
        <f>IFERROR(VLOOKUP(D263,'Tabla 12'!$B$4:$E$6,3,FALSE)," ")</f>
        <v xml:space="preserve"> </v>
      </c>
      <c r="J263" s="95" t="str">
        <f>IFERROR(VLOOKUP(I263,'Tabla 12'!$D$5:$E$6,2,FALSE)," ")</f>
        <v xml:space="preserve"> </v>
      </c>
      <c r="K263" s="10"/>
      <c r="L263" s="10"/>
      <c r="M263" s="9"/>
      <c r="N263" s="10"/>
      <c r="O263" s="10"/>
      <c r="P263" s="10"/>
      <c r="Q263" s="10"/>
      <c r="R263" s="10"/>
      <c r="S263" s="10"/>
      <c r="T263" s="10"/>
      <c r="U263" s="10"/>
      <c r="V263" s="10"/>
      <c r="W263" s="10"/>
    </row>
    <row r="264" spans="1:23" ht="36.75" customHeight="1" x14ac:dyDescent="0.3">
      <c r="A264" s="4" t="str">
        <f>'Matriz Nº2 Análisis'!A264</f>
        <v>28. 3</v>
      </c>
      <c r="B264" s="13" t="str">
        <f>IF(A264&lt;1,'Matriz Nº1 Identificación'!F264,'Matriz Nº2 Análisis'!B264)</f>
        <v xml:space="preserve"> </v>
      </c>
      <c r="C264" s="13" t="str">
        <f>IFERROR(IF(A264&lt;1,'Matriz Nº1 Identificación'!B264,'Matriz Nº2 Análisis'!E264)," ")</f>
        <v xml:space="preserve"> </v>
      </c>
      <c r="D264" s="13" t="str">
        <f>IF(A264&lt;1,'Matriz Nº1 Identificación'!B264,'Matriz Nº2 Análisis'!I264)</f>
        <v xml:space="preserve"> </v>
      </c>
      <c r="E264" s="102"/>
      <c r="F264" s="103"/>
      <c r="G264" s="103"/>
      <c r="H264" s="103"/>
      <c r="I264" s="96" t="str">
        <f>IFERROR(VLOOKUP(D264,'Tabla 12'!$B$4:$E$6,3,FALSE)," ")</f>
        <v xml:space="preserve"> </v>
      </c>
      <c r="J264" s="95" t="str">
        <f>IFERROR(VLOOKUP(I264,'Tabla 12'!$D$5:$E$6,2,FALSE)," ")</f>
        <v xml:space="preserve"> </v>
      </c>
      <c r="K264" s="10"/>
      <c r="L264" s="10"/>
      <c r="M264" s="9"/>
      <c r="N264" s="10"/>
      <c r="O264" s="10"/>
      <c r="P264" s="10"/>
      <c r="Q264" s="10"/>
      <c r="R264" s="10"/>
      <c r="S264" s="10"/>
      <c r="T264" s="10"/>
      <c r="U264" s="10"/>
      <c r="V264" s="10"/>
      <c r="W264" s="10"/>
    </row>
    <row r="265" spans="1:23" ht="36.75" customHeight="1" x14ac:dyDescent="0.3">
      <c r="A265" s="4" t="str">
        <f>'Matriz Nº2 Análisis'!A265</f>
        <v>28. 4</v>
      </c>
      <c r="B265" s="13" t="str">
        <f>IF(A265&lt;1,'Matriz Nº1 Identificación'!F265,'Matriz Nº2 Análisis'!B265)</f>
        <v xml:space="preserve"> </v>
      </c>
      <c r="C265" s="13" t="str">
        <f>IFERROR(IF(A265&lt;1,'Matriz Nº1 Identificación'!B265,'Matriz Nº2 Análisis'!E265)," ")</f>
        <v xml:space="preserve"> </v>
      </c>
      <c r="D265" s="13" t="str">
        <f>IF(A265&lt;1,'Matriz Nº1 Identificación'!B265,'Matriz Nº2 Análisis'!I265)</f>
        <v xml:space="preserve"> </v>
      </c>
      <c r="E265" s="102"/>
      <c r="F265" s="103"/>
      <c r="G265" s="103"/>
      <c r="H265" s="103"/>
      <c r="I265" s="96" t="str">
        <f>IFERROR(VLOOKUP(D265,'Tabla 12'!$B$4:$E$6,3,FALSE)," ")</f>
        <v xml:space="preserve"> </v>
      </c>
      <c r="J265" s="95" t="str">
        <f>IFERROR(VLOOKUP(I265,'Tabla 12'!$D$5:$E$6,2,FALSE)," ")</f>
        <v xml:space="preserve"> </v>
      </c>
      <c r="K265" s="10"/>
      <c r="L265" s="10"/>
      <c r="M265" s="9"/>
      <c r="N265" s="10"/>
      <c r="O265" s="10"/>
      <c r="P265" s="10"/>
      <c r="Q265" s="10"/>
      <c r="R265" s="10"/>
      <c r="S265" s="10"/>
      <c r="T265" s="10"/>
      <c r="U265" s="10"/>
      <c r="V265" s="10"/>
      <c r="W265" s="10"/>
    </row>
    <row r="266" spans="1:23" ht="36.75" customHeight="1" x14ac:dyDescent="0.3">
      <c r="A266" s="4" t="str">
        <f>'Matriz Nº2 Análisis'!A266</f>
        <v>28. 5</v>
      </c>
      <c r="B266" s="13" t="str">
        <f>IF(A266&lt;1,'Matriz Nº1 Identificación'!F266,'Matriz Nº2 Análisis'!B266)</f>
        <v xml:space="preserve"> </v>
      </c>
      <c r="C266" s="13" t="str">
        <f>IFERROR(IF(A266&lt;1,'Matriz Nº1 Identificación'!B266,'Matriz Nº2 Análisis'!E266)," ")</f>
        <v xml:space="preserve"> </v>
      </c>
      <c r="D266" s="13" t="str">
        <f>IF(A266&lt;1,'Matriz Nº1 Identificación'!B266,'Matriz Nº2 Análisis'!I266)</f>
        <v xml:space="preserve"> </v>
      </c>
      <c r="E266" s="102"/>
      <c r="F266" s="103"/>
      <c r="G266" s="103"/>
      <c r="H266" s="103"/>
      <c r="I266" s="96" t="str">
        <f>IFERROR(VLOOKUP(D266,'Tabla 12'!$B$4:$E$6,3,FALSE)," ")</f>
        <v xml:space="preserve"> </v>
      </c>
      <c r="J266" s="95" t="str">
        <f>IFERROR(VLOOKUP(I266,'Tabla 12'!$D$5:$E$6,2,FALSE)," ")</f>
        <v xml:space="preserve"> </v>
      </c>
      <c r="K266" s="10"/>
      <c r="L266" s="10"/>
      <c r="M266" s="9"/>
      <c r="N266" s="10"/>
      <c r="O266" s="10"/>
      <c r="P266" s="10"/>
      <c r="Q266" s="10"/>
      <c r="R266" s="10"/>
      <c r="S266" s="10"/>
      <c r="T266" s="10"/>
      <c r="U266" s="10"/>
      <c r="V266" s="10"/>
      <c r="W266" s="10"/>
    </row>
    <row r="267" spans="1:23" ht="36.75" customHeight="1" x14ac:dyDescent="0.3">
      <c r="A267" s="4" t="str">
        <f>'Matriz Nº2 Análisis'!A267</f>
        <v>28. 6</v>
      </c>
      <c r="B267" s="13" t="str">
        <f>IF(A267&lt;1,'Matriz Nº1 Identificación'!F267,'Matriz Nº2 Análisis'!B267)</f>
        <v xml:space="preserve"> </v>
      </c>
      <c r="C267" s="13" t="str">
        <f>IFERROR(IF(A267&lt;1,'Matriz Nº1 Identificación'!B267,'Matriz Nº2 Análisis'!E267)," ")</f>
        <v xml:space="preserve"> </v>
      </c>
      <c r="D267" s="13" t="str">
        <f>IF(A267&lt;1,'Matriz Nº1 Identificación'!B267,'Matriz Nº2 Análisis'!I267)</f>
        <v xml:space="preserve"> </v>
      </c>
      <c r="E267" s="102"/>
      <c r="F267" s="103"/>
      <c r="G267" s="103"/>
      <c r="H267" s="103"/>
      <c r="I267" s="96" t="str">
        <f>IFERROR(VLOOKUP(D267,'Tabla 12'!$B$4:$E$6,3,FALSE)," ")</f>
        <v xml:space="preserve"> </v>
      </c>
      <c r="J267" s="95" t="str">
        <f>IFERROR(VLOOKUP(I267,'Tabla 12'!$D$5:$E$6,2,FALSE)," ")</f>
        <v xml:space="preserve"> </v>
      </c>
      <c r="K267" s="10"/>
      <c r="L267" s="10"/>
      <c r="M267" s="9"/>
      <c r="N267" s="10"/>
      <c r="O267" s="10"/>
      <c r="P267" s="10"/>
      <c r="Q267" s="10"/>
      <c r="R267" s="10"/>
      <c r="S267" s="10"/>
      <c r="T267" s="10"/>
      <c r="U267" s="10"/>
      <c r="V267" s="10"/>
      <c r="W267" s="10"/>
    </row>
    <row r="268" spans="1:23" ht="36.75" customHeight="1" thickBot="1" x14ac:dyDescent="0.35">
      <c r="A268" s="4" t="str">
        <f>'Matriz Nº2 Análisis'!A268</f>
        <v>28. 7</v>
      </c>
      <c r="B268" s="13" t="str">
        <f>IF(A268&lt;1,'Matriz Nº1 Identificación'!F268,'Matriz Nº2 Análisis'!B268)</f>
        <v xml:space="preserve"> </v>
      </c>
      <c r="C268" s="13" t="str">
        <f>IFERROR(IF(A268&lt;1,'Matriz Nº1 Identificación'!B268,'Matriz Nº2 Análisis'!E268)," ")</f>
        <v xml:space="preserve"> </v>
      </c>
      <c r="D268" s="13" t="str">
        <f>IF(A268&lt;1,'Matriz Nº1 Identificación'!B268,'Matriz Nº2 Análisis'!I268)</f>
        <v xml:space="preserve"> </v>
      </c>
      <c r="E268" s="102"/>
      <c r="F268" s="103"/>
      <c r="G268" s="103"/>
      <c r="H268" s="103"/>
      <c r="I268" s="96" t="str">
        <f>IFERROR(VLOOKUP(D268,'Tabla 12'!$B$4:$E$6,3,FALSE)," ")</f>
        <v xml:space="preserve"> </v>
      </c>
      <c r="J268" s="95" t="str">
        <f>IFERROR(VLOOKUP(I268,'Tabla 12'!$D$5:$E$6,2,FALSE)," ")</f>
        <v xml:space="preserve"> </v>
      </c>
      <c r="K268" s="10"/>
      <c r="L268" s="10"/>
      <c r="M268" s="9"/>
      <c r="N268" s="10"/>
      <c r="O268" s="10"/>
      <c r="P268" s="10"/>
      <c r="Q268" s="10"/>
      <c r="R268" s="10"/>
      <c r="S268" s="10"/>
      <c r="T268" s="10"/>
      <c r="U268" s="10"/>
      <c r="V268" s="10"/>
      <c r="W268" s="10"/>
    </row>
    <row r="269" spans="1:23" ht="34.5" customHeight="1" thickBot="1" x14ac:dyDescent="0.35">
      <c r="A269" s="73" t="str">
        <f>'Matriz Nº1 Identificación'!A269</f>
        <v xml:space="preserve">Objetivo Estratégico: </v>
      </c>
      <c r="B269" s="427">
        <f>+'Matriz Nº1 Identificación'!B269:H269</f>
        <v>0</v>
      </c>
      <c r="C269" s="428"/>
      <c r="D269" s="428"/>
      <c r="E269" s="428"/>
      <c r="F269" s="428"/>
      <c r="G269" s="428"/>
      <c r="H269" s="428"/>
      <c r="I269" s="428"/>
      <c r="J269" s="428"/>
    </row>
    <row r="270" spans="1:23" ht="34.5" customHeight="1" x14ac:dyDescent="0.3">
      <c r="A270" s="12" t="str">
        <f>'Matriz Nº1 Identificación'!A270</f>
        <v>Objetivo táctico</v>
      </c>
      <c r="B270" s="168" t="str">
        <f>+'Matriz Nº1 Identificación'!B270:H270</f>
        <v>29. Promover y proteger la salud de los trabajadores, así como controlar los accidentes y las enfermedades ocupacionales</v>
      </c>
      <c r="C270" s="169"/>
      <c r="D270" s="169"/>
      <c r="E270" s="169"/>
      <c r="F270" s="170"/>
      <c r="G270" s="170"/>
      <c r="H270" s="170"/>
      <c r="I270" s="170"/>
      <c r="J270" s="171"/>
    </row>
    <row r="271" spans="1:23" ht="36.75" customHeight="1" x14ac:dyDescent="0.3">
      <c r="A271" s="4" t="str">
        <f>'Matriz Nº2 Análisis'!A271</f>
        <v>29. 1</v>
      </c>
      <c r="B271" s="13" t="str">
        <f>IF(A271&lt;1,'Matriz Nº1 Identificación'!F271,'Matriz Nº2 Análisis'!B271)</f>
        <v xml:space="preserve"> </v>
      </c>
      <c r="C271" s="13" t="str">
        <f>IFERROR(IF(A271&lt;1,'Matriz Nº1 Identificación'!B271,'Matriz Nº2 Análisis'!E271)," ")</f>
        <v xml:space="preserve"> </v>
      </c>
      <c r="D271" s="13" t="str">
        <f>IF(A271&lt;1,'Matriz Nº1 Identificación'!B271,'Matriz Nº2 Análisis'!I271)</f>
        <v xml:space="preserve"> </v>
      </c>
      <c r="E271" s="102"/>
      <c r="F271" s="103"/>
      <c r="G271" s="103"/>
      <c r="H271" s="103"/>
      <c r="I271" s="96" t="str">
        <f>IFERROR(VLOOKUP(D271,'Tabla 12'!$B$4:$E$6,3,FALSE)," ")</f>
        <v xml:space="preserve"> </v>
      </c>
      <c r="J271" s="95" t="str">
        <f>IFERROR(VLOOKUP(I271,'Tabla 12'!$D$5:$E$6,2,FALSE)," ")</f>
        <v xml:space="preserve"> </v>
      </c>
      <c r="K271" s="10"/>
      <c r="L271" s="10"/>
      <c r="M271" s="9"/>
      <c r="N271" s="10"/>
      <c r="O271" s="10"/>
      <c r="P271" s="10"/>
      <c r="Q271" s="10"/>
      <c r="R271" s="10"/>
      <c r="S271" s="10"/>
      <c r="T271" s="10"/>
      <c r="U271" s="10"/>
      <c r="V271" s="10"/>
      <c r="W271" s="10"/>
    </row>
    <row r="272" spans="1:23" ht="36.75" customHeight="1" x14ac:dyDescent="0.3">
      <c r="A272" s="4" t="str">
        <f>'Matriz Nº2 Análisis'!A272</f>
        <v>29. 2</v>
      </c>
      <c r="B272" s="13" t="str">
        <f>IF(A272&lt;1,'Matriz Nº1 Identificación'!F272,'Matriz Nº2 Análisis'!B272)</f>
        <v xml:space="preserve"> </v>
      </c>
      <c r="C272" s="13" t="str">
        <f>IFERROR(IF(A272&lt;1,'Matriz Nº1 Identificación'!B272,'Matriz Nº2 Análisis'!E272)," ")</f>
        <v xml:space="preserve"> </v>
      </c>
      <c r="D272" s="13" t="str">
        <f>IF(A272&lt;1,'Matriz Nº1 Identificación'!B272,'Matriz Nº2 Análisis'!I272)</f>
        <v xml:space="preserve"> </v>
      </c>
      <c r="E272" s="102"/>
      <c r="F272" s="103"/>
      <c r="G272" s="103"/>
      <c r="H272" s="103"/>
      <c r="I272" s="96" t="str">
        <f>IFERROR(VLOOKUP(D272,'Tabla 12'!$B$4:$E$6,3,FALSE)," ")</f>
        <v xml:space="preserve"> </v>
      </c>
      <c r="J272" s="95" t="str">
        <f>IFERROR(VLOOKUP(I272,'Tabla 12'!$D$5:$E$6,2,FALSE)," ")</f>
        <v xml:space="preserve"> </v>
      </c>
      <c r="K272" s="10"/>
      <c r="L272" s="10"/>
      <c r="M272" s="9"/>
      <c r="N272" s="10"/>
      <c r="O272" s="10"/>
      <c r="P272" s="10"/>
      <c r="Q272" s="10"/>
      <c r="R272" s="10"/>
      <c r="S272" s="10"/>
      <c r="T272" s="10"/>
      <c r="U272" s="10"/>
      <c r="V272" s="10"/>
      <c r="W272" s="10"/>
    </row>
    <row r="273" spans="1:23" ht="36.75" customHeight="1" x14ac:dyDescent="0.3">
      <c r="A273" s="4" t="str">
        <f>'Matriz Nº2 Análisis'!A273</f>
        <v>29. 3</v>
      </c>
      <c r="B273" s="13" t="str">
        <f>IF(A273&lt;1,'Matriz Nº1 Identificación'!F273,'Matriz Nº2 Análisis'!B273)</f>
        <v xml:space="preserve"> </v>
      </c>
      <c r="C273" s="13" t="str">
        <f>IFERROR(IF(A273&lt;1,'Matriz Nº1 Identificación'!B273,'Matriz Nº2 Análisis'!E273)," ")</f>
        <v xml:space="preserve"> </v>
      </c>
      <c r="D273" s="13" t="str">
        <f>IF(A273&lt;1,'Matriz Nº1 Identificación'!B273,'Matriz Nº2 Análisis'!I273)</f>
        <v xml:space="preserve"> </v>
      </c>
      <c r="E273" s="102"/>
      <c r="F273" s="103"/>
      <c r="G273" s="103"/>
      <c r="H273" s="103"/>
      <c r="I273" s="96" t="str">
        <f>IFERROR(VLOOKUP(D273,'Tabla 12'!$B$4:$E$6,3,FALSE)," ")</f>
        <v xml:space="preserve"> </v>
      </c>
      <c r="J273" s="95" t="str">
        <f>IFERROR(VLOOKUP(I273,'Tabla 12'!$D$5:$E$6,2,FALSE)," ")</f>
        <v xml:space="preserve"> </v>
      </c>
      <c r="K273" s="10"/>
      <c r="L273" s="10"/>
      <c r="M273" s="9"/>
      <c r="N273" s="10"/>
      <c r="O273" s="10"/>
      <c r="P273" s="10"/>
      <c r="Q273" s="10"/>
      <c r="R273" s="10"/>
      <c r="S273" s="10"/>
      <c r="T273" s="10"/>
      <c r="U273" s="10"/>
      <c r="V273" s="10"/>
      <c r="W273" s="10"/>
    </row>
    <row r="274" spans="1:23" ht="36.75" customHeight="1" x14ac:dyDescent="0.3">
      <c r="A274" s="4" t="str">
        <f>'Matriz Nº2 Análisis'!A274</f>
        <v>29. 4</v>
      </c>
      <c r="B274" s="13" t="str">
        <f>IF(A274&lt;1,'Matriz Nº1 Identificación'!F274,'Matriz Nº2 Análisis'!B274)</f>
        <v xml:space="preserve"> </v>
      </c>
      <c r="C274" s="13" t="str">
        <f>IFERROR(IF(A274&lt;1,'Matriz Nº1 Identificación'!B274,'Matriz Nº2 Análisis'!E274)," ")</f>
        <v xml:space="preserve"> </v>
      </c>
      <c r="D274" s="13" t="str">
        <f>IF(A274&lt;1,'Matriz Nº1 Identificación'!B274,'Matriz Nº2 Análisis'!I274)</f>
        <v xml:space="preserve"> </v>
      </c>
      <c r="E274" s="102"/>
      <c r="F274" s="103"/>
      <c r="G274" s="103"/>
      <c r="H274" s="103"/>
      <c r="I274" s="96" t="str">
        <f>IFERROR(VLOOKUP(D274,'Tabla 12'!$B$4:$E$6,3,FALSE)," ")</f>
        <v xml:space="preserve"> </v>
      </c>
      <c r="J274" s="95" t="str">
        <f>IFERROR(VLOOKUP(I274,'Tabla 12'!$D$5:$E$6,2,FALSE)," ")</f>
        <v xml:space="preserve"> </v>
      </c>
      <c r="K274" s="10"/>
      <c r="L274" s="10"/>
      <c r="M274" s="9"/>
      <c r="N274" s="10"/>
      <c r="O274" s="10"/>
      <c r="P274" s="10"/>
      <c r="Q274" s="10"/>
      <c r="R274" s="10"/>
      <c r="S274" s="10"/>
      <c r="T274" s="10"/>
      <c r="U274" s="10"/>
      <c r="V274" s="10"/>
      <c r="W274" s="10"/>
    </row>
    <row r="275" spans="1:23" ht="36.75" customHeight="1" x14ac:dyDescent="0.3">
      <c r="A275" s="4" t="str">
        <f>'Matriz Nº2 Análisis'!A275</f>
        <v>29. 5</v>
      </c>
      <c r="B275" s="13" t="str">
        <f>IF(A275&lt;1,'Matriz Nº1 Identificación'!F275,'Matriz Nº2 Análisis'!B275)</f>
        <v xml:space="preserve"> </v>
      </c>
      <c r="C275" s="13" t="str">
        <f>IFERROR(IF(A275&lt;1,'Matriz Nº1 Identificación'!B275,'Matriz Nº2 Análisis'!E275)," ")</f>
        <v xml:space="preserve"> </v>
      </c>
      <c r="D275" s="13" t="str">
        <f>IF(A275&lt;1,'Matriz Nº1 Identificación'!B275,'Matriz Nº2 Análisis'!I275)</f>
        <v xml:space="preserve"> </v>
      </c>
      <c r="E275" s="102"/>
      <c r="F275" s="103"/>
      <c r="G275" s="103"/>
      <c r="H275" s="103"/>
      <c r="I275" s="96" t="str">
        <f>IFERROR(VLOOKUP(D275,'Tabla 12'!$B$4:$E$6,3,FALSE)," ")</f>
        <v xml:space="preserve"> </v>
      </c>
      <c r="J275" s="95" t="str">
        <f>IFERROR(VLOOKUP(I275,'Tabla 12'!$D$5:$E$6,2,FALSE)," ")</f>
        <v xml:space="preserve"> </v>
      </c>
      <c r="K275" s="10"/>
      <c r="L275" s="10"/>
      <c r="M275" s="9"/>
      <c r="N275" s="10"/>
      <c r="O275" s="10"/>
      <c r="P275" s="10"/>
      <c r="Q275" s="10"/>
      <c r="R275" s="10"/>
      <c r="S275" s="10"/>
      <c r="T275" s="10"/>
      <c r="U275" s="10"/>
      <c r="V275" s="10"/>
      <c r="W275" s="10"/>
    </row>
    <row r="276" spans="1:23" ht="36.75" customHeight="1" x14ac:dyDescent="0.3">
      <c r="A276" s="4" t="str">
        <f>'Matriz Nº2 Análisis'!A276</f>
        <v>29. 6</v>
      </c>
      <c r="B276" s="13" t="str">
        <f>IF(A276&lt;1,'Matriz Nº1 Identificación'!F276,'Matriz Nº2 Análisis'!B276)</f>
        <v xml:space="preserve"> </v>
      </c>
      <c r="C276" s="13" t="str">
        <f>IFERROR(IF(A276&lt;1,'Matriz Nº1 Identificación'!B276,'Matriz Nº2 Análisis'!E276)," ")</f>
        <v xml:space="preserve"> </v>
      </c>
      <c r="D276" s="13" t="str">
        <f>IF(A276&lt;1,'Matriz Nº1 Identificación'!B276,'Matriz Nº2 Análisis'!I276)</f>
        <v xml:space="preserve"> </v>
      </c>
      <c r="E276" s="102"/>
      <c r="F276" s="103"/>
      <c r="G276" s="103"/>
      <c r="H276" s="103"/>
      <c r="I276" s="96" t="str">
        <f>IFERROR(VLOOKUP(D276,'Tabla 12'!$B$4:$E$6,3,FALSE)," ")</f>
        <v xml:space="preserve"> </v>
      </c>
      <c r="J276" s="95" t="str">
        <f>IFERROR(VLOOKUP(I276,'Tabla 12'!$D$5:$E$6,2,FALSE)," ")</f>
        <v xml:space="preserve"> </v>
      </c>
      <c r="K276" s="10"/>
      <c r="L276" s="10"/>
      <c r="M276" s="9"/>
      <c r="N276" s="10"/>
      <c r="O276" s="10"/>
      <c r="P276" s="10"/>
      <c r="Q276" s="10"/>
      <c r="R276" s="10"/>
      <c r="S276" s="10"/>
      <c r="T276" s="10"/>
      <c r="U276" s="10"/>
      <c r="V276" s="10"/>
      <c r="W276" s="10"/>
    </row>
    <row r="277" spans="1:23" ht="36.75" customHeight="1" thickBot="1" x14ac:dyDescent="0.35">
      <c r="A277" s="4" t="str">
        <f>'Matriz Nº2 Análisis'!A277</f>
        <v>29. 7</v>
      </c>
      <c r="B277" s="13" t="str">
        <f>IF(A277&lt;1,'Matriz Nº1 Identificación'!F277,'Matriz Nº2 Análisis'!B277)</f>
        <v xml:space="preserve"> </v>
      </c>
      <c r="C277" s="13" t="str">
        <f>IFERROR(IF(A277&lt;1,'Matriz Nº1 Identificación'!B277,'Matriz Nº2 Análisis'!E277)," ")</f>
        <v xml:space="preserve"> </v>
      </c>
      <c r="D277" s="13" t="str">
        <f>IF(A277&lt;1,'Matriz Nº1 Identificación'!B277,'Matriz Nº2 Análisis'!I277)</f>
        <v xml:space="preserve"> </v>
      </c>
      <c r="E277" s="102"/>
      <c r="F277" s="103"/>
      <c r="G277" s="103"/>
      <c r="H277" s="103"/>
      <c r="I277" s="96" t="str">
        <f>IFERROR(VLOOKUP(D277,'Tabla 12'!$B$4:$E$6,3,FALSE)," ")</f>
        <v xml:space="preserve"> </v>
      </c>
      <c r="J277" s="95" t="str">
        <f>IFERROR(VLOOKUP(I277,'Tabla 12'!$D$5:$E$6,2,FALSE)," ")</f>
        <v xml:space="preserve"> </v>
      </c>
      <c r="K277" s="10"/>
      <c r="L277" s="10"/>
      <c r="M277" s="9"/>
      <c r="N277" s="10"/>
      <c r="O277" s="10"/>
      <c r="P277" s="10"/>
      <c r="Q277" s="10"/>
      <c r="R277" s="10"/>
      <c r="S277" s="10"/>
      <c r="T277" s="10"/>
      <c r="U277" s="10"/>
      <c r="V277" s="10"/>
      <c r="W277" s="10"/>
    </row>
    <row r="278" spans="1:23" ht="34.5" customHeight="1" thickBot="1" x14ac:dyDescent="0.35">
      <c r="A278" s="73" t="str">
        <f>'Matriz Nº1 Identificación'!A278</f>
        <v xml:space="preserve">Objetivo Estratégico: </v>
      </c>
      <c r="B278" s="427">
        <f>+'Matriz Nº1 Identificación'!B278:H278</f>
        <v>0</v>
      </c>
      <c r="C278" s="428"/>
      <c r="D278" s="428"/>
      <c r="E278" s="428"/>
      <c r="F278" s="428"/>
      <c r="G278" s="428"/>
      <c r="H278" s="428"/>
      <c r="I278" s="428"/>
      <c r="J278" s="428"/>
    </row>
    <row r="279" spans="1:23" ht="34.5" customHeight="1" x14ac:dyDescent="0.3">
      <c r="A279" s="12" t="str">
        <f>'Matriz Nº1 Identificación'!A279</f>
        <v>Objetivo táctico</v>
      </c>
      <c r="B279" s="168" t="str">
        <f>+'Matriz Nº1 Identificación'!B279:H279</f>
        <v xml:space="preserve">30. </v>
      </c>
      <c r="C279" s="169"/>
      <c r="D279" s="169"/>
      <c r="E279" s="169"/>
      <c r="F279" s="170"/>
      <c r="G279" s="170"/>
      <c r="H279" s="170"/>
      <c r="I279" s="170"/>
      <c r="J279" s="171"/>
    </row>
    <row r="280" spans="1:23" ht="36.75" customHeight="1" x14ac:dyDescent="0.3">
      <c r="A280" s="4" t="str">
        <f>'Matriz Nº2 Análisis'!A280</f>
        <v>30. 1</v>
      </c>
      <c r="B280" s="13" t="str">
        <f>IF(A280&lt;1,'Matriz Nº1 Identificación'!F280,'Matriz Nº2 Análisis'!B280)</f>
        <v xml:space="preserve"> </v>
      </c>
      <c r="C280" s="13" t="str">
        <f>IFERROR(IF(A280&lt;1,'Matriz Nº1 Identificación'!B280,'Matriz Nº2 Análisis'!E280)," ")</f>
        <v xml:space="preserve"> </v>
      </c>
      <c r="D280" s="13" t="str">
        <f>IF(A280&lt;1,'Matriz Nº1 Identificación'!B280,'Matriz Nº2 Análisis'!I280)</f>
        <v xml:space="preserve"> </v>
      </c>
      <c r="E280" s="102"/>
      <c r="F280" s="103"/>
      <c r="G280" s="103"/>
      <c r="H280" s="103"/>
      <c r="I280" s="96" t="str">
        <f>IFERROR(VLOOKUP(D280,'Tabla 12'!$B$4:$E$6,3,FALSE)," ")</f>
        <v xml:space="preserve"> </v>
      </c>
      <c r="J280" s="95" t="str">
        <f>IFERROR(VLOOKUP(I280,'Tabla 12'!$D$5:$E$6,2,FALSE)," ")</f>
        <v xml:space="preserve"> </v>
      </c>
      <c r="K280" s="10"/>
      <c r="L280" s="10"/>
      <c r="M280" s="9"/>
      <c r="N280" s="10"/>
      <c r="O280" s="10"/>
      <c r="P280" s="10"/>
      <c r="Q280" s="10"/>
      <c r="R280" s="10"/>
      <c r="S280" s="10"/>
      <c r="T280" s="10"/>
      <c r="U280" s="10"/>
      <c r="V280" s="10"/>
      <c r="W280" s="10"/>
    </row>
    <row r="281" spans="1:23" ht="36.75" customHeight="1" x14ac:dyDescent="0.3">
      <c r="A281" s="4" t="str">
        <f>'Matriz Nº2 Análisis'!A281</f>
        <v>30. 2</v>
      </c>
      <c r="B281" s="13" t="str">
        <f>IF(A281&lt;1,'Matriz Nº1 Identificación'!F281,'Matriz Nº2 Análisis'!B281)</f>
        <v xml:space="preserve"> </v>
      </c>
      <c r="C281" s="13" t="str">
        <f>IFERROR(IF(A281&lt;1,'Matriz Nº1 Identificación'!B281,'Matriz Nº2 Análisis'!E281)," ")</f>
        <v xml:space="preserve"> </v>
      </c>
      <c r="D281" s="13" t="str">
        <f>IF(A281&lt;1,'Matriz Nº1 Identificación'!B281,'Matriz Nº2 Análisis'!I281)</f>
        <v xml:space="preserve"> </v>
      </c>
      <c r="E281" s="102"/>
      <c r="F281" s="103"/>
      <c r="G281" s="103"/>
      <c r="H281" s="103"/>
      <c r="I281" s="96" t="str">
        <f>IFERROR(VLOOKUP(D281,'Tabla 12'!$B$4:$E$6,3,FALSE)," ")</f>
        <v xml:space="preserve"> </v>
      </c>
      <c r="J281" s="95" t="str">
        <f>IFERROR(VLOOKUP(I281,'Tabla 12'!$D$5:$E$6,2,FALSE)," ")</f>
        <v xml:space="preserve"> </v>
      </c>
      <c r="K281" s="10"/>
      <c r="L281" s="10"/>
      <c r="M281" s="9"/>
      <c r="N281" s="10"/>
      <c r="O281" s="10"/>
      <c r="P281" s="10"/>
      <c r="Q281" s="10"/>
      <c r="R281" s="10"/>
      <c r="S281" s="10"/>
      <c r="T281" s="10"/>
      <c r="U281" s="10"/>
      <c r="V281" s="10"/>
      <c r="W281" s="10"/>
    </row>
    <row r="282" spans="1:23" ht="36.75" customHeight="1" x14ac:dyDescent="0.3">
      <c r="A282" s="4" t="str">
        <f>'Matriz Nº2 Análisis'!A282</f>
        <v>30. 3</v>
      </c>
      <c r="B282" s="13" t="str">
        <f>IF(A282&lt;1,'Matriz Nº1 Identificación'!F282,'Matriz Nº2 Análisis'!B282)</f>
        <v xml:space="preserve"> </v>
      </c>
      <c r="C282" s="13" t="str">
        <f>IFERROR(IF(A282&lt;1,'Matriz Nº1 Identificación'!B282,'Matriz Nº2 Análisis'!E282)," ")</f>
        <v xml:space="preserve"> </v>
      </c>
      <c r="D282" s="13" t="str">
        <f>IF(A282&lt;1,'Matriz Nº1 Identificación'!B282,'Matriz Nº2 Análisis'!I282)</f>
        <v xml:space="preserve"> </v>
      </c>
      <c r="E282" s="102"/>
      <c r="F282" s="103"/>
      <c r="G282" s="103"/>
      <c r="H282" s="103"/>
      <c r="I282" s="96" t="str">
        <f>IFERROR(VLOOKUP(D282,'Tabla 12'!$B$4:$E$6,3,FALSE)," ")</f>
        <v xml:space="preserve"> </v>
      </c>
      <c r="J282" s="95" t="str">
        <f>IFERROR(VLOOKUP(I282,'Tabla 12'!$D$5:$E$6,2,FALSE)," ")</f>
        <v xml:space="preserve"> </v>
      </c>
      <c r="K282" s="10"/>
      <c r="L282" s="10"/>
      <c r="M282" s="9"/>
      <c r="N282" s="10"/>
      <c r="O282" s="10"/>
      <c r="P282" s="10"/>
      <c r="Q282" s="10"/>
      <c r="R282" s="10"/>
      <c r="S282" s="10"/>
      <c r="T282" s="10"/>
      <c r="U282" s="10"/>
      <c r="V282" s="10"/>
      <c r="W282" s="10"/>
    </row>
    <row r="283" spans="1:23" ht="36.75" customHeight="1" x14ac:dyDescent="0.3">
      <c r="A283" s="4" t="str">
        <f>'Matriz Nº2 Análisis'!A283</f>
        <v>30. 4</v>
      </c>
      <c r="B283" s="13" t="str">
        <f>IF(A283&lt;1,'Matriz Nº1 Identificación'!F283,'Matriz Nº2 Análisis'!B283)</f>
        <v xml:space="preserve"> </v>
      </c>
      <c r="C283" s="13" t="str">
        <f>IFERROR(IF(A283&lt;1,'Matriz Nº1 Identificación'!B283,'Matriz Nº2 Análisis'!E283)," ")</f>
        <v xml:space="preserve"> </v>
      </c>
      <c r="D283" s="13" t="str">
        <f>IF(A283&lt;1,'Matriz Nº1 Identificación'!B283,'Matriz Nº2 Análisis'!I283)</f>
        <v xml:space="preserve"> </v>
      </c>
      <c r="E283" s="102"/>
      <c r="F283" s="103"/>
      <c r="G283" s="103"/>
      <c r="H283" s="103"/>
      <c r="I283" s="96" t="str">
        <f>IFERROR(VLOOKUP(D283,'Tabla 12'!$B$4:$E$6,3,FALSE)," ")</f>
        <v xml:space="preserve"> </v>
      </c>
      <c r="J283" s="95" t="str">
        <f>IFERROR(VLOOKUP(I283,'Tabla 12'!$D$5:$E$6,2,FALSE)," ")</f>
        <v xml:space="preserve"> </v>
      </c>
      <c r="K283" s="10"/>
      <c r="L283" s="10"/>
      <c r="M283" s="9"/>
      <c r="N283" s="10"/>
      <c r="O283" s="10"/>
      <c r="P283" s="10"/>
      <c r="Q283" s="10"/>
      <c r="R283" s="10"/>
      <c r="S283" s="10"/>
      <c r="T283" s="10"/>
      <c r="U283" s="10"/>
      <c r="V283" s="10"/>
      <c r="W283" s="10"/>
    </row>
    <row r="284" spans="1:23" ht="36.75" customHeight="1" x14ac:dyDescent="0.3">
      <c r="A284" s="4" t="str">
        <f>'Matriz Nº2 Análisis'!A284</f>
        <v>30. 5</v>
      </c>
      <c r="B284" s="13" t="str">
        <f>IF(A284&lt;1,'Matriz Nº1 Identificación'!F284,'Matriz Nº2 Análisis'!B284)</f>
        <v xml:space="preserve"> </v>
      </c>
      <c r="C284" s="13" t="str">
        <f>IFERROR(IF(A284&lt;1,'Matriz Nº1 Identificación'!B284,'Matriz Nº2 Análisis'!E284)," ")</f>
        <v xml:space="preserve"> </v>
      </c>
      <c r="D284" s="13" t="str">
        <f>IF(A284&lt;1,'Matriz Nº1 Identificación'!B284,'Matriz Nº2 Análisis'!I284)</f>
        <v xml:space="preserve"> </v>
      </c>
      <c r="E284" s="102"/>
      <c r="F284" s="103"/>
      <c r="G284" s="103"/>
      <c r="H284" s="103"/>
      <c r="I284" s="96" t="str">
        <f>IFERROR(VLOOKUP(D284,'Tabla 12'!$B$4:$E$6,3,FALSE)," ")</f>
        <v xml:space="preserve"> </v>
      </c>
      <c r="J284" s="95" t="str">
        <f>IFERROR(VLOOKUP(I284,'Tabla 12'!$D$5:$E$6,2,FALSE)," ")</f>
        <v xml:space="preserve"> </v>
      </c>
      <c r="K284" s="10"/>
      <c r="L284" s="10"/>
      <c r="M284" s="9"/>
      <c r="N284" s="10"/>
      <c r="O284" s="10"/>
      <c r="P284" s="10"/>
      <c r="Q284" s="10"/>
      <c r="R284" s="10"/>
      <c r="S284" s="10"/>
      <c r="T284" s="10"/>
      <c r="U284" s="10"/>
      <c r="V284" s="10"/>
      <c r="W284" s="10"/>
    </row>
    <row r="285" spans="1:23" ht="36.75" customHeight="1" x14ac:dyDescent="0.3">
      <c r="A285" s="4" t="str">
        <f>'Matriz Nº2 Análisis'!A285</f>
        <v>30. 6</v>
      </c>
      <c r="B285" s="13" t="str">
        <f>IF(A285&lt;1,'Matriz Nº1 Identificación'!F285,'Matriz Nº2 Análisis'!B285)</f>
        <v xml:space="preserve"> </v>
      </c>
      <c r="C285" s="13" t="str">
        <f>IFERROR(IF(A285&lt;1,'Matriz Nº1 Identificación'!B285,'Matriz Nº2 Análisis'!E285)," ")</f>
        <v xml:space="preserve"> </v>
      </c>
      <c r="D285" s="13" t="str">
        <f>IF(A285&lt;1,'Matriz Nº1 Identificación'!B285,'Matriz Nº2 Análisis'!I285)</f>
        <v xml:space="preserve"> </v>
      </c>
      <c r="E285" s="102"/>
      <c r="F285" s="103"/>
      <c r="G285" s="103"/>
      <c r="H285" s="103"/>
      <c r="I285" s="96" t="str">
        <f>IFERROR(VLOOKUP(D285,'Tabla 12'!$B$4:$E$6,3,FALSE)," ")</f>
        <v xml:space="preserve"> </v>
      </c>
      <c r="J285" s="95" t="str">
        <f>IFERROR(VLOOKUP(I285,'Tabla 12'!$D$5:$E$6,2,FALSE)," ")</f>
        <v xml:space="preserve"> </v>
      </c>
      <c r="K285" s="10"/>
      <c r="L285" s="10"/>
      <c r="M285" s="9"/>
      <c r="N285" s="10"/>
      <c r="O285" s="10"/>
      <c r="P285" s="10"/>
      <c r="Q285" s="10"/>
      <c r="R285" s="10"/>
      <c r="S285" s="10"/>
      <c r="T285" s="10"/>
      <c r="U285" s="10"/>
      <c r="V285" s="10"/>
      <c r="W285" s="10"/>
    </row>
    <row r="286" spans="1:23" ht="36.75" customHeight="1" thickBot="1" x14ac:dyDescent="0.35">
      <c r="A286" s="4" t="str">
        <f>'Matriz Nº2 Análisis'!A286</f>
        <v>30. 7</v>
      </c>
      <c r="B286" s="13" t="str">
        <f>IF(A286&lt;1,'Matriz Nº1 Identificación'!F286,'Matriz Nº2 Análisis'!B286)</f>
        <v xml:space="preserve"> </v>
      </c>
      <c r="C286" s="13" t="str">
        <f>IFERROR(IF(A286&lt;1,'Matriz Nº1 Identificación'!B286,'Matriz Nº2 Análisis'!E286)," ")</f>
        <v xml:space="preserve"> </v>
      </c>
      <c r="D286" s="13" t="str">
        <f>IF(A286&lt;1,'Matriz Nº1 Identificación'!B286,'Matriz Nº2 Análisis'!I286)</f>
        <v xml:space="preserve"> </v>
      </c>
      <c r="E286" s="102"/>
      <c r="F286" s="103"/>
      <c r="G286" s="103"/>
      <c r="H286" s="103"/>
      <c r="I286" s="96" t="str">
        <f>IFERROR(VLOOKUP(D286,'Tabla 12'!$B$4:$E$6,3,FALSE)," ")</f>
        <v xml:space="preserve"> </v>
      </c>
      <c r="J286" s="95" t="str">
        <f>IFERROR(VLOOKUP(I286,'Tabla 12'!$D$5:$E$6,2,FALSE)," ")</f>
        <v xml:space="preserve"> </v>
      </c>
      <c r="K286" s="10"/>
      <c r="L286" s="10"/>
      <c r="M286" s="9"/>
      <c r="N286" s="10"/>
      <c r="O286" s="10"/>
      <c r="P286" s="10"/>
      <c r="Q286" s="10"/>
      <c r="R286" s="10"/>
      <c r="S286" s="10"/>
      <c r="T286" s="10"/>
      <c r="U286" s="10"/>
      <c r="V286" s="10"/>
      <c r="W286" s="10"/>
    </row>
    <row r="287" spans="1:23" ht="34.5" customHeight="1" thickBot="1" x14ac:dyDescent="0.35">
      <c r="A287" s="73" t="str">
        <f>'Matriz Nº1 Identificación'!A287</f>
        <v xml:space="preserve">Objetivo Estratégico: </v>
      </c>
      <c r="B287" s="427">
        <f>+'Matriz Nº1 Identificación'!B287:H287</f>
        <v>0</v>
      </c>
      <c r="C287" s="428"/>
      <c r="D287" s="428"/>
      <c r="E287" s="428"/>
      <c r="F287" s="428"/>
      <c r="G287" s="428"/>
      <c r="H287" s="428"/>
      <c r="I287" s="428"/>
      <c r="J287" s="428"/>
    </row>
    <row r="288" spans="1:23" ht="34.5" customHeight="1" x14ac:dyDescent="0.3">
      <c r="A288" s="12" t="str">
        <f>'Matriz Nº1 Identificación'!A288</f>
        <v>Objetivo táctico</v>
      </c>
      <c r="B288" s="168" t="str">
        <f>+'Matriz Nº1 Identificación'!B288:H288</f>
        <v xml:space="preserve">31. </v>
      </c>
      <c r="C288" s="169"/>
      <c r="D288" s="169"/>
      <c r="E288" s="169"/>
      <c r="F288" s="170"/>
      <c r="G288" s="170"/>
      <c r="H288" s="170"/>
      <c r="I288" s="170"/>
      <c r="J288" s="171"/>
    </row>
    <row r="289" spans="1:23" ht="36.75" customHeight="1" x14ac:dyDescent="0.3">
      <c r="A289" s="4" t="str">
        <f>'Matriz Nº2 Análisis'!A289</f>
        <v>31. 1</v>
      </c>
      <c r="B289" s="13" t="str">
        <f>IF(A289&lt;1,'Matriz Nº1 Identificación'!F289,'Matriz Nº2 Análisis'!B289)</f>
        <v xml:space="preserve"> </v>
      </c>
      <c r="C289" s="13" t="str">
        <f>IFERROR(IF(A289&lt;1,'Matriz Nº1 Identificación'!B289,'Matriz Nº2 Análisis'!E289)," ")</f>
        <v xml:space="preserve"> </v>
      </c>
      <c r="D289" s="13" t="str">
        <f>IF(A289&lt;1,'Matriz Nº1 Identificación'!B289,'Matriz Nº2 Análisis'!I289)</f>
        <v xml:space="preserve"> </v>
      </c>
      <c r="E289" s="102"/>
      <c r="F289" s="103"/>
      <c r="G289" s="103"/>
      <c r="H289" s="103"/>
      <c r="I289" s="96" t="str">
        <f>IFERROR(VLOOKUP(D289,'Tabla 12'!$B$4:$E$6,3,FALSE)," ")</f>
        <v xml:space="preserve"> </v>
      </c>
      <c r="J289" s="95" t="str">
        <f>IFERROR(VLOOKUP(I289,'Tabla 12'!$D$5:$E$6,2,FALSE)," ")</f>
        <v xml:space="preserve"> </v>
      </c>
      <c r="K289" s="10"/>
      <c r="L289" s="10"/>
      <c r="M289" s="9"/>
      <c r="N289" s="10"/>
      <c r="O289" s="10"/>
      <c r="P289" s="10"/>
      <c r="Q289" s="10"/>
      <c r="R289" s="10"/>
      <c r="S289" s="10"/>
      <c r="T289" s="10"/>
      <c r="U289" s="10"/>
      <c r="V289" s="10"/>
      <c r="W289" s="10"/>
    </row>
    <row r="290" spans="1:23" ht="36.75" customHeight="1" x14ac:dyDescent="0.3">
      <c r="A290" s="4" t="str">
        <f>'Matriz Nº2 Análisis'!A290</f>
        <v>31. 2</v>
      </c>
      <c r="B290" s="13" t="str">
        <f>IF(A290&lt;1,'Matriz Nº1 Identificación'!F290,'Matriz Nº2 Análisis'!B290)</f>
        <v xml:space="preserve"> </v>
      </c>
      <c r="C290" s="13" t="str">
        <f>IFERROR(IF(A290&lt;1,'Matriz Nº1 Identificación'!B290,'Matriz Nº2 Análisis'!E290)," ")</f>
        <v xml:space="preserve"> </v>
      </c>
      <c r="D290" s="13" t="str">
        <f>IF(A290&lt;1,'Matriz Nº1 Identificación'!B290,'Matriz Nº2 Análisis'!I290)</f>
        <v xml:space="preserve"> </v>
      </c>
      <c r="E290" s="102"/>
      <c r="F290" s="103"/>
      <c r="G290" s="103"/>
      <c r="H290" s="103"/>
      <c r="I290" s="96" t="str">
        <f>IFERROR(VLOOKUP(D290,'Tabla 12'!$B$4:$E$6,3,FALSE)," ")</f>
        <v xml:space="preserve"> </v>
      </c>
      <c r="J290" s="95" t="str">
        <f>IFERROR(VLOOKUP(I290,'Tabla 12'!$D$5:$E$6,2,FALSE)," ")</f>
        <v xml:space="preserve"> </v>
      </c>
      <c r="K290" s="10"/>
      <c r="L290" s="10"/>
      <c r="M290" s="9"/>
      <c r="N290" s="10"/>
      <c r="O290" s="10"/>
      <c r="P290" s="10"/>
      <c r="Q290" s="10"/>
      <c r="R290" s="10"/>
      <c r="S290" s="10"/>
      <c r="T290" s="10"/>
      <c r="U290" s="10"/>
      <c r="V290" s="10"/>
      <c r="W290" s="10"/>
    </row>
    <row r="291" spans="1:23" ht="36.75" customHeight="1" x14ac:dyDescent="0.3">
      <c r="A291" s="4" t="str">
        <f>'Matriz Nº2 Análisis'!A291</f>
        <v>31. 3</v>
      </c>
      <c r="B291" s="13" t="str">
        <f>IF(A291&lt;1,'Matriz Nº1 Identificación'!F291,'Matriz Nº2 Análisis'!B291)</f>
        <v xml:space="preserve"> </v>
      </c>
      <c r="C291" s="13" t="str">
        <f>IFERROR(IF(A291&lt;1,'Matriz Nº1 Identificación'!B291,'Matriz Nº2 Análisis'!E291)," ")</f>
        <v xml:space="preserve"> </v>
      </c>
      <c r="D291" s="13" t="str">
        <f>IF(A291&lt;1,'Matriz Nº1 Identificación'!B291,'Matriz Nº2 Análisis'!I291)</f>
        <v xml:space="preserve"> </v>
      </c>
      <c r="E291" s="102"/>
      <c r="F291" s="103"/>
      <c r="G291" s="103"/>
      <c r="H291" s="103"/>
      <c r="I291" s="96" t="str">
        <f>IFERROR(VLOOKUP(D291,'Tabla 12'!$B$4:$E$6,3,FALSE)," ")</f>
        <v xml:space="preserve"> </v>
      </c>
      <c r="J291" s="95" t="str">
        <f>IFERROR(VLOOKUP(I291,'Tabla 12'!$D$5:$E$6,2,FALSE)," ")</f>
        <v xml:space="preserve"> </v>
      </c>
      <c r="K291" s="10"/>
      <c r="L291" s="10"/>
      <c r="M291" s="9"/>
      <c r="N291" s="10"/>
      <c r="O291" s="10"/>
      <c r="P291" s="10"/>
      <c r="Q291" s="10"/>
      <c r="R291" s="10"/>
      <c r="S291" s="10"/>
      <c r="T291" s="10"/>
      <c r="U291" s="10"/>
      <c r="V291" s="10"/>
      <c r="W291" s="10"/>
    </row>
    <row r="292" spans="1:23" ht="36.75" customHeight="1" x14ac:dyDescent="0.3">
      <c r="A292" s="4" t="str">
        <f>'Matriz Nº2 Análisis'!A292</f>
        <v>31. 4</v>
      </c>
      <c r="B292" s="13" t="str">
        <f>IF(A292&lt;1,'Matriz Nº1 Identificación'!F292,'Matriz Nº2 Análisis'!B292)</f>
        <v xml:space="preserve"> </v>
      </c>
      <c r="C292" s="13" t="str">
        <f>IFERROR(IF(A292&lt;1,'Matriz Nº1 Identificación'!B292,'Matriz Nº2 Análisis'!E292)," ")</f>
        <v xml:space="preserve"> </v>
      </c>
      <c r="D292" s="13" t="str">
        <f>IF(A292&lt;1,'Matriz Nº1 Identificación'!B292,'Matriz Nº2 Análisis'!I292)</f>
        <v xml:space="preserve"> </v>
      </c>
      <c r="E292" s="102"/>
      <c r="F292" s="103"/>
      <c r="G292" s="103"/>
      <c r="H292" s="103"/>
      <c r="I292" s="96" t="str">
        <f>IFERROR(VLOOKUP(D292,'Tabla 12'!$B$4:$E$6,3,FALSE)," ")</f>
        <v xml:space="preserve"> </v>
      </c>
      <c r="J292" s="95" t="str">
        <f>IFERROR(VLOOKUP(I292,'Tabla 12'!$D$5:$E$6,2,FALSE)," ")</f>
        <v xml:space="preserve"> </v>
      </c>
      <c r="K292" s="10"/>
      <c r="L292" s="10"/>
      <c r="M292" s="9"/>
      <c r="N292" s="10"/>
      <c r="O292" s="10"/>
      <c r="P292" s="10"/>
      <c r="Q292" s="10"/>
      <c r="R292" s="10"/>
      <c r="S292" s="10"/>
      <c r="T292" s="10"/>
      <c r="U292" s="10"/>
      <c r="V292" s="10"/>
      <c r="W292" s="10"/>
    </row>
    <row r="293" spans="1:23" ht="36.75" customHeight="1" x14ac:dyDescent="0.3">
      <c r="A293" s="4" t="str">
        <f>'Matriz Nº2 Análisis'!A293</f>
        <v>31. 5</v>
      </c>
      <c r="B293" s="13" t="str">
        <f>IF(A293&lt;1,'Matriz Nº1 Identificación'!F293,'Matriz Nº2 Análisis'!B293)</f>
        <v xml:space="preserve"> </v>
      </c>
      <c r="C293" s="13" t="str">
        <f>IFERROR(IF(A293&lt;1,'Matriz Nº1 Identificación'!B293,'Matriz Nº2 Análisis'!E293)," ")</f>
        <v xml:space="preserve"> </v>
      </c>
      <c r="D293" s="13" t="str">
        <f>IF(A293&lt;1,'Matriz Nº1 Identificación'!B293,'Matriz Nº2 Análisis'!I293)</f>
        <v xml:space="preserve"> </v>
      </c>
      <c r="E293" s="102"/>
      <c r="F293" s="103"/>
      <c r="G293" s="103"/>
      <c r="H293" s="103"/>
      <c r="I293" s="96" t="str">
        <f>IFERROR(VLOOKUP(D293,'Tabla 12'!$B$4:$E$6,3,FALSE)," ")</f>
        <v xml:space="preserve"> </v>
      </c>
      <c r="J293" s="95" t="str">
        <f>IFERROR(VLOOKUP(I293,'Tabla 12'!$D$5:$E$6,2,FALSE)," ")</f>
        <v xml:space="preserve"> </v>
      </c>
      <c r="K293" s="10"/>
      <c r="L293" s="10"/>
      <c r="M293" s="9"/>
      <c r="N293" s="10"/>
      <c r="O293" s="10"/>
      <c r="P293" s="10"/>
      <c r="Q293" s="10"/>
      <c r="R293" s="10"/>
      <c r="S293" s="10"/>
      <c r="T293" s="10"/>
      <c r="U293" s="10"/>
      <c r="V293" s="10"/>
      <c r="W293" s="10"/>
    </row>
    <row r="294" spans="1:23" ht="36.75" customHeight="1" x14ac:dyDescent="0.3">
      <c r="A294" s="4" t="str">
        <f>'Matriz Nº2 Análisis'!A294</f>
        <v>31. 6</v>
      </c>
      <c r="B294" s="13" t="str">
        <f>IF(A294&lt;1,'Matriz Nº1 Identificación'!F294,'Matriz Nº2 Análisis'!B294)</f>
        <v xml:space="preserve"> </v>
      </c>
      <c r="C294" s="13" t="str">
        <f>IFERROR(IF(A294&lt;1,'Matriz Nº1 Identificación'!B294,'Matriz Nº2 Análisis'!E294)," ")</f>
        <v xml:space="preserve"> </v>
      </c>
      <c r="D294" s="13" t="str">
        <f>IF(A294&lt;1,'Matriz Nº1 Identificación'!B294,'Matriz Nº2 Análisis'!I294)</f>
        <v xml:space="preserve"> </v>
      </c>
      <c r="E294" s="102"/>
      <c r="F294" s="103"/>
      <c r="G294" s="103"/>
      <c r="H294" s="103"/>
      <c r="I294" s="96" t="str">
        <f>IFERROR(VLOOKUP(D294,'Tabla 12'!$B$4:$E$6,3,FALSE)," ")</f>
        <v xml:space="preserve"> </v>
      </c>
      <c r="J294" s="95" t="str">
        <f>IFERROR(VLOOKUP(I294,'Tabla 12'!$D$5:$E$6,2,FALSE)," ")</f>
        <v xml:space="preserve"> </v>
      </c>
      <c r="K294" s="10"/>
      <c r="L294" s="10"/>
      <c r="M294" s="9"/>
      <c r="N294" s="10"/>
      <c r="O294" s="10"/>
      <c r="P294" s="10"/>
      <c r="Q294" s="10"/>
      <c r="R294" s="10"/>
      <c r="S294" s="10"/>
      <c r="T294" s="10"/>
      <c r="U294" s="10"/>
      <c r="V294" s="10"/>
      <c r="W294" s="10"/>
    </row>
    <row r="295" spans="1:23" ht="36.75" customHeight="1" thickBot="1" x14ac:dyDescent="0.35">
      <c r="A295" s="4" t="str">
        <f>'Matriz Nº2 Análisis'!A295</f>
        <v>31. 7</v>
      </c>
      <c r="B295" s="13" t="str">
        <f>IF(A295&lt;1,'Matriz Nº1 Identificación'!F295,'Matriz Nº2 Análisis'!B295)</f>
        <v xml:space="preserve"> </v>
      </c>
      <c r="C295" s="13" t="str">
        <f>IFERROR(IF(A295&lt;1,'Matriz Nº1 Identificación'!B295,'Matriz Nº2 Análisis'!E295)," ")</f>
        <v xml:space="preserve"> </v>
      </c>
      <c r="D295" s="13" t="str">
        <f>IF(A295&lt;1,'Matriz Nº1 Identificación'!B295,'Matriz Nº2 Análisis'!I295)</f>
        <v xml:space="preserve"> </v>
      </c>
      <c r="E295" s="102"/>
      <c r="F295" s="103"/>
      <c r="G295" s="103"/>
      <c r="H295" s="103"/>
      <c r="I295" s="96" t="str">
        <f>IFERROR(VLOOKUP(D295,'Tabla 12'!$B$4:$E$6,3,FALSE)," ")</f>
        <v xml:space="preserve"> </v>
      </c>
      <c r="J295" s="95" t="str">
        <f>IFERROR(VLOOKUP(I295,'Tabla 12'!$D$5:$E$6,2,FALSE)," ")</f>
        <v xml:space="preserve"> </v>
      </c>
      <c r="K295" s="10"/>
      <c r="L295" s="10"/>
      <c r="M295" s="9"/>
      <c r="N295" s="10"/>
      <c r="O295" s="10"/>
      <c r="P295" s="10"/>
      <c r="Q295" s="10"/>
      <c r="R295" s="10"/>
      <c r="S295" s="10"/>
      <c r="T295" s="10"/>
      <c r="U295" s="10"/>
      <c r="V295" s="10"/>
      <c r="W295" s="10"/>
    </row>
    <row r="296" spans="1:23" ht="34.5" customHeight="1" thickBot="1" x14ac:dyDescent="0.35">
      <c r="A296" s="73" t="str">
        <f>'Matriz Nº1 Identificación'!A296</f>
        <v xml:space="preserve">Objetivo Estratégico: </v>
      </c>
      <c r="B296" s="427">
        <f>+'Matriz Nº1 Identificación'!B296:H296</f>
        <v>0</v>
      </c>
      <c r="C296" s="428"/>
      <c r="D296" s="428"/>
      <c r="E296" s="428"/>
      <c r="F296" s="428"/>
      <c r="G296" s="428"/>
      <c r="H296" s="428"/>
      <c r="I296" s="428"/>
      <c r="J296" s="428"/>
    </row>
    <row r="297" spans="1:23" ht="34.5" customHeight="1" x14ac:dyDescent="0.3">
      <c r="A297" s="12" t="str">
        <f>'Matriz Nº1 Identificación'!A297</f>
        <v>Objetivo táctico</v>
      </c>
      <c r="B297" s="168" t="str">
        <f>+'Matriz Nº1 Identificación'!B297:H297</f>
        <v xml:space="preserve">32. </v>
      </c>
      <c r="C297" s="169"/>
      <c r="D297" s="169"/>
      <c r="E297" s="169"/>
      <c r="F297" s="170"/>
      <c r="G297" s="170"/>
      <c r="H297" s="170"/>
      <c r="I297" s="170"/>
      <c r="J297" s="171"/>
    </row>
    <row r="298" spans="1:23" ht="36.75" customHeight="1" x14ac:dyDescent="0.3">
      <c r="A298" s="4" t="str">
        <f>'Matriz Nº2 Análisis'!A298</f>
        <v>32. 1</v>
      </c>
      <c r="B298" s="13" t="str">
        <f>IF(A298&lt;1,'Matriz Nº1 Identificación'!F298,'Matriz Nº2 Análisis'!B298)</f>
        <v xml:space="preserve"> </v>
      </c>
      <c r="C298" s="13" t="str">
        <f>IFERROR(IF(A298&lt;1,'Matriz Nº1 Identificación'!B298,'Matriz Nº2 Análisis'!E298)," ")</f>
        <v xml:space="preserve"> </v>
      </c>
      <c r="D298" s="13" t="str">
        <f>IF(A298&lt;1,'Matriz Nº1 Identificación'!B298,'Matriz Nº2 Análisis'!I298)</f>
        <v xml:space="preserve"> </v>
      </c>
      <c r="E298" s="102"/>
      <c r="F298" s="103"/>
      <c r="G298" s="103"/>
      <c r="H298" s="103"/>
      <c r="I298" s="96" t="str">
        <f>IFERROR(VLOOKUP(D298,'Tabla 12'!$B$4:$E$6,3,FALSE)," ")</f>
        <v xml:space="preserve"> </v>
      </c>
      <c r="J298" s="95" t="str">
        <f>IFERROR(VLOOKUP(I298,'Tabla 12'!$D$5:$E$6,2,FALSE)," ")</f>
        <v xml:space="preserve"> </v>
      </c>
      <c r="K298" s="10"/>
      <c r="L298" s="10"/>
      <c r="M298" s="9"/>
      <c r="N298" s="10"/>
      <c r="O298" s="10"/>
      <c r="P298" s="10"/>
      <c r="Q298" s="10"/>
      <c r="R298" s="10"/>
      <c r="S298" s="10"/>
      <c r="T298" s="10"/>
      <c r="U298" s="10"/>
      <c r="V298" s="10"/>
      <c r="W298" s="10"/>
    </row>
    <row r="299" spans="1:23" ht="36.75" customHeight="1" x14ac:dyDescent="0.3">
      <c r="A299" s="4" t="str">
        <f>'Matriz Nº2 Análisis'!A299</f>
        <v>32. 2</v>
      </c>
      <c r="B299" s="13" t="str">
        <f>IF(A299&lt;1,'Matriz Nº1 Identificación'!F299,'Matriz Nº2 Análisis'!B299)</f>
        <v xml:space="preserve"> </v>
      </c>
      <c r="C299" s="13" t="str">
        <f>IFERROR(IF(A299&lt;1,'Matriz Nº1 Identificación'!B299,'Matriz Nº2 Análisis'!E299)," ")</f>
        <v xml:space="preserve"> </v>
      </c>
      <c r="D299" s="13" t="str">
        <f>IF(A299&lt;1,'Matriz Nº1 Identificación'!B299,'Matriz Nº2 Análisis'!I299)</f>
        <v xml:space="preserve"> </v>
      </c>
      <c r="E299" s="102"/>
      <c r="F299" s="103"/>
      <c r="G299" s="103"/>
      <c r="H299" s="103"/>
      <c r="I299" s="96" t="str">
        <f>IFERROR(VLOOKUP(D299,'Tabla 12'!$B$4:$E$6,3,FALSE)," ")</f>
        <v xml:space="preserve"> </v>
      </c>
      <c r="J299" s="95" t="str">
        <f>IFERROR(VLOOKUP(I299,'Tabla 12'!$D$5:$E$6,2,FALSE)," ")</f>
        <v xml:space="preserve"> </v>
      </c>
      <c r="K299" s="10"/>
      <c r="L299" s="10"/>
      <c r="M299" s="9"/>
      <c r="N299" s="10"/>
      <c r="O299" s="10"/>
      <c r="P299" s="10"/>
      <c r="Q299" s="10"/>
      <c r="R299" s="10"/>
      <c r="S299" s="10"/>
      <c r="T299" s="10"/>
      <c r="U299" s="10"/>
      <c r="V299" s="10"/>
      <c r="W299" s="10"/>
    </row>
    <row r="300" spans="1:23" ht="36.75" customHeight="1" x14ac:dyDescent="0.3">
      <c r="A300" s="4" t="str">
        <f>'Matriz Nº2 Análisis'!A300</f>
        <v>32. 3</v>
      </c>
      <c r="B300" s="13" t="str">
        <f>IF(A300&lt;1,'Matriz Nº1 Identificación'!F300,'Matriz Nº2 Análisis'!B300)</f>
        <v xml:space="preserve"> </v>
      </c>
      <c r="C300" s="13" t="str">
        <f>IFERROR(IF(A300&lt;1,'Matriz Nº1 Identificación'!B300,'Matriz Nº2 Análisis'!E300)," ")</f>
        <v xml:space="preserve"> </v>
      </c>
      <c r="D300" s="13" t="str">
        <f>IF(A300&lt;1,'Matriz Nº1 Identificación'!B300,'Matriz Nº2 Análisis'!I300)</f>
        <v xml:space="preserve"> </v>
      </c>
      <c r="E300" s="102"/>
      <c r="F300" s="103"/>
      <c r="G300" s="103"/>
      <c r="H300" s="103"/>
      <c r="I300" s="96" t="str">
        <f>IFERROR(VLOOKUP(D300,'Tabla 12'!$B$4:$E$6,3,FALSE)," ")</f>
        <v xml:space="preserve"> </v>
      </c>
      <c r="J300" s="95" t="str">
        <f>IFERROR(VLOOKUP(I300,'Tabla 12'!$D$5:$E$6,2,FALSE)," ")</f>
        <v xml:space="preserve"> </v>
      </c>
      <c r="K300" s="10"/>
      <c r="L300" s="10"/>
      <c r="M300" s="9"/>
      <c r="N300" s="10"/>
      <c r="O300" s="10"/>
      <c r="P300" s="10"/>
      <c r="Q300" s="10"/>
      <c r="R300" s="10"/>
      <c r="S300" s="10"/>
      <c r="T300" s="10"/>
      <c r="U300" s="10"/>
      <c r="V300" s="10"/>
      <c r="W300" s="10"/>
    </row>
    <row r="301" spans="1:23" ht="36.75" customHeight="1" x14ac:dyDescent="0.3">
      <c r="A301" s="4" t="str">
        <f>'Matriz Nº2 Análisis'!A301</f>
        <v>32. 4</v>
      </c>
      <c r="B301" s="13" t="str">
        <f>IF(A301&lt;1,'Matriz Nº1 Identificación'!F301,'Matriz Nº2 Análisis'!B301)</f>
        <v xml:space="preserve"> </v>
      </c>
      <c r="C301" s="13" t="str">
        <f>IFERROR(IF(A301&lt;1,'Matriz Nº1 Identificación'!B301,'Matriz Nº2 Análisis'!E301)," ")</f>
        <v xml:space="preserve"> </v>
      </c>
      <c r="D301" s="13" t="str">
        <f>IF(A301&lt;1,'Matriz Nº1 Identificación'!B301,'Matriz Nº2 Análisis'!I301)</f>
        <v xml:space="preserve"> </v>
      </c>
      <c r="E301" s="102"/>
      <c r="F301" s="103"/>
      <c r="G301" s="103"/>
      <c r="H301" s="103"/>
      <c r="I301" s="96" t="str">
        <f>IFERROR(VLOOKUP(D301,'Tabla 12'!$B$4:$E$6,3,FALSE)," ")</f>
        <v xml:space="preserve"> </v>
      </c>
      <c r="J301" s="95" t="str">
        <f>IFERROR(VLOOKUP(I301,'Tabla 12'!$D$5:$E$6,2,FALSE)," ")</f>
        <v xml:space="preserve"> </v>
      </c>
      <c r="K301" s="10"/>
      <c r="L301" s="10"/>
      <c r="M301" s="9"/>
      <c r="N301" s="10"/>
      <c r="O301" s="10"/>
      <c r="P301" s="10"/>
      <c r="Q301" s="10"/>
      <c r="R301" s="10"/>
      <c r="S301" s="10"/>
      <c r="T301" s="10"/>
      <c r="U301" s="10"/>
      <c r="V301" s="10"/>
      <c r="W301" s="10"/>
    </row>
    <row r="302" spans="1:23" ht="36.75" customHeight="1" x14ac:dyDescent="0.3">
      <c r="A302" s="4" t="str">
        <f>'Matriz Nº2 Análisis'!A302</f>
        <v>32. 5</v>
      </c>
      <c r="B302" s="13" t="str">
        <f>IF(A302&lt;1,'Matriz Nº1 Identificación'!F302,'Matriz Nº2 Análisis'!B302)</f>
        <v xml:space="preserve"> </v>
      </c>
      <c r="C302" s="13" t="str">
        <f>IFERROR(IF(A302&lt;1,'Matriz Nº1 Identificación'!B302,'Matriz Nº2 Análisis'!E302)," ")</f>
        <v xml:space="preserve"> </v>
      </c>
      <c r="D302" s="13" t="str">
        <f>IF(A302&lt;1,'Matriz Nº1 Identificación'!B302,'Matriz Nº2 Análisis'!I302)</f>
        <v xml:space="preserve"> </v>
      </c>
      <c r="E302" s="102"/>
      <c r="F302" s="103"/>
      <c r="G302" s="103"/>
      <c r="H302" s="103"/>
      <c r="I302" s="96" t="str">
        <f>IFERROR(VLOOKUP(D302,'Tabla 12'!$B$4:$E$6,3,FALSE)," ")</f>
        <v xml:space="preserve"> </v>
      </c>
      <c r="J302" s="95" t="str">
        <f>IFERROR(VLOOKUP(I302,'Tabla 12'!$D$5:$E$6,2,FALSE)," ")</f>
        <v xml:space="preserve"> </v>
      </c>
      <c r="K302" s="10"/>
      <c r="L302" s="10"/>
      <c r="M302" s="9"/>
      <c r="N302" s="10"/>
      <c r="O302" s="10"/>
      <c r="P302" s="10"/>
      <c r="Q302" s="10"/>
      <c r="R302" s="10"/>
      <c r="S302" s="10"/>
      <c r="T302" s="10"/>
      <c r="U302" s="10"/>
      <c r="V302" s="10"/>
      <c r="W302" s="10"/>
    </row>
    <row r="303" spans="1:23" ht="36.75" customHeight="1" x14ac:dyDescent="0.3">
      <c r="A303" s="4" t="str">
        <f>'Matriz Nº2 Análisis'!A303</f>
        <v>32. 6</v>
      </c>
      <c r="B303" s="13" t="str">
        <f>IF(A303&lt;1,'Matriz Nº1 Identificación'!F303,'Matriz Nº2 Análisis'!B303)</f>
        <v xml:space="preserve"> </v>
      </c>
      <c r="C303" s="13" t="str">
        <f>IFERROR(IF(A303&lt;1,'Matriz Nº1 Identificación'!B303,'Matriz Nº2 Análisis'!E303)," ")</f>
        <v xml:space="preserve"> </v>
      </c>
      <c r="D303" s="13" t="str">
        <f>IF(A303&lt;1,'Matriz Nº1 Identificación'!B303,'Matriz Nº2 Análisis'!I303)</f>
        <v xml:space="preserve"> </v>
      </c>
      <c r="E303" s="102"/>
      <c r="F303" s="103"/>
      <c r="G303" s="103"/>
      <c r="H303" s="103"/>
      <c r="I303" s="96" t="str">
        <f>IFERROR(VLOOKUP(D303,'Tabla 12'!$B$4:$E$6,3,FALSE)," ")</f>
        <v xml:space="preserve"> </v>
      </c>
      <c r="J303" s="95" t="str">
        <f>IFERROR(VLOOKUP(I303,'Tabla 12'!$D$5:$E$6,2,FALSE)," ")</f>
        <v xml:space="preserve"> </v>
      </c>
      <c r="K303" s="10"/>
      <c r="L303" s="10"/>
      <c r="M303" s="9"/>
      <c r="N303" s="10"/>
      <c r="O303" s="10"/>
      <c r="P303" s="10"/>
      <c r="Q303" s="10"/>
      <c r="R303" s="10"/>
      <c r="S303" s="10"/>
      <c r="T303" s="10"/>
      <c r="U303" s="10"/>
      <c r="V303" s="10"/>
      <c r="W303" s="10"/>
    </row>
    <row r="304" spans="1:23" ht="36.75" customHeight="1" thickBot="1" x14ac:dyDescent="0.35">
      <c r="A304" s="4" t="str">
        <f>'Matriz Nº2 Análisis'!A304</f>
        <v>32. 7</v>
      </c>
      <c r="B304" s="13" t="str">
        <f>IF(A304&lt;1,'Matriz Nº1 Identificación'!F304,'Matriz Nº2 Análisis'!B304)</f>
        <v xml:space="preserve"> </v>
      </c>
      <c r="C304" s="13" t="str">
        <f>IFERROR(IF(A304&lt;1,'Matriz Nº1 Identificación'!B304,'Matriz Nº2 Análisis'!E304)," ")</f>
        <v xml:space="preserve"> </v>
      </c>
      <c r="D304" s="13" t="str">
        <f>IF(A304&lt;1,'Matriz Nº1 Identificación'!B304,'Matriz Nº2 Análisis'!I304)</f>
        <v xml:space="preserve"> </v>
      </c>
      <c r="E304" s="102"/>
      <c r="F304" s="103"/>
      <c r="G304" s="103"/>
      <c r="H304" s="103"/>
      <c r="I304" s="96" t="str">
        <f>IFERROR(VLOOKUP(D304,'Tabla 12'!$B$4:$E$6,3,FALSE)," ")</f>
        <v xml:space="preserve"> </v>
      </c>
      <c r="J304" s="95" t="str">
        <f>IFERROR(VLOOKUP(I304,'Tabla 12'!$D$5:$E$6,2,FALSE)," ")</f>
        <v xml:space="preserve"> </v>
      </c>
      <c r="K304" s="10"/>
      <c r="L304" s="10"/>
      <c r="M304" s="9"/>
      <c r="N304" s="10"/>
      <c r="O304" s="10"/>
      <c r="P304" s="10"/>
      <c r="Q304" s="10"/>
      <c r="R304" s="10"/>
      <c r="S304" s="10"/>
      <c r="T304" s="10"/>
      <c r="U304" s="10"/>
      <c r="V304" s="10"/>
      <c r="W304" s="10"/>
    </row>
    <row r="305" spans="1:23" ht="34.5" customHeight="1" thickBot="1" x14ac:dyDescent="0.35">
      <c r="A305" s="73" t="str">
        <f>'Matriz Nº1 Identificación'!A305</f>
        <v xml:space="preserve">Objetivo Estratégico: </v>
      </c>
      <c r="B305" s="427">
        <f>+'Matriz Nº1 Identificación'!B305:H305</f>
        <v>0</v>
      </c>
      <c r="C305" s="428"/>
      <c r="D305" s="428"/>
      <c r="E305" s="428"/>
      <c r="F305" s="428"/>
      <c r="G305" s="428"/>
      <c r="H305" s="428"/>
      <c r="I305" s="428"/>
      <c r="J305" s="428"/>
    </row>
    <row r="306" spans="1:23" ht="34.5" customHeight="1" x14ac:dyDescent="0.3">
      <c r="A306" s="12" t="str">
        <f>'Matriz Nº1 Identificación'!A306</f>
        <v>Objetivo táctico</v>
      </c>
      <c r="B306" s="168" t="str">
        <f>+'Matriz Nº1 Identificación'!B306:H306</f>
        <v xml:space="preserve">33. </v>
      </c>
      <c r="C306" s="169"/>
      <c r="D306" s="169"/>
      <c r="E306" s="169"/>
      <c r="F306" s="170"/>
      <c r="G306" s="170"/>
      <c r="H306" s="170"/>
      <c r="I306" s="170"/>
      <c r="J306" s="171"/>
    </row>
    <row r="307" spans="1:23" ht="36.75" customHeight="1" x14ac:dyDescent="0.3">
      <c r="A307" s="4" t="str">
        <f>'Matriz Nº2 Análisis'!A307</f>
        <v>33. 1</v>
      </c>
      <c r="B307" s="13" t="str">
        <f>IF(A307&lt;1,'Matriz Nº1 Identificación'!F307,'Matriz Nº2 Análisis'!B307)</f>
        <v xml:space="preserve"> </v>
      </c>
      <c r="C307" s="13" t="str">
        <f>IFERROR(IF(A307&lt;1,'Matriz Nº1 Identificación'!B307,'Matriz Nº2 Análisis'!E307)," ")</f>
        <v xml:space="preserve"> </v>
      </c>
      <c r="D307" s="13" t="str">
        <f>IF(A307&lt;1,'Matriz Nº1 Identificación'!B307,'Matriz Nº2 Análisis'!I307)</f>
        <v xml:space="preserve"> </v>
      </c>
      <c r="E307" s="102"/>
      <c r="F307" s="103"/>
      <c r="G307" s="103"/>
      <c r="H307" s="103"/>
      <c r="I307" s="96" t="str">
        <f>IFERROR(VLOOKUP(D307,'Tabla 12'!$B$4:$E$6,3,FALSE)," ")</f>
        <v xml:space="preserve"> </v>
      </c>
      <c r="J307" s="95" t="str">
        <f>IFERROR(VLOOKUP(I307,'Tabla 12'!$D$5:$E$6,2,FALSE)," ")</f>
        <v xml:space="preserve"> </v>
      </c>
      <c r="K307" s="10"/>
      <c r="L307" s="10"/>
      <c r="M307" s="9"/>
      <c r="N307" s="10"/>
      <c r="O307" s="10"/>
      <c r="P307" s="10"/>
      <c r="Q307" s="10"/>
      <c r="R307" s="10"/>
      <c r="S307" s="10"/>
      <c r="T307" s="10"/>
      <c r="U307" s="10"/>
      <c r="V307" s="10"/>
      <c r="W307" s="10"/>
    </row>
    <row r="308" spans="1:23" ht="36.75" customHeight="1" x14ac:dyDescent="0.3">
      <c r="A308" s="4" t="str">
        <f>'Matriz Nº2 Análisis'!A308</f>
        <v>33. 2</v>
      </c>
      <c r="B308" s="13" t="str">
        <f>IF(A308&lt;1,'Matriz Nº1 Identificación'!F308,'Matriz Nº2 Análisis'!B308)</f>
        <v xml:space="preserve"> </v>
      </c>
      <c r="C308" s="13" t="str">
        <f>IFERROR(IF(A308&lt;1,'Matriz Nº1 Identificación'!B308,'Matriz Nº2 Análisis'!E308)," ")</f>
        <v xml:space="preserve"> </v>
      </c>
      <c r="D308" s="13" t="str">
        <f>IF(A308&lt;1,'Matriz Nº1 Identificación'!B308,'Matriz Nº2 Análisis'!I308)</f>
        <v xml:space="preserve"> </v>
      </c>
      <c r="E308" s="102"/>
      <c r="F308" s="103"/>
      <c r="G308" s="103"/>
      <c r="H308" s="103"/>
      <c r="I308" s="96" t="str">
        <f>IFERROR(VLOOKUP(D308,'Tabla 12'!$B$4:$E$6,3,FALSE)," ")</f>
        <v xml:space="preserve"> </v>
      </c>
      <c r="J308" s="95" t="str">
        <f>IFERROR(VLOOKUP(I308,'Tabla 12'!$D$5:$E$6,2,FALSE)," ")</f>
        <v xml:space="preserve"> </v>
      </c>
      <c r="K308" s="10"/>
      <c r="L308" s="10"/>
      <c r="M308" s="9"/>
      <c r="N308" s="10"/>
      <c r="O308" s="10"/>
      <c r="P308" s="10"/>
      <c r="Q308" s="10"/>
      <c r="R308" s="10"/>
      <c r="S308" s="10"/>
      <c r="T308" s="10"/>
      <c r="U308" s="10"/>
      <c r="V308" s="10"/>
      <c r="W308" s="10"/>
    </row>
    <row r="309" spans="1:23" ht="36.75" customHeight="1" x14ac:dyDescent="0.3">
      <c r="A309" s="4" t="str">
        <f>'Matriz Nº2 Análisis'!A309</f>
        <v>33. 3</v>
      </c>
      <c r="B309" s="13" t="str">
        <f>IF(A309&lt;1,'Matriz Nº1 Identificación'!F309,'Matriz Nº2 Análisis'!B309)</f>
        <v xml:space="preserve"> </v>
      </c>
      <c r="C309" s="13" t="str">
        <f>IFERROR(IF(A309&lt;1,'Matriz Nº1 Identificación'!B309,'Matriz Nº2 Análisis'!E309)," ")</f>
        <v xml:space="preserve"> </v>
      </c>
      <c r="D309" s="13" t="str">
        <f>IF(A309&lt;1,'Matriz Nº1 Identificación'!B309,'Matriz Nº2 Análisis'!I309)</f>
        <v xml:space="preserve"> </v>
      </c>
      <c r="E309" s="102"/>
      <c r="F309" s="103"/>
      <c r="G309" s="103"/>
      <c r="H309" s="103"/>
      <c r="I309" s="96" t="str">
        <f>IFERROR(VLOOKUP(D309,'Tabla 12'!$B$4:$E$6,3,FALSE)," ")</f>
        <v xml:space="preserve"> </v>
      </c>
      <c r="J309" s="95" t="str">
        <f>IFERROR(VLOOKUP(I309,'Tabla 12'!$D$5:$E$6,2,FALSE)," ")</f>
        <v xml:space="preserve"> </v>
      </c>
      <c r="K309" s="10"/>
      <c r="L309" s="10"/>
      <c r="M309" s="9"/>
      <c r="N309" s="10"/>
      <c r="O309" s="10"/>
      <c r="P309" s="10"/>
      <c r="Q309" s="10"/>
      <c r="R309" s="10"/>
      <c r="S309" s="10"/>
      <c r="T309" s="10"/>
      <c r="U309" s="10"/>
      <c r="V309" s="10"/>
      <c r="W309" s="10"/>
    </row>
    <row r="310" spans="1:23" ht="36.75" customHeight="1" x14ac:dyDescent="0.3">
      <c r="A310" s="4" t="str">
        <f>'Matriz Nº2 Análisis'!A310</f>
        <v>33. 4</v>
      </c>
      <c r="B310" s="13" t="str">
        <f>IF(A310&lt;1,'Matriz Nº1 Identificación'!F310,'Matriz Nº2 Análisis'!B310)</f>
        <v xml:space="preserve"> </v>
      </c>
      <c r="C310" s="13" t="str">
        <f>IFERROR(IF(A310&lt;1,'Matriz Nº1 Identificación'!B310,'Matriz Nº2 Análisis'!E310)," ")</f>
        <v xml:space="preserve"> </v>
      </c>
      <c r="D310" s="13" t="str">
        <f>IF(A310&lt;1,'Matriz Nº1 Identificación'!B310,'Matriz Nº2 Análisis'!I310)</f>
        <v xml:space="preserve"> </v>
      </c>
      <c r="E310" s="102"/>
      <c r="F310" s="103"/>
      <c r="G310" s="103"/>
      <c r="H310" s="103"/>
      <c r="I310" s="96" t="str">
        <f>IFERROR(VLOOKUP(D310,'Tabla 12'!$B$4:$E$6,3,FALSE)," ")</f>
        <v xml:space="preserve"> </v>
      </c>
      <c r="J310" s="95" t="str">
        <f>IFERROR(VLOOKUP(I310,'Tabla 12'!$D$5:$E$6,2,FALSE)," ")</f>
        <v xml:space="preserve"> </v>
      </c>
      <c r="K310" s="10"/>
      <c r="L310" s="10"/>
      <c r="M310" s="9"/>
      <c r="N310" s="10"/>
      <c r="O310" s="10"/>
      <c r="P310" s="10"/>
      <c r="Q310" s="10"/>
      <c r="R310" s="10"/>
      <c r="S310" s="10"/>
      <c r="T310" s="10"/>
      <c r="U310" s="10"/>
      <c r="V310" s="10"/>
      <c r="W310" s="10"/>
    </row>
    <row r="311" spans="1:23" ht="36.75" customHeight="1" x14ac:dyDescent="0.3">
      <c r="A311" s="4" t="str">
        <f>'Matriz Nº2 Análisis'!A311</f>
        <v>33. 5</v>
      </c>
      <c r="B311" s="13" t="str">
        <f>IF(A311&lt;1,'Matriz Nº1 Identificación'!F311,'Matriz Nº2 Análisis'!B311)</f>
        <v xml:space="preserve"> </v>
      </c>
      <c r="C311" s="13" t="str">
        <f>IFERROR(IF(A311&lt;1,'Matriz Nº1 Identificación'!B311,'Matriz Nº2 Análisis'!E311)," ")</f>
        <v xml:space="preserve"> </v>
      </c>
      <c r="D311" s="13" t="str">
        <f>IF(A311&lt;1,'Matriz Nº1 Identificación'!B311,'Matriz Nº2 Análisis'!I311)</f>
        <v xml:space="preserve"> </v>
      </c>
      <c r="E311" s="102"/>
      <c r="F311" s="103"/>
      <c r="G311" s="103"/>
      <c r="H311" s="103"/>
      <c r="I311" s="96" t="str">
        <f>IFERROR(VLOOKUP(D311,'Tabla 12'!$B$4:$E$6,3,FALSE)," ")</f>
        <v xml:space="preserve"> </v>
      </c>
      <c r="J311" s="95" t="str">
        <f>IFERROR(VLOOKUP(I311,'Tabla 12'!$D$5:$E$6,2,FALSE)," ")</f>
        <v xml:space="preserve"> </v>
      </c>
      <c r="K311" s="10"/>
      <c r="L311" s="10"/>
      <c r="M311" s="9"/>
      <c r="N311" s="10"/>
      <c r="O311" s="10"/>
      <c r="P311" s="10"/>
      <c r="Q311" s="10"/>
      <c r="R311" s="10"/>
      <c r="S311" s="10"/>
      <c r="T311" s="10"/>
      <c r="U311" s="10"/>
      <c r="V311" s="10"/>
      <c r="W311" s="10"/>
    </row>
    <row r="312" spans="1:23" ht="36.75" customHeight="1" x14ac:dyDescent="0.3">
      <c r="A312" s="4" t="str">
        <f>'Matriz Nº2 Análisis'!A312</f>
        <v>33. 6</v>
      </c>
      <c r="B312" s="13" t="str">
        <f>IF(A312&lt;1,'Matriz Nº1 Identificación'!F312,'Matriz Nº2 Análisis'!B312)</f>
        <v xml:space="preserve"> </v>
      </c>
      <c r="C312" s="13" t="str">
        <f>IFERROR(IF(A312&lt;1,'Matriz Nº1 Identificación'!B312,'Matriz Nº2 Análisis'!E312)," ")</f>
        <v xml:space="preserve"> </v>
      </c>
      <c r="D312" s="13" t="str">
        <f>IF(A312&lt;1,'Matriz Nº1 Identificación'!B312,'Matriz Nº2 Análisis'!I312)</f>
        <v xml:space="preserve"> </v>
      </c>
      <c r="E312" s="102"/>
      <c r="F312" s="103"/>
      <c r="G312" s="103"/>
      <c r="H312" s="103"/>
      <c r="I312" s="96" t="str">
        <f>IFERROR(VLOOKUP(D312,'Tabla 12'!$B$4:$E$6,3,FALSE)," ")</f>
        <v xml:space="preserve"> </v>
      </c>
      <c r="J312" s="95" t="str">
        <f>IFERROR(VLOOKUP(I312,'Tabla 12'!$D$5:$E$6,2,FALSE)," ")</f>
        <v xml:space="preserve"> </v>
      </c>
      <c r="K312" s="10"/>
      <c r="L312" s="10"/>
      <c r="M312" s="9"/>
      <c r="N312" s="10"/>
      <c r="O312" s="10"/>
      <c r="P312" s="10"/>
      <c r="Q312" s="10"/>
      <c r="R312" s="10"/>
      <c r="S312" s="10"/>
      <c r="T312" s="10"/>
      <c r="U312" s="10"/>
      <c r="V312" s="10"/>
      <c r="W312" s="10"/>
    </row>
    <row r="313" spans="1:23" ht="36.75" customHeight="1" thickBot="1" x14ac:dyDescent="0.35">
      <c r="A313" s="4" t="str">
        <f>'Matriz Nº2 Análisis'!A313</f>
        <v>33. 7</v>
      </c>
      <c r="B313" s="13" t="str">
        <f>IF(A313&lt;1,'Matriz Nº1 Identificación'!F313,'Matriz Nº2 Análisis'!B313)</f>
        <v xml:space="preserve"> </v>
      </c>
      <c r="C313" s="13" t="str">
        <f>IFERROR(IF(A313&lt;1,'Matriz Nº1 Identificación'!B313,'Matriz Nº2 Análisis'!E313)," ")</f>
        <v xml:space="preserve"> </v>
      </c>
      <c r="D313" s="13" t="str">
        <f>IF(A313&lt;1,'Matriz Nº1 Identificación'!B313,'Matriz Nº2 Análisis'!I313)</f>
        <v xml:space="preserve"> </v>
      </c>
      <c r="E313" s="102"/>
      <c r="F313" s="103"/>
      <c r="G313" s="103"/>
      <c r="H313" s="103"/>
      <c r="I313" s="96" t="str">
        <f>IFERROR(VLOOKUP(D313,'Tabla 12'!$B$4:$E$6,3,FALSE)," ")</f>
        <v xml:space="preserve"> </v>
      </c>
      <c r="J313" s="95" t="str">
        <f>IFERROR(VLOOKUP(I313,'Tabla 12'!$D$5:$E$6,2,FALSE)," ")</f>
        <v xml:space="preserve"> </v>
      </c>
      <c r="K313" s="10"/>
      <c r="L313" s="10"/>
      <c r="M313" s="9"/>
      <c r="N313" s="10"/>
      <c r="O313" s="10"/>
      <c r="P313" s="10"/>
      <c r="Q313" s="10"/>
      <c r="R313" s="10"/>
      <c r="S313" s="10"/>
      <c r="T313" s="10"/>
      <c r="U313" s="10"/>
      <c r="V313" s="10"/>
      <c r="W313" s="10"/>
    </row>
    <row r="314" spans="1:23" ht="34.5" customHeight="1" thickBot="1" x14ac:dyDescent="0.35">
      <c r="A314" s="73" t="str">
        <f>'Matriz Nº1 Identificación'!A314</f>
        <v xml:space="preserve">Objetivo Estratégico: </v>
      </c>
      <c r="B314" s="427">
        <f>+'Matriz Nº1 Identificación'!B314:H314</f>
        <v>0</v>
      </c>
      <c r="C314" s="428"/>
      <c r="D314" s="428"/>
      <c r="E314" s="428"/>
      <c r="F314" s="428"/>
      <c r="G314" s="428"/>
      <c r="H314" s="428"/>
      <c r="I314" s="428"/>
      <c r="J314" s="428"/>
    </row>
    <row r="315" spans="1:23" ht="34.5" customHeight="1" x14ac:dyDescent="0.3">
      <c r="A315" s="12" t="str">
        <f>'Matriz Nº1 Identificación'!A315</f>
        <v>Objetivo táctico</v>
      </c>
      <c r="B315" s="168" t="str">
        <f>+'Matriz Nº1 Identificación'!B315:H315</f>
        <v xml:space="preserve">34. </v>
      </c>
      <c r="C315" s="169"/>
      <c r="D315" s="169"/>
      <c r="E315" s="169"/>
      <c r="F315" s="170"/>
      <c r="G315" s="170"/>
      <c r="H315" s="170"/>
      <c r="I315" s="170"/>
      <c r="J315" s="171"/>
    </row>
    <row r="316" spans="1:23" ht="36.75" customHeight="1" x14ac:dyDescent="0.3">
      <c r="A316" s="4" t="str">
        <f>'Matriz Nº2 Análisis'!A316</f>
        <v>34. 1</v>
      </c>
      <c r="B316" s="13" t="str">
        <f>IF(A316&lt;1,'Matriz Nº1 Identificación'!F316,'Matriz Nº2 Análisis'!B316)</f>
        <v xml:space="preserve"> </v>
      </c>
      <c r="C316" s="13" t="str">
        <f>IFERROR(IF(A316&lt;1,'Matriz Nº1 Identificación'!B316,'Matriz Nº2 Análisis'!E316)," ")</f>
        <v xml:space="preserve"> </v>
      </c>
      <c r="D316" s="13" t="str">
        <f>IF(A316&lt;1,'Matriz Nº1 Identificación'!B316,'Matriz Nº2 Análisis'!I316)</f>
        <v xml:space="preserve"> </v>
      </c>
      <c r="E316" s="102"/>
      <c r="F316" s="103"/>
      <c r="G316" s="103"/>
      <c r="H316" s="103"/>
      <c r="I316" s="96" t="str">
        <f>IFERROR(VLOOKUP(D316,'Tabla 12'!$B$4:$E$6,3,FALSE)," ")</f>
        <v xml:space="preserve"> </v>
      </c>
      <c r="J316" s="95" t="str">
        <f>IFERROR(VLOOKUP(I316,'Tabla 12'!$D$5:$E$6,2,FALSE)," ")</f>
        <v xml:space="preserve"> </v>
      </c>
      <c r="K316" s="10"/>
      <c r="L316" s="10"/>
      <c r="M316" s="9"/>
      <c r="N316" s="10"/>
      <c r="O316" s="10"/>
      <c r="P316" s="10"/>
      <c r="Q316" s="10"/>
      <c r="R316" s="10"/>
      <c r="S316" s="10"/>
      <c r="T316" s="10"/>
      <c r="U316" s="10"/>
      <c r="V316" s="10"/>
      <c r="W316" s="10"/>
    </row>
    <row r="317" spans="1:23" ht="36.75" customHeight="1" x14ac:dyDescent="0.3">
      <c r="A317" s="4" t="str">
        <f>'Matriz Nº2 Análisis'!A317</f>
        <v>34. 2</v>
      </c>
      <c r="B317" s="13" t="str">
        <f>IF(A317&lt;1,'Matriz Nº1 Identificación'!F317,'Matriz Nº2 Análisis'!B317)</f>
        <v xml:space="preserve"> </v>
      </c>
      <c r="C317" s="13" t="str">
        <f>IFERROR(IF(A317&lt;1,'Matriz Nº1 Identificación'!B317,'Matriz Nº2 Análisis'!E317)," ")</f>
        <v xml:space="preserve"> </v>
      </c>
      <c r="D317" s="13" t="str">
        <f>IF(A317&lt;1,'Matriz Nº1 Identificación'!B317,'Matriz Nº2 Análisis'!I317)</f>
        <v xml:space="preserve"> </v>
      </c>
      <c r="E317" s="102"/>
      <c r="F317" s="103"/>
      <c r="G317" s="103"/>
      <c r="H317" s="103"/>
      <c r="I317" s="96" t="str">
        <f>IFERROR(VLOOKUP(D317,'Tabla 12'!$B$4:$E$6,3,FALSE)," ")</f>
        <v xml:space="preserve"> </v>
      </c>
      <c r="J317" s="95" t="str">
        <f>IFERROR(VLOOKUP(I317,'Tabla 12'!$D$5:$E$6,2,FALSE)," ")</f>
        <v xml:space="preserve"> </v>
      </c>
      <c r="K317" s="10"/>
      <c r="L317" s="10"/>
      <c r="M317" s="9"/>
      <c r="N317" s="10"/>
      <c r="O317" s="10"/>
      <c r="P317" s="10"/>
      <c r="Q317" s="10"/>
      <c r="R317" s="10"/>
      <c r="S317" s="10"/>
      <c r="T317" s="10"/>
      <c r="U317" s="10"/>
      <c r="V317" s="10"/>
      <c r="W317" s="10"/>
    </row>
    <row r="318" spans="1:23" ht="36.75" customHeight="1" x14ac:dyDescent="0.3">
      <c r="A318" s="4" t="str">
        <f>'Matriz Nº2 Análisis'!A318</f>
        <v>34. 3</v>
      </c>
      <c r="B318" s="13" t="str">
        <f>IF(A318&lt;1,'Matriz Nº1 Identificación'!F318,'Matriz Nº2 Análisis'!B318)</f>
        <v xml:space="preserve"> </v>
      </c>
      <c r="C318" s="13" t="str">
        <f>IFERROR(IF(A318&lt;1,'Matriz Nº1 Identificación'!B318,'Matriz Nº2 Análisis'!E318)," ")</f>
        <v xml:space="preserve"> </v>
      </c>
      <c r="D318" s="13" t="str">
        <f>IF(A318&lt;1,'Matriz Nº1 Identificación'!B318,'Matriz Nº2 Análisis'!I318)</f>
        <v xml:space="preserve"> </v>
      </c>
      <c r="E318" s="102"/>
      <c r="F318" s="103"/>
      <c r="G318" s="103"/>
      <c r="H318" s="103"/>
      <c r="I318" s="96" t="str">
        <f>IFERROR(VLOOKUP(D318,'Tabla 12'!$B$4:$E$6,3,FALSE)," ")</f>
        <v xml:space="preserve"> </v>
      </c>
      <c r="J318" s="95" t="str">
        <f>IFERROR(VLOOKUP(I318,'Tabla 12'!$D$5:$E$6,2,FALSE)," ")</f>
        <v xml:space="preserve"> </v>
      </c>
      <c r="K318" s="10"/>
      <c r="L318" s="10"/>
      <c r="M318" s="9"/>
      <c r="N318" s="10"/>
      <c r="O318" s="10"/>
      <c r="P318" s="10"/>
      <c r="Q318" s="10"/>
      <c r="R318" s="10"/>
      <c r="S318" s="10"/>
      <c r="T318" s="10"/>
      <c r="U318" s="10"/>
      <c r="V318" s="10"/>
      <c r="W318" s="10"/>
    </row>
    <row r="319" spans="1:23" ht="36.75" customHeight="1" x14ac:dyDescent="0.3">
      <c r="A319" s="4" t="str">
        <f>'Matriz Nº2 Análisis'!A319</f>
        <v>34. 4</v>
      </c>
      <c r="B319" s="13" t="str">
        <f>IF(A319&lt;1,'Matriz Nº1 Identificación'!F319,'Matriz Nº2 Análisis'!B319)</f>
        <v xml:space="preserve"> </v>
      </c>
      <c r="C319" s="13" t="str">
        <f>IFERROR(IF(A319&lt;1,'Matriz Nº1 Identificación'!B319,'Matriz Nº2 Análisis'!E319)," ")</f>
        <v xml:space="preserve"> </v>
      </c>
      <c r="D319" s="13" t="str">
        <f>IF(A319&lt;1,'Matriz Nº1 Identificación'!B319,'Matriz Nº2 Análisis'!I319)</f>
        <v xml:space="preserve"> </v>
      </c>
      <c r="E319" s="102"/>
      <c r="F319" s="103"/>
      <c r="G319" s="103"/>
      <c r="H319" s="103"/>
      <c r="I319" s="96" t="str">
        <f>IFERROR(VLOOKUP(D319,'Tabla 12'!$B$4:$E$6,3,FALSE)," ")</f>
        <v xml:space="preserve"> </v>
      </c>
      <c r="J319" s="95" t="str">
        <f>IFERROR(VLOOKUP(I319,'Tabla 12'!$D$5:$E$6,2,FALSE)," ")</f>
        <v xml:space="preserve"> </v>
      </c>
      <c r="K319" s="10"/>
      <c r="L319" s="10"/>
      <c r="M319" s="9"/>
      <c r="N319" s="10"/>
      <c r="O319" s="10"/>
      <c r="P319" s="10"/>
      <c r="Q319" s="10"/>
      <c r="R319" s="10"/>
      <c r="S319" s="10"/>
      <c r="T319" s="10"/>
      <c r="U319" s="10"/>
      <c r="V319" s="10"/>
      <c r="W319" s="10"/>
    </row>
    <row r="320" spans="1:23" ht="36.75" customHeight="1" x14ac:dyDescent="0.3">
      <c r="A320" s="4" t="str">
        <f>'Matriz Nº2 Análisis'!A320</f>
        <v>34. 5</v>
      </c>
      <c r="B320" s="13" t="str">
        <f>IF(A320&lt;1,'Matriz Nº1 Identificación'!F320,'Matriz Nº2 Análisis'!B320)</f>
        <v xml:space="preserve"> </v>
      </c>
      <c r="C320" s="13" t="str">
        <f>IFERROR(IF(A320&lt;1,'Matriz Nº1 Identificación'!B320,'Matriz Nº2 Análisis'!E320)," ")</f>
        <v xml:space="preserve"> </v>
      </c>
      <c r="D320" s="13" t="str">
        <f>IF(A320&lt;1,'Matriz Nº1 Identificación'!B320,'Matriz Nº2 Análisis'!I320)</f>
        <v xml:space="preserve"> </v>
      </c>
      <c r="E320" s="102"/>
      <c r="F320" s="103"/>
      <c r="G320" s="103"/>
      <c r="H320" s="103"/>
      <c r="I320" s="96" t="str">
        <f>IFERROR(VLOOKUP(D320,'Tabla 12'!$B$4:$E$6,3,FALSE)," ")</f>
        <v xml:space="preserve"> </v>
      </c>
      <c r="J320" s="95" t="str">
        <f>IFERROR(VLOOKUP(I320,'Tabla 12'!$D$5:$E$6,2,FALSE)," ")</f>
        <v xml:space="preserve"> </v>
      </c>
      <c r="K320" s="10"/>
      <c r="L320" s="10"/>
      <c r="M320" s="9"/>
      <c r="N320" s="10"/>
      <c r="O320" s="10"/>
      <c r="P320" s="10"/>
      <c r="Q320" s="10"/>
      <c r="R320" s="10"/>
      <c r="S320" s="10"/>
      <c r="T320" s="10"/>
      <c r="U320" s="10"/>
      <c r="V320" s="10"/>
      <c r="W320" s="10"/>
    </row>
    <row r="321" spans="1:23" ht="36.75" customHeight="1" x14ac:dyDescent="0.3">
      <c r="A321" s="4" t="str">
        <f>'Matriz Nº2 Análisis'!A321</f>
        <v>34. 6</v>
      </c>
      <c r="B321" s="13" t="str">
        <f>IF(A321&lt;1,'Matriz Nº1 Identificación'!F321,'Matriz Nº2 Análisis'!B321)</f>
        <v xml:space="preserve"> </v>
      </c>
      <c r="C321" s="13" t="str">
        <f>IFERROR(IF(A321&lt;1,'Matriz Nº1 Identificación'!B321,'Matriz Nº2 Análisis'!E321)," ")</f>
        <v xml:space="preserve"> </v>
      </c>
      <c r="D321" s="13" t="str">
        <f>IF(A321&lt;1,'Matriz Nº1 Identificación'!B321,'Matriz Nº2 Análisis'!I321)</f>
        <v xml:space="preserve"> </v>
      </c>
      <c r="E321" s="102"/>
      <c r="F321" s="103"/>
      <c r="G321" s="103"/>
      <c r="H321" s="103"/>
      <c r="I321" s="96" t="str">
        <f>IFERROR(VLOOKUP(D321,'Tabla 12'!$B$4:$E$6,3,FALSE)," ")</f>
        <v xml:space="preserve"> </v>
      </c>
      <c r="J321" s="95" t="str">
        <f>IFERROR(VLOOKUP(I321,'Tabla 12'!$D$5:$E$6,2,FALSE)," ")</f>
        <v xml:space="preserve"> </v>
      </c>
      <c r="K321" s="10"/>
      <c r="L321" s="10"/>
      <c r="M321" s="9"/>
      <c r="N321" s="10"/>
      <c r="O321" s="10"/>
      <c r="P321" s="10"/>
      <c r="Q321" s="10"/>
      <c r="R321" s="10"/>
      <c r="S321" s="10"/>
      <c r="T321" s="10"/>
      <c r="U321" s="10"/>
      <c r="V321" s="10"/>
      <c r="W321" s="10"/>
    </row>
    <row r="322" spans="1:23" ht="36.75" customHeight="1" thickBot="1" x14ac:dyDescent="0.35">
      <c r="A322" s="4" t="str">
        <f>'Matriz Nº2 Análisis'!A322</f>
        <v>34. 7</v>
      </c>
      <c r="B322" s="13" t="str">
        <f>IF(A322&lt;1,'Matriz Nº1 Identificación'!F322,'Matriz Nº2 Análisis'!B322)</f>
        <v xml:space="preserve"> </v>
      </c>
      <c r="C322" s="13" t="str">
        <f>IFERROR(IF(A322&lt;1,'Matriz Nº1 Identificación'!B322,'Matriz Nº2 Análisis'!E322)," ")</f>
        <v xml:space="preserve"> </v>
      </c>
      <c r="D322" s="13" t="str">
        <f>IF(A322&lt;1,'Matriz Nº1 Identificación'!B322,'Matriz Nº2 Análisis'!I322)</f>
        <v xml:space="preserve"> </v>
      </c>
      <c r="E322" s="102"/>
      <c r="F322" s="103"/>
      <c r="G322" s="103"/>
      <c r="H322" s="103"/>
      <c r="I322" s="96" t="str">
        <f>IFERROR(VLOOKUP(D322,'Tabla 12'!$B$4:$E$6,3,FALSE)," ")</f>
        <v xml:space="preserve"> </v>
      </c>
      <c r="J322" s="95" t="str">
        <f>IFERROR(VLOOKUP(I322,'Tabla 12'!$D$5:$E$6,2,FALSE)," ")</f>
        <v xml:space="preserve"> </v>
      </c>
      <c r="K322" s="10"/>
      <c r="L322" s="10"/>
      <c r="M322" s="9"/>
      <c r="N322" s="10"/>
      <c r="O322" s="10"/>
      <c r="P322" s="10"/>
      <c r="Q322" s="10"/>
      <c r="R322" s="10"/>
      <c r="S322" s="10"/>
      <c r="T322" s="10"/>
      <c r="U322" s="10"/>
      <c r="V322" s="10"/>
      <c r="W322" s="10"/>
    </row>
    <row r="323" spans="1:23" ht="34.5" customHeight="1" thickBot="1" x14ac:dyDescent="0.35">
      <c r="A323" s="73" t="str">
        <f>'Matriz Nº1 Identificación'!A323</f>
        <v xml:space="preserve">Objetivo Estratégico: </v>
      </c>
      <c r="B323" s="427">
        <f>+'Matriz Nº1 Identificación'!B323:H323</f>
        <v>0</v>
      </c>
      <c r="C323" s="428"/>
      <c r="D323" s="428"/>
      <c r="E323" s="428"/>
      <c r="F323" s="428"/>
      <c r="G323" s="428"/>
      <c r="H323" s="428"/>
      <c r="I323" s="428"/>
      <c r="J323" s="428"/>
    </row>
    <row r="324" spans="1:23" ht="34.5" customHeight="1" x14ac:dyDescent="0.3">
      <c r="A324" s="12" t="str">
        <f>'Matriz Nº1 Identificación'!A324</f>
        <v>Objetivo táctico</v>
      </c>
      <c r="B324" s="168" t="str">
        <f>+'Matriz Nº1 Identificación'!B324:H324</f>
        <v xml:space="preserve">35. </v>
      </c>
      <c r="C324" s="169"/>
      <c r="D324" s="169"/>
      <c r="E324" s="169"/>
      <c r="F324" s="170"/>
      <c r="G324" s="170"/>
      <c r="H324" s="170"/>
      <c r="I324" s="170"/>
      <c r="J324" s="171"/>
    </row>
    <row r="325" spans="1:23" ht="36.75" customHeight="1" x14ac:dyDescent="0.3">
      <c r="A325" s="4" t="str">
        <f>'Matriz Nº2 Análisis'!A325</f>
        <v>35. 1</v>
      </c>
      <c r="B325" s="13" t="str">
        <f>IF(A325&lt;1,'Matriz Nº1 Identificación'!F325,'Matriz Nº2 Análisis'!B325)</f>
        <v xml:space="preserve"> </v>
      </c>
      <c r="C325" s="13" t="str">
        <f>IFERROR(IF(A325&lt;1,'Matriz Nº1 Identificación'!B325,'Matriz Nº2 Análisis'!E325)," ")</f>
        <v xml:space="preserve"> </v>
      </c>
      <c r="D325" s="13" t="str">
        <f>IF(A325&lt;1,'Matriz Nº1 Identificación'!B325,'Matriz Nº2 Análisis'!I325)</f>
        <v xml:space="preserve"> </v>
      </c>
      <c r="E325" s="102"/>
      <c r="F325" s="103"/>
      <c r="G325" s="103"/>
      <c r="H325" s="103"/>
      <c r="I325" s="96" t="str">
        <f>IFERROR(VLOOKUP(D325,'Tabla 12'!$B$4:$E$6,3,FALSE)," ")</f>
        <v xml:space="preserve"> </v>
      </c>
      <c r="J325" s="95" t="str">
        <f>IFERROR(VLOOKUP(I325,'Tabla 12'!$D$5:$E$6,2,FALSE)," ")</f>
        <v xml:space="preserve"> </v>
      </c>
      <c r="K325" s="10"/>
      <c r="L325" s="10"/>
      <c r="M325" s="9"/>
      <c r="N325" s="10"/>
      <c r="O325" s="10"/>
      <c r="P325" s="10"/>
      <c r="Q325" s="10"/>
      <c r="R325" s="10"/>
      <c r="S325" s="10"/>
      <c r="T325" s="10"/>
      <c r="U325" s="10"/>
      <c r="V325" s="10"/>
      <c r="W325" s="10"/>
    </row>
    <row r="326" spans="1:23" ht="36.75" customHeight="1" x14ac:dyDescent="0.3">
      <c r="A326" s="4" t="str">
        <f>'Matriz Nº2 Análisis'!A326</f>
        <v>35. 2</v>
      </c>
      <c r="B326" s="13" t="str">
        <f>IF(A326&lt;1,'Matriz Nº1 Identificación'!F326,'Matriz Nº2 Análisis'!B326)</f>
        <v xml:space="preserve"> </v>
      </c>
      <c r="C326" s="13" t="str">
        <f>IFERROR(IF(A326&lt;1,'Matriz Nº1 Identificación'!B326,'Matriz Nº2 Análisis'!E326)," ")</f>
        <v xml:space="preserve"> </v>
      </c>
      <c r="D326" s="13" t="str">
        <f>IF(A326&lt;1,'Matriz Nº1 Identificación'!B326,'Matriz Nº2 Análisis'!I326)</f>
        <v xml:space="preserve"> </v>
      </c>
      <c r="E326" s="102"/>
      <c r="F326" s="103"/>
      <c r="G326" s="103"/>
      <c r="H326" s="103"/>
      <c r="I326" s="96" t="str">
        <f>IFERROR(VLOOKUP(D326,'Tabla 12'!$B$4:$E$6,3,FALSE)," ")</f>
        <v xml:space="preserve"> </v>
      </c>
      <c r="J326" s="95" t="str">
        <f>IFERROR(VLOOKUP(I326,'Tabla 12'!$D$5:$E$6,2,FALSE)," ")</f>
        <v xml:space="preserve"> </v>
      </c>
      <c r="K326" s="10"/>
      <c r="L326" s="10"/>
      <c r="M326" s="9"/>
      <c r="N326" s="10"/>
      <c r="O326" s="10"/>
      <c r="P326" s="10"/>
      <c r="Q326" s="10"/>
      <c r="R326" s="10"/>
      <c r="S326" s="10"/>
      <c r="T326" s="10"/>
      <c r="U326" s="10"/>
      <c r="V326" s="10"/>
      <c r="W326" s="10"/>
    </row>
    <row r="327" spans="1:23" ht="36.75" customHeight="1" x14ac:dyDescent="0.3">
      <c r="A327" s="4" t="str">
        <f>'Matriz Nº2 Análisis'!A327</f>
        <v>35. 3</v>
      </c>
      <c r="B327" s="13" t="str">
        <f>IF(A327&lt;1,'Matriz Nº1 Identificación'!F327,'Matriz Nº2 Análisis'!B327)</f>
        <v xml:space="preserve"> </v>
      </c>
      <c r="C327" s="13" t="str">
        <f>IFERROR(IF(A327&lt;1,'Matriz Nº1 Identificación'!B327,'Matriz Nº2 Análisis'!E327)," ")</f>
        <v xml:space="preserve"> </v>
      </c>
      <c r="D327" s="13" t="str">
        <f>IF(A327&lt;1,'Matriz Nº1 Identificación'!B327,'Matriz Nº2 Análisis'!I327)</f>
        <v xml:space="preserve"> </v>
      </c>
      <c r="E327" s="102"/>
      <c r="F327" s="103"/>
      <c r="G327" s="103"/>
      <c r="H327" s="103"/>
      <c r="I327" s="96" t="str">
        <f>IFERROR(VLOOKUP(D327,'Tabla 12'!$B$4:$E$6,3,FALSE)," ")</f>
        <v xml:space="preserve"> </v>
      </c>
      <c r="J327" s="95" t="str">
        <f>IFERROR(VLOOKUP(I327,'Tabla 12'!$D$5:$E$6,2,FALSE)," ")</f>
        <v xml:space="preserve"> </v>
      </c>
      <c r="K327" s="10"/>
      <c r="L327" s="10"/>
      <c r="M327" s="9"/>
      <c r="N327" s="10"/>
      <c r="O327" s="10"/>
      <c r="P327" s="10"/>
      <c r="Q327" s="10"/>
      <c r="R327" s="10"/>
      <c r="S327" s="10"/>
      <c r="T327" s="10"/>
      <c r="U327" s="10"/>
      <c r="V327" s="10"/>
      <c r="W327" s="10"/>
    </row>
    <row r="328" spans="1:23" ht="36.75" customHeight="1" x14ac:dyDescent="0.3">
      <c r="A328" s="4" t="str">
        <f>'Matriz Nº2 Análisis'!A328</f>
        <v>35. 4</v>
      </c>
      <c r="B328" s="13" t="str">
        <f>IF(A328&lt;1,'Matriz Nº1 Identificación'!F328,'Matriz Nº2 Análisis'!B328)</f>
        <v xml:space="preserve"> </v>
      </c>
      <c r="C328" s="13" t="str">
        <f>IFERROR(IF(A328&lt;1,'Matriz Nº1 Identificación'!B328,'Matriz Nº2 Análisis'!E328)," ")</f>
        <v xml:space="preserve"> </v>
      </c>
      <c r="D328" s="13" t="str">
        <f>IF(A328&lt;1,'Matriz Nº1 Identificación'!B328,'Matriz Nº2 Análisis'!I328)</f>
        <v xml:space="preserve"> </v>
      </c>
      <c r="E328" s="102"/>
      <c r="F328" s="103"/>
      <c r="G328" s="103"/>
      <c r="H328" s="103"/>
      <c r="I328" s="96" t="str">
        <f>IFERROR(VLOOKUP(D328,'Tabla 12'!$B$4:$E$6,3,FALSE)," ")</f>
        <v xml:space="preserve"> </v>
      </c>
      <c r="J328" s="95" t="str">
        <f>IFERROR(VLOOKUP(I328,'Tabla 12'!$D$5:$E$6,2,FALSE)," ")</f>
        <v xml:space="preserve"> </v>
      </c>
      <c r="K328" s="10"/>
      <c r="L328" s="10"/>
      <c r="M328" s="9"/>
      <c r="N328" s="10"/>
      <c r="O328" s="10"/>
      <c r="P328" s="10"/>
      <c r="Q328" s="10"/>
      <c r="R328" s="10"/>
      <c r="S328" s="10"/>
      <c r="T328" s="10"/>
      <c r="U328" s="10"/>
      <c r="V328" s="10"/>
      <c r="W328" s="10"/>
    </row>
    <row r="329" spans="1:23" ht="36.75" customHeight="1" x14ac:dyDescent="0.3">
      <c r="A329" s="4" t="str">
        <f>'Matriz Nº2 Análisis'!A329</f>
        <v>35. 5</v>
      </c>
      <c r="B329" s="13" t="str">
        <f>IF(A329&lt;1,'Matriz Nº1 Identificación'!F329,'Matriz Nº2 Análisis'!B329)</f>
        <v xml:space="preserve"> </v>
      </c>
      <c r="C329" s="13" t="str">
        <f>IFERROR(IF(A329&lt;1,'Matriz Nº1 Identificación'!B329,'Matriz Nº2 Análisis'!E329)," ")</f>
        <v xml:space="preserve"> </v>
      </c>
      <c r="D329" s="13" t="str">
        <f>IF(A329&lt;1,'Matriz Nº1 Identificación'!B329,'Matriz Nº2 Análisis'!I329)</f>
        <v xml:space="preserve"> </v>
      </c>
      <c r="E329" s="102"/>
      <c r="F329" s="103"/>
      <c r="G329" s="103"/>
      <c r="H329" s="103"/>
      <c r="I329" s="96" t="str">
        <f>IFERROR(VLOOKUP(D329,'Tabla 12'!$B$4:$E$6,3,FALSE)," ")</f>
        <v xml:space="preserve"> </v>
      </c>
      <c r="J329" s="95" t="str">
        <f>IFERROR(VLOOKUP(I329,'Tabla 12'!$D$5:$E$6,2,FALSE)," ")</f>
        <v xml:space="preserve"> </v>
      </c>
      <c r="K329" s="10"/>
      <c r="L329" s="10"/>
      <c r="M329" s="9"/>
      <c r="N329" s="10"/>
      <c r="O329" s="10"/>
      <c r="P329" s="10"/>
      <c r="Q329" s="10"/>
      <c r="R329" s="10"/>
      <c r="S329" s="10"/>
      <c r="T329" s="10"/>
      <c r="U329" s="10"/>
      <c r="V329" s="10"/>
      <c r="W329" s="10"/>
    </row>
    <row r="330" spans="1:23" ht="36.75" customHeight="1" x14ac:dyDescent="0.3">
      <c r="A330" s="4" t="str">
        <f>'Matriz Nº2 Análisis'!A330</f>
        <v>35. 6</v>
      </c>
      <c r="B330" s="13" t="str">
        <f>IF(A330&lt;1,'Matriz Nº1 Identificación'!F330,'Matriz Nº2 Análisis'!B330)</f>
        <v xml:space="preserve"> </v>
      </c>
      <c r="C330" s="13" t="str">
        <f>IFERROR(IF(A330&lt;1,'Matriz Nº1 Identificación'!B330,'Matriz Nº2 Análisis'!E330)," ")</f>
        <v xml:space="preserve"> </v>
      </c>
      <c r="D330" s="13" t="str">
        <f>IF(A330&lt;1,'Matriz Nº1 Identificación'!B330,'Matriz Nº2 Análisis'!I330)</f>
        <v xml:space="preserve"> </v>
      </c>
      <c r="E330" s="102"/>
      <c r="F330" s="103"/>
      <c r="G330" s="103"/>
      <c r="H330" s="103"/>
      <c r="I330" s="96" t="str">
        <f>IFERROR(VLOOKUP(D330,'Tabla 12'!$B$4:$E$6,3,FALSE)," ")</f>
        <v xml:space="preserve"> </v>
      </c>
      <c r="J330" s="95" t="str">
        <f>IFERROR(VLOOKUP(I330,'Tabla 12'!$D$5:$E$6,2,FALSE)," ")</f>
        <v xml:space="preserve"> </v>
      </c>
      <c r="K330" s="10"/>
      <c r="L330" s="10"/>
      <c r="M330" s="9"/>
      <c r="N330" s="10"/>
      <c r="O330" s="10"/>
      <c r="P330" s="10"/>
      <c r="Q330" s="10"/>
      <c r="R330" s="10"/>
      <c r="S330" s="10"/>
      <c r="T330" s="10"/>
      <c r="U330" s="10"/>
      <c r="V330" s="10"/>
      <c r="W330" s="10"/>
    </row>
    <row r="331" spans="1:23" ht="36.75" customHeight="1" thickBot="1" x14ac:dyDescent="0.35">
      <c r="A331" s="4" t="str">
        <f>'Matriz Nº2 Análisis'!A331</f>
        <v>35. 7</v>
      </c>
      <c r="B331" s="13" t="str">
        <f>IF(A331&lt;1,'Matriz Nº1 Identificación'!F331,'Matriz Nº2 Análisis'!B331)</f>
        <v xml:space="preserve"> </v>
      </c>
      <c r="C331" s="13" t="str">
        <f>IFERROR(IF(A331&lt;1,'Matriz Nº1 Identificación'!B331,'Matriz Nº2 Análisis'!E331)," ")</f>
        <v xml:space="preserve"> </v>
      </c>
      <c r="D331" s="13" t="str">
        <f>IF(A331&lt;1,'Matriz Nº1 Identificación'!B331,'Matriz Nº2 Análisis'!I331)</f>
        <v xml:space="preserve"> </v>
      </c>
      <c r="E331" s="102"/>
      <c r="F331" s="103"/>
      <c r="G331" s="103"/>
      <c r="H331" s="103"/>
      <c r="I331" s="96" t="str">
        <f>IFERROR(VLOOKUP(D331,'Tabla 12'!$B$4:$E$6,3,FALSE)," ")</f>
        <v xml:space="preserve"> </v>
      </c>
      <c r="J331" s="95" t="str">
        <f>IFERROR(VLOOKUP(I331,'Tabla 12'!$D$5:$E$6,2,FALSE)," ")</f>
        <v xml:space="preserve"> </v>
      </c>
      <c r="K331" s="10"/>
      <c r="L331" s="10"/>
      <c r="M331" s="9"/>
      <c r="N331" s="10"/>
      <c r="O331" s="10"/>
      <c r="P331" s="10"/>
      <c r="Q331" s="10"/>
      <c r="R331" s="10"/>
      <c r="S331" s="10"/>
      <c r="T331" s="10"/>
      <c r="U331" s="10"/>
      <c r="V331" s="10"/>
      <c r="W331" s="10"/>
    </row>
    <row r="332" spans="1:23" ht="34.5" customHeight="1" thickBot="1" x14ac:dyDescent="0.35">
      <c r="A332" s="73" t="str">
        <f>'Matriz Nº1 Identificación'!A332</f>
        <v xml:space="preserve">Objetivo Estratégico: </v>
      </c>
      <c r="B332" s="427">
        <f>+'Matriz Nº1 Identificación'!B332:H332</f>
        <v>0</v>
      </c>
      <c r="C332" s="428"/>
      <c r="D332" s="428"/>
      <c r="E332" s="428"/>
      <c r="F332" s="428"/>
      <c r="G332" s="428"/>
      <c r="H332" s="428"/>
      <c r="I332" s="428"/>
      <c r="J332" s="428"/>
    </row>
    <row r="333" spans="1:23" ht="34.5" customHeight="1" x14ac:dyDescent="0.3">
      <c r="A333" s="12" t="str">
        <f>'Matriz Nº1 Identificación'!A333</f>
        <v>Objetivo táctico</v>
      </c>
      <c r="B333" s="168" t="str">
        <f>+'Matriz Nº1 Identificación'!B333:H333</f>
        <v xml:space="preserve">36. </v>
      </c>
      <c r="C333" s="169"/>
      <c r="D333" s="169"/>
      <c r="E333" s="169"/>
      <c r="F333" s="170"/>
      <c r="G333" s="170"/>
      <c r="H333" s="170"/>
      <c r="I333" s="170"/>
      <c r="J333" s="171"/>
    </row>
    <row r="334" spans="1:23" ht="36.75" customHeight="1" x14ac:dyDescent="0.3">
      <c r="A334" s="4" t="str">
        <f>'Matriz Nº2 Análisis'!A334</f>
        <v>36. 1</v>
      </c>
      <c r="B334" s="13" t="str">
        <f>IF(A334&lt;1,'Matriz Nº1 Identificación'!F334,'Matriz Nº2 Análisis'!B334)</f>
        <v xml:space="preserve"> </v>
      </c>
      <c r="C334" s="13" t="str">
        <f>IFERROR(IF(A334&lt;1,'Matriz Nº1 Identificación'!B334,'Matriz Nº2 Análisis'!E334)," ")</f>
        <v xml:space="preserve"> </v>
      </c>
      <c r="D334" s="13" t="str">
        <f>IF(A334&lt;1,'Matriz Nº1 Identificación'!B334,'Matriz Nº2 Análisis'!I334)</f>
        <v xml:space="preserve"> </v>
      </c>
      <c r="E334" s="102"/>
      <c r="F334" s="103"/>
      <c r="G334" s="103"/>
      <c r="H334" s="103"/>
      <c r="I334" s="96" t="str">
        <f>IFERROR(VLOOKUP(D334,'Tabla 12'!$B$4:$E$6,3,FALSE)," ")</f>
        <v xml:space="preserve"> </v>
      </c>
      <c r="J334" s="95" t="str">
        <f>IFERROR(VLOOKUP(I334,'Tabla 12'!$D$5:$E$6,2,FALSE)," ")</f>
        <v xml:space="preserve"> </v>
      </c>
      <c r="K334" s="10"/>
      <c r="L334" s="10"/>
      <c r="M334" s="9"/>
      <c r="N334" s="10"/>
      <c r="O334" s="10"/>
      <c r="P334" s="10"/>
      <c r="Q334" s="10"/>
      <c r="R334" s="10"/>
      <c r="S334" s="10"/>
      <c r="T334" s="10"/>
      <c r="U334" s="10"/>
      <c r="V334" s="10"/>
      <c r="W334" s="10"/>
    </row>
    <row r="335" spans="1:23" ht="36.75" customHeight="1" x14ac:dyDescent="0.3">
      <c r="A335" s="4" t="str">
        <f>'Matriz Nº2 Análisis'!A335</f>
        <v>36. 2</v>
      </c>
      <c r="B335" s="13" t="str">
        <f>IF(A335&lt;1,'Matriz Nº1 Identificación'!F335,'Matriz Nº2 Análisis'!B335)</f>
        <v xml:space="preserve"> </v>
      </c>
      <c r="C335" s="13" t="str">
        <f>IFERROR(IF(A335&lt;1,'Matriz Nº1 Identificación'!B335,'Matriz Nº2 Análisis'!E335)," ")</f>
        <v xml:space="preserve"> </v>
      </c>
      <c r="D335" s="13" t="str">
        <f>IF(A335&lt;1,'Matriz Nº1 Identificación'!B335,'Matriz Nº2 Análisis'!I335)</f>
        <v xml:space="preserve"> </v>
      </c>
      <c r="E335" s="102"/>
      <c r="F335" s="103"/>
      <c r="G335" s="103"/>
      <c r="H335" s="103"/>
      <c r="I335" s="96" t="str">
        <f>IFERROR(VLOOKUP(D335,'Tabla 12'!$B$4:$E$6,3,FALSE)," ")</f>
        <v xml:space="preserve"> </v>
      </c>
      <c r="J335" s="95" t="str">
        <f>IFERROR(VLOOKUP(I335,'Tabla 12'!$D$5:$E$6,2,FALSE)," ")</f>
        <v xml:space="preserve"> </v>
      </c>
      <c r="K335" s="10"/>
      <c r="L335" s="10"/>
      <c r="M335" s="9"/>
      <c r="N335" s="10"/>
      <c r="O335" s="10"/>
      <c r="P335" s="10"/>
      <c r="Q335" s="10"/>
      <c r="R335" s="10"/>
      <c r="S335" s="10"/>
      <c r="T335" s="10"/>
      <c r="U335" s="10"/>
      <c r="V335" s="10"/>
      <c r="W335" s="10"/>
    </row>
    <row r="336" spans="1:23" ht="36.75" customHeight="1" x14ac:dyDescent="0.3">
      <c r="A336" s="4" t="str">
        <f>'Matriz Nº2 Análisis'!A336</f>
        <v>36. 3</v>
      </c>
      <c r="B336" s="13" t="str">
        <f>IF(A336&lt;1,'Matriz Nº1 Identificación'!F336,'Matriz Nº2 Análisis'!B336)</f>
        <v xml:space="preserve"> </v>
      </c>
      <c r="C336" s="13" t="str">
        <f>IFERROR(IF(A336&lt;1,'Matriz Nº1 Identificación'!B336,'Matriz Nº2 Análisis'!E336)," ")</f>
        <v xml:space="preserve"> </v>
      </c>
      <c r="D336" s="13" t="str">
        <f>IF(A336&lt;1,'Matriz Nº1 Identificación'!B336,'Matriz Nº2 Análisis'!I336)</f>
        <v xml:space="preserve"> </v>
      </c>
      <c r="E336" s="102"/>
      <c r="F336" s="103"/>
      <c r="G336" s="103"/>
      <c r="H336" s="103"/>
      <c r="I336" s="96" t="str">
        <f>IFERROR(VLOOKUP(D336,'Tabla 12'!$B$4:$E$6,3,FALSE)," ")</f>
        <v xml:space="preserve"> </v>
      </c>
      <c r="J336" s="95" t="str">
        <f>IFERROR(VLOOKUP(I336,'Tabla 12'!$D$5:$E$6,2,FALSE)," ")</f>
        <v xml:space="preserve"> </v>
      </c>
      <c r="K336" s="10"/>
      <c r="L336" s="10"/>
      <c r="M336" s="9"/>
      <c r="N336" s="10"/>
      <c r="O336" s="10"/>
      <c r="P336" s="10"/>
      <c r="Q336" s="10"/>
      <c r="R336" s="10"/>
      <c r="S336" s="10"/>
      <c r="T336" s="10"/>
      <c r="U336" s="10"/>
      <c r="V336" s="10"/>
      <c r="W336" s="10"/>
    </row>
    <row r="337" spans="1:23" ht="36.75" customHeight="1" x14ac:dyDescent="0.3">
      <c r="A337" s="4" t="str">
        <f>'Matriz Nº2 Análisis'!A337</f>
        <v>36. 4</v>
      </c>
      <c r="B337" s="13" t="str">
        <f>IF(A337&lt;1,'Matriz Nº1 Identificación'!F337,'Matriz Nº2 Análisis'!B337)</f>
        <v xml:space="preserve"> </v>
      </c>
      <c r="C337" s="13" t="str">
        <f>IFERROR(IF(A337&lt;1,'Matriz Nº1 Identificación'!B337,'Matriz Nº2 Análisis'!E337)," ")</f>
        <v xml:space="preserve"> </v>
      </c>
      <c r="D337" s="13" t="str">
        <f>IF(A337&lt;1,'Matriz Nº1 Identificación'!B337,'Matriz Nº2 Análisis'!I337)</f>
        <v xml:space="preserve"> </v>
      </c>
      <c r="E337" s="102"/>
      <c r="F337" s="103"/>
      <c r="G337" s="103"/>
      <c r="H337" s="103"/>
      <c r="I337" s="96" t="str">
        <f>IFERROR(VLOOKUP(D337,'Tabla 12'!$B$4:$E$6,3,FALSE)," ")</f>
        <v xml:space="preserve"> </v>
      </c>
      <c r="J337" s="95" t="str">
        <f>IFERROR(VLOOKUP(I337,'Tabla 12'!$D$5:$E$6,2,FALSE)," ")</f>
        <v xml:space="preserve"> </v>
      </c>
      <c r="K337" s="10"/>
      <c r="L337" s="10"/>
      <c r="M337" s="9"/>
      <c r="N337" s="10"/>
      <c r="O337" s="10"/>
      <c r="P337" s="10"/>
      <c r="Q337" s="10"/>
      <c r="R337" s="10"/>
      <c r="S337" s="10"/>
      <c r="T337" s="10"/>
      <c r="U337" s="10"/>
      <c r="V337" s="10"/>
      <c r="W337" s="10"/>
    </row>
    <row r="338" spans="1:23" ht="36.75" customHeight="1" x14ac:dyDescent="0.3">
      <c r="A338" s="4" t="str">
        <f>'Matriz Nº2 Análisis'!A338</f>
        <v>36. 5</v>
      </c>
      <c r="B338" s="13" t="str">
        <f>IF(A338&lt;1,'Matriz Nº1 Identificación'!F338,'Matriz Nº2 Análisis'!B338)</f>
        <v xml:space="preserve"> </v>
      </c>
      <c r="C338" s="13" t="str">
        <f>IFERROR(IF(A338&lt;1,'Matriz Nº1 Identificación'!B338,'Matriz Nº2 Análisis'!E338)," ")</f>
        <v xml:space="preserve"> </v>
      </c>
      <c r="D338" s="13" t="str">
        <f>IF(A338&lt;1,'Matriz Nº1 Identificación'!B338,'Matriz Nº2 Análisis'!I338)</f>
        <v xml:space="preserve"> </v>
      </c>
      <c r="E338" s="102"/>
      <c r="F338" s="103"/>
      <c r="G338" s="103"/>
      <c r="H338" s="103"/>
      <c r="I338" s="96" t="str">
        <f>IFERROR(VLOOKUP(D338,'Tabla 12'!$B$4:$E$6,3,FALSE)," ")</f>
        <v xml:space="preserve"> </v>
      </c>
      <c r="J338" s="95" t="str">
        <f>IFERROR(VLOOKUP(I338,'Tabla 12'!$D$5:$E$6,2,FALSE)," ")</f>
        <v xml:space="preserve"> </v>
      </c>
      <c r="K338" s="10"/>
      <c r="L338" s="10"/>
      <c r="M338" s="9"/>
      <c r="N338" s="10"/>
      <c r="O338" s="10"/>
      <c r="P338" s="10"/>
      <c r="Q338" s="10"/>
      <c r="R338" s="10"/>
      <c r="S338" s="10"/>
      <c r="T338" s="10"/>
      <c r="U338" s="10"/>
      <c r="V338" s="10"/>
      <c r="W338" s="10"/>
    </row>
    <row r="339" spans="1:23" ht="36.75" customHeight="1" x14ac:dyDescent="0.3">
      <c r="A339" s="4" t="str">
        <f>'Matriz Nº2 Análisis'!A339</f>
        <v>36. 6</v>
      </c>
      <c r="B339" s="13" t="str">
        <f>IF(A339&lt;1,'Matriz Nº1 Identificación'!F339,'Matriz Nº2 Análisis'!B339)</f>
        <v xml:space="preserve"> </v>
      </c>
      <c r="C339" s="13" t="str">
        <f>IFERROR(IF(A339&lt;1,'Matriz Nº1 Identificación'!B339,'Matriz Nº2 Análisis'!E339)," ")</f>
        <v xml:space="preserve"> </v>
      </c>
      <c r="D339" s="13" t="str">
        <f>IF(A339&lt;1,'Matriz Nº1 Identificación'!B339,'Matriz Nº2 Análisis'!I339)</f>
        <v xml:space="preserve"> </v>
      </c>
      <c r="E339" s="102"/>
      <c r="F339" s="103"/>
      <c r="G339" s="103"/>
      <c r="H339" s="103"/>
      <c r="I339" s="96" t="str">
        <f>IFERROR(VLOOKUP(D339,'Tabla 12'!$B$4:$E$6,3,FALSE)," ")</f>
        <v xml:space="preserve"> </v>
      </c>
      <c r="J339" s="95" t="str">
        <f>IFERROR(VLOOKUP(I339,'Tabla 12'!$D$5:$E$6,2,FALSE)," ")</f>
        <v xml:space="preserve"> </v>
      </c>
      <c r="K339" s="10"/>
      <c r="L339" s="10"/>
      <c r="M339" s="9"/>
      <c r="N339" s="10"/>
      <c r="O339" s="10"/>
      <c r="P339" s="10"/>
      <c r="Q339" s="10"/>
      <c r="R339" s="10"/>
      <c r="S339" s="10"/>
      <c r="T339" s="10"/>
      <c r="U339" s="10"/>
      <c r="V339" s="10"/>
      <c r="W339" s="10"/>
    </row>
    <row r="340" spans="1:23" ht="36.75" customHeight="1" thickBot="1" x14ac:dyDescent="0.35">
      <c r="A340" s="4" t="str">
        <f>'Matriz Nº2 Análisis'!A340</f>
        <v>36. 7</v>
      </c>
      <c r="B340" s="13" t="str">
        <f>IF(A340&lt;1,'Matriz Nº1 Identificación'!F340,'Matriz Nº2 Análisis'!B340)</f>
        <v xml:space="preserve"> </v>
      </c>
      <c r="C340" s="13" t="str">
        <f>IFERROR(IF(A340&lt;1,'Matriz Nº1 Identificación'!B340,'Matriz Nº2 Análisis'!E340)," ")</f>
        <v xml:space="preserve"> </v>
      </c>
      <c r="D340" s="13" t="str">
        <f>IF(A340&lt;1,'Matriz Nº1 Identificación'!B340,'Matriz Nº2 Análisis'!I340)</f>
        <v xml:space="preserve"> </v>
      </c>
      <c r="E340" s="102"/>
      <c r="F340" s="103"/>
      <c r="G340" s="103"/>
      <c r="H340" s="103"/>
      <c r="I340" s="96" t="str">
        <f>IFERROR(VLOOKUP(D340,'Tabla 12'!$B$4:$E$6,3,FALSE)," ")</f>
        <v xml:space="preserve"> </v>
      </c>
      <c r="J340" s="95" t="str">
        <f>IFERROR(VLOOKUP(I340,'Tabla 12'!$D$5:$E$6,2,FALSE)," ")</f>
        <v xml:space="preserve"> </v>
      </c>
      <c r="K340" s="10"/>
      <c r="L340" s="10"/>
      <c r="M340" s="9"/>
      <c r="N340" s="10"/>
      <c r="O340" s="10"/>
      <c r="P340" s="10"/>
      <c r="Q340" s="10"/>
      <c r="R340" s="10"/>
      <c r="S340" s="10"/>
      <c r="T340" s="10"/>
      <c r="U340" s="10"/>
      <c r="V340" s="10"/>
      <c r="W340" s="10"/>
    </row>
    <row r="341" spans="1:23" ht="34.5" customHeight="1" thickBot="1" x14ac:dyDescent="0.35">
      <c r="A341" s="73" t="str">
        <f>'Matriz Nº1 Identificación'!A341</f>
        <v xml:space="preserve">Objetivo Estratégico: </v>
      </c>
      <c r="B341" s="427">
        <f>+'Matriz Nº1 Identificación'!B341:H341</f>
        <v>0</v>
      </c>
      <c r="C341" s="428"/>
      <c r="D341" s="428"/>
      <c r="E341" s="428"/>
      <c r="F341" s="428"/>
      <c r="G341" s="428"/>
      <c r="H341" s="428"/>
      <c r="I341" s="428"/>
      <c r="J341" s="428"/>
    </row>
    <row r="342" spans="1:23" ht="34.5" customHeight="1" x14ac:dyDescent="0.3">
      <c r="A342" s="12" t="str">
        <f>'Matriz Nº1 Identificación'!A342</f>
        <v>Objetivo táctico</v>
      </c>
      <c r="B342" s="168" t="str">
        <f>+'Matriz Nº1 Identificación'!B342:H342</f>
        <v xml:space="preserve">37. </v>
      </c>
      <c r="C342" s="169"/>
      <c r="D342" s="169"/>
      <c r="E342" s="169"/>
      <c r="F342" s="170"/>
      <c r="G342" s="170"/>
      <c r="H342" s="170"/>
      <c r="I342" s="170"/>
      <c r="J342" s="171"/>
    </row>
    <row r="343" spans="1:23" ht="36.75" customHeight="1" x14ac:dyDescent="0.3">
      <c r="A343" s="4" t="str">
        <f>'Matriz Nº2 Análisis'!A343</f>
        <v>37. 1</v>
      </c>
      <c r="B343" s="13" t="str">
        <f>IF(A343&lt;1,'Matriz Nº1 Identificación'!F343,'Matriz Nº2 Análisis'!B343)</f>
        <v xml:space="preserve"> </v>
      </c>
      <c r="C343" s="13" t="str">
        <f>IFERROR(IF(A343&lt;1,'Matriz Nº1 Identificación'!B343,'Matriz Nº2 Análisis'!E343)," ")</f>
        <v xml:space="preserve"> </v>
      </c>
      <c r="D343" s="13" t="str">
        <f>IF(A343&lt;1,'Matriz Nº1 Identificación'!B343,'Matriz Nº2 Análisis'!I343)</f>
        <v xml:space="preserve"> </v>
      </c>
      <c r="E343" s="102"/>
      <c r="F343" s="103"/>
      <c r="G343" s="103"/>
      <c r="H343" s="103"/>
      <c r="I343" s="96" t="str">
        <f>IFERROR(VLOOKUP(D343,'Tabla 12'!$B$4:$E$6,3,FALSE)," ")</f>
        <v xml:space="preserve"> </v>
      </c>
      <c r="J343" s="95" t="str">
        <f>IFERROR(VLOOKUP(I343,'Tabla 12'!$D$5:$E$6,2,FALSE)," ")</f>
        <v xml:space="preserve"> </v>
      </c>
      <c r="K343" s="10"/>
      <c r="L343" s="10"/>
      <c r="M343" s="9"/>
      <c r="N343" s="10"/>
      <c r="O343" s="10"/>
      <c r="P343" s="10"/>
      <c r="Q343" s="10"/>
      <c r="R343" s="10"/>
      <c r="S343" s="10"/>
      <c r="T343" s="10"/>
      <c r="U343" s="10"/>
      <c r="V343" s="10"/>
      <c r="W343" s="10"/>
    </row>
    <row r="344" spans="1:23" ht="36.75" customHeight="1" x14ac:dyDescent="0.3">
      <c r="A344" s="4" t="str">
        <f>'Matriz Nº2 Análisis'!A344</f>
        <v>37. 2</v>
      </c>
      <c r="B344" s="13" t="str">
        <f>IF(A344&lt;1,'Matriz Nº1 Identificación'!F344,'Matriz Nº2 Análisis'!B344)</f>
        <v xml:space="preserve"> </v>
      </c>
      <c r="C344" s="13" t="str">
        <f>IFERROR(IF(A344&lt;1,'Matriz Nº1 Identificación'!B344,'Matriz Nº2 Análisis'!E344)," ")</f>
        <v xml:space="preserve"> </v>
      </c>
      <c r="D344" s="13" t="str">
        <f>IF(A344&lt;1,'Matriz Nº1 Identificación'!B344,'Matriz Nº2 Análisis'!I344)</f>
        <v xml:space="preserve"> </v>
      </c>
      <c r="E344" s="102"/>
      <c r="F344" s="103"/>
      <c r="G344" s="103"/>
      <c r="H344" s="103"/>
      <c r="I344" s="96" t="str">
        <f>IFERROR(VLOOKUP(D344,'Tabla 12'!$B$4:$E$6,3,FALSE)," ")</f>
        <v xml:space="preserve"> </v>
      </c>
      <c r="J344" s="95" t="str">
        <f>IFERROR(VLOOKUP(I344,'Tabla 12'!$D$5:$E$6,2,FALSE)," ")</f>
        <v xml:space="preserve"> </v>
      </c>
      <c r="K344" s="10"/>
      <c r="L344" s="10"/>
      <c r="M344" s="9"/>
      <c r="N344" s="10"/>
      <c r="O344" s="10"/>
      <c r="P344" s="10"/>
      <c r="Q344" s="10"/>
      <c r="R344" s="10"/>
      <c r="S344" s="10"/>
      <c r="T344" s="10"/>
      <c r="U344" s="10"/>
      <c r="V344" s="10"/>
      <c r="W344" s="10"/>
    </row>
    <row r="345" spans="1:23" ht="36.75" customHeight="1" x14ac:dyDescent="0.3">
      <c r="A345" s="4" t="str">
        <f>'Matriz Nº2 Análisis'!A345</f>
        <v>37. 3</v>
      </c>
      <c r="B345" s="13" t="str">
        <f>IF(A345&lt;1,'Matriz Nº1 Identificación'!F345,'Matriz Nº2 Análisis'!B345)</f>
        <v xml:space="preserve"> </v>
      </c>
      <c r="C345" s="13" t="str">
        <f>IFERROR(IF(A345&lt;1,'Matriz Nº1 Identificación'!B345,'Matriz Nº2 Análisis'!E345)," ")</f>
        <v xml:space="preserve"> </v>
      </c>
      <c r="D345" s="13" t="str">
        <f>IF(A345&lt;1,'Matriz Nº1 Identificación'!B345,'Matriz Nº2 Análisis'!I345)</f>
        <v xml:space="preserve"> </v>
      </c>
      <c r="E345" s="102"/>
      <c r="F345" s="103"/>
      <c r="G345" s="103"/>
      <c r="H345" s="103"/>
      <c r="I345" s="96" t="str">
        <f>IFERROR(VLOOKUP(D345,'Tabla 12'!$B$4:$E$6,3,FALSE)," ")</f>
        <v xml:space="preserve"> </v>
      </c>
      <c r="J345" s="95" t="str">
        <f>IFERROR(VLOOKUP(I345,'Tabla 12'!$D$5:$E$6,2,FALSE)," ")</f>
        <v xml:space="preserve"> </v>
      </c>
      <c r="K345" s="10"/>
      <c r="L345" s="10"/>
      <c r="M345" s="9"/>
      <c r="N345" s="10"/>
      <c r="O345" s="10"/>
      <c r="P345" s="10"/>
      <c r="Q345" s="10"/>
      <c r="R345" s="10"/>
      <c r="S345" s="10"/>
      <c r="T345" s="10"/>
      <c r="U345" s="10"/>
      <c r="V345" s="10"/>
      <c r="W345" s="10"/>
    </row>
    <row r="346" spans="1:23" ht="36.75" customHeight="1" x14ac:dyDescent="0.3">
      <c r="A346" s="4" t="str">
        <f>'Matriz Nº2 Análisis'!A346</f>
        <v>37. 4</v>
      </c>
      <c r="B346" s="13" t="str">
        <f>IF(A346&lt;1,'Matriz Nº1 Identificación'!F346,'Matriz Nº2 Análisis'!B346)</f>
        <v xml:space="preserve"> </v>
      </c>
      <c r="C346" s="13" t="str">
        <f>IFERROR(IF(A346&lt;1,'Matriz Nº1 Identificación'!B346,'Matriz Nº2 Análisis'!E346)," ")</f>
        <v xml:space="preserve"> </v>
      </c>
      <c r="D346" s="13" t="str">
        <f>IF(A346&lt;1,'Matriz Nº1 Identificación'!B346,'Matriz Nº2 Análisis'!I346)</f>
        <v xml:space="preserve"> </v>
      </c>
      <c r="E346" s="102"/>
      <c r="F346" s="103"/>
      <c r="G346" s="103"/>
      <c r="H346" s="103"/>
      <c r="I346" s="96" t="str">
        <f>IFERROR(VLOOKUP(D346,'Tabla 12'!$B$4:$E$6,3,FALSE)," ")</f>
        <v xml:space="preserve"> </v>
      </c>
      <c r="J346" s="95" t="str">
        <f>IFERROR(VLOOKUP(I346,'Tabla 12'!$D$5:$E$6,2,FALSE)," ")</f>
        <v xml:space="preserve"> </v>
      </c>
      <c r="K346" s="10"/>
      <c r="L346" s="10"/>
      <c r="M346" s="9"/>
      <c r="N346" s="10"/>
      <c r="O346" s="10"/>
      <c r="P346" s="10"/>
      <c r="Q346" s="10"/>
      <c r="R346" s="10"/>
      <c r="S346" s="10"/>
      <c r="T346" s="10"/>
      <c r="U346" s="10"/>
      <c r="V346" s="10"/>
      <c r="W346" s="10"/>
    </row>
    <row r="347" spans="1:23" ht="36.75" customHeight="1" x14ac:dyDescent="0.3">
      <c r="A347" s="4" t="str">
        <f>'Matriz Nº2 Análisis'!A347</f>
        <v>37. 5</v>
      </c>
      <c r="B347" s="13" t="str">
        <f>IF(A347&lt;1,'Matriz Nº1 Identificación'!F347,'Matriz Nº2 Análisis'!B347)</f>
        <v xml:space="preserve"> </v>
      </c>
      <c r="C347" s="13" t="str">
        <f>IFERROR(IF(A347&lt;1,'Matriz Nº1 Identificación'!B347,'Matriz Nº2 Análisis'!E347)," ")</f>
        <v xml:space="preserve"> </v>
      </c>
      <c r="D347" s="13" t="str">
        <f>IF(A347&lt;1,'Matriz Nº1 Identificación'!B347,'Matriz Nº2 Análisis'!I347)</f>
        <v xml:space="preserve"> </v>
      </c>
      <c r="E347" s="102"/>
      <c r="F347" s="103"/>
      <c r="G347" s="103"/>
      <c r="H347" s="103"/>
      <c r="I347" s="96" t="str">
        <f>IFERROR(VLOOKUP(D347,'Tabla 12'!$B$4:$E$6,3,FALSE)," ")</f>
        <v xml:space="preserve"> </v>
      </c>
      <c r="J347" s="95" t="str">
        <f>IFERROR(VLOOKUP(I347,'Tabla 12'!$D$5:$E$6,2,FALSE)," ")</f>
        <v xml:space="preserve"> </v>
      </c>
      <c r="K347" s="10"/>
      <c r="L347" s="10"/>
      <c r="M347" s="9"/>
      <c r="N347" s="10"/>
      <c r="O347" s="10"/>
      <c r="P347" s="10"/>
      <c r="Q347" s="10"/>
      <c r="R347" s="10"/>
      <c r="S347" s="10"/>
      <c r="T347" s="10"/>
      <c r="U347" s="10"/>
      <c r="V347" s="10"/>
      <c r="W347" s="10"/>
    </row>
    <row r="348" spans="1:23" ht="36.75" customHeight="1" x14ac:dyDescent="0.3">
      <c r="A348" s="4" t="str">
        <f>'Matriz Nº2 Análisis'!A348</f>
        <v>37. 6</v>
      </c>
      <c r="B348" s="13" t="str">
        <f>IF(A348&lt;1,'Matriz Nº1 Identificación'!F348,'Matriz Nº2 Análisis'!B348)</f>
        <v xml:space="preserve"> </v>
      </c>
      <c r="C348" s="13" t="str">
        <f>IFERROR(IF(A348&lt;1,'Matriz Nº1 Identificación'!B348,'Matriz Nº2 Análisis'!E348)," ")</f>
        <v xml:space="preserve"> </v>
      </c>
      <c r="D348" s="13" t="str">
        <f>IF(A348&lt;1,'Matriz Nº1 Identificación'!B348,'Matriz Nº2 Análisis'!I348)</f>
        <v xml:space="preserve"> </v>
      </c>
      <c r="E348" s="102"/>
      <c r="F348" s="103"/>
      <c r="G348" s="103"/>
      <c r="H348" s="103"/>
      <c r="I348" s="96" t="str">
        <f>IFERROR(VLOOKUP(D348,'Tabla 12'!$B$4:$E$6,3,FALSE)," ")</f>
        <v xml:space="preserve"> </v>
      </c>
      <c r="J348" s="95" t="str">
        <f>IFERROR(VLOOKUP(I348,'Tabla 12'!$D$5:$E$6,2,FALSE)," ")</f>
        <v xml:space="preserve"> </v>
      </c>
      <c r="K348" s="10"/>
      <c r="L348" s="10"/>
      <c r="M348" s="9"/>
      <c r="N348" s="10"/>
      <c r="O348" s="10"/>
      <c r="P348" s="10"/>
      <c r="Q348" s="10"/>
      <c r="R348" s="10"/>
      <c r="S348" s="10"/>
      <c r="T348" s="10"/>
      <c r="U348" s="10"/>
      <c r="V348" s="10"/>
      <c r="W348" s="10"/>
    </row>
    <row r="349" spans="1:23" ht="36.75" customHeight="1" thickBot="1" x14ac:dyDescent="0.35">
      <c r="A349" s="4" t="str">
        <f>'Matriz Nº2 Análisis'!A349</f>
        <v>37. 7</v>
      </c>
      <c r="B349" s="13" t="str">
        <f>IF(A349&lt;1,'Matriz Nº1 Identificación'!F349,'Matriz Nº2 Análisis'!B349)</f>
        <v xml:space="preserve"> </v>
      </c>
      <c r="C349" s="13" t="str">
        <f>IFERROR(IF(A349&lt;1,'Matriz Nº1 Identificación'!B349,'Matriz Nº2 Análisis'!E349)," ")</f>
        <v xml:space="preserve"> </v>
      </c>
      <c r="D349" s="13" t="str">
        <f>IF(A349&lt;1,'Matriz Nº1 Identificación'!B349,'Matriz Nº2 Análisis'!I349)</f>
        <v xml:space="preserve"> </v>
      </c>
      <c r="E349" s="102"/>
      <c r="F349" s="103"/>
      <c r="G349" s="103"/>
      <c r="H349" s="103"/>
      <c r="I349" s="96" t="str">
        <f>IFERROR(VLOOKUP(D349,'Tabla 12'!$B$4:$E$6,3,FALSE)," ")</f>
        <v xml:space="preserve"> </v>
      </c>
      <c r="J349" s="95" t="str">
        <f>IFERROR(VLOOKUP(I349,'Tabla 12'!$D$5:$E$6,2,FALSE)," ")</f>
        <v xml:space="preserve"> </v>
      </c>
      <c r="K349" s="10"/>
      <c r="L349" s="10"/>
      <c r="M349" s="9"/>
      <c r="N349" s="10"/>
      <c r="O349" s="10"/>
      <c r="P349" s="10"/>
      <c r="Q349" s="10"/>
      <c r="R349" s="10"/>
      <c r="S349" s="10"/>
      <c r="T349" s="10"/>
      <c r="U349" s="10"/>
      <c r="V349" s="10"/>
      <c r="W349" s="10"/>
    </row>
    <row r="350" spans="1:23" ht="34.5" customHeight="1" thickBot="1" x14ac:dyDescent="0.35">
      <c r="A350" s="73" t="str">
        <f>'Matriz Nº1 Identificación'!A350</f>
        <v xml:space="preserve">Objetivo Estratégico: </v>
      </c>
      <c r="B350" s="427">
        <f>+'Matriz Nº1 Identificación'!B350:H350</f>
        <v>0</v>
      </c>
      <c r="C350" s="428"/>
      <c r="D350" s="428"/>
      <c r="E350" s="428"/>
      <c r="F350" s="428"/>
      <c r="G350" s="428"/>
      <c r="H350" s="428"/>
      <c r="I350" s="428"/>
      <c r="J350" s="428"/>
    </row>
    <row r="351" spans="1:23" ht="34.5" customHeight="1" x14ac:dyDescent="0.3">
      <c r="A351" s="12" t="str">
        <f>'Matriz Nº1 Identificación'!A351</f>
        <v>Objetivo táctico</v>
      </c>
      <c r="B351" s="168" t="str">
        <f>+'Matriz Nº1 Identificación'!B351:H351</f>
        <v xml:space="preserve">38. </v>
      </c>
      <c r="C351" s="169"/>
      <c r="D351" s="169"/>
      <c r="E351" s="169"/>
      <c r="F351" s="170"/>
      <c r="G351" s="170"/>
      <c r="H351" s="170"/>
      <c r="I351" s="170"/>
      <c r="J351" s="171"/>
    </row>
    <row r="352" spans="1:23" ht="36.75" customHeight="1" x14ac:dyDescent="0.3">
      <c r="A352" s="4" t="str">
        <f>'Matriz Nº2 Análisis'!A352</f>
        <v>38. 1</v>
      </c>
      <c r="B352" s="13" t="str">
        <f>IF(A352&lt;1,'Matriz Nº1 Identificación'!F352,'Matriz Nº2 Análisis'!B352)</f>
        <v xml:space="preserve"> </v>
      </c>
      <c r="C352" s="13" t="str">
        <f>IFERROR(IF(A352&lt;1,'Matriz Nº1 Identificación'!B352,'Matriz Nº2 Análisis'!E352)," ")</f>
        <v xml:space="preserve"> </v>
      </c>
      <c r="D352" s="13" t="str">
        <f>IF(A352&lt;1,'Matriz Nº1 Identificación'!B352,'Matriz Nº2 Análisis'!I352)</f>
        <v xml:space="preserve"> </v>
      </c>
      <c r="E352" s="102"/>
      <c r="F352" s="103"/>
      <c r="G352" s="103"/>
      <c r="H352" s="103"/>
      <c r="I352" s="96" t="str">
        <f>IFERROR(VLOOKUP(D352,'Tabla 12'!$B$4:$E$6,3,FALSE)," ")</f>
        <v xml:space="preserve"> </v>
      </c>
      <c r="J352" s="95" t="str">
        <f>IFERROR(VLOOKUP(I352,'Tabla 12'!$D$5:$E$6,2,FALSE)," ")</f>
        <v xml:space="preserve"> </v>
      </c>
      <c r="K352" s="10"/>
      <c r="L352" s="10"/>
      <c r="M352" s="9"/>
      <c r="N352" s="10"/>
      <c r="O352" s="10"/>
      <c r="P352" s="10"/>
      <c r="Q352" s="10"/>
      <c r="R352" s="10"/>
      <c r="S352" s="10"/>
      <c r="T352" s="10"/>
      <c r="U352" s="10"/>
      <c r="V352" s="10"/>
      <c r="W352" s="10"/>
    </row>
    <row r="353" spans="1:23" ht="36.75" customHeight="1" x14ac:dyDescent="0.3">
      <c r="A353" s="4" t="str">
        <f>'Matriz Nº2 Análisis'!A353</f>
        <v>38. 2</v>
      </c>
      <c r="B353" s="13" t="str">
        <f>IF(A353&lt;1,'Matriz Nº1 Identificación'!F353,'Matriz Nº2 Análisis'!B353)</f>
        <v xml:space="preserve"> </v>
      </c>
      <c r="C353" s="13" t="str">
        <f>IFERROR(IF(A353&lt;1,'Matriz Nº1 Identificación'!B353,'Matriz Nº2 Análisis'!E353)," ")</f>
        <v xml:space="preserve"> </v>
      </c>
      <c r="D353" s="13" t="str">
        <f>IF(A353&lt;1,'Matriz Nº1 Identificación'!B353,'Matriz Nº2 Análisis'!I353)</f>
        <v xml:space="preserve"> </v>
      </c>
      <c r="E353" s="102"/>
      <c r="F353" s="103"/>
      <c r="G353" s="103"/>
      <c r="H353" s="103"/>
      <c r="I353" s="96" t="str">
        <f>IFERROR(VLOOKUP(D353,'Tabla 12'!$B$4:$E$6,3,FALSE)," ")</f>
        <v xml:space="preserve"> </v>
      </c>
      <c r="J353" s="95" t="str">
        <f>IFERROR(VLOOKUP(I353,'Tabla 12'!$D$5:$E$6,2,FALSE)," ")</f>
        <v xml:space="preserve"> </v>
      </c>
      <c r="K353" s="10"/>
      <c r="L353" s="10"/>
      <c r="M353" s="9"/>
      <c r="N353" s="10"/>
      <c r="O353" s="10"/>
      <c r="P353" s="10"/>
      <c r="Q353" s="10"/>
      <c r="R353" s="10"/>
      <c r="S353" s="10"/>
      <c r="T353" s="10"/>
      <c r="U353" s="10"/>
      <c r="V353" s="10"/>
      <c r="W353" s="10"/>
    </row>
    <row r="354" spans="1:23" ht="36.75" customHeight="1" x14ac:dyDescent="0.3">
      <c r="A354" s="4" t="str">
        <f>'Matriz Nº2 Análisis'!A354</f>
        <v>38. 3</v>
      </c>
      <c r="B354" s="13" t="str">
        <f>IF(A354&lt;1,'Matriz Nº1 Identificación'!F354,'Matriz Nº2 Análisis'!B354)</f>
        <v xml:space="preserve"> </v>
      </c>
      <c r="C354" s="13" t="str">
        <f>IFERROR(IF(A354&lt;1,'Matriz Nº1 Identificación'!B354,'Matriz Nº2 Análisis'!E354)," ")</f>
        <v xml:space="preserve"> </v>
      </c>
      <c r="D354" s="13" t="str">
        <f>IF(A354&lt;1,'Matriz Nº1 Identificación'!B354,'Matriz Nº2 Análisis'!I354)</f>
        <v xml:space="preserve"> </v>
      </c>
      <c r="E354" s="102"/>
      <c r="F354" s="103"/>
      <c r="G354" s="103"/>
      <c r="H354" s="103"/>
      <c r="I354" s="96" t="str">
        <f>IFERROR(VLOOKUP(D354,'Tabla 12'!$B$4:$E$6,3,FALSE)," ")</f>
        <v xml:space="preserve"> </v>
      </c>
      <c r="J354" s="95" t="str">
        <f>IFERROR(VLOOKUP(I354,'Tabla 12'!$D$5:$E$6,2,FALSE)," ")</f>
        <v xml:space="preserve"> </v>
      </c>
      <c r="K354" s="10"/>
      <c r="L354" s="10"/>
      <c r="M354" s="9"/>
      <c r="N354" s="10"/>
      <c r="O354" s="10"/>
      <c r="P354" s="10"/>
      <c r="Q354" s="10"/>
      <c r="R354" s="10"/>
      <c r="S354" s="10"/>
      <c r="T354" s="10"/>
      <c r="U354" s="10"/>
      <c r="V354" s="10"/>
      <c r="W354" s="10"/>
    </row>
    <row r="355" spans="1:23" ht="36.75" customHeight="1" x14ac:dyDescent="0.3">
      <c r="A355" s="4" t="str">
        <f>'Matriz Nº2 Análisis'!A355</f>
        <v>38. 4</v>
      </c>
      <c r="B355" s="13" t="str">
        <f>IF(A355&lt;1,'Matriz Nº1 Identificación'!F355,'Matriz Nº2 Análisis'!B355)</f>
        <v xml:space="preserve"> </v>
      </c>
      <c r="C355" s="13" t="str">
        <f>IFERROR(IF(A355&lt;1,'Matriz Nº1 Identificación'!B355,'Matriz Nº2 Análisis'!E355)," ")</f>
        <v xml:space="preserve"> </v>
      </c>
      <c r="D355" s="13" t="str">
        <f>IF(A355&lt;1,'Matriz Nº1 Identificación'!B355,'Matriz Nº2 Análisis'!I355)</f>
        <v xml:space="preserve"> </v>
      </c>
      <c r="E355" s="102"/>
      <c r="F355" s="103"/>
      <c r="G355" s="103"/>
      <c r="H355" s="103"/>
      <c r="I355" s="96" t="str">
        <f>IFERROR(VLOOKUP(D355,'Tabla 12'!$B$4:$E$6,3,FALSE)," ")</f>
        <v xml:space="preserve"> </v>
      </c>
      <c r="J355" s="95" t="str">
        <f>IFERROR(VLOOKUP(I355,'Tabla 12'!$D$5:$E$6,2,FALSE)," ")</f>
        <v xml:space="preserve"> </v>
      </c>
      <c r="K355" s="10"/>
      <c r="L355" s="10"/>
      <c r="M355" s="9"/>
      <c r="N355" s="10"/>
      <c r="O355" s="10"/>
      <c r="P355" s="10"/>
      <c r="Q355" s="10"/>
      <c r="R355" s="10"/>
      <c r="S355" s="10"/>
      <c r="T355" s="10"/>
      <c r="U355" s="10"/>
      <c r="V355" s="10"/>
      <c r="W355" s="10"/>
    </row>
    <row r="356" spans="1:23" ht="36.75" customHeight="1" x14ac:dyDescent="0.3">
      <c r="A356" s="4" t="str">
        <f>'Matriz Nº2 Análisis'!A356</f>
        <v>38. 5</v>
      </c>
      <c r="B356" s="13" t="str">
        <f>IF(A356&lt;1,'Matriz Nº1 Identificación'!F356,'Matriz Nº2 Análisis'!B356)</f>
        <v xml:space="preserve"> </v>
      </c>
      <c r="C356" s="13" t="str">
        <f>IFERROR(IF(A356&lt;1,'Matriz Nº1 Identificación'!B356,'Matriz Nº2 Análisis'!E356)," ")</f>
        <v xml:space="preserve"> </v>
      </c>
      <c r="D356" s="13" t="str">
        <f>IF(A356&lt;1,'Matriz Nº1 Identificación'!B356,'Matriz Nº2 Análisis'!I356)</f>
        <v xml:space="preserve"> </v>
      </c>
      <c r="E356" s="102"/>
      <c r="F356" s="103"/>
      <c r="G356" s="103"/>
      <c r="H356" s="103"/>
      <c r="I356" s="96" t="str">
        <f>IFERROR(VLOOKUP(D356,'Tabla 12'!$B$4:$E$6,3,FALSE)," ")</f>
        <v xml:space="preserve"> </v>
      </c>
      <c r="J356" s="95" t="str">
        <f>IFERROR(VLOOKUP(I356,'Tabla 12'!$D$5:$E$6,2,FALSE)," ")</f>
        <v xml:space="preserve"> </v>
      </c>
      <c r="K356" s="10"/>
      <c r="L356" s="10"/>
      <c r="M356" s="9"/>
      <c r="N356" s="10"/>
      <c r="O356" s="10"/>
      <c r="P356" s="10"/>
      <c r="Q356" s="10"/>
      <c r="R356" s="10"/>
      <c r="S356" s="10"/>
      <c r="T356" s="10"/>
      <c r="U356" s="10"/>
      <c r="V356" s="10"/>
      <c r="W356" s="10"/>
    </row>
    <row r="357" spans="1:23" ht="36.75" customHeight="1" x14ac:dyDescent="0.3">
      <c r="A357" s="4" t="str">
        <f>'Matriz Nº2 Análisis'!A357</f>
        <v>38. 6</v>
      </c>
      <c r="B357" s="13" t="str">
        <f>IF(A357&lt;1,'Matriz Nº1 Identificación'!F357,'Matriz Nº2 Análisis'!B357)</f>
        <v xml:space="preserve"> </v>
      </c>
      <c r="C357" s="13" t="str">
        <f>IFERROR(IF(A357&lt;1,'Matriz Nº1 Identificación'!B357,'Matriz Nº2 Análisis'!E357)," ")</f>
        <v xml:space="preserve"> </v>
      </c>
      <c r="D357" s="13" t="str">
        <f>IF(A357&lt;1,'Matriz Nº1 Identificación'!B357,'Matriz Nº2 Análisis'!I357)</f>
        <v xml:space="preserve"> </v>
      </c>
      <c r="E357" s="102"/>
      <c r="F357" s="103"/>
      <c r="G357" s="103"/>
      <c r="H357" s="103"/>
      <c r="I357" s="96" t="str">
        <f>IFERROR(VLOOKUP(D357,'Tabla 12'!$B$4:$E$6,3,FALSE)," ")</f>
        <v xml:space="preserve"> </v>
      </c>
      <c r="J357" s="95" t="str">
        <f>IFERROR(VLOOKUP(I357,'Tabla 12'!$D$5:$E$6,2,FALSE)," ")</f>
        <v xml:space="preserve"> </v>
      </c>
      <c r="K357" s="10"/>
      <c r="L357" s="10"/>
      <c r="M357" s="9"/>
      <c r="N357" s="10"/>
      <c r="O357" s="10"/>
      <c r="P357" s="10"/>
      <c r="Q357" s="10"/>
      <c r="R357" s="10"/>
      <c r="S357" s="10"/>
      <c r="T357" s="10"/>
      <c r="U357" s="10"/>
      <c r="V357" s="10"/>
      <c r="W357" s="10"/>
    </row>
    <row r="358" spans="1:23" ht="36.75" customHeight="1" thickBot="1" x14ac:dyDescent="0.35">
      <c r="A358" s="4" t="str">
        <f>'Matriz Nº2 Análisis'!A358</f>
        <v>38. 7</v>
      </c>
      <c r="B358" s="13" t="str">
        <f>IF(A358&lt;1,'Matriz Nº1 Identificación'!F358,'Matriz Nº2 Análisis'!B358)</f>
        <v xml:space="preserve"> </v>
      </c>
      <c r="C358" s="13" t="str">
        <f>IFERROR(IF(A358&lt;1,'Matriz Nº1 Identificación'!B358,'Matriz Nº2 Análisis'!E358)," ")</f>
        <v xml:space="preserve"> </v>
      </c>
      <c r="D358" s="13" t="str">
        <f>IF(A358&lt;1,'Matriz Nº1 Identificación'!B358,'Matriz Nº2 Análisis'!I358)</f>
        <v xml:space="preserve"> </v>
      </c>
      <c r="E358" s="102"/>
      <c r="F358" s="103"/>
      <c r="G358" s="103"/>
      <c r="H358" s="103"/>
      <c r="I358" s="96" t="str">
        <f>IFERROR(VLOOKUP(D358,'Tabla 12'!$B$4:$E$6,3,FALSE)," ")</f>
        <v xml:space="preserve"> </v>
      </c>
      <c r="J358" s="95" t="str">
        <f>IFERROR(VLOOKUP(I358,'Tabla 12'!$D$5:$E$6,2,FALSE)," ")</f>
        <v xml:space="preserve"> </v>
      </c>
      <c r="K358" s="10"/>
      <c r="L358" s="10"/>
      <c r="M358" s="9"/>
      <c r="N358" s="10"/>
      <c r="O358" s="10"/>
      <c r="P358" s="10"/>
      <c r="Q358" s="10"/>
      <c r="R358" s="10"/>
      <c r="S358" s="10"/>
      <c r="T358" s="10"/>
      <c r="U358" s="10"/>
      <c r="V358" s="10"/>
      <c r="W358" s="10"/>
    </row>
    <row r="359" spans="1:23" ht="34.5" customHeight="1" thickBot="1" x14ac:dyDescent="0.35">
      <c r="A359" s="73" t="str">
        <f>'Matriz Nº1 Identificación'!A359</f>
        <v xml:space="preserve">Objetivo Estratégico: </v>
      </c>
      <c r="B359" s="427">
        <f>+'Matriz Nº1 Identificación'!B359:H359</f>
        <v>0</v>
      </c>
      <c r="C359" s="428"/>
      <c r="D359" s="428"/>
      <c r="E359" s="428"/>
      <c r="F359" s="428"/>
      <c r="G359" s="428"/>
      <c r="H359" s="428"/>
      <c r="I359" s="428"/>
      <c r="J359" s="428"/>
    </row>
    <row r="360" spans="1:23" ht="34.5" customHeight="1" x14ac:dyDescent="0.3">
      <c r="A360" s="12" t="str">
        <f>'Matriz Nº1 Identificación'!A360</f>
        <v>Objetivo táctico</v>
      </c>
      <c r="B360" s="168" t="str">
        <f>+'Matriz Nº1 Identificación'!B360:H360</f>
        <v xml:space="preserve">39. </v>
      </c>
      <c r="C360" s="169"/>
      <c r="D360" s="169"/>
      <c r="E360" s="169"/>
      <c r="F360" s="170"/>
      <c r="G360" s="170"/>
      <c r="H360" s="170"/>
      <c r="I360" s="170"/>
      <c r="J360" s="171"/>
    </row>
    <row r="361" spans="1:23" ht="36.75" customHeight="1" x14ac:dyDescent="0.3">
      <c r="A361" s="4" t="str">
        <f>'Matriz Nº2 Análisis'!A361</f>
        <v>39. 1</v>
      </c>
      <c r="B361" s="13" t="str">
        <f>IF(A361&lt;1,'Matriz Nº1 Identificación'!F361,'Matriz Nº2 Análisis'!B361)</f>
        <v xml:space="preserve"> </v>
      </c>
      <c r="C361" s="13" t="str">
        <f>IFERROR(IF(A361&lt;1,'Matriz Nº1 Identificación'!B361,'Matriz Nº2 Análisis'!E361)," ")</f>
        <v xml:space="preserve"> </v>
      </c>
      <c r="D361" s="13" t="str">
        <f>IF(A361&lt;1,'Matriz Nº1 Identificación'!B361,'Matriz Nº2 Análisis'!I361)</f>
        <v xml:space="preserve"> </v>
      </c>
      <c r="E361" s="102"/>
      <c r="F361" s="103"/>
      <c r="G361" s="103"/>
      <c r="H361" s="103"/>
      <c r="I361" s="96" t="str">
        <f>IFERROR(VLOOKUP(D361,'Tabla 12'!$B$4:$E$6,3,FALSE)," ")</f>
        <v xml:space="preserve"> </v>
      </c>
      <c r="J361" s="95" t="str">
        <f>IFERROR(VLOOKUP(I361,'Tabla 12'!$D$5:$E$6,2,FALSE)," ")</f>
        <v xml:space="preserve"> </v>
      </c>
      <c r="K361" s="10"/>
      <c r="L361" s="10"/>
      <c r="M361" s="9"/>
      <c r="N361" s="10"/>
      <c r="O361" s="10"/>
      <c r="P361" s="10"/>
      <c r="Q361" s="10"/>
      <c r="R361" s="10"/>
      <c r="S361" s="10"/>
      <c r="T361" s="10"/>
      <c r="U361" s="10"/>
      <c r="V361" s="10"/>
      <c r="W361" s="10"/>
    </row>
    <row r="362" spans="1:23" ht="36.75" customHeight="1" x14ac:dyDescent="0.3">
      <c r="A362" s="4" t="str">
        <f>'Matriz Nº2 Análisis'!A362</f>
        <v>39. 2</v>
      </c>
      <c r="B362" s="13" t="str">
        <f>IF(A362&lt;1,'Matriz Nº1 Identificación'!F362,'Matriz Nº2 Análisis'!B362)</f>
        <v xml:space="preserve"> </v>
      </c>
      <c r="C362" s="13" t="str">
        <f>IFERROR(IF(A362&lt;1,'Matriz Nº1 Identificación'!B362,'Matriz Nº2 Análisis'!E362)," ")</f>
        <v xml:space="preserve"> </v>
      </c>
      <c r="D362" s="13" t="str">
        <f>IF(A362&lt;1,'Matriz Nº1 Identificación'!B362,'Matriz Nº2 Análisis'!I362)</f>
        <v xml:space="preserve"> </v>
      </c>
      <c r="E362" s="102"/>
      <c r="F362" s="103"/>
      <c r="G362" s="103"/>
      <c r="H362" s="103"/>
      <c r="I362" s="96" t="str">
        <f>IFERROR(VLOOKUP(D362,'Tabla 12'!$B$4:$E$6,3,FALSE)," ")</f>
        <v xml:space="preserve"> </v>
      </c>
      <c r="J362" s="95" t="str">
        <f>IFERROR(VLOOKUP(I362,'Tabla 12'!$D$5:$E$6,2,FALSE)," ")</f>
        <v xml:space="preserve"> </v>
      </c>
      <c r="K362" s="10"/>
      <c r="L362" s="10"/>
      <c r="M362" s="9"/>
      <c r="N362" s="10"/>
      <c r="O362" s="10"/>
      <c r="P362" s="10"/>
      <c r="Q362" s="10"/>
      <c r="R362" s="10"/>
      <c r="S362" s="10"/>
      <c r="T362" s="10"/>
      <c r="U362" s="10"/>
      <c r="V362" s="10"/>
      <c r="W362" s="10"/>
    </row>
    <row r="363" spans="1:23" ht="36.75" customHeight="1" x14ac:dyDescent="0.3">
      <c r="A363" s="4" t="str">
        <f>'Matriz Nº2 Análisis'!A363</f>
        <v>39. 3</v>
      </c>
      <c r="B363" s="13" t="str">
        <f>IF(A363&lt;1,'Matriz Nº1 Identificación'!F363,'Matriz Nº2 Análisis'!B363)</f>
        <v xml:space="preserve"> </v>
      </c>
      <c r="C363" s="13" t="str">
        <f>IFERROR(IF(A363&lt;1,'Matriz Nº1 Identificación'!B363,'Matriz Nº2 Análisis'!E363)," ")</f>
        <v xml:space="preserve"> </v>
      </c>
      <c r="D363" s="13" t="str">
        <f>IF(A363&lt;1,'Matriz Nº1 Identificación'!B363,'Matriz Nº2 Análisis'!I363)</f>
        <v xml:space="preserve"> </v>
      </c>
      <c r="E363" s="102"/>
      <c r="F363" s="103"/>
      <c r="G363" s="103"/>
      <c r="H363" s="103"/>
      <c r="I363" s="96" t="str">
        <f>IFERROR(VLOOKUP(D363,'Tabla 12'!$B$4:$E$6,3,FALSE)," ")</f>
        <v xml:space="preserve"> </v>
      </c>
      <c r="J363" s="95" t="str">
        <f>IFERROR(VLOOKUP(I363,'Tabla 12'!$D$5:$E$6,2,FALSE)," ")</f>
        <v xml:space="preserve"> </v>
      </c>
      <c r="K363" s="10"/>
      <c r="L363" s="10"/>
      <c r="M363" s="9"/>
      <c r="N363" s="10"/>
      <c r="O363" s="10"/>
      <c r="P363" s="10"/>
      <c r="Q363" s="10"/>
      <c r="R363" s="10"/>
      <c r="S363" s="10"/>
      <c r="T363" s="10"/>
      <c r="U363" s="10"/>
      <c r="V363" s="10"/>
      <c r="W363" s="10"/>
    </row>
    <row r="364" spans="1:23" ht="36.75" customHeight="1" x14ac:dyDescent="0.3">
      <c r="A364" s="4" t="str">
        <f>'Matriz Nº2 Análisis'!A364</f>
        <v>39. 4</v>
      </c>
      <c r="B364" s="13" t="str">
        <f>IF(A364&lt;1,'Matriz Nº1 Identificación'!F364,'Matriz Nº2 Análisis'!B364)</f>
        <v xml:space="preserve"> </v>
      </c>
      <c r="C364" s="13" t="str">
        <f>IFERROR(IF(A364&lt;1,'Matriz Nº1 Identificación'!B364,'Matriz Nº2 Análisis'!E364)," ")</f>
        <v xml:space="preserve"> </v>
      </c>
      <c r="D364" s="13" t="str">
        <f>IF(A364&lt;1,'Matriz Nº1 Identificación'!B364,'Matriz Nº2 Análisis'!I364)</f>
        <v xml:space="preserve"> </v>
      </c>
      <c r="E364" s="102"/>
      <c r="F364" s="103"/>
      <c r="G364" s="103"/>
      <c r="H364" s="103"/>
      <c r="I364" s="96" t="str">
        <f>IFERROR(VLOOKUP(D364,'Tabla 12'!$B$4:$E$6,3,FALSE)," ")</f>
        <v xml:space="preserve"> </v>
      </c>
      <c r="J364" s="95" t="str">
        <f>IFERROR(VLOOKUP(I364,'Tabla 12'!$D$5:$E$6,2,FALSE)," ")</f>
        <v xml:space="preserve"> </v>
      </c>
      <c r="K364" s="10"/>
      <c r="L364" s="10"/>
      <c r="M364" s="9"/>
      <c r="N364" s="10"/>
      <c r="O364" s="10"/>
      <c r="P364" s="10"/>
      <c r="Q364" s="10"/>
      <c r="R364" s="10"/>
      <c r="S364" s="10"/>
      <c r="T364" s="10"/>
      <c r="U364" s="10"/>
      <c r="V364" s="10"/>
      <c r="W364" s="10"/>
    </row>
    <row r="365" spans="1:23" ht="36.75" customHeight="1" x14ac:dyDescent="0.3">
      <c r="A365" s="4" t="str">
        <f>'Matriz Nº2 Análisis'!A365</f>
        <v>39. 5</v>
      </c>
      <c r="B365" s="13" t="str">
        <f>IF(A365&lt;1,'Matriz Nº1 Identificación'!F365,'Matriz Nº2 Análisis'!B365)</f>
        <v xml:space="preserve"> </v>
      </c>
      <c r="C365" s="13" t="str">
        <f>IFERROR(IF(A365&lt;1,'Matriz Nº1 Identificación'!B365,'Matriz Nº2 Análisis'!E365)," ")</f>
        <v xml:space="preserve"> </v>
      </c>
      <c r="D365" s="13" t="str">
        <f>IF(A365&lt;1,'Matriz Nº1 Identificación'!B365,'Matriz Nº2 Análisis'!I365)</f>
        <v xml:space="preserve"> </v>
      </c>
      <c r="E365" s="102"/>
      <c r="F365" s="103"/>
      <c r="G365" s="103"/>
      <c r="H365" s="103"/>
      <c r="I365" s="96" t="str">
        <f>IFERROR(VLOOKUP(D365,'Tabla 12'!$B$4:$E$6,3,FALSE)," ")</f>
        <v xml:space="preserve"> </v>
      </c>
      <c r="J365" s="95" t="str">
        <f>IFERROR(VLOOKUP(I365,'Tabla 12'!$D$5:$E$6,2,FALSE)," ")</f>
        <v xml:space="preserve"> </v>
      </c>
      <c r="K365" s="10"/>
      <c r="L365" s="10"/>
      <c r="M365" s="9"/>
      <c r="N365" s="10"/>
      <c r="O365" s="10"/>
      <c r="P365" s="10"/>
      <c r="Q365" s="10"/>
      <c r="R365" s="10"/>
      <c r="S365" s="10"/>
      <c r="T365" s="10"/>
      <c r="U365" s="10"/>
      <c r="V365" s="10"/>
      <c r="W365" s="10"/>
    </row>
    <row r="366" spans="1:23" ht="36.75" customHeight="1" x14ac:dyDescent="0.3">
      <c r="A366" s="4" t="str">
        <f>'Matriz Nº2 Análisis'!A366</f>
        <v>39. 6</v>
      </c>
      <c r="B366" s="13" t="str">
        <f>IF(A366&lt;1,'Matriz Nº1 Identificación'!F366,'Matriz Nº2 Análisis'!B366)</f>
        <v xml:space="preserve"> </v>
      </c>
      <c r="C366" s="13" t="str">
        <f>IFERROR(IF(A366&lt;1,'Matriz Nº1 Identificación'!B366,'Matriz Nº2 Análisis'!E366)," ")</f>
        <v xml:space="preserve"> </v>
      </c>
      <c r="D366" s="13" t="str">
        <f>IF(A366&lt;1,'Matriz Nº1 Identificación'!B366,'Matriz Nº2 Análisis'!I366)</f>
        <v xml:space="preserve"> </v>
      </c>
      <c r="E366" s="102"/>
      <c r="F366" s="103"/>
      <c r="G366" s="103"/>
      <c r="H366" s="103"/>
      <c r="I366" s="96" t="str">
        <f>IFERROR(VLOOKUP(D366,'Tabla 12'!$B$4:$E$6,3,FALSE)," ")</f>
        <v xml:space="preserve"> </v>
      </c>
      <c r="J366" s="95" t="str">
        <f>IFERROR(VLOOKUP(I366,'Tabla 12'!$D$5:$E$6,2,FALSE)," ")</f>
        <v xml:space="preserve"> </v>
      </c>
      <c r="K366" s="10"/>
      <c r="L366" s="10"/>
      <c r="M366" s="9"/>
      <c r="N366" s="10"/>
      <c r="O366" s="10"/>
      <c r="P366" s="10"/>
      <c r="Q366" s="10"/>
      <c r="R366" s="10"/>
      <c r="S366" s="10"/>
      <c r="T366" s="10"/>
      <c r="U366" s="10"/>
      <c r="V366" s="10"/>
      <c r="W366" s="10"/>
    </row>
    <row r="367" spans="1:23" ht="36.75" customHeight="1" thickBot="1" x14ac:dyDescent="0.35">
      <c r="A367" s="4" t="str">
        <f>'Matriz Nº2 Análisis'!A367</f>
        <v>39. 7</v>
      </c>
      <c r="B367" s="13" t="str">
        <f>IF(A367&lt;1,'Matriz Nº1 Identificación'!F367,'Matriz Nº2 Análisis'!B367)</f>
        <v xml:space="preserve"> </v>
      </c>
      <c r="C367" s="13" t="str">
        <f>IFERROR(IF(A367&lt;1,'Matriz Nº1 Identificación'!B367,'Matriz Nº2 Análisis'!E367)," ")</f>
        <v xml:space="preserve"> </v>
      </c>
      <c r="D367" s="13" t="str">
        <f>IF(A367&lt;1,'Matriz Nº1 Identificación'!B367,'Matriz Nº2 Análisis'!I367)</f>
        <v xml:space="preserve"> </v>
      </c>
      <c r="E367" s="102"/>
      <c r="F367" s="103"/>
      <c r="G367" s="103"/>
      <c r="H367" s="103"/>
      <c r="I367" s="96" t="str">
        <f>IFERROR(VLOOKUP(D367,'Tabla 12'!$B$4:$E$6,3,FALSE)," ")</f>
        <v xml:space="preserve"> </v>
      </c>
      <c r="J367" s="95" t="str">
        <f>IFERROR(VLOOKUP(I367,'Tabla 12'!$D$5:$E$6,2,FALSE)," ")</f>
        <v xml:space="preserve"> </v>
      </c>
      <c r="K367" s="10"/>
      <c r="L367" s="10"/>
      <c r="M367" s="9"/>
      <c r="N367" s="10"/>
      <c r="O367" s="10"/>
      <c r="P367" s="10"/>
      <c r="Q367" s="10"/>
      <c r="R367" s="10"/>
      <c r="S367" s="10"/>
      <c r="T367" s="10"/>
      <c r="U367" s="10"/>
      <c r="V367" s="10"/>
      <c r="W367" s="10"/>
    </row>
    <row r="368" spans="1:23" ht="34.5" customHeight="1" thickBot="1" x14ac:dyDescent="0.35">
      <c r="A368" s="73" t="str">
        <f>'Matriz Nº1 Identificación'!A368</f>
        <v xml:space="preserve">Objetivo Estratégico: </v>
      </c>
      <c r="B368" s="427">
        <f>+'Matriz Nº1 Identificación'!B368:H368</f>
        <v>0</v>
      </c>
      <c r="C368" s="428"/>
      <c r="D368" s="428"/>
      <c r="E368" s="428"/>
      <c r="F368" s="428"/>
      <c r="G368" s="428"/>
      <c r="H368" s="428"/>
      <c r="I368" s="428"/>
      <c r="J368" s="428"/>
    </row>
    <row r="369" spans="1:23" ht="34.5" customHeight="1" x14ac:dyDescent="0.3">
      <c r="A369" s="12" t="str">
        <f>'Matriz Nº1 Identificación'!A369</f>
        <v>Objetivo táctico</v>
      </c>
      <c r="B369" s="168" t="str">
        <f>+'Matriz Nº1 Identificación'!B369:H369</f>
        <v xml:space="preserve">40. </v>
      </c>
      <c r="C369" s="169"/>
      <c r="D369" s="169"/>
      <c r="E369" s="169"/>
      <c r="F369" s="170"/>
      <c r="G369" s="170"/>
      <c r="H369" s="170"/>
      <c r="I369" s="170"/>
      <c r="J369" s="171"/>
    </row>
    <row r="370" spans="1:23" ht="36.75" customHeight="1" x14ac:dyDescent="0.3">
      <c r="A370" s="4" t="str">
        <f>'Matriz Nº2 Análisis'!A370</f>
        <v>40. 1</v>
      </c>
      <c r="B370" s="13" t="str">
        <f>IF(A370&lt;1,'Matriz Nº1 Identificación'!F370,'Matriz Nº2 Análisis'!B370)</f>
        <v xml:space="preserve"> </v>
      </c>
      <c r="C370" s="13" t="str">
        <f>IFERROR(IF(A370&lt;1,'Matriz Nº1 Identificación'!B370,'Matriz Nº2 Análisis'!E370)," ")</f>
        <v xml:space="preserve"> </v>
      </c>
      <c r="D370" s="13" t="str">
        <f>IF(A370&lt;1,'Matriz Nº1 Identificación'!B370,'Matriz Nº2 Análisis'!I370)</f>
        <v xml:space="preserve"> </v>
      </c>
      <c r="E370" s="102"/>
      <c r="F370" s="103"/>
      <c r="G370" s="103"/>
      <c r="H370" s="103"/>
      <c r="I370" s="96" t="str">
        <f>IFERROR(VLOOKUP(D370,'Tabla 12'!$B$4:$E$6,3,FALSE)," ")</f>
        <v xml:space="preserve"> </v>
      </c>
      <c r="J370" s="95" t="str">
        <f>IFERROR(VLOOKUP(I370,'Tabla 12'!$D$5:$E$6,2,FALSE)," ")</f>
        <v xml:space="preserve"> </v>
      </c>
      <c r="K370" s="10"/>
      <c r="L370" s="10"/>
      <c r="M370" s="9"/>
      <c r="N370" s="10"/>
      <c r="O370" s="10"/>
      <c r="P370" s="10"/>
      <c r="Q370" s="10"/>
      <c r="R370" s="10"/>
      <c r="S370" s="10"/>
      <c r="T370" s="10"/>
      <c r="U370" s="10"/>
      <c r="V370" s="10"/>
      <c r="W370" s="10"/>
    </row>
    <row r="371" spans="1:23" ht="36.75" customHeight="1" x14ac:dyDescent="0.3">
      <c r="A371" s="4" t="str">
        <f>'Matriz Nº2 Análisis'!A371</f>
        <v>40. 2</v>
      </c>
      <c r="B371" s="13" t="str">
        <f>IF(A371&lt;1,'Matriz Nº1 Identificación'!F371,'Matriz Nº2 Análisis'!B371)</f>
        <v xml:space="preserve"> </v>
      </c>
      <c r="C371" s="13" t="str">
        <f>IFERROR(IF(A371&lt;1,'Matriz Nº1 Identificación'!B371,'Matriz Nº2 Análisis'!E371)," ")</f>
        <v xml:space="preserve"> </v>
      </c>
      <c r="D371" s="13" t="str">
        <f>IF(A371&lt;1,'Matriz Nº1 Identificación'!B371,'Matriz Nº2 Análisis'!I371)</f>
        <v xml:space="preserve"> </v>
      </c>
      <c r="E371" s="102"/>
      <c r="F371" s="103"/>
      <c r="G371" s="103"/>
      <c r="H371" s="103"/>
      <c r="I371" s="96" t="str">
        <f>IFERROR(VLOOKUP(D371,'Tabla 12'!$B$4:$E$6,3,FALSE)," ")</f>
        <v xml:space="preserve"> </v>
      </c>
      <c r="J371" s="95" t="str">
        <f>IFERROR(VLOOKUP(I371,'Tabla 12'!$D$5:$E$6,2,FALSE)," ")</f>
        <v xml:space="preserve"> </v>
      </c>
      <c r="K371" s="10"/>
      <c r="L371" s="10"/>
      <c r="M371" s="9"/>
      <c r="N371" s="10"/>
      <c r="O371" s="10"/>
      <c r="P371" s="10"/>
      <c r="Q371" s="10"/>
      <c r="R371" s="10"/>
      <c r="S371" s="10"/>
      <c r="T371" s="10"/>
      <c r="U371" s="10"/>
      <c r="V371" s="10"/>
      <c r="W371" s="10"/>
    </row>
    <row r="372" spans="1:23" ht="36.75" customHeight="1" x14ac:dyDescent="0.3">
      <c r="A372" s="4" t="str">
        <f>'Matriz Nº2 Análisis'!A372</f>
        <v>40. 3</v>
      </c>
      <c r="B372" s="13" t="str">
        <f>IF(A372&lt;1,'Matriz Nº1 Identificación'!F372,'Matriz Nº2 Análisis'!B372)</f>
        <v xml:space="preserve"> </v>
      </c>
      <c r="C372" s="13" t="str">
        <f>IFERROR(IF(A372&lt;1,'Matriz Nº1 Identificación'!B372,'Matriz Nº2 Análisis'!E372)," ")</f>
        <v xml:space="preserve"> </v>
      </c>
      <c r="D372" s="13" t="str">
        <f>IF(A372&lt;1,'Matriz Nº1 Identificación'!B372,'Matriz Nº2 Análisis'!I372)</f>
        <v xml:space="preserve"> </v>
      </c>
      <c r="E372" s="102"/>
      <c r="F372" s="103"/>
      <c r="G372" s="103"/>
      <c r="H372" s="103"/>
      <c r="I372" s="96" t="str">
        <f>IFERROR(VLOOKUP(D372,'Tabla 12'!$B$4:$E$6,3,FALSE)," ")</f>
        <v xml:space="preserve"> </v>
      </c>
      <c r="J372" s="95" t="str">
        <f>IFERROR(VLOOKUP(I372,'Tabla 12'!$D$5:$E$6,2,FALSE)," ")</f>
        <v xml:space="preserve"> </v>
      </c>
      <c r="K372" s="10"/>
      <c r="L372" s="10"/>
      <c r="M372" s="9"/>
      <c r="N372" s="10"/>
      <c r="O372" s="10"/>
      <c r="P372" s="10"/>
      <c r="Q372" s="10"/>
      <c r="R372" s="10"/>
      <c r="S372" s="10"/>
      <c r="T372" s="10"/>
      <c r="U372" s="10"/>
      <c r="V372" s="10"/>
      <c r="W372" s="10"/>
    </row>
    <row r="373" spans="1:23" ht="36.75" customHeight="1" x14ac:dyDescent="0.3">
      <c r="A373" s="4" t="str">
        <f>'Matriz Nº2 Análisis'!A373</f>
        <v>40. 4</v>
      </c>
      <c r="B373" s="13" t="str">
        <f>IF(A373&lt;1,'Matriz Nº1 Identificación'!F373,'Matriz Nº2 Análisis'!B373)</f>
        <v xml:space="preserve"> </v>
      </c>
      <c r="C373" s="13" t="str">
        <f>IFERROR(IF(A373&lt;1,'Matriz Nº1 Identificación'!B373,'Matriz Nº2 Análisis'!E373)," ")</f>
        <v xml:space="preserve"> </v>
      </c>
      <c r="D373" s="13" t="str">
        <f>IF(A373&lt;1,'Matriz Nº1 Identificación'!B373,'Matriz Nº2 Análisis'!I373)</f>
        <v xml:space="preserve"> </v>
      </c>
      <c r="E373" s="102"/>
      <c r="F373" s="103"/>
      <c r="G373" s="103"/>
      <c r="H373" s="103"/>
      <c r="I373" s="96" t="str">
        <f>IFERROR(VLOOKUP(D373,'Tabla 12'!$B$4:$E$6,3,FALSE)," ")</f>
        <v xml:space="preserve"> </v>
      </c>
      <c r="J373" s="95" t="str">
        <f>IFERROR(VLOOKUP(I373,'Tabla 12'!$D$5:$E$6,2,FALSE)," ")</f>
        <v xml:space="preserve"> </v>
      </c>
      <c r="K373" s="10"/>
      <c r="L373" s="10"/>
      <c r="M373" s="9"/>
      <c r="N373" s="10"/>
      <c r="O373" s="10"/>
      <c r="P373" s="10"/>
      <c r="Q373" s="10"/>
      <c r="R373" s="10"/>
      <c r="S373" s="10"/>
      <c r="T373" s="10"/>
      <c r="U373" s="10"/>
      <c r="V373" s="10"/>
      <c r="W373" s="10"/>
    </row>
    <row r="374" spans="1:23" ht="36.75" customHeight="1" x14ac:dyDescent="0.3">
      <c r="A374" s="4" t="str">
        <f>'Matriz Nº2 Análisis'!A374</f>
        <v>40. 5</v>
      </c>
      <c r="B374" s="13" t="str">
        <f>IF(A374&lt;1,'Matriz Nº1 Identificación'!F374,'Matriz Nº2 Análisis'!B374)</f>
        <v xml:space="preserve"> </v>
      </c>
      <c r="C374" s="13" t="str">
        <f>IFERROR(IF(A374&lt;1,'Matriz Nº1 Identificación'!B374,'Matriz Nº2 Análisis'!E374)," ")</f>
        <v xml:space="preserve"> </v>
      </c>
      <c r="D374" s="13" t="str">
        <f>IF(A374&lt;1,'Matriz Nº1 Identificación'!B374,'Matriz Nº2 Análisis'!I374)</f>
        <v xml:space="preserve"> </v>
      </c>
      <c r="E374" s="102"/>
      <c r="F374" s="103"/>
      <c r="G374" s="103"/>
      <c r="H374" s="103"/>
      <c r="I374" s="96" t="str">
        <f>IFERROR(VLOOKUP(D374,'Tabla 12'!$B$4:$E$6,3,FALSE)," ")</f>
        <v xml:space="preserve"> </v>
      </c>
      <c r="J374" s="95" t="str">
        <f>IFERROR(VLOOKUP(I374,'Tabla 12'!$D$5:$E$6,2,FALSE)," ")</f>
        <v xml:space="preserve"> </v>
      </c>
      <c r="K374" s="10"/>
      <c r="L374" s="10"/>
      <c r="M374" s="9"/>
      <c r="N374" s="10"/>
      <c r="O374" s="10"/>
      <c r="P374" s="10"/>
      <c r="Q374" s="10"/>
      <c r="R374" s="10"/>
      <c r="S374" s="10"/>
      <c r="T374" s="10"/>
      <c r="U374" s="10"/>
      <c r="V374" s="10"/>
      <c r="W374" s="10"/>
    </row>
    <row r="375" spans="1:23" ht="36.75" customHeight="1" x14ac:dyDescent="0.3">
      <c r="A375" s="4" t="str">
        <f>'Matriz Nº2 Análisis'!A375</f>
        <v>40. 6</v>
      </c>
      <c r="B375" s="13" t="str">
        <f>IF(A375&lt;1,'Matriz Nº1 Identificación'!F375,'Matriz Nº2 Análisis'!B375)</f>
        <v xml:space="preserve"> </v>
      </c>
      <c r="C375" s="13" t="str">
        <f>IFERROR(IF(A375&lt;1,'Matriz Nº1 Identificación'!B375,'Matriz Nº2 Análisis'!E375)," ")</f>
        <v xml:space="preserve"> </v>
      </c>
      <c r="D375" s="13" t="str">
        <f>IF(A375&lt;1,'Matriz Nº1 Identificación'!B375,'Matriz Nº2 Análisis'!I375)</f>
        <v xml:space="preserve"> </v>
      </c>
      <c r="E375" s="102"/>
      <c r="F375" s="103"/>
      <c r="G375" s="103"/>
      <c r="H375" s="103"/>
      <c r="I375" s="96" t="str">
        <f>IFERROR(VLOOKUP(D375,'Tabla 12'!$B$4:$E$6,3,FALSE)," ")</f>
        <v xml:space="preserve"> </v>
      </c>
      <c r="J375" s="95" t="str">
        <f>IFERROR(VLOOKUP(I375,'Tabla 12'!$D$5:$E$6,2,FALSE)," ")</f>
        <v xml:space="preserve"> </v>
      </c>
      <c r="K375" s="10"/>
      <c r="L375" s="10"/>
      <c r="M375" s="9"/>
      <c r="N375" s="10"/>
      <c r="O375" s="10"/>
      <c r="P375" s="10"/>
      <c r="Q375" s="10"/>
      <c r="R375" s="10"/>
      <c r="S375" s="10"/>
      <c r="T375" s="10"/>
      <c r="U375" s="10"/>
      <c r="V375" s="10"/>
      <c r="W375" s="10"/>
    </row>
    <row r="376" spans="1:23" ht="36.75" customHeight="1" thickBot="1" x14ac:dyDescent="0.35">
      <c r="A376" s="4" t="str">
        <f>'Matriz Nº2 Análisis'!A376</f>
        <v>40. 7</v>
      </c>
      <c r="B376" s="13" t="str">
        <f>IF(A376&lt;1,'Matriz Nº1 Identificación'!F376,'Matriz Nº2 Análisis'!B376)</f>
        <v xml:space="preserve"> </v>
      </c>
      <c r="C376" s="13" t="str">
        <f>IFERROR(IF(A376&lt;1,'Matriz Nº1 Identificación'!B376,'Matriz Nº2 Análisis'!E376)," ")</f>
        <v xml:space="preserve"> </v>
      </c>
      <c r="D376" s="13" t="str">
        <f>IF(A376&lt;1,'Matriz Nº1 Identificación'!B376,'Matriz Nº2 Análisis'!I376)</f>
        <v xml:space="preserve"> </v>
      </c>
      <c r="E376" s="102"/>
      <c r="F376" s="103"/>
      <c r="G376" s="103"/>
      <c r="H376" s="103"/>
      <c r="I376" s="96" t="str">
        <f>IFERROR(VLOOKUP(D376,'Tabla 12'!$B$4:$E$6,3,FALSE)," ")</f>
        <v xml:space="preserve"> </v>
      </c>
      <c r="J376" s="95" t="str">
        <f>IFERROR(VLOOKUP(I376,'Tabla 12'!$D$5:$E$6,2,FALSE)," ")</f>
        <v xml:space="preserve"> </v>
      </c>
      <c r="K376" s="10"/>
      <c r="L376" s="10"/>
      <c r="M376" s="9"/>
      <c r="N376" s="10"/>
      <c r="O376" s="10"/>
      <c r="P376" s="10"/>
      <c r="Q376" s="10"/>
      <c r="R376" s="10"/>
      <c r="S376" s="10"/>
      <c r="T376" s="10"/>
      <c r="U376" s="10"/>
      <c r="V376" s="10"/>
      <c r="W376" s="10"/>
    </row>
    <row r="377" spans="1:23" ht="34.5" customHeight="1" thickBot="1" x14ac:dyDescent="0.35">
      <c r="A377" s="73" t="str">
        <f>'Matriz Nº1 Identificación'!A377</f>
        <v xml:space="preserve">Objetivo Estratégico: </v>
      </c>
      <c r="B377" s="427">
        <f>+'Matriz Nº1 Identificación'!B377:H377</f>
        <v>0</v>
      </c>
      <c r="C377" s="428"/>
      <c r="D377" s="428"/>
      <c r="E377" s="428"/>
      <c r="F377" s="428"/>
      <c r="G377" s="428"/>
      <c r="H377" s="428"/>
      <c r="I377" s="428"/>
      <c r="J377" s="428"/>
    </row>
    <row r="378" spans="1:23" ht="34.5" customHeight="1" x14ac:dyDescent="0.3">
      <c r="A378" s="12" t="str">
        <f>'Matriz Nº1 Identificación'!A378</f>
        <v>Objetivo táctico</v>
      </c>
      <c r="B378" s="168" t="str">
        <f>+'Matriz Nº1 Identificación'!B378:H378</f>
        <v xml:space="preserve">41. </v>
      </c>
      <c r="C378" s="169"/>
      <c r="D378" s="169"/>
      <c r="E378" s="169"/>
      <c r="F378" s="170"/>
      <c r="G378" s="170"/>
      <c r="H378" s="170"/>
      <c r="I378" s="170"/>
      <c r="J378" s="171"/>
    </row>
    <row r="379" spans="1:23" ht="36.75" customHeight="1" x14ac:dyDescent="0.3">
      <c r="A379" s="4" t="str">
        <f>'Matriz Nº2 Análisis'!A379</f>
        <v>41. 1</v>
      </c>
      <c r="B379" s="13" t="str">
        <f>IF(A379&lt;1,'Matriz Nº1 Identificación'!F379,'Matriz Nº2 Análisis'!B379)</f>
        <v xml:space="preserve"> </v>
      </c>
      <c r="C379" s="13" t="str">
        <f>IFERROR(IF(A379&lt;1,'Matriz Nº1 Identificación'!B379,'Matriz Nº2 Análisis'!E379)," ")</f>
        <v xml:space="preserve"> </v>
      </c>
      <c r="D379" s="13" t="str">
        <f>IF(A379&lt;1,'Matriz Nº1 Identificación'!B379,'Matriz Nº2 Análisis'!I379)</f>
        <v xml:space="preserve"> </v>
      </c>
      <c r="E379" s="102"/>
      <c r="F379" s="103"/>
      <c r="G379" s="103"/>
      <c r="H379" s="103"/>
      <c r="I379" s="96" t="str">
        <f>IFERROR(VLOOKUP(D379,'Tabla 12'!$B$4:$E$6,3,FALSE)," ")</f>
        <v xml:space="preserve"> </v>
      </c>
      <c r="J379" s="95" t="str">
        <f>IFERROR(VLOOKUP(I379,'Tabla 12'!$D$5:$E$6,2,FALSE)," ")</f>
        <v xml:space="preserve"> </v>
      </c>
      <c r="K379" s="10"/>
      <c r="L379" s="10"/>
      <c r="M379" s="9"/>
      <c r="N379" s="10"/>
      <c r="O379" s="10"/>
      <c r="P379" s="10"/>
      <c r="Q379" s="10"/>
      <c r="R379" s="10"/>
      <c r="S379" s="10"/>
      <c r="T379" s="10"/>
      <c r="U379" s="10"/>
      <c r="V379" s="10"/>
      <c r="W379" s="10"/>
    </row>
    <row r="380" spans="1:23" ht="36.75" customHeight="1" x14ac:dyDescent="0.3">
      <c r="A380" s="4" t="str">
        <f>'Matriz Nº2 Análisis'!A380</f>
        <v>41. 2</v>
      </c>
      <c r="B380" s="13" t="str">
        <f>IF(A380&lt;1,'Matriz Nº1 Identificación'!F380,'Matriz Nº2 Análisis'!B380)</f>
        <v xml:space="preserve"> </v>
      </c>
      <c r="C380" s="13" t="str">
        <f>IFERROR(IF(A380&lt;1,'Matriz Nº1 Identificación'!B380,'Matriz Nº2 Análisis'!E380)," ")</f>
        <v xml:space="preserve"> </v>
      </c>
      <c r="D380" s="13" t="str">
        <f>IF(A380&lt;1,'Matriz Nº1 Identificación'!B380,'Matriz Nº2 Análisis'!I380)</f>
        <v xml:space="preserve"> </v>
      </c>
      <c r="E380" s="102"/>
      <c r="F380" s="103"/>
      <c r="G380" s="103"/>
      <c r="H380" s="103"/>
      <c r="I380" s="96" t="str">
        <f>IFERROR(VLOOKUP(D380,'Tabla 12'!$B$4:$E$6,3,FALSE)," ")</f>
        <v xml:space="preserve"> </v>
      </c>
      <c r="J380" s="95" t="str">
        <f>IFERROR(VLOOKUP(I380,'Tabla 12'!$D$5:$E$6,2,FALSE)," ")</f>
        <v xml:space="preserve"> </v>
      </c>
      <c r="K380" s="10"/>
      <c r="L380" s="10"/>
      <c r="M380" s="9"/>
      <c r="N380" s="10"/>
      <c r="O380" s="10"/>
      <c r="P380" s="10"/>
      <c r="Q380" s="10"/>
      <c r="R380" s="10"/>
      <c r="S380" s="10"/>
      <c r="T380" s="10"/>
      <c r="U380" s="10"/>
      <c r="V380" s="10"/>
      <c r="W380" s="10"/>
    </row>
    <row r="381" spans="1:23" ht="36.75" customHeight="1" x14ac:dyDescent="0.3">
      <c r="A381" s="4" t="str">
        <f>'Matriz Nº2 Análisis'!A381</f>
        <v>41. 3</v>
      </c>
      <c r="B381" s="13" t="str">
        <f>IF(A381&lt;1,'Matriz Nº1 Identificación'!F381,'Matriz Nº2 Análisis'!B381)</f>
        <v xml:space="preserve"> </v>
      </c>
      <c r="C381" s="13" t="str">
        <f>IFERROR(IF(A381&lt;1,'Matriz Nº1 Identificación'!B381,'Matriz Nº2 Análisis'!E381)," ")</f>
        <v xml:space="preserve"> </v>
      </c>
      <c r="D381" s="13" t="str">
        <f>IF(A381&lt;1,'Matriz Nº1 Identificación'!B381,'Matriz Nº2 Análisis'!I381)</f>
        <v xml:space="preserve"> </v>
      </c>
      <c r="E381" s="102"/>
      <c r="F381" s="103"/>
      <c r="G381" s="103"/>
      <c r="H381" s="103"/>
      <c r="I381" s="96" t="str">
        <f>IFERROR(VLOOKUP(D381,'Tabla 12'!$B$4:$E$6,3,FALSE)," ")</f>
        <v xml:space="preserve"> </v>
      </c>
      <c r="J381" s="95" t="str">
        <f>IFERROR(VLOOKUP(I381,'Tabla 12'!$D$5:$E$6,2,FALSE)," ")</f>
        <v xml:space="preserve"> </v>
      </c>
      <c r="K381" s="10"/>
      <c r="L381" s="10"/>
      <c r="M381" s="9"/>
      <c r="N381" s="10"/>
      <c r="O381" s="10"/>
      <c r="P381" s="10"/>
      <c r="Q381" s="10"/>
      <c r="R381" s="10"/>
      <c r="S381" s="10"/>
      <c r="T381" s="10"/>
      <c r="U381" s="10"/>
      <c r="V381" s="10"/>
      <c r="W381" s="10"/>
    </row>
    <row r="382" spans="1:23" ht="36.75" customHeight="1" x14ac:dyDescent="0.3">
      <c r="A382" s="4" t="str">
        <f>'Matriz Nº2 Análisis'!A382</f>
        <v>41. 4</v>
      </c>
      <c r="B382" s="13" t="str">
        <f>IF(A382&lt;1,'Matriz Nº1 Identificación'!F382,'Matriz Nº2 Análisis'!B382)</f>
        <v xml:space="preserve"> </v>
      </c>
      <c r="C382" s="13" t="str">
        <f>IFERROR(IF(A382&lt;1,'Matriz Nº1 Identificación'!B382,'Matriz Nº2 Análisis'!E382)," ")</f>
        <v xml:space="preserve"> </v>
      </c>
      <c r="D382" s="13" t="str">
        <f>IF(A382&lt;1,'Matriz Nº1 Identificación'!B382,'Matriz Nº2 Análisis'!I382)</f>
        <v xml:space="preserve"> </v>
      </c>
      <c r="E382" s="102"/>
      <c r="F382" s="103"/>
      <c r="G382" s="103"/>
      <c r="H382" s="103"/>
      <c r="I382" s="96" t="str">
        <f>IFERROR(VLOOKUP(D382,'Tabla 12'!$B$4:$E$6,3,FALSE)," ")</f>
        <v xml:space="preserve"> </v>
      </c>
      <c r="J382" s="95" t="str">
        <f>IFERROR(VLOOKUP(I382,'Tabla 12'!$D$5:$E$6,2,FALSE)," ")</f>
        <v xml:space="preserve"> </v>
      </c>
      <c r="K382" s="10"/>
      <c r="L382" s="10"/>
      <c r="M382" s="9"/>
      <c r="N382" s="10"/>
      <c r="O382" s="10"/>
      <c r="P382" s="10"/>
      <c r="Q382" s="10"/>
      <c r="R382" s="10"/>
      <c r="S382" s="10"/>
      <c r="T382" s="10"/>
      <c r="U382" s="10"/>
      <c r="V382" s="10"/>
      <c r="W382" s="10"/>
    </row>
    <row r="383" spans="1:23" ht="36.75" customHeight="1" x14ac:dyDescent="0.3">
      <c r="A383" s="4" t="str">
        <f>'Matriz Nº2 Análisis'!A383</f>
        <v>41. 5</v>
      </c>
      <c r="B383" s="13" t="str">
        <f>IF(A383&lt;1,'Matriz Nº1 Identificación'!F383,'Matriz Nº2 Análisis'!B383)</f>
        <v xml:space="preserve"> </v>
      </c>
      <c r="C383" s="13" t="str">
        <f>IFERROR(IF(A383&lt;1,'Matriz Nº1 Identificación'!B383,'Matriz Nº2 Análisis'!E383)," ")</f>
        <v xml:space="preserve"> </v>
      </c>
      <c r="D383" s="13" t="str">
        <f>IF(A383&lt;1,'Matriz Nº1 Identificación'!B383,'Matriz Nº2 Análisis'!I383)</f>
        <v xml:space="preserve"> </v>
      </c>
      <c r="E383" s="102"/>
      <c r="F383" s="103"/>
      <c r="G383" s="103"/>
      <c r="H383" s="103"/>
      <c r="I383" s="96" t="str">
        <f>IFERROR(VLOOKUP(D383,'Tabla 12'!$B$4:$E$6,3,FALSE)," ")</f>
        <v xml:space="preserve"> </v>
      </c>
      <c r="J383" s="95" t="str">
        <f>IFERROR(VLOOKUP(I383,'Tabla 12'!$D$5:$E$6,2,FALSE)," ")</f>
        <v xml:space="preserve"> </v>
      </c>
      <c r="K383" s="10"/>
      <c r="L383" s="10"/>
      <c r="M383" s="9"/>
      <c r="N383" s="10"/>
      <c r="O383" s="10"/>
      <c r="P383" s="10"/>
      <c r="Q383" s="10"/>
      <c r="R383" s="10"/>
      <c r="S383" s="10"/>
      <c r="T383" s="10"/>
      <c r="U383" s="10"/>
      <c r="V383" s="10"/>
      <c r="W383" s="10"/>
    </row>
    <row r="384" spans="1:23" ht="36.75" customHeight="1" x14ac:dyDescent="0.3">
      <c r="A384" s="4" t="str">
        <f>'Matriz Nº2 Análisis'!A384</f>
        <v>41. 6</v>
      </c>
      <c r="B384" s="13" t="str">
        <f>IF(A384&lt;1,'Matriz Nº1 Identificación'!F384,'Matriz Nº2 Análisis'!B384)</f>
        <v xml:space="preserve"> </v>
      </c>
      <c r="C384" s="13" t="str">
        <f>IFERROR(IF(A384&lt;1,'Matriz Nº1 Identificación'!B384,'Matriz Nº2 Análisis'!E384)," ")</f>
        <v xml:space="preserve"> </v>
      </c>
      <c r="D384" s="13" t="str">
        <f>IF(A384&lt;1,'Matriz Nº1 Identificación'!B384,'Matriz Nº2 Análisis'!I384)</f>
        <v xml:space="preserve"> </v>
      </c>
      <c r="E384" s="102"/>
      <c r="F384" s="103"/>
      <c r="G384" s="103"/>
      <c r="H384" s="103"/>
      <c r="I384" s="96" t="str">
        <f>IFERROR(VLOOKUP(D384,'Tabla 12'!$B$4:$E$6,3,FALSE)," ")</f>
        <v xml:space="preserve"> </v>
      </c>
      <c r="J384" s="95" t="str">
        <f>IFERROR(VLOOKUP(I384,'Tabla 12'!$D$5:$E$6,2,FALSE)," ")</f>
        <v xml:space="preserve"> </v>
      </c>
      <c r="K384" s="10"/>
      <c r="L384" s="10"/>
      <c r="M384" s="9"/>
      <c r="N384" s="10"/>
      <c r="O384" s="10"/>
      <c r="P384" s="10"/>
      <c r="Q384" s="10"/>
      <c r="R384" s="10"/>
      <c r="S384" s="10"/>
      <c r="T384" s="10"/>
      <c r="U384" s="10"/>
      <c r="V384" s="10"/>
      <c r="W384" s="10"/>
    </row>
    <row r="385" spans="1:23" ht="36.75" customHeight="1" thickBot="1" x14ac:dyDescent="0.35">
      <c r="A385" s="4" t="str">
        <f>'Matriz Nº2 Análisis'!A385</f>
        <v>41. 7</v>
      </c>
      <c r="B385" s="13" t="str">
        <f>IF(A385&lt;1,'Matriz Nº1 Identificación'!F385,'Matriz Nº2 Análisis'!B385)</f>
        <v xml:space="preserve"> </v>
      </c>
      <c r="C385" s="13" t="str">
        <f>IFERROR(IF(A385&lt;1,'Matriz Nº1 Identificación'!B385,'Matriz Nº2 Análisis'!E385)," ")</f>
        <v xml:space="preserve"> </v>
      </c>
      <c r="D385" s="13" t="str">
        <f>IF(A385&lt;1,'Matriz Nº1 Identificación'!B385,'Matriz Nº2 Análisis'!I385)</f>
        <v xml:space="preserve"> </v>
      </c>
      <c r="E385" s="102"/>
      <c r="F385" s="103"/>
      <c r="G385" s="103"/>
      <c r="H385" s="103"/>
      <c r="I385" s="96" t="str">
        <f>IFERROR(VLOOKUP(D385,'Tabla 12'!$B$4:$E$6,3,FALSE)," ")</f>
        <v xml:space="preserve"> </v>
      </c>
      <c r="J385" s="95" t="str">
        <f>IFERROR(VLOOKUP(I385,'Tabla 12'!$D$5:$E$6,2,FALSE)," ")</f>
        <v xml:space="preserve"> </v>
      </c>
      <c r="K385" s="10"/>
      <c r="L385" s="10"/>
      <c r="M385" s="9"/>
      <c r="N385" s="10"/>
      <c r="O385" s="10"/>
      <c r="P385" s="10"/>
      <c r="Q385" s="10"/>
      <c r="R385" s="10"/>
      <c r="S385" s="10"/>
      <c r="T385" s="10"/>
      <c r="U385" s="10"/>
      <c r="V385" s="10"/>
      <c r="W385" s="10"/>
    </row>
    <row r="386" spans="1:23" ht="34.5" customHeight="1" thickBot="1" x14ac:dyDescent="0.35">
      <c r="A386" s="73" t="str">
        <f>'Matriz Nº1 Identificación'!A386</f>
        <v xml:space="preserve">Objetivo Estratégico: </v>
      </c>
      <c r="B386" s="427">
        <f>+'Matriz Nº1 Identificación'!B386:H386</f>
        <v>0</v>
      </c>
      <c r="C386" s="428"/>
      <c r="D386" s="428"/>
      <c r="E386" s="428"/>
      <c r="F386" s="428"/>
      <c r="G386" s="428"/>
      <c r="H386" s="428"/>
      <c r="I386" s="428"/>
      <c r="J386" s="428"/>
    </row>
    <row r="387" spans="1:23" ht="34.5" customHeight="1" x14ac:dyDescent="0.3">
      <c r="A387" s="12" t="str">
        <f>'Matriz Nº1 Identificación'!A387</f>
        <v>Objetivo táctico</v>
      </c>
      <c r="B387" s="168" t="str">
        <f>+'Matriz Nº1 Identificación'!B387:H387</f>
        <v xml:space="preserve">42. </v>
      </c>
      <c r="C387" s="169"/>
      <c r="D387" s="169"/>
      <c r="E387" s="169"/>
      <c r="F387" s="170"/>
      <c r="G387" s="170"/>
      <c r="H387" s="170"/>
      <c r="I387" s="170"/>
      <c r="J387" s="171"/>
    </row>
    <row r="388" spans="1:23" ht="36.75" customHeight="1" x14ac:dyDescent="0.3">
      <c r="A388" s="4" t="str">
        <f>'Matriz Nº2 Análisis'!A388</f>
        <v>42. 1</v>
      </c>
      <c r="B388" s="13" t="str">
        <f>IF(A388&lt;1,'Matriz Nº1 Identificación'!F388,'Matriz Nº2 Análisis'!B388)</f>
        <v xml:space="preserve"> </v>
      </c>
      <c r="C388" s="13" t="str">
        <f>IFERROR(IF(A388&lt;1,'Matriz Nº1 Identificación'!B388,'Matriz Nº2 Análisis'!E388)," ")</f>
        <v xml:space="preserve"> </v>
      </c>
      <c r="D388" s="13" t="str">
        <f>IF(A388&lt;1,'Matriz Nº1 Identificación'!B388,'Matriz Nº2 Análisis'!I388)</f>
        <v xml:space="preserve"> </v>
      </c>
      <c r="E388" s="102"/>
      <c r="F388" s="103"/>
      <c r="G388" s="103"/>
      <c r="H388" s="103"/>
      <c r="I388" s="96" t="str">
        <f>IFERROR(VLOOKUP(D388,'Tabla 12'!$B$4:$E$6,3,FALSE)," ")</f>
        <v xml:space="preserve"> </v>
      </c>
      <c r="J388" s="95" t="str">
        <f>IFERROR(VLOOKUP(I388,'Tabla 12'!$D$5:$E$6,2,FALSE)," ")</f>
        <v xml:space="preserve"> </v>
      </c>
      <c r="K388" s="10"/>
      <c r="L388" s="10"/>
      <c r="M388" s="9"/>
      <c r="N388" s="10"/>
      <c r="O388" s="10"/>
      <c r="P388" s="10"/>
      <c r="Q388" s="10"/>
      <c r="R388" s="10"/>
      <c r="S388" s="10"/>
      <c r="T388" s="10"/>
      <c r="U388" s="10"/>
      <c r="V388" s="10"/>
      <c r="W388" s="10"/>
    </row>
    <row r="389" spans="1:23" ht="36.75" customHeight="1" x14ac:dyDescent="0.3">
      <c r="A389" s="4" t="str">
        <f>'Matriz Nº2 Análisis'!A389</f>
        <v>42. 2</v>
      </c>
      <c r="B389" s="13" t="str">
        <f>IF(A389&lt;1,'Matriz Nº1 Identificación'!F389,'Matriz Nº2 Análisis'!B389)</f>
        <v xml:space="preserve"> </v>
      </c>
      <c r="C389" s="13" t="str">
        <f>IFERROR(IF(A389&lt;1,'Matriz Nº1 Identificación'!B389,'Matriz Nº2 Análisis'!E389)," ")</f>
        <v xml:space="preserve"> </v>
      </c>
      <c r="D389" s="13" t="str">
        <f>IF(A389&lt;1,'Matriz Nº1 Identificación'!B389,'Matriz Nº2 Análisis'!I389)</f>
        <v xml:space="preserve"> </v>
      </c>
      <c r="E389" s="102"/>
      <c r="F389" s="103"/>
      <c r="G389" s="103"/>
      <c r="H389" s="103"/>
      <c r="I389" s="96" t="str">
        <f>IFERROR(VLOOKUP(D389,'Tabla 12'!$B$4:$E$6,3,FALSE)," ")</f>
        <v xml:space="preserve"> </v>
      </c>
      <c r="J389" s="95" t="str">
        <f>IFERROR(VLOOKUP(I389,'Tabla 12'!$D$5:$E$6,2,FALSE)," ")</f>
        <v xml:space="preserve"> </v>
      </c>
      <c r="K389" s="10"/>
      <c r="L389" s="10"/>
      <c r="M389" s="9"/>
      <c r="N389" s="10"/>
      <c r="O389" s="10"/>
      <c r="P389" s="10"/>
      <c r="Q389" s="10"/>
      <c r="R389" s="10"/>
      <c r="S389" s="10"/>
      <c r="T389" s="10"/>
      <c r="U389" s="10"/>
      <c r="V389" s="10"/>
      <c r="W389" s="10"/>
    </row>
    <row r="390" spans="1:23" ht="36.75" customHeight="1" x14ac:dyDescent="0.3">
      <c r="A390" s="4" t="str">
        <f>'Matriz Nº2 Análisis'!A390</f>
        <v>42. 3</v>
      </c>
      <c r="B390" s="13" t="str">
        <f>IF(A390&lt;1,'Matriz Nº1 Identificación'!F390,'Matriz Nº2 Análisis'!B390)</f>
        <v xml:space="preserve"> </v>
      </c>
      <c r="C390" s="13" t="str">
        <f>IFERROR(IF(A390&lt;1,'Matriz Nº1 Identificación'!B390,'Matriz Nº2 Análisis'!E390)," ")</f>
        <v xml:space="preserve"> </v>
      </c>
      <c r="D390" s="13" t="str">
        <f>IF(A390&lt;1,'Matriz Nº1 Identificación'!B390,'Matriz Nº2 Análisis'!I390)</f>
        <v xml:space="preserve"> </v>
      </c>
      <c r="E390" s="102"/>
      <c r="F390" s="103"/>
      <c r="G390" s="103"/>
      <c r="H390" s="103"/>
      <c r="I390" s="96" t="str">
        <f>IFERROR(VLOOKUP(D390,'Tabla 12'!$B$4:$E$6,3,FALSE)," ")</f>
        <v xml:space="preserve"> </v>
      </c>
      <c r="J390" s="95" t="str">
        <f>IFERROR(VLOOKUP(I390,'Tabla 12'!$D$5:$E$6,2,FALSE)," ")</f>
        <v xml:space="preserve"> </v>
      </c>
      <c r="K390" s="10"/>
      <c r="L390" s="10"/>
      <c r="M390" s="9"/>
      <c r="N390" s="10"/>
      <c r="O390" s="10"/>
      <c r="P390" s="10"/>
      <c r="Q390" s="10"/>
      <c r="R390" s="10"/>
      <c r="S390" s="10"/>
      <c r="T390" s="10"/>
      <c r="U390" s="10"/>
      <c r="V390" s="10"/>
      <c r="W390" s="10"/>
    </row>
    <row r="391" spans="1:23" ht="36.75" customHeight="1" x14ac:dyDescent="0.3">
      <c r="A391" s="4" t="str">
        <f>'Matriz Nº2 Análisis'!A391</f>
        <v>42. 4</v>
      </c>
      <c r="B391" s="13" t="str">
        <f>IF(A391&lt;1,'Matriz Nº1 Identificación'!F391,'Matriz Nº2 Análisis'!B391)</f>
        <v xml:space="preserve"> </v>
      </c>
      <c r="C391" s="13" t="str">
        <f>IFERROR(IF(A391&lt;1,'Matriz Nº1 Identificación'!B391,'Matriz Nº2 Análisis'!E391)," ")</f>
        <v xml:space="preserve"> </v>
      </c>
      <c r="D391" s="13" t="str">
        <f>IF(A391&lt;1,'Matriz Nº1 Identificación'!B391,'Matriz Nº2 Análisis'!I391)</f>
        <v xml:space="preserve"> </v>
      </c>
      <c r="E391" s="102"/>
      <c r="F391" s="103"/>
      <c r="G391" s="103"/>
      <c r="H391" s="103"/>
      <c r="I391" s="96" t="str">
        <f>IFERROR(VLOOKUP(D391,'Tabla 12'!$B$4:$E$6,3,FALSE)," ")</f>
        <v xml:space="preserve"> </v>
      </c>
      <c r="J391" s="95" t="str">
        <f>IFERROR(VLOOKUP(I391,'Tabla 12'!$D$5:$E$6,2,FALSE)," ")</f>
        <v xml:space="preserve"> </v>
      </c>
      <c r="K391" s="10"/>
      <c r="L391" s="10"/>
      <c r="M391" s="9"/>
      <c r="N391" s="10"/>
      <c r="O391" s="10"/>
      <c r="P391" s="10"/>
      <c r="Q391" s="10"/>
      <c r="R391" s="10"/>
      <c r="S391" s="10"/>
      <c r="T391" s="10"/>
      <c r="U391" s="10"/>
      <c r="V391" s="10"/>
      <c r="W391" s="10"/>
    </row>
    <row r="392" spans="1:23" ht="36.75" customHeight="1" x14ac:dyDescent="0.3">
      <c r="A392" s="4" t="str">
        <f>'Matriz Nº2 Análisis'!A392</f>
        <v>42. 5</v>
      </c>
      <c r="B392" s="13" t="str">
        <f>IF(A392&lt;1,'Matriz Nº1 Identificación'!F392,'Matriz Nº2 Análisis'!B392)</f>
        <v xml:space="preserve"> </v>
      </c>
      <c r="C392" s="13" t="str">
        <f>IFERROR(IF(A392&lt;1,'Matriz Nº1 Identificación'!B392,'Matriz Nº2 Análisis'!E392)," ")</f>
        <v xml:space="preserve"> </v>
      </c>
      <c r="D392" s="13" t="str">
        <f>IF(A392&lt;1,'Matriz Nº1 Identificación'!B392,'Matriz Nº2 Análisis'!I392)</f>
        <v xml:space="preserve"> </v>
      </c>
      <c r="E392" s="102"/>
      <c r="F392" s="103"/>
      <c r="G392" s="103"/>
      <c r="H392" s="103"/>
      <c r="I392" s="96" t="str">
        <f>IFERROR(VLOOKUP(D392,'Tabla 12'!$B$4:$E$6,3,FALSE)," ")</f>
        <v xml:space="preserve"> </v>
      </c>
      <c r="J392" s="95" t="str">
        <f>IFERROR(VLOOKUP(I392,'Tabla 12'!$D$5:$E$6,2,FALSE)," ")</f>
        <v xml:space="preserve"> </v>
      </c>
      <c r="K392" s="10"/>
      <c r="L392" s="10"/>
      <c r="M392" s="9"/>
      <c r="N392" s="10"/>
      <c r="O392" s="10"/>
      <c r="P392" s="10"/>
      <c r="Q392" s="10"/>
      <c r="R392" s="10"/>
      <c r="S392" s="10"/>
      <c r="T392" s="10"/>
      <c r="U392" s="10"/>
      <c r="V392" s="10"/>
      <c r="W392" s="10"/>
    </row>
    <row r="393" spans="1:23" ht="36.75" customHeight="1" x14ac:dyDescent="0.3">
      <c r="A393" s="4" t="str">
        <f>'Matriz Nº2 Análisis'!A393</f>
        <v>42. 6</v>
      </c>
      <c r="B393" s="13" t="str">
        <f>IF(A393&lt;1,'Matriz Nº1 Identificación'!F393,'Matriz Nº2 Análisis'!B393)</f>
        <v xml:space="preserve"> </v>
      </c>
      <c r="C393" s="13" t="str">
        <f>IFERROR(IF(A393&lt;1,'Matriz Nº1 Identificación'!B393,'Matriz Nº2 Análisis'!E393)," ")</f>
        <v xml:space="preserve"> </v>
      </c>
      <c r="D393" s="13" t="str">
        <f>IF(A393&lt;1,'Matriz Nº1 Identificación'!B393,'Matriz Nº2 Análisis'!I393)</f>
        <v xml:space="preserve"> </v>
      </c>
      <c r="E393" s="102"/>
      <c r="F393" s="103"/>
      <c r="G393" s="103"/>
      <c r="H393" s="103"/>
      <c r="I393" s="96" t="str">
        <f>IFERROR(VLOOKUP(D393,'Tabla 12'!$B$4:$E$6,3,FALSE)," ")</f>
        <v xml:space="preserve"> </v>
      </c>
      <c r="J393" s="95" t="str">
        <f>IFERROR(VLOOKUP(I393,'Tabla 12'!$D$5:$E$6,2,FALSE)," ")</f>
        <v xml:space="preserve"> </v>
      </c>
      <c r="K393" s="10"/>
      <c r="L393" s="10"/>
      <c r="M393" s="9"/>
      <c r="N393" s="10"/>
      <c r="O393" s="10"/>
      <c r="P393" s="10"/>
      <c r="Q393" s="10"/>
      <c r="R393" s="10"/>
      <c r="S393" s="10"/>
      <c r="T393" s="10"/>
      <c r="U393" s="10"/>
      <c r="V393" s="10"/>
      <c r="W393" s="10"/>
    </row>
    <row r="394" spans="1:23" ht="36.75" customHeight="1" thickBot="1" x14ac:dyDescent="0.35">
      <c r="A394" s="4" t="str">
        <f>'Matriz Nº2 Análisis'!A394</f>
        <v>42. 7</v>
      </c>
      <c r="B394" s="13" t="str">
        <f>IF(A394&lt;1,'Matriz Nº1 Identificación'!F394,'Matriz Nº2 Análisis'!B394)</f>
        <v xml:space="preserve"> </v>
      </c>
      <c r="C394" s="13" t="str">
        <f>IFERROR(IF(A394&lt;1,'Matriz Nº1 Identificación'!B394,'Matriz Nº2 Análisis'!E394)," ")</f>
        <v xml:space="preserve"> </v>
      </c>
      <c r="D394" s="13" t="str">
        <f>IF(A394&lt;1,'Matriz Nº1 Identificación'!B394,'Matriz Nº2 Análisis'!I394)</f>
        <v xml:space="preserve"> </v>
      </c>
      <c r="E394" s="102"/>
      <c r="F394" s="103"/>
      <c r="G394" s="103"/>
      <c r="H394" s="103"/>
      <c r="I394" s="96" t="str">
        <f>IFERROR(VLOOKUP(D394,'Tabla 12'!$B$4:$E$6,3,FALSE)," ")</f>
        <v xml:space="preserve"> </v>
      </c>
      <c r="J394" s="95" t="str">
        <f>IFERROR(VLOOKUP(I394,'Tabla 12'!$D$5:$E$6,2,FALSE)," ")</f>
        <v xml:space="preserve"> </v>
      </c>
      <c r="K394" s="10"/>
      <c r="L394" s="10"/>
      <c r="M394" s="9"/>
      <c r="N394" s="10"/>
      <c r="O394" s="10"/>
      <c r="P394" s="10"/>
      <c r="Q394" s="10"/>
      <c r="R394" s="10"/>
      <c r="S394" s="10"/>
      <c r="T394" s="10"/>
      <c r="U394" s="10"/>
      <c r="V394" s="10"/>
      <c r="W394" s="10"/>
    </row>
    <row r="395" spans="1:23" ht="34.5" customHeight="1" thickBot="1" x14ac:dyDescent="0.35">
      <c r="A395" s="73" t="str">
        <f>'Matriz Nº1 Identificación'!A395</f>
        <v xml:space="preserve">Objetivo Estratégico: </v>
      </c>
      <c r="B395" s="427">
        <f>+'Matriz Nº1 Identificación'!B395:H395</f>
        <v>0</v>
      </c>
      <c r="C395" s="428"/>
      <c r="D395" s="428"/>
      <c r="E395" s="428"/>
      <c r="F395" s="428"/>
      <c r="G395" s="428"/>
      <c r="H395" s="428"/>
      <c r="I395" s="428"/>
      <c r="J395" s="428"/>
    </row>
    <row r="396" spans="1:23" ht="34.5" customHeight="1" x14ac:dyDescent="0.3">
      <c r="A396" s="12" t="str">
        <f>'Matriz Nº1 Identificación'!A396</f>
        <v>Objetivo táctico</v>
      </c>
      <c r="B396" s="168" t="str">
        <f>+'Matriz Nº1 Identificación'!B396:H396</f>
        <v xml:space="preserve">43. </v>
      </c>
      <c r="C396" s="169"/>
      <c r="D396" s="169"/>
      <c r="E396" s="169"/>
      <c r="F396" s="170"/>
      <c r="G396" s="170"/>
      <c r="H396" s="170"/>
      <c r="I396" s="170"/>
      <c r="J396" s="171"/>
    </row>
    <row r="397" spans="1:23" ht="36.75" customHeight="1" x14ac:dyDescent="0.3">
      <c r="A397" s="4" t="str">
        <f>'Matriz Nº2 Análisis'!A397</f>
        <v>43. 1</v>
      </c>
      <c r="B397" s="13" t="str">
        <f>IF(A397&lt;1,'Matriz Nº1 Identificación'!F397,'Matriz Nº2 Análisis'!B397)</f>
        <v xml:space="preserve"> </v>
      </c>
      <c r="C397" s="13" t="str">
        <f>IFERROR(IF(A397&lt;1,'Matriz Nº1 Identificación'!B397,'Matriz Nº2 Análisis'!E397)," ")</f>
        <v xml:space="preserve"> </v>
      </c>
      <c r="D397" s="13" t="str">
        <f>IF(A397&lt;1,'Matriz Nº1 Identificación'!B397,'Matriz Nº2 Análisis'!I397)</f>
        <v xml:space="preserve"> </v>
      </c>
      <c r="E397" s="102"/>
      <c r="F397" s="103"/>
      <c r="G397" s="103"/>
      <c r="H397" s="103"/>
      <c r="I397" s="96" t="str">
        <f>IFERROR(VLOOKUP(D397,'Tabla 12'!$B$4:$E$6,3,FALSE)," ")</f>
        <v xml:space="preserve"> </v>
      </c>
      <c r="J397" s="95" t="str">
        <f>IFERROR(VLOOKUP(I397,'Tabla 12'!$D$5:$E$6,2,FALSE)," ")</f>
        <v xml:space="preserve"> </v>
      </c>
      <c r="K397" s="10"/>
      <c r="L397" s="10"/>
      <c r="M397" s="9"/>
      <c r="N397" s="10"/>
      <c r="O397" s="10"/>
      <c r="P397" s="10"/>
      <c r="Q397" s="10"/>
      <c r="R397" s="10"/>
      <c r="S397" s="10"/>
      <c r="T397" s="10"/>
      <c r="U397" s="10"/>
      <c r="V397" s="10"/>
      <c r="W397" s="10"/>
    </row>
    <row r="398" spans="1:23" ht="36.75" customHeight="1" x14ac:dyDescent="0.3">
      <c r="A398" s="4" t="str">
        <f>'Matriz Nº2 Análisis'!A398</f>
        <v>43. 2</v>
      </c>
      <c r="B398" s="13" t="str">
        <f>IF(A398&lt;1,'Matriz Nº1 Identificación'!F398,'Matriz Nº2 Análisis'!B398)</f>
        <v xml:space="preserve"> </v>
      </c>
      <c r="C398" s="13" t="str">
        <f>IFERROR(IF(A398&lt;1,'Matriz Nº1 Identificación'!B398,'Matriz Nº2 Análisis'!E398)," ")</f>
        <v xml:space="preserve"> </v>
      </c>
      <c r="D398" s="13" t="str">
        <f>IF(A398&lt;1,'Matriz Nº1 Identificación'!B398,'Matriz Nº2 Análisis'!I398)</f>
        <v xml:space="preserve"> </v>
      </c>
      <c r="E398" s="102"/>
      <c r="F398" s="103"/>
      <c r="G398" s="103"/>
      <c r="H398" s="103"/>
      <c r="I398" s="96" t="str">
        <f>IFERROR(VLOOKUP(D398,'Tabla 12'!$B$4:$E$6,3,FALSE)," ")</f>
        <v xml:space="preserve"> </v>
      </c>
      <c r="J398" s="95" t="str">
        <f>IFERROR(VLOOKUP(I398,'Tabla 12'!$D$5:$E$6,2,FALSE)," ")</f>
        <v xml:space="preserve"> </v>
      </c>
      <c r="K398" s="10"/>
      <c r="L398" s="10"/>
      <c r="M398" s="9"/>
      <c r="N398" s="10"/>
      <c r="O398" s="10"/>
      <c r="P398" s="10"/>
      <c r="Q398" s="10"/>
      <c r="R398" s="10"/>
      <c r="S398" s="10"/>
      <c r="T398" s="10"/>
      <c r="U398" s="10"/>
      <c r="V398" s="10"/>
      <c r="W398" s="10"/>
    </row>
    <row r="399" spans="1:23" ht="36.75" customHeight="1" x14ac:dyDescent="0.3">
      <c r="A399" s="4" t="str">
        <f>'Matriz Nº2 Análisis'!A399</f>
        <v>43. 3</v>
      </c>
      <c r="B399" s="13" t="str">
        <f>IF(A399&lt;1,'Matriz Nº1 Identificación'!F399,'Matriz Nº2 Análisis'!B399)</f>
        <v xml:space="preserve"> </v>
      </c>
      <c r="C399" s="13" t="str">
        <f>IFERROR(IF(A399&lt;1,'Matriz Nº1 Identificación'!B399,'Matriz Nº2 Análisis'!E399)," ")</f>
        <v xml:space="preserve"> </v>
      </c>
      <c r="D399" s="13" t="str">
        <f>IF(A399&lt;1,'Matriz Nº1 Identificación'!B399,'Matriz Nº2 Análisis'!I399)</f>
        <v xml:space="preserve"> </v>
      </c>
      <c r="E399" s="102"/>
      <c r="F399" s="103"/>
      <c r="G399" s="103"/>
      <c r="H399" s="103"/>
      <c r="I399" s="96" t="str">
        <f>IFERROR(VLOOKUP(D399,'Tabla 12'!$B$4:$E$6,3,FALSE)," ")</f>
        <v xml:space="preserve"> </v>
      </c>
      <c r="J399" s="95" t="str">
        <f>IFERROR(VLOOKUP(I399,'Tabla 12'!$D$5:$E$6,2,FALSE)," ")</f>
        <v xml:space="preserve"> </v>
      </c>
      <c r="K399" s="10"/>
      <c r="L399" s="10"/>
      <c r="M399" s="9"/>
      <c r="N399" s="10"/>
      <c r="O399" s="10"/>
      <c r="P399" s="10"/>
      <c r="Q399" s="10"/>
      <c r="R399" s="10"/>
      <c r="S399" s="10"/>
      <c r="T399" s="10"/>
      <c r="U399" s="10"/>
      <c r="V399" s="10"/>
      <c r="W399" s="10"/>
    </row>
    <row r="400" spans="1:23" ht="36.75" customHeight="1" x14ac:dyDescent="0.3">
      <c r="A400" s="4" t="str">
        <f>'Matriz Nº2 Análisis'!A400</f>
        <v>43. 4</v>
      </c>
      <c r="B400" s="13" t="str">
        <f>IF(A400&lt;1,'Matriz Nº1 Identificación'!F400,'Matriz Nº2 Análisis'!B400)</f>
        <v xml:space="preserve"> </v>
      </c>
      <c r="C400" s="13" t="str">
        <f>IFERROR(IF(A400&lt;1,'Matriz Nº1 Identificación'!B400,'Matriz Nº2 Análisis'!E400)," ")</f>
        <v xml:space="preserve"> </v>
      </c>
      <c r="D400" s="13" t="str">
        <f>IF(A400&lt;1,'Matriz Nº1 Identificación'!B400,'Matriz Nº2 Análisis'!I400)</f>
        <v xml:space="preserve"> </v>
      </c>
      <c r="E400" s="102"/>
      <c r="F400" s="103"/>
      <c r="G400" s="103"/>
      <c r="H400" s="103"/>
      <c r="I400" s="96" t="str">
        <f>IFERROR(VLOOKUP(D400,'Tabla 12'!$B$4:$E$6,3,FALSE)," ")</f>
        <v xml:space="preserve"> </v>
      </c>
      <c r="J400" s="95" t="str">
        <f>IFERROR(VLOOKUP(I400,'Tabla 12'!$D$5:$E$6,2,FALSE)," ")</f>
        <v xml:space="preserve"> </v>
      </c>
      <c r="K400" s="10"/>
      <c r="L400" s="10"/>
      <c r="M400" s="9"/>
      <c r="N400" s="10"/>
      <c r="O400" s="10"/>
      <c r="P400" s="10"/>
      <c r="Q400" s="10"/>
      <c r="R400" s="10"/>
      <c r="S400" s="10"/>
      <c r="T400" s="10"/>
      <c r="U400" s="10"/>
      <c r="V400" s="10"/>
      <c r="W400" s="10"/>
    </row>
    <row r="401" spans="1:23" ht="36.75" customHeight="1" x14ac:dyDescent="0.3">
      <c r="A401" s="4" t="str">
        <f>'Matriz Nº2 Análisis'!A401</f>
        <v>43. 5</v>
      </c>
      <c r="B401" s="13" t="str">
        <f>IF(A401&lt;1,'Matriz Nº1 Identificación'!F401,'Matriz Nº2 Análisis'!B401)</f>
        <v xml:space="preserve"> </v>
      </c>
      <c r="C401" s="13" t="str">
        <f>IFERROR(IF(A401&lt;1,'Matriz Nº1 Identificación'!B401,'Matriz Nº2 Análisis'!E401)," ")</f>
        <v xml:space="preserve"> </v>
      </c>
      <c r="D401" s="13" t="str">
        <f>IF(A401&lt;1,'Matriz Nº1 Identificación'!B401,'Matriz Nº2 Análisis'!I401)</f>
        <v xml:space="preserve"> </v>
      </c>
      <c r="E401" s="102"/>
      <c r="F401" s="103"/>
      <c r="G401" s="103"/>
      <c r="H401" s="103"/>
      <c r="I401" s="96" t="str">
        <f>IFERROR(VLOOKUP(D401,'Tabla 12'!$B$4:$E$6,3,FALSE)," ")</f>
        <v xml:space="preserve"> </v>
      </c>
      <c r="J401" s="95" t="str">
        <f>IFERROR(VLOOKUP(I401,'Tabla 12'!$D$5:$E$6,2,FALSE)," ")</f>
        <v xml:space="preserve"> </v>
      </c>
      <c r="K401" s="10"/>
      <c r="L401" s="10"/>
      <c r="M401" s="9"/>
      <c r="N401" s="10"/>
      <c r="O401" s="10"/>
      <c r="P401" s="10"/>
      <c r="Q401" s="10"/>
      <c r="R401" s="10"/>
      <c r="S401" s="10"/>
      <c r="T401" s="10"/>
      <c r="U401" s="10"/>
      <c r="V401" s="10"/>
      <c r="W401" s="10"/>
    </row>
    <row r="402" spans="1:23" ht="36.75" customHeight="1" x14ac:dyDescent="0.3">
      <c r="A402" s="4" t="str">
        <f>'Matriz Nº2 Análisis'!A402</f>
        <v>43. 6</v>
      </c>
      <c r="B402" s="13" t="str">
        <f>IF(A402&lt;1,'Matriz Nº1 Identificación'!F402,'Matriz Nº2 Análisis'!B402)</f>
        <v xml:space="preserve"> </v>
      </c>
      <c r="C402" s="13" t="str">
        <f>IFERROR(IF(A402&lt;1,'Matriz Nº1 Identificación'!B402,'Matriz Nº2 Análisis'!E402)," ")</f>
        <v xml:space="preserve"> </v>
      </c>
      <c r="D402" s="13" t="str">
        <f>IF(A402&lt;1,'Matriz Nº1 Identificación'!B402,'Matriz Nº2 Análisis'!I402)</f>
        <v xml:space="preserve"> </v>
      </c>
      <c r="E402" s="102"/>
      <c r="F402" s="103"/>
      <c r="G402" s="103"/>
      <c r="H402" s="103"/>
      <c r="I402" s="96" t="str">
        <f>IFERROR(VLOOKUP(D402,'Tabla 12'!$B$4:$E$6,3,FALSE)," ")</f>
        <v xml:space="preserve"> </v>
      </c>
      <c r="J402" s="95" t="str">
        <f>IFERROR(VLOOKUP(I402,'Tabla 12'!$D$5:$E$6,2,FALSE)," ")</f>
        <v xml:space="preserve"> </v>
      </c>
      <c r="K402" s="10"/>
      <c r="L402" s="10"/>
      <c r="M402" s="9"/>
      <c r="N402" s="10"/>
      <c r="O402" s="10"/>
      <c r="P402" s="10"/>
      <c r="Q402" s="10"/>
      <c r="R402" s="10"/>
      <c r="S402" s="10"/>
      <c r="T402" s="10"/>
      <c r="U402" s="10"/>
      <c r="V402" s="10"/>
      <c r="W402" s="10"/>
    </row>
    <row r="403" spans="1:23" ht="36.75" customHeight="1" thickBot="1" x14ac:dyDescent="0.35">
      <c r="A403" s="4" t="str">
        <f>'Matriz Nº2 Análisis'!A403</f>
        <v>43. 7</v>
      </c>
      <c r="B403" s="13" t="str">
        <f>IF(A403&lt;1,'Matriz Nº1 Identificación'!F403,'Matriz Nº2 Análisis'!B403)</f>
        <v xml:space="preserve"> </v>
      </c>
      <c r="C403" s="13" t="str">
        <f>IFERROR(IF(A403&lt;1,'Matriz Nº1 Identificación'!B403,'Matriz Nº2 Análisis'!E403)," ")</f>
        <v xml:space="preserve"> </v>
      </c>
      <c r="D403" s="13" t="str">
        <f>IF(A403&lt;1,'Matriz Nº1 Identificación'!B403,'Matriz Nº2 Análisis'!I403)</f>
        <v xml:space="preserve"> </v>
      </c>
      <c r="E403" s="102"/>
      <c r="F403" s="103"/>
      <c r="G403" s="103"/>
      <c r="H403" s="103"/>
      <c r="I403" s="96" t="str">
        <f>IFERROR(VLOOKUP(D403,'Tabla 12'!$B$4:$E$6,3,FALSE)," ")</f>
        <v xml:space="preserve"> </v>
      </c>
      <c r="J403" s="95" t="str">
        <f>IFERROR(VLOOKUP(I403,'Tabla 12'!$D$5:$E$6,2,FALSE)," ")</f>
        <v xml:space="preserve"> </v>
      </c>
      <c r="K403" s="10"/>
      <c r="L403" s="10"/>
      <c r="M403" s="9"/>
      <c r="N403" s="10"/>
      <c r="O403" s="10"/>
      <c r="P403" s="10"/>
      <c r="Q403" s="10"/>
      <c r="R403" s="10"/>
      <c r="S403" s="10"/>
      <c r="T403" s="10"/>
      <c r="U403" s="10"/>
      <c r="V403" s="10"/>
      <c r="W403" s="10"/>
    </row>
    <row r="404" spans="1:23" ht="34.5" customHeight="1" thickBot="1" x14ac:dyDescent="0.35">
      <c r="A404" s="73" t="str">
        <f>'Matriz Nº1 Identificación'!A404</f>
        <v xml:space="preserve">Objetivo Estratégico: </v>
      </c>
      <c r="B404" s="427">
        <f>+'Matriz Nº1 Identificación'!B404:H404</f>
        <v>0</v>
      </c>
      <c r="C404" s="428"/>
      <c r="D404" s="428"/>
      <c r="E404" s="428"/>
      <c r="F404" s="428"/>
      <c r="G404" s="428"/>
      <c r="H404" s="428"/>
      <c r="I404" s="428"/>
      <c r="J404" s="428"/>
    </row>
    <row r="405" spans="1:23" ht="34.5" customHeight="1" x14ac:dyDescent="0.3">
      <c r="A405" s="12" t="str">
        <f>'Matriz Nº1 Identificación'!A405</f>
        <v>Objetivo táctico</v>
      </c>
      <c r="B405" s="168" t="str">
        <f>+'Matriz Nº1 Identificación'!B405:H405</f>
        <v xml:space="preserve">44. </v>
      </c>
      <c r="C405" s="169"/>
      <c r="D405" s="169"/>
      <c r="E405" s="169"/>
      <c r="F405" s="170"/>
      <c r="G405" s="170"/>
      <c r="H405" s="170"/>
      <c r="I405" s="170"/>
      <c r="J405" s="171"/>
    </row>
    <row r="406" spans="1:23" ht="36.75" customHeight="1" x14ac:dyDescent="0.3">
      <c r="A406" s="4" t="str">
        <f>'Matriz Nº2 Análisis'!A406</f>
        <v>44. 1</v>
      </c>
      <c r="B406" s="13" t="str">
        <f>IF(A406&lt;1,'Matriz Nº1 Identificación'!F406,'Matriz Nº2 Análisis'!B406)</f>
        <v xml:space="preserve"> </v>
      </c>
      <c r="C406" s="13" t="str">
        <f>IFERROR(IF(A406&lt;1,'Matriz Nº1 Identificación'!B406,'Matriz Nº2 Análisis'!E406)," ")</f>
        <v xml:space="preserve"> </v>
      </c>
      <c r="D406" s="13" t="str">
        <f>IF(A406&lt;1,'Matriz Nº1 Identificación'!B406,'Matriz Nº2 Análisis'!I406)</f>
        <v xml:space="preserve"> </v>
      </c>
      <c r="E406" s="102"/>
      <c r="F406" s="103"/>
      <c r="G406" s="103"/>
      <c r="H406" s="103"/>
      <c r="I406" s="96" t="str">
        <f>IFERROR(VLOOKUP(D406,'Tabla 12'!$B$4:$E$6,3,FALSE)," ")</f>
        <v xml:space="preserve"> </v>
      </c>
      <c r="J406" s="95" t="str">
        <f>IFERROR(VLOOKUP(I406,'Tabla 12'!$D$5:$E$6,2,FALSE)," ")</f>
        <v xml:space="preserve"> </v>
      </c>
      <c r="K406" s="10"/>
      <c r="L406" s="10"/>
      <c r="M406" s="9"/>
      <c r="N406" s="10"/>
      <c r="O406" s="10"/>
      <c r="P406" s="10"/>
      <c r="Q406" s="10"/>
      <c r="R406" s="10"/>
      <c r="S406" s="10"/>
      <c r="T406" s="10"/>
      <c r="U406" s="10"/>
      <c r="V406" s="10"/>
      <c r="W406" s="10"/>
    </row>
    <row r="407" spans="1:23" ht="36.75" customHeight="1" x14ac:dyDescent="0.3">
      <c r="A407" s="4" t="str">
        <f>'Matriz Nº2 Análisis'!A407</f>
        <v>44. 2</v>
      </c>
      <c r="B407" s="13" t="str">
        <f>IF(A407&lt;1,'Matriz Nº1 Identificación'!F407,'Matriz Nº2 Análisis'!B407)</f>
        <v xml:space="preserve"> </v>
      </c>
      <c r="C407" s="13" t="str">
        <f>IFERROR(IF(A407&lt;1,'Matriz Nº1 Identificación'!B407,'Matriz Nº2 Análisis'!E407)," ")</f>
        <v xml:space="preserve"> </v>
      </c>
      <c r="D407" s="13" t="str">
        <f>IF(A407&lt;1,'Matriz Nº1 Identificación'!B407,'Matriz Nº2 Análisis'!I407)</f>
        <v xml:space="preserve"> </v>
      </c>
      <c r="E407" s="102"/>
      <c r="F407" s="103"/>
      <c r="G407" s="103"/>
      <c r="H407" s="103"/>
      <c r="I407" s="96" t="str">
        <f>IFERROR(VLOOKUP(D407,'Tabla 12'!$B$4:$E$6,3,FALSE)," ")</f>
        <v xml:space="preserve"> </v>
      </c>
      <c r="J407" s="95" t="str">
        <f>IFERROR(VLOOKUP(I407,'Tabla 12'!$D$5:$E$6,2,FALSE)," ")</f>
        <v xml:space="preserve"> </v>
      </c>
      <c r="K407" s="10"/>
      <c r="L407" s="10"/>
      <c r="M407" s="9"/>
      <c r="N407" s="10"/>
      <c r="O407" s="10"/>
      <c r="P407" s="10"/>
      <c r="Q407" s="10"/>
      <c r="R407" s="10"/>
      <c r="S407" s="10"/>
      <c r="T407" s="10"/>
      <c r="U407" s="10"/>
      <c r="V407" s="10"/>
      <c r="W407" s="10"/>
    </row>
    <row r="408" spans="1:23" ht="36.75" customHeight="1" x14ac:dyDescent="0.3">
      <c r="A408" s="4" t="str">
        <f>'Matriz Nº2 Análisis'!A408</f>
        <v>44. 3</v>
      </c>
      <c r="B408" s="13" t="str">
        <f>IF(A408&lt;1,'Matriz Nº1 Identificación'!F408,'Matriz Nº2 Análisis'!B408)</f>
        <v xml:space="preserve"> </v>
      </c>
      <c r="C408" s="13" t="str">
        <f>IFERROR(IF(A408&lt;1,'Matriz Nº1 Identificación'!B408,'Matriz Nº2 Análisis'!E408)," ")</f>
        <v xml:space="preserve"> </v>
      </c>
      <c r="D408" s="13" t="str">
        <f>IF(A408&lt;1,'Matriz Nº1 Identificación'!B408,'Matriz Nº2 Análisis'!I408)</f>
        <v xml:space="preserve"> </v>
      </c>
      <c r="E408" s="102"/>
      <c r="F408" s="103"/>
      <c r="G408" s="103"/>
      <c r="H408" s="103"/>
      <c r="I408" s="96" t="str">
        <f>IFERROR(VLOOKUP(D408,'Tabla 12'!$B$4:$E$6,3,FALSE)," ")</f>
        <v xml:space="preserve"> </v>
      </c>
      <c r="J408" s="95" t="str">
        <f>IFERROR(VLOOKUP(I408,'Tabla 12'!$D$5:$E$6,2,FALSE)," ")</f>
        <v xml:space="preserve"> </v>
      </c>
      <c r="K408" s="10"/>
      <c r="L408" s="10"/>
      <c r="M408" s="9"/>
      <c r="N408" s="10"/>
      <c r="O408" s="10"/>
      <c r="P408" s="10"/>
      <c r="Q408" s="10"/>
      <c r="R408" s="10"/>
      <c r="S408" s="10"/>
      <c r="T408" s="10"/>
      <c r="U408" s="10"/>
      <c r="V408" s="10"/>
      <c r="W408" s="10"/>
    </row>
    <row r="409" spans="1:23" ht="36.75" customHeight="1" x14ac:dyDescent="0.3">
      <c r="A409" s="4" t="str">
        <f>'Matriz Nº2 Análisis'!A409</f>
        <v>44. 4</v>
      </c>
      <c r="B409" s="13" t="str">
        <f>IF(A409&lt;1,'Matriz Nº1 Identificación'!F409,'Matriz Nº2 Análisis'!B409)</f>
        <v xml:space="preserve"> </v>
      </c>
      <c r="C409" s="13" t="str">
        <f>IFERROR(IF(A409&lt;1,'Matriz Nº1 Identificación'!B409,'Matriz Nº2 Análisis'!E409)," ")</f>
        <v xml:space="preserve"> </v>
      </c>
      <c r="D409" s="13" t="str">
        <f>IF(A409&lt;1,'Matriz Nº1 Identificación'!B409,'Matriz Nº2 Análisis'!I409)</f>
        <v xml:space="preserve"> </v>
      </c>
      <c r="E409" s="102"/>
      <c r="F409" s="103"/>
      <c r="G409" s="103"/>
      <c r="H409" s="103"/>
      <c r="I409" s="96" t="str">
        <f>IFERROR(VLOOKUP(D409,'Tabla 12'!$B$4:$E$6,3,FALSE)," ")</f>
        <v xml:space="preserve"> </v>
      </c>
      <c r="J409" s="95" t="str">
        <f>IFERROR(VLOOKUP(I409,'Tabla 12'!$D$5:$E$6,2,FALSE)," ")</f>
        <v xml:space="preserve"> </v>
      </c>
      <c r="K409" s="10"/>
      <c r="L409" s="10"/>
      <c r="M409" s="9"/>
      <c r="N409" s="10"/>
      <c r="O409" s="10"/>
      <c r="P409" s="10"/>
      <c r="Q409" s="10"/>
      <c r="R409" s="10"/>
      <c r="S409" s="10"/>
      <c r="T409" s="10"/>
      <c r="U409" s="10"/>
      <c r="V409" s="10"/>
      <c r="W409" s="10"/>
    </row>
    <row r="410" spans="1:23" ht="36.75" customHeight="1" x14ac:dyDescent="0.3">
      <c r="A410" s="4" t="str">
        <f>'Matriz Nº2 Análisis'!A410</f>
        <v>44. 5</v>
      </c>
      <c r="B410" s="13" t="str">
        <f>IF(A410&lt;1,'Matriz Nº1 Identificación'!F410,'Matriz Nº2 Análisis'!B410)</f>
        <v xml:space="preserve"> </v>
      </c>
      <c r="C410" s="13" t="str">
        <f>IFERROR(IF(A410&lt;1,'Matriz Nº1 Identificación'!B410,'Matriz Nº2 Análisis'!E410)," ")</f>
        <v xml:space="preserve"> </v>
      </c>
      <c r="D410" s="13" t="str">
        <f>IF(A410&lt;1,'Matriz Nº1 Identificación'!B410,'Matriz Nº2 Análisis'!I410)</f>
        <v xml:space="preserve"> </v>
      </c>
      <c r="E410" s="102"/>
      <c r="F410" s="103"/>
      <c r="G410" s="103"/>
      <c r="H410" s="103"/>
      <c r="I410" s="96" t="str">
        <f>IFERROR(VLOOKUP(D410,'Tabla 12'!$B$4:$E$6,3,FALSE)," ")</f>
        <v xml:space="preserve"> </v>
      </c>
      <c r="J410" s="95" t="str">
        <f>IFERROR(VLOOKUP(I410,'Tabla 12'!$D$5:$E$6,2,FALSE)," ")</f>
        <v xml:space="preserve"> </v>
      </c>
      <c r="K410" s="10"/>
      <c r="L410" s="10"/>
      <c r="M410" s="9"/>
      <c r="N410" s="10"/>
      <c r="O410" s="10"/>
      <c r="P410" s="10"/>
      <c r="Q410" s="10"/>
      <c r="R410" s="10"/>
      <c r="S410" s="10"/>
      <c r="T410" s="10"/>
      <c r="U410" s="10"/>
      <c r="V410" s="10"/>
      <c r="W410" s="10"/>
    </row>
    <row r="411" spans="1:23" ht="36.75" customHeight="1" x14ac:dyDescent="0.3">
      <c r="A411" s="4" t="str">
        <f>'Matriz Nº2 Análisis'!A411</f>
        <v>44. 6</v>
      </c>
      <c r="B411" s="13" t="str">
        <f>IF(A411&lt;1,'Matriz Nº1 Identificación'!F411,'Matriz Nº2 Análisis'!B411)</f>
        <v xml:space="preserve"> </v>
      </c>
      <c r="C411" s="13" t="str">
        <f>IFERROR(IF(A411&lt;1,'Matriz Nº1 Identificación'!B411,'Matriz Nº2 Análisis'!E411)," ")</f>
        <v xml:space="preserve"> </v>
      </c>
      <c r="D411" s="13" t="str">
        <f>IF(A411&lt;1,'Matriz Nº1 Identificación'!B411,'Matriz Nº2 Análisis'!I411)</f>
        <v xml:space="preserve"> </v>
      </c>
      <c r="E411" s="102"/>
      <c r="F411" s="103"/>
      <c r="G411" s="103"/>
      <c r="H411" s="103"/>
      <c r="I411" s="96" t="str">
        <f>IFERROR(VLOOKUP(D411,'Tabla 12'!$B$4:$E$6,3,FALSE)," ")</f>
        <v xml:space="preserve"> </v>
      </c>
      <c r="J411" s="95" t="str">
        <f>IFERROR(VLOOKUP(I411,'Tabla 12'!$D$5:$E$6,2,FALSE)," ")</f>
        <v xml:space="preserve"> </v>
      </c>
      <c r="K411" s="10"/>
      <c r="L411" s="10"/>
      <c r="M411" s="9"/>
      <c r="N411" s="10"/>
      <c r="O411" s="10"/>
      <c r="P411" s="10"/>
      <c r="Q411" s="10"/>
      <c r="R411" s="10"/>
      <c r="S411" s="10"/>
      <c r="T411" s="10"/>
      <c r="U411" s="10"/>
      <c r="V411" s="10"/>
      <c r="W411" s="10"/>
    </row>
    <row r="412" spans="1:23" ht="36.75" customHeight="1" thickBot="1" x14ac:dyDescent="0.35">
      <c r="A412" s="4" t="str">
        <f>'Matriz Nº2 Análisis'!A412</f>
        <v>44. 7</v>
      </c>
      <c r="B412" s="13" t="str">
        <f>IF(A412&lt;1,'Matriz Nº1 Identificación'!F412,'Matriz Nº2 Análisis'!B412)</f>
        <v xml:space="preserve"> </v>
      </c>
      <c r="C412" s="13" t="str">
        <f>IFERROR(IF(A412&lt;1,'Matriz Nº1 Identificación'!B412,'Matriz Nº2 Análisis'!E412)," ")</f>
        <v xml:space="preserve"> </v>
      </c>
      <c r="D412" s="13" t="str">
        <f>IF(A412&lt;1,'Matriz Nº1 Identificación'!B412,'Matriz Nº2 Análisis'!I412)</f>
        <v xml:space="preserve"> </v>
      </c>
      <c r="E412" s="102"/>
      <c r="F412" s="103"/>
      <c r="G412" s="103"/>
      <c r="H412" s="103"/>
      <c r="I412" s="96" t="str">
        <f>IFERROR(VLOOKUP(D412,'Tabla 12'!$B$4:$E$6,3,FALSE)," ")</f>
        <v xml:space="preserve"> </v>
      </c>
      <c r="J412" s="95" t="str">
        <f>IFERROR(VLOOKUP(I412,'Tabla 12'!$D$5:$E$6,2,FALSE)," ")</f>
        <v xml:space="preserve"> </v>
      </c>
      <c r="K412" s="10"/>
      <c r="L412" s="10"/>
      <c r="M412" s="9"/>
      <c r="N412" s="10"/>
      <c r="O412" s="10"/>
      <c r="P412" s="10"/>
      <c r="Q412" s="10"/>
      <c r="R412" s="10"/>
      <c r="S412" s="10"/>
      <c r="T412" s="10"/>
      <c r="U412" s="10"/>
      <c r="V412" s="10"/>
      <c r="W412" s="10"/>
    </row>
    <row r="413" spans="1:23" ht="34.5" customHeight="1" thickBot="1" x14ac:dyDescent="0.35">
      <c r="A413" s="73" t="str">
        <f>'Matriz Nº1 Identificación'!A413</f>
        <v xml:space="preserve">Objetivo Estratégico: </v>
      </c>
      <c r="B413" s="427">
        <f>+'Matriz Nº1 Identificación'!B413:H413</f>
        <v>0</v>
      </c>
      <c r="C413" s="428"/>
      <c r="D413" s="428"/>
      <c r="E413" s="428"/>
      <c r="F413" s="428"/>
      <c r="G413" s="428"/>
      <c r="H413" s="428"/>
      <c r="I413" s="428"/>
      <c r="J413" s="428"/>
    </row>
    <row r="414" spans="1:23" ht="34.5" customHeight="1" x14ac:dyDescent="0.3">
      <c r="A414" s="12" t="str">
        <f>'Matriz Nº1 Identificación'!A414</f>
        <v>Objetivo táctico</v>
      </c>
      <c r="B414" s="168" t="str">
        <f>+'Matriz Nº1 Identificación'!B414:H414</f>
        <v xml:space="preserve">45. </v>
      </c>
      <c r="C414" s="169"/>
      <c r="D414" s="169"/>
      <c r="E414" s="169"/>
      <c r="F414" s="170"/>
      <c r="G414" s="170"/>
      <c r="H414" s="170"/>
      <c r="I414" s="170"/>
      <c r="J414" s="171"/>
    </row>
    <row r="415" spans="1:23" ht="36.75" customHeight="1" x14ac:dyDescent="0.3">
      <c r="A415" s="4" t="str">
        <f>'Matriz Nº2 Análisis'!A415</f>
        <v>45. 1</v>
      </c>
      <c r="B415" s="13" t="str">
        <f>IF(A415&lt;1,'Matriz Nº1 Identificación'!F415,'Matriz Nº2 Análisis'!B415)</f>
        <v xml:space="preserve"> </v>
      </c>
      <c r="C415" s="13" t="str">
        <f>IFERROR(IF(A415&lt;1,'Matriz Nº1 Identificación'!B415,'Matriz Nº2 Análisis'!E415)," ")</f>
        <v xml:space="preserve"> </v>
      </c>
      <c r="D415" s="13" t="str">
        <f>IF(A415&lt;1,'Matriz Nº1 Identificación'!B415,'Matriz Nº2 Análisis'!I415)</f>
        <v xml:space="preserve"> </v>
      </c>
      <c r="E415" s="102"/>
      <c r="F415" s="103"/>
      <c r="G415" s="103"/>
      <c r="H415" s="103"/>
      <c r="I415" s="96" t="str">
        <f>IFERROR(VLOOKUP(D415,'Tabla 12'!$B$4:$E$6,3,FALSE)," ")</f>
        <v xml:space="preserve"> </v>
      </c>
      <c r="J415" s="95" t="str">
        <f>IFERROR(VLOOKUP(I415,'Tabla 12'!$D$5:$E$6,2,FALSE)," ")</f>
        <v xml:space="preserve"> </v>
      </c>
      <c r="K415" s="10"/>
      <c r="L415" s="10"/>
      <c r="M415" s="9"/>
      <c r="N415" s="10"/>
      <c r="O415" s="10"/>
      <c r="P415" s="10"/>
      <c r="Q415" s="10"/>
      <c r="R415" s="10"/>
      <c r="S415" s="10"/>
      <c r="T415" s="10"/>
      <c r="U415" s="10"/>
      <c r="V415" s="10"/>
      <c r="W415" s="10"/>
    </row>
    <row r="416" spans="1:23" ht="36.75" customHeight="1" x14ac:dyDescent="0.3">
      <c r="A416" s="4" t="str">
        <f>'Matriz Nº2 Análisis'!A416</f>
        <v>45. 2</v>
      </c>
      <c r="B416" s="13" t="str">
        <f>IF(A416&lt;1,'Matriz Nº1 Identificación'!F416,'Matriz Nº2 Análisis'!B416)</f>
        <v xml:space="preserve"> </v>
      </c>
      <c r="C416" s="13" t="str">
        <f>IFERROR(IF(A416&lt;1,'Matriz Nº1 Identificación'!B416,'Matriz Nº2 Análisis'!E416)," ")</f>
        <v xml:space="preserve"> </v>
      </c>
      <c r="D416" s="13" t="str">
        <f>IF(A416&lt;1,'Matriz Nº1 Identificación'!B416,'Matriz Nº2 Análisis'!I416)</f>
        <v xml:space="preserve"> </v>
      </c>
      <c r="E416" s="102"/>
      <c r="F416" s="103"/>
      <c r="G416" s="103"/>
      <c r="H416" s="103"/>
      <c r="I416" s="96" t="str">
        <f>IFERROR(VLOOKUP(D416,'Tabla 12'!$B$4:$E$6,3,FALSE)," ")</f>
        <v xml:space="preserve"> </v>
      </c>
      <c r="J416" s="95" t="str">
        <f>IFERROR(VLOOKUP(I416,'Tabla 12'!$D$5:$E$6,2,FALSE)," ")</f>
        <v xml:space="preserve"> </v>
      </c>
      <c r="K416" s="10"/>
      <c r="L416" s="10"/>
      <c r="M416" s="9"/>
      <c r="N416" s="10"/>
      <c r="O416" s="10"/>
      <c r="P416" s="10"/>
      <c r="Q416" s="10"/>
      <c r="R416" s="10"/>
      <c r="S416" s="10"/>
      <c r="T416" s="10"/>
      <c r="U416" s="10"/>
      <c r="V416" s="10"/>
      <c r="W416" s="10"/>
    </row>
    <row r="417" spans="1:23" ht="36.75" customHeight="1" x14ac:dyDescent="0.3">
      <c r="A417" s="4" t="str">
        <f>'Matriz Nº2 Análisis'!A417</f>
        <v>45. 3</v>
      </c>
      <c r="B417" s="13" t="str">
        <f>IF(A417&lt;1,'Matriz Nº1 Identificación'!F417,'Matriz Nº2 Análisis'!B417)</f>
        <v xml:space="preserve"> </v>
      </c>
      <c r="C417" s="13" t="str">
        <f>IFERROR(IF(A417&lt;1,'Matriz Nº1 Identificación'!B417,'Matriz Nº2 Análisis'!E417)," ")</f>
        <v xml:space="preserve"> </v>
      </c>
      <c r="D417" s="13" t="str">
        <f>IF(A417&lt;1,'Matriz Nº1 Identificación'!B417,'Matriz Nº2 Análisis'!I417)</f>
        <v xml:space="preserve"> </v>
      </c>
      <c r="E417" s="102"/>
      <c r="F417" s="103"/>
      <c r="G417" s="103"/>
      <c r="H417" s="103"/>
      <c r="I417" s="96" t="str">
        <f>IFERROR(VLOOKUP(D417,'Tabla 12'!$B$4:$E$6,3,FALSE)," ")</f>
        <v xml:space="preserve"> </v>
      </c>
      <c r="J417" s="95" t="str">
        <f>IFERROR(VLOOKUP(I417,'Tabla 12'!$D$5:$E$6,2,FALSE)," ")</f>
        <v xml:space="preserve"> </v>
      </c>
      <c r="K417" s="10"/>
      <c r="L417" s="10"/>
      <c r="M417" s="9"/>
      <c r="N417" s="10"/>
      <c r="O417" s="10"/>
      <c r="P417" s="10"/>
      <c r="Q417" s="10"/>
      <c r="R417" s="10"/>
      <c r="S417" s="10"/>
      <c r="T417" s="10"/>
      <c r="U417" s="10"/>
      <c r="V417" s="10"/>
      <c r="W417" s="10"/>
    </row>
    <row r="418" spans="1:23" ht="36.75" customHeight="1" x14ac:dyDescent="0.3">
      <c r="A418" s="4" t="str">
        <f>'Matriz Nº2 Análisis'!A418</f>
        <v>45. 4</v>
      </c>
      <c r="B418" s="13" t="str">
        <f>IF(A418&lt;1,'Matriz Nº1 Identificación'!F418,'Matriz Nº2 Análisis'!B418)</f>
        <v xml:space="preserve"> </v>
      </c>
      <c r="C418" s="13" t="str">
        <f>IFERROR(IF(A418&lt;1,'Matriz Nº1 Identificación'!B418,'Matriz Nº2 Análisis'!E418)," ")</f>
        <v xml:space="preserve"> </v>
      </c>
      <c r="D418" s="13" t="str">
        <f>IF(A418&lt;1,'Matriz Nº1 Identificación'!B418,'Matriz Nº2 Análisis'!I418)</f>
        <v xml:space="preserve"> </v>
      </c>
      <c r="E418" s="102"/>
      <c r="F418" s="103"/>
      <c r="G418" s="103"/>
      <c r="H418" s="103"/>
      <c r="I418" s="96" t="str">
        <f>IFERROR(VLOOKUP(D418,'Tabla 12'!$B$4:$E$6,3,FALSE)," ")</f>
        <v xml:space="preserve"> </v>
      </c>
      <c r="J418" s="95" t="str">
        <f>IFERROR(VLOOKUP(I418,'Tabla 12'!$D$5:$E$6,2,FALSE)," ")</f>
        <v xml:space="preserve"> </v>
      </c>
      <c r="K418" s="10"/>
      <c r="L418" s="10"/>
      <c r="M418" s="9"/>
      <c r="N418" s="10"/>
      <c r="O418" s="10"/>
      <c r="P418" s="10"/>
      <c r="Q418" s="10"/>
      <c r="R418" s="10"/>
      <c r="S418" s="10"/>
      <c r="T418" s="10"/>
      <c r="U418" s="10"/>
      <c r="V418" s="10"/>
      <c r="W418" s="10"/>
    </row>
    <row r="419" spans="1:23" ht="36.75" customHeight="1" x14ac:dyDescent="0.3">
      <c r="A419" s="4" t="str">
        <f>'Matriz Nº2 Análisis'!A419</f>
        <v>45. 5</v>
      </c>
      <c r="B419" s="13" t="str">
        <f>IF(A419&lt;1,'Matriz Nº1 Identificación'!F419,'Matriz Nº2 Análisis'!B419)</f>
        <v xml:space="preserve"> </v>
      </c>
      <c r="C419" s="13" t="str">
        <f>IFERROR(IF(A419&lt;1,'Matriz Nº1 Identificación'!B419,'Matriz Nº2 Análisis'!E419)," ")</f>
        <v xml:space="preserve"> </v>
      </c>
      <c r="D419" s="13" t="str">
        <f>IF(A419&lt;1,'Matriz Nº1 Identificación'!B419,'Matriz Nº2 Análisis'!I419)</f>
        <v xml:space="preserve"> </v>
      </c>
      <c r="E419" s="102"/>
      <c r="F419" s="103"/>
      <c r="G419" s="103"/>
      <c r="H419" s="103"/>
      <c r="I419" s="96" t="str">
        <f>IFERROR(VLOOKUP(D419,'Tabla 12'!$B$4:$E$6,3,FALSE)," ")</f>
        <v xml:space="preserve"> </v>
      </c>
      <c r="J419" s="95" t="str">
        <f>IFERROR(VLOOKUP(I419,'Tabla 12'!$D$5:$E$6,2,FALSE)," ")</f>
        <v xml:space="preserve"> </v>
      </c>
      <c r="K419" s="10"/>
      <c r="L419" s="10"/>
      <c r="M419" s="9"/>
      <c r="N419" s="10"/>
      <c r="O419" s="10"/>
      <c r="P419" s="10"/>
      <c r="Q419" s="10"/>
      <c r="R419" s="10"/>
      <c r="S419" s="10"/>
      <c r="T419" s="10"/>
      <c r="U419" s="10"/>
      <c r="V419" s="10"/>
      <c r="W419" s="10"/>
    </row>
    <row r="420" spans="1:23" ht="36.75" customHeight="1" x14ac:dyDescent="0.3">
      <c r="A420" s="4" t="str">
        <f>'Matriz Nº2 Análisis'!A420</f>
        <v>45. 6</v>
      </c>
      <c r="B420" s="13" t="str">
        <f>IF(A420&lt;1,'Matriz Nº1 Identificación'!F420,'Matriz Nº2 Análisis'!B420)</f>
        <v xml:space="preserve"> </v>
      </c>
      <c r="C420" s="13" t="str">
        <f>IFERROR(IF(A420&lt;1,'Matriz Nº1 Identificación'!B420,'Matriz Nº2 Análisis'!E420)," ")</f>
        <v xml:space="preserve"> </v>
      </c>
      <c r="D420" s="13" t="str">
        <f>IF(A420&lt;1,'Matriz Nº1 Identificación'!B420,'Matriz Nº2 Análisis'!I420)</f>
        <v xml:space="preserve"> </v>
      </c>
      <c r="E420" s="102"/>
      <c r="F420" s="103"/>
      <c r="G420" s="103"/>
      <c r="H420" s="103"/>
      <c r="I420" s="96" t="str">
        <f>IFERROR(VLOOKUP(D420,'Tabla 12'!$B$4:$E$6,3,FALSE)," ")</f>
        <v xml:space="preserve"> </v>
      </c>
      <c r="J420" s="95" t="str">
        <f>IFERROR(VLOOKUP(I420,'Tabla 12'!$D$5:$E$6,2,FALSE)," ")</f>
        <v xml:space="preserve"> </v>
      </c>
      <c r="K420" s="10"/>
      <c r="L420" s="10"/>
      <c r="M420" s="9"/>
      <c r="N420" s="10"/>
      <c r="O420" s="10"/>
      <c r="P420" s="10"/>
      <c r="Q420" s="10"/>
      <c r="R420" s="10"/>
      <c r="S420" s="10"/>
      <c r="T420" s="10"/>
      <c r="U420" s="10"/>
      <c r="V420" s="10"/>
      <c r="W420" s="10"/>
    </row>
    <row r="421" spans="1:23" ht="36.75" customHeight="1" thickBot="1" x14ac:dyDescent="0.35">
      <c r="A421" s="4" t="str">
        <f>'Matriz Nº2 Análisis'!A421</f>
        <v>45. 7</v>
      </c>
      <c r="B421" s="13" t="str">
        <f>IF(A421&lt;1,'Matriz Nº1 Identificación'!F421,'Matriz Nº2 Análisis'!B421)</f>
        <v xml:space="preserve"> </v>
      </c>
      <c r="C421" s="13" t="str">
        <f>IFERROR(IF(A421&lt;1,'Matriz Nº1 Identificación'!B421,'Matriz Nº2 Análisis'!E421)," ")</f>
        <v xml:space="preserve"> </v>
      </c>
      <c r="D421" s="13" t="str">
        <f>IF(A421&lt;1,'Matriz Nº1 Identificación'!B421,'Matriz Nº2 Análisis'!I421)</f>
        <v xml:space="preserve"> </v>
      </c>
      <c r="E421" s="102"/>
      <c r="F421" s="103"/>
      <c r="G421" s="103"/>
      <c r="H421" s="103"/>
      <c r="I421" s="96" t="str">
        <f>IFERROR(VLOOKUP(D421,'Tabla 12'!$B$4:$E$6,3,FALSE)," ")</f>
        <v xml:space="preserve"> </v>
      </c>
      <c r="J421" s="95" t="str">
        <f>IFERROR(VLOOKUP(I421,'Tabla 12'!$D$5:$E$6,2,FALSE)," ")</f>
        <v xml:space="preserve"> </v>
      </c>
      <c r="K421" s="10"/>
      <c r="L421" s="10"/>
      <c r="M421" s="9"/>
      <c r="N421" s="10"/>
      <c r="O421" s="10"/>
      <c r="P421" s="10"/>
      <c r="Q421" s="10"/>
      <c r="R421" s="10"/>
      <c r="S421" s="10"/>
      <c r="T421" s="10"/>
      <c r="U421" s="10"/>
      <c r="V421" s="10"/>
      <c r="W421" s="10"/>
    </row>
    <row r="422" spans="1:23" ht="34.5" customHeight="1" thickBot="1" x14ac:dyDescent="0.35">
      <c r="A422" s="73" t="str">
        <f>'Matriz Nº1 Identificación'!A422</f>
        <v xml:space="preserve">Objetivo Estratégico: </v>
      </c>
      <c r="B422" s="427">
        <f>+'Matriz Nº1 Identificación'!B422:H422</f>
        <v>0</v>
      </c>
      <c r="C422" s="428"/>
      <c r="D422" s="428"/>
      <c r="E422" s="428"/>
      <c r="F422" s="428"/>
      <c r="G422" s="428"/>
      <c r="H422" s="428"/>
      <c r="I422" s="428"/>
      <c r="J422" s="428"/>
    </row>
    <row r="423" spans="1:23" ht="34.5" customHeight="1" x14ac:dyDescent="0.3">
      <c r="A423" s="12" t="str">
        <f>'Matriz Nº1 Identificación'!A423</f>
        <v>Objetivo táctico</v>
      </c>
      <c r="B423" s="168" t="str">
        <f>+'Matriz Nº1 Identificación'!B423:H423</f>
        <v xml:space="preserve">46. </v>
      </c>
      <c r="C423" s="169"/>
      <c r="D423" s="169"/>
      <c r="E423" s="169"/>
      <c r="F423" s="170"/>
      <c r="G423" s="170"/>
      <c r="H423" s="170"/>
      <c r="I423" s="170"/>
      <c r="J423" s="171"/>
    </row>
    <row r="424" spans="1:23" ht="36.75" customHeight="1" x14ac:dyDescent="0.3">
      <c r="A424" s="4" t="str">
        <f>'Matriz Nº2 Análisis'!A424</f>
        <v>46. 1</v>
      </c>
      <c r="B424" s="13" t="str">
        <f>IF(A424&lt;1,'Matriz Nº1 Identificación'!F424,'Matriz Nº2 Análisis'!B424)</f>
        <v xml:space="preserve"> </v>
      </c>
      <c r="C424" s="13" t="str">
        <f>IFERROR(IF(A424&lt;1,'Matriz Nº1 Identificación'!B424,'Matriz Nº2 Análisis'!E424)," ")</f>
        <v xml:space="preserve"> </v>
      </c>
      <c r="D424" s="13" t="str">
        <f>IF(A424&lt;1,'Matriz Nº1 Identificación'!B424,'Matriz Nº2 Análisis'!I424)</f>
        <v xml:space="preserve"> </v>
      </c>
      <c r="E424" s="102"/>
      <c r="F424" s="103"/>
      <c r="G424" s="103"/>
      <c r="H424" s="103"/>
      <c r="I424" s="96" t="str">
        <f>IFERROR(VLOOKUP(D424,'Tabla 12'!$B$4:$E$6,3,FALSE)," ")</f>
        <v xml:space="preserve"> </v>
      </c>
      <c r="J424" s="95" t="str">
        <f>IFERROR(VLOOKUP(I424,'Tabla 12'!$D$5:$E$6,2,FALSE)," ")</f>
        <v xml:space="preserve"> </v>
      </c>
      <c r="K424" s="10"/>
      <c r="L424" s="10"/>
      <c r="M424" s="9"/>
      <c r="N424" s="10"/>
      <c r="O424" s="10"/>
      <c r="P424" s="10"/>
      <c r="Q424" s="10"/>
      <c r="R424" s="10"/>
      <c r="S424" s="10"/>
      <c r="T424" s="10"/>
      <c r="U424" s="10"/>
      <c r="V424" s="10"/>
      <c r="W424" s="10"/>
    </row>
    <row r="425" spans="1:23" ht="36.75" customHeight="1" x14ac:dyDescent="0.3">
      <c r="A425" s="4" t="str">
        <f>'Matriz Nº2 Análisis'!A425</f>
        <v>46. 2</v>
      </c>
      <c r="B425" s="13" t="str">
        <f>IF(A425&lt;1,'Matriz Nº1 Identificación'!F425,'Matriz Nº2 Análisis'!B425)</f>
        <v xml:space="preserve"> </v>
      </c>
      <c r="C425" s="13" t="str">
        <f>IFERROR(IF(A425&lt;1,'Matriz Nº1 Identificación'!B425,'Matriz Nº2 Análisis'!E425)," ")</f>
        <v xml:space="preserve"> </v>
      </c>
      <c r="D425" s="13" t="str">
        <f>IF(A425&lt;1,'Matriz Nº1 Identificación'!B425,'Matriz Nº2 Análisis'!I425)</f>
        <v xml:space="preserve"> </v>
      </c>
      <c r="E425" s="102"/>
      <c r="F425" s="103"/>
      <c r="G425" s="103"/>
      <c r="H425" s="103"/>
      <c r="I425" s="96" t="str">
        <f>IFERROR(VLOOKUP(D425,'Tabla 12'!$B$4:$E$6,3,FALSE)," ")</f>
        <v xml:space="preserve"> </v>
      </c>
      <c r="J425" s="95" t="str">
        <f>IFERROR(VLOOKUP(I425,'Tabla 12'!$D$5:$E$6,2,FALSE)," ")</f>
        <v xml:space="preserve"> </v>
      </c>
      <c r="K425" s="10"/>
      <c r="L425" s="10"/>
      <c r="M425" s="9"/>
      <c r="N425" s="10"/>
      <c r="O425" s="10"/>
      <c r="P425" s="10"/>
      <c r="Q425" s="10"/>
      <c r="R425" s="10"/>
      <c r="S425" s="10"/>
      <c r="T425" s="10"/>
      <c r="U425" s="10"/>
      <c r="V425" s="10"/>
      <c r="W425" s="10"/>
    </row>
    <row r="426" spans="1:23" ht="36.75" customHeight="1" x14ac:dyDescent="0.3">
      <c r="A426" s="4" t="str">
        <f>'Matriz Nº2 Análisis'!A426</f>
        <v>46. 3</v>
      </c>
      <c r="B426" s="13" t="str">
        <f>IF(A426&lt;1,'Matriz Nº1 Identificación'!F426,'Matriz Nº2 Análisis'!B426)</f>
        <v xml:space="preserve"> </v>
      </c>
      <c r="C426" s="13" t="str">
        <f>IFERROR(IF(A426&lt;1,'Matriz Nº1 Identificación'!B426,'Matriz Nº2 Análisis'!E426)," ")</f>
        <v xml:space="preserve"> </v>
      </c>
      <c r="D426" s="13" t="str">
        <f>IF(A426&lt;1,'Matriz Nº1 Identificación'!B426,'Matriz Nº2 Análisis'!I426)</f>
        <v xml:space="preserve"> </v>
      </c>
      <c r="E426" s="102"/>
      <c r="F426" s="103"/>
      <c r="G426" s="103"/>
      <c r="H426" s="103"/>
      <c r="I426" s="96" t="str">
        <f>IFERROR(VLOOKUP(D426,'Tabla 12'!$B$4:$E$6,3,FALSE)," ")</f>
        <v xml:space="preserve"> </v>
      </c>
      <c r="J426" s="95" t="str">
        <f>IFERROR(VLOOKUP(I426,'Tabla 12'!$D$5:$E$6,2,FALSE)," ")</f>
        <v xml:space="preserve"> </v>
      </c>
      <c r="K426" s="10"/>
      <c r="L426" s="10"/>
      <c r="M426" s="9"/>
      <c r="N426" s="10"/>
      <c r="O426" s="10"/>
      <c r="P426" s="10"/>
      <c r="Q426" s="10"/>
      <c r="R426" s="10"/>
      <c r="S426" s="10"/>
      <c r="T426" s="10"/>
      <c r="U426" s="10"/>
      <c r="V426" s="10"/>
      <c r="W426" s="10"/>
    </row>
    <row r="427" spans="1:23" ht="36.75" customHeight="1" x14ac:dyDescent="0.3">
      <c r="A427" s="4" t="str">
        <f>'Matriz Nº2 Análisis'!A427</f>
        <v>46. 4</v>
      </c>
      <c r="B427" s="13" t="str">
        <f>IF(A427&lt;1,'Matriz Nº1 Identificación'!F427,'Matriz Nº2 Análisis'!B427)</f>
        <v xml:space="preserve"> </v>
      </c>
      <c r="C427" s="13" t="str">
        <f>IFERROR(IF(A427&lt;1,'Matriz Nº1 Identificación'!B427,'Matriz Nº2 Análisis'!E427)," ")</f>
        <v xml:space="preserve"> </v>
      </c>
      <c r="D427" s="13" t="str">
        <f>IF(A427&lt;1,'Matriz Nº1 Identificación'!B427,'Matriz Nº2 Análisis'!I427)</f>
        <v xml:space="preserve"> </v>
      </c>
      <c r="E427" s="102"/>
      <c r="F427" s="103"/>
      <c r="G427" s="103"/>
      <c r="H427" s="103"/>
      <c r="I427" s="96" t="str">
        <f>IFERROR(VLOOKUP(D427,'Tabla 12'!$B$4:$E$6,3,FALSE)," ")</f>
        <v xml:space="preserve"> </v>
      </c>
      <c r="J427" s="95" t="str">
        <f>IFERROR(VLOOKUP(I427,'Tabla 12'!$D$5:$E$6,2,FALSE)," ")</f>
        <v xml:space="preserve"> </v>
      </c>
      <c r="K427" s="10"/>
      <c r="L427" s="10"/>
      <c r="M427" s="9"/>
      <c r="N427" s="10"/>
      <c r="O427" s="10"/>
      <c r="P427" s="10"/>
      <c r="Q427" s="10"/>
      <c r="R427" s="10"/>
      <c r="S427" s="10"/>
      <c r="T427" s="10"/>
      <c r="U427" s="10"/>
      <c r="V427" s="10"/>
      <c r="W427" s="10"/>
    </row>
    <row r="428" spans="1:23" ht="36.75" customHeight="1" x14ac:dyDescent="0.3">
      <c r="A428" s="4" t="str">
        <f>'Matriz Nº2 Análisis'!A428</f>
        <v>46. 5</v>
      </c>
      <c r="B428" s="13" t="str">
        <f>IF(A428&lt;1,'Matriz Nº1 Identificación'!F428,'Matriz Nº2 Análisis'!B428)</f>
        <v xml:space="preserve"> </v>
      </c>
      <c r="C428" s="13" t="str">
        <f>IFERROR(IF(A428&lt;1,'Matriz Nº1 Identificación'!B428,'Matriz Nº2 Análisis'!E428)," ")</f>
        <v xml:space="preserve"> </v>
      </c>
      <c r="D428" s="13" t="str">
        <f>IF(A428&lt;1,'Matriz Nº1 Identificación'!B428,'Matriz Nº2 Análisis'!I428)</f>
        <v xml:space="preserve"> </v>
      </c>
      <c r="E428" s="102"/>
      <c r="F428" s="103"/>
      <c r="G428" s="103"/>
      <c r="H428" s="103"/>
      <c r="I428" s="96" t="str">
        <f>IFERROR(VLOOKUP(D428,'Tabla 12'!$B$4:$E$6,3,FALSE)," ")</f>
        <v xml:space="preserve"> </v>
      </c>
      <c r="J428" s="95" t="str">
        <f>IFERROR(VLOOKUP(I428,'Tabla 12'!$D$5:$E$6,2,FALSE)," ")</f>
        <v xml:space="preserve"> </v>
      </c>
      <c r="K428" s="10"/>
      <c r="L428" s="10"/>
      <c r="M428" s="9"/>
      <c r="N428" s="10"/>
      <c r="O428" s="10"/>
      <c r="P428" s="10"/>
      <c r="Q428" s="10"/>
      <c r="R428" s="10"/>
      <c r="S428" s="10"/>
      <c r="T428" s="10"/>
      <c r="U428" s="10"/>
      <c r="V428" s="10"/>
      <c r="W428" s="10"/>
    </row>
    <row r="429" spans="1:23" ht="36.75" customHeight="1" x14ac:dyDescent="0.3">
      <c r="A429" s="4" t="str">
        <f>'Matriz Nº2 Análisis'!A429</f>
        <v>46. 6</v>
      </c>
      <c r="B429" s="13" t="str">
        <f>IF(A429&lt;1,'Matriz Nº1 Identificación'!F429,'Matriz Nº2 Análisis'!B429)</f>
        <v xml:space="preserve"> </v>
      </c>
      <c r="C429" s="13" t="str">
        <f>IFERROR(IF(A429&lt;1,'Matriz Nº1 Identificación'!B429,'Matriz Nº2 Análisis'!E429)," ")</f>
        <v xml:space="preserve"> </v>
      </c>
      <c r="D429" s="13" t="str">
        <f>IF(A429&lt;1,'Matriz Nº1 Identificación'!B429,'Matriz Nº2 Análisis'!I429)</f>
        <v xml:space="preserve"> </v>
      </c>
      <c r="E429" s="102"/>
      <c r="F429" s="103"/>
      <c r="G429" s="103"/>
      <c r="H429" s="103"/>
      <c r="I429" s="96" t="str">
        <f>IFERROR(VLOOKUP(D429,'Tabla 12'!$B$4:$E$6,3,FALSE)," ")</f>
        <v xml:space="preserve"> </v>
      </c>
      <c r="J429" s="95" t="str">
        <f>IFERROR(VLOOKUP(I429,'Tabla 12'!$D$5:$E$6,2,FALSE)," ")</f>
        <v xml:space="preserve"> </v>
      </c>
      <c r="K429" s="10"/>
      <c r="L429" s="10"/>
      <c r="M429" s="9"/>
      <c r="N429" s="10"/>
      <c r="O429" s="10"/>
      <c r="P429" s="10"/>
      <c r="Q429" s="10"/>
      <c r="R429" s="10"/>
      <c r="S429" s="10"/>
      <c r="T429" s="10"/>
      <c r="U429" s="10"/>
      <c r="V429" s="10"/>
      <c r="W429" s="10"/>
    </row>
    <row r="430" spans="1:23" ht="36.75" customHeight="1" thickBot="1" x14ac:dyDescent="0.35">
      <c r="A430" s="4" t="str">
        <f>'Matriz Nº2 Análisis'!A430</f>
        <v>46. 7</v>
      </c>
      <c r="B430" s="13" t="str">
        <f>IF(A430&lt;1,'Matriz Nº1 Identificación'!F430,'Matriz Nº2 Análisis'!B430)</f>
        <v xml:space="preserve"> </v>
      </c>
      <c r="C430" s="13" t="str">
        <f>IFERROR(IF(A430&lt;1,'Matriz Nº1 Identificación'!B430,'Matriz Nº2 Análisis'!E430)," ")</f>
        <v xml:space="preserve"> </v>
      </c>
      <c r="D430" s="13" t="str">
        <f>IF(A430&lt;1,'Matriz Nº1 Identificación'!B430,'Matriz Nº2 Análisis'!I430)</f>
        <v xml:space="preserve"> </v>
      </c>
      <c r="E430" s="102"/>
      <c r="F430" s="103"/>
      <c r="G430" s="103"/>
      <c r="H430" s="103"/>
      <c r="I430" s="96" t="str">
        <f>IFERROR(VLOOKUP(D430,'Tabla 12'!$B$4:$E$6,3,FALSE)," ")</f>
        <v xml:space="preserve"> </v>
      </c>
      <c r="J430" s="95" t="str">
        <f>IFERROR(VLOOKUP(I430,'Tabla 12'!$D$5:$E$6,2,FALSE)," ")</f>
        <v xml:space="preserve"> </v>
      </c>
      <c r="K430" s="10"/>
      <c r="L430" s="10"/>
      <c r="M430" s="9"/>
      <c r="N430" s="10"/>
      <c r="O430" s="10"/>
      <c r="P430" s="10"/>
      <c r="Q430" s="10"/>
      <c r="R430" s="10"/>
      <c r="S430" s="10"/>
      <c r="T430" s="10"/>
      <c r="U430" s="10"/>
      <c r="V430" s="10"/>
      <c r="W430" s="10"/>
    </row>
    <row r="431" spans="1:23" ht="34.5" customHeight="1" thickBot="1" x14ac:dyDescent="0.35">
      <c r="A431" s="73" t="str">
        <f>'Matriz Nº1 Identificación'!A431</f>
        <v xml:space="preserve">Objetivo Estratégico: </v>
      </c>
      <c r="B431" s="427">
        <f>+'Matriz Nº1 Identificación'!B431:H431</f>
        <v>0</v>
      </c>
      <c r="C431" s="428"/>
      <c r="D431" s="428"/>
      <c r="E431" s="428"/>
      <c r="F431" s="428"/>
      <c r="G431" s="428"/>
      <c r="H431" s="428"/>
      <c r="I431" s="428"/>
      <c r="J431" s="428"/>
    </row>
    <row r="432" spans="1:23" ht="34.5" customHeight="1" x14ac:dyDescent="0.3">
      <c r="A432" s="12" t="str">
        <f>'Matriz Nº1 Identificación'!A432</f>
        <v>Objetivo táctico</v>
      </c>
      <c r="B432" s="168" t="str">
        <f>+'Matriz Nº1 Identificación'!B432:H432</f>
        <v xml:space="preserve">47. </v>
      </c>
      <c r="C432" s="169"/>
      <c r="D432" s="169"/>
      <c r="E432" s="169"/>
      <c r="F432" s="170"/>
      <c r="G432" s="170"/>
      <c r="H432" s="170"/>
      <c r="I432" s="170"/>
      <c r="J432" s="171"/>
    </row>
    <row r="433" spans="1:23" ht="36.75" customHeight="1" x14ac:dyDescent="0.3">
      <c r="A433" s="4" t="str">
        <f>'Matriz Nº2 Análisis'!A433</f>
        <v>47. 1</v>
      </c>
      <c r="B433" s="13" t="str">
        <f>IF(A433&lt;1,'Matriz Nº1 Identificación'!F433,'Matriz Nº2 Análisis'!B433)</f>
        <v xml:space="preserve"> </v>
      </c>
      <c r="C433" s="13" t="str">
        <f>IFERROR(IF(A433&lt;1,'Matriz Nº1 Identificación'!B433,'Matriz Nº2 Análisis'!E433)," ")</f>
        <v xml:space="preserve"> </v>
      </c>
      <c r="D433" s="13" t="str">
        <f>IF(A433&lt;1,'Matriz Nº1 Identificación'!B433,'Matriz Nº2 Análisis'!I433)</f>
        <v xml:space="preserve"> </v>
      </c>
      <c r="E433" s="102"/>
      <c r="F433" s="103"/>
      <c r="G433" s="103"/>
      <c r="H433" s="103"/>
      <c r="I433" s="96" t="str">
        <f>IFERROR(VLOOKUP(D433,'Tabla 12'!$B$4:$E$6,3,FALSE)," ")</f>
        <v xml:space="preserve"> </v>
      </c>
      <c r="J433" s="95" t="str">
        <f>IFERROR(VLOOKUP(I433,'Tabla 12'!$D$5:$E$6,2,FALSE)," ")</f>
        <v xml:space="preserve"> </v>
      </c>
      <c r="K433" s="10"/>
      <c r="L433" s="10"/>
      <c r="M433" s="9"/>
      <c r="N433" s="10"/>
      <c r="O433" s="10"/>
      <c r="P433" s="10"/>
      <c r="Q433" s="10"/>
      <c r="R433" s="10"/>
      <c r="S433" s="10"/>
      <c r="T433" s="10"/>
      <c r="U433" s="10"/>
      <c r="V433" s="10"/>
      <c r="W433" s="10"/>
    </row>
    <row r="434" spans="1:23" ht="36.75" customHeight="1" x14ac:dyDescent="0.3">
      <c r="A434" s="4" t="str">
        <f>'Matriz Nº2 Análisis'!A434</f>
        <v>47. 2</v>
      </c>
      <c r="B434" s="13" t="str">
        <f>IF(A434&lt;1,'Matriz Nº1 Identificación'!F434,'Matriz Nº2 Análisis'!B434)</f>
        <v xml:space="preserve"> </v>
      </c>
      <c r="C434" s="13" t="str">
        <f>IFERROR(IF(A434&lt;1,'Matriz Nº1 Identificación'!B434,'Matriz Nº2 Análisis'!E434)," ")</f>
        <v xml:space="preserve"> </v>
      </c>
      <c r="D434" s="13" t="str">
        <f>IF(A434&lt;1,'Matriz Nº1 Identificación'!B434,'Matriz Nº2 Análisis'!I434)</f>
        <v xml:space="preserve"> </v>
      </c>
      <c r="E434" s="102"/>
      <c r="F434" s="103"/>
      <c r="G434" s="103"/>
      <c r="H434" s="103"/>
      <c r="I434" s="96" t="str">
        <f>IFERROR(VLOOKUP(D434,'Tabla 12'!$B$4:$E$6,3,FALSE)," ")</f>
        <v xml:space="preserve"> </v>
      </c>
      <c r="J434" s="95" t="str">
        <f>IFERROR(VLOOKUP(I434,'Tabla 12'!$D$5:$E$6,2,FALSE)," ")</f>
        <v xml:space="preserve"> </v>
      </c>
      <c r="K434" s="10"/>
      <c r="L434" s="10"/>
      <c r="M434" s="9"/>
      <c r="N434" s="10"/>
      <c r="O434" s="10"/>
      <c r="P434" s="10"/>
      <c r="Q434" s="10"/>
      <c r="R434" s="10"/>
      <c r="S434" s="10"/>
      <c r="T434" s="10"/>
      <c r="U434" s="10"/>
      <c r="V434" s="10"/>
      <c r="W434" s="10"/>
    </row>
    <row r="435" spans="1:23" ht="36.75" customHeight="1" x14ac:dyDescent="0.3">
      <c r="A435" s="4" t="str">
        <f>'Matriz Nº2 Análisis'!A435</f>
        <v>47. 3</v>
      </c>
      <c r="B435" s="13" t="str">
        <f>IF(A435&lt;1,'Matriz Nº1 Identificación'!F435,'Matriz Nº2 Análisis'!B435)</f>
        <v xml:space="preserve"> </v>
      </c>
      <c r="C435" s="13" t="str">
        <f>IFERROR(IF(A435&lt;1,'Matriz Nº1 Identificación'!B435,'Matriz Nº2 Análisis'!E435)," ")</f>
        <v xml:space="preserve"> </v>
      </c>
      <c r="D435" s="13" t="str">
        <f>IF(A435&lt;1,'Matriz Nº1 Identificación'!B435,'Matriz Nº2 Análisis'!I435)</f>
        <v xml:space="preserve"> </v>
      </c>
      <c r="E435" s="102"/>
      <c r="F435" s="103"/>
      <c r="G435" s="103"/>
      <c r="H435" s="103"/>
      <c r="I435" s="96" t="str">
        <f>IFERROR(VLOOKUP(D435,'Tabla 12'!$B$4:$E$6,3,FALSE)," ")</f>
        <v xml:space="preserve"> </v>
      </c>
      <c r="J435" s="95" t="str">
        <f>IFERROR(VLOOKUP(I435,'Tabla 12'!$D$5:$E$6,2,FALSE)," ")</f>
        <v xml:space="preserve"> </v>
      </c>
      <c r="K435" s="10"/>
      <c r="L435" s="10"/>
      <c r="M435" s="9"/>
      <c r="N435" s="10"/>
      <c r="O435" s="10"/>
      <c r="P435" s="10"/>
      <c r="Q435" s="10"/>
      <c r="R435" s="10"/>
      <c r="S435" s="10"/>
      <c r="T435" s="10"/>
      <c r="U435" s="10"/>
      <c r="V435" s="10"/>
      <c r="W435" s="10"/>
    </row>
    <row r="436" spans="1:23" ht="36.75" customHeight="1" x14ac:dyDescent="0.3">
      <c r="A436" s="4" t="str">
        <f>'Matriz Nº2 Análisis'!A436</f>
        <v>47. 4</v>
      </c>
      <c r="B436" s="13" t="str">
        <f>IF(A436&lt;1,'Matriz Nº1 Identificación'!F436,'Matriz Nº2 Análisis'!B436)</f>
        <v xml:space="preserve"> </v>
      </c>
      <c r="C436" s="13" t="str">
        <f>IFERROR(IF(A436&lt;1,'Matriz Nº1 Identificación'!B436,'Matriz Nº2 Análisis'!E436)," ")</f>
        <v xml:space="preserve"> </v>
      </c>
      <c r="D436" s="13" t="str">
        <f>IF(A436&lt;1,'Matriz Nº1 Identificación'!B436,'Matriz Nº2 Análisis'!I436)</f>
        <v xml:space="preserve"> </v>
      </c>
      <c r="E436" s="102"/>
      <c r="F436" s="103"/>
      <c r="G436" s="103"/>
      <c r="H436" s="103"/>
      <c r="I436" s="96" t="str">
        <f>IFERROR(VLOOKUP(D436,'Tabla 12'!$B$4:$E$6,3,FALSE)," ")</f>
        <v xml:space="preserve"> </v>
      </c>
      <c r="J436" s="95" t="str">
        <f>IFERROR(VLOOKUP(I436,'Tabla 12'!$D$5:$E$6,2,FALSE)," ")</f>
        <v xml:space="preserve"> </v>
      </c>
      <c r="K436" s="10"/>
      <c r="L436" s="10"/>
      <c r="M436" s="9"/>
      <c r="N436" s="10"/>
      <c r="O436" s="10"/>
      <c r="P436" s="10"/>
      <c r="Q436" s="10"/>
      <c r="R436" s="10"/>
      <c r="S436" s="10"/>
      <c r="T436" s="10"/>
      <c r="U436" s="10"/>
      <c r="V436" s="10"/>
      <c r="W436" s="10"/>
    </row>
    <row r="437" spans="1:23" ht="36.75" customHeight="1" x14ac:dyDescent="0.3">
      <c r="A437" s="4" t="str">
        <f>'Matriz Nº2 Análisis'!A437</f>
        <v>47. 5</v>
      </c>
      <c r="B437" s="13" t="str">
        <f>IF(A437&lt;1,'Matriz Nº1 Identificación'!F437,'Matriz Nº2 Análisis'!B437)</f>
        <v xml:space="preserve"> </v>
      </c>
      <c r="C437" s="13" t="str">
        <f>IFERROR(IF(A437&lt;1,'Matriz Nº1 Identificación'!B437,'Matriz Nº2 Análisis'!E437)," ")</f>
        <v xml:space="preserve"> </v>
      </c>
      <c r="D437" s="13" t="str">
        <f>IF(A437&lt;1,'Matriz Nº1 Identificación'!B437,'Matriz Nº2 Análisis'!I437)</f>
        <v xml:space="preserve"> </v>
      </c>
      <c r="E437" s="102"/>
      <c r="F437" s="103"/>
      <c r="G437" s="103"/>
      <c r="H437" s="103"/>
      <c r="I437" s="96" t="str">
        <f>IFERROR(VLOOKUP(D437,'Tabla 12'!$B$4:$E$6,3,FALSE)," ")</f>
        <v xml:space="preserve"> </v>
      </c>
      <c r="J437" s="95" t="str">
        <f>IFERROR(VLOOKUP(I437,'Tabla 12'!$D$5:$E$6,2,FALSE)," ")</f>
        <v xml:space="preserve"> </v>
      </c>
      <c r="K437" s="10"/>
      <c r="L437" s="10"/>
      <c r="M437" s="9"/>
      <c r="N437" s="10"/>
      <c r="O437" s="10"/>
      <c r="P437" s="10"/>
      <c r="Q437" s="10"/>
      <c r="R437" s="10"/>
      <c r="S437" s="10"/>
      <c r="T437" s="10"/>
      <c r="U437" s="10"/>
      <c r="V437" s="10"/>
      <c r="W437" s="10"/>
    </row>
    <row r="438" spans="1:23" ht="36.75" customHeight="1" x14ac:dyDescent="0.3">
      <c r="A438" s="4" t="str">
        <f>'Matriz Nº2 Análisis'!A438</f>
        <v>47. 6</v>
      </c>
      <c r="B438" s="13" t="str">
        <f>IF(A438&lt;1,'Matriz Nº1 Identificación'!F438,'Matriz Nº2 Análisis'!B438)</f>
        <v xml:space="preserve"> </v>
      </c>
      <c r="C438" s="13" t="str">
        <f>IFERROR(IF(A438&lt;1,'Matriz Nº1 Identificación'!B438,'Matriz Nº2 Análisis'!E438)," ")</f>
        <v xml:space="preserve"> </v>
      </c>
      <c r="D438" s="13" t="str">
        <f>IF(A438&lt;1,'Matriz Nº1 Identificación'!B438,'Matriz Nº2 Análisis'!I438)</f>
        <v xml:space="preserve"> </v>
      </c>
      <c r="E438" s="102"/>
      <c r="F438" s="103"/>
      <c r="G438" s="103"/>
      <c r="H438" s="103"/>
      <c r="I438" s="96" t="str">
        <f>IFERROR(VLOOKUP(D438,'Tabla 12'!$B$4:$E$6,3,FALSE)," ")</f>
        <v xml:space="preserve"> </v>
      </c>
      <c r="J438" s="95" t="str">
        <f>IFERROR(VLOOKUP(I438,'Tabla 12'!$D$5:$E$6,2,FALSE)," ")</f>
        <v xml:space="preserve"> </v>
      </c>
      <c r="K438" s="10"/>
      <c r="L438" s="10"/>
      <c r="M438" s="9"/>
      <c r="N438" s="10"/>
      <c r="O438" s="10"/>
      <c r="P438" s="10"/>
      <c r="Q438" s="10"/>
      <c r="R438" s="10"/>
      <c r="S438" s="10"/>
      <c r="T438" s="10"/>
      <c r="U438" s="10"/>
      <c r="V438" s="10"/>
      <c r="W438" s="10"/>
    </row>
    <row r="439" spans="1:23" ht="36.75" customHeight="1" thickBot="1" x14ac:dyDescent="0.35">
      <c r="A439" s="4" t="str">
        <f>'Matriz Nº2 Análisis'!A439</f>
        <v>47. 7</v>
      </c>
      <c r="B439" s="13" t="str">
        <f>IF(A439&lt;1,'Matriz Nº1 Identificación'!F439,'Matriz Nº2 Análisis'!B439)</f>
        <v xml:space="preserve"> </v>
      </c>
      <c r="C439" s="13" t="str">
        <f>IFERROR(IF(A439&lt;1,'Matriz Nº1 Identificación'!B439,'Matriz Nº2 Análisis'!E439)," ")</f>
        <v xml:space="preserve"> </v>
      </c>
      <c r="D439" s="13" t="str">
        <f>IF(A439&lt;1,'Matriz Nº1 Identificación'!B439,'Matriz Nº2 Análisis'!I439)</f>
        <v xml:space="preserve"> </v>
      </c>
      <c r="E439" s="102"/>
      <c r="F439" s="103"/>
      <c r="G439" s="103"/>
      <c r="H439" s="103"/>
      <c r="I439" s="96" t="str">
        <f>IFERROR(VLOOKUP(D439,'Tabla 12'!$B$4:$E$6,3,FALSE)," ")</f>
        <v xml:space="preserve"> </v>
      </c>
      <c r="J439" s="95" t="str">
        <f>IFERROR(VLOOKUP(I439,'Tabla 12'!$D$5:$E$6,2,FALSE)," ")</f>
        <v xml:space="preserve"> </v>
      </c>
      <c r="K439" s="10"/>
      <c r="L439" s="10"/>
      <c r="M439" s="9"/>
      <c r="N439" s="10"/>
      <c r="O439" s="10"/>
      <c r="P439" s="10"/>
      <c r="Q439" s="10"/>
      <c r="R439" s="10"/>
      <c r="S439" s="10"/>
      <c r="T439" s="10"/>
      <c r="U439" s="10"/>
      <c r="V439" s="10"/>
      <c r="W439" s="10"/>
    </row>
    <row r="440" spans="1:23" ht="34.5" customHeight="1" thickBot="1" x14ac:dyDescent="0.35">
      <c r="A440" s="73" t="str">
        <f>'Matriz Nº1 Identificación'!A440</f>
        <v xml:space="preserve">Objetivo Estratégico: </v>
      </c>
      <c r="B440" s="427">
        <f>+'Matriz Nº1 Identificación'!B440:H440</f>
        <v>0</v>
      </c>
      <c r="C440" s="428"/>
      <c r="D440" s="428"/>
      <c r="E440" s="428"/>
      <c r="F440" s="428"/>
      <c r="G440" s="428"/>
      <c r="H440" s="428"/>
      <c r="I440" s="428"/>
      <c r="J440" s="428"/>
    </row>
    <row r="441" spans="1:23" ht="34.5" customHeight="1" x14ac:dyDescent="0.3">
      <c r="A441" s="12" t="str">
        <f>'Matriz Nº1 Identificación'!A441</f>
        <v>Objetivo táctico</v>
      </c>
      <c r="B441" s="168" t="str">
        <f>+'Matriz Nº1 Identificación'!B441:H441</f>
        <v xml:space="preserve">48. </v>
      </c>
      <c r="C441" s="169"/>
      <c r="D441" s="169"/>
      <c r="E441" s="169"/>
      <c r="F441" s="170"/>
      <c r="G441" s="170"/>
      <c r="H441" s="170"/>
      <c r="I441" s="170"/>
      <c r="J441" s="171"/>
    </row>
    <row r="442" spans="1:23" ht="36.75" customHeight="1" x14ac:dyDescent="0.3">
      <c r="A442" s="4" t="str">
        <f>'Matriz Nº2 Análisis'!A442</f>
        <v>48. 1</v>
      </c>
      <c r="B442" s="13" t="str">
        <f>IF(A442&lt;1,'Matriz Nº1 Identificación'!F442,'Matriz Nº2 Análisis'!B442)</f>
        <v xml:space="preserve"> </v>
      </c>
      <c r="C442" s="13" t="str">
        <f>IFERROR(IF(A442&lt;1,'Matriz Nº1 Identificación'!B442,'Matriz Nº2 Análisis'!E442)," ")</f>
        <v xml:space="preserve"> </v>
      </c>
      <c r="D442" s="13" t="str">
        <f>IF(A442&lt;1,'Matriz Nº1 Identificación'!B442,'Matriz Nº2 Análisis'!I442)</f>
        <v xml:space="preserve"> </v>
      </c>
      <c r="E442" s="102"/>
      <c r="F442" s="103"/>
      <c r="G442" s="103"/>
      <c r="H442" s="103"/>
      <c r="I442" s="96" t="str">
        <f>IFERROR(VLOOKUP(D442,'Tabla 12'!$B$4:$E$6,3,FALSE)," ")</f>
        <v xml:space="preserve"> </v>
      </c>
      <c r="J442" s="95" t="str">
        <f>IFERROR(VLOOKUP(I442,'Tabla 12'!$D$5:$E$6,2,FALSE)," ")</f>
        <v xml:space="preserve"> </v>
      </c>
      <c r="K442" s="10"/>
      <c r="L442" s="10"/>
      <c r="M442" s="9"/>
      <c r="N442" s="10"/>
      <c r="O442" s="10"/>
      <c r="P442" s="10"/>
      <c r="Q442" s="10"/>
      <c r="R442" s="10"/>
      <c r="S442" s="10"/>
      <c r="T442" s="10"/>
      <c r="U442" s="10"/>
      <c r="V442" s="10"/>
      <c r="W442" s="10"/>
    </row>
    <row r="443" spans="1:23" ht="36.75" customHeight="1" x14ac:dyDescent="0.3">
      <c r="A443" s="4" t="str">
        <f>'Matriz Nº2 Análisis'!A443</f>
        <v>48. 2</v>
      </c>
      <c r="B443" s="13" t="str">
        <f>IF(A443&lt;1,'Matriz Nº1 Identificación'!F443,'Matriz Nº2 Análisis'!B443)</f>
        <v xml:space="preserve"> </v>
      </c>
      <c r="C443" s="13" t="str">
        <f>IFERROR(IF(A443&lt;1,'Matriz Nº1 Identificación'!B443,'Matriz Nº2 Análisis'!E443)," ")</f>
        <v xml:space="preserve"> </v>
      </c>
      <c r="D443" s="13" t="str">
        <f>IF(A443&lt;1,'Matriz Nº1 Identificación'!B443,'Matriz Nº2 Análisis'!I443)</f>
        <v xml:space="preserve"> </v>
      </c>
      <c r="E443" s="102"/>
      <c r="F443" s="103"/>
      <c r="G443" s="103"/>
      <c r="H443" s="103"/>
      <c r="I443" s="96" t="str">
        <f>IFERROR(VLOOKUP(D443,'Tabla 12'!$B$4:$E$6,3,FALSE)," ")</f>
        <v xml:space="preserve"> </v>
      </c>
      <c r="J443" s="95" t="str">
        <f>IFERROR(VLOOKUP(I443,'Tabla 12'!$D$5:$E$6,2,FALSE)," ")</f>
        <v xml:space="preserve"> </v>
      </c>
      <c r="K443" s="10"/>
      <c r="L443" s="10"/>
      <c r="M443" s="9"/>
      <c r="N443" s="10"/>
      <c r="O443" s="10"/>
      <c r="P443" s="10"/>
      <c r="Q443" s="10"/>
      <c r="R443" s="10"/>
      <c r="S443" s="10"/>
      <c r="T443" s="10"/>
      <c r="U443" s="10"/>
      <c r="V443" s="10"/>
      <c r="W443" s="10"/>
    </row>
    <row r="444" spans="1:23" ht="36.75" customHeight="1" x14ac:dyDescent="0.3">
      <c r="A444" s="4" t="str">
        <f>'Matriz Nº2 Análisis'!A444</f>
        <v>48. 3</v>
      </c>
      <c r="B444" s="13" t="str">
        <f>IF(A444&lt;1,'Matriz Nº1 Identificación'!F444,'Matriz Nº2 Análisis'!B444)</f>
        <v xml:space="preserve"> </v>
      </c>
      <c r="C444" s="13" t="str">
        <f>IFERROR(IF(A444&lt;1,'Matriz Nº1 Identificación'!B444,'Matriz Nº2 Análisis'!E444)," ")</f>
        <v xml:space="preserve"> </v>
      </c>
      <c r="D444" s="13" t="str">
        <f>IF(A444&lt;1,'Matriz Nº1 Identificación'!B444,'Matriz Nº2 Análisis'!I444)</f>
        <v xml:space="preserve"> </v>
      </c>
      <c r="E444" s="102"/>
      <c r="F444" s="103"/>
      <c r="G444" s="103"/>
      <c r="H444" s="103"/>
      <c r="I444" s="96" t="str">
        <f>IFERROR(VLOOKUP(D444,'Tabla 12'!$B$4:$E$6,3,FALSE)," ")</f>
        <v xml:space="preserve"> </v>
      </c>
      <c r="J444" s="95" t="str">
        <f>IFERROR(VLOOKUP(I444,'Tabla 12'!$D$5:$E$6,2,FALSE)," ")</f>
        <v xml:space="preserve"> </v>
      </c>
      <c r="K444" s="10"/>
      <c r="L444" s="10"/>
      <c r="M444" s="9"/>
      <c r="N444" s="10"/>
      <c r="O444" s="10"/>
      <c r="P444" s="10"/>
      <c r="Q444" s="10"/>
      <c r="R444" s="10"/>
      <c r="S444" s="10"/>
      <c r="T444" s="10"/>
      <c r="U444" s="10"/>
      <c r="V444" s="10"/>
      <c r="W444" s="10"/>
    </row>
    <row r="445" spans="1:23" ht="36.75" customHeight="1" x14ac:dyDescent="0.3">
      <c r="A445" s="4" t="str">
        <f>'Matriz Nº2 Análisis'!A445</f>
        <v>48. 4</v>
      </c>
      <c r="B445" s="13" t="str">
        <f>IF(A445&lt;1,'Matriz Nº1 Identificación'!F445,'Matriz Nº2 Análisis'!B445)</f>
        <v xml:space="preserve"> </v>
      </c>
      <c r="C445" s="13" t="str">
        <f>IFERROR(IF(A445&lt;1,'Matriz Nº1 Identificación'!B445,'Matriz Nº2 Análisis'!E445)," ")</f>
        <v xml:space="preserve"> </v>
      </c>
      <c r="D445" s="13" t="str">
        <f>IF(A445&lt;1,'Matriz Nº1 Identificación'!B445,'Matriz Nº2 Análisis'!I445)</f>
        <v xml:space="preserve"> </v>
      </c>
      <c r="E445" s="102"/>
      <c r="F445" s="103"/>
      <c r="G445" s="103"/>
      <c r="H445" s="103"/>
      <c r="I445" s="96" t="str">
        <f>IFERROR(VLOOKUP(D445,'Tabla 12'!$B$4:$E$6,3,FALSE)," ")</f>
        <v xml:space="preserve"> </v>
      </c>
      <c r="J445" s="95" t="str">
        <f>IFERROR(VLOOKUP(I445,'Tabla 12'!$D$5:$E$6,2,FALSE)," ")</f>
        <v xml:space="preserve"> </v>
      </c>
      <c r="K445" s="10"/>
      <c r="L445" s="10"/>
      <c r="M445" s="9"/>
      <c r="N445" s="10"/>
      <c r="O445" s="10"/>
      <c r="P445" s="10"/>
      <c r="Q445" s="10"/>
      <c r="R445" s="10"/>
      <c r="S445" s="10"/>
      <c r="T445" s="10"/>
      <c r="U445" s="10"/>
      <c r="V445" s="10"/>
      <c r="W445" s="10"/>
    </row>
    <row r="446" spans="1:23" ht="36.75" customHeight="1" x14ac:dyDescent="0.3">
      <c r="A446" s="4" t="str">
        <f>'Matriz Nº2 Análisis'!A446</f>
        <v>48. 5</v>
      </c>
      <c r="B446" s="13" t="str">
        <f>IF(A446&lt;1,'Matriz Nº1 Identificación'!F446,'Matriz Nº2 Análisis'!B446)</f>
        <v xml:space="preserve"> </v>
      </c>
      <c r="C446" s="13" t="str">
        <f>IFERROR(IF(A446&lt;1,'Matriz Nº1 Identificación'!B446,'Matriz Nº2 Análisis'!E446)," ")</f>
        <v xml:space="preserve"> </v>
      </c>
      <c r="D446" s="13" t="str">
        <f>IF(A446&lt;1,'Matriz Nº1 Identificación'!B446,'Matriz Nº2 Análisis'!I446)</f>
        <v xml:space="preserve"> </v>
      </c>
      <c r="E446" s="102"/>
      <c r="F446" s="103"/>
      <c r="G446" s="103"/>
      <c r="H446" s="103"/>
      <c r="I446" s="96" t="str">
        <f>IFERROR(VLOOKUP(D446,'Tabla 12'!$B$4:$E$6,3,FALSE)," ")</f>
        <v xml:space="preserve"> </v>
      </c>
      <c r="J446" s="95" t="str">
        <f>IFERROR(VLOOKUP(I446,'Tabla 12'!$D$5:$E$6,2,FALSE)," ")</f>
        <v xml:space="preserve"> </v>
      </c>
      <c r="K446" s="10"/>
      <c r="L446" s="10"/>
      <c r="M446" s="9"/>
      <c r="N446" s="10"/>
      <c r="O446" s="10"/>
      <c r="P446" s="10"/>
      <c r="Q446" s="10"/>
      <c r="R446" s="10"/>
      <c r="S446" s="10"/>
      <c r="T446" s="10"/>
      <c r="U446" s="10"/>
      <c r="V446" s="10"/>
      <c r="W446" s="10"/>
    </row>
    <row r="447" spans="1:23" ht="36.75" customHeight="1" x14ac:dyDescent="0.3">
      <c r="A447" s="4" t="str">
        <f>'Matriz Nº2 Análisis'!A447</f>
        <v>48. 6</v>
      </c>
      <c r="B447" s="13" t="str">
        <f>IF(A447&lt;1,'Matriz Nº1 Identificación'!F447,'Matriz Nº2 Análisis'!B447)</f>
        <v xml:space="preserve"> </v>
      </c>
      <c r="C447" s="13" t="str">
        <f>IFERROR(IF(A447&lt;1,'Matriz Nº1 Identificación'!B447,'Matriz Nº2 Análisis'!E447)," ")</f>
        <v xml:space="preserve"> </v>
      </c>
      <c r="D447" s="13" t="str">
        <f>IF(A447&lt;1,'Matriz Nº1 Identificación'!B447,'Matriz Nº2 Análisis'!I447)</f>
        <v xml:space="preserve"> </v>
      </c>
      <c r="E447" s="102"/>
      <c r="F447" s="103"/>
      <c r="G447" s="103"/>
      <c r="H447" s="103"/>
      <c r="I447" s="96" t="str">
        <f>IFERROR(VLOOKUP(D447,'Tabla 12'!$B$4:$E$6,3,FALSE)," ")</f>
        <v xml:space="preserve"> </v>
      </c>
      <c r="J447" s="95" t="str">
        <f>IFERROR(VLOOKUP(I447,'Tabla 12'!$D$5:$E$6,2,FALSE)," ")</f>
        <v xml:space="preserve"> </v>
      </c>
      <c r="K447" s="10"/>
      <c r="L447" s="10"/>
      <c r="M447" s="9"/>
      <c r="N447" s="10"/>
      <c r="O447" s="10"/>
      <c r="P447" s="10"/>
      <c r="Q447" s="10"/>
      <c r="R447" s="10"/>
      <c r="S447" s="10"/>
      <c r="T447" s="10"/>
      <c r="U447" s="10"/>
      <c r="V447" s="10"/>
      <c r="W447" s="10"/>
    </row>
    <row r="448" spans="1:23" ht="36.75" customHeight="1" thickBot="1" x14ac:dyDescent="0.35">
      <c r="A448" s="4" t="str">
        <f>'Matriz Nº2 Análisis'!A448</f>
        <v>48. 7</v>
      </c>
      <c r="B448" s="13" t="str">
        <f>IF(A448&lt;1,'Matriz Nº1 Identificación'!F448,'Matriz Nº2 Análisis'!B448)</f>
        <v xml:space="preserve"> </v>
      </c>
      <c r="C448" s="13" t="str">
        <f>IFERROR(IF(A448&lt;1,'Matriz Nº1 Identificación'!B448,'Matriz Nº2 Análisis'!E448)," ")</f>
        <v xml:space="preserve"> </v>
      </c>
      <c r="D448" s="13" t="str">
        <f>IF(A448&lt;1,'Matriz Nº1 Identificación'!B448,'Matriz Nº2 Análisis'!I448)</f>
        <v xml:space="preserve"> </v>
      </c>
      <c r="E448" s="102"/>
      <c r="F448" s="103"/>
      <c r="G448" s="103"/>
      <c r="H448" s="103"/>
      <c r="I448" s="96" t="str">
        <f>IFERROR(VLOOKUP(D448,'Tabla 12'!$B$4:$E$6,3,FALSE)," ")</f>
        <v xml:space="preserve"> </v>
      </c>
      <c r="J448" s="95" t="str">
        <f>IFERROR(VLOOKUP(I448,'Tabla 12'!$D$5:$E$6,2,FALSE)," ")</f>
        <v xml:space="preserve"> </v>
      </c>
      <c r="K448" s="10"/>
      <c r="L448" s="10"/>
      <c r="M448" s="9"/>
      <c r="N448" s="10"/>
      <c r="O448" s="10"/>
      <c r="P448" s="10"/>
      <c r="Q448" s="10"/>
      <c r="R448" s="10"/>
      <c r="S448" s="10"/>
      <c r="T448" s="10"/>
      <c r="U448" s="10"/>
      <c r="V448" s="10"/>
      <c r="W448" s="10"/>
    </row>
    <row r="449" spans="1:23" ht="34.5" customHeight="1" thickBot="1" x14ac:dyDescent="0.35">
      <c r="A449" s="73" t="str">
        <f>'Matriz Nº1 Identificación'!A449</f>
        <v xml:space="preserve">Objetivo Estratégico: </v>
      </c>
      <c r="B449" s="427">
        <f>+'Matriz Nº1 Identificación'!B449:H449</f>
        <v>0</v>
      </c>
      <c r="C449" s="428"/>
      <c r="D449" s="428"/>
      <c r="E449" s="428"/>
      <c r="F449" s="428"/>
      <c r="G449" s="428"/>
      <c r="H449" s="428"/>
      <c r="I449" s="428"/>
      <c r="J449" s="428"/>
    </row>
    <row r="450" spans="1:23" ht="34.5" customHeight="1" x14ac:dyDescent="0.3">
      <c r="A450" s="12" t="str">
        <f>'Matriz Nº1 Identificación'!A450</f>
        <v>Objetivo táctico</v>
      </c>
      <c r="B450" s="168" t="str">
        <f>+'Matriz Nº1 Identificación'!B450:H450</f>
        <v xml:space="preserve">49. </v>
      </c>
      <c r="C450" s="169"/>
      <c r="D450" s="169"/>
      <c r="E450" s="169"/>
      <c r="F450" s="170"/>
      <c r="G450" s="170"/>
      <c r="H450" s="170"/>
      <c r="I450" s="170"/>
      <c r="J450" s="171"/>
    </row>
    <row r="451" spans="1:23" ht="36.75" customHeight="1" x14ac:dyDescent="0.3">
      <c r="A451" s="4" t="str">
        <f>'Matriz Nº2 Análisis'!A451</f>
        <v>49. 1</v>
      </c>
      <c r="B451" s="13" t="str">
        <f>IF(A451&lt;1,'Matriz Nº1 Identificación'!F451,'Matriz Nº2 Análisis'!B451)</f>
        <v xml:space="preserve"> </v>
      </c>
      <c r="C451" s="13" t="str">
        <f>IFERROR(IF(A451&lt;1,'Matriz Nº1 Identificación'!B451,'Matriz Nº2 Análisis'!E451)," ")</f>
        <v xml:space="preserve"> </v>
      </c>
      <c r="D451" s="13" t="str">
        <f>IF(A451&lt;1,'Matriz Nº1 Identificación'!B451,'Matriz Nº2 Análisis'!I451)</f>
        <v xml:space="preserve"> </v>
      </c>
      <c r="E451" s="102"/>
      <c r="F451" s="103"/>
      <c r="G451" s="103"/>
      <c r="H451" s="103"/>
      <c r="I451" s="96" t="str">
        <f>IFERROR(VLOOKUP(D451,'Tabla 12'!$B$4:$E$6,3,FALSE)," ")</f>
        <v xml:space="preserve"> </v>
      </c>
      <c r="J451" s="95" t="str">
        <f>IFERROR(VLOOKUP(I451,'Tabla 12'!$D$5:$E$6,2,FALSE)," ")</f>
        <v xml:space="preserve"> </v>
      </c>
      <c r="K451" s="10"/>
      <c r="L451" s="10"/>
      <c r="M451" s="9"/>
      <c r="N451" s="10"/>
      <c r="O451" s="10"/>
      <c r="P451" s="10"/>
      <c r="Q451" s="10"/>
      <c r="R451" s="10"/>
      <c r="S451" s="10"/>
      <c r="T451" s="10"/>
      <c r="U451" s="10"/>
      <c r="V451" s="10"/>
      <c r="W451" s="10"/>
    </row>
    <row r="452" spans="1:23" ht="36.75" customHeight="1" x14ac:dyDescent="0.3">
      <c r="A452" s="4" t="str">
        <f>'Matriz Nº2 Análisis'!A452</f>
        <v>49. 2</v>
      </c>
      <c r="B452" s="13" t="str">
        <f>IF(A452&lt;1,'Matriz Nº1 Identificación'!F452,'Matriz Nº2 Análisis'!B452)</f>
        <v xml:space="preserve"> </v>
      </c>
      <c r="C452" s="13" t="str">
        <f>IFERROR(IF(A452&lt;1,'Matriz Nº1 Identificación'!B452,'Matriz Nº2 Análisis'!E452)," ")</f>
        <v xml:space="preserve"> </v>
      </c>
      <c r="D452" s="13" t="str">
        <f>IF(A452&lt;1,'Matriz Nº1 Identificación'!B452,'Matriz Nº2 Análisis'!I452)</f>
        <v xml:space="preserve"> </v>
      </c>
      <c r="E452" s="102"/>
      <c r="F452" s="103"/>
      <c r="G452" s="103"/>
      <c r="H452" s="103"/>
      <c r="I452" s="96" t="str">
        <f>IFERROR(VLOOKUP(D452,'Tabla 12'!$B$4:$E$6,3,FALSE)," ")</f>
        <v xml:space="preserve"> </v>
      </c>
      <c r="J452" s="95" t="str">
        <f>IFERROR(VLOOKUP(I452,'Tabla 12'!$D$5:$E$6,2,FALSE)," ")</f>
        <v xml:space="preserve"> </v>
      </c>
      <c r="K452" s="10"/>
      <c r="L452" s="10"/>
      <c r="M452" s="9"/>
      <c r="N452" s="10"/>
      <c r="O452" s="10"/>
      <c r="P452" s="10"/>
      <c r="Q452" s="10"/>
      <c r="R452" s="10"/>
      <c r="S452" s="10"/>
      <c r="T452" s="10"/>
      <c r="U452" s="10"/>
      <c r="V452" s="10"/>
      <c r="W452" s="10"/>
    </row>
    <row r="453" spans="1:23" ht="36.75" customHeight="1" x14ac:dyDescent="0.3">
      <c r="A453" s="4" t="str">
        <f>'Matriz Nº2 Análisis'!A453</f>
        <v>49. 3</v>
      </c>
      <c r="B453" s="13" t="str">
        <f>IF(A453&lt;1,'Matriz Nº1 Identificación'!F453,'Matriz Nº2 Análisis'!B453)</f>
        <v xml:space="preserve"> </v>
      </c>
      <c r="C453" s="13" t="str">
        <f>IFERROR(IF(A453&lt;1,'Matriz Nº1 Identificación'!B453,'Matriz Nº2 Análisis'!E453)," ")</f>
        <v xml:space="preserve"> </v>
      </c>
      <c r="D453" s="13" t="str">
        <f>IF(A453&lt;1,'Matriz Nº1 Identificación'!B453,'Matriz Nº2 Análisis'!I453)</f>
        <v xml:space="preserve"> </v>
      </c>
      <c r="E453" s="102"/>
      <c r="F453" s="103"/>
      <c r="G453" s="103"/>
      <c r="H453" s="103"/>
      <c r="I453" s="96" t="str">
        <f>IFERROR(VLOOKUP(D453,'Tabla 12'!$B$4:$E$6,3,FALSE)," ")</f>
        <v xml:space="preserve"> </v>
      </c>
      <c r="J453" s="95" t="str">
        <f>IFERROR(VLOOKUP(I453,'Tabla 12'!$D$5:$E$6,2,FALSE)," ")</f>
        <v xml:space="preserve"> </v>
      </c>
      <c r="K453" s="10"/>
      <c r="L453" s="10"/>
      <c r="M453" s="9"/>
      <c r="N453" s="10"/>
      <c r="O453" s="10"/>
      <c r="P453" s="10"/>
      <c r="Q453" s="10"/>
      <c r="R453" s="10"/>
      <c r="S453" s="10"/>
      <c r="T453" s="10"/>
      <c r="U453" s="10"/>
      <c r="V453" s="10"/>
      <c r="W453" s="10"/>
    </row>
    <row r="454" spans="1:23" ht="36.75" customHeight="1" x14ac:dyDescent="0.3">
      <c r="A454" s="4" t="str">
        <f>'Matriz Nº2 Análisis'!A454</f>
        <v>49. 4</v>
      </c>
      <c r="B454" s="13" t="str">
        <f>IF(A454&lt;1,'Matriz Nº1 Identificación'!F454,'Matriz Nº2 Análisis'!B454)</f>
        <v xml:space="preserve"> </v>
      </c>
      <c r="C454" s="13" t="str">
        <f>IFERROR(IF(A454&lt;1,'Matriz Nº1 Identificación'!B454,'Matriz Nº2 Análisis'!E454)," ")</f>
        <v xml:space="preserve"> </v>
      </c>
      <c r="D454" s="13" t="str">
        <f>IF(A454&lt;1,'Matriz Nº1 Identificación'!B454,'Matriz Nº2 Análisis'!I454)</f>
        <v xml:space="preserve"> </v>
      </c>
      <c r="E454" s="102"/>
      <c r="F454" s="103"/>
      <c r="G454" s="103"/>
      <c r="H454" s="103"/>
      <c r="I454" s="96" t="str">
        <f>IFERROR(VLOOKUP(D454,'Tabla 12'!$B$4:$E$6,3,FALSE)," ")</f>
        <v xml:space="preserve"> </v>
      </c>
      <c r="J454" s="95" t="str">
        <f>IFERROR(VLOOKUP(I454,'Tabla 12'!$D$5:$E$6,2,FALSE)," ")</f>
        <v xml:space="preserve"> </v>
      </c>
      <c r="K454" s="10"/>
      <c r="L454" s="10"/>
      <c r="M454" s="9"/>
      <c r="N454" s="10"/>
      <c r="O454" s="10"/>
      <c r="P454" s="10"/>
      <c r="Q454" s="10"/>
      <c r="R454" s="10"/>
      <c r="S454" s="10"/>
      <c r="T454" s="10"/>
      <c r="U454" s="10"/>
      <c r="V454" s="10"/>
      <c r="W454" s="10"/>
    </row>
    <row r="455" spans="1:23" ht="36.75" customHeight="1" x14ac:dyDescent="0.3">
      <c r="A455" s="4" t="str">
        <f>'Matriz Nº2 Análisis'!A455</f>
        <v>49. 5</v>
      </c>
      <c r="B455" s="13" t="str">
        <f>IF(A455&lt;1,'Matriz Nº1 Identificación'!F455,'Matriz Nº2 Análisis'!B455)</f>
        <v xml:space="preserve"> </v>
      </c>
      <c r="C455" s="13" t="str">
        <f>IFERROR(IF(A455&lt;1,'Matriz Nº1 Identificación'!B455,'Matriz Nº2 Análisis'!E455)," ")</f>
        <v xml:space="preserve"> </v>
      </c>
      <c r="D455" s="13" t="str">
        <f>IF(A455&lt;1,'Matriz Nº1 Identificación'!B455,'Matriz Nº2 Análisis'!I455)</f>
        <v xml:space="preserve"> </v>
      </c>
      <c r="E455" s="102"/>
      <c r="F455" s="103"/>
      <c r="G455" s="103"/>
      <c r="H455" s="103"/>
      <c r="I455" s="96" t="str">
        <f>IFERROR(VLOOKUP(D455,'Tabla 12'!$B$4:$E$6,3,FALSE)," ")</f>
        <v xml:space="preserve"> </v>
      </c>
      <c r="J455" s="95" t="str">
        <f>IFERROR(VLOOKUP(I455,'Tabla 12'!$D$5:$E$6,2,FALSE)," ")</f>
        <v xml:space="preserve"> </v>
      </c>
      <c r="K455" s="10"/>
      <c r="L455" s="10"/>
      <c r="M455" s="9"/>
      <c r="N455" s="10"/>
      <c r="O455" s="10"/>
      <c r="P455" s="10"/>
      <c r="Q455" s="10"/>
      <c r="R455" s="10"/>
      <c r="S455" s="10"/>
      <c r="T455" s="10"/>
      <c r="U455" s="10"/>
      <c r="V455" s="10"/>
      <c r="W455" s="10"/>
    </row>
    <row r="456" spans="1:23" ht="36.75" customHeight="1" x14ac:dyDescent="0.3">
      <c r="A456" s="4" t="str">
        <f>'Matriz Nº2 Análisis'!A456</f>
        <v>49. 6</v>
      </c>
      <c r="B456" s="13" t="str">
        <f>IF(A456&lt;1,'Matriz Nº1 Identificación'!F456,'Matriz Nº2 Análisis'!B456)</f>
        <v xml:space="preserve"> </v>
      </c>
      <c r="C456" s="13" t="str">
        <f>IFERROR(IF(A456&lt;1,'Matriz Nº1 Identificación'!B456,'Matriz Nº2 Análisis'!E456)," ")</f>
        <v xml:space="preserve"> </v>
      </c>
      <c r="D456" s="13" t="str">
        <f>IF(A456&lt;1,'Matriz Nº1 Identificación'!B456,'Matriz Nº2 Análisis'!I456)</f>
        <v xml:space="preserve"> </v>
      </c>
      <c r="E456" s="102"/>
      <c r="F456" s="103"/>
      <c r="G456" s="103"/>
      <c r="H456" s="103"/>
      <c r="I456" s="96" t="str">
        <f>IFERROR(VLOOKUP(D456,'Tabla 12'!$B$4:$E$6,3,FALSE)," ")</f>
        <v xml:space="preserve"> </v>
      </c>
      <c r="J456" s="95" t="str">
        <f>IFERROR(VLOOKUP(I456,'Tabla 12'!$D$5:$E$6,2,FALSE)," ")</f>
        <v xml:space="preserve"> </v>
      </c>
      <c r="K456" s="10"/>
      <c r="L456" s="10"/>
      <c r="M456" s="9"/>
      <c r="N456" s="10"/>
      <c r="O456" s="10"/>
      <c r="P456" s="10"/>
      <c r="Q456" s="10"/>
      <c r="R456" s="10"/>
      <c r="S456" s="10"/>
      <c r="T456" s="10"/>
      <c r="U456" s="10"/>
      <c r="V456" s="10"/>
      <c r="W456" s="10"/>
    </row>
    <row r="457" spans="1:23" ht="36.75" customHeight="1" thickBot="1" x14ac:dyDescent="0.35">
      <c r="A457" s="4" t="str">
        <f>'Matriz Nº2 Análisis'!A457</f>
        <v>49. 7</v>
      </c>
      <c r="B457" s="13" t="str">
        <f>IF(A457&lt;1,'Matriz Nº1 Identificación'!F457,'Matriz Nº2 Análisis'!B457)</f>
        <v xml:space="preserve"> </v>
      </c>
      <c r="C457" s="13" t="str">
        <f>IFERROR(IF(A457&lt;1,'Matriz Nº1 Identificación'!B457,'Matriz Nº2 Análisis'!E457)," ")</f>
        <v xml:space="preserve"> </v>
      </c>
      <c r="D457" s="13" t="str">
        <f>IF(A457&lt;1,'Matriz Nº1 Identificación'!B457,'Matriz Nº2 Análisis'!I457)</f>
        <v xml:space="preserve"> </v>
      </c>
      <c r="E457" s="102"/>
      <c r="F457" s="103"/>
      <c r="G457" s="103"/>
      <c r="H457" s="103"/>
      <c r="I457" s="96" t="str">
        <f>IFERROR(VLOOKUP(D457,'Tabla 12'!$B$4:$E$6,3,FALSE)," ")</f>
        <v xml:space="preserve"> </v>
      </c>
      <c r="J457" s="95" t="str">
        <f>IFERROR(VLOOKUP(I457,'Tabla 12'!$D$5:$E$6,2,FALSE)," ")</f>
        <v xml:space="preserve"> </v>
      </c>
      <c r="K457" s="10"/>
      <c r="L457" s="10"/>
      <c r="M457" s="9"/>
      <c r="N457" s="10"/>
      <c r="O457" s="10"/>
      <c r="P457" s="10"/>
      <c r="Q457" s="10"/>
      <c r="R457" s="10"/>
      <c r="S457" s="10"/>
      <c r="T457" s="10"/>
      <c r="U457" s="10"/>
      <c r="V457" s="10"/>
      <c r="W457" s="10"/>
    </row>
    <row r="458" spans="1:23" ht="34.5" customHeight="1" thickBot="1" x14ac:dyDescent="0.35">
      <c r="A458" s="73" t="str">
        <f>'Matriz Nº1 Identificación'!A458</f>
        <v xml:space="preserve">Objetivo Estratégico: </v>
      </c>
      <c r="B458" s="427">
        <f>+'Matriz Nº1 Identificación'!B458:H458</f>
        <v>0</v>
      </c>
      <c r="C458" s="428"/>
      <c r="D458" s="428"/>
      <c r="E458" s="428"/>
      <c r="F458" s="428"/>
      <c r="G458" s="428"/>
      <c r="H458" s="428"/>
      <c r="I458" s="428"/>
      <c r="J458" s="428"/>
    </row>
    <row r="459" spans="1:23" ht="34.5" customHeight="1" x14ac:dyDescent="0.3">
      <c r="A459" s="12" t="str">
        <f>'Matriz Nº1 Identificación'!A459</f>
        <v>Objetivo táctico</v>
      </c>
      <c r="B459" s="168" t="str">
        <f>+'Matriz Nº1 Identificación'!B459:H459</f>
        <v xml:space="preserve">50. </v>
      </c>
      <c r="C459" s="169"/>
      <c r="D459" s="169"/>
      <c r="E459" s="169"/>
      <c r="F459" s="170"/>
      <c r="G459" s="170"/>
      <c r="H459" s="170"/>
      <c r="I459" s="170"/>
      <c r="J459" s="171"/>
    </row>
    <row r="460" spans="1:23" ht="36.75" customHeight="1" x14ac:dyDescent="0.3">
      <c r="A460" s="4" t="str">
        <f>'Matriz Nº2 Análisis'!A460</f>
        <v>50. 1</v>
      </c>
      <c r="B460" s="13" t="str">
        <f>IF(A460&lt;1,'Matriz Nº1 Identificación'!F460,'Matriz Nº2 Análisis'!B460)</f>
        <v xml:space="preserve"> </v>
      </c>
      <c r="C460" s="13" t="str">
        <f>IFERROR(IF(A460&lt;1,'Matriz Nº1 Identificación'!B460,'Matriz Nº2 Análisis'!E460)," ")</f>
        <v xml:space="preserve"> </v>
      </c>
      <c r="D460" s="13" t="str">
        <f>IF(A460&lt;1,'Matriz Nº1 Identificación'!B460,'Matriz Nº2 Análisis'!I460)</f>
        <v xml:space="preserve"> </v>
      </c>
      <c r="E460" s="102"/>
      <c r="F460" s="103"/>
      <c r="G460" s="103"/>
      <c r="H460" s="103"/>
      <c r="I460" s="96" t="str">
        <f>IFERROR(VLOOKUP(D460,'Tabla 12'!$B$4:$E$6,3,FALSE)," ")</f>
        <v xml:space="preserve"> </v>
      </c>
      <c r="J460" s="95" t="str">
        <f>IFERROR(VLOOKUP(I460,'Tabla 12'!$D$5:$E$6,2,FALSE)," ")</f>
        <v xml:space="preserve"> </v>
      </c>
      <c r="K460" s="10"/>
      <c r="L460" s="10"/>
      <c r="M460" s="9"/>
      <c r="N460" s="10"/>
      <c r="O460" s="10"/>
      <c r="P460" s="10"/>
      <c r="Q460" s="10"/>
      <c r="R460" s="10"/>
      <c r="S460" s="10"/>
      <c r="T460" s="10"/>
      <c r="U460" s="10"/>
      <c r="V460" s="10"/>
      <c r="W460" s="10"/>
    </row>
    <row r="461" spans="1:23" ht="36.75" customHeight="1" x14ac:dyDescent="0.3">
      <c r="A461" s="4" t="str">
        <f>'Matriz Nº2 Análisis'!A461</f>
        <v>50. 2</v>
      </c>
      <c r="B461" s="13" t="str">
        <f>IF(A461&lt;1,'Matriz Nº1 Identificación'!F461,'Matriz Nº2 Análisis'!B461)</f>
        <v xml:space="preserve"> </v>
      </c>
      <c r="C461" s="13" t="str">
        <f>IFERROR(IF(A461&lt;1,'Matriz Nº1 Identificación'!B461,'Matriz Nº2 Análisis'!E461)," ")</f>
        <v xml:space="preserve"> </v>
      </c>
      <c r="D461" s="13" t="str">
        <f>IF(A461&lt;1,'Matriz Nº1 Identificación'!B461,'Matriz Nº2 Análisis'!I461)</f>
        <v xml:space="preserve"> </v>
      </c>
      <c r="E461" s="102"/>
      <c r="F461" s="103"/>
      <c r="G461" s="103"/>
      <c r="H461" s="103"/>
      <c r="I461" s="96" t="str">
        <f>IFERROR(VLOOKUP(D461,'Tabla 12'!$B$4:$E$6,3,FALSE)," ")</f>
        <v xml:space="preserve"> </v>
      </c>
      <c r="J461" s="95" t="str">
        <f>IFERROR(VLOOKUP(I461,'Tabla 12'!$D$5:$E$6,2,FALSE)," ")</f>
        <v xml:space="preserve"> </v>
      </c>
      <c r="K461" s="10"/>
      <c r="L461" s="10"/>
      <c r="M461" s="9"/>
      <c r="N461" s="10"/>
      <c r="O461" s="10"/>
      <c r="P461" s="10"/>
      <c r="Q461" s="10"/>
      <c r="R461" s="10"/>
      <c r="S461" s="10"/>
      <c r="T461" s="10"/>
      <c r="U461" s="10"/>
      <c r="V461" s="10"/>
      <c r="W461" s="10"/>
    </row>
    <row r="462" spans="1:23" ht="36.75" customHeight="1" x14ac:dyDescent="0.3">
      <c r="A462" s="4" t="str">
        <f>'Matriz Nº2 Análisis'!A462</f>
        <v>50. 3</v>
      </c>
      <c r="B462" s="13" t="str">
        <f>IF(A462&lt;1,'Matriz Nº1 Identificación'!F462,'Matriz Nº2 Análisis'!B462)</f>
        <v xml:space="preserve"> </v>
      </c>
      <c r="C462" s="13" t="str">
        <f>IFERROR(IF(A462&lt;1,'Matriz Nº1 Identificación'!B462,'Matriz Nº2 Análisis'!E462)," ")</f>
        <v xml:space="preserve"> </v>
      </c>
      <c r="D462" s="13" t="str">
        <f>IF(A462&lt;1,'Matriz Nº1 Identificación'!B462,'Matriz Nº2 Análisis'!I462)</f>
        <v xml:space="preserve"> </v>
      </c>
      <c r="E462" s="102"/>
      <c r="F462" s="103"/>
      <c r="G462" s="103"/>
      <c r="H462" s="103"/>
      <c r="I462" s="96" t="str">
        <f>IFERROR(VLOOKUP(D462,'Tabla 12'!$B$4:$E$6,3,FALSE)," ")</f>
        <v xml:space="preserve"> </v>
      </c>
      <c r="J462" s="95" t="str">
        <f>IFERROR(VLOOKUP(I462,'Tabla 12'!$D$5:$E$6,2,FALSE)," ")</f>
        <v xml:space="preserve"> </v>
      </c>
      <c r="K462" s="10"/>
      <c r="L462" s="10"/>
      <c r="M462" s="9"/>
      <c r="N462" s="10"/>
      <c r="O462" s="10"/>
      <c r="P462" s="10"/>
      <c r="Q462" s="10"/>
      <c r="R462" s="10"/>
      <c r="S462" s="10"/>
      <c r="T462" s="10"/>
      <c r="U462" s="10"/>
      <c r="V462" s="10"/>
      <c r="W462" s="10"/>
    </row>
    <row r="463" spans="1:23" ht="36.75" customHeight="1" x14ac:dyDescent="0.3">
      <c r="A463" s="4" t="str">
        <f>'Matriz Nº2 Análisis'!A463</f>
        <v>50. 4</v>
      </c>
      <c r="B463" s="13" t="str">
        <f>IF(A463&lt;1,'Matriz Nº1 Identificación'!F463,'Matriz Nº2 Análisis'!B463)</f>
        <v xml:space="preserve"> </v>
      </c>
      <c r="C463" s="13" t="str">
        <f>IFERROR(IF(A463&lt;1,'Matriz Nº1 Identificación'!B463,'Matriz Nº2 Análisis'!E463)," ")</f>
        <v xml:space="preserve"> </v>
      </c>
      <c r="D463" s="13" t="str">
        <f>IF(A463&lt;1,'Matriz Nº1 Identificación'!B463,'Matriz Nº2 Análisis'!I463)</f>
        <v xml:space="preserve"> </v>
      </c>
      <c r="E463" s="102"/>
      <c r="F463" s="103"/>
      <c r="G463" s="103"/>
      <c r="H463" s="103"/>
      <c r="I463" s="96" t="str">
        <f>IFERROR(VLOOKUP(D463,'Tabla 12'!$B$4:$E$6,3,FALSE)," ")</f>
        <v xml:space="preserve"> </v>
      </c>
      <c r="J463" s="95" t="str">
        <f>IFERROR(VLOOKUP(I463,'Tabla 12'!$D$5:$E$6,2,FALSE)," ")</f>
        <v xml:space="preserve"> </v>
      </c>
      <c r="K463" s="10"/>
      <c r="L463" s="10"/>
      <c r="M463" s="9"/>
      <c r="N463" s="10"/>
      <c r="O463" s="10"/>
      <c r="P463" s="10"/>
      <c r="Q463" s="10"/>
      <c r="R463" s="10"/>
      <c r="S463" s="10"/>
      <c r="T463" s="10"/>
      <c r="U463" s="10"/>
      <c r="V463" s="10"/>
      <c r="W463" s="10"/>
    </row>
    <row r="464" spans="1:23" ht="36.75" customHeight="1" x14ac:dyDescent="0.3">
      <c r="A464" s="4" t="str">
        <f>'Matriz Nº2 Análisis'!A464</f>
        <v>50. 5</v>
      </c>
      <c r="B464" s="13" t="str">
        <f>IF(A464&lt;1,'Matriz Nº1 Identificación'!F464,'Matriz Nº2 Análisis'!B464)</f>
        <v xml:space="preserve"> </v>
      </c>
      <c r="C464" s="13" t="str">
        <f>IFERROR(IF(A464&lt;1,'Matriz Nº1 Identificación'!B464,'Matriz Nº2 Análisis'!E464)," ")</f>
        <v xml:space="preserve"> </v>
      </c>
      <c r="D464" s="13" t="str">
        <f>IF(A464&lt;1,'Matriz Nº1 Identificación'!B464,'Matriz Nº2 Análisis'!I464)</f>
        <v xml:space="preserve"> </v>
      </c>
      <c r="E464" s="102"/>
      <c r="F464" s="103"/>
      <c r="G464" s="103"/>
      <c r="H464" s="103"/>
      <c r="I464" s="96" t="str">
        <f>IFERROR(VLOOKUP(D464,'Tabla 12'!$B$4:$E$6,3,FALSE)," ")</f>
        <v xml:space="preserve"> </v>
      </c>
      <c r="J464" s="95" t="str">
        <f>IFERROR(VLOOKUP(I464,'Tabla 12'!$D$5:$E$6,2,FALSE)," ")</f>
        <v xml:space="preserve"> </v>
      </c>
      <c r="K464" s="10"/>
      <c r="L464" s="10"/>
      <c r="M464" s="9"/>
      <c r="N464" s="10"/>
      <c r="O464" s="10"/>
      <c r="P464" s="10"/>
      <c r="Q464" s="10"/>
      <c r="R464" s="10"/>
      <c r="S464" s="10"/>
      <c r="T464" s="10"/>
      <c r="U464" s="10"/>
      <c r="V464" s="10"/>
      <c r="W464" s="10"/>
    </row>
    <row r="465" spans="1:23" ht="36.75" customHeight="1" x14ac:dyDescent="0.3">
      <c r="A465" s="4" t="str">
        <f>'Matriz Nº2 Análisis'!A465</f>
        <v>50. 6</v>
      </c>
      <c r="B465" s="13" t="str">
        <f>IF(A465&lt;1,'Matriz Nº1 Identificación'!F465,'Matriz Nº2 Análisis'!B465)</f>
        <v xml:space="preserve"> </v>
      </c>
      <c r="C465" s="13" t="str">
        <f>IFERROR(IF(A465&lt;1,'Matriz Nº1 Identificación'!B465,'Matriz Nº2 Análisis'!E465)," ")</f>
        <v xml:space="preserve"> </v>
      </c>
      <c r="D465" s="13" t="str">
        <f>IF(A465&lt;1,'Matriz Nº1 Identificación'!B465,'Matriz Nº2 Análisis'!I465)</f>
        <v xml:space="preserve"> </v>
      </c>
      <c r="E465" s="102"/>
      <c r="F465" s="103"/>
      <c r="G465" s="103"/>
      <c r="H465" s="103"/>
      <c r="I465" s="96" t="str">
        <f>IFERROR(VLOOKUP(D465,'Tabla 12'!$B$4:$E$6,3,FALSE)," ")</f>
        <v xml:space="preserve"> </v>
      </c>
      <c r="J465" s="95" t="str">
        <f>IFERROR(VLOOKUP(I465,'Tabla 12'!$D$5:$E$6,2,FALSE)," ")</f>
        <v xml:space="preserve"> </v>
      </c>
      <c r="K465" s="10"/>
      <c r="L465" s="10"/>
      <c r="M465" s="9"/>
      <c r="N465" s="10"/>
      <c r="O465" s="10"/>
      <c r="P465" s="10"/>
      <c r="Q465" s="10"/>
      <c r="R465" s="10"/>
      <c r="S465" s="10"/>
      <c r="T465" s="10"/>
      <c r="U465" s="10"/>
      <c r="V465" s="10"/>
      <c r="W465" s="10"/>
    </row>
    <row r="466" spans="1:23" ht="36.75" customHeight="1" thickBot="1" x14ac:dyDescent="0.35">
      <c r="A466" s="4" t="str">
        <f>'Matriz Nº2 Análisis'!A466</f>
        <v>50. 7</v>
      </c>
      <c r="B466" s="13" t="str">
        <f>IF(A466&lt;1,'Matriz Nº1 Identificación'!F466,'Matriz Nº2 Análisis'!B466)</f>
        <v xml:space="preserve"> </v>
      </c>
      <c r="C466" s="13" t="str">
        <f>IFERROR(IF(A466&lt;1,'Matriz Nº1 Identificación'!B466,'Matriz Nº2 Análisis'!E466)," ")</f>
        <v xml:space="preserve"> </v>
      </c>
      <c r="D466" s="13" t="str">
        <f>IF(A466&lt;1,'Matriz Nº1 Identificación'!B466,'Matriz Nº2 Análisis'!I466)</f>
        <v xml:space="preserve"> </v>
      </c>
      <c r="E466" s="102"/>
      <c r="F466" s="103"/>
      <c r="G466" s="103"/>
      <c r="H466" s="103"/>
      <c r="I466" s="96" t="str">
        <f>IFERROR(VLOOKUP(D466,'Tabla 12'!$B$4:$E$6,3,FALSE)," ")</f>
        <v xml:space="preserve"> </v>
      </c>
      <c r="J466" s="95" t="str">
        <f>IFERROR(VLOOKUP(I466,'Tabla 12'!$D$5:$E$6,2,FALSE)," ")</f>
        <v xml:space="preserve"> </v>
      </c>
      <c r="K466" s="10"/>
      <c r="L466" s="10"/>
      <c r="M466" s="9"/>
      <c r="N466" s="10"/>
      <c r="O466" s="10"/>
      <c r="P466" s="10"/>
      <c r="Q466" s="10"/>
      <c r="R466" s="10"/>
      <c r="S466" s="10"/>
      <c r="T466" s="10"/>
      <c r="U466" s="10"/>
      <c r="V466" s="10"/>
      <c r="W466" s="10"/>
    </row>
    <row r="467" spans="1:23" ht="34.5" customHeight="1" thickBot="1" x14ac:dyDescent="0.35">
      <c r="A467" s="73" t="str">
        <f>'Matriz Nº1 Identificación'!A467</f>
        <v xml:space="preserve">Objetivo Estratégico: </v>
      </c>
      <c r="B467" s="427">
        <f>+'Matriz Nº1 Identificación'!B467:H467</f>
        <v>0</v>
      </c>
      <c r="C467" s="428"/>
      <c r="D467" s="428"/>
      <c r="E467" s="428"/>
      <c r="F467" s="428"/>
      <c r="G467" s="428"/>
      <c r="H467" s="428"/>
      <c r="I467" s="428"/>
      <c r="J467" s="428"/>
    </row>
    <row r="468" spans="1:23" ht="34.5" customHeight="1" x14ac:dyDescent="0.3">
      <c r="A468" s="12" t="str">
        <f>'Matriz Nº1 Identificación'!A468</f>
        <v>Objetivo táctico</v>
      </c>
      <c r="B468" s="168" t="str">
        <f>+'Matriz Nº1 Identificación'!B468:H468</f>
        <v xml:space="preserve">51. </v>
      </c>
      <c r="C468" s="169"/>
      <c r="D468" s="169"/>
      <c r="E468" s="169"/>
      <c r="F468" s="170"/>
      <c r="G468" s="170"/>
      <c r="H468" s="170"/>
      <c r="I468" s="170"/>
      <c r="J468" s="171"/>
    </row>
    <row r="469" spans="1:23" ht="36.75" customHeight="1" x14ac:dyDescent="0.3">
      <c r="A469" s="4" t="str">
        <f>'Matriz Nº2 Análisis'!A469</f>
        <v>51. 1</v>
      </c>
      <c r="B469" s="13" t="str">
        <f>IF(A469&lt;1,'Matriz Nº1 Identificación'!F469,'Matriz Nº2 Análisis'!B469)</f>
        <v xml:space="preserve"> </v>
      </c>
      <c r="C469" s="13" t="str">
        <f>IFERROR(IF(A469&lt;1,'Matriz Nº1 Identificación'!B469,'Matriz Nº2 Análisis'!E469)," ")</f>
        <v xml:space="preserve"> </v>
      </c>
      <c r="D469" s="13" t="str">
        <f>IF(A469&lt;1,'Matriz Nº1 Identificación'!B469,'Matriz Nº2 Análisis'!I469)</f>
        <v xml:space="preserve"> </v>
      </c>
      <c r="E469" s="102"/>
      <c r="F469" s="103"/>
      <c r="G469" s="103"/>
      <c r="H469" s="103"/>
      <c r="I469" s="96" t="str">
        <f>IFERROR(VLOOKUP(D469,'Tabla 12'!$B$4:$E$6,3,FALSE)," ")</f>
        <v xml:space="preserve"> </v>
      </c>
      <c r="J469" s="95" t="str">
        <f>IFERROR(VLOOKUP(I469,'Tabla 12'!$D$5:$E$6,2,FALSE)," ")</f>
        <v xml:space="preserve"> </v>
      </c>
      <c r="K469" s="10"/>
      <c r="L469" s="10"/>
      <c r="M469" s="9"/>
      <c r="N469" s="10"/>
      <c r="O469" s="10"/>
      <c r="P469" s="10"/>
      <c r="Q469" s="10"/>
      <c r="R469" s="10"/>
      <c r="S469" s="10"/>
      <c r="T469" s="10"/>
      <c r="U469" s="10"/>
      <c r="V469" s="10"/>
      <c r="W469" s="10"/>
    </row>
    <row r="470" spans="1:23" ht="36.75" customHeight="1" x14ac:dyDescent="0.3">
      <c r="A470" s="4" t="str">
        <f>'Matriz Nº2 Análisis'!A470</f>
        <v>51. 2</v>
      </c>
      <c r="B470" s="13" t="str">
        <f>IF(A470&lt;1,'Matriz Nº1 Identificación'!F470,'Matriz Nº2 Análisis'!B470)</f>
        <v xml:space="preserve"> </v>
      </c>
      <c r="C470" s="13" t="str">
        <f>IFERROR(IF(A470&lt;1,'Matriz Nº1 Identificación'!B470,'Matriz Nº2 Análisis'!E470)," ")</f>
        <v xml:space="preserve"> </v>
      </c>
      <c r="D470" s="13" t="str">
        <f>IF(A470&lt;1,'Matriz Nº1 Identificación'!B470,'Matriz Nº2 Análisis'!I470)</f>
        <v xml:space="preserve"> </v>
      </c>
      <c r="E470" s="102"/>
      <c r="F470" s="103"/>
      <c r="G470" s="103"/>
      <c r="H470" s="103"/>
      <c r="I470" s="96" t="str">
        <f>IFERROR(VLOOKUP(D470,'Tabla 12'!$B$4:$E$6,3,FALSE)," ")</f>
        <v xml:space="preserve"> </v>
      </c>
      <c r="J470" s="95" t="str">
        <f>IFERROR(VLOOKUP(I470,'Tabla 12'!$D$5:$E$6,2,FALSE)," ")</f>
        <v xml:space="preserve"> </v>
      </c>
      <c r="K470" s="10"/>
      <c r="L470" s="10"/>
      <c r="M470" s="9"/>
      <c r="N470" s="10"/>
      <c r="O470" s="10"/>
      <c r="P470" s="10"/>
      <c r="Q470" s="10"/>
      <c r="R470" s="10"/>
      <c r="S470" s="10"/>
      <c r="T470" s="10"/>
      <c r="U470" s="10"/>
      <c r="V470" s="10"/>
      <c r="W470" s="10"/>
    </row>
    <row r="471" spans="1:23" ht="36.75" customHeight="1" x14ac:dyDescent="0.3">
      <c r="A471" s="4" t="str">
        <f>'Matriz Nº2 Análisis'!A471</f>
        <v>51. 3</v>
      </c>
      <c r="B471" s="13" t="str">
        <f>IF(A471&lt;1,'Matriz Nº1 Identificación'!F471,'Matriz Nº2 Análisis'!B471)</f>
        <v xml:space="preserve"> </v>
      </c>
      <c r="C471" s="13" t="str">
        <f>IFERROR(IF(A471&lt;1,'Matriz Nº1 Identificación'!B471,'Matriz Nº2 Análisis'!E471)," ")</f>
        <v xml:space="preserve"> </v>
      </c>
      <c r="D471" s="13" t="str">
        <f>IF(A471&lt;1,'Matriz Nº1 Identificación'!B471,'Matriz Nº2 Análisis'!I471)</f>
        <v xml:space="preserve"> </v>
      </c>
      <c r="E471" s="102"/>
      <c r="F471" s="103"/>
      <c r="G471" s="103"/>
      <c r="H471" s="103"/>
      <c r="I471" s="96" t="str">
        <f>IFERROR(VLOOKUP(D471,'Tabla 12'!$B$4:$E$6,3,FALSE)," ")</f>
        <v xml:space="preserve"> </v>
      </c>
      <c r="J471" s="95" t="str">
        <f>IFERROR(VLOOKUP(I471,'Tabla 12'!$D$5:$E$6,2,FALSE)," ")</f>
        <v xml:space="preserve"> </v>
      </c>
      <c r="K471" s="10"/>
      <c r="L471" s="10"/>
      <c r="M471" s="9"/>
      <c r="N471" s="10"/>
      <c r="O471" s="10"/>
      <c r="P471" s="10"/>
      <c r="Q471" s="10"/>
      <c r="R471" s="10"/>
      <c r="S471" s="10"/>
      <c r="T471" s="10"/>
      <c r="U471" s="10"/>
      <c r="V471" s="10"/>
      <c r="W471" s="10"/>
    </row>
    <row r="472" spans="1:23" ht="36.75" customHeight="1" x14ac:dyDescent="0.3">
      <c r="A472" s="4" t="str">
        <f>'Matriz Nº2 Análisis'!A472</f>
        <v>51. 4</v>
      </c>
      <c r="B472" s="13" t="str">
        <f>IF(A472&lt;1,'Matriz Nº1 Identificación'!F472,'Matriz Nº2 Análisis'!B472)</f>
        <v xml:space="preserve"> </v>
      </c>
      <c r="C472" s="13" t="str">
        <f>IFERROR(IF(A472&lt;1,'Matriz Nº1 Identificación'!B472,'Matriz Nº2 Análisis'!E472)," ")</f>
        <v xml:space="preserve"> </v>
      </c>
      <c r="D472" s="13" t="str">
        <f>IF(A472&lt;1,'Matriz Nº1 Identificación'!B472,'Matriz Nº2 Análisis'!I472)</f>
        <v xml:space="preserve"> </v>
      </c>
      <c r="E472" s="102"/>
      <c r="F472" s="103"/>
      <c r="G472" s="103"/>
      <c r="H472" s="103"/>
      <c r="I472" s="96" t="str">
        <f>IFERROR(VLOOKUP(D472,'Tabla 12'!$B$4:$E$6,3,FALSE)," ")</f>
        <v xml:space="preserve"> </v>
      </c>
      <c r="J472" s="95" t="str">
        <f>IFERROR(VLOOKUP(I472,'Tabla 12'!$D$5:$E$6,2,FALSE)," ")</f>
        <v xml:space="preserve"> </v>
      </c>
      <c r="K472" s="10"/>
      <c r="L472" s="10"/>
      <c r="M472" s="9"/>
      <c r="N472" s="10"/>
      <c r="O472" s="10"/>
      <c r="P472" s="10"/>
      <c r="Q472" s="10"/>
      <c r="R472" s="10"/>
      <c r="S472" s="10"/>
      <c r="T472" s="10"/>
      <c r="U472" s="10"/>
      <c r="V472" s="10"/>
      <c r="W472" s="10"/>
    </row>
    <row r="473" spans="1:23" ht="36.75" customHeight="1" x14ac:dyDescent="0.3">
      <c r="A473" s="4" t="str">
        <f>'Matriz Nº2 Análisis'!A473</f>
        <v>51. 5</v>
      </c>
      <c r="B473" s="13" t="str">
        <f>IF(A473&lt;1,'Matriz Nº1 Identificación'!F473,'Matriz Nº2 Análisis'!B473)</f>
        <v xml:space="preserve"> </v>
      </c>
      <c r="C473" s="13" t="str">
        <f>IFERROR(IF(A473&lt;1,'Matriz Nº1 Identificación'!B473,'Matriz Nº2 Análisis'!E473)," ")</f>
        <v xml:space="preserve"> </v>
      </c>
      <c r="D473" s="13" t="str">
        <f>IF(A473&lt;1,'Matriz Nº1 Identificación'!B473,'Matriz Nº2 Análisis'!I473)</f>
        <v xml:space="preserve"> </v>
      </c>
      <c r="E473" s="102"/>
      <c r="F473" s="103"/>
      <c r="G473" s="103"/>
      <c r="H473" s="103"/>
      <c r="I473" s="96" t="str">
        <f>IFERROR(VLOOKUP(D473,'Tabla 12'!$B$4:$E$6,3,FALSE)," ")</f>
        <v xml:space="preserve"> </v>
      </c>
      <c r="J473" s="95" t="str">
        <f>IFERROR(VLOOKUP(I473,'Tabla 12'!$D$5:$E$6,2,FALSE)," ")</f>
        <v xml:space="preserve"> </v>
      </c>
      <c r="K473" s="10"/>
      <c r="L473" s="10"/>
      <c r="M473" s="9"/>
      <c r="N473" s="10"/>
      <c r="O473" s="10"/>
      <c r="P473" s="10"/>
      <c r="Q473" s="10"/>
      <c r="R473" s="10"/>
      <c r="S473" s="10"/>
      <c r="T473" s="10"/>
      <c r="U473" s="10"/>
      <c r="V473" s="10"/>
      <c r="W473" s="10"/>
    </row>
    <row r="474" spans="1:23" ht="36.75" customHeight="1" x14ac:dyDescent="0.3">
      <c r="A474" s="4" t="str">
        <f>'Matriz Nº2 Análisis'!A474</f>
        <v>51. 6</v>
      </c>
      <c r="B474" s="13" t="str">
        <f>IF(A474&lt;1,'Matriz Nº1 Identificación'!F474,'Matriz Nº2 Análisis'!B474)</f>
        <v xml:space="preserve"> </v>
      </c>
      <c r="C474" s="13" t="str">
        <f>IFERROR(IF(A474&lt;1,'Matriz Nº1 Identificación'!B474,'Matriz Nº2 Análisis'!E474)," ")</f>
        <v xml:space="preserve"> </v>
      </c>
      <c r="D474" s="13" t="str">
        <f>IF(A474&lt;1,'Matriz Nº1 Identificación'!B474,'Matriz Nº2 Análisis'!I474)</f>
        <v xml:space="preserve"> </v>
      </c>
      <c r="E474" s="102"/>
      <c r="F474" s="103"/>
      <c r="G474" s="103"/>
      <c r="H474" s="103"/>
      <c r="I474" s="96" t="str">
        <f>IFERROR(VLOOKUP(D474,'Tabla 12'!$B$4:$E$6,3,FALSE)," ")</f>
        <v xml:space="preserve"> </v>
      </c>
      <c r="J474" s="95" t="str">
        <f>IFERROR(VLOOKUP(I474,'Tabla 12'!$D$5:$E$6,2,FALSE)," ")</f>
        <v xml:space="preserve"> </v>
      </c>
      <c r="K474" s="10"/>
      <c r="L474" s="10"/>
      <c r="M474" s="9"/>
      <c r="N474" s="10"/>
      <c r="O474" s="10"/>
      <c r="P474" s="10"/>
      <c r="Q474" s="10"/>
      <c r="R474" s="10"/>
      <c r="S474" s="10"/>
      <c r="T474" s="10"/>
      <c r="U474" s="10"/>
      <c r="V474" s="10"/>
      <c r="W474" s="10"/>
    </row>
    <row r="475" spans="1:23" ht="36.75" customHeight="1" thickBot="1" x14ac:dyDescent="0.35">
      <c r="A475" s="4" t="str">
        <f>'Matriz Nº2 Análisis'!A475</f>
        <v>51. 7</v>
      </c>
      <c r="B475" s="13" t="str">
        <f>IF(A475&lt;1,'Matriz Nº1 Identificación'!F475,'Matriz Nº2 Análisis'!B475)</f>
        <v xml:space="preserve"> </v>
      </c>
      <c r="C475" s="13" t="str">
        <f>IFERROR(IF(A475&lt;1,'Matriz Nº1 Identificación'!B475,'Matriz Nº2 Análisis'!E475)," ")</f>
        <v xml:space="preserve"> </v>
      </c>
      <c r="D475" s="13" t="str">
        <f>IF(A475&lt;1,'Matriz Nº1 Identificación'!B475,'Matriz Nº2 Análisis'!I475)</f>
        <v xml:space="preserve"> </v>
      </c>
      <c r="E475" s="102"/>
      <c r="F475" s="103"/>
      <c r="G475" s="103"/>
      <c r="H475" s="103"/>
      <c r="I475" s="96" t="str">
        <f>IFERROR(VLOOKUP(D475,'Tabla 12'!$B$4:$E$6,3,FALSE)," ")</f>
        <v xml:space="preserve"> </v>
      </c>
      <c r="J475" s="95" t="str">
        <f>IFERROR(VLOOKUP(I475,'Tabla 12'!$D$5:$E$6,2,FALSE)," ")</f>
        <v xml:space="preserve"> </v>
      </c>
      <c r="K475" s="10"/>
      <c r="L475" s="10"/>
      <c r="M475" s="9"/>
      <c r="N475" s="10"/>
      <c r="O475" s="10"/>
      <c r="P475" s="10"/>
      <c r="Q475" s="10"/>
      <c r="R475" s="10"/>
      <c r="S475" s="10"/>
      <c r="T475" s="10"/>
      <c r="U475" s="10"/>
      <c r="V475" s="10"/>
      <c r="W475" s="10"/>
    </row>
    <row r="476" spans="1:23" ht="34.5" customHeight="1" thickBot="1" x14ac:dyDescent="0.35">
      <c r="A476" s="73" t="str">
        <f>'Matriz Nº1 Identificación'!A476</f>
        <v xml:space="preserve">Objetivo Estratégico: </v>
      </c>
      <c r="B476" s="427">
        <f>+'Matriz Nº1 Identificación'!B476:H476</f>
        <v>0</v>
      </c>
      <c r="C476" s="428"/>
      <c r="D476" s="428"/>
      <c r="E476" s="428"/>
      <c r="F476" s="428"/>
      <c r="G476" s="428"/>
      <c r="H476" s="428"/>
      <c r="I476" s="428"/>
      <c r="J476" s="428"/>
    </row>
    <row r="477" spans="1:23" ht="34.5" customHeight="1" x14ac:dyDescent="0.3">
      <c r="A477" s="12" t="str">
        <f>'Matriz Nº1 Identificación'!A477</f>
        <v>Objetivo táctico</v>
      </c>
      <c r="B477" s="168" t="str">
        <f>+'Matriz Nº1 Identificación'!B477:H477</f>
        <v xml:space="preserve">52. </v>
      </c>
      <c r="C477" s="169"/>
      <c r="D477" s="169"/>
      <c r="E477" s="169"/>
      <c r="F477" s="170"/>
      <c r="G477" s="170"/>
      <c r="H477" s="170"/>
      <c r="I477" s="170"/>
      <c r="J477" s="171"/>
    </row>
    <row r="478" spans="1:23" ht="36.75" customHeight="1" x14ac:dyDescent="0.3">
      <c r="A478" s="4" t="str">
        <f>'Matriz Nº2 Análisis'!A478</f>
        <v>52. 1</v>
      </c>
      <c r="B478" s="13" t="str">
        <f>IF(A478&lt;1,'Matriz Nº1 Identificación'!F478,'Matriz Nº2 Análisis'!B478)</f>
        <v xml:space="preserve"> </v>
      </c>
      <c r="C478" s="13" t="str">
        <f>IFERROR(IF(A478&lt;1,'Matriz Nº1 Identificación'!B478,'Matriz Nº2 Análisis'!E478)," ")</f>
        <v xml:space="preserve"> </v>
      </c>
      <c r="D478" s="13" t="str">
        <f>IF(A478&lt;1,'Matriz Nº1 Identificación'!B478,'Matriz Nº2 Análisis'!I478)</f>
        <v xml:space="preserve"> </v>
      </c>
      <c r="E478" s="102"/>
      <c r="F478" s="103"/>
      <c r="G478" s="103"/>
      <c r="H478" s="103"/>
      <c r="I478" s="96" t="str">
        <f>IFERROR(VLOOKUP(D478,'Tabla 12'!$B$4:$E$6,3,FALSE)," ")</f>
        <v xml:space="preserve"> </v>
      </c>
      <c r="J478" s="95" t="str">
        <f>IFERROR(VLOOKUP(I478,'Tabla 12'!$D$5:$E$6,2,FALSE)," ")</f>
        <v xml:space="preserve"> </v>
      </c>
      <c r="K478" s="10"/>
      <c r="L478" s="10"/>
      <c r="M478" s="9"/>
      <c r="N478" s="10"/>
      <c r="O478" s="10"/>
      <c r="P478" s="10"/>
      <c r="Q478" s="10"/>
      <c r="R478" s="10"/>
      <c r="S478" s="10"/>
      <c r="T478" s="10"/>
      <c r="U478" s="10"/>
      <c r="V478" s="10"/>
      <c r="W478" s="10"/>
    </row>
    <row r="479" spans="1:23" ht="36.75" customHeight="1" x14ac:dyDescent="0.3">
      <c r="A479" s="4" t="str">
        <f>'Matriz Nº2 Análisis'!A479</f>
        <v>52. 2</v>
      </c>
      <c r="B479" s="13" t="str">
        <f>IF(A479&lt;1,'Matriz Nº1 Identificación'!F479,'Matriz Nº2 Análisis'!B479)</f>
        <v xml:space="preserve"> </v>
      </c>
      <c r="C479" s="13" t="str">
        <f>IFERROR(IF(A479&lt;1,'Matriz Nº1 Identificación'!B479,'Matriz Nº2 Análisis'!E479)," ")</f>
        <v xml:space="preserve"> </v>
      </c>
      <c r="D479" s="13" t="str">
        <f>IF(A479&lt;1,'Matriz Nº1 Identificación'!B479,'Matriz Nº2 Análisis'!I479)</f>
        <v xml:space="preserve"> </v>
      </c>
      <c r="E479" s="102"/>
      <c r="F479" s="103"/>
      <c r="G479" s="103"/>
      <c r="H479" s="103"/>
      <c r="I479" s="96" t="str">
        <f>IFERROR(VLOOKUP(D479,'Tabla 12'!$B$4:$E$6,3,FALSE)," ")</f>
        <v xml:space="preserve"> </v>
      </c>
      <c r="J479" s="95" t="str">
        <f>IFERROR(VLOOKUP(I479,'Tabla 12'!$D$5:$E$6,2,FALSE)," ")</f>
        <v xml:space="preserve"> </v>
      </c>
      <c r="K479" s="10"/>
      <c r="L479" s="10"/>
      <c r="M479" s="9"/>
      <c r="N479" s="10"/>
      <c r="O479" s="10"/>
      <c r="P479" s="10"/>
      <c r="Q479" s="10"/>
      <c r="R479" s="10"/>
      <c r="S479" s="10"/>
      <c r="T479" s="10"/>
      <c r="U479" s="10"/>
      <c r="V479" s="10"/>
      <c r="W479" s="10"/>
    </row>
    <row r="480" spans="1:23" ht="36.75" customHeight="1" x14ac:dyDescent="0.3">
      <c r="A480" s="4" t="str">
        <f>'Matriz Nº2 Análisis'!A480</f>
        <v>52. 3</v>
      </c>
      <c r="B480" s="13" t="str">
        <f>IF(A480&lt;1,'Matriz Nº1 Identificación'!F480,'Matriz Nº2 Análisis'!B480)</f>
        <v xml:space="preserve"> </v>
      </c>
      <c r="C480" s="13" t="str">
        <f>IFERROR(IF(A480&lt;1,'Matriz Nº1 Identificación'!B480,'Matriz Nº2 Análisis'!E480)," ")</f>
        <v xml:space="preserve"> </v>
      </c>
      <c r="D480" s="13" t="str">
        <f>IF(A480&lt;1,'Matriz Nº1 Identificación'!B480,'Matriz Nº2 Análisis'!I480)</f>
        <v xml:space="preserve"> </v>
      </c>
      <c r="E480" s="102"/>
      <c r="F480" s="103"/>
      <c r="G480" s="103"/>
      <c r="H480" s="103"/>
      <c r="I480" s="96" t="str">
        <f>IFERROR(VLOOKUP(D480,'Tabla 12'!$B$4:$E$6,3,FALSE)," ")</f>
        <v xml:space="preserve"> </v>
      </c>
      <c r="J480" s="95" t="str">
        <f>IFERROR(VLOOKUP(I480,'Tabla 12'!$D$5:$E$6,2,FALSE)," ")</f>
        <v xml:space="preserve"> </v>
      </c>
      <c r="K480" s="10"/>
      <c r="L480" s="10"/>
      <c r="M480" s="9"/>
      <c r="N480" s="10"/>
      <c r="O480" s="10"/>
      <c r="P480" s="10"/>
      <c r="Q480" s="10"/>
      <c r="R480" s="10"/>
      <c r="S480" s="10"/>
      <c r="T480" s="10"/>
      <c r="U480" s="10"/>
      <c r="V480" s="10"/>
      <c r="W480" s="10"/>
    </row>
    <row r="481" spans="1:23" ht="36.75" customHeight="1" x14ac:dyDescent="0.3">
      <c r="A481" s="4" t="str">
        <f>'Matriz Nº2 Análisis'!A481</f>
        <v>52. 4</v>
      </c>
      <c r="B481" s="13" t="str">
        <f>IF(A481&lt;1,'Matriz Nº1 Identificación'!F481,'Matriz Nº2 Análisis'!B481)</f>
        <v xml:space="preserve"> </v>
      </c>
      <c r="C481" s="13" t="str">
        <f>IFERROR(IF(A481&lt;1,'Matriz Nº1 Identificación'!B481,'Matriz Nº2 Análisis'!E481)," ")</f>
        <v xml:space="preserve"> </v>
      </c>
      <c r="D481" s="13" t="str">
        <f>IF(A481&lt;1,'Matriz Nº1 Identificación'!B481,'Matriz Nº2 Análisis'!I481)</f>
        <v xml:space="preserve"> </v>
      </c>
      <c r="E481" s="102"/>
      <c r="F481" s="103"/>
      <c r="G481" s="103"/>
      <c r="H481" s="103"/>
      <c r="I481" s="96" t="str">
        <f>IFERROR(VLOOKUP(D481,'Tabla 12'!$B$4:$E$6,3,FALSE)," ")</f>
        <v xml:space="preserve"> </v>
      </c>
      <c r="J481" s="95" t="str">
        <f>IFERROR(VLOOKUP(I481,'Tabla 12'!$D$5:$E$6,2,FALSE)," ")</f>
        <v xml:space="preserve"> </v>
      </c>
      <c r="K481" s="10"/>
      <c r="L481" s="10"/>
      <c r="M481" s="9"/>
      <c r="N481" s="10"/>
      <c r="O481" s="10"/>
      <c r="P481" s="10"/>
      <c r="Q481" s="10"/>
      <c r="R481" s="10"/>
      <c r="S481" s="10"/>
      <c r="T481" s="10"/>
      <c r="U481" s="10"/>
      <c r="V481" s="10"/>
      <c r="W481" s="10"/>
    </row>
    <row r="482" spans="1:23" ht="36.75" customHeight="1" x14ac:dyDescent="0.3">
      <c r="A482" s="4" t="str">
        <f>'Matriz Nº2 Análisis'!A482</f>
        <v>52. 5</v>
      </c>
      <c r="B482" s="13" t="str">
        <f>IF(A482&lt;1,'Matriz Nº1 Identificación'!F482,'Matriz Nº2 Análisis'!B482)</f>
        <v xml:space="preserve"> </v>
      </c>
      <c r="C482" s="13" t="str">
        <f>IFERROR(IF(A482&lt;1,'Matriz Nº1 Identificación'!B482,'Matriz Nº2 Análisis'!E482)," ")</f>
        <v xml:space="preserve"> </v>
      </c>
      <c r="D482" s="13" t="str">
        <f>IF(A482&lt;1,'Matriz Nº1 Identificación'!B482,'Matriz Nº2 Análisis'!I482)</f>
        <v xml:space="preserve"> </v>
      </c>
      <c r="E482" s="102"/>
      <c r="F482" s="103"/>
      <c r="G482" s="103"/>
      <c r="H482" s="103"/>
      <c r="I482" s="96" t="str">
        <f>IFERROR(VLOOKUP(D482,'Tabla 12'!$B$4:$E$6,3,FALSE)," ")</f>
        <v xml:space="preserve"> </v>
      </c>
      <c r="J482" s="95" t="str">
        <f>IFERROR(VLOOKUP(I482,'Tabla 12'!$D$5:$E$6,2,FALSE)," ")</f>
        <v xml:space="preserve"> </v>
      </c>
      <c r="K482" s="10"/>
      <c r="L482" s="10"/>
      <c r="M482" s="9"/>
      <c r="N482" s="10"/>
      <c r="O482" s="10"/>
      <c r="P482" s="10"/>
      <c r="Q482" s="10"/>
      <c r="R482" s="10"/>
      <c r="S482" s="10"/>
      <c r="T482" s="10"/>
      <c r="U482" s="10"/>
      <c r="V482" s="10"/>
      <c r="W482" s="10"/>
    </row>
    <row r="483" spans="1:23" ht="36.75" customHeight="1" x14ac:dyDescent="0.3">
      <c r="A483" s="4" t="str">
        <f>'Matriz Nº2 Análisis'!A483</f>
        <v>52. 6</v>
      </c>
      <c r="B483" s="13" t="str">
        <f>IF(A483&lt;1,'Matriz Nº1 Identificación'!F483,'Matriz Nº2 Análisis'!B483)</f>
        <v xml:space="preserve"> </v>
      </c>
      <c r="C483" s="13" t="str">
        <f>IFERROR(IF(A483&lt;1,'Matriz Nº1 Identificación'!B483,'Matriz Nº2 Análisis'!E483)," ")</f>
        <v xml:space="preserve"> </v>
      </c>
      <c r="D483" s="13" t="str">
        <f>IF(A483&lt;1,'Matriz Nº1 Identificación'!B483,'Matriz Nº2 Análisis'!I483)</f>
        <v xml:space="preserve"> </v>
      </c>
      <c r="E483" s="102"/>
      <c r="F483" s="103"/>
      <c r="G483" s="103"/>
      <c r="H483" s="103"/>
      <c r="I483" s="96" t="str">
        <f>IFERROR(VLOOKUP(D483,'Tabla 12'!$B$4:$E$6,3,FALSE)," ")</f>
        <v xml:space="preserve"> </v>
      </c>
      <c r="J483" s="95" t="str">
        <f>IFERROR(VLOOKUP(I483,'Tabla 12'!$D$5:$E$6,2,FALSE)," ")</f>
        <v xml:space="preserve"> </v>
      </c>
      <c r="K483" s="10"/>
      <c r="L483" s="10"/>
      <c r="M483" s="9"/>
      <c r="N483" s="10"/>
      <c r="O483" s="10"/>
      <c r="P483" s="10"/>
      <c r="Q483" s="10"/>
      <c r="R483" s="10"/>
      <c r="S483" s="10"/>
      <c r="T483" s="10"/>
      <c r="U483" s="10"/>
      <c r="V483" s="10"/>
      <c r="W483" s="10"/>
    </row>
    <row r="484" spans="1:23" ht="36.75" customHeight="1" thickBot="1" x14ac:dyDescent="0.35">
      <c r="A484" s="4" t="str">
        <f>'Matriz Nº2 Análisis'!A484</f>
        <v>52. 7</v>
      </c>
      <c r="B484" s="13" t="str">
        <f>IF(A484&lt;1,'Matriz Nº1 Identificación'!F484,'Matriz Nº2 Análisis'!B484)</f>
        <v xml:space="preserve"> </v>
      </c>
      <c r="C484" s="13" t="str">
        <f>IFERROR(IF(A484&lt;1,'Matriz Nº1 Identificación'!B484,'Matriz Nº2 Análisis'!E484)," ")</f>
        <v xml:space="preserve"> </v>
      </c>
      <c r="D484" s="13" t="str">
        <f>IF(A484&lt;1,'Matriz Nº1 Identificación'!B484,'Matriz Nº2 Análisis'!I484)</f>
        <v xml:space="preserve"> </v>
      </c>
      <c r="E484" s="102"/>
      <c r="F484" s="103"/>
      <c r="G484" s="103"/>
      <c r="H484" s="103"/>
      <c r="I484" s="96" t="str">
        <f>IFERROR(VLOOKUP(D484,'Tabla 12'!$B$4:$E$6,3,FALSE)," ")</f>
        <v xml:space="preserve"> </v>
      </c>
      <c r="J484" s="95" t="str">
        <f>IFERROR(VLOOKUP(I484,'Tabla 12'!$D$5:$E$6,2,FALSE)," ")</f>
        <v xml:space="preserve"> </v>
      </c>
      <c r="K484" s="10"/>
      <c r="L484" s="10"/>
      <c r="M484" s="9"/>
      <c r="N484" s="10"/>
      <c r="O484" s="10"/>
      <c r="P484" s="10"/>
      <c r="Q484" s="10"/>
      <c r="R484" s="10"/>
      <c r="S484" s="10"/>
      <c r="T484" s="10"/>
      <c r="U484" s="10"/>
      <c r="V484" s="10"/>
      <c r="W484" s="10"/>
    </row>
    <row r="485" spans="1:23" ht="34.5" customHeight="1" thickBot="1" x14ac:dyDescent="0.35">
      <c r="A485" s="73" t="str">
        <f>'Matriz Nº1 Identificación'!A485</f>
        <v xml:space="preserve">Objetivo Estratégico: </v>
      </c>
      <c r="B485" s="427">
        <f>+'Matriz Nº1 Identificación'!B485:H485</f>
        <v>0</v>
      </c>
      <c r="C485" s="428"/>
      <c r="D485" s="428"/>
      <c r="E485" s="428"/>
      <c r="F485" s="428"/>
      <c r="G485" s="428"/>
      <c r="H485" s="428"/>
      <c r="I485" s="428"/>
      <c r="J485" s="428"/>
    </row>
    <row r="486" spans="1:23" ht="34.5" customHeight="1" x14ac:dyDescent="0.3">
      <c r="A486" s="12" t="str">
        <f>'Matriz Nº1 Identificación'!A486</f>
        <v>Objetivo táctico</v>
      </c>
      <c r="B486" s="168" t="str">
        <f>+'Matriz Nº1 Identificación'!B486:H486</f>
        <v xml:space="preserve">53. </v>
      </c>
      <c r="C486" s="169"/>
      <c r="D486" s="169"/>
      <c r="E486" s="169"/>
      <c r="F486" s="170"/>
      <c r="G486" s="170"/>
      <c r="H486" s="170"/>
      <c r="I486" s="170"/>
      <c r="J486" s="171"/>
    </row>
    <row r="487" spans="1:23" ht="36.75" customHeight="1" x14ac:dyDescent="0.3">
      <c r="A487" s="4" t="str">
        <f>'Matriz Nº2 Análisis'!A487</f>
        <v>53. 1</v>
      </c>
      <c r="B487" s="13" t="str">
        <f>IF(A487&lt;1,'Matriz Nº1 Identificación'!F487,'Matriz Nº2 Análisis'!B487)</f>
        <v xml:space="preserve"> </v>
      </c>
      <c r="C487" s="13" t="str">
        <f>IFERROR(IF(A487&lt;1,'Matriz Nº1 Identificación'!B487,'Matriz Nº2 Análisis'!E487)," ")</f>
        <v xml:space="preserve"> </v>
      </c>
      <c r="D487" s="13" t="str">
        <f>IF(A487&lt;1,'Matriz Nº1 Identificación'!B487,'Matriz Nº2 Análisis'!I487)</f>
        <v xml:space="preserve"> </v>
      </c>
      <c r="E487" s="102"/>
      <c r="F487" s="103"/>
      <c r="G487" s="103"/>
      <c r="H487" s="103"/>
      <c r="I487" s="96" t="str">
        <f>IFERROR(VLOOKUP(D487,'Tabla 12'!$B$4:$E$6,3,FALSE)," ")</f>
        <v xml:space="preserve"> </v>
      </c>
      <c r="J487" s="95" t="str">
        <f>IFERROR(VLOOKUP(I487,'Tabla 12'!$D$5:$E$6,2,FALSE)," ")</f>
        <v xml:space="preserve"> </v>
      </c>
      <c r="K487" s="10"/>
      <c r="L487" s="10"/>
      <c r="M487" s="9"/>
      <c r="N487" s="10"/>
      <c r="O487" s="10"/>
      <c r="P487" s="10"/>
      <c r="Q487" s="10"/>
      <c r="R487" s="10"/>
      <c r="S487" s="10"/>
      <c r="T487" s="10"/>
      <c r="U487" s="10"/>
      <c r="V487" s="10"/>
      <c r="W487" s="10"/>
    </row>
    <row r="488" spans="1:23" ht="36.75" customHeight="1" x14ac:dyDescent="0.3">
      <c r="A488" s="4" t="str">
        <f>'Matriz Nº2 Análisis'!A488</f>
        <v>53. 2</v>
      </c>
      <c r="B488" s="13" t="str">
        <f>IF(A488&lt;1,'Matriz Nº1 Identificación'!F488,'Matriz Nº2 Análisis'!B488)</f>
        <v xml:space="preserve"> </v>
      </c>
      <c r="C488" s="13" t="str">
        <f>IFERROR(IF(A488&lt;1,'Matriz Nº1 Identificación'!B488,'Matriz Nº2 Análisis'!E488)," ")</f>
        <v xml:space="preserve"> </v>
      </c>
      <c r="D488" s="13" t="str">
        <f>IF(A488&lt;1,'Matriz Nº1 Identificación'!B488,'Matriz Nº2 Análisis'!I488)</f>
        <v xml:space="preserve"> </v>
      </c>
      <c r="E488" s="102"/>
      <c r="F488" s="103"/>
      <c r="G488" s="103"/>
      <c r="H488" s="103"/>
      <c r="I488" s="96" t="str">
        <f>IFERROR(VLOOKUP(D488,'Tabla 12'!$B$4:$E$6,3,FALSE)," ")</f>
        <v xml:space="preserve"> </v>
      </c>
      <c r="J488" s="95" t="str">
        <f>IFERROR(VLOOKUP(I488,'Tabla 12'!$D$5:$E$6,2,FALSE)," ")</f>
        <v xml:space="preserve"> </v>
      </c>
      <c r="K488" s="10"/>
      <c r="L488" s="10"/>
      <c r="M488" s="9"/>
      <c r="N488" s="10"/>
      <c r="O488" s="10"/>
      <c r="P488" s="10"/>
      <c r="Q488" s="10"/>
      <c r="R488" s="10"/>
      <c r="S488" s="10"/>
      <c r="T488" s="10"/>
      <c r="U488" s="10"/>
      <c r="V488" s="10"/>
      <c r="W488" s="10"/>
    </row>
    <row r="489" spans="1:23" ht="36.75" customHeight="1" x14ac:dyDescent="0.3">
      <c r="A489" s="4" t="str">
        <f>'Matriz Nº2 Análisis'!A489</f>
        <v>53. 3</v>
      </c>
      <c r="B489" s="13" t="str">
        <f>IF(A489&lt;1,'Matriz Nº1 Identificación'!F489,'Matriz Nº2 Análisis'!B489)</f>
        <v xml:space="preserve"> </v>
      </c>
      <c r="C489" s="13" t="str">
        <f>IFERROR(IF(A489&lt;1,'Matriz Nº1 Identificación'!B489,'Matriz Nº2 Análisis'!E489)," ")</f>
        <v xml:space="preserve"> </v>
      </c>
      <c r="D489" s="13" t="str">
        <f>IF(A489&lt;1,'Matriz Nº1 Identificación'!B489,'Matriz Nº2 Análisis'!I489)</f>
        <v xml:space="preserve"> </v>
      </c>
      <c r="E489" s="102"/>
      <c r="F489" s="103"/>
      <c r="G489" s="103"/>
      <c r="H489" s="103"/>
      <c r="I489" s="96" t="str">
        <f>IFERROR(VLOOKUP(D489,'Tabla 12'!$B$4:$E$6,3,FALSE)," ")</f>
        <v xml:space="preserve"> </v>
      </c>
      <c r="J489" s="95" t="str">
        <f>IFERROR(VLOOKUP(I489,'Tabla 12'!$D$5:$E$6,2,FALSE)," ")</f>
        <v xml:space="preserve"> </v>
      </c>
      <c r="K489" s="10"/>
      <c r="L489" s="10"/>
      <c r="M489" s="9"/>
      <c r="N489" s="10"/>
      <c r="O489" s="10"/>
      <c r="P489" s="10"/>
      <c r="Q489" s="10"/>
      <c r="R489" s="10"/>
      <c r="S489" s="10"/>
      <c r="T489" s="10"/>
      <c r="U489" s="10"/>
      <c r="V489" s="10"/>
      <c r="W489" s="10"/>
    </row>
    <row r="490" spans="1:23" ht="36.75" customHeight="1" x14ac:dyDescent="0.3">
      <c r="A490" s="4" t="str">
        <f>'Matriz Nº2 Análisis'!A490</f>
        <v>53. 4</v>
      </c>
      <c r="B490" s="13" t="str">
        <f>IF(A490&lt;1,'Matriz Nº1 Identificación'!F490,'Matriz Nº2 Análisis'!B490)</f>
        <v xml:space="preserve"> </v>
      </c>
      <c r="C490" s="13" t="str">
        <f>IFERROR(IF(A490&lt;1,'Matriz Nº1 Identificación'!B490,'Matriz Nº2 Análisis'!E490)," ")</f>
        <v xml:space="preserve"> </v>
      </c>
      <c r="D490" s="13" t="str">
        <f>IF(A490&lt;1,'Matriz Nº1 Identificación'!B490,'Matriz Nº2 Análisis'!I490)</f>
        <v xml:space="preserve"> </v>
      </c>
      <c r="E490" s="102"/>
      <c r="F490" s="103"/>
      <c r="G490" s="103"/>
      <c r="H490" s="103"/>
      <c r="I490" s="96" t="str">
        <f>IFERROR(VLOOKUP(D490,'Tabla 12'!$B$4:$E$6,3,FALSE)," ")</f>
        <v xml:space="preserve"> </v>
      </c>
      <c r="J490" s="95" t="str">
        <f>IFERROR(VLOOKUP(I490,'Tabla 12'!$D$5:$E$6,2,FALSE)," ")</f>
        <v xml:space="preserve"> </v>
      </c>
      <c r="K490" s="10"/>
      <c r="L490" s="10"/>
      <c r="M490" s="9"/>
      <c r="N490" s="10"/>
      <c r="O490" s="10"/>
      <c r="P490" s="10"/>
      <c r="Q490" s="10"/>
      <c r="R490" s="10"/>
      <c r="S490" s="10"/>
      <c r="T490" s="10"/>
      <c r="U490" s="10"/>
      <c r="V490" s="10"/>
      <c r="W490" s="10"/>
    </row>
    <row r="491" spans="1:23" ht="36.75" customHeight="1" x14ac:dyDescent="0.3">
      <c r="A491" s="4" t="str">
        <f>'Matriz Nº2 Análisis'!A491</f>
        <v>53. 5</v>
      </c>
      <c r="B491" s="13" t="str">
        <f>IF(A491&lt;1,'Matriz Nº1 Identificación'!F491,'Matriz Nº2 Análisis'!B491)</f>
        <v xml:space="preserve"> </v>
      </c>
      <c r="C491" s="13" t="str">
        <f>IFERROR(IF(A491&lt;1,'Matriz Nº1 Identificación'!B491,'Matriz Nº2 Análisis'!E491)," ")</f>
        <v xml:space="preserve"> </v>
      </c>
      <c r="D491" s="13" t="str">
        <f>IF(A491&lt;1,'Matriz Nº1 Identificación'!B491,'Matriz Nº2 Análisis'!I491)</f>
        <v xml:space="preserve"> </v>
      </c>
      <c r="E491" s="102"/>
      <c r="F491" s="103"/>
      <c r="G491" s="103"/>
      <c r="H491" s="103"/>
      <c r="I491" s="96" t="str">
        <f>IFERROR(VLOOKUP(D491,'Tabla 12'!$B$4:$E$6,3,FALSE)," ")</f>
        <v xml:space="preserve"> </v>
      </c>
      <c r="J491" s="95" t="str">
        <f>IFERROR(VLOOKUP(I491,'Tabla 12'!$D$5:$E$6,2,FALSE)," ")</f>
        <v xml:space="preserve"> </v>
      </c>
      <c r="K491" s="10"/>
      <c r="L491" s="10"/>
      <c r="M491" s="9"/>
      <c r="N491" s="10"/>
      <c r="O491" s="10"/>
      <c r="P491" s="10"/>
      <c r="Q491" s="10"/>
      <c r="R491" s="10"/>
      <c r="S491" s="10"/>
      <c r="T491" s="10"/>
      <c r="U491" s="10"/>
      <c r="V491" s="10"/>
      <c r="W491" s="10"/>
    </row>
    <row r="492" spans="1:23" ht="36.75" customHeight="1" x14ac:dyDescent="0.3">
      <c r="A492" s="4" t="str">
        <f>'Matriz Nº2 Análisis'!A492</f>
        <v>53. 6</v>
      </c>
      <c r="B492" s="13" t="str">
        <f>IF(A492&lt;1,'Matriz Nº1 Identificación'!F492,'Matriz Nº2 Análisis'!B492)</f>
        <v xml:space="preserve"> </v>
      </c>
      <c r="C492" s="13" t="str">
        <f>IFERROR(IF(A492&lt;1,'Matriz Nº1 Identificación'!B492,'Matriz Nº2 Análisis'!E492)," ")</f>
        <v xml:space="preserve"> </v>
      </c>
      <c r="D492" s="13" t="str">
        <f>IF(A492&lt;1,'Matriz Nº1 Identificación'!B492,'Matriz Nº2 Análisis'!I492)</f>
        <v xml:space="preserve"> </v>
      </c>
      <c r="E492" s="102"/>
      <c r="F492" s="103"/>
      <c r="G492" s="103"/>
      <c r="H492" s="103"/>
      <c r="I492" s="96" t="str">
        <f>IFERROR(VLOOKUP(D492,'Tabla 12'!$B$4:$E$6,3,FALSE)," ")</f>
        <v xml:space="preserve"> </v>
      </c>
      <c r="J492" s="95" t="str">
        <f>IFERROR(VLOOKUP(I492,'Tabla 12'!$D$5:$E$6,2,FALSE)," ")</f>
        <v xml:space="preserve"> </v>
      </c>
      <c r="K492" s="10"/>
      <c r="L492" s="10"/>
      <c r="M492" s="9"/>
      <c r="N492" s="10"/>
      <c r="O492" s="10"/>
      <c r="P492" s="10"/>
      <c r="Q492" s="10"/>
      <c r="R492" s="10"/>
      <c r="S492" s="10"/>
      <c r="T492" s="10"/>
      <c r="U492" s="10"/>
      <c r="V492" s="10"/>
      <c r="W492" s="10"/>
    </row>
    <row r="493" spans="1:23" ht="36.75" customHeight="1" thickBot="1" x14ac:dyDescent="0.35">
      <c r="A493" s="4" t="str">
        <f>'Matriz Nº2 Análisis'!A493</f>
        <v>53. 7</v>
      </c>
      <c r="B493" s="13" t="str">
        <f>IF(A493&lt;1,'Matriz Nº1 Identificación'!F493,'Matriz Nº2 Análisis'!B493)</f>
        <v xml:space="preserve"> </v>
      </c>
      <c r="C493" s="13" t="str">
        <f>IFERROR(IF(A493&lt;1,'Matriz Nº1 Identificación'!B493,'Matriz Nº2 Análisis'!E493)," ")</f>
        <v xml:space="preserve"> </v>
      </c>
      <c r="D493" s="13" t="str">
        <f>IF(A493&lt;1,'Matriz Nº1 Identificación'!B493,'Matriz Nº2 Análisis'!I493)</f>
        <v xml:space="preserve"> </v>
      </c>
      <c r="E493" s="102"/>
      <c r="F493" s="103"/>
      <c r="G493" s="103"/>
      <c r="H493" s="103"/>
      <c r="I493" s="96" t="str">
        <f>IFERROR(VLOOKUP(D493,'Tabla 12'!$B$4:$E$6,3,FALSE)," ")</f>
        <v xml:space="preserve"> </v>
      </c>
      <c r="J493" s="95" t="str">
        <f>IFERROR(VLOOKUP(I493,'Tabla 12'!$D$5:$E$6,2,FALSE)," ")</f>
        <v xml:space="preserve"> </v>
      </c>
      <c r="K493" s="10"/>
      <c r="L493" s="10"/>
      <c r="M493" s="9"/>
      <c r="N493" s="10"/>
      <c r="O493" s="10"/>
      <c r="P493" s="10"/>
      <c r="Q493" s="10"/>
      <c r="R493" s="10"/>
      <c r="S493" s="10"/>
      <c r="T493" s="10"/>
      <c r="U493" s="10"/>
      <c r="V493" s="10"/>
      <c r="W493" s="10"/>
    </row>
    <row r="494" spans="1:23" ht="34.5" customHeight="1" thickBot="1" x14ac:dyDescent="0.35">
      <c r="A494" s="73" t="str">
        <f>'Matriz Nº1 Identificación'!A494</f>
        <v xml:space="preserve">Objetivo Estratégico: </v>
      </c>
      <c r="B494" s="427">
        <f>+'Matriz Nº1 Identificación'!B494:H494</f>
        <v>0</v>
      </c>
      <c r="C494" s="428"/>
      <c r="D494" s="428"/>
      <c r="E494" s="428"/>
      <c r="F494" s="428"/>
      <c r="G494" s="428"/>
      <c r="H494" s="428"/>
      <c r="I494" s="428"/>
      <c r="J494" s="428"/>
    </row>
    <row r="495" spans="1:23" ht="34.5" customHeight="1" x14ac:dyDescent="0.3">
      <c r="A495" s="12" t="str">
        <f>'Matriz Nº1 Identificación'!A495</f>
        <v>Objetivo táctico</v>
      </c>
      <c r="B495" s="168" t="str">
        <f>+'Matriz Nº1 Identificación'!B495:H495</f>
        <v xml:space="preserve">54. </v>
      </c>
      <c r="C495" s="169"/>
      <c r="D495" s="169"/>
      <c r="E495" s="169"/>
      <c r="F495" s="170"/>
      <c r="G495" s="170"/>
      <c r="H495" s="170"/>
      <c r="I495" s="170"/>
      <c r="J495" s="171"/>
    </row>
    <row r="496" spans="1:23" ht="36.75" customHeight="1" x14ac:dyDescent="0.3">
      <c r="A496" s="4" t="str">
        <f>'Matriz Nº2 Análisis'!A496</f>
        <v>54. 1</v>
      </c>
      <c r="B496" s="13" t="str">
        <f>IF(A496&lt;1,'Matriz Nº1 Identificación'!F496,'Matriz Nº2 Análisis'!B496)</f>
        <v xml:space="preserve"> </v>
      </c>
      <c r="C496" s="13" t="str">
        <f>IFERROR(IF(A496&lt;1,'Matriz Nº1 Identificación'!B496,'Matriz Nº2 Análisis'!E496)," ")</f>
        <v xml:space="preserve"> </v>
      </c>
      <c r="D496" s="13" t="str">
        <f>IF(A496&lt;1,'Matriz Nº1 Identificación'!B496,'Matriz Nº2 Análisis'!I496)</f>
        <v xml:space="preserve"> </v>
      </c>
      <c r="E496" s="102"/>
      <c r="F496" s="103"/>
      <c r="G496" s="103"/>
      <c r="H496" s="103"/>
      <c r="I496" s="96" t="str">
        <f>IFERROR(VLOOKUP(D496,'Tabla 12'!$B$4:$E$6,3,FALSE)," ")</f>
        <v xml:space="preserve"> </v>
      </c>
      <c r="J496" s="95" t="str">
        <f>IFERROR(VLOOKUP(I496,'Tabla 12'!$D$5:$E$6,2,FALSE)," ")</f>
        <v xml:space="preserve"> </v>
      </c>
      <c r="K496" s="10"/>
      <c r="L496" s="10"/>
      <c r="M496" s="9"/>
      <c r="N496" s="10"/>
      <c r="O496" s="10"/>
      <c r="P496" s="10"/>
      <c r="Q496" s="10"/>
      <c r="R496" s="10"/>
      <c r="S496" s="10"/>
      <c r="T496" s="10"/>
      <c r="U496" s="10"/>
      <c r="V496" s="10"/>
      <c r="W496" s="10"/>
    </row>
    <row r="497" spans="1:23" ht="36.75" customHeight="1" x14ac:dyDescent="0.3">
      <c r="A497" s="4" t="str">
        <f>'Matriz Nº2 Análisis'!A497</f>
        <v>54. 2</v>
      </c>
      <c r="B497" s="13" t="str">
        <f>IF(A497&lt;1,'Matriz Nº1 Identificación'!F497,'Matriz Nº2 Análisis'!B497)</f>
        <v xml:space="preserve"> </v>
      </c>
      <c r="C497" s="13" t="str">
        <f>IFERROR(IF(A497&lt;1,'Matriz Nº1 Identificación'!B497,'Matriz Nº2 Análisis'!E497)," ")</f>
        <v xml:space="preserve"> </v>
      </c>
      <c r="D497" s="13" t="str">
        <f>IF(A497&lt;1,'Matriz Nº1 Identificación'!B497,'Matriz Nº2 Análisis'!I497)</f>
        <v xml:space="preserve"> </v>
      </c>
      <c r="E497" s="102"/>
      <c r="F497" s="103"/>
      <c r="G497" s="103"/>
      <c r="H497" s="103"/>
      <c r="I497" s="96" t="str">
        <f>IFERROR(VLOOKUP(D497,'Tabla 12'!$B$4:$E$6,3,FALSE)," ")</f>
        <v xml:space="preserve"> </v>
      </c>
      <c r="J497" s="95" t="str">
        <f>IFERROR(VLOOKUP(I497,'Tabla 12'!$D$5:$E$6,2,FALSE)," ")</f>
        <v xml:space="preserve"> </v>
      </c>
      <c r="K497" s="10"/>
      <c r="L497" s="10"/>
      <c r="M497" s="9"/>
      <c r="N497" s="10"/>
      <c r="O497" s="10"/>
      <c r="P497" s="10"/>
      <c r="Q497" s="10"/>
      <c r="R497" s="10"/>
      <c r="S497" s="10"/>
      <c r="T497" s="10"/>
      <c r="U497" s="10"/>
      <c r="V497" s="10"/>
      <c r="W497" s="10"/>
    </row>
    <row r="498" spans="1:23" ht="36.75" customHeight="1" x14ac:dyDescent="0.3">
      <c r="A498" s="4" t="str">
        <f>'Matriz Nº2 Análisis'!A498</f>
        <v>54. 3</v>
      </c>
      <c r="B498" s="13" t="str">
        <f>IF(A498&lt;1,'Matriz Nº1 Identificación'!F498,'Matriz Nº2 Análisis'!B498)</f>
        <v xml:space="preserve"> </v>
      </c>
      <c r="C498" s="13" t="str">
        <f>IFERROR(IF(A498&lt;1,'Matriz Nº1 Identificación'!B498,'Matriz Nº2 Análisis'!E498)," ")</f>
        <v xml:space="preserve"> </v>
      </c>
      <c r="D498" s="13" t="str">
        <f>IF(A498&lt;1,'Matriz Nº1 Identificación'!B498,'Matriz Nº2 Análisis'!I498)</f>
        <v xml:space="preserve"> </v>
      </c>
      <c r="E498" s="102"/>
      <c r="F498" s="103"/>
      <c r="G498" s="103"/>
      <c r="H498" s="103"/>
      <c r="I498" s="96" t="str">
        <f>IFERROR(VLOOKUP(D498,'Tabla 12'!$B$4:$E$6,3,FALSE)," ")</f>
        <v xml:space="preserve"> </v>
      </c>
      <c r="J498" s="95" t="str">
        <f>IFERROR(VLOOKUP(I498,'Tabla 12'!$D$5:$E$6,2,FALSE)," ")</f>
        <v xml:space="preserve"> </v>
      </c>
      <c r="K498" s="10"/>
      <c r="L498" s="10"/>
      <c r="M498" s="9"/>
      <c r="N498" s="10"/>
      <c r="O498" s="10"/>
      <c r="P498" s="10"/>
      <c r="Q498" s="10"/>
      <c r="R498" s="10"/>
      <c r="S498" s="10"/>
      <c r="T498" s="10"/>
      <c r="U498" s="10"/>
      <c r="V498" s="10"/>
      <c r="W498" s="10"/>
    </row>
    <row r="499" spans="1:23" ht="36.75" customHeight="1" x14ac:dyDescent="0.3">
      <c r="A499" s="4" t="str">
        <f>'Matriz Nº2 Análisis'!A499</f>
        <v>54. 4</v>
      </c>
      <c r="B499" s="13" t="str">
        <f>IF(A499&lt;1,'Matriz Nº1 Identificación'!F499,'Matriz Nº2 Análisis'!B499)</f>
        <v xml:space="preserve"> </v>
      </c>
      <c r="C499" s="13" t="str">
        <f>IFERROR(IF(A499&lt;1,'Matriz Nº1 Identificación'!B499,'Matriz Nº2 Análisis'!E499)," ")</f>
        <v xml:space="preserve"> </v>
      </c>
      <c r="D499" s="13" t="str">
        <f>IF(A499&lt;1,'Matriz Nº1 Identificación'!B499,'Matriz Nº2 Análisis'!I499)</f>
        <v xml:space="preserve"> </v>
      </c>
      <c r="E499" s="102"/>
      <c r="F499" s="103"/>
      <c r="G499" s="103"/>
      <c r="H499" s="103"/>
      <c r="I499" s="96" t="str">
        <f>IFERROR(VLOOKUP(D499,'Tabla 12'!$B$4:$E$6,3,FALSE)," ")</f>
        <v xml:space="preserve"> </v>
      </c>
      <c r="J499" s="95" t="str">
        <f>IFERROR(VLOOKUP(I499,'Tabla 12'!$D$5:$E$6,2,FALSE)," ")</f>
        <v xml:space="preserve"> </v>
      </c>
      <c r="K499" s="10"/>
      <c r="L499" s="10"/>
      <c r="M499" s="9"/>
      <c r="N499" s="10"/>
      <c r="O499" s="10"/>
      <c r="P499" s="10"/>
      <c r="Q499" s="10"/>
      <c r="R499" s="10"/>
      <c r="S499" s="10"/>
      <c r="T499" s="10"/>
      <c r="U499" s="10"/>
      <c r="V499" s="10"/>
      <c r="W499" s="10"/>
    </row>
    <row r="500" spans="1:23" ht="36.75" customHeight="1" x14ac:dyDescent="0.3">
      <c r="A500" s="4" t="str">
        <f>'Matriz Nº2 Análisis'!A500</f>
        <v>54. 5</v>
      </c>
      <c r="B500" s="13" t="str">
        <f>IF(A500&lt;1,'Matriz Nº1 Identificación'!F500,'Matriz Nº2 Análisis'!B500)</f>
        <v xml:space="preserve"> </v>
      </c>
      <c r="C500" s="13" t="str">
        <f>IFERROR(IF(A500&lt;1,'Matriz Nº1 Identificación'!B500,'Matriz Nº2 Análisis'!E500)," ")</f>
        <v xml:space="preserve"> </v>
      </c>
      <c r="D500" s="13" t="str">
        <f>IF(A500&lt;1,'Matriz Nº1 Identificación'!B500,'Matriz Nº2 Análisis'!I500)</f>
        <v xml:space="preserve"> </v>
      </c>
      <c r="E500" s="102"/>
      <c r="F500" s="103"/>
      <c r="G500" s="103"/>
      <c r="H500" s="103"/>
      <c r="I500" s="96" t="str">
        <f>IFERROR(VLOOKUP(D500,'Tabla 12'!$B$4:$E$6,3,FALSE)," ")</f>
        <v xml:space="preserve"> </v>
      </c>
      <c r="J500" s="95" t="str">
        <f>IFERROR(VLOOKUP(I500,'Tabla 12'!$D$5:$E$6,2,FALSE)," ")</f>
        <v xml:space="preserve"> </v>
      </c>
      <c r="K500" s="10"/>
      <c r="L500" s="10"/>
      <c r="M500" s="9"/>
      <c r="N500" s="10"/>
      <c r="O500" s="10"/>
      <c r="P500" s="10"/>
      <c r="Q500" s="10"/>
      <c r="R500" s="10"/>
      <c r="S500" s="10"/>
      <c r="T500" s="10"/>
      <c r="U500" s="10"/>
      <c r="V500" s="10"/>
      <c r="W500" s="10"/>
    </row>
    <row r="501" spans="1:23" ht="36.75" customHeight="1" x14ac:dyDescent="0.3">
      <c r="A501" s="4" t="str">
        <f>'Matriz Nº2 Análisis'!A501</f>
        <v>54. 6</v>
      </c>
      <c r="B501" s="13" t="str">
        <f>IF(A501&lt;1,'Matriz Nº1 Identificación'!F501,'Matriz Nº2 Análisis'!B501)</f>
        <v xml:space="preserve"> </v>
      </c>
      <c r="C501" s="13" t="str">
        <f>IFERROR(IF(A501&lt;1,'Matriz Nº1 Identificación'!B501,'Matriz Nº2 Análisis'!E501)," ")</f>
        <v xml:space="preserve"> </v>
      </c>
      <c r="D501" s="13" t="str">
        <f>IF(A501&lt;1,'Matriz Nº1 Identificación'!B501,'Matriz Nº2 Análisis'!I501)</f>
        <v xml:space="preserve"> </v>
      </c>
      <c r="E501" s="102"/>
      <c r="F501" s="103"/>
      <c r="G501" s="103"/>
      <c r="H501" s="103"/>
      <c r="I501" s="96" t="str">
        <f>IFERROR(VLOOKUP(D501,'Tabla 12'!$B$4:$E$6,3,FALSE)," ")</f>
        <v xml:space="preserve"> </v>
      </c>
      <c r="J501" s="95" t="str">
        <f>IFERROR(VLOOKUP(I501,'Tabla 12'!$D$5:$E$6,2,FALSE)," ")</f>
        <v xml:space="preserve"> </v>
      </c>
      <c r="K501" s="10"/>
      <c r="L501" s="10"/>
      <c r="M501" s="9"/>
      <c r="N501" s="10"/>
      <c r="O501" s="10"/>
      <c r="P501" s="10"/>
      <c r="Q501" s="10"/>
      <c r="R501" s="10"/>
      <c r="S501" s="10"/>
      <c r="T501" s="10"/>
      <c r="U501" s="10"/>
      <c r="V501" s="10"/>
      <c r="W501" s="10"/>
    </row>
    <row r="502" spans="1:23" ht="36.75" customHeight="1" thickBot="1" x14ac:dyDescent="0.35">
      <c r="A502" s="4" t="str">
        <f>'Matriz Nº2 Análisis'!A502</f>
        <v>54. 7</v>
      </c>
      <c r="B502" s="13" t="str">
        <f>IF(A502&lt;1,'Matriz Nº1 Identificación'!F502,'Matriz Nº2 Análisis'!B502)</f>
        <v xml:space="preserve"> </v>
      </c>
      <c r="C502" s="13" t="str">
        <f>IFERROR(IF(A502&lt;1,'Matriz Nº1 Identificación'!B502,'Matriz Nº2 Análisis'!E502)," ")</f>
        <v xml:space="preserve"> </v>
      </c>
      <c r="D502" s="13" t="str">
        <f>IF(A502&lt;1,'Matriz Nº1 Identificación'!B502,'Matriz Nº2 Análisis'!I502)</f>
        <v xml:space="preserve"> </v>
      </c>
      <c r="E502" s="102"/>
      <c r="F502" s="103"/>
      <c r="G502" s="103"/>
      <c r="H502" s="103"/>
      <c r="I502" s="96" t="str">
        <f>IFERROR(VLOOKUP(D502,'Tabla 12'!$B$4:$E$6,3,FALSE)," ")</f>
        <v xml:space="preserve"> </v>
      </c>
      <c r="J502" s="95" t="str">
        <f>IFERROR(VLOOKUP(I502,'Tabla 12'!$D$5:$E$6,2,FALSE)," ")</f>
        <v xml:space="preserve"> </v>
      </c>
      <c r="K502" s="10"/>
      <c r="L502" s="10"/>
      <c r="M502" s="9"/>
      <c r="N502" s="10"/>
      <c r="O502" s="10"/>
      <c r="P502" s="10"/>
      <c r="Q502" s="10"/>
      <c r="R502" s="10"/>
      <c r="S502" s="10"/>
      <c r="T502" s="10"/>
      <c r="U502" s="10"/>
      <c r="V502" s="10"/>
      <c r="W502" s="10"/>
    </row>
    <row r="503" spans="1:23" ht="34.5" customHeight="1" thickBot="1" x14ac:dyDescent="0.35">
      <c r="A503" s="73" t="str">
        <f>'Matriz Nº1 Identificación'!A503</f>
        <v xml:space="preserve">Objetivo Estratégico: </v>
      </c>
      <c r="B503" s="427">
        <f>+'Matriz Nº1 Identificación'!B503:H503</f>
        <v>0</v>
      </c>
      <c r="C503" s="428"/>
      <c r="D503" s="428"/>
      <c r="E503" s="428"/>
      <c r="F503" s="428"/>
      <c r="G503" s="428"/>
      <c r="H503" s="428"/>
      <c r="I503" s="428"/>
      <c r="J503" s="428"/>
    </row>
    <row r="504" spans="1:23" ht="34.5" customHeight="1" x14ac:dyDescent="0.3">
      <c r="A504" s="12" t="str">
        <f>'Matriz Nº1 Identificación'!A504</f>
        <v>Objetivo táctico</v>
      </c>
      <c r="B504" s="168" t="str">
        <f>+'Matriz Nº1 Identificación'!B504:H504</f>
        <v xml:space="preserve">55. </v>
      </c>
      <c r="C504" s="169"/>
      <c r="D504" s="169"/>
      <c r="E504" s="169"/>
      <c r="F504" s="170"/>
      <c r="G504" s="170"/>
      <c r="H504" s="170"/>
      <c r="I504" s="170"/>
      <c r="J504" s="171"/>
    </row>
    <row r="505" spans="1:23" ht="36.75" customHeight="1" x14ac:dyDescent="0.3">
      <c r="A505" s="4" t="str">
        <f>'Matriz Nº2 Análisis'!A505</f>
        <v>55. 1</v>
      </c>
      <c r="B505" s="13" t="str">
        <f>IF(A505&lt;1,'Matriz Nº1 Identificación'!F505,'Matriz Nº2 Análisis'!B505)</f>
        <v xml:space="preserve"> </v>
      </c>
      <c r="C505" s="13" t="str">
        <f>IFERROR(IF(A505&lt;1,'Matriz Nº1 Identificación'!B505,'Matriz Nº2 Análisis'!E505)," ")</f>
        <v xml:space="preserve"> </v>
      </c>
      <c r="D505" s="13" t="str">
        <f>IF(A505&lt;1,'Matriz Nº1 Identificación'!B505,'Matriz Nº2 Análisis'!I505)</f>
        <v xml:space="preserve"> </v>
      </c>
      <c r="E505" s="102"/>
      <c r="F505" s="103"/>
      <c r="G505" s="103"/>
      <c r="H505" s="103"/>
      <c r="I505" s="96" t="str">
        <f>IFERROR(VLOOKUP(D505,'Tabla 12'!$B$4:$E$6,3,FALSE)," ")</f>
        <v xml:space="preserve"> </v>
      </c>
      <c r="J505" s="95" t="str">
        <f>IFERROR(VLOOKUP(I505,'Tabla 12'!$D$5:$E$6,2,FALSE)," ")</f>
        <v xml:space="preserve"> </v>
      </c>
      <c r="K505" s="10"/>
      <c r="L505" s="10"/>
      <c r="M505" s="9"/>
      <c r="N505" s="10"/>
      <c r="O505" s="10"/>
      <c r="P505" s="10"/>
      <c r="Q505" s="10"/>
      <c r="R505" s="10"/>
      <c r="S505" s="10"/>
      <c r="T505" s="10"/>
      <c r="U505" s="10"/>
      <c r="V505" s="10"/>
      <c r="W505" s="10"/>
    </row>
    <row r="506" spans="1:23" ht="36.75" customHeight="1" x14ac:dyDescent="0.3">
      <c r="A506" s="4" t="str">
        <f>'Matriz Nº2 Análisis'!A506</f>
        <v>55. 2</v>
      </c>
      <c r="B506" s="13" t="str">
        <f>IF(A506&lt;1,'Matriz Nº1 Identificación'!F506,'Matriz Nº2 Análisis'!B506)</f>
        <v xml:space="preserve"> </v>
      </c>
      <c r="C506" s="13" t="str">
        <f>IFERROR(IF(A506&lt;1,'Matriz Nº1 Identificación'!B506,'Matriz Nº2 Análisis'!E506)," ")</f>
        <v xml:space="preserve"> </v>
      </c>
      <c r="D506" s="13" t="str">
        <f>IF(A506&lt;1,'Matriz Nº1 Identificación'!B506,'Matriz Nº2 Análisis'!I506)</f>
        <v xml:space="preserve"> </v>
      </c>
      <c r="E506" s="102"/>
      <c r="F506" s="103"/>
      <c r="G506" s="103"/>
      <c r="H506" s="103"/>
      <c r="I506" s="96" t="str">
        <f>IFERROR(VLOOKUP(D506,'Tabla 12'!$B$4:$E$6,3,FALSE)," ")</f>
        <v xml:space="preserve"> </v>
      </c>
      <c r="J506" s="95" t="str">
        <f>IFERROR(VLOOKUP(I506,'Tabla 12'!$D$5:$E$6,2,FALSE)," ")</f>
        <v xml:space="preserve"> </v>
      </c>
      <c r="K506" s="10"/>
      <c r="L506" s="10"/>
      <c r="M506" s="9"/>
      <c r="N506" s="10"/>
      <c r="O506" s="10"/>
      <c r="P506" s="10"/>
      <c r="Q506" s="10"/>
      <c r="R506" s="10"/>
      <c r="S506" s="10"/>
      <c r="T506" s="10"/>
      <c r="U506" s="10"/>
      <c r="V506" s="10"/>
      <c r="W506" s="10"/>
    </row>
    <row r="507" spans="1:23" ht="36.75" customHeight="1" x14ac:dyDescent="0.3">
      <c r="A507" s="4" t="str">
        <f>'Matriz Nº2 Análisis'!A507</f>
        <v>55. 3</v>
      </c>
      <c r="B507" s="13" t="str">
        <f>IF(A507&lt;1,'Matriz Nº1 Identificación'!F507,'Matriz Nº2 Análisis'!B507)</f>
        <v xml:space="preserve"> </v>
      </c>
      <c r="C507" s="13" t="str">
        <f>IFERROR(IF(A507&lt;1,'Matriz Nº1 Identificación'!B507,'Matriz Nº2 Análisis'!E507)," ")</f>
        <v xml:space="preserve"> </v>
      </c>
      <c r="D507" s="13" t="str">
        <f>IF(A507&lt;1,'Matriz Nº1 Identificación'!B507,'Matriz Nº2 Análisis'!I507)</f>
        <v xml:space="preserve"> </v>
      </c>
      <c r="E507" s="102"/>
      <c r="F507" s="103"/>
      <c r="G507" s="103"/>
      <c r="H507" s="103"/>
      <c r="I507" s="96" t="str">
        <f>IFERROR(VLOOKUP(D507,'Tabla 12'!$B$4:$E$6,3,FALSE)," ")</f>
        <v xml:space="preserve"> </v>
      </c>
      <c r="J507" s="95" t="str">
        <f>IFERROR(VLOOKUP(I507,'Tabla 12'!$D$5:$E$6,2,FALSE)," ")</f>
        <v xml:space="preserve"> </v>
      </c>
      <c r="K507" s="10"/>
      <c r="L507" s="10"/>
      <c r="M507" s="9"/>
      <c r="N507" s="10"/>
      <c r="O507" s="10"/>
      <c r="P507" s="10"/>
      <c r="Q507" s="10"/>
      <c r="R507" s="10"/>
      <c r="S507" s="10"/>
      <c r="T507" s="10"/>
      <c r="U507" s="10"/>
      <c r="V507" s="10"/>
      <c r="W507" s="10"/>
    </row>
    <row r="508" spans="1:23" ht="36.75" customHeight="1" x14ac:dyDescent="0.3">
      <c r="A508" s="4" t="str">
        <f>'Matriz Nº2 Análisis'!A508</f>
        <v>55. 4</v>
      </c>
      <c r="B508" s="13" t="str">
        <f>IF(A508&lt;1,'Matriz Nº1 Identificación'!F508,'Matriz Nº2 Análisis'!B508)</f>
        <v xml:space="preserve"> </v>
      </c>
      <c r="C508" s="13" t="str">
        <f>IFERROR(IF(A508&lt;1,'Matriz Nº1 Identificación'!B508,'Matriz Nº2 Análisis'!E508)," ")</f>
        <v xml:space="preserve"> </v>
      </c>
      <c r="D508" s="13" t="str">
        <f>IF(A508&lt;1,'Matriz Nº1 Identificación'!B508,'Matriz Nº2 Análisis'!I508)</f>
        <v xml:space="preserve"> </v>
      </c>
      <c r="E508" s="102"/>
      <c r="F508" s="103"/>
      <c r="G508" s="103"/>
      <c r="H508" s="103"/>
      <c r="I508" s="96" t="str">
        <f>IFERROR(VLOOKUP(D508,'Tabla 12'!$B$4:$E$6,3,FALSE)," ")</f>
        <v xml:space="preserve"> </v>
      </c>
      <c r="J508" s="95" t="str">
        <f>IFERROR(VLOOKUP(I508,'Tabla 12'!$D$5:$E$6,2,FALSE)," ")</f>
        <v xml:space="preserve"> </v>
      </c>
      <c r="K508" s="10"/>
      <c r="L508" s="10"/>
      <c r="M508" s="9"/>
      <c r="N508" s="10"/>
      <c r="O508" s="10"/>
      <c r="P508" s="10"/>
      <c r="Q508" s="10"/>
      <c r="R508" s="10"/>
      <c r="S508" s="10"/>
      <c r="T508" s="10"/>
      <c r="U508" s="10"/>
      <c r="V508" s="10"/>
      <c r="W508" s="10"/>
    </row>
    <row r="509" spans="1:23" ht="36.75" customHeight="1" x14ac:dyDescent="0.3">
      <c r="A509" s="4" t="str">
        <f>'Matriz Nº2 Análisis'!A509</f>
        <v>55. 5</v>
      </c>
      <c r="B509" s="13" t="str">
        <f>IF(A509&lt;1,'Matriz Nº1 Identificación'!F509,'Matriz Nº2 Análisis'!B509)</f>
        <v xml:space="preserve"> </v>
      </c>
      <c r="C509" s="13" t="str">
        <f>IFERROR(IF(A509&lt;1,'Matriz Nº1 Identificación'!B509,'Matriz Nº2 Análisis'!E509)," ")</f>
        <v xml:space="preserve"> </v>
      </c>
      <c r="D509" s="13" t="str">
        <f>IF(A509&lt;1,'Matriz Nº1 Identificación'!B509,'Matriz Nº2 Análisis'!I509)</f>
        <v xml:space="preserve"> </v>
      </c>
      <c r="E509" s="102"/>
      <c r="F509" s="103"/>
      <c r="G509" s="103"/>
      <c r="H509" s="103"/>
      <c r="I509" s="96" t="str">
        <f>IFERROR(VLOOKUP(D509,'Tabla 12'!$B$4:$E$6,3,FALSE)," ")</f>
        <v xml:space="preserve"> </v>
      </c>
      <c r="J509" s="95" t="str">
        <f>IFERROR(VLOOKUP(I509,'Tabla 12'!$D$5:$E$6,2,FALSE)," ")</f>
        <v xml:space="preserve"> </v>
      </c>
      <c r="K509" s="10"/>
      <c r="L509" s="10"/>
      <c r="M509" s="9"/>
      <c r="N509" s="10"/>
      <c r="O509" s="10"/>
      <c r="P509" s="10"/>
      <c r="Q509" s="10"/>
      <c r="R509" s="10"/>
      <c r="S509" s="10"/>
      <c r="T509" s="10"/>
      <c r="U509" s="10"/>
      <c r="V509" s="10"/>
      <c r="W509" s="10"/>
    </row>
    <row r="510" spans="1:23" ht="36.75" customHeight="1" x14ac:dyDescent="0.3">
      <c r="A510" s="4" t="str">
        <f>'Matriz Nº2 Análisis'!A510</f>
        <v>55. 6</v>
      </c>
      <c r="B510" s="13" t="str">
        <f>IF(A510&lt;1,'Matriz Nº1 Identificación'!F510,'Matriz Nº2 Análisis'!B510)</f>
        <v xml:space="preserve"> </v>
      </c>
      <c r="C510" s="13" t="str">
        <f>IFERROR(IF(A510&lt;1,'Matriz Nº1 Identificación'!B510,'Matriz Nº2 Análisis'!E510)," ")</f>
        <v xml:space="preserve"> </v>
      </c>
      <c r="D510" s="13" t="str">
        <f>IF(A510&lt;1,'Matriz Nº1 Identificación'!B510,'Matriz Nº2 Análisis'!I510)</f>
        <v xml:space="preserve"> </v>
      </c>
      <c r="E510" s="102"/>
      <c r="F510" s="103"/>
      <c r="G510" s="103"/>
      <c r="H510" s="103"/>
      <c r="I510" s="96" t="str">
        <f>IFERROR(VLOOKUP(D510,'Tabla 12'!$B$4:$E$6,3,FALSE)," ")</f>
        <v xml:space="preserve"> </v>
      </c>
      <c r="J510" s="95" t="str">
        <f>IFERROR(VLOOKUP(I510,'Tabla 12'!$D$5:$E$6,2,FALSE)," ")</f>
        <v xml:space="preserve"> </v>
      </c>
      <c r="K510" s="10"/>
      <c r="L510" s="10"/>
      <c r="M510" s="9"/>
      <c r="N510" s="10"/>
      <c r="O510" s="10"/>
      <c r="P510" s="10"/>
      <c r="Q510" s="10"/>
      <c r="R510" s="10"/>
      <c r="S510" s="10"/>
      <c r="T510" s="10"/>
      <c r="U510" s="10"/>
      <c r="V510" s="10"/>
      <c r="W510" s="10"/>
    </row>
    <row r="511" spans="1:23" ht="36.75" customHeight="1" thickBot="1" x14ac:dyDescent="0.35">
      <c r="A511" s="4" t="str">
        <f>'Matriz Nº2 Análisis'!A511</f>
        <v>55. 7</v>
      </c>
      <c r="B511" s="13" t="str">
        <f>IF(A511&lt;1,'Matriz Nº1 Identificación'!F511,'Matriz Nº2 Análisis'!B511)</f>
        <v xml:space="preserve"> </v>
      </c>
      <c r="C511" s="13" t="str">
        <f>IFERROR(IF(A511&lt;1,'Matriz Nº1 Identificación'!B511,'Matriz Nº2 Análisis'!E511)," ")</f>
        <v xml:space="preserve"> </v>
      </c>
      <c r="D511" s="13" t="str">
        <f>IF(A511&lt;1,'Matriz Nº1 Identificación'!B511,'Matriz Nº2 Análisis'!I511)</f>
        <v xml:space="preserve"> </v>
      </c>
      <c r="E511" s="102"/>
      <c r="F511" s="103"/>
      <c r="G511" s="103"/>
      <c r="H511" s="103"/>
      <c r="I511" s="96" t="str">
        <f>IFERROR(VLOOKUP(D511,'Tabla 12'!$B$4:$E$6,3,FALSE)," ")</f>
        <v xml:space="preserve"> </v>
      </c>
      <c r="J511" s="95" t="str">
        <f>IFERROR(VLOOKUP(I511,'Tabla 12'!$D$5:$E$6,2,FALSE)," ")</f>
        <v xml:space="preserve"> </v>
      </c>
      <c r="K511" s="10"/>
      <c r="L511" s="10"/>
      <c r="M511" s="9"/>
      <c r="N511" s="10"/>
      <c r="O511" s="10"/>
      <c r="P511" s="10"/>
      <c r="Q511" s="10"/>
      <c r="R511" s="10"/>
      <c r="S511" s="10"/>
      <c r="T511" s="10"/>
      <c r="U511" s="10"/>
      <c r="V511" s="10"/>
      <c r="W511" s="10"/>
    </row>
    <row r="512" spans="1:23" ht="34.5" customHeight="1" thickBot="1" x14ac:dyDescent="0.35">
      <c r="A512" s="73" t="str">
        <f>'Matriz Nº1 Identificación'!A512</f>
        <v xml:space="preserve">Objetivo Estratégico: </v>
      </c>
      <c r="B512" s="427">
        <f>+'Matriz Nº1 Identificación'!B512:H512</f>
        <v>0</v>
      </c>
      <c r="C512" s="428"/>
      <c r="D512" s="428"/>
      <c r="E512" s="428"/>
      <c r="F512" s="428"/>
      <c r="G512" s="428"/>
      <c r="H512" s="428"/>
      <c r="I512" s="428"/>
      <c r="J512" s="428"/>
    </row>
    <row r="513" spans="1:23" ht="34.5" customHeight="1" x14ac:dyDescent="0.3">
      <c r="A513" s="12" t="str">
        <f>'Matriz Nº1 Identificación'!A513</f>
        <v>Objetivo táctico</v>
      </c>
      <c r="B513" s="168" t="str">
        <f>+'Matriz Nº1 Identificación'!B513:H513</f>
        <v xml:space="preserve">56. </v>
      </c>
      <c r="C513" s="169"/>
      <c r="D513" s="169"/>
      <c r="E513" s="169"/>
      <c r="F513" s="170"/>
      <c r="G513" s="170"/>
      <c r="H513" s="170"/>
      <c r="I513" s="170"/>
      <c r="J513" s="171"/>
    </row>
    <row r="514" spans="1:23" ht="36.75" customHeight="1" x14ac:dyDescent="0.3">
      <c r="A514" s="4" t="str">
        <f>'Matriz Nº2 Análisis'!A514</f>
        <v>56. 1</v>
      </c>
      <c r="B514" s="13" t="str">
        <f>IF(A514&lt;1,'Matriz Nº1 Identificación'!F514,'Matriz Nº2 Análisis'!B514)</f>
        <v xml:space="preserve"> </v>
      </c>
      <c r="C514" s="13" t="str">
        <f>IFERROR(IF(A514&lt;1,'Matriz Nº1 Identificación'!B514,'Matriz Nº2 Análisis'!E514)," ")</f>
        <v xml:space="preserve"> </v>
      </c>
      <c r="D514" s="13" t="str">
        <f>IF(A514&lt;1,'Matriz Nº1 Identificación'!B514,'Matriz Nº2 Análisis'!I514)</f>
        <v xml:space="preserve"> </v>
      </c>
      <c r="E514" s="102"/>
      <c r="F514" s="103"/>
      <c r="G514" s="103"/>
      <c r="H514" s="103"/>
      <c r="I514" s="96" t="str">
        <f>IFERROR(VLOOKUP(D514,'Tabla 12'!$B$4:$E$6,3,FALSE)," ")</f>
        <v xml:space="preserve"> </v>
      </c>
      <c r="J514" s="95" t="str">
        <f>IFERROR(VLOOKUP(I514,'Tabla 12'!$D$5:$E$6,2,FALSE)," ")</f>
        <v xml:space="preserve"> </v>
      </c>
      <c r="K514" s="10"/>
      <c r="L514" s="10"/>
      <c r="M514" s="9"/>
      <c r="N514" s="10"/>
      <c r="O514" s="10"/>
      <c r="P514" s="10"/>
      <c r="Q514" s="10"/>
      <c r="R514" s="10"/>
      <c r="S514" s="10"/>
      <c r="T514" s="10"/>
      <c r="U514" s="10"/>
      <c r="V514" s="10"/>
      <c r="W514" s="10"/>
    </row>
    <row r="515" spans="1:23" ht="36.75" customHeight="1" x14ac:dyDescent="0.3">
      <c r="A515" s="4" t="str">
        <f>'Matriz Nº2 Análisis'!A515</f>
        <v>56. 2</v>
      </c>
      <c r="B515" s="13" t="str">
        <f>IF(A515&lt;1,'Matriz Nº1 Identificación'!F515,'Matriz Nº2 Análisis'!B515)</f>
        <v xml:space="preserve"> </v>
      </c>
      <c r="C515" s="13" t="str">
        <f>IFERROR(IF(A515&lt;1,'Matriz Nº1 Identificación'!B515,'Matriz Nº2 Análisis'!E515)," ")</f>
        <v xml:space="preserve"> </v>
      </c>
      <c r="D515" s="13" t="str">
        <f>IF(A515&lt;1,'Matriz Nº1 Identificación'!B515,'Matriz Nº2 Análisis'!I515)</f>
        <v xml:space="preserve"> </v>
      </c>
      <c r="E515" s="102"/>
      <c r="F515" s="103"/>
      <c r="G515" s="103"/>
      <c r="H515" s="103"/>
      <c r="I515" s="96" t="str">
        <f>IFERROR(VLOOKUP(D515,'Tabla 12'!$B$4:$E$6,3,FALSE)," ")</f>
        <v xml:space="preserve"> </v>
      </c>
      <c r="J515" s="95" t="str">
        <f>IFERROR(VLOOKUP(I515,'Tabla 12'!$D$5:$E$6,2,FALSE)," ")</f>
        <v xml:space="preserve"> </v>
      </c>
      <c r="K515" s="10"/>
      <c r="L515" s="10"/>
      <c r="M515" s="9"/>
      <c r="N515" s="10"/>
      <c r="O515" s="10"/>
      <c r="P515" s="10"/>
      <c r="Q515" s="10"/>
      <c r="R515" s="10"/>
      <c r="S515" s="10"/>
      <c r="T515" s="10"/>
      <c r="U515" s="10"/>
      <c r="V515" s="10"/>
      <c r="W515" s="10"/>
    </row>
    <row r="516" spans="1:23" ht="36.75" customHeight="1" x14ac:dyDescent="0.3">
      <c r="A516" s="4" t="str">
        <f>'Matriz Nº2 Análisis'!A516</f>
        <v>56. 3</v>
      </c>
      <c r="B516" s="13" t="str">
        <f>IF(A516&lt;1,'Matriz Nº1 Identificación'!F516,'Matriz Nº2 Análisis'!B516)</f>
        <v xml:space="preserve"> </v>
      </c>
      <c r="C516" s="13" t="str">
        <f>IFERROR(IF(A516&lt;1,'Matriz Nº1 Identificación'!B516,'Matriz Nº2 Análisis'!E516)," ")</f>
        <v xml:space="preserve"> </v>
      </c>
      <c r="D516" s="13" t="str">
        <f>IF(A516&lt;1,'Matriz Nº1 Identificación'!B516,'Matriz Nº2 Análisis'!I516)</f>
        <v xml:space="preserve"> </v>
      </c>
      <c r="E516" s="102"/>
      <c r="F516" s="103"/>
      <c r="G516" s="103"/>
      <c r="H516" s="103"/>
      <c r="I516" s="96" t="str">
        <f>IFERROR(VLOOKUP(D516,'Tabla 12'!$B$4:$E$6,3,FALSE)," ")</f>
        <v xml:space="preserve"> </v>
      </c>
      <c r="J516" s="95" t="str">
        <f>IFERROR(VLOOKUP(I516,'Tabla 12'!$D$5:$E$6,2,FALSE)," ")</f>
        <v xml:space="preserve"> </v>
      </c>
      <c r="K516" s="10"/>
      <c r="L516" s="10"/>
      <c r="M516" s="9"/>
      <c r="N516" s="10"/>
      <c r="O516" s="10"/>
      <c r="P516" s="10"/>
      <c r="Q516" s="10"/>
      <c r="R516" s="10"/>
      <c r="S516" s="10"/>
      <c r="T516" s="10"/>
      <c r="U516" s="10"/>
      <c r="V516" s="10"/>
      <c r="W516" s="10"/>
    </row>
    <row r="517" spans="1:23" ht="36.75" customHeight="1" x14ac:dyDescent="0.3">
      <c r="A517" s="4" t="str">
        <f>'Matriz Nº2 Análisis'!A517</f>
        <v>56. 4</v>
      </c>
      <c r="B517" s="13" t="str">
        <f>IF(A517&lt;1,'Matriz Nº1 Identificación'!F517,'Matriz Nº2 Análisis'!B517)</f>
        <v xml:space="preserve"> </v>
      </c>
      <c r="C517" s="13" t="str">
        <f>IFERROR(IF(A517&lt;1,'Matriz Nº1 Identificación'!B517,'Matriz Nº2 Análisis'!E517)," ")</f>
        <v xml:space="preserve"> </v>
      </c>
      <c r="D517" s="13" t="str">
        <f>IF(A517&lt;1,'Matriz Nº1 Identificación'!B517,'Matriz Nº2 Análisis'!I517)</f>
        <v xml:space="preserve"> </v>
      </c>
      <c r="E517" s="102"/>
      <c r="F517" s="103"/>
      <c r="G517" s="103"/>
      <c r="H517" s="103"/>
      <c r="I517" s="96" t="str">
        <f>IFERROR(VLOOKUP(D517,'Tabla 12'!$B$4:$E$6,3,FALSE)," ")</f>
        <v xml:space="preserve"> </v>
      </c>
      <c r="J517" s="95" t="str">
        <f>IFERROR(VLOOKUP(I517,'Tabla 12'!$D$5:$E$6,2,FALSE)," ")</f>
        <v xml:space="preserve"> </v>
      </c>
      <c r="K517" s="10"/>
      <c r="L517" s="10"/>
      <c r="M517" s="9"/>
      <c r="N517" s="10"/>
      <c r="O517" s="10"/>
      <c r="P517" s="10"/>
      <c r="Q517" s="10"/>
      <c r="R517" s="10"/>
      <c r="S517" s="10"/>
      <c r="T517" s="10"/>
      <c r="U517" s="10"/>
      <c r="V517" s="10"/>
      <c r="W517" s="10"/>
    </row>
    <row r="518" spans="1:23" ht="36.75" customHeight="1" x14ac:dyDescent="0.3">
      <c r="A518" s="4" t="str">
        <f>'Matriz Nº2 Análisis'!A518</f>
        <v>56. 5</v>
      </c>
      <c r="B518" s="13" t="str">
        <f>IF(A518&lt;1,'Matriz Nº1 Identificación'!F518,'Matriz Nº2 Análisis'!B518)</f>
        <v xml:space="preserve"> </v>
      </c>
      <c r="C518" s="13" t="str">
        <f>IFERROR(IF(A518&lt;1,'Matriz Nº1 Identificación'!B518,'Matriz Nº2 Análisis'!E518)," ")</f>
        <v xml:space="preserve"> </v>
      </c>
      <c r="D518" s="13" t="str">
        <f>IF(A518&lt;1,'Matriz Nº1 Identificación'!B518,'Matriz Nº2 Análisis'!I518)</f>
        <v xml:space="preserve"> </v>
      </c>
      <c r="E518" s="102"/>
      <c r="F518" s="103"/>
      <c r="G518" s="103"/>
      <c r="H518" s="103"/>
      <c r="I518" s="96" t="str">
        <f>IFERROR(VLOOKUP(D518,'Tabla 12'!$B$4:$E$6,3,FALSE)," ")</f>
        <v xml:space="preserve"> </v>
      </c>
      <c r="J518" s="95" t="str">
        <f>IFERROR(VLOOKUP(I518,'Tabla 12'!$D$5:$E$6,2,FALSE)," ")</f>
        <v xml:space="preserve"> </v>
      </c>
      <c r="K518" s="10"/>
      <c r="L518" s="10"/>
      <c r="M518" s="9"/>
      <c r="N518" s="10"/>
      <c r="O518" s="10"/>
      <c r="P518" s="10"/>
      <c r="Q518" s="10"/>
      <c r="R518" s="10"/>
      <c r="S518" s="10"/>
      <c r="T518" s="10"/>
      <c r="U518" s="10"/>
      <c r="V518" s="10"/>
      <c r="W518" s="10"/>
    </row>
    <row r="519" spans="1:23" ht="36.75" customHeight="1" x14ac:dyDescent="0.3">
      <c r="A519" s="4" t="str">
        <f>'Matriz Nº2 Análisis'!A519</f>
        <v>56. 6</v>
      </c>
      <c r="B519" s="13" t="str">
        <f>IF(A519&lt;1,'Matriz Nº1 Identificación'!F519,'Matriz Nº2 Análisis'!B519)</f>
        <v xml:space="preserve"> </v>
      </c>
      <c r="C519" s="13" t="str">
        <f>IFERROR(IF(A519&lt;1,'Matriz Nº1 Identificación'!B519,'Matriz Nº2 Análisis'!E519)," ")</f>
        <v xml:space="preserve"> </v>
      </c>
      <c r="D519" s="13" t="str">
        <f>IF(A519&lt;1,'Matriz Nº1 Identificación'!B519,'Matriz Nº2 Análisis'!I519)</f>
        <v xml:space="preserve"> </v>
      </c>
      <c r="E519" s="102"/>
      <c r="F519" s="103"/>
      <c r="G519" s="103"/>
      <c r="H519" s="103"/>
      <c r="I519" s="96" t="str">
        <f>IFERROR(VLOOKUP(D519,'Tabla 12'!$B$4:$E$6,3,FALSE)," ")</f>
        <v xml:space="preserve"> </v>
      </c>
      <c r="J519" s="95" t="str">
        <f>IFERROR(VLOOKUP(I519,'Tabla 12'!$D$5:$E$6,2,FALSE)," ")</f>
        <v xml:space="preserve"> </v>
      </c>
      <c r="K519" s="10"/>
      <c r="L519" s="10"/>
      <c r="M519" s="9"/>
      <c r="N519" s="10"/>
      <c r="O519" s="10"/>
      <c r="P519" s="10"/>
      <c r="Q519" s="10"/>
      <c r="R519" s="10"/>
      <c r="S519" s="10"/>
      <c r="T519" s="10"/>
      <c r="U519" s="10"/>
      <c r="V519" s="10"/>
      <c r="W519" s="10"/>
    </row>
    <row r="520" spans="1:23" ht="36.75" customHeight="1" thickBot="1" x14ac:dyDescent="0.35">
      <c r="A520" s="4" t="str">
        <f>'Matriz Nº2 Análisis'!A520</f>
        <v>56. 7</v>
      </c>
      <c r="B520" s="13" t="str">
        <f>IF(A520&lt;1,'Matriz Nº1 Identificación'!F520,'Matriz Nº2 Análisis'!B520)</f>
        <v xml:space="preserve"> </v>
      </c>
      <c r="C520" s="13" t="str">
        <f>IFERROR(IF(A520&lt;1,'Matriz Nº1 Identificación'!B520,'Matriz Nº2 Análisis'!E520)," ")</f>
        <v xml:space="preserve"> </v>
      </c>
      <c r="D520" s="13" t="str">
        <f>IF(A520&lt;1,'Matriz Nº1 Identificación'!B520,'Matriz Nº2 Análisis'!I520)</f>
        <v xml:space="preserve"> </v>
      </c>
      <c r="E520" s="102"/>
      <c r="F520" s="103"/>
      <c r="G520" s="103"/>
      <c r="H520" s="103"/>
      <c r="I520" s="96" t="str">
        <f>IFERROR(VLOOKUP(D520,'Tabla 12'!$B$4:$E$6,3,FALSE)," ")</f>
        <v xml:space="preserve"> </v>
      </c>
      <c r="J520" s="95" t="str">
        <f>IFERROR(VLOOKUP(I520,'Tabla 12'!$D$5:$E$6,2,FALSE)," ")</f>
        <v xml:space="preserve"> </v>
      </c>
      <c r="K520" s="10"/>
      <c r="L520" s="10"/>
      <c r="M520" s="9"/>
      <c r="N520" s="10"/>
      <c r="O520" s="10"/>
      <c r="P520" s="10"/>
      <c r="Q520" s="10"/>
      <c r="R520" s="10"/>
      <c r="S520" s="10"/>
      <c r="T520" s="10"/>
      <c r="U520" s="10"/>
      <c r="V520" s="10"/>
      <c r="W520" s="10"/>
    </row>
    <row r="521" spans="1:23" ht="34.5" customHeight="1" thickBot="1" x14ac:dyDescent="0.35">
      <c r="A521" s="73" t="str">
        <f>'Matriz Nº1 Identificación'!A521</f>
        <v xml:space="preserve">Objetivo Estratégico: </v>
      </c>
      <c r="B521" s="427">
        <f>+'Matriz Nº1 Identificación'!B521:H521</f>
        <v>0</v>
      </c>
      <c r="C521" s="428"/>
      <c r="D521" s="428"/>
      <c r="E521" s="428"/>
      <c r="F521" s="428"/>
      <c r="G521" s="428"/>
      <c r="H521" s="428"/>
      <c r="I521" s="428"/>
      <c r="J521" s="428"/>
    </row>
    <row r="522" spans="1:23" ht="34.5" customHeight="1" x14ac:dyDescent="0.3">
      <c r="A522" s="12" t="str">
        <f>'Matriz Nº1 Identificación'!A522</f>
        <v>Objetivo táctico</v>
      </c>
      <c r="B522" s="168" t="str">
        <f>+'Matriz Nº1 Identificación'!B522:H522</f>
        <v xml:space="preserve">57. </v>
      </c>
      <c r="C522" s="169"/>
      <c r="D522" s="169"/>
      <c r="E522" s="169"/>
      <c r="F522" s="170"/>
      <c r="G522" s="170"/>
      <c r="H522" s="170"/>
      <c r="I522" s="170"/>
      <c r="J522" s="171"/>
    </row>
    <row r="523" spans="1:23" ht="36.75" customHeight="1" x14ac:dyDescent="0.3">
      <c r="A523" s="4" t="str">
        <f>'Matriz Nº2 Análisis'!A523</f>
        <v>57. 1</v>
      </c>
      <c r="B523" s="13" t="str">
        <f>IF(A523&lt;1,'Matriz Nº1 Identificación'!F523,'Matriz Nº2 Análisis'!B523)</f>
        <v xml:space="preserve"> </v>
      </c>
      <c r="C523" s="13" t="str">
        <f>IFERROR(IF(A523&lt;1,'Matriz Nº1 Identificación'!B523,'Matriz Nº2 Análisis'!E523)," ")</f>
        <v xml:space="preserve"> </v>
      </c>
      <c r="D523" s="13" t="str">
        <f>IF(A523&lt;1,'Matriz Nº1 Identificación'!B523,'Matriz Nº2 Análisis'!I523)</f>
        <v xml:space="preserve"> </v>
      </c>
      <c r="E523" s="102"/>
      <c r="F523" s="103"/>
      <c r="G523" s="103"/>
      <c r="H523" s="103"/>
      <c r="I523" s="96" t="str">
        <f>IFERROR(VLOOKUP(D523,'Tabla 12'!$B$4:$E$6,3,FALSE)," ")</f>
        <v xml:space="preserve"> </v>
      </c>
      <c r="J523" s="95" t="str">
        <f>IFERROR(VLOOKUP(I523,'Tabla 12'!$D$5:$E$6,2,FALSE)," ")</f>
        <v xml:space="preserve"> </v>
      </c>
      <c r="K523" s="10"/>
      <c r="L523" s="10"/>
      <c r="M523" s="9"/>
      <c r="N523" s="10"/>
      <c r="O523" s="10"/>
      <c r="P523" s="10"/>
      <c r="Q523" s="10"/>
      <c r="R523" s="10"/>
      <c r="S523" s="10"/>
      <c r="T523" s="10"/>
      <c r="U523" s="10"/>
      <c r="V523" s="10"/>
      <c r="W523" s="10"/>
    </row>
    <row r="524" spans="1:23" ht="36.75" customHeight="1" x14ac:dyDescent="0.3">
      <c r="A524" s="4" t="str">
        <f>'Matriz Nº2 Análisis'!A524</f>
        <v>57. 2</v>
      </c>
      <c r="B524" s="13" t="str">
        <f>IF(A524&lt;1,'Matriz Nº1 Identificación'!F524,'Matriz Nº2 Análisis'!B524)</f>
        <v xml:space="preserve"> </v>
      </c>
      <c r="C524" s="13" t="str">
        <f>IFERROR(IF(A524&lt;1,'Matriz Nº1 Identificación'!B524,'Matriz Nº2 Análisis'!E524)," ")</f>
        <v xml:space="preserve"> </v>
      </c>
      <c r="D524" s="13" t="str">
        <f>IF(A524&lt;1,'Matriz Nº1 Identificación'!B524,'Matriz Nº2 Análisis'!I524)</f>
        <v xml:space="preserve"> </v>
      </c>
      <c r="E524" s="102"/>
      <c r="F524" s="103"/>
      <c r="G524" s="103"/>
      <c r="H524" s="103"/>
      <c r="I524" s="96" t="str">
        <f>IFERROR(VLOOKUP(D524,'Tabla 12'!$B$4:$E$6,3,FALSE)," ")</f>
        <v xml:space="preserve"> </v>
      </c>
      <c r="J524" s="95" t="str">
        <f>IFERROR(VLOOKUP(I524,'Tabla 12'!$D$5:$E$6,2,FALSE)," ")</f>
        <v xml:space="preserve"> </v>
      </c>
      <c r="K524" s="10"/>
      <c r="L524" s="10"/>
      <c r="M524" s="9"/>
      <c r="N524" s="10"/>
      <c r="O524" s="10"/>
      <c r="P524" s="10"/>
      <c r="Q524" s="10"/>
      <c r="R524" s="10"/>
      <c r="S524" s="10"/>
      <c r="T524" s="10"/>
      <c r="U524" s="10"/>
      <c r="V524" s="10"/>
      <c r="W524" s="10"/>
    </row>
    <row r="525" spans="1:23" ht="36.75" customHeight="1" x14ac:dyDescent="0.3">
      <c r="A525" s="4" t="str">
        <f>'Matriz Nº2 Análisis'!A525</f>
        <v>57. 3</v>
      </c>
      <c r="B525" s="13" t="str">
        <f>IF(A525&lt;1,'Matriz Nº1 Identificación'!F525,'Matriz Nº2 Análisis'!B525)</f>
        <v xml:space="preserve"> </v>
      </c>
      <c r="C525" s="13" t="str">
        <f>IFERROR(IF(A525&lt;1,'Matriz Nº1 Identificación'!B525,'Matriz Nº2 Análisis'!E525)," ")</f>
        <v xml:space="preserve"> </v>
      </c>
      <c r="D525" s="13" t="str">
        <f>IF(A525&lt;1,'Matriz Nº1 Identificación'!B525,'Matriz Nº2 Análisis'!I525)</f>
        <v xml:space="preserve"> </v>
      </c>
      <c r="E525" s="102"/>
      <c r="F525" s="103"/>
      <c r="G525" s="103"/>
      <c r="H525" s="103"/>
      <c r="I525" s="96" t="str">
        <f>IFERROR(VLOOKUP(D525,'Tabla 12'!$B$4:$E$6,3,FALSE)," ")</f>
        <v xml:space="preserve"> </v>
      </c>
      <c r="J525" s="95" t="str">
        <f>IFERROR(VLOOKUP(I525,'Tabla 12'!$D$5:$E$6,2,FALSE)," ")</f>
        <v xml:space="preserve"> </v>
      </c>
      <c r="K525" s="10"/>
      <c r="L525" s="10"/>
      <c r="M525" s="9"/>
      <c r="N525" s="10"/>
      <c r="O525" s="10"/>
      <c r="P525" s="10"/>
      <c r="Q525" s="10"/>
      <c r="R525" s="10"/>
      <c r="S525" s="10"/>
      <c r="T525" s="10"/>
      <c r="U525" s="10"/>
      <c r="V525" s="10"/>
      <c r="W525" s="10"/>
    </row>
    <row r="526" spans="1:23" ht="36.75" customHeight="1" x14ac:dyDescent="0.3">
      <c r="A526" s="4" t="str">
        <f>'Matriz Nº2 Análisis'!A526</f>
        <v>57. 4</v>
      </c>
      <c r="B526" s="13" t="str">
        <f>IF(A526&lt;1,'Matriz Nº1 Identificación'!F526,'Matriz Nº2 Análisis'!B526)</f>
        <v xml:space="preserve"> </v>
      </c>
      <c r="C526" s="13" t="str">
        <f>IFERROR(IF(A526&lt;1,'Matriz Nº1 Identificación'!B526,'Matriz Nº2 Análisis'!E526)," ")</f>
        <v xml:space="preserve"> </v>
      </c>
      <c r="D526" s="13" t="str">
        <f>IF(A526&lt;1,'Matriz Nº1 Identificación'!B526,'Matriz Nº2 Análisis'!I526)</f>
        <v xml:space="preserve"> </v>
      </c>
      <c r="E526" s="102"/>
      <c r="F526" s="103"/>
      <c r="G526" s="103"/>
      <c r="H526" s="103"/>
      <c r="I526" s="96" t="str">
        <f>IFERROR(VLOOKUP(D526,'Tabla 12'!$B$4:$E$6,3,FALSE)," ")</f>
        <v xml:space="preserve"> </v>
      </c>
      <c r="J526" s="95" t="str">
        <f>IFERROR(VLOOKUP(I526,'Tabla 12'!$D$5:$E$6,2,FALSE)," ")</f>
        <v xml:space="preserve"> </v>
      </c>
      <c r="K526" s="10"/>
      <c r="L526" s="10"/>
      <c r="M526" s="9"/>
      <c r="N526" s="10"/>
      <c r="O526" s="10"/>
      <c r="P526" s="10"/>
      <c r="Q526" s="10"/>
      <c r="R526" s="10"/>
      <c r="S526" s="10"/>
      <c r="T526" s="10"/>
      <c r="U526" s="10"/>
      <c r="V526" s="10"/>
      <c r="W526" s="10"/>
    </row>
    <row r="527" spans="1:23" ht="36.75" customHeight="1" x14ac:dyDescent="0.3">
      <c r="A527" s="4" t="str">
        <f>'Matriz Nº2 Análisis'!A527</f>
        <v>57. 5</v>
      </c>
      <c r="B527" s="13" t="str">
        <f>IF(A527&lt;1,'Matriz Nº1 Identificación'!F527,'Matriz Nº2 Análisis'!B527)</f>
        <v xml:space="preserve"> </v>
      </c>
      <c r="C527" s="13" t="str">
        <f>IFERROR(IF(A527&lt;1,'Matriz Nº1 Identificación'!B527,'Matriz Nº2 Análisis'!E527)," ")</f>
        <v xml:space="preserve"> </v>
      </c>
      <c r="D527" s="13" t="str">
        <f>IF(A527&lt;1,'Matriz Nº1 Identificación'!B527,'Matriz Nº2 Análisis'!I527)</f>
        <v xml:space="preserve"> </v>
      </c>
      <c r="E527" s="102"/>
      <c r="F527" s="103"/>
      <c r="G527" s="103"/>
      <c r="H527" s="103"/>
      <c r="I527" s="96" t="str">
        <f>IFERROR(VLOOKUP(D527,'Tabla 12'!$B$4:$E$6,3,FALSE)," ")</f>
        <v xml:space="preserve"> </v>
      </c>
      <c r="J527" s="95" t="str">
        <f>IFERROR(VLOOKUP(I527,'Tabla 12'!$D$5:$E$6,2,FALSE)," ")</f>
        <v xml:space="preserve"> </v>
      </c>
      <c r="K527" s="10"/>
      <c r="L527" s="10"/>
      <c r="M527" s="9"/>
      <c r="N527" s="10"/>
      <c r="O527" s="10"/>
      <c r="P527" s="10"/>
      <c r="Q527" s="10"/>
      <c r="R527" s="10"/>
      <c r="S527" s="10"/>
      <c r="T527" s="10"/>
      <c r="U527" s="10"/>
      <c r="V527" s="10"/>
      <c r="W527" s="10"/>
    </row>
    <row r="528" spans="1:23" ht="36.75" customHeight="1" x14ac:dyDescent="0.3">
      <c r="A528" s="4" t="str">
        <f>'Matriz Nº2 Análisis'!A528</f>
        <v>57. 6</v>
      </c>
      <c r="B528" s="13" t="str">
        <f>IF(A528&lt;1,'Matriz Nº1 Identificación'!F528,'Matriz Nº2 Análisis'!B528)</f>
        <v xml:space="preserve"> </v>
      </c>
      <c r="C528" s="13" t="str">
        <f>IFERROR(IF(A528&lt;1,'Matriz Nº1 Identificación'!B528,'Matriz Nº2 Análisis'!E528)," ")</f>
        <v xml:space="preserve"> </v>
      </c>
      <c r="D528" s="13" t="str">
        <f>IF(A528&lt;1,'Matriz Nº1 Identificación'!B528,'Matriz Nº2 Análisis'!I528)</f>
        <v xml:space="preserve"> </v>
      </c>
      <c r="E528" s="102"/>
      <c r="F528" s="103"/>
      <c r="G528" s="103"/>
      <c r="H528" s="103"/>
      <c r="I528" s="96" t="str">
        <f>IFERROR(VLOOKUP(D528,'Tabla 12'!$B$4:$E$6,3,FALSE)," ")</f>
        <v xml:space="preserve"> </v>
      </c>
      <c r="J528" s="95" t="str">
        <f>IFERROR(VLOOKUP(I528,'Tabla 12'!$D$5:$E$6,2,FALSE)," ")</f>
        <v xml:space="preserve"> </v>
      </c>
      <c r="K528" s="10"/>
      <c r="L528" s="10"/>
      <c r="M528" s="9"/>
      <c r="N528" s="10"/>
      <c r="O528" s="10"/>
      <c r="P528" s="10"/>
      <c r="Q528" s="10"/>
      <c r="R528" s="10"/>
      <c r="S528" s="10"/>
      <c r="T528" s="10"/>
      <c r="U528" s="10"/>
      <c r="V528" s="10"/>
      <c r="W528" s="10"/>
    </row>
    <row r="529" spans="1:23" ht="36.75" customHeight="1" thickBot="1" x14ac:dyDescent="0.35">
      <c r="A529" s="4" t="str">
        <f>'Matriz Nº2 Análisis'!A529</f>
        <v>57. 7</v>
      </c>
      <c r="B529" s="13" t="str">
        <f>IF(A529&lt;1,'Matriz Nº1 Identificación'!F529,'Matriz Nº2 Análisis'!B529)</f>
        <v xml:space="preserve"> </v>
      </c>
      <c r="C529" s="13" t="str">
        <f>IFERROR(IF(A529&lt;1,'Matriz Nº1 Identificación'!B529,'Matriz Nº2 Análisis'!E529)," ")</f>
        <v xml:space="preserve"> </v>
      </c>
      <c r="D529" s="13" t="str">
        <f>IF(A529&lt;1,'Matriz Nº1 Identificación'!B529,'Matriz Nº2 Análisis'!I529)</f>
        <v xml:space="preserve"> </v>
      </c>
      <c r="E529" s="102"/>
      <c r="F529" s="103"/>
      <c r="G529" s="103"/>
      <c r="H529" s="103"/>
      <c r="I529" s="96" t="str">
        <f>IFERROR(VLOOKUP(D529,'Tabla 12'!$B$4:$E$6,3,FALSE)," ")</f>
        <v xml:space="preserve"> </v>
      </c>
      <c r="J529" s="95" t="str">
        <f>IFERROR(VLOOKUP(I529,'Tabla 12'!$D$5:$E$6,2,FALSE)," ")</f>
        <v xml:space="preserve"> </v>
      </c>
      <c r="K529" s="10"/>
      <c r="L529" s="10"/>
      <c r="M529" s="9"/>
      <c r="N529" s="10"/>
      <c r="O529" s="10"/>
      <c r="P529" s="10"/>
      <c r="Q529" s="10"/>
      <c r="R529" s="10"/>
      <c r="S529" s="10"/>
      <c r="T529" s="10"/>
      <c r="U529" s="10"/>
      <c r="V529" s="10"/>
      <c r="W529" s="10"/>
    </row>
    <row r="530" spans="1:23" ht="34.5" customHeight="1" thickBot="1" x14ac:dyDescent="0.35">
      <c r="A530" s="73" t="str">
        <f>'Matriz Nº1 Identificación'!A530</f>
        <v xml:space="preserve">Objetivo Estratégico: </v>
      </c>
      <c r="B530" s="427">
        <f>+'Matriz Nº1 Identificación'!B530:H530</f>
        <v>0</v>
      </c>
      <c r="C530" s="428"/>
      <c r="D530" s="428"/>
      <c r="E530" s="428"/>
      <c r="F530" s="428"/>
      <c r="G530" s="428"/>
      <c r="H530" s="428"/>
      <c r="I530" s="428"/>
      <c r="J530" s="428"/>
    </row>
    <row r="531" spans="1:23" ht="34.5" customHeight="1" x14ac:dyDescent="0.3">
      <c r="A531" s="12" t="str">
        <f>'Matriz Nº1 Identificación'!A531</f>
        <v>Objetivo táctico</v>
      </c>
      <c r="B531" s="168" t="str">
        <f>+'Matriz Nº1 Identificación'!B531:H531</f>
        <v xml:space="preserve">58. </v>
      </c>
      <c r="C531" s="169"/>
      <c r="D531" s="169"/>
      <c r="E531" s="169"/>
      <c r="F531" s="170"/>
      <c r="G531" s="170"/>
      <c r="H531" s="170"/>
      <c r="I531" s="170"/>
      <c r="J531" s="171"/>
    </row>
    <row r="532" spans="1:23" ht="36.75" customHeight="1" x14ac:dyDescent="0.3">
      <c r="A532" s="4" t="str">
        <f>'Matriz Nº2 Análisis'!A532</f>
        <v>58. 1</v>
      </c>
      <c r="B532" s="13" t="str">
        <f>IF(A532&lt;1,'Matriz Nº1 Identificación'!F532,'Matriz Nº2 Análisis'!B532)</f>
        <v xml:space="preserve"> </v>
      </c>
      <c r="C532" s="13" t="str">
        <f>IFERROR(IF(A532&lt;1,'Matriz Nº1 Identificación'!B532,'Matriz Nº2 Análisis'!E532)," ")</f>
        <v xml:space="preserve"> </v>
      </c>
      <c r="D532" s="13" t="str">
        <f>IF(A532&lt;1,'Matriz Nº1 Identificación'!B532,'Matriz Nº2 Análisis'!I532)</f>
        <v xml:space="preserve"> </v>
      </c>
      <c r="E532" s="102"/>
      <c r="F532" s="103"/>
      <c r="G532" s="103"/>
      <c r="H532" s="103"/>
      <c r="I532" s="96" t="str">
        <f>IFERROR(VLOOKUP(D532,'Tabla 12'!$B$4:$E$6,3,FALSE)," ")</f>
        <v xml:space="preserve"> </v>
      </c>
      <c r="J532" s="95" t="str">
        <f>IFERROR(VLOOKUP(I532,'Tabla 12'!$D$5:$E$6,2,FALSE)," ")</f>
        <v xml:space="preserve"> </v>
      </c>
      <c r="K532" s="10"/>
      <c r="L532" s="10"/>
      <c r="M532" s="9"/>
      <c r="N532" s="10"/>
      <c r="O532" s="10"/>
      <c r="P532" s="10"/>
      <c r="Q532" s="10"/>
      <c r="R532" s="10"/>
      <c r="S532" s="10"/>
      <c r="T532" s="10"/>
      <c r="U532" s="10"/>
      <c r="V532" s="10"/>
      <c r="W532" s="10"/>
    </row>
    <row r="533" spans="1:23" ht="36.75" customHeight="1" x14ac:dyDescent="0.3">
      <c r="A533" s="4" t="str">
        <f>'Matriz Nº2 Análisis'!A533</f>
        <v>58. 2</v>
      </c>
      <c r="B533" s="13" t="str">
        <f>IF(A533&lt;1,'Matriz Nº1 Identificación'!F533,'Matriz Nº2 Análisis'!B533)</f>
        <v xml:space="preserve"> </v>
      </c>
      <c r="C533" s="13" t="str">
        <f>IFERROR(IF(A533&lt;1,'Matriz Nº1 Identificación'!B533,'Matriz Nº2 Análisis'!E533)," ")</f>
        <v xml:space="preserve"> </v>
      </c>
      <c r="D533" s="13" t="str">
        <f>IF(A533&lt;1,'Matriz Nº1 Identificación'!B533,'Matriz Nº2 Análisis'!I533)</f>
        <v xml:space="preserve"> </v>
      </c>
      <c r="E533" s="102"/>
      <c r="F533" s="103"/>
      <c r="G533" s="103"/>
      <c r="H533" s="103"/>
      <c r="I533" s="96" t="str">
        <f>IFERROR(VLOOKUP(D533,'Tabla 12'!$B$4:$E$6,3,FALSE)," ")</f>
        <v xml:space="preserve"> </v>
      </c>
      <c r="J533" s="95" t="str">
        <f>IFERROR(VLOOKUP(I533,'Tabla 12'!$D$5:$E$6,2,FALSE)," ")</f>
        <v xml:space="preserve"> </v>
      </c>
      <c r="K533" s="10"/>
      <c r="L533" s="10"/>
      <c r="M533" s="9"/>
      <c r="N533" s="10"/>
      <c r="O533" s="10"/>
      <c r="P533" s="10"/>
      <c r="Q533" s="10"/>
      <c r="R533" s="10"/>
      <c r="S533" s="10"/>
      <c r="T533" s="10"/>
      <c r="U533" s="10"/>
      <c r="V533" s="10"/>
      <c r="W533" s="10"/>
    </row>
    <row r="534" spans="1:23" ht="36.75" customHeight="1" x14ac:dyDescent="0.3">
      <c r="A534" s="4" t="str">
        <f>'Matriz Nº2 Análisis'!A534</f>
        <v>58. 3</v>
      </c>
      <c r="B534" s="13" t="str">
        <f>IF(A534&lt;1,'Matriz Nº1 Identificación'!F534,'Matriz Nº2 Análisis'!B534)</f>
        <v xml:space="preserve"> </v>
      </c>
      <c r="C534" s="13" t="str">
        <f>IFERROR(IF(A534&lt;1,'Matriz Nº1 Identificación'!B534,'Matriz Nº2 Análisis'!E534)," ")</f>
        <v xml:space="preserve"> </v>
      </c>
      <c r="D534" s="13" t="str">
        <f>IF(A534&lt;1,'Matriz Nº1 Identificación'!B534,'Matriz Nº2 Análisis'!I534)</f>
        <v xml:space="preserve"> </v>
      </c>
      <c r="E534" s="102"/>
      <c r="F534" s="103"/>
      <c r="G534" s="103"/>
      <c r="H534" s="103"/>
      <c r="I534" s="96" t="str">
        <f>IFERROR(VLOOKUP(D534,'Tabla 12'!$B$4:$E$6,3,FALSE)," ")</f>
        <v xml:space="preserve"> </v>
      </c>
      <c r="J534" s="95" t="str">
        <f>IFERROR(VLOOKUP(I534,'Tabla 12'!$D$5:$E$6,2,FALSE)," ")</f>
        <v xml:space="preserve"> </v>
      </c>
      <c r="K534" s="10"/>
      <c r="L534" s="10"/>
      <c r="M534" s="9"/>
      <c r="N534" s="10"/>
      <c r="O534" s="10"/>
      <c r="P534" s="10"/>
      <c r="Q534" s="10"/>
      <c r="R534" s="10"/>
      <c r="S534" s="10"/>
      <c r="T534" s="10"/>
      <c r="U534" s="10"/>
      <c r="V534" s="10"/>
      <c r="W534" s="10"/>
    </row>
    <row r="535" spans="1:23" ht="36.75" customHeight="1" x14ac:dyDescent="0.3">
      <c r="A535" s="4" t="str">
        <f>'Matriz Nº2 Análisis'!A535</f>
        <v>58. 4</v>
      </c>
      <c r="B535" s="13" t="str">
        <f>IF(A535&lt;1,'Matriz Nº1 Identificación'!F535,'Matriz Nº2 Análisis'!B535)</f>
        <v xml:space="preserve"> </v>
      </c>
      <c r="C535" s="13" t="str">
        <f>IFERROR(IF(A535&lt;1,'Matriz Nº1 Identificación'!B535,'Matriz Nº2 Análisis'!E535)," ")</f>
        <v xml:space="preserve"> </v>
      </c>
      <c r="D535" s="13" t="str">
        <f>IF(A535&lt;1,'Matriz Nº1 Identificación'!B535,'Matriz Nº2 Análisis'!I535)</f>
        <v xml:space="preserve"> </v>
      </c>
      <c r="E535" s="102"/>
      <c r="F535" s="103"/>
      <c r="G535" s="103"/>
      <c r="H535" s="103"/>
      <c r="I535" s="96" t="str">
        <f>IFERROR(VLOOKUP(D535,'Tabla 12'!$B$4:$E$6,3,FALSE)," ")</f>
        <v xml:space="preserve"> </v>
      </c>
      <c r="J535" s="95" t="str">
        <f>IFERROR(VLOOKUP(I535,'Tabla 12'!$D$5:$E$6,2,FALSE)," ")</f>
        <v xml:space="preserve"> </v>
      </c>
      <c r="K535" s="10"/>
      <c r="L535" s="10"/>
      <c r="M535" s="9"/>
      <c r="N535" s="10"/>
      <c r="O535" s="10"/>
      <c r="P535" s="10"/>
      <c r="Q535" s="10"/>
      <c r="R535" s="10"/>
      <c r="S535" s="10"/>
      <c r="T535" s="10"/>
      <c r="U535" s="10"/>
      <c r="V535" s="10"/>
      <c r="W535" s="10"/>
    </row>
    <row r="536" spans="1:23" ht="36.75" customHeight="1" x14ac:dyDescent="0.3">
      <c r="A536" s="4" t="str">
        <f>'Matriz Nº2 Análisis'!A536</f>
        <v>58. 5</v>
      </c>
      <c r="B536" s="13" t="str">
        <f>IF(A536&lt;1,'Matriz Nº1 Identificación'!F536,'Matriz Nº2 Análisis'!B536)</f>
        <v xml:space="preserve"> </v>
      </c>
      <c r="C536" s="13" t="str">
        <f>IFERROR(IF(A536&lt;1,'Matriz Nº1 Identificación'!B536,'Matriz Nº2 Análisis'!E536)," ")</f>
        <v xml:space="preserve"> </v>
      </c>
      <c r="D536" s="13" t="str">
        <f>IF(A536&lt;1,'Matriz Nº1 Identificación'!B536,'Matriz Nº2 Análisis'!I536)</f>
        <v xml:space="preserve"> </v>
      </c>
      <c r="E536" s="102"/>
      <c r="F536" s="103"/>
      <c r="G536" s="103"/>
      <c r="H536" s="103"/>
      <c r="I536" s="96" t="str">
        <f>IFERROR(VLOOKUP(D536,'Tabla 12'!$B$4:$E$6,3,FALSE)," ")</f>
        <v xml:space="preserve"> </v>
      </c>
      <c r="J536" s="95" t="str">
        <f>IFERROR(VLOOKUP(I536,'Tabla 12'!$D$5:$E$6,2,FALSE)," ")</f>
        <v xml:space="preserve"> </v>
      </c>
      <c r="K536" s="10"/>
      <c r="L536" s="10"/>
      <c r="M536" s="9"/>
      <c r="N536" s="10"/>
      <c r="O536" s="10"/>
      <c r="P536" s="10"/>
      <c r="Q536" s="10"/>
      <c r="R536" s="10"/>
      <c r="S536" s="10"/>
      <c r="T536" s="10"/>
      <c r="U536" s="10"/>
      <c r="V536" s="10"/>
      <c r="W536" s="10"/>
    </row>
    <row r="537" spans="1:23" ht="36.75" customHeight="1" x14ac:dyDescent="0.3">
      <c r="A537" s="4" t="str">
        <f>'Matriz Nº2 Análisis'!A537</f>
        <v>58. 6</v>
      </c>
      <c r="B537" s="13" t="str">
        <f>IF(A537&lt;1,'Matriz Nº1 Identificación'!F537,'Matriz Nº2 Análisis'!B537)</f>
        <v xml:space="preserve"> </v>
      </c>
      <c r="C537" s="13" t="str">
        <f>IFERROR(IF(A537&lt;1,'Matriz Nº1 Identificación'!B537,'Matriz Nº2 Análisis'!E537)," ")</f>
        <v xml:space="preserve"> </v>
      </c>
      <c r="D537" s="13" t="str">
        <f>IF(A537&lt;1,'Matriz Nº1 Identificación'!B537,'Matriz Nº2 Análisis'!I537)</f>
        <v xml:space="preserve"> </v>
      </c>
      <c r="E537" s="102"/>
      <c r="F537" s="103"/>
      <c r="G537" s="103"/>
      <c r="H537" s="103"/>
      <c r="I537" s="96" t="str">
        <f>IFERROR(VLOOKUP(D537,'Tabla 12'!$B$4:$E$6,3,FALSE)," ")</f>
        <v xml:space="preserve"> </v>
      </c>
      <c r="J537" s="95" t="str">
        <f>IFERROR(VLOOKUP(I537,'Tabla 12'!$D$5:$E$6,2,FALSE)," ")</f>
        <v xml:space="preserve"> </v>
      </c>
      <c r="K537" s="10"/>
      <c r="L537" s="10"/>
      <c r="M537" s="9"/>
      <c r="N537" s="10"/>
      <c r="O537" s="10"/>
      <c r="P537" s="10"/>
      <c r="Q537" s="10"/>
      <c r="R537" s="10"/>
      <c r="S537" s="10"/>
      <c r="T537" s="10"/>
      <c r="U537" s="10"/>
      <c r="V537" s="10"/>
      <c r="W537" s="10"/>
    </row>
    <row r="538" spans="1:23" ht="36.75" customHeight="1" thickBot="1" x14ac:dyDescent="0.35">
      <c r="A538" s="4" t="str">
        <f>'Matriz Nº2 Análisis'!A538</f>
        <v>58. 7</v>
      </c>
      <c r="B538" s="13" t="str">
        <f>IF(A538&lt;1,'Matriz Nº1 Identificación'!F538,'Matriz Nº2 Análisis'!B538)</f>
        <v xml:space="preserve"> </v>
      </c>
      <c r="C538" s="13" t="str">
        <f>IFERROR(IF(A538&lt;1,'Matriz Nº1 Identificación'!B538,'Matriz Nº2 Análisis'!E538)," ")</f>
        <v xml:space="preserve"> </v>
      </c>
      <c r="D538" s="13" t="str">
        <f>IF(A538&lt;1,'Matriz Nº1 Identificación'!B538,'Matriz Nº2 Análisis'!I538)</f>
        <v xml:space="preserve"> </v>
      </c>
      <c r="E538" s="102"/>
      <c r="F538" s="103"/>
      <c r="G538" s="103"/>
      <c r="H538" s="103"/>
      <c r="I538" s="96" t="str">
        <f>IFERROR(VLOOKUP(D538,'Tabla 12'!$B$4:$E$6,3,FALSE)," ")</f>
        <v xml:space="preserve"> </v>
      </c>
      <c r="J538" s="95" t="str">
        <f>IFERROR(VLOOKUP(I538,'Tabla 12'!$D$5:$E$6,2,FALSE)," ")</f>
        <v xml:space="preserve"> </v>
      </c>
      <c r="K538" s="10"/>
      <c r="L538" s="10"/>
      <c r="M538" s="9"/>
      <c r="N538" s="10"/>
      <c r="O538" s="10"/>
      <c r="P538" s="10"/>
      <c r="Q538" s="10"/>
      <c r="R538" s="10"/>
      <c r="S538" s="10"/>
      <c r="T538" s="10"/>
      <c r="U538" s="10"/>
      <c r="V538" s="10"/>
      <c r="W538" s="10"/>
    </row>
    <row r="539" spans="1:23" ht="34.5" customHeight="1" thickBot="1" x14ac:dyDescent="0.35">
      <c r="A539" s="73" t="str">
        <f>'Matriz Nº1 Identificación'!A539</f>
        <v xml:space="preserve">Objetivo Estratégico: </v>
      </c>
      <c r="B539" s="427">
        <f>+'Matriz Nº1 Identificación'!B539:H539</f>
        <v>0</v>
      </c>
      <c r="C539" s="428"/>
      <c r="D539" s="428"/>
      <c r="E539" s="428"/>
      <c r="F539" s="428"/>
      <c r="G539" s="428"/>
      <c r="H539" s="428"/>
      <c r="I539" s="428"/>
      <c r="J539" s="428"/>
    </row>
    <row r="540" spans="1:23" ht="34.5" customHeight="1" x14ac:dyDescent="0.3">
      <c r="A540" s="12" t="str">
        <f>'Matriz Nº1 Identificación'!A540</f>
        <v>Objetivo táctico</v>
      </c>
      <c r="B540" s="168" t="str">
        <f>+'Matriz Nº1 Identificación'!B540:H540</f>
        <v xml:space="preserve">59. </v>
      </c>
      <c r="C540" s="169"/>
      <c r="D540" s="169"/>
      <c r="E540" s="169"/>
      <c r="F540" s="170"/>
      <c r="G540" s="170"/>
      <c r="H540" s="170"/>
      <c r="I540" s="170"/>
      <c r="J540" s="171"/>
    </row>
    <row r="541" spans="1:23" ht="36.75" customHeight="1" x14ac:dyDescent="0.3">
      <c r="A541" s="4" t="str">
        <f>'Matriz Nº2 Análisis'!A541</f>
        <v>59. 1</v>
      </c>
      <c r="B541" s="13" t="str">
        <f>IF(A541&lt;1,'Matriz Nº1 Identificación'!F541,'Matriz Nº2 Análisis'!B541)</f>
        <v xml:space="preserve"> </v>
      </c>
      <c r="C541" s="13" t="str">
        <f>IFERROR(IF(A541&lt;1,'Matriz Nº1 Identificación'!B541,'Matriz Nº2 Análisis'!E541)," ")</f>
        <v xml:space="preserve"> </v>
      </c>
      <c r="D541" s="13" t="str">
        <f>IF(A541&lt;1,'Matriz Nº1 Identificación'!B541,'Matriz Nº2 Análisis'!I541)</f>
        <v xml:space="preserve"> </v>
      </c>
      <c r="E541" s="102"/>
      <c r="F541" s="103"/>
      <c r="G541" s="103"/>
      <c r="H541" s="103"/>
      <c r="I541" s="96" t="str">
        <f>IFERROR(VLOOKUP(D541,'Tabla 12'!$B$4:$E$6,3,FALSE)," ")</f>
        <v xml:space="preserve"> </v>
      </c>
      <c r="J541" s="95" t="str">
        <f>IFERROR(VLOOKUP(I541,'Tabla 12'!$D$5:$E$6,2,FALSE)," ")</f>
        <v xml:space="preserve"> </v>
      </c>
      <c r="K541" s="10"/>
      <c r="L541" s="10"/>
      <c r="M541" s="9"/>
      <c r="N541" s="10"/>
      <c r="O541" s="10"/>
      <c r="P541" s="10"/>
      <c r="Q541" s="10"/>
      <c r="R541" s="10"/>
      <c r="S541" s="10"/>
      <c r="T541" s="10"/>
      <c r="U541" s="10"/>
      <c r="V541" s="10"/>
      <c r="W541" s="10"/>
    </row>
    <row r="542" spans="1:23" ht="36.75" customHeight="1" x14ac:dyDescent="0.3">
      <c r="A542" s="4" t="str">
        <f>'Matriz Nº2 Análisis'!A542</f>
        <v>59. 2</v>
      </c>
      <c r="B542" s="13" t="str">
        <f>IF(A542&lt;1,'Matriz Nº1 Identificación'!F542,'Matriz Nº2 Análisis'!B542)</f>
        <v xml:space="preserve"> </v>
      </c>
      <c r="C542" s="13" t="str">
        <f>IFERROR(IF(A542&lt;1,'Matriz Nº1 Identificación'!B542,'Matriz Nº2 Análisis'!E542)," ")</f>
        <v xml:space="preserve"> </v>
      </c>
      <c r="D542" s="13" t="str">
        <f>IF(A542&lt;1,'Matriz Nº1 Identificación'!B542,'Matriz Nº2 Análisis'!I542)</f>
        <v xml:space="preserve"> </v>
      </c>
      <c r="E542" s="102"/>
      <c r="F542" s="103"/>
      <c r="G542" s="103"/>
      <c r="H542" s="103"/>
      <c r="I542" s="96" t="str">
        <f>IFERROR(VLOOKUP(D542,'Tabla 12'!$B$4:$E$6,3,FALSE)," ")</f>
        <v xml:space="preserve"> </v>
      </c>
      <c r="J542" s="95" t="str">
        <f>IFERROR(VLOOKUP(I542,'Tabla 12'!$D$5:$E$6,2,FALSE)," ")</f>
        <v xml:space="preserve"> </v>
      </c>
      <c r="K542" s="10"/>
      <c r="L542" s="10"/>
      <c r="M542" s="9"/>
      <c r="N542" s="10"/>
      <c r="O542" s="10"/>
      <c r="P542" s="10"/>
      <c r="Q542" s="10"/>
      <c r="R542" s="10"/>
      <c r="S542" s="10"/>
      <c r="T542" s="10"/>
      <c r="U542" s="10"/>
      <c r="V542" s="10"/>
      <c r="W542" s="10"/>
    </row>
    <row r="543" spans="1:23" ht="36.75" customHeight="1" x14ac:dyDescent="0.3">
      <c r="A543" s="4" t="str">
        <f>'Matriz Nº2 Análisis'!A543</f>
        <v>59. 3</v>
      </c>
      <c r="B543" s="13" t="str">
        <f>IF(A543&lt;1,'Matriz Nº1 Identificación'!F543,'Matriz Nº2 Análisis'!B543)</f>
        <v xml:space="preserve"> </v>
      </c>
      <c r="C543" s="13" t="str">
        <f>IFERROR(IF(A543&lt;1,'Matriz Nº1 Identificación'!B543,'Matriz Nº2 Análisis'!E543)," ")</f>
        <v xml:space="preserve"> </v>
      </c>
      <c r="D543" s="13" t="str">
        <f>IF(A543&lt;1,'Matriz Nº1 Identificación'!B543,'Matriz Nº2 Análisis'!I543)</f>
        <v xml:space="preserve"> </v>
      </c>
      <c r="E543" s="102"/>
      <c r="F543" s="103"/>
      <c r="G543" s="103"/>
      <c r="H543" s="103"/>
      <c r="I543" s="96" t="str">
        <f>IFERROR(VLOOKUP(D543,'Tabla 12'!$B$4:$E$6,3,FALSE)," ")</f>
        <v xml:space="preserve"> </v>
      </c>
      <c r="J543" s="95" t="str">
        <f>IFERROR(VLOOKUP(I543,'Tabla 12'!$D$5:$E$6,2,FALSE)," ")</f>
        <v xml:space="preserve"> </v>
      </c>
      <c r="K543" s="10"/>
      <c r="L543" s="10"/>
      <c r="M543" s="9"/>
      <c r="N543" s="10"/>
      <c r="O543" s="10"/>
      <c r="P543" s="10"/>
      <c r="Q543" s="10"/>
      <c r="R543" s="10"/>
      <c r="S543" s="10"/>
      <c r="T543" s="10"/>
      <c r="U543" s="10"/>
      <c r="V543" s="10"/>
      <c r="W543" s="10"/>
    </row>
    <row r="544" spans="1:23" ht="36.75" customHeight="1" x14ac:dyDescent="0.3">
      <c r="A544" s="4" t="str">
        <f>'Matriz Nº2 Análisis'!A544</f>
        <v>59. 4</v>
      </c>
      <c r="B544" s="13" t="str">
        <f>IF(A544&lt;1,'Matriz Nº1 Identificación'!F544,'Matriz Nº2 Análisis'!B544)</f>
        <v xml:space="preserve"> </v>
      </c>
      <c r="C544" s="13" t="str">
        <f>IFERROR(IF(A544&lt;1,'Matriz Nº1 Identificación'!B544,'Matriz Nº2 Análisis'!E544)," ")</f>
        <v xml:space="preserve"> </v>
      </c>
      <c r="D544" s="13" t="str">
        <f>IF(A544&lt;1,'Matriz Nº1 Identificación'!B544,'Matriz Nº2 Análisis'!I544)</f>
        <v xml:space="preserve"> </v>
      </c>
      <c r="E544" s="102"/>
      <c r="F544" s="103"/>
      <c r="G544" s="103"/>
      <c r="H544" s="103"/>
      <c r="I544" s="96" t="str">
        <f>IFERROR(VLOOKUP(D544,'Tabla 12'!$B$4:$E$6,3,FALSE)," ")</f>
        <v xml:space="preserve"> </v>
      </c>
      <c r="J544" s="95" t="str">
        <f>IFERROR(VLOOKUP(I544,'Tabla 12'!$D$5:$E$6,2,FALSE)," ")</f>
        <v xml:space="preserve"> </v>
      </c>
      <c r="K544" s="10"/>
      <c r="L544" s="10"/>
      <c r="M544" s="9"/>
      <c r="N544" s="10"/>
      <c r="O544" s="10"/>
      <c r="P544" s="10"/>
      <c r="Q544" s="10"/>
      <c r="R544" s="10"/>
      <c r="S544" s="10"/>
      <c r="T544" s="10"/>
      <c r="U544" s="10"/>
      <c r="V544" s="10"/>
      <c r="W544" s="10"/>
    </row>
    <row r="545" spans="1:23" ht="36.75" customHeight="1" x14ac:dyDescent="0.3">
      <c r="A545" s="4" t="str">
        <f>'Matriz Nº2 Análisis'!A545</f>
        <v>59. 5</v>
      </c>
      <c r="B545" s="13" t="str">
        <f>IF(A545&lt;1,'Matriz Nº1 Identificación'!F545,'Matriz Nº2 Análisis'!B545)</f>
        <v xml:space="preserve"> </v>
      </c>
      <c r="C545" s="13" t="str">
        <f>IFERROR(IF(A545&lt;1,'Matriz Nº1 Identificación'!B545,'Matriz Nº2 Análisis'!E545)," ")</f>
        <v xml:space="preserve"> </v>
      </c>
      <c r="D545" s="13" t="str">
        <f>IF(A545&lt;1,'Matriz Nº1 Identificación'!B545,'Matriz Nº2 Análisis'!I545)</f>
        <v xml:space="preserve"> </v>
      </c>
      <c r="E545" s="102"/>
      <c r="F545" s="103"/>
      <c r="G545" s="103"/>
      <c r="H545" s="103"/>
      <c r="I545" s="96" t="str">
        <f>IFERROR(VLOOKUP(D545,'Tabla 12'!$B$4:$E$6,3,FALSE)," ")</f>
        <v xml:space="preserve"> </v>
      </c>
      <c r="J545" s="95" t="str">
        <f>IFERROR(VLOOKUP(I545,'Tabla 12'!$D$5:$E$6,2,FALSE)," ")</f>
        <v xml:space="preserve"> </v>
      </c>
      <c r="K545" s="10"/>
      <c r="L545" s="10"/>
      <c r="M545" s="9"/>
      <c r="N545" s="10"/>
      <c r="O545" s="10"/>
      <c r="P545" s="10"/>
      <c r="Q545" s="10"/>
      <c r="R545" s="10"/>
      <c r="S545" s="10"/>
      <c r="T545" s="10"/>
      <c r="U545" s="10"/>
      <c r="V545" s="10"/>
      <c r="W545" s="10"/>
    </row>
    <row r="546" spans="1:23" ht="36.75" customHeight="1" x14ac:dyDescent="0.3">
      <c r="A546" s="4" t="str">
        <f>'Matriz Nº2 Análisis'!A546</f>
        <v>59. 6</v>
      </c>
      <c r="B546" s="13" t="str">
        <f>IF(A546&lt;1,'Matriz Nº1 Identificación'!F546,'Matriz Nº2 Análisis'!B546)</f>
        <v xml:space="preserve"> </v>
      </c>
      <c r="C546" s="13" t="str">
        <f>IFERROR(IF(A546&lt;1,'Matriz Nº1 Identificación'!B546,'Matriz Nº2 Análisis'!E546)," ")</f>
        <v xml:space="preserve"> </v>
      </c>
      <c r="D546" s="13" t="str">
        <f>IF(A546&lt;1,'Matriz Nº1 Identificación'!B546,'Matriz Nº2 Análisis'!I546)</f>
        <v xml:space="preserve"> </v>
      </c>
      <c r="E546" s="102"/>
      <c r="F546" s="103"/>
      <c r="G546" s="103"/>
      <c r="H546" s="103"/>
      <c r="I546" s="96" t="str">
        <f>IFERROR(VLOOKUP(D546,'Tabla 12'!$B$4:$E$6,3,FALSE)," ")</f>
        <v xml:space="preserve"> </v>
      </c>
      <c r="J546" s="95" t="str">
        <f>IFERROR(VLOOKUP(I546,'Tabla 12'!$D$5:$E$6,2,FALSE)," ")</f>
        <v xml:space="preserve"> </v>
      </c>
      <c r="K546" s="10"/>
      <c r="L546" s="10"/>
      <c r="M546" s="9"/>
      <c r="N546" s="10"/>
      <c r="O546" s="10"/>
      <c r="P546" s="10"/>
      <c r="Q546" s="10"/>
      <c r="R546" s="10"/>
      <c r="S546" s="10"/>
      <c r="T546" s="10"/>
      <c r="U546" s="10"/>
      <c r="V546" s="10"/>
      <c r="W546" s="10"/>
    </row>
    <row r="547" spans="1:23" ht="36.75" customHeight="1" thickBot="1" x14ac:dyDescent="0.35">
      <c r="A547" s="4" t="str">
        <f>'Matriz Nº2 Análisis'!A547</f>
        <v>59. 7</v>
      </c>
      <c r="B547" s="13" t="str">
        <f>IF(A547&lt;1,'Matriz Nº1 Identificación'!F547,'Matriz Nº2 Análisis'!B547)</f>
        <v xml:space="preserve"> </v>
      </c>
      <c r="C547" s="13" t="str">
        <f>IFERROR(IF(A547&lt;1,'Matriz Nº1 Identificación'!B547,'Matriz Nº2 Análisis'!E547)," ")</f>
        <v xml:space="preserve"> </v>
      </c>
      <c r="D547" s="13" t="str">
        <f>IF(A547&lt;1,'Matriz Nº1 Identificación'!B547,'Matriz Nº2 Análisis'!I547)</f>
        <v xml:space="preserve"> </v>
      </c>
      <c r="E547" s="102"/>
      <c r="F547" s="103"/>
      <c r="G547" s="103"/>
      <c r="H547" s="103"/>
      <c r="I547" s="96" t="str">
        <f>IFERROR(VLOOKUP(D547,'Tabla 12'!$B$4:$E$6,3,FALSE)," ")</f>
        <v xml:space="preserve"> </v>
      </c>
      <c r="J547" s="95" t="str">
        <f>IFERROR(VLOOKUP(I547,'Tabla 12'!$D$5:$E$6,2,FALSE)," ")</f>
        <v xml:space="preserve"> </v>
      </c>
      <c r="K547" s="10"/>
      <c r="L547" s="10"/>
      <c r="M547" s="9"/>
      <c r="N547" s="10"/>
      <c r="O547" s="10"/>
      <c r="P547" s="10"/>
      <c r="Q547" s="10"/>
      <c r="R547" s="10"/>
      <c r="S547" s="10"/>
      <c r="T547" s="10"/>
      <c r="U547" s="10"/>
      <c r="V547" s="10"/>
      <c r="W547" s="10"/>
    </row>
    <row r="548" spans="1:23" ht="34.5" customHeight="1" thickBot="1" x14ac:dyDescent="0.35">
      <c r="A548" s="73" t="str">
        <f>'Matriz Nº1 Identificación'!A548</f>
        <v xml:space="preserve">Objetivo Estratégico: </v>
      </c>
      <c r="B548" s="427">
        <f>+'Matriz Nº1 Identificación'!B548:H548</f>
        <v>0</v>
      </c>
      <c r="C548" s="428"/>
      <c r="D548" s="428"/>
      <c r="E548" s="428"/>
      <c r="F548" s="428"/>
      <c r="G548" s="428"/>
      <c r="H548" s="428"/>
      <c r="I548" s="428"/>
      <c r="J548" s="428"/>
    </row>
    <row r="549" spans="1:23" ht="34.5" customHeight="1" x14ac:dyDescent="0.3">
      <c r="A549" s="12" t="str">
        <f>'Matriz Nº1 Identificación'!A549</f>
        <v>Objetivo táctico</v>
      </c>
      <c r="B549" s="168" t="str">
        <f>+'Matriz Nº1 Identificación'!B549:H549</f>
        <v xml:space="preserve">60. </v>
      </c>
      <c r="C549" s="169"/>
      <c r="D549" s="169"/>
      <c r="E549" s="169"/>
      <c r="F549" s="170"/>
      <c r="G549" s="170"/>
      <c r="H549" s="170"/>
      <c r="I549" s="170"/>
      <c r="J549" s="171"/>
    </row>
    <row r="550" spans="1:23" ht="36.75" customHeight="1" x14ac:dyDescent="0.3">
      <c r="A550" s="4" t="str">
        <f>'Matriz Nº2 Análisis'!A550</f>
        <v>60. 1</v>
      </c>
      <c r="B550" s="13" t="str">
        <f>IF(A550&lt;1,'Matriz Nº1 Identificación'!F550,'Matriz Nº2 Análisis'!B550)</f>
        <v xml:space="preserve"> </v>
      </c>
      <c r="C550" s="13" t="str">
        <f>IFERROR(IF(A550&lt;1,'Matriz Nº1 Identificación'!B550,'Matriz Nº2 Análisis'!E550)," ")</f>
        <v xml:space="preserve"> </v>
      </c>
      <c r="D550" s="13" t="str">
        <f>IF(A550&lt;1,'Matriz Nº1 Identificación'!B550,'Matriz Nº2 Análisis'!I550)</f>
        <v xml:space="preserve"> </v>
      </c>
      <c r="E550" s="102"/>
      <c r="F550" s="103"/>
      <c r="G550" s="103"/>
      <c r="H550" s="103"/>
      <c r="I550" s="96" t="str">
        <f>IFERROR(VLOOKUP(D550,'Tabla 12'!$B$4:$E$6,3,FALSE)," ")</f>
        <v xml:space="preserve"> </v>
      </c>
      <c r="J550" s="95" t="str">
        <f>IFERROR(VLOOKUP(I550,'Tabla 12'!$D$5:$E$6,2,FALSE)," ")</f>
        <v xml:space="preserve"> </v>
      </c>
      <c r="K550" s="10"/>
      <c r="L550" s="10"/>
      <c r="M550" s="9"/>
      <c r="N550" s="10"/>
      <c r="O550" s="10"/>
      <c r="P550" s="10"/>
      <c r="Q550" s="10"/>
      <c r="R550" s="10"/>
      <c r="S550" s="10"/>
      <c r="T550" s="10"/>
      <c r="U550" s="10"/>
      <c r="V550" s="10"/>
      <c r="W550" s="10"/>
    </row>
    <row r="551" spans="1:23" ht="36.75" customHeight="1" x14ac:dyDescent="0.3">
      <c r="A551" s="4" t="str">
        <f>'Matriz Nº2 Análisis'!A551</f>
        <v>60. 2</v>
      </c>
      <c r="B551" s="13" t="str">
        <f>IF(A551&lt;1,'Matriz Nº1 Identificación'!F551,'Matriz Nº2 Análisis'!B551)</f>
        <v xml:space="preserve"> </v>
      </c>
      <c r="C551" s="13" t="str">
        <f>IFERROR(IF(A551&lt;1,'Matriz Nº1 Identificación'!B551,'Matriz Nº2 Análisis'!E551)," ")</f>
        <v xml:space="preserve"> </v>
      </c>
      <c r="D551" s="13" t="str">
        <f>IF(A551&lt;1,'Matriz Nº1 Identificación'!B551,'Matriz Nº2 Análisis'!I551)</f>
        <v xml:space="preserve"> </v>
      </c>
      <c r="E551" s="102"/>
      <c r="F551" s="103"/>
      <c r="G551" s="103"/>
      <c r="H551" s="103"/>
      <c r="I551" s="96" t="str">
        <f>IFERROR(VLOOKUP(D551,'Tabla 12'!$B$4:$E$6,3,FALSE)," ")</f>
        <v xml:space="preserve"> </v>
      </c>
      <c r="J551" s="95" t="str">
        <f>IFERROR(VLOOKUP(I551,'Tabla 12'!$D$5:$E$6,2,FALSE)," ")</f>
        <v xml:space="preserve"> </v>
      </c>
      <c r="K551" s="10"/>
      <c r="L551" s="10"/>
      <c r="M551" s="9"/>
      <c r="N551" s="10"/>
      <c r="O551" s="10"/>
      <c r="P551" s="10"/>
      <c r="Q551" s="10"/>
      <c r="R551" s="10"/>
      <c r="S551" s="10"/>
      <c r="T551" s="10"/>
      <c r="U551" s="10"/>
      <c r="V551" s="10"/>
      <c r="W551" s="10"/>
    </row>
    <row r="552" spans="1:23" ht="36.75" customHeight="1" x14ac:dyDescent="0.3">
      <c r="A552" s="4" t="str">
        <f>'Matriz Nº2 Análisis'!A552</f>
        <v>60. 3</v>
      </c>
      <c r="B552" s="13" t="str">
        <f>IF(A552&lt;1,'Matriz Nº1 Identificación'!F552,'Matriz Nº2 Análisis'!B552)</f>
        <v xml:space="preserve"> </v>
      </c>
      <c r="C552" s="13" t="str">
        <f>IFERROR(IF(A552&lt;1,'Matriz Nº1 Identificación'!B552,'Matriz Nº2 Análisis'!E552)," ")</f>
        <v xml:space="preserve"> </v>
      </c>
      <c r="D552" s="13" t="str">
        <f>IF(A552&lt;1,'Matriz Nº1 Identificación'!B552,'Matriz Nº2 Análisis'!I552)</f>
        <v xml:space="preserve"> </v>
      </c>
      <c r="E552" s="102"/>
      <c r="F552" s="103"/>
      <c r="G552" s="103"/>
      <c r="H552" s="103"/>
      <c r="I552" s="96" t="str">
        <f>IFERROR(VLOOKUP(D552,'Tabla 12'!$B$4:$E$6,3,FALSE)," ")</f>
        <v xml:space="preserve"> </v>
      </c>
      <c r="J552" s="95" t="str">
        <f>IFERROR(VLOOKUP(I552,'Tabla 12'!$D$5:$E$6,2,FALSE)," ")</f>
        <v xml:space="preserve"> </v>
      </c>
      <c r="K552" s="10"/>
      <c r="L552" s="10"/>
      <c r="M552" s="9"/>
      <c r="N552" s="10"/>
      <c r="O552" s="10"/>
      <c r="P552" s="10"/>
      <c r="Q552" s="10"/>
      <c r="R552" s="10"/>
      <c r="S552" s="10"/>
      <c r="T552" s="10"/>
      <c r="U552" s="10"/>
      <c r="V552" s="10"/>
      <c r="W552" s="10"/>
    </row>
    <row r="553" spans="1:23" ht="36.75" customHeight="1" x14ac:dyDescent="0.3">
      <c r="A553" s="4" t="str">
        <f>'Matriz Nº2 Análisis'!A553</f>
        <v>60. 4</v>
      </c>
      <c r="B553" s="13" t="str">
        <f>IF(A553&lt;1,'Matriz Nº1 Identificación'!F553,'Matriz Nº2 Análisis'!B553)</f>
        <v xml:space="preserve"> </v>
      </c>
      <c r="C553" s="13" t="str">
        <f>IFERROR(IF(A553&lt;1,'Matriz Nº1 Identificación'!B553,'Matriz Nº2 Análisis'!E553)," ")</f>
        <v xml:space="preserve"> </v>
      </c>
      <c r="D553" s="13" t="str">
        <f>IF(A553&lt;1,'Matriz Nº1 Identificación'!B553,'Matriz Nº2 Análisis'!I553)</f>
        <v xml:space="preserve"> </v>
      </c>
      <c r="E553" s="102"/>
      <c r="F553" s="103"/>
      <c r="G553" s="103"/>
      <c r="H553" s="103"/>
      <c r="I553" s="96" t="str">
        <f>IFERROR(VLOOKUP(D553,'Tabla 12'!$B$4:$E$6,3,FALSE)," ")</f>
        <v xml:space="preserve"> </v>
      </c>
      <c r="J553" s="95" t="str">
        <f>IFERROR(VLOOKUP(I553,'Tabla 12'!$D$5:$E$6,2,FALSE)," ")</f>
        <v xml:space="preserve"> </v>
      </c>
      <c r="K553" s="10"/>
      <c r="L553" s="10"/>
      <c r="M553" s="9"/>
      <c r="N553" s="10"/>
      <c r="O553" s="10"/>
      <c r="P553" s="10"/>
      <c r="Q553" s="10"/>
      <c r="R553" s="10"/>
      <c r="S553" s="10"/>
      <c r="T553" s="10"/>
      <c r="U553" s="10"/>
      <c r="V553" s="10"/>
      <c r="W553" s="10"/>
    </row>
    <row r="554" spans="1:23" ht="36.75" customHeight="1" x14ac:dyDescent="0.3">
      <c r="A554" s="4" t="str">
        <f>'Matriz Nº2 Análisis'!A554</f>
        <v>60. 5</v>
      </c>
      <c r="B554" s="13" t="str">
        <f>IF(A554&lt;1,'Matriz Nº1 Identificación'!F554,'Matriz Nº2 Análisis'!B554)</f>
        <v xml:space="preserve"> </v>
      </c>
      <c r="C554" s="13" t="str">
        <f>IFERROR(IF(A554&lt;1,'Matriz Nº1 Identificación'!B554,'Matriz Nº2 Análisis'!E554)," ")</f>
        <v xml:space="preserve"> </v>
      </c>
      <c r="D554" s="13" t="str">
        <f>IF(A554&lt;1,'Matriz Nº1 Identificación'!B554,'Matriz Nº2 Análisis'!I554)</f>
        <v xml:space="preserve"> </v>
      </c>
      <c r="E554" s="102"/>
      <c r="F554" s="103"/>
      <c r="G554" s="103"/>
      <c r="H554" s="103"/>
      <c r="I554" s="96" t="str">
        <f>IFERROR(VLOOKUP(D554,'Tabla 12'!$B$4:$E$6,3,FALSE)," ")</f>
        <v xml:space="preserve"> </v>
      </c>
      <c r="J554" s="95" t="str">
        <f>IFERROR(VLOOKUP(I554,'Tabla 12'!$D$5:$E$6,2,FALSE)," ")</f>
        <v xml:space="preserve"> </v>
      </c>
      <c r="K554" s="10"/>
      <c r="L554" s="10"/>
      <c r="M554" s="9"/>
      <c r="N554" s="10"/>
      <c r="O554" s="10"/>
      <c r="P554" s="10"/>
      <c r="Q554" s="10"/>
      <c r="R554" s="10"/>
      <c r="S554" s="10"/>
      <c r="T554" s="10"/>
      <c r="U554" s="10"/>
      <c r="V554" s="10"/>
      <c r="W554" s="10"/>
    </row>
    <row r="555" spans="1:23" ht="36.75" customHeight="1" x14ac:dyDescent="0.3">
      <c r="A555" s="4" t="str">
        <f>'Matriz Nº2 Análisis'!A555</f>
        <v>60. 6</v>
      </c>
      <c r="B555" s="13" t="str">
        <f>IF(A555&lt;1,'Matriz Nº1 Identificación'!F555,'Matriz Nº2 Análisis'!B555)</f>
        <v xml:space="preserve"> </v>
      </c>
      <c r="C555" s="13" t="str">
        <f>IFERROR(IF(A555&lt;1,'Matriz Nº1 Identificación'!B555,'Matriz Nº2 Análisis'!E555)," ")</f>
        <v xml:space="preserve"> </v>
      </c>
      <c r="D555" s="13" t="str">
        <f>IF(A555&lt;1,'Matriz Nº1 Identificación'!B555,'Matriz Nº2 Análisis'!I555)</f>
        <v xml:space="preserve"> </v>
      </c>
      <c r="E555" s="102"/>
      <c r="F555" s="103"/>
      <c r="G555" s="103"/>
      <c r="H555" s="103"/>
      <c r="I555" s="96" t="str">
        <f>IFERROR(VLOOKUP(D555,'Tabla 12'!$B$4:$E$6,3,FALSE)," ")</f>
        <v xml:space="preserve"> </v>
      </c>
      <c r="J555" s="95" t="str">
        <f>IFERROR(VLOOKUP(I555,'Tabla 12'!$D$5:$E$6,2,FALSE)," ")</f>
        <v xml:space="preserve"> </v>
      </c>
      <c r="K555" s="10"/>
      <c r="L555" s="10"/>
      <c r="M555" s="9"/>
      <c r="N555" s="10"/>
      <c r="O555" s="10"/>
      <c r="P555" s="10"/>
      <c r="Q555" s="10"/>
      <c r="R555" s="10"/>
      <c r="S555" s="10"/>
      <c r="T555" s="10"/>
      <c r="U555" s="10"/>
      <c r="V555" s="10"/>
      <c r="W555" s="10"/>
    </row>
    <row r="556" spans="1:23" ht="36.75" customHeight="1" thickBot="1" x14ac:dyDescent="0.35">
      <c r="A556" s="4" t="str">
        <f>'Matriz Nº2 Análisis'!A556</f>
        <v>60. 7</v>
      </c>
      <c r="B556" s="13" t="str">
        <f>IF(A556&lt;1,'Matriz Nº1 Identificación'!F556,'Matriz Nº2 Análisis'!B556)</f>
        <v xml:space="preserve"> </v>
      </c>
      <c r="C556" s="13" t="str">
        <f>IFERROR(IF(A556&lt;1,'Matriz Nº1 Identificación'!B556,'Matriz Nº2 Análisis'!E556)," ")</f>
        <v xml:space="preserve"> </v>
      </c>
      <c r="D556" s="13" t="str">
        <f>IF(A556&lt;1,'Matriz Nº1 Identificación'!B556,'Matriz Nº2 Análisis'!I556)</f>
        <v xml:space="preserve"> </v>
      </c>
      <c r="E556" s="102"/>
      <c r="F556" s="103"/>
      <c r="G556" s="103"/>
      <c r="H556" s="103"/>
      <c r="I556" s="96" t="str">
        <f>IFERROR(VLOOKUP(D556,'Tabla 12'!$B$4:$E$6,3,FALSE)," ")</f>
        <v xml:space="preserve"> </v>
      </c>
      <c r="J556" s="95" t="str">
        <f>IFERROR(VLOOKUP(I556,'Tabla 12'!$D$5:$E$6,2,FALSE)," ")</f>
        <v xml:space="preserve"> </v>
      </c>
      <c r="K556" s="10"/>
      <c r="L556" s="10"/>
      <c r="M556" s="9"/>
      <c r="N556" s="10"/>
      <c r="O556" s="10"/>
      <c r="P556" s="10"/>
      <c r="Q556" s="10"/>
      <c r="R556" s="10"/>
      <c r="S556" s="10"/>
      <c r="T556" s="10"/>
      <c r="U556" s="10"/>
      <c r="V556" s="10"/>
      <c r="W556" s="10"/>
    </row>
    <row r="557" spans="1:23" ht="34.5" customHeight="1" thickBot="1" x14ac:dyDescent="0.35">
      <c r="A557" s="73" t="str">
        <f>'Matriz Nº1 Identificación'!A557</f>
        <v xml:space="preserve">Objetivo Estratégico: </v>
      </c>
      <c r="B557" s="427">
        <f>+'Matriz Nº1 Identificación'!B557:H557</f>
        <v>0</v>
      </c>
      <c r="C557" s="428"/>
      <c r="D557" s="428"/>
      <c r="E557" s="428"/>
      <c r="F557" s="428"/>
      <c r="G557" s="428"/>
      <c r="H557" s="428"/>
      <c r="I557" s="428"/>
      <c r="J557" s="428"/>
    </row>
    <row r="558" spans="1:23" ht="34.5" customHeight="1" x14ac:dyDescent="0.3">
      <c r="A558" s="12" t="str">
        <f>'Matriz Nº1 Identificación'!A558</f>
        <v>Objetivo táctico</v>
      </c>
      <c r="B558" s="168" t="str">
        <f>+'Matriz Nº1 Identificación'!B558:H558</f>
        <v xml:space="preserve">61. </v>
      </c>
      <c r="C558" s="169"/>
      <c r="D558" s="169"/>
      <c r="E558" s="169"/>
      <c r="F558" s="170"/>
      <c r="G558" s="170"/>
      <c r="H558" s="170"/>
      <c r="I558" s="170"/>
      <c r="J558" s="171"/>
    </row>
    <row r="559" spans="1:23" ht="36.75" customHeight="1" x14ac:dyDescent="0.3">
      <c r="A559" s="4" t="str">
        <f>'Matriz Nº2 Análisis'!A559</f>
        <v>61. 1</v>
      </c>
      <c r="B559" s="13" t="str">
        <f>IF(A559&lt;1,'Matriz Nº1 Identificación'!F559,'Matriz Nº2 Análisis'!B559)</f>
        <v xml:space="preserve"> </v>
      </c>
      <c r="C559" s="13" t="str">
        <f>IFERROR(IF(A559&lt;1,'Matriz Nº1 Identificación'!B559,'Matriz Nº2 Análisis'!E559)," ")</f>
        <v xml:space="preserve"> </v>
      </c>
      <c r="D559" s="13" t="str">
        <f>IF(A559&lt;1,'Matriz Nº1 Identificación'!B559,'Matriz Nº2 Análisis'!I559)</f>
        <v xml:space="preserve"> </v>
      </c>
      <c r="E559" s="102"/>
      <c r="F559" s="103"/>
      <c r="G559" s="103"/>
      <c r="H559" s="103"/>
      <c r="I559" s="96" t="str">
        <f>IFERROR(VLOOKUP(D559,'Tabla 12'!$B$4:$E$6,3,FALSE)," ")</f>
        <v xml:space="preserve"> </v>
      </c>
      <c r="J559" s="95" t="str">
        <f>IFERROR(VLOOKUP(I559,'Tabla 12'!$D$5:$E$6,2,FALSE)," ")</f>
        <v xml:space="preserve"> </v>
      </c>
      <c r="K559" s="10"/>
      <c r="L559" s="10"/>
      <c r="M559" s="9"/>
      <c r="N559" s="10"/>
      <c r="O559" s="10"/>
      <c r="P559" s="10"/>
      <c r="Q559" s="10"/>
      <c r="R559" s="10"/>
      <c r="S559" s="10"/>
      <c r="T559" s="10"/>
      <c r="U559" s="10"/>
      <c r="V559" s="10"/>
      <c r="W559" s="10"/>
    </row>
    <row r="560" spans="1:23" ht="36.75" customHeight="1" x14ac:dyDescent="0.3">
      <c r="A560" s="4" t="str">
        <f>'Matriz Nº2 Análisis'!A560</f>
        <v>61. 2</v>
      </c>
      <c r="B560" s="13" t="str">
        <f>IF(A560&lt;1,'Matriz Nº1 Identificación'!F560,'Matriz Nº2 Análisis'!B560)</f>
        <v xml:space="preserve"> </v>
      </c>
      <c r="C560" s="13" t="str">
        <f>IFERROR(IF(A560&lt;1,'Matriz Nº1 Identificación'!B560,'Matriz Nº2 Análisis'!E560)," ")</f>
        <v xml:space="preserve"> </v>
      </c>
      <c r="D560" s="13" t="str">
        <f>IF(A560&lt;1,'Matriz Nº1 Identificación'!B560,'Matriz Nº2 Análisis'!I560)</f>
        <v xml:space="preserve"> </v>
      </c>
      <c r="E560" s="102"/>
      <c r="F560" s="103"/>
      <c r="G560" s="103"/>
      <c r="H560" s="103"/>
      <c r="I560" s="96" t="str">
        <f>IFERROR(VLOOKUP(D560,'Tabla 12'!$B$4:$E$6,3,FALSE)," ")</f>
        <v xml:space="preserve"> </v>
      </c>
      <c r="J560" s="95" t="str">
        <f>IFERROR(VLOOKUP(I560,'Tabla 12'!$D$5:$E$6,2,FALSE)," ")</f>
        <v xml:space="preserve"> </v>
      </c>
      <c r="K560" s="10"/>
      <c r="L560" s="10"/>
      <c r="M560" s="9"/>
      <c r="N560" s="10"/>
      <c r="O560" s="10"/>
      <c r="P560" s="10"/>
      <c r="Q560" s="10"/>
      <c r="R560" s="10"/>
      <c r="S560" s="10"/>
      <c r="T560" s="10"/>
      <c r="U560" s="10"/>
      <c r="V560" s="10"/>
      <c r="W560" s="10"/>
    </row>
    <row r="561" spans="1:23" ht="36.75" customHeight="1" x14ac:dyDescent="0.3">
      <c r="A561" s="4" t="str">
        <f>'Matriz Nº2 Análisis'!A561</f>
        <v>61. 3</v>
      </c>
      <c r="B561" s="13" t="str">
        <f>IF(A561&lt;1,'Matriz Nº1 Identificación'!F561,'Matriz Nº2 Análisis'!B561)</f>
        <v xml:space="preserve"> </v>
      </c>
      <c r="C561" s="13" t="str">
        <f>IFERROR(IF(A561&lt;1,'Matriz Nº1 Identificación'!B561,'Matriz Nº2 Análisis'!E561)," ")</f>
        <v xml:space="preserve"> </v>
      </c>
      <c r="D561" s="13" t="str">
        <f>IF(A561&lt;1,'Matriz Nº1 Identificación'!B561,'Matriz Nº2 Análisis'!I561)</f>
        <v xml:space="preserve"> </v>
      </c>
      <c r="E561" s="102"/>
      <c r="F561" s="103"/>
      <c r="G561" s="103"/>
      <c r="H561" s="103"/>
      <c r="I561" s="96" t="str">
        <f>IFERROR(VLOOKUP(D561,'Tabla 12'!$B$4:$E$6,3,FALSE)," ")</f>
        <v xml:space="preserve"> </v>
      </c>
      <c r="J561" s="95" t="str">
        <f>IFERROR(VLOOKUP(I561,'Tabla 12'!$D$5:$E$6,2,FALSE)," ")</f>
        <v xml:space="preserve"> </v>
      </c>
      <c r="K561" s="10"/>
      <c r="L561" s="10"/>
      <c r="M561" s="9"/>
      <c r="N561" s="10"/>
      <c r="O561" s="10"/>
      <c r="P561" s="10"/>
      <c r="Q561" s="10"/>
      <c r="R561" s="10"/>
      <c r="S561" s="10"/>
      <c r="T561" s="10"/>
      <c r="U561" s="10"/>
      <c r="V561" s="10"/>
      <c r="W561" s="10"/>
    </row>
    <row r="562" spans="1:23" ht="36.75" customHeight="1" x14ac:dyDescent="0.3">
      <c r="A562" s="4" t="str">
        <f>'Matriz Nº2 Análisis'!A562</f>
        <v>61. 4</v>
      </c>
      <c r="B562" s="13" t="str">
        <f>IF(A562&lt;1,'Matriz Nº1 Identificación'!F562,'Matriz Nº2 Análisis'!B562)</f>
        <v xml:space="preserve"> </v>
      </c>
      <c r="C562" s="13" t="str">
        <f>IFERROR(IF(A562&lt;1,'Matriz Nº1 Identificación'!B562,'Matriz Nº2 Análisis'!E562)," ")</f>
        <v xml:space="preserve"> </v>
      </c>
      <c r="D562" s="13" t="str">
        <f>IF(A562&lt;1,'Matriz Nº1 Identificación'!B562,'Matriz Nº2 Análisis'!I562)</f>
        <v xml:space="preserve"> </v>
      </c>
      <c r="E562" s="102"/>
      <c r="F562" s="103"/>
      <c r="G562" s="103"/>
      <c r="H562" s="103"/>
      <c r="I562" s="96" t="str">
        <f>IFERROR(VLOOKUP(D562,'Tabla 12'!$B$4:$E$6,3,FALSE)," ")</f>
        <v xml:space="preserve"> </v>
      </c>
      <c r="J562" s="95" t="str">
        <f>IFERROR(VLOOKUP(I562,'Tabla 12'!$D$5:$E$6,2,FALSE)," ")</f>
        <v xml:space="preserve"> </v>
      </c>
      <c r="K562" s="10"/>
      <c r="L562" s="10"/>
      <c r="M562" s="9"/>
      <c r="N562" s="10"/>
      <c r="O562" s="10"/>
      <c r="P562" s="10"/>
      <c r="Q562" s="10"/>
      <c r="R562" s="10"/>
      <c r="S562" s="10"/>
      <c r="T562" s="10"/>
      <c r="U562" s="10"/>
      <c r="V562" s="10"/>
      <c r="W562" s="10"/>
    </row>
    <row r="563" spans="1:23" ht="36.75" customHeight="1" x14ac:dyDescent="0.3">
      <c r="A563" s="4" t="str">
        <f>'Matriz Nº2 Análisis'!A563</f>
        <v>61. 5</v>
      </c>
      <c r="B563" s="13" t="str">
        <f>IF(A563&lt;1,'Matriz Nº1 Identificación'!F563,'Matriz Nº2 Análisis'!B563)</f>
        <v xml:space="preserve"> </v>
      </c>
      <c r="C563" s="13" t="str">
        <f>IFERROR(IF(A563&lt;1,'Matriz Nº1 Identificación'!B563,'Matriz Nº2 Análisis'!E563)," ")</f>
        <v xml:space="preserve"> </v>
      </c>
      <c r="D563" s="13" t="str">
        <f>IF(A563&lt;1,'Matriz Nº1 Identificación'!B563,'Matriz Nº2 Análisis'!I563)</f>
        <v xml:space="preserve"> </v>
      </c>
      <c r="E563" s="102"/>
      <c r="F563" s="103"/>
      <c r="G563" s="103"/>
      <c r="H563" s="103"/>
      <c r="I563" s="96" t="str">
        <f>IFERROR(VLOOKUP(D563,'Tabla 12'!$B$4:$E$6,3,FALSE)," ")</f>
        <v xml:space="preserve"> </v>
      </c>
      <c r="J563" s="95" t="str">
        <f>IFERROR(VLOOKUP(I563,'Tabla 12'!$D$5:$E$6,2,FALSE)," ")</f>
        <v xml:space="preserve"> </v>
      </c>
      <c r="K563" s="10"/>
      <c r="L563" s="10"/>
      <c r="M563" s="9"/>
      <c r="N563" s="10"/>
      <c r="O563" s="10"/>
      <c r="P563" s="10"/>
      <c r="Q563" s="10"/>
      <c r="R563" s="10"/>
      <c r="S563" s="10"/>
      <c r="T563" s="10"/>
      <c r="U563" s="10"/>
      <c r="V563" s="10"/>
      <c r="W563" s="10"/>
    </row>
    <row r="564" spans="1:23" ht="36.75" customHeight="1" x14ac:dyDescent="0.3">
      <c r="A564" s="4" t="str">
        <f>'Matriz Nº2 Análisis'!A564</f>
        <v>61. 6</v>
      </c>
      <c r="B564" s="13" t="str">
        <f>IF(A564&lt;1,'Matriz Nº1 Identificación'!F564,'Matriz Nº2 Análisis'!B564)</f>
        <v xml:space="preserve"> </v>
      </c>
      <c r="C564" s="13" t="str">
        <f>IFERROR(IF(A564&lt;1,'Matriz Nº1 Identificación'!B564,'Matriz Nº2 Análisis'!E564)," ")</f>
        <v xml:space="preserve"> </v>
      </c>
      <c r="D564" s="13" t="str">
        <f>IF(A564&lt;1,'Matriz Nº1 Identificación'!B564,'Matriz Nº2 Análisis'!I564)</f>
        <v xml:space="preserve"> </v>
      </c>
      <c r="E564" s="102"/>
      <c r="F564" s="103"/>
      <c r="G564" s="103"/>
      <c r="H564" s="103"/>
      <c r="I564" s="96" t="str">
        <f>IFERROR(VLOOKUP(D564,'Tabla 12'!$B$4:$E$6,3,FALSE)," ")</f>
        <v xml:space="preserve"> </v>
      </c>
      <c r="J564" s="95" t="str">
        <f>IFERROR(VLOOKUP(I564,'Tabla 12'!$D$5:$E$6,2,FALSE)," ")</f>
        <v xml:space="preserve"> </v>
      </c>
      <c r="K564" s="10"/>
      <c r="L564" s="10"/>
      <c r="M564" s="9"/>
      <c r="N564" s="10"/>
      <c r="O564" s="10"/>
      <c r="P564" s="10"/>
      <c r="Q564" s="10"/>
      <c r="R564" s="10"/>
      <c r="S564" s="10"/>
      <c r="T564" s="10"/>
      <c r="U564" s="10"/>
      <c r="V564" s="10"/>
      <c r="W564" s="10"/>
    </row>
    <row r="565" spans="1:23" ht="36.75" customHeight="1" thickBot="1" x14ac:dyDescent="0.35">
      <c r="A565" s="4" t="str">
        <f>'Matriz Nº2 Análisis'!A565</f>
        <v>61. 7</v>
      </c>
      <c r="B565" s="13" t="str">
        <f>IF(A565&lt;1,'Matriz Nº1 Identificación'!F565,'Matriz Nº2 Análisis'!B565)</f>
        <v xml:space="preserve"> </v>
      </c>
      <c r="C565" s="13" t="str">
        <f>IFERROR(IF(A565&lt;1,'Matriz Nº1 Identificación'!B565,'Matriz Nº2 Análisis'!E565)," ")</f>
        <v xml:space="preserve"> </v>
      </c>
      <c r="D565" s="13" t="str">
        <f>IF(A565&lt;1,'Matriz Nº1 Identificación'!B565,'Matriz Nº2 Análisis'!I565)</f>
        <v xml:space="preserve"> </v>
      </c>
      <c r="E565" s="102"/>
      <c r="F565" s="103"/>
      <c r="G565" s="103"/>
      <c r="H565" s="103"/>
      <c r="I565" s="96" t="str">
        <f>IFERROR(VLOOKUP(D565,'Tabla 12'!$B$4:$E$6,3,FALSE)," ")</f>
        <v xml:space="preserve"> </v>
      </c>
      <c r="J565" s="95" t="str">
        <f>IFERROR(VLOOKUP(I565,'Tabla 12'!$D$5:$E$6,2,FALSE)," ")</f>
        <v xml:space="preserve"> </v>
      </c>
      <c r="K565" s="10"/>
      <c r="L565" s="10"/>
      <c r="M565" s="9"/>
      <c r="N565" s="10"/>
      <c r="O565" s="10"/>
      <c r="P565" s="10"/>
      <c r="Q565" s="10"/>
      <c r="R565" s="10"/>
      <c r="S565" s="10"/>
      <c r="T565" s="10"/>
      <c r="U565" s="10"/>
      <c r="V565" s="10"/>
      <c r="W565" s="10"/>
    </row>
    <row r="566" spans="1:23" ht="34.5" customHeight="1" thickBot="1" x14ac:dyDescent="0.35">
      <c r="A566" s="73" t="str">
        <f>'Matriz Nº1 Identificación'!A566</f>
        <v xml:space="preserve">Objetivo Estratégico: </v>
      </c>
      <c r="B566" s="427">
        <f>+'Matriz Nº1 Identificación'!B566:H566</f>
        <v>0</v>
      </c>
      <c r="C566" s="428"/>
      <c r="D566" s="428"/>
      <c r="E566" s="428"/>
      <c r="F566" s="428"/>
      <c r="G566" s="428"/>
      <c r="H566" s="428"/>
      <c r="I566" s="428"/>
      <c r="J566" s="428"/>
    </row>
    <row r="567" spans="1:23" ht="34.5" customHeight="1" x14ac:dyDescent="0.3">
      <c r="A567" s="12" t="str">
        <f>'Matriz Nº1 Identificación'!A567</f>
        <v>Objetivo táctico</v>
      </c>
      <c r="B567" s="168" t="str">
        <f>+'Matriz Nº1 Identificación'!B567:H567</f>
        <v xml:space="preserve">62. </v>
      </c>
      <c r="C567" s="169"/>
      <c r="D567" s="169"/>
      <c r="E567" s="169"/>
      <c r="F567" s="170"/>
      <c r="G567" s="170"/>
      <c r="H567" s="170"/>
      <c r="I567" s="170"/>
      <c r="J567" s="171"/>
    </row>
    <row r="568" spans="1:23" ht="36.75" customHeight="1" x14ac:dyDescent="0.3">
      <c r="A568" s="4" t="str">
        <f>'Matriz Nº2 Análisis'!A568</f>
        <v>62. 1</v>
      </c>
      <c r="B568" s="13" t="str">
        <f>IF(A568&lt;1,'Matriz Nº1 Identificación'!F568,'Matriz Nº2 Análisis'!B568)</f>
        <v xml:space="preserve"> </v>
      </c>
      <c r="C568" s="13" t="str">
        <f>IFERROR(IF(A568&lt;1,'Matriz Nº1 Identificación'!B568,'Matriz Nº2 Análisis'!E568)," ")</f>
        <v xml:space="preserve"> </v>
      </c>
      <c r="D568" s="13" t="str">
        <f>IF(A568&lt;1,'Matriz Nº1 Identificación'!B568,'Matriz Nº2 Análisis'!I568)</f>
        <v xml:space="preserve"> </v>
      </c>
      <c r="E568" s="102"/>
      <c r="F568" s="103"/>
      <c r="G568" s="103"/>
      <c r="H568" s="103"/>
      <c r="I568" s="96" t="str">
        <f>IFERROR(VLOOKUP(D568,'Tabla 12'!$B$4:$E$6,3,FALSE)," ")</f>
        <v xml:space="preserve"> </v>
      </c>
      <c r="J568" s="95" t="str">
        <f>IFERROR(VLOOKUP(I568,'Tabla 12'!$D$5:$E$6,2,FALSE)," ")</f>
        <v xml:space="preserve"> </v>
      </c>
      <c r="K568" s="10"/>
      <c r="L568" s="10"/>
      <c r="M568" s="9"/>
      <c r="N568" s="10"/>
      <c r="O568" s="10"/>
      <c r="P568" s="10"/>
      <c r="Q568" s="10"/>
      <c r="R568" s="10"/>
      <c r="S568" s="10"/>
      <c r="T568" s="10"/>
      <c r="U568" s="10"/>
      <c r="V568" s="10"/>
      <c r="W568" s="10"/>
    </row>
    <row r="569" spans="1:23" ht="36.75" customHeight="1" x14ac:dyDescent="0.3">
      <c r="A569" s="4" t="str">
        <f>'Matriz Nº2 Análisis'!A569</f>
        <v>62. 2</v>
      </c>
      <c r="B569" s="13" t="str">
        <f>IF(A569&lt;1,'Matriz Nº1 Identificación'!F569,'Matriz Nº2 Análisis'!B569)</f>
        <v xml:space="preserve"> </v>
      </c>
      <c r="C569" s="13" t="str">
        <f>IFERROR(IF(A569&lt;1,'Matriz Nº1 Identificación'!B569,'Matriz Nº2 Análisis'!E569)," ")</f>
        <v xml:space="preserve"> </v>
      </c>
      <c r="D569" s="13" t="str">
        <f>IF(A569&lt;1,'Matriz Nº1 Identificación'!B569,'Matriz Nº2 Análisis'!I569)</f>
        <v xml:space="preserve"> </v>
      </c>
      <c r="E569" s="102"/>
      <c r="F569" s="103"/>
      <c r="G569" s="103"/>
      <c r="H569" s="103"/>
      <c r="I569" s="96" t="str">
        <f>IFERROR(VLOOKUP(D569,'Tabla 12'!$B$4:$E$6,3,FALSE)," ")</f>
        <v xml:space="preserve"> </v>
      </c>
      <c r="J569" s="95" t="str">
        <f>IFERROR(VLOOKUP(I569,'Tabla 12'!$D$5:$E$6,2,FALSE)," ")</f>
        <v xml:space="preserve"> </v>
      </c>
      <c r="K569" s="10"/>
      <c r="L569" s="10"/>
      <c r="M569" s="9"/>
      <c r="N569" s="10"/>
      <c r="O569" s="10"/>
      <c r="P569" s="10"/>
      <c r="Q569" s="10"/>
      <c r="R569" s="10"/>
      <c r="S569" s="10"/>
      <c r="T569" s="10"/>
      <c r="U569" s="10"/>
      <c r="V569" s="10"/>
      <c r="W569" s="10"/>
    </row>
    <row r="570" spans="1:23" ht="36.75" customHeight="1" x14ac:dyDescent="0.3">
      <c r="A570" s="4" t="str">
        <f>'Matriz Nº2 Análisis'!A570</f>
        <v>62. 3</v>
      </c>
      <c r="B570" s="13" t="str">
        <f>IF(A570&lt;1,'Matriz Nº1 Identificación'!F570,'Matriz Nº2 Análisis'!B570)</f>
        <v xml:space="preserve"> </v>
      </c>
      <c r="C570" s="13" t="str">
        <f>IFERROR(IF(A570&lt;1,'Matriz Nº1 Identificación'!B570,'Matriz Nº2 Análisis'!E570)," ")</f>
        <v xml:space="preserve"> </v>
      </c>
      <c r="D570" s="13" t="str">
        <f>IF(A570&lt;1,'Matriz Nº1 Identificación'!B570,'Matriz Nº2 Análisis'!I570)</f>
        <v xml:space="preserve"> </v>
      </c>
      <c r="E570" s="102"/>
      <c r="F570" s="103"/>
      <c r="G570" s="103"/>
      <c r="H570" s="103"/>
      <c r="I570" s="96" t="str">
        <f>IFERROR(VLOOKUP(D570,'Tabla 12'!$B$4:$E$6,3,FALSE)," ")</f>
        <v xml:space="preserve"> </v>
      </c>
      <c r="J570" s="95" t="str">
        <f>IFERROR(VLOOKUP(I570,'Tabla 12'!$D$5:$E$6,2,FALSE)," ")</f>
        <v xml:space="preserve"> </v>
      </c>
      <c r="K570" s="10"/>
      <c r="L570" s="10"/>
      <c r="M570" s="9"/>
      <c r="N570" s="10"/>
      <c r="O570" s="10"/>
      <c r="P570" s="10"/>
      <c r="Q570" s="10"/>
      <c r="R570" s="10"/>
      <c r="S570" s="10"/>
      <c r="T570" s="10"/>
      <c r="U570" s="10"/>
      <c r="V570" s="10"/>
      <c r="W570" s="10"/>
    </row>
    <row r="571" spans="1:23" ht="36.75" customHeight="1" x14ac:dyDescent="0.3">
      <c r="A571" s="4" t="str">
        <f>'Matriz Nº2 Análisis'!A571</f>
        <v>62. 4</v>
      </c>
      <c r="B571" s="13" t="str">
        <f>IF(A571&lt;1,'Matriz Nº1 Identificación'!F571,'Matriz Nº2 Análisis'!B571)</f>
        <v xml:space="preserve"> </v>
      </c>
      <c r="C571" s="13" t="str">
        <f>IFERROR(IF(A571&lt;1,'Matriz Nº1 Identificación'!B571,'Matriz Nº2 Análisis'!E571)," ")</f>
        <v xml:space="preserve"> </v>
      </c>
      <c r="D571" s="13" t="str">
        <f>IF(A571&lt;1,'Matriz Nº1 Identificación'!B571,'Matriz Nº2 Análisis'!I571)</f>
        <v xml:space="preserve"> </v>
      </c>
      <c r="E571" s="102"/>
      <c r="F571" s="103"/>
      <c r="G571" s="103"/>
      <c r="H571" s="103"/>
      <c r="I571" s="96" t="str">
        <f>IFERROR(VLOOKUP(D571,'Tabla 12'!$B$4:$E$6,3,FALSE)," ")</f>
        <v xml:space="preserve"> </v>
      </c>
      <c r="J571" s="95" t="str">
        <f>IFERROR(VLOOKUP(I571,'Tabla 12'!$D$5:$E$6,2,FALSE)," ")</f>
        <v xml:space="preserve"> </v>
      </c>
      <c r="K571" s="10"/>
      <c r="L571" s="10"/>
      <c r="M571" s="9"/>
      <c r="N571" s="10"/>
      <c r="O571" s="10"/>
      <c r="P571" s="10"/>
      <c r="Q571" s="10"/>
      <c r="R571" s="10"/>
      <c r="S571" s="10"/>
      <c r="T571" s="10"/>
      <c r="U571" s="10"/>
      <c r="V571" s="10"/>
      <c r="W571" s="10"/>
    </row>
    <row r="572" spans="1:23" ht="36.75" customHeight="1" x14ac:dyDescent="0.3">
      <c r="A572" s="4" t="str">
        <f>'Matriz Nº2 Análisis'!A572</f>
        <v>62. 5</v>
      </c>
      <c r="B572" s="13" t="str">
        <f>IF(A572&lt;1,'Matriz Nº1 Identificación'!F572,'Matriz Nº2 Análisis'!B572)</f>
        <v xml:space="preserve"> </v>
      </c>
      <c r="C572" s="13" t="str">
        <f>IFERROR(IF(A572&lt;1,'Matriz Nº1 Identificación'!B572,'Matriz Nº2 Análisis'!E572)," ")</f>
        <v xml:space="preserve"> </v>
      </c>
      <c r="D572" s="13" t="str">
        <f>IF(A572&lt;1,'Matriz Nº1 Identificación'!B572,'Matriz Nº2 Análisis'!I572)</f>
        <v xml:space="preserve"> </v>
      </c>
      <c r="E572" s="102"/>
      <c r="F572" s="103"/>
      <c r="G572" s="103"/>
      <c r="H572" s="103"/>
      <c r="I572" s="96" t="str">
        <f>IFERROR(VLOOKUP(D572,'Tabla 12'!$B$4:$E$6,3,FALSE)," ")</f>
        <v xml:space="preserve"> </v>
      </c>
      <c r="J572" s="95" t="str">
        <f>IFERROR(VLOOKUP(I572,'Tabla 12'!$D$5:$E$6,2,FALSE)," ")</f>
        <v xml:space="preserve"> </v>
      </c>
      <c r="K572" s="10"/>
      <c r="L572" s="10"/>
      <c r="M572" s="9"/>
      <c r="N572" s="10"/>
      <c r="O572" s="10"/>
      <c r="P572" s="10"/>
      <c r="Q572" s="10"/>
      <c r="R572" s="10"/>
      <c r="S572" s="10"/>
      <c r="T572" s="10"/>
      <c r="U572" s="10"/>
      <c r="V572" s="10"/>
      <c r="W572" s="10"/>
    </row>
    <row r="573" spans="1:23" ht="36.75" customHeight="1" x14ac:dyDescent="0.3">
      <c r="A573" s="4" t="str">
        <f>'Matriz Nº2 Análisis'!A573</f>
        <v>62. 6</v>
      </c>
      <c r="B573" s="13" t="str">
        <f>IF(A573&lt;1,'Matriz Nº1 Identificación'!F573,'Matriz Nº2 Análisis'!B573)</f>
        <v xml:space="preserve"> </v>
      </c>
      <c r="C573" s="13" t="str">
        <f>IFERROR(IF(A573&lt;1,'Matriz Nº1 Identificación'!B573,'Matriz Nº2 Análisis'!E573)," ")</f>
        <v xml:space="preserve"> </v>
      </c>
      <c r="D573" s="13" t="str">
        <f>IF(A573&lt;1,'Matriz Nº1 Identificación'!B573,'Matriz Nº2 Análisis'!I573)</f>
        <v xml:space="preserve"> </v>
      </c>
      <c r="E573" s="102"/>
      <c r="F573" s="103"/>
      <c r="G573" s="103"/>
      <c r="H573" s="103"/>
      <c r="I573" s="96" t="str">
        <f>IFERROR(VLOOKUP(D573,'Tabla 12'!$B$4:$E$6,3,FALSE)," ")</f>
        <v xml:space="preserve"> </v>
      </c>
      <c r="J573" s="95" t="str">
        <f>IFERROR(VLOOKUP(I573,'Tabla 12'!$D$5:$E$6,2,FALSE)," ")</f>
        <v xml:space="preserve"> </v>
      </c>
      <c r="K573" s="10"/>
      <c r="L573" s="10"/>
      <c r="M573" s="9"/>
      <c r="N573" s="10"/>
      <c r="O573" s="10"/>
      <c r="P573" s="10"/>
      <c r="Q573" s="10"/>
      <c r="R573" s="10"/>
      <c r="S573" s="10"/>
      <c r="T573" s="10"/>
      <c r="U573" s="10"/>
      <c r="V573" s="10"/>
      <c r="W573" s="10"/>
    </row>
    <row r="574" spans="1:23" ht="36.75" customHeight="1" thickBot="1" x14ac:dyDescent="0.35">
      <c r="A574" s="4" t="str">
        <f>'Matriz Nº2 Análisis'!A574</f>
        <v>62. 7</v>
      </c>
      <c r="B574" s="13" t="str">
        <f>IF(A574&lt;1,'Matriz Nº1 Identificación'!F574,'Matriz Nº2 Análisis'!B574)</f>
        <v xml:space="preserve"> </v>
      </c>
      <c r="C574" s="13" t="str">
        <f>IFERROR(IF(A574&lt;1,'Matriz Nº1 Identificación'!B574,'Matriz Nº2 Análisis'!E574)," ")</f>
        <v xml:space="preserve"> </v>
      </c>
      <c r="D574" s="13" t="str">
        <f>IF(A574&lt;1,'Matriz Nº1 Identificación'!B574,'Matriz Nº2 Análisis'!I574)</f>
        <v xml:space="preserve"> </v>
      </c>
      <c r="E574" s="102"/>
      <c r="F574" s="103"/>
      <c r="G574" s="103"/>
      <c r="H574" s="103"/>
      <c r="I574" s="96" t="str">
        <f>IFERROR(VLOOKUP(D574,'Tabla 12'!$B$4:$E$6,3,FALSE)," ")</f>
        <v xml:space="preserve"> </v>
      </c>
      <c r="J574" s="95" t="str">
        <f>IFERROR(VLOOKUP(I574,'Tabla 12'!$D$5:$E$6,2,FALSE)," ")</f>
        <v xml:space="preserve"> </v>
      </c>
      <c r="K574" s="10"/>
      <c r="L574" s="10"/>
      <c r="M574" s="9"/>
      <c r="N574" s="10"/>
      <c r="O574" s="10"/>
      <c r="P574" s="10"/>
      <c r="Q574" s="10"/>
      <c r="R574" s="10"/>
      <c r="S574" s="10"/>
      <c r="T574" s="10"/>
      <c r="U574" s="10"/>
      <c r="V574" s="10"/>
      <c r="W574" s="10"/>
    </row>
    <row r="575" spans="1:23" ht="34.5" customHeight="1" thickBot="1" x14ac:dyDescent="0.35">
      <c r="A575" s="73" t="str">
        <f>'Matriz Nº1 Identificación'!A575</f>
        <v xml:space="preserve">Objetivo Estratégico: </v>
      </c>
      <c r="B575" s="427">
        <f>+'Matriz Nº1 Identificación'!B575:H575</f>
        <v>0</v>
      </c>
      <c r="C575" s="428"/>
      <c r="D575" s="428"/>
      <c r="E575" s="428"/>
      <c r="F575" s="428"/>
      <c r="G575" s="428"/>
      <c r="H575" s="428"/>
      <c r="I575" s="428"/>
      <c r="J575" s="428"/>
    </row>
    <row r="576" spans="1:23" ht="34.5" customHeight="1" x14ac:dyDescent="0.3">
      <c r="A576" s="12" t="str">
        <f>'Matriz Nº1 Identificación'!A576</f>
        <v>Objetivo táctico</v>
      </c>
      <c r="B576" s="168" t="str">
        <f>+'Matriz Nº1 Identificación'!B576:H576</f>
        <v xml:space="preserve">63. </v>
      </c>
      <c r="C576" s="169"/>
      <c r="D576" s="169"/>
      <c r="E576" s="169"/>
      <c r="F576" s="170"/>
      <c r="G576" s="170"/>
      <c r="H576" s="170"/>
      <c r="I576" s="170"/>
      <c r="J576" s="171"/>
    </row>
    <row r="577" spans="1:23" ht="36.75" customHeight="1" x14ac:dyDescent="0.3">
      <c r="A577" s="4" t="str">
        <f>'Matriz Nº2 Análisis'!A577</f>
        <v>63. 1</v>
      </c>
      <c r="B577" s="13" t="str">
        <f>IF(A577&lt;1,'Matriz Nº1 Identificación'!F577,'Matriz Nº2 Análisis'!B577)</f>
        <v xml:space="preserve"> </v>
      </c>
      <c r="C577" s="13" t="str">
        <f>IFERROR(IF(A577&lt;1,'Matriz Nº1 Identificación'!B577,'Matriz Nº2 Análisis'!E577)," ")</f>
        <v xml:space="preserve"> </v>
      </c>
      <c r="D577" s="13" t="str">
        <f>IF(A577&lt;1,'Matriz Nº1 Identificación'!B577,'Matriz Nº2 Análisis'!I577)</f>
        <v xml:space="preserve"> </v>
      </c>
      <c r="E577" s="102"/>
      <c r="F577" s="103"/>
      <c r="G577" s="103"/>
      <c r="H577" s="103"/>
      <c r="I577" s="96" t="str">
        <f>IFERROR(VLOOKUP(D577,'Tabla 12'!$B$4:$E$6,3,FALSE)," ")</f>
        <v xml:space="preserve"> </v>
      </c>
      <c r="J577" s="95" t="str">
        <f>IFERROR(VLOOKUP(I577,'Tabla 12'!$D$5:$E$6,2,FALSE)," ")</f>
        <v xml:space="preserve"> </v>
      </c>
      <c r="K577" s="10"/>
      <c r="L577" s="10"/>
      <c r="M577" s="9"/>
      <c r="N577" s="10"/>
      <c r="O577" s="10"/>
      <c r="P577" s="10"/>
      <c r="Q577" s="10"/>
      <c r="R577" s="10"/>
      <c r="S577" s="10"/>
      <c r="T577" s="10"/>
      <c r="U577" s="10"/>
      <c r="V577" s="10"/>
      <c r="W577" s="10"/>
    </row>
    <row r="578" spans="1:23" ht="36.75" customHeight="1" x14ac:dyDescent="0.3">
      <c r="A578" s="4" t="str">
        <f>'Matriz Nº2 Análisis'!A578</f>
        <v>63. 2</v>
      </c>
      <c r="B578" s="13" t="str">
        <f>IF(A578&lt;1,'Matriz Nº1 Identificación'!F578,'Matriz Nº2 Análisis'!B578)</f>
        <v xml:space="preserve"> </v>
      </c>
      <c r="C578" s="13" t="str">
        <f>IFERROR(IF(A578&lt;1,'Matriz Nº1 Identificación'!B578,'Matriz Nº2 Análisis'!E578)," ")</f>
        <v xml:space="preserve"> </v>
      </c>
      <c r="D578" s="13" t="str">
        <f>IF(A578&lt;1,'Matriz Nº1 Identificación'!B578,'Matriz Nº2 Análisis'!I578)</f>
        <v xml:space="preserve"> </v>
      </c>
      <c r="E578" s="102"/>
      <c r="F578" s="103"/>
      <c r="G578" s="103"/>
      <c r="H578" s="103"/>
      <c r="I578" s="96" t="str">
        <f>IFERROR(VLOOKUP(D578,'Tabla 12'!$B$4:$E$6,3,FALSE)," ")</f>
        <v xml:space="preserve"> </v>
      </c>
      <c r="J578" s="95" t="str">
        <f>IFERROR(VLOOKUP(I578,'Tabla 12'!$D$5:$E$6,2,FALSE)," ")</f>
        <v xml:space="preserve"> </v>
      </c>
      <c r="K578" s="10"/>
      <c r="L578" s="10"/>
      <c r="M578" s="9"/>
      <c r="N578" s="10"/>
      <c r="O578" s="10"/>
      <c r="P578" s="10"/>
      <c r="Q578" s="10"/>
      <c r="R578" s="10"/>
      <c r="S578" s="10"/>
      <c r="T578" s="10"/>
      <c r="U578" s="10"/>
      <c r="V578" s="10"/>
      <c r="W578" s="10"/>
    </row>
    <row r="579" spans="1:23" ht="36.75" customHeight="1" x14ac:dyDescent="0.3">
      <c r="A579" s="4" t="str">
        <f>'Matriz Nº2 Análisis'!A579</f>
        <v>63. 3</v>
      </c>
      <c r="B579" s="13" t="str">
        <f>IF(A579&lt;1,'Matriz Nº1 Identificación'!F579,'Matriz Nº2 Análisis'!B579)</f>
        <v xml:space="preserve"> </v>
      </c>
      <c r="C579" s="13" t="str">
        <f>IFERROR(IF(A579&lt;1,'Matriz Nº1 Identificación'!B579,'Matriz Nº2 Análisis'!E579)," ")</f>
        <v xml:space="preserve"> </v>
      </c>
      <c r="D579" s="13" t="str">
        <f>IF(A579&lt;1,'Matriz Nº1 Identificación'!B579,'Matriz Nº2 Análisis'!I579)</f>
        <v xml:space="preserve"> </v>
      </c>
      <c r="E579" s="102"/>
      <c r="F579" s="103"/>
      <c r="G579" s="103"/>
      <c r="H579" s="103"/>
      <c r="I579" s="96" t="str">
        <f>IFERROR(VLOOKUP(D579,'Tabla 12'!$B$4:$E$6,3,FALSE)," ")</f>
        <v xml:space="preserve"> </v>
      </c>
      <c r="J579" s="95" t="str">
        <f>IFERROR(VLOOKUP(I579,'Tabla 12'!$D$5:$E$6,2,FALSE)," ")</f>
        <v xml:space="preserve"> </v>
      </c>
      <c r="K579" s="10"/>
      <c r="L579" s="10"/>
      <c r="M579" s="9"/>
      <c r="N579" s="10"/>
      <c r="O579" s="10"/>
      <c r="P579" s="10"/>
      <c r="Q579" s="10"/>
      <c r="R579" s="10"/>
      <c r="S579" s="10"/>
      <c r="T579" s="10"/>
      <c r="U579" s="10"/>
      <c r="V579" s="10"/>
      <c r="W579" s="10"/>
    </row>
    <row r="580" spans="1:23" ht="36.75" customHeight="1" x14ac:dyDescent="0.3">
      <c r="A580" s="4" t="str">
        <f>'Matriz Nº2 Análisis'!A580</f>
        <v>63. 4</v>
      </c>
      <c r="B580" s="13" t="str">
        <f>IF(A580&lt;1,'Matriz Nº1 Identificación'!F580,'Matriz Nº2 Análisis'!B580)</f>
        <v xml:space="preserve"> </v>
      </c>
      <c r="C580" s="13" t="str">
        <f>IFERROR(IF(A580&lt;1,'Matriz Nº1 Identificación'!B580,'Matriz Nº2 Análisis'!E580)," ")</f>
        <v xml:space="preserve"> </v>
      </c>
      <c r="D580" s="13" t="str">
        <f>IF(A580&lt;1,'Matriz Nº1 Identificación'!B580,'Matriz Nº2 Análisis'!I580)</f>
        <v xml:space="preserve"> </v>
      </c>
      <c r="E580" s="102"/>
      <c r="F580" s="103"/>
      <c r="G580" s="103"/>
      <c r="H580" s="103"/>
      <c r="I580" s="96" t="str">
        <f>IFERROR(VLOOKUP(D580,'Tabla 12'!$B$4:$E$6,3,FALSE)," ")</f>
        <v xml:space="preserve"> </v>
      </c>
      <c r="J580" s="95" t="str">
        <f>IFERROR(VLOOKUP(I580,'Tabla 12'!$D$5:$E$6,2,FALSE)," ")</f>
        <v xml:space="preserve"> </v>
      </c>
      <c r="K580" s="10"/>
      <c r="L580" s="10"/>
      <c r="M580" s="9"/>
      <c r="N580" s="10"/>
      <c r="O580" s="10"/>
      <c r="P580" s="10"/>
      <c r="Q580" s="10"/>
      <c r="R580" s="10"/>
      <c r="S580" s="10"/>
      <c r="T580" s="10"/>
      <c r="U580" s="10"/>
      <c r="V580" s="10"/>
      <c r="W580" s="10"/>
    </row>
    <row r="581" spans="1:23" ht="36.75" customHeight="1" x14ac:dyDescent="0.3">
      <c r="A581" s="4" t="str">
        <f>'Matriz Nº2 Análisis'!A581</f>
        <v>63. 5</v>
      </c>
      <c r="B581" s="13" t="str">
        <f>IF(A581&lt;1,'Matriz Nº1 Identificación'!F581,'Matriz Nº2 Análisis'!B581)</f>
        <v xml:space="preserve"> </v>
      </c>
      <c r="C581" s="13" t="str">
        <f>IFERROR(IF(A581&lt;1,'Matriz Nº1 Identificación'!B581,'Matriz Nº2 Análisis'!E581)," ")</f>
        <v xml:space="preserve"> </v>
      </c>
      <c r="D581" s="13" t="str">
        <f>IF(A581&lt;1,'Matriz Nº1 Identificación'!B581,'Matriz Nº2 Análisis'!I581)</f>
        <v xml:space="preserve"> </v>
      </c>
      <c r="E581" s="102"/>
      <c r="F581" s="103"/>
      <c r="G581" s="103"/>
      <c r="H581" s="103"/>
      <c r="I581" s="96" t="str">
        <f>IFERROR(VLOOKUP(D581,'Tabla 12'!$B$4:$E$6,3,FALSE)," ")</f>
        <v xml:space="preserve"> </v>
      </c>
      <c r="J581" s="95" t="str">
        <f>IFERROR(VLOOKUP(I581,'Tabla 12'!$D$5:$E$6,2,FALSE)," ")</f>
        <v xml:space="preserve"> </v>
      </c>
      <c r="K581" s="10"/>
      <c r="L581" s="10"/>
      <c r="M581" s="9"/>
      <c r="N581" s="10"/>
      <c r="O581" s="10"/>
      <c r="P581" s="10"/>
      <c r="Q581" s="10"/>
      <c r="R581" s="10"/>
      <c r="S581" s="10"/>
      <c r="T581" s="10"/>
      <c r="U581" s="10"/>
      <c r="V581" s="10"/>
      <c r="W581" s="10"/>
    </row>
    <row r="582" spans="1:23" ht="36.75" customHeight="1" x14ac:dyDescent="0.3">
      <c r="A582" s="4" t="str">
        <f>'Matriz Nº2 Análisis'!A582</f>
        <v>63. 6</v>
      </c>
      <c r="B582" s="13" t="str">
        <f>IF(A582&lt;1,'Matriz Nº1 Identificación'!F582,'Matriz Nº2 Análisis'!B582)</f>
        <v xml:space="preserve"> </v>
      </c>
      <c r="C582" s="13" t="str">
        <f>IFERROR(IF(A582&lt;1,'Matriz Nº1 Identificación'!B582,'Matriz Nº2 Análisis'!E582)," ")</f>
        <v xml:space="preserve"> </v>
      </c>
      <c r="D582" s="13" t="str">
        <f>IF(A582&lt;1,'Matriz Nº1 Identificación'!B582,'Matriz Nº2 Análisis'!I582)</f>
        <v xml:space="preserve"> </v>
      </c>
      <c r="E582" s="102"/>
      <c r="F582" s="103"/>
      <c r="G582" s="103"/>
      <c r="H582" s="103"/>
      <c r="I582" s="96" t="str">
        <f>IFERROR(VLOOKUP(D582,'Tabla 12'!$B$4:$E$6,3,FALSE)," ")</f>
        <v xml:space="preserve"> </v>
      </c>
      <c r="J582" s="95" t="str">
        <f>IFERROR(VLOOKUP(I582,'Tabla 12'!$D$5:$E$6,2,FALSE)," ")</f>
        <v xml:space="preserve"> </v>
      </c>
      <c r="K582" s="10"/>
      <c r="L582" s="10"/>
      <c r="M582" s="9"/>
      <c r="N582" s="10"/>
      <c r="O582" s="10"/>
      <c r="P582" s="10"/>
      <c r="Q582" s="10"/>
      <c r="R582" s="10"/>
      <c r="S582" s="10"/>
      <c r="T582" s="10"/>
      <c r="U582" s="10"/>
      <c r="V582" s="10"/>
      <c r="W582" s="10"/>
    </row>
    <row r="583" spans="1:23" ht="36.75" customHeight="1" thickBot="1" x14ac:dyDescent="0.35">
      <c r="A583" s="4" t="str">
        <f>'Matriz Nº2 Análisis'!A583</f>
        <v>63. 7</v>
      </c>
      <c r="B583" s="13" t="str">
        <f>IF(A583&lt;1,'Matriz Nº1 Identificación'!F583,'Matriz Nº2 Análisis'!B583)</f>
        <v xml:space="preserve"> </v>
      </c>
      <c r="C583" s="13" t="str">
        <f>IFERROR(IF(A583&lt;1,'Matriz Nº1 Identificación'!B583,'Matriz Nº2 Análisis'!E583)," ")</f>
        <v xml:space="preserve"> </v>
      </c>
      <c r="D583" s="13" t="str">
        <f>IF(A583&lt;1,'Matriz Nº1 Identificación'!B583,'Matriz Nº2 Análisis'!I583)</f>
        <v xml:space="preserve"> </v>
      </c>
      <c r="E583" s="102"/>
      <c r="F583" s="103"/>
      <c r="G583" s="103"/>
      <c r="H583" s="103"/>
      <c r="I583" s="96" t="str">
        <f>IFERROR(VLOOKUP(D583,'Tabla 12'!$B$4:$E$6,3,FALSE)," ")</f>
        <v xml:space="preserve"> </v>
      </c>
      <c r="J583" s="95" t="str">
        <f>IFERROR(VLOOKUP(I583,'Tabla 12'!$D$5:$E$6,2,FALSE)," ")</f>
        <v xml:space="preserve"> </v>
      </c>
      <c r="K583" s="10"/>
      <c r="L583" s="10"/>
      <c r="M583" s="9"/>
      <c r="N583" s="10"/>
      <c r="O583" s="10"/>
      <c r="P583" s="10"/>
      <c r="Q583" s="10"/>
      <c r="R583" s="10"/>
      <c r="S583" s="10"/>
      <c r="T583" s="10"/>
      <c r="U583" s="10"/>
      <c r="V583" s="10"/>
      <c r="W583" s="10"/>
    </row>
    <row r="584" spans="1:23" ht="34.5" customHeight="1" thickBot="1" x14ac:dyDescent="0.35">
      <c r="A584" s="73" t="str">
        <f>'Matriz Nº1 Identificación'!A584</f>
        <v xml:space="preserve">Objetivo Estratégico: </v>
      </c>
      <c r="B584" s="427">
        <f>+'Matriz Nº1 Identificación'!B584:H584</f>
        <v>0</v>
      </c>
      <c r="C584" s="428"/>
      <c r="D584" s="428"/>
      <c r="E584" s="428"/>
      <c r="F584" s="428"/>
      <c r="G584" s="428"/>
      <c r="H584" s="428"/>
      <c r="I584" s="428"/>
      <c r="J584" s="428"/>
    </row>
    <row r="585" spans="1:23" ht="34.5" customHeight="1" x14ac:dyDescent="0.3">
      <c r="A585" s="12" t="str">
        <f>'Matriz Nº1 Identificación'!A585</f>
        <v>Objetivo táctico</v>
      </c>
      <c r="B585" s="168" t="str">
        <f>+'Matriz Nº1 Identificación'!B585:H585</f>
        <v xml:space="preserve">64. </v>
      </c>
      <c r="C585" s="169"/>
      <c r="D585" s="169"/>
      <c r="E585" s="169"/>
      <c r="F585" s="170"/>
      <c r="G585" s="170"/>
      <c r="H585" s="170"/>
      <c r="I585" s="170"/>
      <c r="J585" s="171"/>
    </row>
    <row r="586" spans="1:23" ht="36.75" customHeight="1" x14ac:dyDescent="0.3">
      <c r="A586" s="4" t="str">
        <f>'Matriz Nº2 Análisis'!A586</f>
        <v>64. 1</v>
      </c>
      <c r="B586" s="13" t="str">
        <f>IF(A586&lt;1,'Matriz Nº1 Identificación'!F586,'Matriz Nº2 Análisis'!B586)</f>
        <v xml:space="preserve"> </v>
      </c>
      <c r="C586" s="13" t="str">
        <f>IFERROR(IF(A586&lt;1,'Matriz Nº1 Identificación'!B586,'Matriz Nº2 Análisis'!E586)," ")</f>
        <v xml:space="preserve"> </v>
      </c>
      <c r="D586" s="13" t="str">
        <f>IF(A586&lt;1,'Matriz Nº1 Identificación'!B586,'Matriz Nº2 Análisis'!I586)</f>
        <v xml:space="preserve"> </v>
      </c>
      <c r="E586" s="102"/>
      <c r="F586" s="103"/>
      <c r="G586" s="103"/>
      <c r="H586" s="103"/>
      <c r="I586" s="96" t="str">
        <f>IFERROR(VLOOKUP(D586,'Tabla 12'!$B$4:$E$6,3,FALSE)," ")</f>
        <v xml:space="preserve"> </v>
      </c>
      <c r="J586" s="95" t="str">
        <f>IFERROR(VLOOKUP(I586,'Tabla 12'!$D$5:$E$6,2,FALSE)," ")</f>
        <v xml:space="preserve"> </v>
      </c>
      <c r="K586" s="10"/>
      <c r="L586" s="10"/>
      <c r="M586" s="9"/>
      <c r="N586" s="10"/>
      <c r="O586" s="10"/>
      <c r="P586" s="10"/>
      <c r="Q586" s="10"/>
      <c r="R586" s="10"/>
      <c r="S586" s="10"/>
      <c r="T586" s="10"/>
      <c r="U586" s="10"/>
      <c r="V586" s="10"/>
      <c r="W586" s="10"/>
    </row>
    <row r="587" spans="1:23" ht="36.75" customHeight="1" x14ac:dyDescent="0.3">
      <c r="A587" s="4" t="str">
        <f>'Matriz Nº2 Análisis'!A587</f>
        <v>64. 2</v>
      </c>
      <c r="B587" s="13" t="str">
        <f>IF(A587&lt;1,'Matriz Nº1 Identificación'!F587,'Matriz Nº2 Análisis'!B587)</f>
        <v xml:space="preserve"> </v>
      </c>
      <c r="C587" s="13" t="str">
        <f>IFERROR(IF(A587&lt;1,'Matriz Nº1 Identificación'!B587,'Matriz Nº2 Análisis'!E587)," ")</f>
        <v xml:space="preserve"> </v>
      </c>
      <c r="D587" s="13" t="str">
        <f>IF(A587&lt;1,'Matriz Nº1 Identificación'!B587,'Matriz Nº2 Análisis'!I587)</f>
        <v xml:space="preserve"> </v>
      </c>
      <c r="E587" s="102"/>
      <c r="F587" s="103"/>
      <c r="G587" s="103"/>
      <c r="H587" s="103"/>
      <c r="I587" s="96" t="str">
        <f>IFERROR(VLOOKUP(D587,'Tabla 12'!$B$4:$E$6,3,FALSE)," ")</f>
        <v xml:space="preserve"> </v>
      </c>
      <c r="J587" s="95" t="str">
        <f>IFERROR(VLOOKUP(I587,'Tabla 12'!$D$5:$E$6,2,FALSE)," ")</f>
        <v xml:space="preserve"> </v>
      </c>
      <c r="K587" s="10"/>
      <c r="L587" s="10"/>
      <c r="M587" s="9"/>
      <c r="N587" s="10"/>
      <c r="O587" s="10"/>
      <c r="P587" s="10"/>
      <c r="Q587" s="10"/>
      <c r="R587" s="10"/>
      <c r="S587" s="10"/>
      <c r="T587" s="10"/>
      <c r="U587" s="10"/>
      <c r="V587" s="10"/>
      <c r="W587" s="10"/>
    </row>
    <row r="588" spans="1:23" ht="36.75" customHeight="1" x14ac:dyDescent="0.3">
      <c r="A588" s="4" t="str">
        <f>'Matriz Nº2 Análisis'!A588</f>
        <v>64. 3</v>
      </c>
      <c r="B588" s="13" t="str">
        <f>IF(A588&lt;1,'Matriz Nº1 Identificación'!F588,'Matriz Nº2 Análisis'!B588)</f>
        <v xml:space="preserve"> </v>
      </c>
      <c r="C588" s="13" t="str">
        <f>IFERROR(IF(A588&lt;1,'Matriz Nº1 Identificación'!B588,'Matriz Nº2 Análisis'!E588)," ")</f>
        <v xml:space="preserve"> </v>
      </c>
      <c r="D588" s="13" t="str">
        <f>IF(A588&lt;1,'Matriz Nº1 Identificación'!B588,'Matriz Nº2 Análisis'!I588)</f>
        <v xml:space="preserve"> </v>
      </c>
      <c r="E588" s="102"/>
      <c r="F588" s="103"/>
      <c r="G588" s="103"/>
      <c r="H588" s="103"/>
      <c r="I588" s="96" t="str">
        <f>IFERROR(VLOOKUP(D588,'Tabla 12'!$B$4:$E$6,3,FALSE)," ")</f>
        <v xml:space="preserve"> </v>
      </c>
      <c r="J588" s="95" t="str">
        <f>IFERROR(VLOOKUP(I588,'Tabla 12'!$D$5:$E$6,2,FALSE)," ")</f>
        <v xml:space="preserve"> </v>
      </c>
      <c r="K588" s="10"/>
      <c r="L588" s="10"/>
      <c r="M588" s="9"/>
      <c r="N588" s="10"/>
      <c r="O588" s="10"/>
      <c r="P588" s="10"/>
      <c r="Q588" s="10"/>
      <c r="R588" s="10"/>
      <c r="S588" s="10"/>
      <c r="T588" s="10"/>
      <c r="U588" s="10"/>
      <c r="V588" s="10"/>
      <c r="W588" s="10"/>
    </row>
    <row r="589" spans="1:23" ht="36.75" customHeight="1" x14ac:dyDescent="0.3">
      <c r="A589" s="4" t="str">
        <f>'Matriz Nº2 Análisis'!A589</f>
        <v>64. 4</v>
      </c>
      <c r="B589" s="13" t="str">
        <f>IF(A589&lt;1,'Matriz Nº1 Identificación'!F589,'Matriz Nº2 Análisis'!B589)</f>
        <v xml:space="preserve"> </v>
      </c>
      <c r="C589" s="13" t="str">
        <f>IFERROR(IF(A589&lt;1,'Matriz Nº1 Identificación'!B589,'Matriz Nº2 Análisis'!E589)," ")</f>
        <v xml:space="preserve"> </v>
      </c>
      <c r="D589" s="13" t="str">
        <f>IF(A589&lt;1,'Matriz Nº1 Identificación'!B589,'Matriz Nº2 Análisis'!I589)</f>
        <v xml:space="preserve"> </v>
      </c>
      <c r="E589" s="102"/>
      <c r="F589" s="103"/>
      <c r="G589" s="103"/>
      <c r="H589" s="103"/>
      <c r="I589" s="96" t="str">
        <f>IFERROR(VLOOKUP(D589,'Tabla 12'!$B$4:$E$6,3,FALSE)," ")</f>
        <v xml:space="preserve"> </v>
      </c>
      <c r="J589" s="95" t="str">
        <f>IFERROR(VLOOKUP(I589,'Tabla 12'!$D$5:$E$6,2,FALSE)," ")</f>
        <v xml:space="preserve"> </v>
      </c>
      <c r="K589" s="10"/>
      <c r="L589" s="10"/>
      <c r="M589" s="9"/>
      <c r="N589" s="10"/>
      <c r="O589" s="10"/>
      <c r="P589" s="10"/>
      <c r="Q589" s="10"/>
      <c r="R589" s="10"/>
      <c r="S589" s="10"/>
      <c r="T589" s="10"/>
      <c r="U589" s="10"/>
      <c r="V589" s="10"/>
      <c r="W589" s="10"/>
    </row>
    <row r="590" spans="1:23" ht="36.75" customHeight="1" x14ac:dyDescent="0.3">
      <c r="A590" s="4" t="str">
        <f>'Matriz Nº2 Análisis'!A590</f>
        <v>64. 5</v>
      </c>
      <c r="B590" s="13" t="str">
        <f>IF(A590&lt;1,'Matriz Nº1 Identificación'!F590,'Matriz Nº2 Análisis'!B590)</f>
        <v xml:space="preserve"> </v>
      </c>
      <c r="C590" s="13" t="str">
        <f>IFERROR(IF(A590&lt;1,'Matriz Nº1 Identificación'!B590,'Matriz Nº2 Análisis'!E590)," ")</f>
        <v xml:space="preserve"> </v>
      </c>
      <c r="D590" s="13" t="str">
        <f>IF(A590&lt;1,'Matriz Nº1 Identificación'!B590,'Matriz Nº2 Análisis'!I590)</f>
        <v xml:space="preserve"> </v>
      </c>
      <c r="E590" s="102"/>
      <c r="F590" s="103"/>
      <c r="G590" s="103"/>
      <c r="H590" s="103"/>
      <c r="I590" s="96" t="str">
        <f>IFERROR(VLOOKUP(D590,'Tabla 12'!$B$4:$E$6,3,FALSE)," ")</f>
        <v xml:space="preserve"> </v>
      </c>
      <c r="J590" s="95" t="str">
        <f>IFERROR(VLOOKUP(I590,'Tabla 12'!$D$5:$E$6,2,FALSE)," ")</f>
        <v xml:space="preserve"> </v>
      </c>
      <c r="K590" s="10"/>
      <c r="L590" s="10"/>
      <c r="M590" s="9"/>
      <c r="N590" s="10"/>
      <c r="O590" s="10"/>
      <c r="P590" s="10"/>
      <c r="Q590" s="10"/>
      <c r="R590" s="10"/>
      <c r="S590" s="10"/>
      <c r="T590" s="10"/>
      <c r="U590" s="10"/>
      <c r="V590" s="10"/>
      <c r="W590" s="10"/>
    </row>
    <row r="591" spans="1:23" ht="36.75" customHeight="1" x14ac:dyDescent="0.3">
      <c r="A591" s="4" t="str">
        <f>'Matriz Nº2 Análisis'!A591</f>
        <v>64. 6</v>
      </c>
      <c r="B591" s="13" t="str">
        <f>IF(A591&lt;1,'Matriz Nº1 Identificación'!F591,'Matriz Nº2 Análisis'!B591)</f>
        <v xml:space="preserve"> </v>
      </c>
      <c r="C591" s="13" t="str">
        <f>IFERROR(IF(A591&lt;1,'Matriz Nº1 Identificación'!B591,'Matriz Nº2 Análisis'!E591)," ")</f>
        <v xml:space="preserve"> </v>
      </c>
      <c r="D591" s="13" t="str">
        <f>IF(A591&lt;1,'Matriz Nº1 Identificación'!B591,'Matriz Nº2 Análisis'!I591)</f>
        <v xml:space="preserve"> </v>
      </c>
      <c r="E591" s="102"/>
      <c r="F591" s="103"/>
      <c r="G591" s="103"/>
      <c r="H591" s="103"/>
      <c r="I591" s="96" t="str">
        <f>IFERROR(VLOOKUP(D591,'Tabla 12'!$B$4:$E$6,3,FALSE)," ")</f>
        <v xml:space="preserve"> </v>
      </c>
      <c r="J591" s="95" t="str">
        <f>IFERROR(VLOOKUP(I591,'Tabla 12'!$D$5:$E$6,2,FALSE)," ")</f>
        <v xml:space="preserve"> </v>
      </c>
      <c r="K591" s="10"/>
      <c r="L591" s="10"/>
      <c r="M591" s="9"/>
      <c r="N591" s="10"/>
      <c r="O591" s="10"/>
      <c r="P591" s="10"/>
      <c r="Q591" s="10"/>
      <c r="R591" s="10"/>
      <c r="S591" s="10"/>
      <c r="T591" s="10"/>
      <c r="U591" s="10"/>
      <c r="V591" s="10"/>
      <c r="W591" s="10"/>
    </row>
    <row r="592" spans="1:23" ht="36.75" customHeight="1" thickBot="1" x14ac:dyDescent="0.35">
      <c r="A592" s="4" t="str">
        <f>'Matriz Nº2 Análisis'!A592</f>
        <v>64. 7</v>
      </c>
      <c r="B592" s="13" t="str">
        <f>IF(A592&lt;1,'Matriz Nº1 Identificación'!F592,'Matriz Nº2 Análisis'!B592)</f>
        <v xml:space="preserve"> </v>
      </c>
      <c r="C592" s="13" t="str">
        <f>IFERROR(IF(A592&lt;1,'Matriz Nº1 Identificación'!B592,'Matriz Nº2 Análisis'!E592)," ")</f>
        <v xml:space="preserve"> </v>
      </c>
      <c r="D592" s="13" t="str">
        <f>IF(A592&lt;1,'Matriz Nº1 Identificación'!B592,'Matriz Nº2 Análisis'!I592)</f>
        <v xml:space="preserve"> </v>
      </c>
      <c r="E592" s="102"/>
      <c r="F592" s="103"/>
      <c r="G592" s="103"/>
      <c r="H592" s="103"/>
      <c r="I592" s="96" t="str">
        <f>IFERROR(VLOOKUP(D592,'Tabla 12'!$B$4:$E$6,3,FALSE)," ")</f>
        <v xml:space="preserve"> </v>
      </c>
      <c r="J592" s="95" t="str">
        <f>IFERROR(VLOOKUP(I592,'Tabla 12'!$D$5:$E$6,2,FALSE)," ")</f>
        <v xml:space="preserve"> </v>
      </c>
      <c r="K592" s="10"/>
      <c r="L592" s="10"/>
      <c r="M592" s="9"/>
      <c r="N592" s="10"/>
      <c r="O592" s="10"/>
      <c r="P592" s="10"/>
      <c r="Q592" s="10"/>
      <c r="R592" s="10"/>
      <c r="S592" s="10"/>
      <c r="T592" s="10"/>
      <c r="U592" s="10"/>
      <c r="V592" s="10"/>
      <c r="W592" s="10"/>
    </row>
    <row r="593" spans="1:23" ht="34.5" customHeight="1" thickBot="1" x14ac:dyDescent="0.35">
      <c r="A593" s="73" t="str">
        <f>'Matriz Nº1 Identificación'!A593</f>
        <v xml:space="preserve">Objetivo Estratégico: </v>
      </c>
      <c r="B593" s="427">
        <f>+'Matriz Nº1 Identificación'!B593:H593</f>
        <v>0</v>
      </c>
      <c r="C593" s="428"/>
      <c r="D593" s="428"/>
      <c r="E593" s="428"/>
      <c r="F593" s="428"/>
      <c r="G593" s="428"/>
      <c r="H593" s="428"/>
      <c r="I593" s="428"/>
      <c r="J593" s="428"/>
    </row>
    <row r="594" spans="1:23" ht="34.5" customHeight="1" x14ac:dyDescent="0.3">
      <c r="A594" s="12" t="str">
        <f>'Matriz Nº1 Identificación'!A594</f>
        <v>Objetivo táctico</v>
      </c>
      <c r="B594" s="168" t="str">
        <f>+'Matriz Nº1 Identificación'!B594:H594</f>
        <v xml:space="preserve">65. </v>
      </c>
      <c r="C594" s="169"/>
      <c r="D594" s="169"/>
      <c r="E594" s="169"/>
      <c r="F594" s="170"/>
      <c r="G594" s="170"/>
      <c r="H594" s="170"/>
      <c r="I594" s="170"/>
      <c r="J594" s="171"/>
    </row>
    <row r="595" spans="1:23" ht="36.75" customHeight="1" x14ac:dyDescent="0.3">
      <c r="A595" s="4" t="str">
        <f>'Matriz Nº2 Análisis'!A595</f>
        <v>65. 1</v>
      </c>
      <c r="B595" s="13" t="str">
        <f>IF(A595&lt;1,'Matriz Nº1 Identificación'!F595,'Matriz Nº2 Análisis'!B595)</f>
        <v xml:space="preserve"> </v>
      </c>
      <c r="C595" s="13" t="str">
        <f>IFERROR(IF(A595&lt;1,'Matriz Nº1 Identificación'!B595,'Matriz Nº2 Análisis'!E595)," ")</f>
        <v xml:space="preserve"> </v>
      </c>
      <c r="D595" s="13" t="str">
        <f>IF(A595&lt;1,'Matriz Nº1 Identificación'!B595,'Matriz Nº2 Análisis'!I595)</f>
        <v xml:space="preserve"> </v>
      </c>
      <c r="E595" s="102"/>
      <c r="F595" s="103"/>
      <c r="G595" s="103"/>
      <c r="H595" s="103"/>
      <c r="I595" s="96" t="str">
        <f>IFERROR(VLOOKUP(D595,'Tabla 12'!$B$4:$E$6,3,FALSE)," ")</f>
        <v xml:space="preserve"> </v>
      </c>
      <c r="J595" s="95" t="str">
        <f>IFERROR(VLOOKUP(I595,'Tabla 12'!$D$5:$E$6,2,FALSE)," ")</f>
        <v xml:space="preserve"> </v>
      </c>
      <c r="K595" s="10"/>
      <c r="L595" s="10"/>
      <c r="M595" s="9"/>
      <c r="N595" s="10"/>
      <c r="O595" s="10"/>
      <c r="P595" s="10"/>
      <c r="Q595" s="10"/>
      <c r="R595" s="10"/>
      <c r="S595" s="10"/>
      <c r="T595" s="10"/>
      <c r="U595" s="10"/>
      <c r="V595" s="10"/>
      <c r="W595" s="10"/>
    </row>
    <row r="596" spans="1:23" ht="36.75" customHeight="1" x14ac:dyDescent="0.3">
      <c r="A596" s="4" t="str">
        <f>'Matriz Nº2 Análisis'!A596</f>
        <v>65. 2</v>
      </c>
      <c r="B596" s="13" t="str">
        <f>IF(A596&lt;1,'Matriz Nº1 Identificación'!F596,'Matriz Nº2 Análisis'!B596)</f>
        <v xml:space="preserve"> </v>
      </c>
      <c r="C596" s="13" t="str">
        <f>IFERROR(IF(A596&lt;1,'Matriz Nº1 Identificación'!B596,'Matriz Nº2 Análisis'!E596)," ")</f>
        <v xml:space="preserve"> </v>
      </c>
      <c r="D596" s="13" t="str">
        <f>IF(A596&lt;1,'Matriz Nº1 Identificación'!B596,'Matriz Nº2 Análisis'!I596)</f>
        <v xml:space="preserve"> </v>
      </c>
      <c r="E596" s="102"/>
      <c r="F596" s="103"/>
      <c r="G596" s="103"/>
      <c r="H596" s="103"/>
      <c r="I596" s="96" t="str">
        <f>IFERROR(VLOOKUP(D596,'Tabla 12'!$B$4:$E$6,3,FALSE)," ")</f>
        <v xml:space="preserve"> </v>
      </c>
      <c r="J596" s="95" t="str">
        <f>IFERROR(VLOOKUP(I596,'Tabla 12'!$D$5:$E$6,2,FALSE)," ")</f>
        <v xml:space="preserve"> </v>
      </c>
      <c r="K596" s="10"/>
      <c r="L596" s="10"/>
      <c r="M596" s="9"/>
      <c r="N596" s="10"/>
      <c r="O596" s="10"/>
      <c r="P596" s="10"/>
      <c r="Q596" s="10"/>
      <c r="R596" s="10"/>
      <c r="S596" s="10"/>
      <c r="T596" s="10"/>
      <c r="U596" s="10"/>
      <c r="V596" s="10"/>
      <c r="W596" s="10"/>
    </row>
    <row r="597" spans="1:23" ht="36.75" customHeight="1" x14ac:dyDescent="0.3">
      <c r="A597" s="4" t="str">
        <f>'Matriz Nº2 Análisis'!A597</f>
        <v>65. 3</v>
      </c>
      <c r="B597" s="13" t="str">
        <f>IF(A597&lt;1,'Matriz Nº1 Identificación'!F597,'Matriz Nº2 Análisis'!B597)</f>
        <v xml:space="preserve"> </v>
      </c>
      <c r="C597" s="13" t="str">
        <f>IFERROR(IF(A597&lt;1,'Matriz Nº1 Identificación'!B597,'Matriz Nº2 Análisis'!E597)," ")</f>
        <v xml:space="preserve"> </v>
      </c>
      <c r="D597" s="13" t="str">
        <f>IF(A597&lt;1,'Matriz Nº1 Identificación'!B597,'Matriz Nº2 Análisis'!I597)</f>
        <v xml:space="preserve"> </v>
      </c>
      <c r="E597" s="102"/>
      <c r="F597" s="103"/>
      <c r="G597" s="103"/>
      <c r="H597" s="103"/>
      <c r="I597" s="96" t="str">
        <f>IFERROR(VLOOKUP(D597,'Tabla 12'!$B$4:$E$6,3,FALSE)," ")</f>
        <v xml:space="preserve"> </v>
      </c>
      <c r="J597" s="95" t="str">
        <f>IFERROR(VLOOKUP(I597,'Tabla 12'!$D$5:$E$6,2,FALSE)," ")</f>
        <v xml:space="preserve"> </v>
      </c>
      <c r="K597" s="10"/>
      <c r="L597" s="10"/>
      <c r="M597" s="9"/>
      <c r="N597" s="10"/>
      <c r="O597" s="10"/>
      <c r="P597" s="10"/>
      <c r="Q597" s="10"/>
      <c r="R597" s="10"/>
      <c r="S597" s="10"/>
      <c r="T597" s="10"/>
      <c r="U597" s="10"/>
      <c r="V597" s="10"/>
      <c r="W597" s="10"/>
    </row>
    <row r="598" spans="1:23" ht="36.75" customHeight="1" x14ac:dyDescent="0.3">
      <c r="A598" s="4" t="str">
        <f>'Matriz Nº2 Análisis'!A598</f>
        <v>65. 4</v>
      </c>
      <c r="B598" s="13" t="str">
        <f>IF(A598&lt;1,'Matriz Nº1 Identificación'!F598,'Matriz Nº2 Análisis'!B598)</f>
        <v xml:space="preserve"> </v>
      </c>
      <c r="C598" s="13" t="str">
        <f>IFERROR(IF(A598&lt;1,'Matriz Nº1 Identificación'!B598,'Matriz Nº2 Análisis'!E598)," ")</f>
        <v xml:space="preserve"> </v>
      </c>
      <c r="D598" s="13" t="str">
        <f>IF(A598&lt;1,'Matriz Nº1 Identificación'!B598,'Matriz Nº2 Análisis'!I598)</f>
        <v xml:space="preserve"> </v>
      </c>
      <c r="E598" s="102"/>
      <c r="F598" s="103"/>
      <c r="G598" s="103"/>
      <c r="H598" s="103"/>
      <c r="I598" s="96" t="str">
        <f>IFERROR(VLOOKUP(D598,'Tabla 12'!$B$4:$E$6,3,FALSE)," ")</f>
        <v xml:space="preserve"> </v>
      </c>
      <c r="J598" s="95" t="str">
        <f>IFERROR(VLOOKUP(I598,'Tabla 12'!$D$5:$E$6,2,FALSE)," ")</f>
        <v xml:space="preserve"> </v>
      </c>
      <c r="K598" s="10"/>
      <c r="L598" s="10"/>
      <c r="M598" s="9"/>
      <c r="N598" s="10"/>
      <c r="O598" s="10"/>
      <c r="P598" s="10"/>
      <c r="Q598" s="10"/>
      <c r="R598" s="10"/>
      <c r="S598" s="10"/>
      <c r="T598" s="10"/>
      <c r="U598" s="10"/>
      <c r="V598" s="10"/>
      <c r="W598" s="10"/>
    </row>
    <row r="599" spans="1:23" ht="36.75" customHeight="1" x14ac:dyDescent="0.3">
      <c r="A599" s="4" t="str">
        <f>'Matriz Nº2 Análisis'!A599</f>
        <v>65. 5</v>
      </c>
      <c r="B599" s="13" t="str">
        <f>IF(A599&lt;1,'Matriz Nº1 Identificación'!F599,'Matriz Nº2 Análisis'!B599)</f>
        <v xml:space="preserve"> </v>
      </c>
      <c r="C599" s="13" t="str">
        <f>IFERROR(IF(A599&lt;1,'Matriz Nº1 Identificación'!B599,'Matriz Nº2 Análisis'!E599)," ")</f>
        <v xml:space="preserve"> </v>
      </c>
      <c r="D599" s="13" t="str">
        <f>IF(A599&lt;1,'Matriz Nº1 Identificación'!B599,'Matriz Nº2 Análisis'!I599)</f>
        <v xml:space="preserve"> </v>
      </c>
      <c r="E599" s="102"/>
      <c r="F599" s="103"/>
      <c r="G599" s="103"/>
      <c r="H599" s="103"/>
      <c r="I599" s="96" t="str">
        <f>IFERROR(VLOOKUP(D599,'Tabla 12'!$B$4:$E$6,3,FALSE)," ")</f>
        <v xml:space="preserve"> </v>
      </c>
      <c r="J599" s="95" t="str">
        <f>IFERROR(VLOOKUP(I599,'Tabla 12'!$D$5:$E$6,2,FALSE)," ")</f>
        <v xml:space="preserve"> </v>
      </c>
      <c r="K599" s="10"/>
      <c r="L599" s="10"/>
      <c r="M599" s="9"/>
      <c r="N599" s="10"/>
      <c r="O599" s="10"/>
      <c r="P599" s="10"/>
      <c r="Q599" s="10"/>
      <c r="R599" s="10"/>
      <c r="S599" s="10"/>
      <c r="T599" s="10"/>
      <c r="U599" s="10"/>
      <c r="V599" s="10"/>
      <c r="W599" s="10"/>
    </row>
    <row r="600" spans="1:23" ht="36.75" customHeight="1" x14ac:dyDescent="0.3">
      <c r="A600" s="4" t="str">
        <f>'Matriz Nº2 Análisis'!A600</f>
        <v>65. 6</v>
      </c>
      <c r="B600" s="13" t="str">
        <f>IF(A600&lt;1,'Matriz Nº1 Identificación'!F600,'Matriz Nº2 Análisis'!B600)</f>
        <v xml:space="preserve"> </v>
      </c>
      <c r="C600" s="13" t="str">
        <f>IFERROR(IF(A600&lt;1,'Matriz Nº1 Identificación'!B600,'Matriz Nº2 Análisis'!E600)," ")</f>
        <v xml:space="preserve"> </v>
      </c>
      <c r="D600" s="13" t="str">
        <f>IF(A600&lt;1,'Matriz Nº1 Identificación'!B600,'Matriz Nº2 Análisis'!I600)</f>
        <v xml:space="preserve"> </v>
      </c>
      <c r="E600" s="102"/>
      <c r="F600" s="103"/>
      <c r="G600" s="103"/>
      <c r="H600" s="103"/>
      <c r="I600" s="96" t="str">
        <f>IFERROR(VLOOKUP(D600,'Tabla 12'!$B$4:$E$6,3,FALSE)," ")</f>
        <v xml:space="preserve"> </v>
      </c>
      <c r="J600" s="95" t="str">
        <f>IFERROR(VLOOKUP(I600,'Tabla 12'!$D$5:$E$6,2,FALSE)," ")</f>
        <v xml:space="preserve"> </v>
      </c>
      <c r="K600" s="10"/>
      <c r="L600" s="10"/>
      <c r="M600" s="9"/>
      <c r="N600" s="10"/>
      <c r="O600" s="10"/>
      <c r="P600" s="10"/>
      <c r="Q600" s="10"/>
      <c r="R600" s="10"/>
      <c r="S600" s="10"/>
      <c r="T600" s="10"/>
      <c r="U600" s="10"/>
      <c r="V600" s="10"/>
      <c r="W600" s="10"/>
    </row>
    <row r="601" spans="1:23" ht="36.75" customHeight="1" thickBot="1" x14ac:dyDescent="0.35">
      <c r="A601" s="4" t="str">
        <f>'Matriz Nº2 Análisis'!A601</f>
        <v>65. 7</v>
      </c>
      <c r="B601" s="13" t="str">
        <f>IF(A601&lt;1,'Matriz Nº1 Identificación'!F601,'Matriz Nº2 Análisis'!B601)</f>
        <v xml:space="preserve"> </v>
      </c>
      <c r="C601" s="13" t="str">
        <f>IFERROR(IF(A601&lt;1,'Matriz Nº1 Identificación'!B601,'Matriz Nº2 Análisis'!E601)," ")</f>
        <v xml:space="preserve"> </v>
      </c>
      <c r="D601" s="13" t="str">
        <f>IF(A601&lt;1,'Matriz Nº1 Identificación'!B601,'Matriz Nº2 Análisis'!I601)</f>
        <v xml:space="preserve"> </v>
      </c>
      <c r="E601" s="102"/>
      <c r="F601" s="103"/>
      <c r="G601" s="103"/>
      <c r="H601" s="103"/>
      <c r="I601" s="96" t="str">
        <f>IFERROR(VLOOKUP(D601,'Tabla 12'!$B$4:$E$6,3,FALSE)," ")</f>
        <v xml:space="preserve"> </v>
      </c>
      <c r="J601" s="95" t="str">
        <f>IFERROR(VLOOKUP(I601,'Tabla 12'!$D$5:$E$6,2,FALSE)," ")</f>
        <v xml:space="preserve"> </v>
      </c>
      <c r="K601" s="10"/>
      <c r="L601" s="10"/>
      <c r="M601" s="9"/>
      <c r="N601" s="10"/>
      <c r="O601" s="10"/>
      <c r="P601" s="10"/>
      <c r="Q601" s="10"/>
      <c r="R601" s="10"/>
      <c r="S601" s="10"/>
      <c r="T601" s="10"/>
      <c r="U601" s="10"/>
      <c r="V601" s="10"/>
      <c r="W601" s="10"/>
    </row>
    <row r="602" spans="1:23" ht="34.5" customHeight="1" thickBot="1" x14ac:dyDescent="0.35">
      <c r="A602" s="73" t="str">
        <f>'Matriz Nº1 Identificación'!A602</f>
        <v xml:space="preserve">Objetivo Estratégico: </v>
      </c>
      <c r="B602" s="427">
        <f>+'Matriz Nº1 Identificación'!B602:H602</f>
        <v>0</v>
      </c>
      <c r="C602" s="428"/>
      <c r="D602" s="428"/>
      <c r="E602" s="428"/>
      <c r="F602" s="428"/>
      <c r="G602" s="428"/>
      <c r="H602" s="428"/>
      <c r="I602" s="428"/>
      <c r="J602" s="428"/>
    </row>
    <row r="603" spans="1:23" ht="34.5" customHeight="1" x14ac:dyDescent="0.3">
      <c r="A603" s="12" t="str">
        <f>'Matriz Nº1 Identificación'!A603</f>
        <v>Objetivo táctico</v>
      </c>
      <c r="B603" s="168" t="str">
        <f>+'Matriz Nº1 Identificación'!B603:H603</f>
        <v xml:space="preserve">66. </v>
      </c>
      <c r="C603" s="169"/>
      <c r="D603" s="169"/>
      <c r="E603" s="169"/>
      <c r="F603" s="170"/>
      <c r="G603" s="170"/>
      <c r="H603" s="170"/>
      <c r="I603" s="170"/>
      <c r="J603" s="171"/>
    </row>
    <row r="604" spans="1:23" ht="36.75" customHeight="1" x14ac:dyDescent="0.3">
      <c r="A604" s="4" t="str">
        <f>'Matriz Nº2 Análisis'!A604</f>
        <v>66. 1</v>
      </c>
      <c r="B604" s="13" t="str">
        <f>IF(A604&lt;1,'Matriz Nº1 Identificación'!F604,'Matriz Nº2 Análisis'!B604)</f>
        <v xml:space="preserve"> </v>
      </c>
      <c r="C604" s="13" t="str">
        <f>IFERROR(IF(A604&lt;1,'Matriz Nº1 Identificación'!B604,'Matriz Nº2 Análisis'!E604)," ")</f>
        <v xml:space="preserve"> </v>
      </c>
      <c r="D604" s="13" t="str">
        <f>IF(A604&lt;1,'Matriz Nº1 Identificación'!B604,'Matriz Nº2 Análisis'!I604)</f>
        <v xml:space="preserve"> </v>
      </c>
      <c r="E604" s="102"/>
      <c r="F604" s="103"/>
      <c r="G604" s="103"/>
      <c r="H604" s="103"/>
      <c r="I604" s="96" t="str">
        <f>IFERROR(VLOOKUP(D604,'Tabla 12'!$B$4:$E$6,3,FALSE)," ")</f>
        <v xml:space="preserve"> </v>
      </c>
      <c r="J604" s="95" t="str">
        <f>IFERROR(VLOOKUP(I604,'Tabla 12'!$D$5:$E$6,2,FALSE)," ")</f>
        <v xml:space="preserve"> </v>
      </c>
      <c r="K604" s="10"/>
      <c r="L604" s="10"/>
      <c r="M604" s="9"/>
      <c r="N604" s="10"/>
      <c r="O604" s="10"/>
      <c r="P604" s="10"/>
      <c r="Q604" s="10"/>
      <c r="R604" s="10"/>
      <c r="S604" s="10"/>
      <c r="T604" s="10"/>
      <c r="U604" s="10"/>
      <c r="V604" s="10"/>
      <c r="W604" s="10"/>
    </row>
    <row r="605" spans="1:23" ht="36.75" customHeight="1" x14ac:dyDescent="0.3">
      <c r="A605" s="4" t="str">
        <f>'Matriz Nº2 Análisis'!A605</f>
        <v>66. 2</v>
      </c>
      <c r="B605" s="13" t="str">
        <f>IF(A605&lt;1,'Matriz Nº1 Identificación'!F605,'Matriz Nº2 Análisis'!B605)</f>
        <v xml:space="preserve"> </v>
      </c>
      <c r="C605" s="13" t="str">
        <f>IFERROR(IF(A605&lt;1,'Matriz Nº1 Identificación'!B605,'Matriz Nº2 Análisis'!E605)," ")</f>
        <v xml:space="preserve"> </v>
      </c>
      <c r="D605" s="13" t="str">
        <f>IF(A605&lt;1,'Matriz Nº1 Identificación'!B605,'Matriz Nº2 Análisis'!I605)</f>
        <v xml:space="preserve"> </v>
      </c>
      <c r="E605" s="102"/>
      <c r="F605" s="103"/>
      <c r="G605" s="103"/>
      <c r="H605" s="103"/>
      <c r="I605" s="96" t="str">
        <f>IFERROR(VLOOKUP(D605,'Tabla 12'!$B$4:$E$6,3,FALSE)," ")</f>
        <v xml:space="preserve"> </v>
      </c>
      <c r="J605" s="95" t="str">
        <f>IFERROR(VLOOKUP(I605,'Tabla 12'!$D$5:$E$6,2,FALSE)," ")</f>
        <v xml:space="preserve"> </v>
      </c>
      <c r="K605" s="10"/>
      <c r="L605" s="10"/>
      <c r="M605" s="9"/>
      <c r="N605" s="10"/>
      <c r="O605" s="10"/>
      <c r="P605" s="10"/>
      <c r="Q605" s="10"/>
      <c r="R605" s="10"/>
      <c r="S605" s="10"/>
      <c r="T605" s="10"/>
      <c r="U605" s="10"/>
      <c r="V605" s="10"/>
      <c r="W605" s="10"/>
    </row>
    <row r="606" spans="1:23" ht="36.75" customHeight="1" x14ac:dyDescent="0.3">
      <c r="A606" s="4" t="str">
        <f>'Matriz Nº2 Análisis'!A606</f>
        <v>66. 3</v>
      </c>
      <c r="B606" s="13" t="str">
        <f>IF(A606&lt;1,'Matriz Nº1 Identificación'!F606,'Matriz Nº2 Análisis'!B606)</f>
        <v xml:space="preserve"> </v>
      </c>
      <c r="C606" s="13" t="str">
        <f>IFERROR(IF(A606&lt;1,'Matriz Nº1 Identificación'!B606,'Matriz Nº2 Análisis'!E606)," ")</f>
        <v xml:space="preserve"> </v>
      </c>
      <c r="D606" s="13" t="str">
        <f>IF(A606&lt;1,'Matriz Nº1 Identificación'!B606,'Matriz Nº2 Análisis'!I606)</f>
        <v xml:space="preserve"> </v>
      </c>
      <c r="E606" s="102"/>
      <c r="F606" s="103"/>
      <c r="G606" s="103"/>
      <c r="H606" s="103"/>
      <c r="I606" s="96" t="str">
        <f>IFERROR(VLOOKUP(D606,'Tabla 12'!$B$4:$E$6,3,FALSE)," ")</f>
        <v xml:space="preserve"> </v>
      </c>
      <c r="J606" s="95" t="str">
        <f>IFERROR(VLOOKUP(I606,'Tabla 12'!$D$5:$E$6,2,FALSE)," ")</f>
        <v xml:space="preserve"> </v>
      </c>
      <c r="K606" s="10"/>
      <c r="L606" s="10"/>
      <c r="M606" s="9"/>
      <c r="N606" s="10"/>
      <c r="O606" s="10"/>
      <c r="P606" s="10"/>
      <c r="Q606" s="10"/>
      <c r="R606" s="10"/>
      <c r="S606" s="10"/>
      <c r="T606" s="10"/>
      <c r="U606" s="10"/>
      <c r="V606" s="10"/>
      <c r="W606" s="10"/>
    </row>
    <row r="607" spans="1:23" ht="36.75" customHeight="1" x14ac:dyDescent="0.3">
      <c r="A607" s="4" t="str">
        <f>'Matriz Nº2 Análisis'!A607</f>
        <v>66. 4</v>
      </c>
      <c r="B607" s="13" t="str">
        <f>IF(A607&lt;1,'Matriz Nº1 Identificación'!F607,'Matriz Nº2 Análisis'!B607)</f>
        <v xml:space="preserve"> </v>
      </c>
      <c r="C607" s="13" t="str">
        <f>IFERROR(IF(A607&lt;1,'Matriz Nº1 Identificación'!B607,'Matriz Nº2 Análisis'!E607)," ")</f>
        <v xml:space="preserve"> </v>
      </c>
      <c r="D607" s="13" t="str">
        <f>IF(A607&lt;1,'Matriz Nº1 Identificación'!B607,'Matriz Nº2 Análisis'!I607)</f>
        <v xml:space="preserve"> </v>
      </c>
      <c r="E607" s="102"/>
      <c r="F607" s="103"/>
      <c r="G607" s="103"/>
      <c r="H607" s="103"/>
      <c r="I607" s="96" t="str">
        <f>IFERROR(VLOOKUP(D607,'Tabla 12'!$B$4:$E$6,3,FALSE)," ")</f>
        <v xml:space="preserve"> </v>
      </c>
      <c r="J607" s="95" t="str">
        <f>IFERROR(VLOOKUP(I607,'Tabla 12'!$D$5:$E$6,2,FALSE)," ")</f>
        <v xml:space="preserve"> </v>
      </c>
      <c r="K607" s="10"/>
      <c r="L607" s="10"/>
      <c r="M607" s="9"/>
      <c r="N607" s="10"/>
      <c r="O607" s="10"/>
      <c r="P607" s="10"/>
      <c r="Q607" s="10"/>
      <c r="R607" s="10"/>
      <c r="S607" s="10"/>
      <c r="T607" s="10"/>
      <c r="U607" s="10"/>
      <c r="V607" s="10"/>
      <c r="W607" s="10"/>
    </row>
    <row r="608" spans="1:23" ht="36.75" customHeight="1" x14ac:dyDescent="0.3">
      <c r="A608" s="4" t="str">
        <f>'Matriz Nº2 Análisis'!A608</f>
        <v>66. 5</v>
      </c>
      <c r="B608" s="13" t="str">
        <f>IF(A608&lt;1,'Matriz Nº1 Identificación'!F608,'Matriz Nº2 Análisis'!B608)</f>
        <v xml:space="preserve"> </v>
      </c>
      <c r="C608" s="13" t="str">
        <f>IFERROR(IF(A608&lt;1,'Matriz Nº1 Identificación'!B608,'Matriz Nº2 Análisis'!E608)," ")</f>
        <v xml:space="preserve"> </v>
      </c>
      <c r="D608" s="13" t="str">
        <f>IF(A608&lt;1,'Matriz Nº1 Identificación'!B608,'Matriz Nº2 Análisis'!I608)</f>
        <v xml:space="preserve"> </v>
      </c>
      <c r="E608" s="102"/>
      <c r="F608" s="103"/>
      <c r="G608" s="103"/>
      <c r="H608" s="103"/>
      <c r="I608" s="96" t="str">
        <f>IFERROR(VLOOKUP(D608,'Tabla 12'!$B$4:$E$6,3,FALSE)," ")</f>
        <v xml:space="preserve"> </v>
      </c>
      <c r="J608" s="95" t="str">
        <f>IFERROR(VLOOKUP(I608,'Tabla 12'!$D$5:$E$6,2,FALSE)," ")</f>
        <v xml:space="preserve"> </v>
      </c>
      <c r="K608" s="10"/>
      <c r="L608" s="10"/>
      <c r="M608" s="9"/>
      <c r="N608" s="10"/>
      <c r="O608" s="10"/>
      <c r="P608" s="10"/>
      <c r="Q608" s="10"/>
      <c r="R608" s="10"/>
      <c r="S608" s="10"/>
      <c r="T608" s="10"/>
      <c r="U608" s="10"/>
      <c r="V608" s="10"/>
      <c r="W608" s="10"/>
    </row>
    <row r="609" spans="1:23" ht="36.75" customHeight="1" x14ac:dyDescent="0.3">
      <c r="A609" s="4" t="str">
        <f>'Matriz Nº2 Análisis'!A609</f>
        <v>66. 6</v>
      </c>
      <c r="B609" s="13" t="str">
        <f>IF(A609&lt;1,'Matriz Nº1 Identificación'!F609,'Matriz Nº2 Análisis'!B609)</f>
        <v xml:space="preserve"> </v>
      </c>
      <c r="C609" s="13" t="str">
        <f>IFERROR(IF(A609&lt;1,'Matriz Nº1 Identificación'!B609,'Matriz Nº2 Análisis'!E609)," ")</f>
        <v xml:space="preserve"> </v>
      </c>
      <c r="D609" s="13" t="str">
        <f>IF(A609&lt;1,'Matriz Nº1 Identificación'!B609,'Matriz Nº2 Análisis'!I609)</f>
        <v xml:space="preserve"> </v>
      </c>
      <c r="E609" s="102"/>
      <c r="F609" s="103"/>
      <c r="G609" s="103"/>
      <c r="H609" s="103"/>
      <c r="I609" s="96" t="str">
        <f>IFERROR(VLOOKUP(D609,'Tabla 12'!$B$4:$E$6,3,FALSE)," ")</f>
        <v xml:space="preserve"> </v>
      </c>
      <c r="J609" s="95" t="str">
        <f>IFERROR(VLOOKUP(I609,'Tabla 12'!$D$5:$E$6,2,FALSE)," ")</f>
        <v xml:space="preserve"> </v>
      </c>
      <c r="K609" s="10"/>
      <c r="L609" s="10"/>
      <c r="M609" s="9"/>
      <c r="N609" s="10"/>
      <c r="O609" s="10"/>
      <c r="P609" s="10"/>
      <c r="Q609" s="10"/>
      <c r="R609" s="10"/>
      <c r="S609" s="10"/>
      <c r="T609" s="10"/>
      <c r="U609" s="10"/>
      <c r="V609" s="10"/>
      <c r="W609" s="10"/>
    </row>
    <row r="610" spans="1:23" ht="36.75" customHeight="1" thickBot="1" x14ac:dyDescent="0.35">
      <c r="A610" s="4" t="str">
        <f>'Matriz Nº2 Análisis'!A610</f>
        <v>66. 7</v>
      </c>
      <c r="B610" s="13" t="str">
        <f>IF(A610&lt;1,'Matriz Nº1 Identificación'!F610,'Matriz Nº2 Análisis'!B610)</f>
        <v xml:space="preserve"> </v>
      </c>
      <c r="C610" s="13" t="str">
        <f>IFERROR(IF(A610&lt;1,'Matriz Nº1 Identificación'!B610,'Matriz Nº2 Análisis'!E610)," ")</f>
        <v xml:space="preserve"> </v>
      </c>
      <c r="D610" s="13" t="str">
        <f>IF(A610&lt;1,'Matriz Nº1 Identificación'!B610,'Matriz Nº2 Análisis'!I610)</f>
        <v xml:space="preserve"> </v>
      </c>
      <c r="E610" s="102"/>
      <c r="F610" s="103"/>
      <c r="G610" s="103"/>
      <c r="H610" s="103"/>
      <c r="I610" s="96" t="str">
        <f>IFERROR(VLOOKUP(D610,'Tabla 12'!$B$4:$E$6,3,FALSE)," ")</f>
        <v xml:space="preserve"> </v>
      </c>
      <c r="J610" s="95" t="str">
        <f>IFERROR(VLOOKUP(I610,'Tabla 12'!$D$5:$E$6,2,FALSE)," ")</f>
        <v xml:space="preserve"> </v>
      </c>
      <c r="K610" s="10"/>
      <c r="L610" s="10"/>
      <c r="M610" s="9"/>
      <c r="N610" s="10"/>
      <c r="O610" s="10"/>
      <c r="P610" s="10"/>
      <c r="Q610" s="10"/>
      <c r="R610" s="10"/>
      <c r="S610" s="10"/>
      <c r="T610" s="10"/>
      <c r="U610" s="10"/>
      <c r="V610" s="10"/>
      <c r="W610" s="10"/>
    </row>
    <row r="611" spans="1:23" ht="34.5" customHeight="1" thickBot="1" x14ac:dyDescent="0.35">
      <c r="A611" s="73" t="str">
        <f>'Matriz Nº1 Identificación'!A611</f>
        <v xml:space="preserve">Objetivo Estratégico: </v>
      </c>
      <c r="B611" s="427">
        <f>+'Matriz Nº1 Identificación'!B611:H611</f>
        <v>0</v>
      </c>
      <c r="C611" s="428"/>
      <c r="D611" s="428"/>
      <c r="E611" s="428"/>
      <c r="F611" s="428"/>
      <c r="G611" s="428"/>
      <c r="H611" s="428"/>
      <c r="I611" s="428"/>
      <c r="J611" s="428"/>
    </row>
    <row r="612" spans="1:23" ht="34.5" customHeight="1" x14ac:dyDescent="0.3">
      <c r="A612" s="12" t="str">
        <f>'Matriz Nº1 Identificación'!A612</f>
        <v>Objetivo táctico</v>
      </c>
      <c r="B612" s="168" t="str">
        <f>+'Matriz Nº1 Identificación'!B612:H612</f>
        <v xml:space="preserve">67. </v>
      </c>
      <c r="C612" s="169"/>
      <c r="D612" s="169"/>
      <c r="E612" s="169"/>
      <c r="F612" s="170"/>
      <c r="G612" s="170"/>
      <c r="H612" s="170"/>
      <c r="I612" s="170"/>
      <c r="J612" s="171"/>
    </row>
    <row r="613" spans="1:23" ht="36.75" customHeight="1" x14ac:dyDescent="0.3">
      <c r="A613" s="4" t="str">
        <f>'Matriz Nº2 Análisis'!A613</f>
        <v>67. 1</v>
      </c>
      <c r="B613" s="13" t="str">
        <f>IF(A613&lt;1,'Matriz Nº1 Identificación'!F613,'Matriz Nº2 Análisis'!B613)</f>
        <v xml:space="preserve"> </v>
      </c>
      <c r="C613" s="13" t="str">
        <f>IFERROR(IF(A613&lt;1,'Matriz Nº1 Identificación'!B613,'Matriz Nº2 Análisis'!E613)," ")</f>
        <v xml:space="preserve"> </v>
      </c>
      <c r="D613" s="13" t="str">
        <f>IF(A613&lt;1,'Matriz Nº1 Identificación'!B613,'Matriz Nº2 Análisis'!I613)</f>
        <v xml:space="preserve"> </v>
      </c>
      <c r="E613" s="102"/>
      <c r="F613" s="103"/>
      <c r="G613" s="103"/>
      <c r="H613" s="103"/>
      <c r="I613" s="96" t="str">
        <f>IFERROR(VLOOKUP(D613,'Tabla 12'!$B$4:$E$6,3,FALSE)," ")</f>
        <v xml:space="preserve"> </v>
      </c>
      <c r="J613" s="95" t="str">
        <f>IFERROR(VLOOKUP(I613,'Tabla 12'!$D$5:$E$6,2,FALSE)," ")</f>
        <v xml:space="preserve"> </v>
      </c>
      <c r="K613" s="10"/>
      <c r="L613" s="10"/>
      <c r="M613" s="9"/>
      <c r="N613" s="10"/>
      <c r="O613" s="10"/>
      <c r="P613" s="10"/>
      <c r="Q613" s="10"/>
      <c r="R613" s="10"/>
      <c r="S613" s="10"/>
      <c r="T613" s="10"/>
      <c r="U613" s="10"/>
      <c r="V613" s="10"/>
      <c r="W613" s="10"/>
    </row>
    <row r="614" spans="1:23" ht="36.75" customHeight="1" x14ac:dyDescent="0.3">
      <c r="A614" s="4" t="str">
        <f>'Matriz Nº2 Análisis'!A614</f>
        <v>67. 2</v>
      </c>
      <c r="B614" s="13" t="str">
        <f>IF(A614&lt;1,'Matriz Nº1 Identificación'!F614,'Matriz Nº2 Análisis'!B614)</f>
        <v xml:space="preserve"> </v>
      </c>
      <c r="C614" s="13" t="str">
        <f>IFERROR(IF(A614&lt;1,'Matriz Nº1 Identificación'!B614,'Matriz Nº2 Análisis'!E614)," ")</f>
        <v xml:space="preserve"> </v>
      </c>
      <c r="D614" s="13" t="str">
        <f>IF(A614&lt;1,'Matriz Nº1 Identificación'!B614,'Matriz Nº2 Análisis'!I614)</f>
        <v xml:space="preserve"> </v>
      </c>
      <c r="E614" s="102"/>
      <c r="F614" s="103"/>
      <c r="G614" s="103"/>
      <c r="H614" s="103"/>
      <c r="I614" s="96" t="str">
        <f>IFERROR(VLOOKUP(D614,'Tabla 12'!$B$4:$E$6,3,FALSE)," ")</f>
        <v xml:space="preserve"> </v>
      </c>
      <c r="J614" s="95" t="str">
        <f>IFERROR(VLOOKUP(I614,'Tabla 12'!$D$5:$E$6,2,FALSE)," ")</f>
        <v xml:space="preserve"> </v>
      </c>
      <c r="K614" s="10"/>
      <c r="L614" s="10"/>
      <c r="M614" s="9"/>
      <c r="N614" s="10"/>
      <c r="O614" s="10"/>
      <c r="P614" s="10"/>
      <c r="Q614" s="10"/>
      <c r="R614" s="10"/>
      <c r="S614" s="10"/>
      <c r="T614" s="10"/>
      <c r="U614" s="10"/>
      <c r="V614" s="10"/>
      <c r="W614" s="10"/>
    </row>
    <row r="615" spans="1:23" ht="36.75" customHeight="1" x14ac:dyDescent="0.3">
      <c r="A615" s="4" t="str">
        <f>'Matriz Nº2 Análisis'!A615</f>
        <v>67. 3</v>
      </c>
      <c r="B615" s="13" t="str">
        <f>IF(A615&lt;1,'Matriz Nº1 Identificación'!F615,'Matriz Nº2 Análisis'!B615)</f>
        <v xml:space="preserve"> </v>
      </c>
      <c r="C615" s="13" t="str">
        <f>IFERROR(IF(A615&lt;1,'Matriz Nº1 Identificación'!B615,'Matriz Nº2 Análisis'!E615)," ")</f>
        <v xml:space="preserve"> </v>
      </c>
      <c r="D615" s="13" t="str">
        <f>IF(A615&lt;1,'Matriz Nº1 Identificación'!B615,'Matriz Nº2 Análisis'!I615)</f>
        <v xml:space="preserve"> </v>
      </c>
      <c r="E615" s="102"/>
      <c r="F615" s="103"/>
      <c r="G615" s="103"/>
      <c r="H615" s="103"/>
      <c r="I615" s="96" t="str">
        <f>IFERROR(VLOOKUP(D615,'Tabla 12'!$B$4:$E$6,3,FALSE)," ")</f>
        <v xml:space="preserve"> </v>
      </c>
      <c r="J615" s="95" t="str">
        <f>IFERROR(VLOOKUP(I615,'Tabla 12'!$D$5:$E$6,2,FALSE)," ")</f>
        <v xml:space="preserve"> </v>
      </c>
      <c r="K615" s="10"/>
      <c r="L615" s="10"/>
      <c r="M615" s="9"/>
      <c r="N615" s="10"/>
      <c r="O615" s="10"/>
      <c r="P615" s="10"/>
      <c r="Q615" s="10"/>
      <c r="R615" s="10"/>
      <c r="S615" s="10"/>
      <c r="T615" s="10"/>
      <c r="U615" s="10"/>
      <c r="V615" s="10"/>
      <c r="W615" s="10"/>
    </row>
    <row r="616" spans="1:23" ht="36.75" customHeight="1" x14ac:dyDescent="0.3">
      <c r="A616" s="4" t="str">
        <f>'Matriz Nº2 Análisis'!A616</f>
        <v>67. 4</v>
      </c>
      <c r="B616" s="13" t="str">
        <f>IF(A616&lt;1,'Matriz Nº1 Identificación'!F616,'Matriz Nº2 Análisis'!B616)</f>
        <v xml:space="preserve"> </v>
      </c>
      <c r="C616" s="13" t="str">
        <f>IFERROR(IF(A616&lt;1,'Matriz Nº1 Identificación'!B616,'Matriz Nº2 Análisis'!E616)," ")</f>
        <v xml:space="preserve"> </v>
      </c>
      <c r="D616" s="13" t="str">
        <f>IF(A616&lt;1,'Matriz Nº1 Identificación'!B616,'Matriz Nº2 Análisis'!I616)</f>
        <v xml:space="preserve"> </v>
      </c>
      <c r="E616" s="102"/>
      <c r="F616" s="103"/>
      <c r="G616" s="103"/>
      <c r="H616" s="103"/>
      <c r="I616" s="96" t="str">
        <f>IFERROR(VLOOKUP(D616,'Tabla 12'!$B$4:$E$6,3,FALSE)," ")</f>
        <v xml:space="preserve"> </v>
      </c>
      <c r="J616" s="95" t="str">
        <f>IFERROR(VLOOKUP(I616,'Tabla 12'!$D$5:$E$6,2,FALSE)," ")</f>
        <v xml:space="preserve"> </v>
      </c>
      <c r="K616" s="10"/>
      <c r="L616" s="10"/>
      <c r="M616" s="9"/>
      <c r="N616" s="10"/>
      <c r="O616" s="10"/>
      <c r="P616" s="10"/>
      <c r="Q616" s="10"/>
      <c r="R616" s="10"/>
      <c r="S616" s="10"/>
      <c r="T616" s="10"/>
      <c r="U616" s="10"/>
      <c r="V616" s="10"/>
      <c r="W616" s="10"/>
    </row>
    <row r="617" spans="1:23" ht="36.75" customHeight="1" x14ac:dyDescent="0.3">
      <c r="A617" s="4" t="str">
        <f>'Matriz Nº2 Análisis'!A617</f>
        <v>67. 5</v>
      </c>
      <c r="B617" s="13" t="str">
        <f>IF(A617&lt;1,'Matriz Nº1 Identificación'!F617,'Matriz Nº2 Análisis'!B617)</f>
        <v xml:space="preserve"> </v>
      </c>
      <c r="C617" s="13" t="str">
        <f>IFERROR(IF(A617&lt;1,'Matriz Nº1 Identificación'!B617,'Matriz Nº2 Análisis'!E617)," ")</f>
        <v xml:space="preserve"> </v>
      </c>
      <c r="D617" s="13" t="str">
        <f>IF(A617&lt;1,'Matriz Nº1 Identificación'!B617,'Matriz Nº2 Análisis'!I617)</f>
        <v xml:space="preserve"> </v>
      </c>
      <c r="E617" s="102"/>
      <c r="F617" s="103"/>
      <c r="G617" s="103"/>
      <c r="H617" s="103"/>
      <c r="I617" s="96" t="str">
        <f>IFERROR(VLOOKUP(D617,'Tabla 12'!$B$4:$E$6,3,FALSE)," ")</f>
        <v xml:space="preserve"> </v>
      </c>
      <c r="J617" s="95" t="str">
        <f>IFERROR(VLOOKUP(I617,'Tabla 12'!$D$5:$E$6,2,FALSE)," ")</f>
        <v xml:space="preserve"> </v>
      </c>
      <c r="K617" s="10"/>
      <c r="L617" s="10"/>
      <c r="M617" s="9"/>
      <c r="N617" s="10"/>
      <c r="O617" s="10"/>
      <c r="P617" s="10"/>
      <c r="Q617" s="10"/>
      <c r="R617" s="10"/>
      <c r="S617" s="10"/>
      <c r="T617" s="10"/>
      <c r="U617" s="10"/>
      <c r="V617" s="10"/>
      <c r="W617" s="10"/>
    </row>
    <row r="618" spans="1:23" ht="36.75" customHeight="1" x14ac:dyDescent="0.3">
      <c r="A618" s="4" t="str">
        <f>'Matriz Nº2 Análisis'!A618</f>
        <v>67. 6</v>
      </c>
      <c r="B618" s="13" t="str">
        <f>IF(A618&lt;1,'Matriz Nº1 Identificación'!F618,'Matriz Nº2 Análisis'!B618)</f>
        <v xml:space="preserve"> </v>
      </c>
      <c r="C618" s="13" t="str">
        <f>IFERROR(IF(A618&lt;1,'Matriz Nº1 Identificación'!B618,'Matriz Nº2 Análisis'!E618)," ")</f>
        <v xml:space="preserve"> </v>
      </c>
      <c r="D618" s="13" t="str">
        <f>IF(A618&lt;1,'Matriz Nº1 Identificación'!B618,'Matriz Nº2 Análisis'!I618)</f>
        <v xml:space="preserve"> </v>
      </c>
      <c r="E618" s="102"/>
      <c r="F618" s="103"/>
      <c r="G618" s="103"/>
      <c r="H618" s="103"/>
      <c r="I618" s="96" t="str">
        <f>IFERROR(VLOOKUP(D618,'Tabla 12'!$B$4:$E$6,3,FALSE)," ")</f>
        <v xml:space="preserve"> </v>
      </c>
      <c r="J618" s="95" t="str">
        <f>IFERROR(VLOOKUP(I618,'Tabla 12'!$D$5:$E$6,2,FALSE)," ")</f>
        <v xml:space="preserve"> </v>
      </c>
      <c r="K618" s="10"/>
      <c r="L618" s="10"/>
      <c r="M618" s="9"/>
      <c r="N618" s="10"/>
      <c r="O618" s="10"/>
      <c r="P618" s="10"/>
      <c r="Q618" s="10"/>
      <c r="R618" s="10"/>
      <c r="S618" s="10"/>
      <c r="T618" s="10"/>
      <c r="U618" s="10"/>
      <c r="V618" s="10"/>
      <c r="W618" s="10"/>
    </row>
    <row r="619" spans="1:23" ht="36.75" customHeight="1" thickBot="1" x14ac:dyDescent="0.35">
      <c r="A619" s="4" t="str">
        <f>'Matriz Nº2 Análisis'!A619</f>
        <v>67. 7</v>
      </c>
      <c r="B619" s="13" t="str">
        <f>IF(A619&lt;1,'Matriz Nº1 Identificación'!F619,'Matriz Nº2 Análisis'!B619)</f>
        <v xml:space="preserve"> </v>
      </c>
      <c r="C619" s="13" t="str">
        <f>IFERROR(IF(A619&lt;1,'Matriz Nº1 Identificación'!B619,'Matriz Nº2 Análisis'!E619)," ")</f>
        <v xml:space="preserve"> </v>
      </c>
      <c r="D619" s="13" t="str">
        <f>IF(A619&lt;1,'Matriz Nº1 Identificación'!B619,'Matriz Nº2 Análisis'!I619)</f>
        <v xml:space="preserve"> </v>
      </c>
      <c r="E619" s="102"/>
      <c r="F619" s="103"/>
      <c r="G619" s="103"/>
      <c r="H619" s="103"/>
      <c r="I619" s="96" t="str">
        <f>IFERROR(VLOOKUP(D619,'Tabla 12'!$B$4:$E$6,3,FALSE)," ")</f>
        <v xml:space="preserve"> </v>
      </c>
      <c r="J619" s="95" t="str">
        <f>IFERROR(VLOOKUP(I619,'Tabla 12'!$D$5:$E$6,2,FALSE)," ")</f>
        <v xml:space="preserve"> </v>
      </c>
      <c r="K619" s="10"/>
      <c r="L619" s="10"/>
      <c r="M619" s="9"/>
      <c r="N619" s="10"/>
      <c r="O619" s="10"/>
      <c r="P619" s="10"/>
      <c r="Q619" s="10"/>
      <c r="R619" s="10"/>
      <c r="S619" s="10"/>
      <c r="T619" s="10"/>
      <c r="U619" s="10"/>
      <c r="V619" s="10"/>
      <c r="W619" s="10"/>
    </row>
    <row r="620" spans="1:23" ht="34.5" customHeight="1" thickBot="1" x14ac:dyDescent="0.35">
      <c r="A620" s="73" t="str">
        <f>'Matriz Nº1 Identificación'!A620</f>
        <v xml:space="preserve">Objetivo Estratégico: </v>
      </c>
      <c r="B620" s="427">
        <f>+'Matriz Nº1 Identificación'!B620:H620</f>
        <v>0</v>
      </c>
      <c r="C620" s="428"/>
      <c r="D620" s="428"/>
      <c r="E620" s="428"/>
      <c r="F620" s="428"/>
      <c r="G620" s="428"/>
      <c r="H620" s="428"/>
      <c r="I620" s="428"/>
      <c r="J620" s="428"/>
    </row>
    <row r="621" spans="1:23" ht="34.5" customHeight="1" x14ac:dyDescent="0.3">
      <c r="A621" s="12" t="str">
        <f>'Matriz Nº1 Identificación'!A621</f>
        <v>Objetivo táctico</v>
      </c>
      <c r="B621" s="168" t="str">
        <f>+'Matriz Nº1 Identificación'!B621:H621</f>
        <v xml:space="preserve">68. </v>
      </c>
      <c r="C621" s="169"/>
      <c r="D621" s="169"/>
      <c r="E621" s="169"/>
      <c r="F621" s="170"/>
      <c r="G621" s="170"/>
      <c r="H621" s="170"/>
      <c r="I621" s="170"/>
      <c r="J621" s="171"/>
    </row>
    <row r="622" spans="1:23" ht="36.75" customHeight="1" x14ac:dyDescent="0.3">
      <c r="A622" s="4" t="str">
        <f>'Matriz Nº2 Análisis'!A622</f>
        <v>68. 1</v>
      </c>
      <c r="B622" s="13" t="str">
        <f>IF(A622&lt;1,'Matriz Nº1 Identificación'!F622,'Matriz Nº2 Análisis'!B622)</f>
        <v xml:space="preserve"> </v>
      </c>
      <c r="C622" s="13" t="str">
        <f>IFERROR(IF(A622&lt;1,'Matriz Nº1 Identificación'!B622,'Matriz Nº2 Análisis'!E622)," ")</f>
        <v xml:space="preserve"> </v>
      </c>
      <c r="D622" s="13" t="str">
        <f>IF(A622&lt;1,'Matriz Nº1 Identificación'!B622,'Matriz Nº2 Análisis'!I622)</f>
        <v xml:space="preserve"> </v>
      </c>
      <c r="E622" s="102"/>
      <c r="F622" s="103"/>
      <c r="G622" s="103"/>
      <c r="H622" s="103"/>
      <c r="I622" s="96" t="str">
        <f>IFERROR(VLOOKUP(D622,'Tabla 12'!$B$4:$E$6,3,FALSE)," ")</f>
        <v xml:space="preserve"> </v>
      </c>
      <c r="J622" s="95" t="str">
        <f>IFERROR(VLOOKUP(I622,'Tabla 12'!$D$5:$E$6,2,FALSE)," ")</f>
        <v xml:space="preserve"> </v>
      </c>
      <c r="K622" s="10"/>
      <c r="L622" s="10"/>
      <c r="M622" s="9"/>
      <c r="N622" s="10"/>
      <c r="O622" s="10"/>
      <c r="P622" s="10"/>
      <c r="Q622" s="10"/>
      <c r="R622" s="10"/>
      <c r="S622" s="10"/>
      <c r="T622" s="10"/>
      <c r="U622" s="10"/>
      <c r="V622" s="10"/>
      <c r="W622" s="10"/>
    </row>
    <row r="623" spans="1:23" ht="36.75" customHeight="1" x14ac:dyDescent="0.3">
      <c r="A623" s="4" t="str">
        <f>'Matriz Nº2 Análisis'!A623</f>
        <v>68. 2</v>
      </c>
      <c r="B623" s="13" t="str">
        <f>IF(A623&lt;1,'Matriz Nº1 Identificación'!F623,'Matriz Nº2 Análisis'!B623)</f>
        <v xml:space="preserve"> </v>
      </c>
      <c r="C623" s="13" t="str">
        <f>IFERROR(IF(A623&lt;1,'Matriz Nº1 Identificación'!B623,'Matriz Nº2 Análisis'!E623)," ")</f>
        <v xml:space="preserve"> </v>
      </c>
      <c r="D623" s="13" t="str">
        <f>IF(A623&lt;1,'Matriz Nº1 Identificación'!B623,'Matriz Nº2 Análisis'!I623)</f>
        <v xml:space="preserve"> </v>
      </c>
      <c r="E623" s="102"/>
      <c r="F623" s="103"/>
      <c r="G623" s="103"/>
      <c r="H623" s="103"/>
      <c r="I623" s="96" t="str">
        <f>IFERROR(VLOOKUP(D623,'Tabla 12'!$B$4:$E$6,3,FALSE)," ")</f>
        <v xml:space="preserve"> </v>
      </c>
      <c r="J623" s="95" t="str">
        <f>IFERROR(VLOOKUP(I623,'Tabla 12'!$D$5:$E$6,2,FALSE)," ")</f>
        <v xml:space="preserve"> </v>
      </c>
      <c r="K623" s="10"/>
      <c r="L623" s="10"/>
      <c r="M623" s="9"/>
      <c r="N623" s="10"/>
      <c r="O623" s="10"/>
      <c r="P623" s="10"/>
      <c r="Q623" s="10"/>
      <c r="R623" s="10"/>
      <c r="S623" s="10"/>
      <c r="T623" s="10"/>
      <c r="U623" s="10"/>
      <c r="V623" s="10"/>
      <c r="W623" s="10"/>
    </row>
    <row r="624" spans="1:23" ht="36.75" customHeight="1" x14ac:dyDescent="0.3">
      <c r="A624" s="4" t="str">
        <f>'Matriz Nº2 Análisis'!A624</f>
        <v>68. 3</v>
      </c>
      <c r="B624" s="13" t="str">
        <f>IF(A624&lt;1,'Matriz Nº1 Identificación'!F624,'Matriz Nº2 Análisis'!B624)</f>
        <v xml:space="preserve"> </v>
      </c>
      <c r="C624" s="13" t="str">
        <f>IFERROR(IF(A624&lt;1,'Matriz Nº1 Identificación'!B624,'Matriz Nº2 Análisis'!E624)," ")</f>
        <v xml:space="preserve"> </v>
      </c>
      <c r="D624" s="13" t="str">
        <f>IF(A624&lt;1,'Matriz Nº1 Identificación'!B624,'Matriz Nº2 Análisis'!I624)</f>
        <v xml:space="preserve"> </v>
      </c>
      <c r="E624" s="102"/>
      <c r="F624" s="103"/>
      <c r="G624" s="103"/>
      <c r="H624" s="103"/>
      <c r="I624" s="96" t="str">
        <f>IFERROR(VLOOKUP(D624,'Tabla 12'!$B$4:$E$6,3,FALSE)," ")</f>
        <v xml:space="preserve"> </v>
      </c>
      <c r="J624" s="95" t="str">
        <f>IFERROR(VLOOKUP(I624,'Tabla 12'!$D$5:$E$6,2,FALSE)," ")</f>
        <v xml:space="preserve"> </v>
      </c>
      <c r="K624" s="10"/>
      <c r="L624" s="10"/>
      <c r="M624" s="9"/>
      <c r="N624" s="10"/>
      <c r="O624" s="10"/>
      <c r="P624" s="10"/>
      <c r="Q624" s="10"/>
      <c r="R624" s="10"/>
      <c r="S624" s="10"/>
      <c r="T624" s="10"/>
      <c r="U624" s="10"/>
      <c r="V624" s="10"/>
      <c r="W624" s="10"/>
    </row>
    <row r="625" spans="1:23" ht="36.75" customHeight="1" x14ac:dyDescent="0.3">
      <c r="A625" s="4" t="str">
        <f>'Matriz Nº2 Análisis'!A625</f>
        <v>68. 4</v>
      </c>
      <c r="B625" s="13" t="str">
        <f>IF(A625&lt;1,'Matriz Nº1 Identificación'!F625,'Matriz Nº2 Análisis'!B625)</f>
        <v xml:space="preserve"> </v>
      </c>
      <c r="C625" s="13" t="str">
        <f>IFERROR(IF(A625&lt;1,'Matriz Nº1 Identificación'!B625,'Matriz Nº2 Análisis'!E625)," ")</f>
        <v xml:space="preserve"> </v>
      </c>
      <c r="D625" s="13" t="str">
        <f>IF(A625&lt;1,'Matriz Nº1 Identificación'!B625,'Matriz Nº2 Análisis'!I625)</f>
        <v xml:space="preserve"> </v>
      </c>
      <c r="E625" s="102"/>
      <c r="F625" s="103"/>
      <c r="G625" s="103"/>
      <c r="H625" s="103"/>
      <c r="I625" s="96" t="str">
        <f>IFERROR(VLOOKUP(D625,'Tabla 12'!$B$4:$E$6,3,FALSE)," ")</f>
        <v xml:space="preserve"> </v>
      </c>
      <c r="J625" s="95" t="str">
        <f>IFERROR(VLOOKUP(I625,'Tabla 12'!$D$5:$E$6,2,FALSE)," ")</f>
        <v xml:space="preserve"> </v>
      </c>
      <c r="K625" s="10"/>
      <c r="L625" s="10"/>
      <c r="M625" s="9"/>
      <c r="N625" s="10"/>
      <c r="O625" s="10"/>
      <c r="P625" s="10"/>
      <c r="Q625" s="10"/>
      <c r="R625" s="10"/>
      <c r="S625" s="10"/>
      <c r="T625" s="10"/>
      <c r="U625" s="10"/>
      <c r="V625" s="10"/>
      <c r="W625" s="10"/>
    </row>
    <row r="626" spans="1:23" ht="36.75" customHeight="1" x14ac:dyDescent="0.3">
      <c r="A626" s="4" t="str">
        <f>'Matriz Nº2 Análisis'!A626</f>
        <v>68. 5</v>
      </c>
      <c r="B626" s="13" t="str">
        <f>IF(A626&lt;1,'Matriz Nº1 Identificación'!F626,'Matriz Nº2 Análisis'!B626)</f>
        <v xml:space="preserve"> </v>
      </c>
      <c r="C626" s="13" t="str">
        <f>IFERROR(IF(A626&lt;1,'Matriz Nº1 Identificación'!B626,'Matriz Nº2 Análisis'!E626)," ")</f>
        <v xml:space="preserve"> </v>
      </c>
      <c r="D626" s="13" t="str">
        <f>IF(A626&lt;1,'Matriz Nº1 Identificación'!B626,'Matriz Nº2 Análisis'!I626)</f>
        <v xml:space="preserve"> </v>
      </c>
      <c r="E626" s="102"/>
      <c r="F626" s="103"/>
      <c r="G626" s="103"/>
      <c r="H626" s="103"/>
      <c r="I626" s="96" t="str">
        <f>IFERROR(VLOOKUP(D626,'Tabla 12'!$B$4:$E$6,3,FALSE)," ")</f>
        <v xml:space="preserve"> </v>
      </c>
      <c r="J626" s="95" t="str">
        <f>IFERROR(VLOOKUP(I626,'Tabla 12'!$D$5:$E$6,2,FALSE)," ")</f>
        <v xml:space="preserve"> </v>
      </c>
      <c r="K626" s="10"/>
      <c r="L626" s="10"/>
      <c r="M626" s="9"/>
      <c r="N626" s="10"/>
      <c r="O626" s="10"/>
      <c r="P626" s="10"/>
      <c r="Q626" s="10"/>
      <c r="R626" s="10"/>
      <c r="S626" s="10"/>
      <c r="T626" s="10"/>
      <c r="U626" s="10"/>
      <c r="V626" s="10"/>
      <c r="W626" s="10"/>
    </row>
    <row r="627" spans="1:23" ht="36.75" customHeight="1" x14ac:dyDescent="0.3">
      <c r="A627" s="4" t="str">
        <f>'Matriz Nº2 Análisis'!A627</f>
        <v>68. 6</v>
      </c>
      <c r="B627" s="13" t="str">
        <f>IF(A627&lt;1,'Matriz Nº1 Identificación'!F627,'Matriz Nº2 Análisis'!B627)</f>
        <v xml:space="preserve"> </v>
      </c>
      <c r="C627" s="13" t="str">
        <f>IFERROR(IF(A627&lt;1,'Matriz Nº1 Identificación'!B627,'Matriz Nº2 Análisis'!E627)," ")</f>
        <v xml:space="preserve"> </v>
      </c>
      <c r="D627" s="13" t="str">
        <f>IF(A627&lt;1,'Matriz Nº1 Identificación'!B627,'Matriz Nº2 Análisis'!I627)</f>
        <v xml:space="preserve"> </v>
      </c>
      <c r="E627" s="102"/>
      <c r="F627" s="103"/>
      <c r="G627" s="103"/>
      <c r="H627" s="103"/>
      <c r="I627" s="96" t="str">
        <f>IFERROR(VLOOKUP(D627,'Tabla 12'!$B$4:$E$6,3,FALSE)," ")</f>
        <v xml:space="preserve"> </v>
      </c>
      <c r="J627" s="95" t="str">
        <f>IFERROR(VLOOKUP(I627,'Tabla 12'!$D$5:$E$6,2,FALSE)," ")</f>
        <v xml:space="preserve"> </v>
      </c>
      <c r="K627" s="10"/>
      <c r="L627" s="10"/>
      <c r="M627" s="9"/>
      <c r="N627" s="10"/>
      <c r="O627" s="10"/>
      <c r="P627" s="10"/>
      <c r="Q627" s="10"/>
      <c r="R627" s="10"/>
      <c r="S627" s="10"/>
      <c r="T627" s="10"/>
      <c r="U627" s="10"/>
      <c r="V627" s="10"/>
      <c r="W627" s="10"/>
    </row>
    <row r="628" spans="1:23" ht="36.75" customHeight="1" thickBot="1" x14ac:dyDescent="0.35">
      <c r="A628" s="4" t="str">
        <f>'Matriz Nº2 Análisis'!A628</f>
        <v>68. 7</v>
      </c>
      <c r="B628" s="13" t="str">
        <f>IF(A628&lt;1,'Matriz Nº1 Identificación'!F628,'Matriz Nº2 Análisis'!B628)</f>
        <v xml:space="preserve"> </v>
      </c>
      <c r="C628" s="13" t="str">
        <f>IFERROR(IF(A628&lt;1,'Matriz Nº1 Identificación'!B628,'Matriz Nº2 Análisis'!E628)," ")</f>
        <v xml:space="preserve"> </v>
      </c>
      <c r="D628" s="13" t="str">
        <f>IF(A628&lt;1,'Matriz Nº1 Identificación'!B628,'Matriz Nº2 Análisis'!I628)</f>
        <v xml:space="preserve"> </v>
      </c>
      <c r="E628" s="102"/>
      <c r="F628" s="103"/>
      <c r="G628" s="103"/>
      <c r="H628" s="103"/>
      <c r="I628" s="96" t="str">
        <f>IFERROR(VLOOKUP(D628,'Tabla 12'!$B$4:$E$6,3,FALSE)," ")</f>
        <v xml:space="preserve"> </v>
      </c>
      <c r="J628" s="95" t="str">
        <f>IFERROR(VLOOKUP(I628,'Tabla 12'!$D$5:$E$6,2,FALSE)," ")</f>
        <v xml:space="preserve"> </v>
      </c>
      <c r="K628" s="10"/>
      <c r="L628" s="10"/>
      <c r="M628" s="9"/>
      <c r="N628" s="10"/>
      <c r="O628" s="10"/>
      <c r="P628" s="10"/>
      <c r="Q628" s="10"/>
      <c r="R628" s="10"/>
      <c r="S628" s="10"/>
      <c r="T628" s="10"/>
      <c r="U628" s="10"/>
      <c r="V628" s="10"/>
      <c r="W628" s="10"/>
    </row>
    <row r="629" spans="1:23" ht="34.5" customHeight="1" thickBot="1" x14ac:dyDescent="0.35">
      <c r="A629" s="73" t="str">
        <f>'Matriz Nº1 Identificación'!A629</f>
        <v xml:space="preserve">Objetivo Estratégico: </v>
      </c>
      <c r="B629" s="427">
        <f>+'Matriz Nº1 Identificación'!B629:H629</f>
        <v>0</v>
      </c>
      <c r="C629" s="428"/>
      <c r="D629" s="428"/>
      <c r="E629" s="428"/>
      <c r="F629" s="428"/>
      <c r="G629" s="428"/>
      <c r="H629" s="428"/>
      <c r="I629" s="428"/>
      <c r="J629" s="428"/>
    </row>
    <row r="630" spans="1:23" ht="34.5" customHeight="1" x14ac:dyDescent="0.3">
      <c r="A630" s="12" t="str">
        <f>'Matriz Nº1 Identificación'!A630</f>
        <v>Objetivo táctico</v>
      </c>
      <c r="B630" s="168" t="str">
        <f>+'Matriz Nº1 Identificación'!B630:H630</f>
        <v xml:space="preserve">69. </v>
      </c>
      <c r="C630" s="169"/>
      <c r="D630" s="169"/>
      <c r="E630" s="169"/>
      <c r="F630" s="170"/>
      <c r="G630" s="170"/>
      <c r="H630" s="170"/>
      <c r="I630" s="170"/>
      <c r="J630" s="171"/>
    </row>
    <row r="631" spans="1:23" ht="36.75" customHeight="1" x14ac:dyDescent="0.3">
      <c r="A631" s="4" t="str">
        <f>'Matriz Nº2 Análisis'!A631</f>
        <v>69. 1</v>
      </c>
      <c r="B631" s="13" t="str">
        <f>IF(A631&lt;1,'Matriz Nº1 Identificación'!F631,'Matriz Nº2 Análisis'!B631)</f>
        <v xml:space="preserve"> </v>
      </c>
      <c r="C631" s="13" t="str">
        <f>IFERROR(IF(A631&lt;1,'Matriz Nº1 Identificación'!B631,'Matriz Nº2 Análisis'!E631)," ")</f>
        <v xml:space="preserve"> </v>
      </c>
      <c r="D631" s="13" t="str">
        <f>IF(A631&lt;1,'Matriz Nº1 Identificación'!B631,'Matriz Nº2 Análisis'!I631)</f>
        <v xml:space="preserve"> </v>
      </c>
      <c r="E631" s="102"/>
      <c r="F631" s="103"/>
      <c r="G631" s="103"/>
      <c r="H631" s="103"/>
      <c r="I631" s="96" t="str">
        <f>IFERROR(VLOOKUP(D631,'Tabla 12'!$B$4:$E$6,3,FALSE)," ")</f>
        <v xml:space="preserve"> </v>
      </c>
      <c r="J631" s="95" t="str">
        <f>IFERROR(VLOOKUP(I631,'Tabla 12'!$D$5:$E$6,2,FALSE)," ")</f>
        <v xml:space="preserve"> </v>
      </c>
      <c r="K631" s="10"/>
      <c r="L631" s="10"/>
      <c r="M631" s="9"/>
      <c r="N631" s="10"/>
      <c r="O631" s="10"/>
      <c r="P631" s="10"/>
      <c r="Q631" s="10"/>
      <c r="R631" s="10"/>
      <c r="S631" s="10"/>
      <c r="T631" s="10"/>
      <c r="U631" s="10"/>
      <c r="V631" s="10"/>
      <c r="W631" s="10"/>
    </row>
    <row r="632" spans="1:23" ht="36.75" customHeight="1" x14ac:dyDescent="0.3">
      <c r="A632" s="4" t="str">
        <f>'Matriz Nº2 Análisis'!A632</f>
        <v>69. 2</v>
      </c>
      <c r="B632" s="13" t="str">
        <f>IF(A632&lt;1,'Matriz Nº1 Identificación'!F632,'Matriz Nº2 Análisis'!B632)</f>
        <v xml:space="preserve"> </v>
      </c>
      <c r="C632" s="13" t="str">
        <f>IFERROR(IF(A632&lt;1,'Matriz Nº1 Identificación'!B632,'Matriz Nº2 Análisis'!E632)," ")</f>
        <v xml:space="preserve"> </v>
      </c>
      <c r="D632" s="13" t="str">
        <f>IF(A632&lt;1,'Matriz Nº1 Identificación'!B632,'Matriz Nº2 Análisis'!I632)</f>
        <v xml:space="preserve"> </v>
      </c>
      <c r="E632" s="102"/>
      <c r="F632" s="103"/>
      <c r="G632" s="103"/>
      <c r="H632" s="103"/>
      <c r="I632" s="96" t="str">
        <f>IFERROR(VLOOKUP(D632,'Tabla 12'!$B$4:$E$6,3,FALSE)," ")</f>
        <v xml:space="preserve"> </v>
      </c>
      <c r="J632" s="95" t="str">
        <f>IFERROR(VLOOKUP(I632,'Tabla 12'!$D$5:$E$6,2,FALSE)," ")</f>
        <v xml:space="preserve"> </v>
      </c>
      <c r="K632" s="10"/>
      <c r="L632" s="10"/>
      <c r="M632" s="9"/>
      <c r="N632" s="10"/>
      <c r="O632" s="10"/>
      <c r="P632" s="10"/>
      <c r="Q632" s="10"/>
      <c r="R632" s="10"/>
      <c r="S632" s="10"/>
      <c r="T632" s="10"/>
      <c r="U632" s="10"/>
      <c r="V632" s="10"/>
      <c r="W632" s="10"/>
    </row>
    <row r="633" spans="1:23" ht="36.75" customHeight="1" x14ac:dyDescent="0.3">
      <c r="A633" s="4" t="str">
        <f>'Matriz Nº2 Análisis'!A633</f>
        <v>69. 3</v>
      </c>
      <c r="B633" s="13" t="str">
        <f>IF(A633&lt;1,'Matriz Nº1 Identificación'!F633,'Matriz Nº2 Análisis'!B633)</f>
        <v xml:space="preserve"> </v>
      </c>
      <c r="C633" s="13" t="str">
        <f>IFERROR(IF(A633&lt;1,'Matriz Nº1 Identificación'!B633,'Matriz Nº2 Análisis'!E633)," ")</f>
        <v xml:space="preserve"> </v>
      </c>
      <c r="D633" s="13" t="str">
        <f>IF(A633&lt;1,'Matriz Nº1 Identificación'!B633,'Matriz Nº2 Análisis'!I633)</f>
        <v xml:space="preserve"> </v>
      </c>
      <c r="E633" s="102"/>
      <c r="F633" s="103"/>
      <c r="G633" s="103"/>
      <c r="H633" s="103"/>
      <c r="I633" s="96" t="str">
        <f>IFERROR(VLOOKUP(D633,'Tabla 12'!$B$4:$E$6,3,FALSE)," ")</f>
        <v xml:space="preserve"> </v>
      </c>
      <c r="J633" s="95" t="str">
        <f>IFERROR(VLOOKUP(I633,'Tabla 12'!$D$5:$E$6,2,FALSE)," ")</f>
        <v xml:space="preserve"> </v>
      </c>
      <c r="K633" s="10"/>
      <c r="L633" s="10"/>
      <c r="M633" s="9"/>
      <c r="N633" s="10"/>
      <c r="O633" s="10"/>
      <c r="P633" s="10"/>
      <c r="Q633" s="10"/>
      <c r="R633" s="10"/>
      <c r="S633" s="10"/>
      <c r="T633" s="10"/>
      <c r="U633" s="10"/>
      <c r="V633" s="10"/>
      <c r="W633" s="10"/>
    </row>
    <row r="634" spans="1:23" ht="36.75" customHeight="1" x14ac:dyDescent="0.3">
      <c r="A634" s="4" t="str">
        <f>'Matriz Nº2 Análisis'!A634</f>
        <v>69. 4</v>
      </c>
      <c r="B634" s="13" t="str">
        <f>IF(A634&lt;1,'Matriz Nº1 Identificación'!F634,'Matriz Nº2 Análisis'!B634)</f>
        <v xml:space="preserve"> </v>
      </c>
      <c r="C634" s="13" t="str">
        <f>IFERROR(IF(A634&lt;1,'Matriz Nº1 Identificación'!B634,'Matriz Nº2 Análisis'!E634)," ")</f>
        <v xml:space="preserve"> </v>
      </c>
      <c r="D634" s="13" t="str">
        <f>IF(A634&lt;1,'Matriz Nº1 Identificación'!B634,'Matriz Nº2 Análisis'!I634)</f>
        <v xml:space="preserve"> </v>
      </c>
      <c r="E634" s="102"/>
      <c r="F634" s="103"/>
      <c r="G634" s="103"/>
      <c r="H634" s="103"/>
      <c r="I634" s="96" t="str">
        <f>IFERROR(VLOOKUP(D634,'Tabla 12'!$B$4:$E$6,3,FALSE)," ")</f>
        <v xml:space="preserve"> </v>
      </c>
      <c r="J634" s="95" t="str">
        <f>IFERROR(VLOOKUP(I634,'Tabla 12'!$D$5:$E$6,2,FALSE)," ")</f>
        <v xml:space="preserve"> </v>
      </c>
      <c r="K634" s="10"/>
      <c r="L634" s="10"/>
      <c r="M634" s="9"/>
      <c r="N634" s="10"/>
      <c r="O634" s="10"/>
      <c r="P634" s="10"/>
      <c r="Q634" s="10"/>
      <c r="R634" s="10"/>
      <c r="S634" s="10"/>
      <c r="T634" s="10"/>
      <c r="U634" s="10"/>
      <c r="V634" s="10"/>
      <c r="W634" s="10"/>
    </row>
    <row r="635" spans="1:23" ht="36.75" customHeight="1" x14ac:dyDescent="0.3">
      <c r="A635" s="4" t="str">
        <f>'Matriz Nº2 Análisis'!A635</f>
        <v>69. 5</v>
      </c>
      <c r="B635" s="13" t="str">
        <f>IF(A635&lt;1,'Matriz Nº1 Identificación'!F635,'Matriz Nº2 Análisis'!B635)</f>
        <v xml:space="preserve"> </v>
      </c>
      <c r="C635" s="13" t="str">
        <f>IFERROR(IF(A635&lt;1,'Matriz Nº1 Identificación'!B635,'Matriz Nº2 Análisis'!E635)," ")</f>
        <v xml:space="preserve"> </v>
      </c>
      <c r="D635" s="13" t="str">
        <f>IF(A635&lt;1,'Matriz Nº1 Identificación'!B635,'Matriz Nº2 Análisis'!I635)</f>
        <v xml:space="preserve"> </v>
      </c>
      <c r="E635" s="102"/>
      <c r="F635" s="103"/>
      <c r="G635" s="103"/>
      <c r="H635" s="103"/>
      <c r="I635" s="96" t="str">
        <f>IFERROR(VLOOKUP(D635,'Tabla 12'!$B$4:$E$6,3,FALSE)," ")</f>
        <v xml:space="preserve"> </v>
      </c>
      <c r="J635" s="95" t="str">
        <f>IFERROR(VLOOKUP(I635,'Tabla 12'!$D$5:$E$6,2,FALSE)," ")</f>
        <v xml:space="preserve"> </v>
      </c>
      <c r="K635" s="10"/>
      <c r="L635" s="10"/>
      <c r="M635" s="9"/>
      <c r="N635" s="10"/>
      <c r="O635" s="10"/>
      <c r="P635" s="10"/>
      <c r="Q635" s="10"/>
      <c r="R635" s="10"/>
      <c r="S635" s="10"/>
      <c r="T635" s="10"/>
      <c r="U635" s="10"/>
      <c r="V635" s="10"/>
      <c r="W635" s="10"/>
    </row>
    <row r="636" spans="1:23" ht="36.75" customHeight="1" x14ac:dyDescent="0.3">
      <c r="A636" s="4" t="str">
        <f>'Matriz Nº2 Análisis'!A636</f>
        <v>69. 6</v>
      </c>
      <c r="B636" s="13" t="str">
        <f>IF(A636&lt;1,'Matriz Nº1 Identificación'!F636,'Matriz Nº2 Análisis'!B636)</f>
        <v xml:space="preserve"> </v>
      </c>
      <c r="C636" s="13" t="str">
        <f>IFERROR(IF(A636&lt;1,'Matriz Nº1 Identificación'!B636,'Matriz Nº2 Análisis'!E636)," ")</f>
        <v xml:space="preserve"> </v>
      </c>
      <c r="D636" s="13" t="str">
        <f>IF(A636&lt;1,'Matriz Nº1 Identificación'!B636,'Matriz Nº2 Análisis'!I636)</f>
        <v xml:space="preserve"> </v>
      </c>
      <c r="E636" s="102"/>
      <c r="F636" s="103"/>
      <c r="G636" s="103"/>
      <c r="H636" s="103"/>
      <c r="I636" s="96" t="str">
        <f>IFERROR(VLOOKUP(D636,'Tabla 12'!$B$4:$E$6,3,FALSE)," ")</f>
        <v xml:space="preserve"> </v>
      </c>
      <c r="J636" s="95" t="str">
        <f>IFERROR(VLOOKUP(I636,'Tabla 12'!$D$5:$E$6,2,FALSE)," ")</f>
        <v xml:space="preserve"> </v>
      </c>
      <c r="K636" s="10"/>
      <c r="L636" s="10"/>
      <c r="M636" s="9"/>
      <c r="N636" s="10"/>
      <c r="O636" s="10"/>
      <c r="P636" s="10"/>
      <c r="Q636" s="10"/>
      <c r="R636" s="10"/>
      <c r="S636" s="10"/>
      <c r="T636" s="10"/>
      <c r="U636" s="10"/>
      <c r="V636" s="10"/>
      <c r="W636" s="10"/>
    </row>
    <row r="637" spans="1:23" ht="36.75" customHeight="1" thickBot="1" x14ac:dyDescent="0.35">
      <c r="A637" s="4" t="str">
        <f>'Matriz Nº2 Análisis'!A637</f>
        <v>69. 7</v>
      </c>
      <c r="B637" s="13" t="str">
        <f>IF(A637&lt;1,'Matriz Nº1 Identificación'!F637,'Matriz Nº2 Análisis'!B637)</f>
        <v xml:space="preserve"> </v>
      </c>
      <c r="C637" s="13" t="str">
        <f>IFERROR(IF(A637&lt;1,'Matriz Nº1 Identificación'!B637,'Matriz Nº2 Análisis'!E637)," ")</f>
        <v xml:space="preserve"> </v>
      </c>
      <c r="D637" s="13" t="str">
        <f>IF(A637&lt;1,'Matriz Nº1 Identificación'!B637,'Matriz Nº2 Análisis'!I637)</f>
        <v xml:space="preserve"> </v>
      </c>
      <c r="E637" s="102"/>
      <c r="F637" s="103"/>
      <c r="G637" s="103"/>
      <c r="H637" s="103"/>
      <c r="I637" s="96" t="str">
        <f>IFERROR(VLOOKUP(D637,'Tabla 12'!$B$4:$E$6,3,FALSE)," ")</f>
        <v xml:space="preserve"> </v>
      </c>
      <c r="J637" s="95" t="str">
        <f>IFERROR(VLOOKUP(I637,'Tabla 12'!$D$5:$E$6,2,FALSE)," ")</f>
        <v xml:space="preserve"> </v>
      </c>
      <c r="K637" s="10"/>
      <c r="L637" s="10"/>
      <c r="M637" s="9"/>
      <c r="N637" s="10"/>
      <c r="O637" s="10"/>
      <c r="P637" s="10"/>
      <c r="Q637" s="10"/>
      <c r="R637" s="10"/>
      <c r="S637" s="10"/>
      <c r="T637" s="10"/>
      <c r="U637" s="10"/>
      <c r="V637" s="10"/>
      <c r="W637" s="10"/>
    </row>
    <row r="638" spans="1:23" ht="34.5" customHeight="1" thickBot="1" x14ac:dyDescent="0.35">
      <c r="A638" s="73" t="str">
        <f>'Matriz Nº1 Identificación'!A638</f>
        <v xml:space="preserve">Objetivo Estratégico: </v>
      </c>
      <c r="B638" s="427">
        <f>+'Matriz Nº1 Identificación'!B638:H638</f>
        <v>0</v>
      </c>
      <c r="C638" s="428"/>
      <c r="D638" s="428"/>
      <c r="E638" s="428"/>
      <c r="F638" s="428"/>
      <c r="G638" s="428"/>
      <c r="H638" s="428"/>
      <c r="I638" s="428"/>
      <c r="J638" s="428"/>
    </row>
    <row r="639" spans="1:23" ht="34.5" customHeight="1" x14ac:dyDescent="0.3">
      <c r="A639" s="12" t="str">
        <f>'Matriz Nº1 Identificación'!A639</f>
        <v>Objetivo táctico</v>
      </c>
      <c r="B639" s="168" t="str">
        <f>+'Matriz Nº1 Identificación'!B639:H639</f>
        <v xml:space="preserve">70. </v>
      </c>
      <c r="C639" s="169"/>
      <c r="D639" s="169"/>
      <c r="E639" s="169"/>
      <c r="F639" s="170"/>
      <c r="G639" s="170"/>
      <c r="H639" s="170"/>
      <c r="I639" s="170"/>
      <c r="J639" s="171"/>
    </row>
    <row r="640" spans="1:23" ht="36.75" customHeight="1" x14ac:dyDescent="0.3">
      <c r="A640" s="4" t="str">
        <f>'Matriz Nº2 Análisis'!A640</f>
        <v>70. 1</v>
      </c>
      <c r="B640" s="13" t="str">
        <f>IF(A640&lt;1,'Matriz Nº1 Identificación'!F640,'Matriz Nº2 Análisis'!B640)</f>
        <v xml:space="preserve"> </v>
      </c>
      <c r="C640" s="13" t="str">
        <f>IFERROR(IF(A640&lt;1,'Matriz Nº1 Identificación'!B640,'Matriz Nº2 Análisis'!E640)," ")</f>
        <v xml:space="preserve"> </v>
      </c>
      <c r="D640" s="13" t="str">
        <f>IF(A640&lt;1,'Matriz Nº1 Identificación'!B640,'Matriz Nº2 Análisis'!I640)</f>
        <v xml:space="preserve"> </v>
      </c>
      <c r="E640" s="102"/>
      <c r="F640" s="103"/>
      <c r="G640" s="103"/>
      <c r="H640" s="103"/>
      <c r="I640" s="96" t="str">
        <f>IFERROR(VLOOKUP(D640,'Tabla 12'!$B$4:$E$6,3,FALSE)," ")</f>
        <v xml:space="preserve"> </v>
      </c>
      <c r="J640" s="95" t="str">
        <f>IFERROR(VLOOKUP(I640,'Tabla 12'!$D$5:$E$6,2,FALSE)," ")</f>
        <v xml:space="preserve"> </v>
      </c>
      <c r="K640" s="10"/>
      <c r="L640" s="10"/>
      <c r="M640" s="9"/>
      <c r="N640" s="10"/>
      <c r="O640" s="10"/>
      <c r="P640" s="10"/>
      <c r="Q640" s="10"/>
      <c r="R640" s="10"/>
      <c r="S640" s="10"/>
      <c r="T640" s="10"/>
      <c r="U640" s="10"/>
      <c r="V640" s="10"/>
      <c r="W640" s="10"/>
    </row>
    <row r="641" spans="1:23" ht="36.75" customHeight="1" x14ac:dyDescent="0.3">
      <c r="A641" s="4" t="str">
        <f>'Matriz Nº2 Análisis'!A641</f>
        <v>70. 2</v>
      </c>
      <c r="B641" s="13" t="str">
        <f>IF(A641&lt;1,'Matriz Nº1 Identificación'!F641,'Matriz Nº2 Análisis'!B641)</f>
        <v xml:space="preserve"> </v>
      </c>
      <c r="C641" s="13" t="str">
        <f>IFERROR(IF(A641&lt;1,'Matriz Nº1 Identificación'!B641,'Matriz Nº2 Análisis'!E641)," ")</f>
        <v xml:space="preserve"> </v>
      </c>
      <c r="D641" s="13" t="str">
        <f>IF(A641&lt;1,'Matriz Nº1 Identificación'!B641,'Matriz Nº2 Análisis'!I641)</f>
        <v xml:space="preserve"> </v>
      </c>
      <c r="E641" s="102"/>
      <c r="F641" s="103"/>
      <c r="G641" s="103"/>
      <c r="H641" s="103"/>
      <c r="I641" s="96" t="str">
        <f>IFERROR(VLOOKUP(D641,'Tabla 12'!$B$4:$E$6,3,FALSE)," ")</f>
        <v xml:space="preserve"> </v>
      </c>
      <c r="J641" s="95" t="str">
        <f>IFERROR(VLOOKUP(I641,'Tabla 12'!$D$5:$E$6,2,FALSE)," ")</f>
        <v xml:space="preserve"> </v>
      </c>
      <c r="K641" s="10"/>
      <c r="L641" s="10"/>
      <c r="M641" s="9"/>
      <c r="N641" s="10"/>
      <c r="O641" s="10"/>
      <c r="P641" s="10"/>
      <c r="Q641" s="10"/>
      <c r="R641" s="10"/>
      <c r="S641" s="10"/>
      <c r="T641" s="10"/>
      <c r="U641" s="10"/>
      <c r="V641" s="10"/>
      <c r="W641" s="10"/>
    </row>
    <row r="642" spans="1:23" ht="36.75" customHeight="1" x14ac:dyDescent="0.3">
      <c r="A642" s="4" t="str">
        <f>'Matriz Nº2 Análisis'!A642</f>
        <v>70. 3</v>
      </c>
      <c r="B642" s="13" t="str">
        <f>IF(A642&lt;1,'Matriz Nº1 Identificación'!F642,'Matriz Nº2 Análisis'!B642)</f>
        <v xml:space="preserve"> </v>
      </c>
      <c r="C642" s="13" t="str">
        <f>IFERROR(IF(A642&lt;1,'Matriz Nº1 Identificación'!B642,'Matriz Nº2 Análisis'!E642)," ")</f>
        <v xml:space="preserve"> </v>
      </c>
      <c r="D642" s="13" t="str">
        <f>IF(A642&lt;1,'Matriz Nº1 Identificación'!B642,'Matriz Nº2 Análisis'!I642)</f>
        <v xml:space="preserve"> </v>
      </c>
      <c r="E642" s="102"/>
      <c r="F642" s="103"/>
      <c r="G642" s="103"/>
      <c r="H642" s="103"/>
      <c r="I642" s="96" t="str">
        <f>IFERROR(VLOOKUP(D642,'Tabla 12'!$B$4:$E$6,3,FALSE)," ")</f>
        <v xml:space="preserve"> </v>
      </c>
      <c r="J642" s="95" t="str">
        <f>IFERROR(VLOOKUP(I642,'Tabla 12'!$D$5:$E$6,2,FALSE)," ")</f>
        <v xml:space="preserve"> </v>
      </c>
      <c r="K642" s="10"/>
      <c r="L642" s="10"/>
      <c r="M642" s="9"/>
      <c r="N642" s="10"/>
      <c r="O642" s="10"/>
      <c r="P642" s="10"/>
      <c r="Q642" s="10"/>
      <c r="R642" s="10"/>
      <c r="S642" s="10"/>
      <c r="T642" s="10"/>
      <c r="U642" s="10"/>
      <c r="V642" s="10"/>
      <c r="W642" s="10"/>
    </row>
    <row r="643" spans="1:23" ht="36.75" customHeight="1" x14ac:dyDescent="0.3">
      <c r="A643" s="4" t="str">
        <f>'Matriz Nº2 Análisis'!A643</f>
        <v>70. 4</v>
      </c>
      <c r="B643" s="13" t="str">
        <f>IF(A643&lt;1,'Matriz Nº1 Identificación'!F643,'Matriz Nº2 Análisis'!B643)</f>
        <v xml:space="preserve"> </v>
      </c>
      <c r="C643" s="13" t="str">
        <f>IFERROR(IF(A643&lt;1,'Matriz Nº1 Identificación'!B643,'Matriz Nº2 Análisis'!E643)," ")</f>
        <v xml:space="preserve"> </v>
      </c>
      <c r="D643" s="13" t="str">
        <f>IF(A643&lt;1,'Matriz Nº1 Identificación'!B643,'Matriz Nº2 Análisis'!I643)</f>
        <v xml:space="preserve"> </v>
      </c>
      <c r="E643" s="102"/>
      <c r="F643" s="103"/>
      <c r="G643" s="103"/>
      <c r="H643" s="103"/>
      <c r="I643" s="96" t="str">
        <f>IFERROR(VLOOKUP(D643,'Tabla 12'!$B$4:$E$6,3,FALSE)," ")</f>
        <v xml:space="preserve"> </v>
      </c>
      <c r="J643" s="95" t="str">
        <f>IFERROR(VLOOKUP(I643,'Tabla 12'!$D$5:$E$6,2,FALSE)," ")</f>
        <v xml:space="preserve"> </v>
      </c>
      <c r="K643" s="10"/>
      <c r="L643" s="10"/>
      <c r="M643" s="9"/>
      <c r="N643" s="10"/>
      <c r="O643" s="10"/>
      <c r="P643" s="10"/>
      <c r="Q643" s="10"/>
      <c r="R643" s="10"/>
      <c r="S643" s="10"/>
      <c r="T643" s="10"/>
      <c r="U643" s="10"/>
      <c r="V643" s="10"/>
      <c r="W643" s="10"/>
    </row>
    <row r="644" spans="1:23" ht="36.75" customHeight="1" x14ac:dyDescent="0.3">
      <c r="A644" s="4" t="str">
        <f>'Matriz Nº2 Análisis'!A644</f>
        <v>70. 5</v>
      </c>
      <c r="B644" s="13" t="str">
        <f>IF(A644&lt;1,'Matriz Nº1 Identificación'!F644,'Matriz Nº2 Análisis'!B644)</f>
        <v xml:space="preserve"> </v>
      </c>
      <c r="C644" s="13" t="str">
        <f>IFERROR(IF(A644&lt;1,'Matriz Nº1 Identificación'!B644,'Matriz Nº2 Análisis'!E644)," ")</f>
        <v xml:space="preserve"> </v>
      </c>
      <c r="D644" s="13" t="str">
        <f>IF(A644&lt;1,'Matriz Nº1 Identificación'!B644,'Matriz Nº2 Análisis'!I644)</f>
        <v xml:space="preserve"> </v>
      </c>
      <c r="E644" s="102"/>
      <c r="F644" s="103"/>
      <c r="G644" s="103"/>
      <c r="H644" s="103"/>
      <c r="I644" s="96" t="str">
        <f>IFERROR(VLOOKUP(D644,'Tabla 12'!$B$4:$E$6,3,FALSE)," ")</f>
        <v xml:space="preserve"> </v>
      </c>
      <c r="J644" s="95" t="str">
        <f>IFERROR(VLOOKUP(I644,'Tabla 12'!$D$5:$E$6,2,FALSE)," ")</f>
        <v xml:space="preserve"> </v>
      </c>
      <c r="K644" s="10"/>
      <c r="L644" s="10"/>
      <c r="M644" s="9"/>
      <c r="N644" s="10"/>
      <c r="O644" s="10"/>
      <c r="P644" s="10"/>
      <c r="Q644" s="10"/>
      <c r="R644" s="10"/>
      <c r="S644" s="10"/>
      <c r="T644" s="10"/>
      <c r="U644" s="10"/>
      <c r="V644" s="10"/>
      <c r="W644" s="10"/>
    </row>
    <row r="645" spans="1:23" ht="36.75" customHeight="1" x14ac:dyDescent="0.3">
      <c r="A645" s="4" t="str">
        <f>'Matriz Nº2 Análisis'!A645</f>
        <v>70. 6</v>
      </c>
      <c r="B645" s="13" t="str">
        <f>IF(A645&lt;1,'Matriz Nº1 Identificación'!F645,'Matriz Nº2 Análisis'!B645)</f>
        <v xml:space="preserve"> </v>
      </c>
      <c r="C645" s="13" t="str">
        <f>IFERROR(IF(A645&lt;1,'Matriz Nº1 Identificación'!B645,'Matriz Nº2 Análisis'!E645)," ")</f>
        <v xml:space="preserve"> </v>
      </c>
      <c r="D645" s="13" t="str">
        <f>IF(A645&lt;1,'Matriz Nº1 Identificación'!B645,'Matriz Nº2 Análisis'!I645)</f>
        <v xml:space="preserve"> </v>
      </c>
      <c r="E645" s="102"/>
      <c r="F645" s="103"/>
      <c r="G645" s="103"/>
      <c r="H645" s="103"/>
      <c r="I645" s="96" t="str">
        <f>IFERROR(VLOOKUP(D645,'Tabla 12'!$B$4:$E$6,3,FALSE)," ")</f>
        <v xml:space="preserve"> </v>
      </c>
      <c r="J645" s="95" t="str">
        <f>IFERROR(VLOOKUP(I645,'Tabla 12'!$D$5:$E$6,2,FALSE)," ")</f>
        <v xml:space="preserve"> </v>
      </c>
      <c r="K645" s="10"/>
      <c r="L645" s="10"/>
      <c r="M645" s="9"/>
      <c r="N645" s="10"/>
      <c r="O645" s="10"/>
      <c r="P645" s="10"/>
      <c r="Q645" s="10"/>
      <c r="R645" s="10"/>
      <c r="S645" s="10"/>
      <c r="T645" s="10"/>
      <c r="U645" s="10"/>
      <c r="V645" s="10"/>
      <c r="W645" s="10"/>
    </row>
    <row r="646" spans="1:23" ht="36.75" customHeight="1" thickBot="1" x14ac:dyDescent="0.35">
      <c r="A646" s="4" t="str">
        <f>'Matriz Nº2 Análisis'!A646</f>
        <v>70. 7</v>
      </c>
      <c r="B646" s="13" t="str">
        <f>IF(A646&lt;1,'Matriz Nº1 Identificación'!F646,'Matriz Nº2 Análisis'!B646)</f>
        <v xml:space="preserve"> </v>
      </c>
      <c r="C646" s="13" t="str">
        <f>IFERROR(IF(A646&lt;1,'Matriz Nº1 Identificación'!B646,'Matriz Nº2 Análisis'!E646)," ")</f>
        <v xml:space="preserve"> </v>
      </c>
      <c r="D646" s="13" t="str">
        <f>IF(A646&lt;1,'Matriz Nº1 Identificación'!B646,'Matriz Nº2 Análisis'!I646)</f>
        <v xml:space="preserve"> </v>
      </c>
      <c r="E646" s="102"/>
      <c r="F646" s="103"/>
      <c r="G646" s="103"/>
      <c r="H646" s="103"/>
      <c r="I646" s="96" t="str">
        <f>IFERROR(VLOOKUP(D646,'Tabla 12'!$B$4:$E$6,3,FALSE)," ")</f>
        <v xml:space="preserve"> </v>
      </c>
      <c r="J646" s="95" t="str">
        <f>IFERROR(VLOOKUP(I646,'Tabla 12'!$D$5:$E$6,2,FALSE)," ")</f>
        <v xml:space="preserve"> </v>
      </c>
      <c r="K646" s="10"/>
      <c r="L646" s="10"/>
      <c r="M646" s="9"/>
      <c r="N646" s="10"/>
      <c r="O646" s="10"/>
      <c r="P646" s="10"/>
      <c r="Q646" s="10"/>
      <c r="R646" s="10"/>
      <c r="S646" s="10"/>
      <c r="T646" s="10"/>
      <c r="U646" s="10"/>
      <c r="V646" s="10"/>
      <c r="W646" s="10"/>
    </row>
    <row r="647" spans="1:23" ht="34.5" customHeight="1" thickBot="1" x14ac:dyDescent="0.35">
      <c r="A647" s="73" t="str">
        <f>'Matriz Nº1 Identificación'!A647</f>
        <v xml:space="preserve">Objetivo Estratégico: </v>
      </c>
      <c r="B647" s="427">
        <f>+'Matriz Nº1 Identificación'!B647:H647</f>
        <v>0</v>
      </c>
      <c r="C647" s="428"/>
      <c r="D647" s="428"/>
      <c r="E647" s="428"/>
      <c r="F647" s="428"/>
      <c r="G647" s="428"/>
      <c r="H647" s="428"/>
      <c r="I647" s="428"/>
      <c r="J647" s="428"/>
    </row>
    <row r="648" spans="1:23" ht="34.5" customHeight="1" x14ac:dyDescent="0.3">
      <c r="A648" s="12" t="str">
        <f>'Matriz Nº1 Identificación'!A648</f>
        <v>Objetivo táctico</v>
      </c>
      <c r="B648" s="168" t="str">
        <f>+'Matriz Nº1 Identificación'!B648:H648</f>
        <v xml:space="preserve">71. </v>
      </c>
      <c r="C648" s="169"/>
      <c r="D648" s="169"/>
      <c r="E648" s="169"/>
      <c r="F648" s="170"/>
      <c r="G648" s="170"/>
      <c r="H648" s="170"/>
      <c r="I648" s="170"/>
      <c r="J648" s="171"/>
    </row>
    <row r="649" spans="1:23" ht="36.75" customHeight="1" x14ac:dyDescent="0.3">
      <c r="A649" s="4" t="str">
        <f>'Matriz Nº2 Análisis'!A649</f>
        <v>71. 1</v>
      </c>
      <c r="B649" s="13" t="str">
        <f>IF(A649&lt;1,'Matriz Nº1 Identificación'!F649,'Matriz Nº2 Análisis'!B649)</f>
        <v xml:space="preserve"> </v>
      </c>
      <c r="C649" s="13" t="str">
        <f>IFERROR(IF(A649&lt;1,'Matriz Nº1 Identificación'!B649,'Matriz Nº2 Análisis'!E649)," ")</f>
        <v xml:space="preserve"> </v>
      </c>
      <c r="D649" s="13" t="str">
        <f>IF(A649&lt;1,'Matriz Nº1 Identificación'!B649,'Matriz Nº2 Análisis'!I649)</f>
        <v xml:space="preserve"> </v>
      </c>
      <c r="E649" s="102"/>
      <c r="F649" s="103"/>
      <c r="G649" s="103"/>
      <c r="H649" s="103"/>
      <c r="I649" s="96" t="str">
        <f>IFERROR(VLOOKUP(D649,'Tabla 12'!$B$4:$E$6,3,FALSE)," ")</f>
        <v xml:space="preserve"> </v>
      </c>
      <c r="J649" s="95" t="str">
        <f>IFERROR(VLOOKUP(I649,'Tabla 12'!$D$5:$E$6,2,FALSE)," ")</f>
        <v xml:space="preserve"> </v>
      </c>
      <c r="K649" s="10"/>
      <c r="L649" s="10"/>
      <c r="M649" s="9"/>
      <c r="N649" s="10"/>
      <c r="O649" s="10"/>
      <c r="P649" s="10"/>
      <c r="Q649" s="10"/>
      <c r="R649" s="10"/>
      <c r="S649" s="10"/>
      <c r="T649" s="10"/>
      <c r="U649" s="10"/>
      <c r="V649" s="10"/>
      <c r="W649" s="10"/>
    </row>
    <row r="650" spans="1:23" ht="36.75" customHeight="1" x14ac:dyDescent="0.3">
      <c r="A650" s="4" t="str">
        <f>'Matriz Nº2 Análisis'!A650</f>
        <v>71. 2</v>
      </c>
      <c r="B650" s="13" t="str">
        <f>IF(A650&lt;1,'Matriz Nº1 Identificación'!F650,'Matriz Nº2 Análisis'!B650)</f>
        <v xml:space="preserve"> </v>
      </c>
      <c r="C650" s="13" t="str">
        <f>IFERROR(IF(A650&lt;1,'Matriz Nº1 Identificación'!B650,'Matriz Nº2 Análisis'!E650)," ")</f>
        <v xml:space="preserve"> </v>
      </c>
      <c r="D650" s="13" t="str">
        <f>IF(A650&lt;1,'Matriz Nº1 Identificación'!B650,'Matriz Nº2 Análisis'!I650)</f>
        <v xml:space="preserve"> </v>
      </c>
      <c r="E650" s="102"/>
      <c r="F650" s="103"/>
      <c r="G650" s="103"/>
      <c r="H650" s="103"/>
      <c r="I650" s="96" t="str">
        <f>IFERROR(VLOOKUP(D650,'Tabla 12'!$B$4:$E$6,3,FALSE)," ")</f>
        <v xml:space="preserve"> </v>
      </c>
      <c r="J650" s="95" t="str">
        <f>IFERROR(VLOOKUP(I650,'Tabla 12'!$D$5:$E$6,2,FALSE)," ")</f>
        <v xml:space="preserve"> </v>
      </c>
      <c r="K650" s="10"/>
      <c r="L650" s="10"/>
      <c r="M650" s="9"/>
      <c r="N650" s="10"/>
      <c r="O650" s="10"/>
      <c r="P650" s="10"/>
      <c r="Q650" s="10"/>
      <c r="R650" s="10"/>
      <c r="S650" s="10"/>
      <c r="T650" s="10"/>
      <c r="U650" s="10"/>
      <c r="V650" s="10"/>
      <c r="W650" s="10"/>
    </row>
    <row r="651" spans="1:23" ht="36.75" customHeight="1" x14ac:dyDescent="0.3">
      <c r="A651" s="4" t="str">
        <f>'Matriz Nº2 Análisis'!A651</f>
        <v>71. 3</v>
      </c>
      <c r="B651" s="13" t="str">
        <f>IF(A651&lt;1,'Matriz Nº1 Identificación'!F651,'Matriz Nº2 Análisis'!B651)</f>
        <v xml:space="preserve"> </v>
      </c>
      <c r="C651" s="13" t="str">
        <f>IFERROR(IF(A651&lt;1,'Matriz Nº1 Identificación'!B651,'Matriz Nº2 Análisis'!E651)," ")</f>
        <v xml:space="preserve"> </v>
      </c>
      <c r="D651" s="13" t="str">
        <f>IF(A651&lt;1,'Matriz Nº1 Identificación'!B651,'Matriz Nº2 Análisis'!I651)</f>
        <v xml:space="preserve"> </v>
      </c>
      <c r="E651" s="102"/>
      <c r="F651" s="103"/>
      <c r="G651" s="103"/>
      <c r="H651" s="103"/>
      <c r="I651" s="96" t="str">
        <f>IFERROR(VLOOKUP(D651,'Tabla 12'!$B$4:$E$6,3,FALSE)," ")</f>
        <v xml:space="preserve"> </v>
      </c>
      <c r="J651" s="95" t="str">
        <f>IFERROR(VLOOKUP(I651,'Tabla 12'!$D$5:$E$6,2,FALSE)," ")</f>
        <v xml:space="preserve"> </v>
      </c>
      <c r="K651" s="10"/>
      <c r="L651" s="10"/>
      <c r="M651" s="9"/>
      <c r="N651" s="10"/>
      <c r="O651" s="10"/>
      <c r="P651" s="10"/>
      <c r="Q651" s="10"/>
      <c r="R651" s="10"/>
      <c r="S651" s="10"/>
      <c r="T651" s="10"/>
      <c r="U651" s="10"/>
      <c r="V651" s="10"/>
      <c r="W651" s="10"/>
    </row>
    <row r="652" spans="1:23" ht="36.75" customHeight="1" x14ac:dyDescent="0.3">
      <c r="A652" s="4" t="str">
        <f>'Matriz Nº2 Análisis'!A652</f>
        <v>71. 4</v>
      </c>
      <c r="B652" s="13" t="str">
        <f>IF(A652&lt;1,'Matriz Nº1 Identificación'!F652,'Matriz Nº2 Análisis'!B652)</f>
        <v xml:space="preserve"> </v>
      </c>
      <c r="C652" s="13" t="str">
        <f>IFERROR(IF(A652&lt;1,'Matriz Nº1 Identificación'!B652,'Matriz Nº2 Análisis'!E652)," ")</f>
        <v xml:space="preserve"> </v>
      </c>
      <c r="D652" s="13" t="str">
        <f>IF(A652&lt;1,'Matriz Nº1 Identificación'!B652,'Matriz Nº2 Análisis'!I652)</f>
        <v xml:space="preserve"> </v>
      </c>
      <c r="E652" s="102"/>
      <c r="F652" s="103"/>
      <c r="G652" s="103"/>
      <c r="H652" s="103"/>
      <c r="I652" s="96" t="str">
        <f>IFERROR(VLOOKUP(D652,'Tabla 12'!$B$4:$E$6,3,FALSE)," ")</f>
        <v xml:space="preserve"> </v>
      </c>
      <c r="J652" s="95" t="str">
        <f>IFERROR(VLOOKUP(I652,'Tabla 12'!$D$5:$E$6,2,FALSE)," ")</f>
        <v xml:space="preserve"> </v>
      </c>
      <c r="K652" s="10"/>
      <c r="L652" s="10"/>
      <c r="M652" s="9"/>
      <c r="N652" s="10"/>
      <c r="O652" s="10"/>
      <c r="P652" s="10"/>
      <c r="Q652" s="10"/>
      <c r="R652" s="10"/>
      <c r="S652" s="10"/>
      <c r="T652" s="10"/>
      <c r="U652" s="10"/>
      <c r="V652" s="10"/>
      <c r="W652" s="10"/>
    </row>
    <row r="653" spans="1:23" ht="36.75" customHeight="1" x14ac:dyDescent="0.3">
      <c r="A653" s="4" t="str">
        <f>'Matriz Nº2 Análisis'!A653</f>
        <v>71. 5</v>
      </c>
      <c r="B653" s="13" t="str">
        <f>IF(A653&lt;1,'Matriz Nº1 Identificación'!F653,'Matriz Nº2 Análisis'!B653)</f>
        <v xml:space="preserve"> </v>
      </c>
      <c r="C653" s="13" t="str">
        <f>IFERROR(IF(A653&lt;1,'Matriz Nº1 Identificación'!B653,'Matriz Nº2 Análisis'!E653)," ")</f>
        <v xml:space="preserve"> </v>
      </c>
      <c r="D653" s="13" t="str">
        <f>IF(A653&lt;1,'Matriz Nº1 Identificación'!B653,'Matriz Nº2 Análisis'!I653)</f>
        <v xml:space="preserve"> </v>
      </c>
      <c r="E653" s="102"/>
      <c r="F653" s="103"/>
      <c r="G653" s="103"/>
      <c r="H653" s="103"/>
      <c r="I653" s="96" t="str">
        <f>IFERROR(VLOOKUP(D653,'Tabla 12'!$B$4:$E$6,3,FALSE)," ")</f>
        <v xml:space="preserve"> </v>
      </c>
      <c r="J653" s="95" t="str">
        <f>IFERROR(VLOOKUP(I653,'Tabla 12'!$D$5:$E$6,2,FALSE)," ")</f>
        <v xml:space="preserve"> </v>
      </c>
      <c r="K653" s="10"/>
      <c r="L653" s="10"/>
      <c r="M653" s="9"/>
      <c r="N653" s="10"/>
      <c r="O653" s="10"/>
      <c r="P653" s="10"/>
      <c r="Q653" s="10"/>
      <c r="R653" s="10"/>
      <c r="S653" s="10"/>
      <c r="T653" s="10"/>
      <c r="U653" s="10"/>
      <c r="V653" s="10"/>
      <c r="W653" s="10"/>
    </row>
    <row r="654" spans="1:23" ht="36.75" customHeight="1" x14ac:dyDescent="0.3">
      <c r="A654" s="4" t="str">
        <f>'Matriz Nº2 Análisis'!A654</f>
        <v>71. 6</v>
      </c>
      <c r="B654" s="13" t="str">
        <f>IF(A654&lt;1,'Matriz Nº1 Identificación'!F654,'Matriz Nº2 Análisis'!B654)</f>
        <v xml:space="preserve"> </v>
      </c>
      <c r="C654" s="13" t="str">
        <f>IFERROR(IF(A654&lt;1,'Matriz Nº1 Identificación'!B654,'Matriz Nº2 Análisis'!E654)," ")</f>
        <v xml:space="preserve"> </v>
      </c>
      <c r="D654" s="13" t="str">
        <f>IF(A654&lt;1,'Matriz Nº1 Identificación'!B654,'Matriz Nº2 Análisis'!I654)</f>
        <v xml:space="preserve"> </v>
      </c>
      <c r="E654" s="102"/>
      <c r="F654" s="103"/>
      <c r="G654" s="103"/>
      <c r="H654" s="103"/>
      <c r="I654" s="96" t="str">
        <f>IFERROR(VLOOKUP(D654,'Tabla 12'!$B$4:$E$6,3,FALSE)," ")</f>
        <v xml:space="preserve"> </v>
      </c>
      <c r="J654" s="95" t="str">
        <f>IFERROR(VLOOKUP(I654,'Tabla 12'!$D$5:$E$6,2,FALSE)," ")</f>
        <v xml:space="preserve"> </v>
      </c>
      <c r="K654" s="10"/>
      <c r="L654" s="10"/>
      <c r="M654" s="9"/>
      <c r="N654" s="10"/>
      <c r="O654" s="10"/>
      <c r="P654" s="10"/>
      <c r="Q654" s="10"/>
      <c r="R654" s="10"/>
      <c r="S654" s="10"/>
      <c r="T654" s="10"/>
      <c r="U654" s="10"/>
      <c r="V654" s="10"/>
      <c r="W654" s="10"/>
    </row>
    <row r="655" spans="1:23" ht="36.75" customHeight="1" thickBot="1" x14ac:dyDescent="0.35">
      <c r="A655" s="4" t="str">
        <f>'Matriz Nº2 Análisis'!A655</f>
        <v>71. 7</v>
      </c>
      <c r="B655" s="13" t="str">
        <f>IF(A655&lt;1,'Matriz Nº1 Identificación'!F655,'Matriz Nº2 Análisis'!B655)</f>
        <v xml:space="preserve"> </v>
      </c>
      <c r="C655" s="13" t="str">
        <f>IFERROR(IF(A655&lt;1,'Matriz Nº1 Identificación'!B655,'Matriz Nº2 Análisis'!E655)," ")</f>
        <v xml:space="preserve"> </v>
      </c>
      <c r="D655" s="13" t="str">
        <f>IF(A655&lt;1,'Matriz Nº1 Identificación'!B655,'Matriz Nº2 Análisis'!I655)</f>
        <v xml:space="preserve"> </v>
      </c>
      <c r="E655" s="102"/>
      <c r="F655" s="103"/>
      <c r="G655" s="103"/>
      <c r="H655" s="103"/>
      <c r="I655" s="96" t="str">
        <f>IFERROR(VLOOKUP(D655,'Tabla 12'!$B$4:$E$6,3,FALSE)," ")</f>
        <v xml:space="preserve"> </v>
      </c>
      <c r="J655" s="95" t="str">
        <f>IFERROR(VLOOKUP(I655,'Tabla 12'!$D$5:$E$6,2,FALSE)," ")</f>
        <v xml:space="preserve"> </v>
      </c>
      <c r="K655" s="10"/>
      <c r="L655" s="10"/>
      <c r="M655" s="9"/>
      <c r="N655" s="10"/>
      <c r="O655" s="10"/>
      <c r="P655" s="10"/>
      <c r="Q655" s="10"/>
      <c r="R655" s="10"/>
      <c r="S655" s="10"/>
      <c r="T655" s="10"/>
      <c r="U655" s="10"/>
      <c r="V655" s="10"/>
      <c r="W655" s="10"/>
    </row>
    <row r="656" spans="1:23" ht="34.5" customHeight="1" thickBot="1" x14ac:dyDescent="0.35">
      <c r="A656" s="73" t="str">
        <f>'Matriz Nº1 Identificación'!A656</f>
        <v xml:space="preserve">Objetivo Estratégico: </v>
      </c>
      <c r="B656" s="427">
        <f>+'Matriz Nº1 Identificación'!B656:H656</f>
        <v>0</v>
      </c>
      <c r="C656" s="428"/>
      <c r="D656" s="428"/>
      <c r="E656" s="428"/>
      <c r="F656" s="428"/>
      <c r="G656" s="428"/>
      <c r="H656" s="428"/>
      <c r="I656" s="428"/>
      <c r="J656" s="428"/>
    </row>
    <row r="657" spans="1:23" ht="34.5" customHeight="1" x14ac:dyDescent="0.3">
      <c r="A657" s="12" t="str">
        <f>'Matriz Nº1 Identificación'!A657</f>
        <v>Objetivo táctico</v>
      </c>
      <c r="B657" s="168" t="str">
        <f>+'Matriz Nº1 Identificación'!B657:H657</f>
        <v xml:space="preserve">72. </v>
      </c>
      <c r="C657" s="169"/>
      <c r="D657" s="169"/>
      <c r="E657" s="169"/>
      <c r="F657" s="170"/>
      <c r="G657" s="170"/>
      <c r="H657" s="170"/>
      <c r="I657" s="170"/>
      <c r="J657" s="171"/>
    </row>
    <row r="658" spans="1:23" ht="36.75" customHeight="1" x14ac:dyDescent="0.3">
      <c r="A658" s="4" t="str">
        <f>'Matriz Nº2 Análisis'!A658</f>
        <v>72. 1</v>
      </c>
      <c r="B658" s="13" t="str">
        <f>IF(A658&lt;1,'Matriz Nº1 Identificación'!F658,'Matriz Nº2 Análisis'!B658)</f>
        <v xml:space="preserve"> </v>
      </c>
      <c r="C658" s="13" t="str">
        <f>IFERROR(IF(A658&lt;1,'Matriz Nº1 Identificación'!B658,'Matriz Nº2 Análisis'!E658)," ")</f>
        <v xml:space="preserve"> </v>
      </c>
      <c r="D658" s="13" t="str">
        <f>IF(A658&lt;1,'Matriz Nº1 Identificación'!B658,'Matriz Nº2 Análisis'!I658)</f>
        <v xml:space="preserve"> </v>
      </c>
      <c r="E658" s="102"/>
      <c r="F658" s="103"/>
      <c r="G658" s="103"/>
      <c r="H658" s="103"/>
      <c r="I658" s="96" t="str">
        <f>IFERROR(VLOOKUP(D658,'Tabla 12'!$B$4:$E$6,3,FALSE)," ")</f>
        <v xml:space="preserve"> </v>
      </c>
      <c r="J658" s="95" t="str">
        <f>IFERROR(VLOOKUP(I658,'Tabla 12'!$D$5:$E$6,2,FALSE)," ")</f>
        <v xml:space="preserve"> </v>
      </c>
      <c r="K658" s="10"/>
      <c r="L658" s="10"/>
      <c r="M658" s="9"/>
      <c r="N658" s="10"/>
      <c r="O658" s="10"/>
      <c r="P658" s="10"/>
      <c r="Q658" s="10"/>
      <c r="R658" s="10"/>
      <c r="S658" s="10"/>
      <c r="T658" s="10"/>
      <c r="U658" s="10"/>
      <c r="V658" s="10"/>
      <c r="W658" s="10"/>
    </row>
    <row r="659" spans="1:23" ht="36.75" customHeight="1" x14ac:dyDescent="0.3">
      <c r="A659" s="4" t="str">
        <f>'Matriz Nº2 Análisis'!A659</f>
        <v>72. 2</v>
      </c>
      <c r="B659" s="13" t="str">
        <f>IF(A659&lt;1,'Matriz Nº1 Identificación'!F659,'Matriz Nº2 Análisis'!B659)</f>
        <v xml:space="preserve"> </v>
      </c>
      <c r="C659" s="13" t="str">
        <f>IFERROR(IF(A659&lt;1,'Matriz Nº1 Identificación'!B659,'Matriz Nº2 Análisis'!E659)," ")</f>
        <v xml:space="preserve"> </v>
      </c>
      <c r="D659" s="13" t="str">
        <f>IF(A659&lt;1,'Matriz Nº1 Identificación'!B659,'Matriz Nº2 Análisis'!I659)</f>
        <v xml:space="preserve"> </v>
      </c>
      <c r="E659" s="102"/>
      <c r="F659" s="103"/>
      <c r="G659" s="103"/>
      <c r="H659" s="103"/>
      <c r="I659" s="96" t="str">
        <f>IFERROR(VLOOKUP(D659,'Tabla 12'!$B$4:$E$6,3,FALSE)," ")</f>
        <v xml:space="preserve"> </v>
      </c>
      <c r="J659" s="95" t="str">
        <f>IFERROR(VLOOKUP(I659,'Tabla 12'!$D$5:$E$6,2,FALSE)," ")</f>
        <v xml:space="preserve"> </v>
      </c>
      <c r="K659" s="10"/>
      <c r="L659" s="10"/>
      <c r="M659" s="9"/>
      <c r="N659" s="10"/>
      <c r="O659" s="10"/>
      <c r="P659" s="10"/>
      <c r="Q659" s="10"/>
      <c r="R659" s="10"/>
      <c r="S659" s="10"/>
      <c r="T659" s="10"/>
      <c r="U659" s="10"/>
      <c r="V659" s="10"/>
      <c r="W659" s="10"/>
    </row>
    <row r="660" spans="1:23" ht="36.75" customHeight="1" x14ac:dyDescent="0.3">
      <c r="A660" s="4" t="str">
        <f>'Matriz Nº2 Análisis'!A660</f>
        <v>72. 3</v>
      </c>
      <c r="B660" s="13" t="str">
        <f>IF(A660&lt;1,'Matriz Nº1 Identificación'!F660,'Matriz Nº2 Análisis'!B660)</f>
        <v xml:space="preserve"> </v>
      </c>
      <c r="C660" s="13" t="str">
        <f>IFERROR(IF(A660&lt;1,'Matriz Nº1 Identificación'!B660,'Matriz Nº2 Análisis'!E660)," ")</f>
        <v xml:space="preserve"> </v>
      </c>
      <c r="D660" s="13" t="str">
        <f>IF(A660&lt;1,'Matriz Nº1 Identificación'!B660,'Matriz Nº2 Análisis'!I660)</f>
        <v xml:space="preserve"> </v>
      </c>
      <c r="E660" s="102"/>
      <c r="F660" s="103"/>
      <c r="G660" s="103"/>
      <c r="H660" s="103"/>
      <c r="I660" s="96" t="str">
        <f>IFERROR(VLOOKUP(D660,'Tabla 12'!$B$4:$E$6,3,FALSE)," ")</f>
        <v xml:space="preserve"> </v>
      </c>
      <c r="J660" s="95" t="str">
        <f>IFERROR(VLOOKUP(I660,'Tabla 12'!$D$5:$E$6,2,FALSE)," ")</f>
        <v xml:space="preserve"> </v>
      </c>
      <c r="K660" s="10"/>
      <c r="L660" s="10"/>
      <c r="M660" s="9"/>
      <c r="N660" s="10"/>
      <c r="O660" s="10"/>
      <c r="P660" s="10"/>
      <c r="Q660" s="10"/>
      <c r="R660" s="10"/>
      <c r="S660" s="10"/>
      <c r="T660" s="10"/>
      <c r="U660" s="10"/>
      <c r="V660" s="10"/>
      <c r="W660" s="10"/>
    </row>
    <row r="661" spans="1:23" ht="36.75" customHeight="1" x14ac:dyDescent="0.3">
      <c r="A661" s="4" t="str">
        <f>'Matriz Nº2 Análisis'!A661</f>
        <v>72. 4</v>
      </c>
      <c r="B661" s="13" t="str">
        <f>IF(A661&lt;1,'Matriz Nº1 Identificación'!F661,'Matriz Nº2 Análisis'!B661)</f>
        <v xml:space="preserve"> </v>
      </c>
      <c r="C661" s="13" t="str">
        <f>IFERROR(IF(A661&lt;1,'Matriz Nº1 Identificación'!B661,'Matriz Nº2 Análisis'!E661)," ")</f>
        <v xml:space="preserve"> </v>
      </c>
      <c r="D661" s="13" t="str">
        <f>IF(A661&lt;1,'Matriz Nº1 Identificación'!B661,'Matriz Nº2 Análisis'!I661)</f>
        <v xml:space="preserve"> </v>
      </c>
      <c r="E661" s="102"/>
      <c r="F661" s="103"/>
      <c r="G661" s="103"/>
      <c r="H661" s="103"/>
      <c r="I661" s="96" t="str">
        <f>IFERROR(VLOOKUP(D661,'Tabla 12'!$B$4:$E$6,3,FALSE)," ")</f>
        <v xml:space="preserve"> </v>
      </c>
      <c r="J661" s="95" t="str">
        <f>IFERROR(VLOOKUP(I661,'Tabla 12'!$D$5:$E$6,2,FALSE)," ")</f>
        <v xml:space="preserve"> </v>
      </c>
      <c r="K661" s="10"/>
      <c r="L661" s="10"/>
      <c r="M661" s="9"/>
      <c r="N661" s="10"/>
      <c r="O661" s="10"/>
      <c r="P661" s="10"/>
      <c r="Q661" s="10"/>
      <c r="R661" s="10"/>
      <c r="S661" s="10"/>
      <c r="T661" s="10"/>
      <c r="U661" s="10"/>
      <c r="V661" s="10"/>
      <c r="W661" s="10"/>
    </row>
    <row r="662" spans="1:23" ht="36.75" customHeight="1" x14ac:dyDescent="0.3">
      <c r="A662" s="4" t="str">
        <f>'Matriz Nº2 Análisis'!A662</f>
        <v>72. 5</v>
      </c>
      <c r="B662" s="13" t="str">
        <f>IF(A662&lt;1,'Matriz Nº1 Identificación'!F662,'Matriz Nº2 Análisis'!B662)</f>
        <v xml:space="preserve"> </v>
      </c>
      <c r="C662" s="13" t="str">
        <f>IFERROR(IF(A662&lt;1,'Matriz Nº1 Identificación'!B662,'Matriz Nº2 Análisis'!E662)," ")</f>
        <v xml:space="preserve"> </v>
      </c>
      <c r="D662" s="13" t="str">
        <f>IF(A662&lt;1,'Matriz Nº1 Identificación'!B662,'Matriz Nº2 Análisis'!I662)</f>
        <v xml:space="preserve"> </v>
      </c>
      <c r="E662" s="102"/>
      <c r="F662" s="103"/>
      <c r="G662" s="103"/>
      <c r="H662" s="103"/>
      <c r="I662" s="96" t="str">
        <f>IFERROR(VLOOKUP(D662,'Tabla 12'!$B$4:$E$6,3,FALSE)," ")</f>
        <v xml:space="preserve"> </v>
      </c>
      <c r="J662" s="95" t="str">
        <f>IFERROR(VLOOKUP(I662,'Tabla 12'!$D$5:$E$6,2,FALSE)," ")</f>
        <v xml:space="preserve"> </v>
      </c>
      <c r="K662" s="10"/>
      <c r="L662" s="10"/>
      <c r="M662" s="9"/>
      <c r="N662" s="10"/>
      <c r="O662" s="10"/>
      <c r="P662" s="10"/>
      <c r="Q662" s="10"/>
      <c r="R662" s="10"/>
      <c r="S662" s="10"/>
      <c r="T662" s="10"/>
      <c r="U662" s="10"/>
      <c r="V662" s="10"/>
      <c r="W662" s="10"/>
    </row>
    <row r="663" spans="1:23" ht="36.75" customHeight="1" x14ac:dyDescent="0.3">
      <c r="A663" s="4" t="str">
        <f>'Matriz Nº2 Análisis'!A663</f>
        <v>72. 6</v>
      </c>
      <c r="B663" s="13" t="str">
        <f>IF(A663&lt;1,'Matriz Nº1 Identificación'!F663,'Matriz Nº2 Análisis'!B663)</f>
        <v xml:space="preserve"> </v>
      </c>
      <c r="C663" s="13" t="str">
        <f>IFERROR(IF(A663&lt;1,'Matriz Nº1 Identificación'!B663,'Matriz Nº2 Análisis'!E663)," ")</f>
        <v xml:space="preserve"> </v>
      </c>
      <c r="D663" s="13" t="str">
        <f>IF(A663&lt;1,'Matriz Nº1 Identificación'!B663,'Matriz Nº2 Análisis'!I663)</f>
        <v xml:space="preserve"> </v>
      </c>
      <c r="E663" s="102"/>
      <c r="F663" s="103"/>
      <c r="G663" s="103"/>
      <c r="H663" s="103"/>
      <c r="I663" s="96" t="str">
        <f>IFERROR(VLOOKUP(D663,'Tabla 12'!$B$4:$E$6,3,FALSE)," ")</f>
        <v xml:space="preserve"> </v>
      </c>
      <c r="J663" s="95" t="str">
        <f>IFERROR(VLOOKUP(I663,'Tabla 12'!$D$5:$E$6,2,FALSE)," ")</f>
        <v xml:space="preserve"> </v>
      </c>
      <c r="K663" s="10"/>
      <c r="L663" s="10"/>
      <c r="M663" s="9"/>
      <c r="N663" s="10"/>
      <c r="O663" s="10"/>
      <c r="P663" s="10"/>
      <c r="Q663" s="10"/>
      <c r="R663" s="10"/>
      <c r="S663" s="10"/>
      <c r="T663" s="10"/>
      <c r="U663" s="10"/>
      <c r="V663" s="10"/>
      <c r="W663" s="10"/>
    </row>
    <row r="664" spans="1:23" ht="36.75" customHeight="1" thickBot="1" x14ac:dyDescent="0.35">
      <c r="A664" s="4" t="str">
        <f>'Matriz Nº2 Análisis'!A664</f>
        <v>72. 7</v>
      </c>
      <c r="B664" s="13" t="str">
        <f>IF(A664&lt;1,'Matriz Nº1 Identificación'!F664,'Matriz Nº2 Análisis'!B664)</f>
        <v xml:space="preserve"> </v>
      </c>
      <c r="C664" s="13" t="str">
        <f>IFERROR(IF(A664&lt;1,'Matriz Nº1 Identificación'!B664,'Matriz Nº2 Análisis'!E664)," ")</f>
        <v xml:space="preserve"> </v>
      </c>
      <c r="D664" s="13" t="str">
        <f>IF(A664&lt;1,'Matriz Nº1 Identificación'!B664,'Matriz Nº2 Análisis'!I664)</f>
        <v xml:space="preserve"> </v>
      </c>
      <c r="E664" s="102"/>
      <c r="F664" s="103"/>
      <c r="G664" s="103"/>
      <c r="H664" s="103"/>
      <c r="I664" s="96" t="str">
        <f>IFERROR(VLOOKUP(D664,'Tabla 12'!$B$4:$E$6,3,FALSE)," ")</f>
        <v xml:space="preserve"> </v>
      </c>
      <c r="J664" s="95" t="str">
        <f>IFERROR(VLOOKUP(I664,'Tabla 12'!$D$5:$E$6,2,FALSE)," ")</f>
        <v xml:space="preserve"> </v>
      </c>
      <c r="K664" s="10"/>
      <c r="L664" s="10"/>
      <c r="M664" s="9"/>
      <c r="N664" s="10"/>
      <c r="O664" s="10"/>
      <c r="P664" s="10"/>
      <c r="Q664" s="10"/>
      <c r="R664" s="10"/>
      <c r="S664" s="10"/>
      <c r="T664" s="10"/>
      <c r="U664" s="10"/>
      <c r="V664" s="10"/>
      <c r="W664" s="10"/>
    </row>
    <row r="665" spans="1:23" ht="34.5" customHeight="1" thickBot="1" x14ac:dyDescent="0.35">
      <c r="A665" s="73" t="str">
        <f>'Matriz Nº1 Identificación'!A665</f>
        <v xml:space="preserve">Objetivo Estratégico: </v>
      </c>
      <c r="B665" s="427">
        <f>+'Matriz Nº1 Identificación'!B665:H665</f>
        <v>0</v>
      </c>
      <c r="C665" s="428"/>
      <c r="D665" s="428"/>
      <c r="E665" s="428"/>
      <c r="F665" s="428"/>
      <c r="G665" s="428"/>
      <c r="H665" s="428"/>
      <c r="I665" s="428"/>
      <c r="J665" s="428"/>
    </row>
    <row r="666" spans="1:23" ht="34.5" customHeight="1" x14ac:dyDescent="0.3">
      <c r="A666" s="12" t="str">
        <f>'Matriz Nº1 Identificación'!A666</f>
        <v>Objetivo táctico</v>
      </c>
      <c r="B666" s="168" t="str">
        <f>+'Matriz Nº1 Identificación'!B666:H666</f>
        <v xml:space="preserve">73. </v>
      </c>
      <c r="C666" s="169"/>
      <c r="D666" s="169"/>
      <c r="E666" s="169"/>
      <c r="F666" s="170"/>
      <c r="G666" s="170"/>
      <c r="H666" s="170"/>
      <c r="I666" s="170"/>
      <c r="J666" s="171"/>
    </row>
    <row r="667" spans="1:23" ht="36.75" customHeight="1" x14ac:dyDescent="0.3">
      <c r="A667" s="4" t="str">
        <f>'Matriz Nº2 Análisis'!A667</f>
        <v>73. 1</v>
      </c>
      <c r="B667" s="13" t="str">
        <f>IF(A667&lt;1,'Matriz Nº1 Identificación'!F667,'Matriz Nº2 Análisis'!B667)</f>
        <v xml:space="preserve"> </v>
      </c>
      <c r="C667" s="13" t="str">
        <f>IFERROR(IF(A667&lt;1,'Matriz Nº1 Identificación'!B667,'Matriz Nº2 Análisis'!E667)," ")</f>
        <v xml:space="preserve"> </v>
      </c>
      <c r="D667" s="13" t="str">
        <f>IF(A667&lt;1,'Matriz Nº1 Identificación'!B667,'Matriz Nº2 Análisis'!I667)</f>
        <v xml:space="preserve"> </v>
      </c>
      <c r="E667" s="102"/>
      <c r="F667" s="103"/>
      <c r="G667" s="103"/>
      <c r="H667" s="103"/>
      <c r="I667" s="96" t="str">
        <f>IFERROR(VLOOKUP(D667,'Tabla 12'!$B$4:$E$6,3,FALSE)," ")</f>
        <v xml:space="preserve"> </v>
      </c>
      <c r="J667" s="95" t="str">
        <f>IFERROR(VLOOKUP(I667,'Tabla 12'!$D$5:$E$6,2,FALSE)," ")</f>
        <v xml:space="preserve"> </v>
      </c>
      <c r="K667" s="10"/>
      <c r="L667" s="10"/>
      <c r="M667" s="9"/>
      <c r="N667" s="10"/>
      <c r="O667" s="10"/>
      <c r="P667" s="10"/>
      <c r="Q667" s="10"/>
      <c r="R667" s="10"/>
      <c r="S667" s="10"/>
      <c r="T667" s="10"/>
      <c r="U667" s="10"/>
      <c r="V667" s="10"/>
      <c r="W667" s="10"/>
    </row>
    <row r="668" spans="1:23" ht="36.75" customHeight="1" x14ac:dyDescent="0.3">
      <c r="A668" s="4" t="str">
        <f>'Matriz Nº2 Análisis'!A668</f>
        <v>73. 2</v>
      </c>
      <c r="B668" s="13" t="str">
        <f>IF(A668&lt;1,'Matriz Nº1 Identificación'!F668,'Matriz Nº2 Análisis'!B668)</f>
        <v xml:space="preserve"> </v>
      </c>
      <c r="C668" s="13" t="str">
        <f>IFERROR(IF(A668&lt;1,'Matriz Nº1 Identificación'!B668,'Matriz Nº2 Análisis'!E668)," ")</f>
        <v xml:space="preserve"> </v>
      </c>
      <c r="D668" s="13" t="str">
        <f>IF(A668&lt;1,'Matriz Nº1 Identificación'!B668,'Matriz Nº2 Análisis'!I668)</f>
        <v xml:space="preserve"> </v>
      </c>
      <c r="E668" s="102"/>
      <c r="F668" s="103"/>
      <c r="G668" s="103"/>
      <c r="H668" s="103"/>
      <c r="I668" s="96" t="str">
        <f>IFERROR(VLOOKUP(D668,'Tabla 12'!$B$4:$E$6,3,FALSE)," ")</f>
        <v xml:space="preserve"> </v>
      </c>
      <c r="J668" s="95" t="str">
        <f>IFERROR(VLOOKUP(I668,'Tabla 12'!$D$5:$E$6,2,FALSE)," ")</f>
        <v xml:space="preserve"> </v>
      </c>
      <c r="K668" s="10"/>
      <c r="L668" s="10"/>
      <c r="M668" s="9"/>
      <c r="N668" s="10"/>
      <c r="O668" s="10"/>
      <c r="P668" s="10"/>
      <c r="Q668" s="10"/>
      <c r="R668" s="10"/>
      <c r="S668" s="10"/>
      <c r="T668" s="10"/>
      <c r="U668" s="10"/>
      <c r="V668" s="10"/>
      <c r="W668" s="10"/>
    </row>
    <row r="669" spans="1:23" ht="36.75" customHeight="1" x14ac:dyDescent="0.3">
      <c r="A669" s="4" t="str">
        <f>'Matriz Nº2 Análisis'!A669</f>
        <v>73. 3</v>
      </c>
      <c r="B669" s="13" t="str">
        <f>IF(A669&lt;1,'Matriz Nº1 Identificación'!F669,'Matriz Nº2 Análisis'!B669)</f>
        <v xml:space="preserve"> </v>
      </c>
      <c r="C669" s="13" t="str">
        <f>IFERROR(IF(A669&lt;1,'Matriz Nº1 Identificación'!B669,'Matriz Nº2 Análisis'!E669)," ")</f>
        <v xml:space="preserve"> </v>
      </c>
      <c r="D669" s="13" t="str">
        <f>IF(A669&lt;1,'Matriz Nº1 Identificación'!B669,'Matriz Nº2 Análisis'!I669)</f>
        <v xml:space="preserve"> </v>
      </c>
      <c r="E669" s="102"/>
      <c r="F669" s="103"/>
      <c r="G669" s="103"/>
      <c r="H669" s="103"/>
      <c r="I669" s="96" t="str">
        <f>IFERROR(VLOOKUP(D669,'Tabla 12'!$B$4:$E$6,3,FALSE)," ")</f>
        <v xml:space="preserve"> </v>
      </c>
      <c r="J669" s="95" t="str">
        <f>IFERROR(VLOOKUP(I669,'Tabla 12'!$D$5:$E$6,2,FALSE)," ")</f>
        <v xml:space="preserve"> </v>
      </c>
      <c r="K669" s="10"/>
      <c r="L669" s="10"/>
      <c r="M669" s="9"/>
      <c r="N669" s="10"/>
      <c r="O669" s="10"/>
      <c r="P669" s="10"/>
      <c r="Q669" s="10"/>
      <c r="R669" s="10"/>
      <c r="S669" s="10"/>
      <c r="T669" s="10"/>
      <c r="U669" s="10"/>
      <c r="V669" s="10"/>
      <c r="W669" s="10"/>
    </row>
    <row r="670" spans="1:23" ht="36.75" customHeight="1" x14ac:dyDescent="0.3">
      <c r="A670" s="4" t="str">
        <f>'Matriz Nº2 Análisis'!A670</f>
        <v>73. 4</v>
      </c>
      <c r="B670" s="13" t="str">
        <f>IF(A670&lt;1,'Matriz Nº1 Identificación'!F670,'Matriz Nº2 Análisis'!B670)</f>
        <v xml:space="preserve"> </v>
      </c>
      <c r="C670" s="13" t="str">
        <f>IFERROR(IF(A670&lt;1,'Matriz Nº1 Identificación'!B670,'Matriz Nº2 Análisis'!E670)," ")</f>
        <v xml:space="preserve"> </v>
      </c>
      <c r="D670" s="13" t="str">
        <f>IF(A670&lt;1,'Matriz Nº1 Identificación'!B670,'Matriz Nº2 Análisis'!I670)</f>
        <v xml:space="preserve"> </v>
      </c>
      <c r="E670" s="102"/>
      <c r="F670" s="103"/>
      <c r="G670" s="103"/>
      <c r="H670" s="103"/>
      <c r="I670" s="96" t="str">
        <f>IFERROR(VLOOKUP(D670,'Tabla 12'!$B$4:$E$6,3,FALSE)," ")</f>
        <v xml:space="preserve"> </v>
      </c>
      <c r="J670" s="95" t="str">
        <f>IFERROR(VLOOKUP(I670,'Tabla 12'!$D$5:$E$6,2,FALSE)," ")</f>
        <v xml:space="preserve"> </v>
      </c>
      <c r="K670" s="10"/>
      <c r="L670" s="10"/>
      <c r="M670" s="9"/>
      <c r="N670" s="10"/>
      <c r="O670" s="10"/>
      <c r="P670" s="10"/>
      <c r="Q670" s="10"/>
      <c r="R670" s="10"/>
      <c r="S670" s="10"/>
      <c r="T670" s="10"/>
      <c r="U670" s="10"/>
      <c r="V670" s="10"/>
      <c r="W670" s="10"/>
    </row>
    <row r="671" spans="1:23" ht="36.75" customHeight="1" x14ac:dyDescent="0.3">
      <c r="A671" s="4" t="str">
        <f>'Matriz Nº2 Análisis'!A671</f>
        <v>73. 5</v>
      </c>
      <c r="B671" s="13" t="str">
        <f>IF(A671&lt;1,'Matriz Nº1 Identificación'!F671,'Matriz Nº2 Análisis'!B671)</f>
        <v xml:space="preserve"> </v>
      </c>
      <c r="C671" s="13" t="str">
        <f>IFERROR(IF(A671&lt;1,'Matriz Nº1 Identificación'!B671,'Matriz Nº2 Análisis'!E671)," ")</f>
        <v xml:space="preserve"> </v>
      </c>
      <c r="D671" s="13" t="str">
        <f>IF(A671&lt;1,'Matriz Nº1 Identificación'!B671,'Matriz Nº2 Análisis'!I671)</f>
        <v xml:space="preserve"> </v>
      </c>
      <c r="E671" s="102"/>
      <c r="F671" s="103"/>
      <c r="G671" s="103"/>
      <c r="H671" s="103"/>
      <c r="I671" s="96" t="str">
        <f>IFERROR(VLOOKUP(D671,'Tabla 12'!$B$4:$E$6,3,FALSE)," ")</f>
        <v xml:space="preserve"> </v>
      </c>
      <c r="J671" s="95" t="str">
        <f>IFERROR(VLOOKUP(I671,'Tabla 12'!$D$5:$E$6,2,FALSE)," ")</f>
        <v xml:space="preserve"> </v>
      </c>
      <c r="K671" s="10"/>
      <c r="L671" s="10"/>
      <c r="M671" s="9"/>
      <c r="N671" s="10"/>
      <c r="O671" s="10"/>
      <c r="P671" s="10"/>
      <c r="Q671" s="10"/>
      <c r="R671" s="10"/>
      <c r="S671" s="10"/>
      <c r="T671" s="10"/>
      <c r="U671" s="10"/>
      <c r="V671" s="10"/>
      <c r="W671" s="10"/>
    </row>
    <row r="672" spans="1:23" ht="36.75" customHeight="1" x14ac:dyDescent="0.3">
      <c r="A672" s="4" t="str">
        <f>'Matriz Nº2 Análisis'!A672</f>
        <v>73. 6</v>
      </c>
      <c r="B672" s="13" t="str">
        <f>IF(A672&lt;1,'Matriz Nº1 Identificación'!F672,'Matriz Nº2 Análisis'!B672)</f>
        <v xml:space="preserve"> </v>
      </c>
      <c r="C672" s="13" t="str">
        <f>IFERROR(IF(A672&lt;1,'Matriz Nº1 Identificación'!B672,'Matriz Nº2 Análisis'!E672)," ")</f>
        <v xml:space="preserve"> </v>
      </c>
      <c r="D672" s="13" t="str">
        <f>IF(A672&lt;1,'Matriz Nº1 Identificación'!B672,'Matriz Nº2 Análisis'!I672)</f>
        <v xml:space="preserve"> </v>
      </c>
      <c r="E672" s="102"/>
      <c r="F672" s="103"/>
      <c r="G672" s="103"/>
      <c r="H672" s="103"/>
      <c r="I672" s="96" t="str">
        <f>IFERROR(VLOOKUP(D672,'Tabla 12'!$B$4:$E$6,3,FALSE)," ")</f>
        <v xml:space="preserve"> </v>
      </c>
      <c r="J672" s="95" t="str">
        <f>IFERROR(VLOOKUP(I672,'Tabla 12'!$D$5:$E$6,2,FALSE)," ")</f>
        <v xml:space="preserve"> </v>
      </c>
      <c r="K672" s="10"/>
      <c r="L672" s="10"/>
      <c r="M672" s="9"/>
      <c r="N672" s="10"/>
      <c r="O672" s="10"/>
      <c r="P672" s="10"/>
      <c r="Q672" s="10"/>
      <c r="R672" s="10"/>
      <c r="S672" s="10"/>
      <c r="T672" s="10"/>
      <c r="U672" s="10"/>
      <c r="V672" s="10"/>
      <c r="W672" s="10"/>
    </row>
    <row r="673" spans="1:23" ht="36.75" customHeight="1" thickBot="1" x14ac:dyDescent="0.35">
      <c r="A673" s="4" t="str">
        <f>'Matriz Nº2 Análisis'!A673</f>
        <v>73. 7</v>
      </c>
      <c r="B673" s="13" t="str">
        <f>IF(A673&lt;1,'Matriz Nº1 Identificación'!F673,'Matriz Nº2 Análisis'!B673)</f>
        <v xml:space="preserve"> </v>
      </c>
      <c r="C673" s="13" t="str">
        <f>IFERROR(IF(A673&lt;1,'Matriz Nº1 Identificación'!B673,'Matriz Nº2 Análisis'!E673)," ")</f>
        <v xml:space="preserve"> </v>
      </c>
      <c r="D673" s="13" t="str">
        <f>IF(A673&lt;1,'Matriz Nº1 Identificación'!B673,'Matriz Nº2 Análisis'!I673)</f>
        <v xml:space="preserve"> </v>
      </c>
      <c r="E673" s="102"/>
      <c r="F673" s="103"/>
      <c r="G673" s="103"/>
      <c r="H673" s="103"/>
      <c r="I673" s="96" t="str">
        <f>IFERROR(VLOOKUP(D673,'Tabla 12'!$B$4:$E$6,3,FALSE)," ")</f>
        <v xml:space="preserve"> </v>
      </c>
      <c r="J673" s="95" t="str">
        <f>IFERROR(VLOOKUP(I673,'Tabla 12'!$D$5:$E$6,2,FALSE)," ")</f>
        <v xml:space="preserve"> </v>
      </c>
      <c r="K673" s="10"/>
      <c r="L673" s="10"/>
      <c r="M673" s="9"/>
      <c r="N673" s="10"/>
      <c r="O673" s="10"/>
      <c r="P673" s="10"/>
      <c r="Q673" s="10"/>
      <c r="R673" s="10"/>
      <c r="S673" s="10"/>
      <c r="T673" s="10"/>
      <c r="U673" s="10"/>
      <c r="V673" s="10"/>
      <c r="W673" s="10"/>
    </row>
    <row r="674" spans="1:23" ht="34.5" customHeight="1" thickBot="1" x14ac:dyDescent="0.35">
      <c r="A674" s="73" t="str">
        <f>'Matriz Nº1 Identificación'!A674</f>
        <v xml:space="preserve">Objetivo Estratégico: </v>
      </c>
      <c r="B674" s="427">
        <f>+'Matriz Nº1 Identificación'!B674:H674</f>
        <v>0</v>
      </c>
      <c r="C674" s="428"/>
      <c r="D674" s="428"/>
      <c r="E674" s="428"/>
      <c r="F674" s="428"/>
      <c r="G674" s="428"/>
      <c r="H674" s="428"/>
      <c r="I674" s="428"/>
      <c r="J674" s="428"/>
    </row>
    <row r="675" spans="1:23" ht="34.5" customHeight="1" x14ac:dyDescent="0.3">
      <c r="A675" s="12" t="str">
        <f>'Matriz Nº1 Identificación'!A675</f>
        <v>Objetivo táctico</v>
      </c>
      <c r="B675" s="168" t="str">
        <f>+'Matriz Nº1 Identificación'!B675:H675</f>
        <v xml:space="preserve">74. </v>
      </c>
      <c r="C675" s="169"/>
      <c r="D675" s="169"/>
      <c r="E675" s="169"/>
      <c r="F675" s="170"/>
      <c r="G675" s="170"/>
      <c r="H675" s="170"/>
      <c r="I675" s="170"/>
      <c r="J675" s="171"/>
    </row>
    <row r="676" spans="1:23" ht="36.75" customHeight="1" x14ac:dyDescent="0.3">
      <c r="A676" s="4" t="str">
        <f>'Matriz Nº2 Análisis'!A676</f>
        <v>74. 1</v>
      </c>
      <c r="B676" s="13" t="str">
        <f>IF(A676&lt;1,'Matriz Nº1 Identificación'!F676,'Matriz Nº2 Análisis'!B676)</f>
        <v xml:space="preserve"> </v>
      </c>
      <c r="C676" s="13" t="str">
        <f>IFERROR(IF(A676&lt;1,'Matriz Nº1 Identificación'!B676,'Matriz Nº2 Análisis'!E676)," ")</f>
        <v xml:space="preserve"> </v>
      </c>
      <c r="D676" s="13" t="str">
        <f>IF(A676&lt;1,'Matriz Nº1 Identificación'!B676,'Matriz Nº2 Análisis'!I676)</f>
        <v xml:space="preserve"> </v>
      </c>
      <c r="E676" s="102"/>
      <c r="F676" s="103"/>
      <c r="G676" s="103"/>
      <c r="H676" s="103"/>
      <c r="I676" s="96" t="str">
        <f>IFERROR(VLOOKUP(D676,'Tabla 12'!$B$4:$E$6,3,FALSE)," ")</f>
        <v xml:space="preserve"> </v>
      </c>
      <c r="J676" s="95" t="str">
        <f>IFERROR(VLOOKUP(I676,'Tabla 12'!$D$5:$E$6,2,FALSE)," ")</f>
        <v xml:space="preserve"> </v>
      </c>
      <c r="K676" s="10"/>
      <c r="L676" s="10"/>
      <c r="M676" s="9"/>
      <c r="N676" s="10"/>
      <c r="O676" s="10"/>
      <c r="P676" s="10"/>
      <c r="Q676" s="10"/>
      <c r="R676" s="10"/>
      <c r="S676" s="10"/>
      <c r="T676" s="10"/>
      <c r="U676" s="10"/>
      <c r="V676" s="10"/>
      <c r="W676" s="10"/>
    </row>
    <row r="677" spans="1:23" ht="36.75" customHeight="1" x14ac:dyDescent="0.3">
      <c r="A677" s="4" t="str">
        <f>'Matriz Nº2 Análisis'!A677</f>
        <v>74. 2</v>
      </c>
      <c r="B677" s="13" t="str">
        <f>IF(A677&lt;1,'Matriz Nº1 Identificación'!F677,'Matriz Nº2 Análisis'!B677)</f>
        <v xml:space="preserve"> </v>
      </c>
      <c r="C677" s="13" t="str">
        <f>IFERROR(IF(A677&lt;1,'Matriz Nº1 Identificación'!B677,'Matriz Nº2 Análisis'!E677)," ")</f>
        <v xml:space="preserve"> </v>
      </c>
      <c r="D677" s="13" t="str">
        <f>IF(A677&lt;1,'Matriz Nº1 Identificación'!B677,'Matriz Nº2 Análisis'!I677)</f>
        <v xml:space="preserve"> </v>
      </c>
      <c r="E677" s="102"/>
      <c r="F677" s="103"/>
      <c r="G677" s="103"/>
      <c r="H677" s="103"/>
      <c r="I677" s="96" t="str">
        <f>IFERROR(VLOOKUP(D677,'Tabla 12'!$B$4:$E$6,3,FALSE)," ")</f>
        <v xml:space="preserve"> </v>
      </c>
      <c r="J677" s="95" t="str">
        <f>IFERROR(VLOOKUP(I677,'Tabla 12'!$D$5:$E$6,2,FALSE)," ")</f>
        <v xml:space="preserve"> </v>
      </c>
      <c r="K677" s="10"/>
      <c r="L677" s="10"/>
      <c r="M677" s="9"/>
      <c r="N677" s="10"/>
      <c r="O677" s="10"/>
      <c r="P677" s="10"/>
      <c r="Q677" s="10"/>
      <c r="R677" s="10"/>
      <c r="S677" s="10"/>
      <c r="T677" s="10"/>
      <c r="U677" s="10"/>
      <c r="V677" s="10"/>
      <c r="W677" s="10"/>
    </row>
    <row r="678" spans="1:23" ht="36.75" customHeight="1" x14ac:dyDescent="0.3">
      <c r="A678" s="4" t="str">
        <f>'Matriz Nº2 Análisis'!A678</f>
        <v>74. 3</v>
      </c>
      <c r="B678" s="13" t="str">
        <f>IF(A678&lt;1,'Matriz Nº1 Identificación'!F678,'Matriz Nº2 Análisis'!B678)</f>
        <v xml:space="preserve"> </v>
      </c>
      <c r="C678" s="13" t="str">
        <f>IFERROR(IF(A678&lt;1,'Matriz Nº1 Identificación'!B678,'Matriz Nº2 Análisis'!E678)," ")</f>
        <v xml:space="preserve"> </v>
      </c>
      <c r="D678" s="13" t="str">
        <f>IF(A678&lt;1,'Matriz Nº1 Identificación'!B678,'Matriz Nº2 Análisis'!I678)</f>
        <v xml:space="preserve"> </v>
      </c>
      <c r="E678" s="102"/>
      <c r="F678" s="103"/>
      <c r="G678" s="103"/>
      <c r="H678" s="103"/>
      <c r="I678" s="96" t="str">
        <f>IFERROR(VLOOKUP(D678,'Tabla 12'!$B$4:$E$6,3,FALSE)," ")</f>
        <v xml:space="preserve"> </v>
      </c>
      <c r="J678" s="95" t="str">
        <f>IFERROR(VLOOKUP(I678,'Tabla 12'!$D$5:$E$6,2,FALSE)," ")</f>
        <v xml:space="preserve"> </v>
      </c>
      <c r="K678" s="10"/>
      <c r="L678" s="10"/>
      <c r="M678" s="9"/>
      <c r="N678" s="10"/>
      <c r="O678" s="10"/>
      <c r="P678" s="10"/>
      <c r="Q678" s="10"/>
      <c r="R678" s="10"/>
      <c r="S678" s="10"/>
      <c r="T678" s="10"/>
      <c r="U678" s="10"/>
      <c r="V678" s="10"/>
      <c r="W678" s="10"/>
    </row>
    <row r="679" spans="1:23" ht="36.75" customHeight="1" x14ac:dyDescent="0.3">
      <c r="A679" s="4" t="str">
        <f>'Matriz Nº2 Análisis'!A679</f>
        <v>74. 4</v>
      </c>
      <c r="B679" s="13" t="str">
        <f>IF(A679&lt;1,'Matriz Nº1 Identificación'!F679,'Matriz Nº2 Análisis'!B679)</f>
        <v xml:space="preserve"> </v>
      </c>
      <c r="C679" s="13" t="str">
        <f>IFERROR(IF(A679&lt;1,'Matriz Nº1 Identificación'!B679,'Matriz Nº2 Análisis'!E679)," ")</f>
        <v xml:space="preserve"> </v>
      </c>
      <c r="D679" s="13" t="str">
        <f>IF(A679&lt;1,'Matriz Nº1 Identificación'!B679,'Matriz Nº2 Análisis'!I679)</f>
        <v xml:space="preserve"> </v>
      </c>
      <c r="E679" s="102"/>
      <c r="F679" s="103"/>
      <c r="G679" s="103"/>
      <c r="H679" s="103"/>
      <c r="I679" s="96" t="str">
        <f>IFERROR(VLOOKUP(D679,'Tabla 12'!$B$4:$E$6,3,FALSE)," ")</f>
        <v xml:space="preserve"> </v>
      </c>
      <c r="J679" s="95" t="str">
        <f>IFERROR(VLOOKUP(I679,'Tabla 12'!$D$5:$E$6,2,FALSE)," ")</f>
        <v xml:space="preserve"> </v>
      </c>
      <c r="K679" s="10"/>
      <c r="L679" s="10"/>
      <c r="M679" s="9"/>
      <c r="N679" s="10"/>
      <c r="O679" s="10"/>
      <c r="P679" s="10"/>
      <c r="Q679" s="10"/>
      <c r="R679" s="10"/>
      <c r="S679" s="10"/>
      <c r="T679" s="10"/>
      <c r="U679" s="10"/>
      <c r="V679" s="10"/>
      <c r="W679" s="10"/>
    </row>
    <row r="680" spans="1:23" ht="36.75" customHeight="1" x14ac:dyDescent="0.3">
      <c r="A680" s="4" t="str">
        <f>'Matriz Nº2 Análisis'!A680</f>
        <v>74. 5</v>
      </c>
      <c r="B680" s="13" t="str">
        <f>IF(A680&lt;1,'Matriz Nº1 Identificación'!F680,'Matriz Nº2 Análisis'!B680)</f>
        <v xml:space="preserve"> </v>
      </c>
      <c r="C680" s="13" t="str">
        <f>IFERROR(IF(A680&lt;1,'Matriz Nº1 Identificación'!B680,'Matriz Nº2 Análisis'!E680)," ")</f>
        <v xml:space="preserve"> </v>
      </c>
      <c r="D680" s="13" t="str">
        <f>IF(A680&lt;1,'Matriz Nº1 Identificación'!B680,'Matriz Nº2 Análisis'!I680)</f>
        <v xml:space="preserve"> </v>
      </c>
      <c r="E680" s="102"/>
      <c r="F680" s="103"/>
      <c r="G680" s="103"/>
      <c r="H680" s="103"/>
      <c r="I680" s="96" t="str">
        <f>IFERROR(VLOOKUP(D680,'Tabla 12'!$B$4:$E$6,3,FALSE)," ")</f>
        <v xml:space="preserve"> </v>
      </c>
      <c r="J680" s="95" t="str">
        <f>IFERROR(VLOOKUP(I680,'Tabla 12'!$D$5:$E$6,2,FALSE)," ")</f>
        <v xml:space="preserve"> </v>
      </c>
      <c r="K680" s="10"/>
      <c r="L680" s="10"/>
      <c r="M680" s="9"/>
      <c r="N680" s="10"/>
      <c r="O680" s="10"/>
      <c r="P680" s="10"/>
      <c r="Q680" s="10"/>
      <c r="R680" s="10"/>
      <c r="S680" s="10"/>
      <c r="T680" s="10"/>
      <c r="U680" s="10"/>
      <c r="V680" s="10"/>
      <c r="W680" s="10"/>
    </row>
    <row r="681" spans="1:23" ht="36.75" customHeight="1" x14ac:dyDescent="0.3">
      <c r="A681" s="4" t="str">
        <f>'Matriz Nº2 Análisis'!A681</f>
        <v>74. 6</v>
      </c>
      <c r="B681" s="13" t="str">
        <f>IF(A681&lt;1,'Matriz Nº1 Identificación'!F681,'Matriz Nº2 Análisis'!B681)</f>
        <v xml:space="preserve"> </v>
      </c>
      <c r="C681" s="13" t="str">
        <f>IFERROR(IF(A681&lt;1,'Matriz Nº1 Identificación'!B681,'Matriz Nº2 Análisis'!E681)," ")</f>
        <v xml:space="preserve"> </v>
      </c>
      <c r="D681" s="13" t="str">
        <f>IF(A681&lt;1,'Matriz Nº1 Identificación'!B681,'Matriz Nº2 Análisis'!I681)</f>
        <v xml:space="preserve"> </v>
      </c>
      <c r="E681" s="102"/>
      <c r="F681" s="103"/>
      <c r="G681" s="103"/>
      <c r="H681" s="103"/>
      <c r="I681" s="96" t="str">
        <f>IFERROR(VLOOKUP(D681,'Tabla 12'!$B$4:$E$6,3,FALSE)," ")</f>
        <v xml:space="preserve"> </v>
      </c>
      <c r="J681" s="95" t="str">
        <f>IFERROR(VLOOKUP(I681,'Tabla 12'!$D$5:$E$6,2,FALSE)," ")</f>
        <v xml:space="preserve"> </v>
      </c>
      <c r="K681" s="10"/>
      <c r="L681" s="10"/>
      <c r="M681" s="9"/>
      <c r="N681" s="10"/>
      <c r="O681" s="10"/>
      <c r="P681" s="10"/>
      <c r="Q681" s="10"/>
      <c r="R681" s="10"/>
      <c r="S681" s="10"/>
      <c r="T681" s="10"/>
      <c r="U681" s="10"/>
      <c r="V681" s="10"/>
      <c r="W681" s="10"/>
    </row>
    <row r="682" spans="1:23" ht="36.75" customHeight="1" thickBot="1" x14ac:dyDescent="0.35">
      <c r="A682" s="4" t="str">
        <f>'Matriz Nº2 Análisis'!A682</f>
        <v>74. 7</v>
      </c>
      <c r="B682" s="13" t="str">
        <f>IF(A682&lt;1,'Matriz Nº1 Identificación'!F682,'Matriz Nº2 Análisis'!B682)</f>
        <v xml:space="preserve"> </v>
      </c>
      <c r="C682" s="13" t="str">
        <f>IFERROR(IF(A682&lt;1,'Matriz Nº1 Identificación'!B682,'Matriz Nº2 Análisis'!E682)," ")</f>
        <v xml:space="preserve"> </v>
      </c>
      <c r="D682" s="13" t="str">
        <f>IF(A682&lt;1,'Matriz Nº1 Identificación'!B682,'Matriz Nº2 Análisis'!I682)</f>
        <v xml:space="preserve"> </v>
      </c>
      <c r="E682" s="102"/>
      <c r="F682" s="103"/>
      <c r="G682" s="103"/>
      <c r="H682" s="103"/>
      <c r="I682" s="96" t="str">
        <f>IFERROR(VLOOKUP(D682,'Tabla 12'!$B$4:$E$6,3,FALSE)," ")</f>
        <v xml:space="preserve"> </v>
      </c>
      <c r="J682" s="95" t="str">
        <f>IFERROR(VLOOKUP(I682,'Tabla 12'!$D$5:$E$6,2,FALSE)," ")</f>
        <v xml:space="preserve"> </v>
      </c>
      <c r="K682" s="10"/>
      <c r="L682" s="10"/>
      <c r="M682" s="9"/>
      <c r="N682" s="10"/>
      <c r="O682" s="10"/>
      <c r="P682" s="10"/>
      <c r="Q682" s="10"/>
      <c r="R682" s="10"/>
      <c r="S682" s="10"/>
      <c r="T682" s="10"/>
      <c r="U682" s="10"/>
      <c r="V682" s="10"/>
      <c r="W682" s="10"/>
    </row>
    <row r="683" spans="1:23" ht="34.5" customHeight="1" thickBot="1" x14ac:dyDescent="0.35">
      <c r="A683" s="73" t="str">
        <f>'Matriz Nº1 Identificación'!A683</f>
        <v xml:space="preserve">Objetivo Estratégico: </v>
      </c>
      <c r="B683" s="427">
        <f>+'Matriz Nº1 Identificación'!B683:H683</f>
        <v>0</v>
      </c>
      <c r="C683" s="428"/>
      <c r="D683" s="428"/>
      <c r="E683" s="428"/>
      <c r="F683" s="428"/>
      <c r="G683" s="428"/>
      <c r="H683" s="428"/>
      <c r="I683" s="428"/>
      <c r="J683" s="428"/>
    </row>
    <row r="684" spans="1:23" ht="34.5" customHeight="1" x14ac:dyDescent="0.3">
      <c r="A684" s="12" t="str">
        <f>'Matriz Nº1 Identificación'!A684</f>
        <v>Objetivo táctico</v>
      </c>
      <c r="B684" s="168" t="str">
        <f>+'Matriz Nº1 Identificación'!B684:H684</f>
        <v xml:space="preserve">75. </v>
      </c>
      <c r="C684" s="169"/>
      <c r="D684" s="169"/>
      <c r="E684" s="169"/>
      <c r="F684" s="170"/>
      <c r="G684" s="170"/>
      <c r="H684" s="170"/>
      <c r="I684" s="170"/>
      <c r="J684" s="171"/>
    </row>
    <row r="685" spans="1:23" ht="36.75" customHeight="1" x14ac:dyDescent="0.3">
      <c r="A685" s="4" t="str">
        <f>'Matriz Nº2 Análisis'!A685</f>
        <v>75. 1</v>
      </c>
      <c r="B685" s="13" t="str">
        <f>IF(A685&lt;1,'Matriz Nº1 Identificación'!F685,'Matriz Nº2 Análisis'!B685)</f>
        <v xml:space="preserve"> </v>
      </c>
      <c r="C685" s="13" t="str">
        <f>IFERROR(IF(A685&lt;1,'Matriz Nº1 Identificación'!B685,'Matriz Nº2 Análisis'!E685)," ")</f>
        <v xml:space="preserve"> </v>
      </c>
      <c r="D685" s="13" t="str">
        <f>IF(A685&lt;1,'Matriz Nº1 Identificación'!B685,'Matriz Nº2 Análisis'!I685)</f>
        <v xml:space="preserve"> </v>
      </c>
      <c r="E685" s="102"/>
      <c r="F685" s="103"/>
      <c r="G685" s="103"/>
      <c r="H685" s="103"/>
      <c r="I685" s="96" t="str">
        <f>IFERROR(VLOOKUP(D685,'Tabla 12'!$B$4:$E$6,3,FALSE)," ")</f>
        <v xml:space="preserve"> </v>
      </c>
      <c r="J685" s="95" t="str">
        <f>IFERROR(VLOOKUP(I685,'Tabla 12'!$D$5:$E$6,2,FALSE)," ")</f>
        <v xml:space="preserve"> </v>
      </c>
      <c r="K685" s="10"/>
      <c r="L685" s="10"/>
      <c r="M685" s="9"/>
      <c r="N685" s="10"/>
      <c r="O685" s="10"/>
      <c r="P685" s="10"/>
      <c r="Q685" s="10"/>
      <c r="R685" s="10"/>
      <c r="S685" s="10"/>
      <c r="T685" s="10"/>
      <c r="U685" s="10"/>
      <c r="V685" s="10"/>
      <c r="W685" s="10"/>
    </row>
    <row r="686" spans="1:23" ht="36.75" customHeight="1" x14ac:dyDescent="0.3">
      <c r="A686" s="4" t="str">
        <f>'Matriz Nº2 Análisis'!A686</f>
        <v>75. 2</v>
      </c>
      <c r="B686" s="13" t="str">
        <f>IF(A686&lt;1,'Matriz Nº1 Identificación'!F686,'Matriz Nº2 Análisis'!B686)</f>
        <v xml:space="preserve"> </v>
      </c>
      <c r="C686" s="13" t="str">
        <f>IFERROR(IF(A686&lt;1,'Matriz Nº1 Identificación'!B686,'Matriz Nº2 Análisis'!E686)," ")</f>
        <v xml:space="preserve"> </v>
      </c>
      <c r="D686" s="13" t="str">
        <f>IF(A686&lt;1,'Matriz Nº1 Identificación'!B686,'Matriz Nº2 Análisis'!I686)</f>
        <v xml:space="preserve"> </v>
      </c>
      <c r="E686" s="102"/>
      <c r="F686" s="103"/>
      <c r="G686" s="103"/>
      <c r="H686" s="103"/>
      <c r="I686" s="96" t="str">
        <f>IFERROR(VLOOKUP(D686,'Tabla 12'!$B$4:$E$6,3,FALSE)," ")</f>
        <v xml:space="preserve"> </v>
      </c>
      <c r="J686" s="95" t="str">
        <f>IFERROR(VLOOKUP(I686,'Tabla 12'!$D$5:$E$6,2,FALSE)," ")</f>
        <v xml:space="preserve"> </v>
      </c>
      <c r="K686" s="10"/>
      <c r="L686" s="10"/>
      <c r="M686" s="9"/>
      <c r="N686" s="10"/>
      <c r="O686" s="10"/>
      <c r="P686" s="10"/>
      <c r="Q686" s="10"/>
      <c r="R686" s="10"/>
      <c r="S686" s="10"/>
      <c r="T686" s="10"/>
      <c r="U686" s="10"/>
      <c r="V686" s="10"/>
      <c r="W686" s="10"/>
    </row>
    <row r="687" spans="1:23" ht="36.75" customHeight="1" x14ac:dyDescent="0.3">
      <c r="A687" s="4" t="str">
        <f>'Matriz Nº2 Análisis'!A687</f>
        <v>75. 3</v>
      </c>
      <c r="B687" s="13" t="str">
        <f>IF(A687&lt;1,'Matriz Nº1 Identificación'!F687,'Matriz Nº2 Análisis'!B687)</f>
        <v xml:space="preserve"> </v>
      </c>
      <c r="C687" s="13" t="str">
        <f>IFERROR(IF(A687&lt;1,'Matriz Nº1 Identificación'!B687,'Matriz Nº2 Análisis'!E687)," ")</f>
        <v xml:space="preserve"> </v>
      </c>
      <c r="D687" s="13" t="str">
        <f>IF(A687&lt;1,'Matriz Nº1 Identificación'!B687,'Matriz Nº2 Análisis'!I687)</f>
        <v xml:space="preserve"> </v>
      </c>
      <c r="E687" s="102"/>
      <c r="F687" s="103"/>
      <c r="G687" s="103"/>
      <c r="H687" s="103"/>
      <c r="I687" s="96" t="str">
        <f>IFERROR(VLOOKUP(D687,'Tabla 12'!$B$4:$E$6,3,FALSE)," ")</f>
        <v xml:space="preserve"> </v>
      </c>
      <c r="J687" s="95" t="str">
        <f>IFERROR(VLOOKUP(I687,'Tabla 12'!$D$5:$E$6,2,FALSE)," ")</f>
        <v xml:space="preserve"> </v>
      </c>
      <c r="K687" s="10"/>
      <c r="L687" s="10"/>
      <c r="M687" s="9"/>
      <c r="N687" s="10"/>
      <c r="O687" s="10"/>
      <c r="P687" s="10"/>
      <c r="Q687" s="10"/>
      <c r="R687" s="10"/>
      <c r="S687" s="10"/>
      <c r="T687" s="10"/>
      <c r="U687" s="10"/>
      <c r="V687" s="10"/>
      <c r="W687" s="10"/>
    </row>
    <row r="688" spans="1:23" ht="36.75" customHeight="1" x14ac:dyDescent="0.3">
      <c r="A688" s="4" t="str">
        <f>'Matriz Nº2 Análisis'!A688</f>
        <v>75. 4</v>
      </c>
      <c r="B688" s="13" t="str">
        <f>IF(A688&lt;1,'Matriz Nº1 Identificación'!F688,'Matriz Nº2 Análisis'!B688)</f>
        <v xml:space="preserve"> </v>
      </c>
      <c r="C688" s="13" t="str">
        <f>IFERROR(IF(A688&lt;1,'Matriz Nº1 Identificación'!B688,'Matriz Nº2 Análisis'!E688)," ")</f>
        <v xml:space="preserve"> </v>
      </c>
      <c r="D688" s="13" t="str">
        <f>IF(A688&lt;1,'Matriz Nº1 Identificación'!B688,'Matriz Nº2 Análisis'!I688)</f>
        <v xml:space="preserve"> </v>
      </c>
      <c r="E688" s="102"/>
      <c r="F688" s="103"/>
      <c r="G688" s="103"/>
      <c r="H688" s="103"/>
      <c r="I688" s="96" t="str">
        <f>IFERROR(VLOOKUP(D688,'Tabla 12'!$B$4:$E$6,3,FALSE)," ")</f>
        <v xml:space="preserve"> </v>
      </c>
      <c r="J688" s="95" t="str">
        <f>IFERROR(VLOOKUP(I688,'Tabla 12'!$D$5:$E$6,2,FALSE)," ")</f>
        <v xml:space="preserve"> </v>
      </c>
      <c r="K688" s="10"/>
      <c r="L688" s="10"/>
      <c r="M688" s="9"/>
      <c r="N688" s="10"/>
      <c r="O688" s="10"/>
      <c r="P688" s="10"/>
      <c r="Q688" s="10"/>
      <c r="R688" s="10"/>
      <c r="S688" s="10"/>
      <c r="T688" s="10"/>
      <c r="U688" s="10"/>
      <c r="V688" s="10"/>
      <c r="W688" s="10"/>
    </row>
    <row r="689" spans="1:23" ht="36.75" customHeight="1" x14ac:dyDescent="0.3">
      <c r="A689" s="4" t="str">
        <f>'Matriz Nº2 Análisis'!A689</f>
        <v>75. 5</v>
      </c>
      <c r="B689" s="13" t="str">
        <f>IF(A689&lt;1,'Matriz Nº1 Identificación'!F689,'Matriz Nº2 Análisis'!B689)</f>
        <v xml:space="preserve"> </v>
      </c>
      <c r="C689" s="13" t="str">
        <f>IFERROR(IF(A689&lt;1,'Matriz Nº1 Identificación'!B689,'Matriz Nº2 Análisis'!E689)," ")</f>
        <v xml:space="preserve"> </v>
      </c>
      <c r="D689" s="13" t="str">
        <f>IF(A689&lt;1,'Matriz Nº1 Identificación'!B689,'Matriz Nº2 Análisis'!I689)</f>
        <v xml:space="preserve"> </v>
      </c>
      <c r="E689" s="102"/>
      <c r="F689" s="103"/>
      <c r="G689" s="103"/>
      <c r="H689" s="103"/>
      <c r="I689" s="96" t="str">
        <f>IFERROR(VLOOKUP(D689,'Tabla 12'!$B$4:$E$6,3,FALSE)," ")</f>
        <v xml:space="preserve"> </v>
      </c>
      <c r="J689" s="95" t="str">
        <f>IFERROR(VLOOKUP(I689,'Tabla 12'!$D$5:$E$6,2,FALSE)," ")</f>
        <v xml:space="preserve"> </v>
      </c>
      <c r="K689" s="10"/>
      <c r="L689" s="10"/>
      <c r="M689" s="9"/>
      <c r="N689" s="10"/>
      <c r="O689" s="10"/>
      <c r="P689" s="10"/>
      <c r="Q689" s="10"/>
      <c r="R689" s="10"/>
      <c r="S689" s="10"/>
      <c r="T689" s="10"/>
      <c r="U689" s="10"/>
      <c r="V689" s="10"/>
      <c r="W689" s="10"/>
    </row>
    <row r="690" spans="1:23" ht="36.75" customHeight="1" x14ac:dyDescent="0.3">
      <c r="A690" s="4" t="str">
        <f>'Matriz Nº2 Análisis'!A690</f>
        <v>75. 6</v>
      </c>
      <c r="B690" s="13" t="str">
        <f>IF(A690&lt;1,'Matriz Nº1 Identificación'!F690,'Matriz Nº2 Análisis'!B690)</f>
        <v xml:space="preserve"> </v>
      </c>
      <c r="C690" s="13" t="str">
        <f>IFERROR(IF(A690&lt;1,'Matriz Nº1 Identificación'!B690,'Matriz Nº2 Análisis'!E690)," ")</f>
        <v xml:space="preserve"> </v>
      </c>
      <c r="D690" s="13" t="str">
        <f>IF(A690&lt;1,'Matriz Nº1 Identificación'!B690,'Matriz Nº2 Análisis'!I690)</f>
        <v xml:space="preserve"> </v>
      </c>
      <c r="E690" s="102"/>
      <c r="F690" s="103"/>
      <c r="G690" s="103"/>
      <c r="H690" s="103"/>
      <c r="I690" s="96" t="str">
        <f>IFERROR(VLOOKUP(D690,'Tabla 12'!$B$4:$E$6,3,FALSE)," ")</f>
        <v xml:space="preserve"> </v>
      </c>
      <c r="J690" s="95" t="str">
        <f>IFERROR(VLOOKUP(I690,'Tabla 12'!$D$5:$E$6,2,FALSE)," ")</f>
        <v xml:space="preserve"> </v>
      </c>
      <c r="K690" s="10"/>
      <c r="L690" s="10"/>
      <c r="M690" s="9"/>
      <c r="N690" s="10"/>
      <c r="O690" s="10"/>
      <c r="P690" s="10"/>
      <c r="Q690" s="10"/>
      <c r="R690" s="10"/>
      <c r="S690" s="10"/>
      <c r="T690" s="10"/>
      <c r="U690" s="10"/>
      <c r="V690" s="10"/>
      <c r="W690" s="10"/>
    </row>
    <row r="691" spans="1:23" ht="36.75" customHeight="1" thickBot="1" x14ac:dyDescent="0.35">
      <c r="A691" s="4" t="str">
        <f>'Matriz Nº2 Análisis'!A691</f>
        <v>75. 7</v>
      </c>
      <c r="B691" s="13" t="str">
        <f>IF(A691&lt;1,'Matriz Nº1 Identificación'!F691,'Matriz Nº2 Análisis'!B691)</f>
        <v xml:space="preserve"> </v>
      </c>
      <c r="C691" s="13" t="str">
        <f>IFERROR(IF(A691&lt;1,'Matriz Nº1 Identificación'!B691,'Matriz Nº2 Análisis'!E691)," ")</f>
        <v xml:space="preserve"> </v>
      </c>
      <c r="D691" s="13" t="str">
        <f>IF(A691&lt;1,'Matriz Nº1 Identificación'!B691,'Matriz Nº2 Análisis'!I691)</f>
        <v xml:space="preserve"> </v>
      </c>
      <c r="E691" s="102"/>
      <c r="F691" s="103"/>
      <c r="G691" s="103"/>
      <c r="H691" s="103"/>
      <c r="I691" s="96" t="str">
        <f>IFERROR(VLOOKUP(D691,'Tabla 12'!$B$4:$E$6,3,FALSE)," ")</f>
        <v xml:space="preserve"> </v>
      </c>
      <c r="J691" s="95" t="str">
        <f>IFERROR(VLOOKUP(I691,'Tabla 12'!$D$5:$E$6,2,FALSE)," ")</f>
        <v xml:space="preserve"> </v>
      </c>
      <c r="K691" s="10"/>
      <c r="L691" s="10"/>
      <c r="M691" s="9"/>
      <c r="N691" s="10"/>
      <c r="O691" s="10"/>
      <c r="P691" s="10"/>
      <c r="Q691" s="10"/>
      <c r="R691" s="10"/>
      <c r="S691" s="10"/>
      <c r="T691" s="10"/>
      <c r="U691" s="10"/>
      <c r="V691" s="10"/>
      <c r="W691" s="10"/>
    </row>
    <row r="692" spans="1:23" ht="34.5" customHeight="1" thickBot="1" x14ac:dyDescent="0.35">
      <c r="A692" s="73" t="str">
        <f>'Matriz Nº1 Identificación'!A692</f>
        <v xml:space="preserve">Objetivo Estratégico: </v>
      </c>
      <c r="B692" s="427">
        <f>+'Matriz Nº1 Identificación'!B692:H692</f>
        <v>0</v>
      </c>
      <c r="C692" s="428"/>
      <c r="D692" s="428"/>
      <c r="E692" s="428"/>
      <c r="F692" s="428"/>
      <c r="G692" s="428"/>
      <c r="H692" s="428"/>
      <c r="I692" s="428"/>
      <c r="J692" s="428"/>
    </row>
    <row r="693" spans="1:23" ht="34.5" customHeight="1" x14ac:dyDescent="0.3">
      <c r="A693" s="12" t="str">
        <f>'Matriz Nº1 Identificación'!A693</f>
        <v>Objetivo táctico</v>
      </c>
      <c r="B693" s="168" t="str">
        <f>+'Matriz Nº1 Identificación'!B693:H693</f>
        <v xml:space="preserve">76. </v>
      </c>
      <c r="C693" s="169"/>
      <c r="D693" s="169"/>
      <c r="E693" s="169"/>
      <c r="F693" s="170"/>
      <c r="G693" s="170"/>
      <c r="H693" s="170"/>
      <c r="I693" s="170"/>
      <c r="J693" s="171"/>
    </row>
    <row r="694" spans="1:23" ht="36.75" customHeight="1" x14ac:dyDescent="0.3">
      <c r="A694" s="4" t="str">
        <f>'Matriz Nº2 Análisis'!A694</f>
        <v>76. 1</v>
      </c>
      <c r="B694" s="13" t="str">
        <f>IF(A694&lt;1,'Matriz Nº1 Identificación'!F694,'Matriz Nº2 Análisis'!B694)</f>
        <v xml:space="preserve"> </v>
      </c>
      <c r="C694" s="13" t="str">
        <f>IFERROR(IF(A694&lt;1,'Matriz Nº1 Identificación'!B694,'Matriz Nº2 Análisis'!E694)," ")</f>
        <v xml:space="preserve"> </v>
      </c>
      <c r="D694" s="13" t="str">
        <f>IF(A694&lt;1,'Matriz Nº1 Identificación'!B694,'Matriz Nº2 Análisis'!I694)</f>
        <v xml:space="preserve"> </v>
      </c>
      <c r="E694" s="102"/>
      <c r="F694" s="103"/>
      <c r="G694" s="103"/>
      <c r="H694" s="103"/>
      <c r="I694" s="96" t="str">
        <f>IFERROR(VLOOKUP(D694,'Tabla 12'!$B$4:$E$6,3,FALSE)," ")</f>
        <v xml:space="preserve"> </v>
      </c>
      <c r="J694" s="95" t="str">
        <f>IFERROR(VLOOKUP(I694,'Tabla 12'!$D$5:$E$6,2,FALSE)," ")</f>
        <v xml:space="preserve"> </v>
      </c>
      <c r="K694" s="10"/>
      <c r="L694" s="10"/>
      <c r="M694" s="9"/>
      <c r="N694" s="10"/>
      <c r="O694" s="10"/>
      <c r="P694" s="10"/>
      <c r="Q694" s="10"/>
      <c r="R694" s="10"/>
      <c r="S694" s="10"/>
      <c r="T694" s="10"/>
      <c r="U694" s="10"/>
      <c r="V694" s="10"/>
      <c r="W694" s="10"/>
    </row>
    <row r="695" spans="1:23" ht="36.75" customHeight="1" x14ac:dyDescent="0.3">
      <c r="A695" s="4" t="str">
        <f>'Matriz Nº2 Análisis'!A695</f>
        <v>76. 2</v>
      </c>
      <c r="B695" s="13" t="str">
        <f>IF(A695&lt;1,'Matriz Nº1 Identificación'!F695,'Matriz Nº2 Análisis'!B695)</f>
        <v xml:space="preserve"> </v>
      </c>
      <c r="C695" s="13" t="str">
        <f>IFERROR(IF(A695&lt;1,'Matriz Nº1 Identificación'!B695,'Matriz Nº2 Análisis'!E695)," ")</f>
        <v xml:space="preserve"> </v>
      </c>
      <c r="D695" s="13" t="str">
        <f>IF(A695&lt;1,'Matriz Nº1 Identificación'!B695,'Matriz Nº2 Análisis'!I695)</f>
        <v xml:space="preserve"> </v>
      </c>
      <c r="E695" s="102"/>
      <c r="F695" s="103"/>
      <c r="G695" s="103"/>
      <c r="H695" s="103"/>
      <c r="I695" s="96" t="str">
        <f>IFERROR(VLOOKUP(D695,'Tabla 12'!$B$4:$E$6,3,FALSE)," ")</f>
        <v xml:space="preserve"> </v>
      </c>
      <c r="J695" s="95" t="str">
        <f>IFERROR(VLOOKUP(I695,'Tabla 12'!$D$5:$E$6,2,FALSE)," ")</f>
        <v xml:space="preserve"> </v>
      </c>
      <c r="K695" s="10"/>
      <c r="L695" s="10"/>
      <c r="M695" s="9"/>
      <c r="N695" s="10"/>
      <c r="O695" s="10"/>
      <c r="P695" s="10"/>
      <c r="Q695" s="10"/>
      <c r="R695" s="10"/>
      <c r="S695" s="10"/>
      <c r="T695" s="10"/>
      <c r="U695" s="10"/>
      <c r="V695" s="10"/>
      <c r="W695" s="10"/>
    </row>
    <row r="696" spans="1:23" ht="36.75" customHeight="1" x14ac:dyDescent="0.3">
      <c r="A696" s="4" t="str">
        <f>'Matriz Nº2 Análisis'!A696</f>
        <v>76. 3</v>
      </c>
      <c r="B696" s="13" t="str">
        <f>IF(A696&lt;1,'Matriz Nº1 Identificación'!F696,'Matriz Nº2 Análisis'!B696)</f>
        <v xml:space="preserve"> </v>
      </c>
      <c r="C696" s="13" t="str">
        <f>IFERROR(IF(A696&lt;1,'Matriz Nº1 Identificación'!B696,'Matriz Nº2 Análisis'!E696)," ")</f>
        <v xml:space="preserve"> </v>
      </c>
      <c r="D696" s="13" t="str">
        <f>IF(A696&lt;1,'Matriz Nº1 Identificación'!B696,'Matriz Nº2 Análisis'!I696)</f>
        <v xml:space="preserve"> </v>
      </c>
      <c r="E696" s="102"/>
      <c r="F696" s="103"/>
      <c r="G696" s="103"/>
      <c r="H696" s="103"/>
      <c r="I696" s="96" t="str">
        <f>IFERROR(VLOOKUP(D696,'Tabla 12'!$B$4:$E$6,3,FALSE)," ")</f>
        <v xml:space="preserve"> </v>
      </c>
      <c r="J696" s="95" t="str">
        <f>IFERROR(VLOOKUP(I696,'Tabla 12'!$D$5:$E$6,2,FALSE)," ")</f>
        <v xml:space="preserve"> </v>
      </c>
      <c r="K696" s="10"/>
      <c r="L696" s="10"/>
      <c r="M696" s="9"/>
      <c r="N696" s="10"/>
      <c r="O696" s="10"/>
      <c r="P696" s="10"/>
      <c r="Q696" s="10"/>
      <c r="R696" s="10"/>
      <c r="S696" s="10"/>
      <c r="T696" s="10"/>
      <c r="U696" s="10"/>
      <c r="V696" s="10"/>
      <c r="W696" s="10"/>
    </row>
    <row r="697" spans="1:23" ht="36.75" customHeight="1" x14ac:dyDescent="0.3">
      <c r="A697" s="4" t="str">
        <f>'Matriz Nº2 Análisis'!A697</f>
        <v>76. 4</v>
      </c>
      <c r="B697" s="13" t="str">
        <f>IF(A697&lt;1,'Matriz Nº1 Identificación'!F697,'Matriz Nº2 Análisis'!B697)</f>
        <v xml:space="preserve"> </v>
      </c>
      <c r="C697" s="13" t="str">
        <f>IFERROR(IF(A697&lt;1,'Matriz Nº1 Identificación'!B697,'Matriz Nº2 Análisis'!E697)," ")</f>
        <v xml:space="preserve"> </v>
      </c>
      <c r="D697" s="13" t="str">
        <f>IF(A697&lt;1,'Matriz Nº1 Identificación'!B697,'Matriz Nº2 Análisis'!I697)</f>
        <v xml:space="preserve"> </v>
      </c>
      <c r="E697" s="102"/>
      <c r="F697" s="103"/>
      <c r="G697" s="103"/>
      <c r="H697" s="103"/>
      <c r="I697" s="96" t="str">
        <f>IFERROR(VLOOKUP(D697,'Tabla 12'!$B$4:$E$6,3,FALSE)," ")</f>
        <v xml:space="preserve"> </v>
      </c>
      <c r="J697" s="95" t="str">
        <f>IFERROR(VLOOKUP(I697,'Tabla 12'!$D$5:$E$6,2,FALSE)," ")</f>
        <v xml:space="preserve"> </v>
      </c>
      <c r="K697" s="10"/>
      <c r="L697" s="10"/>
      <c r="M697" s="9"/>
      <c r="N697" s="10"/>
      <c r="O697" s="10"/>
      <c r="P697" s="10"/>
      <c r="Q697" s="10"/>
      <c r="R697" s="10"/>
      <c r="S697" s="10"/>
      <c r="T697" s="10"/>
      <c r="U697" s="10"/>
      <c r="V697" s="10"/>
      <c r="W697" s="10"/>
    </row>
    <row r="698" spans="1:23" ht="36.75" customHeight="1" x14ac:dyDescent="0.3">
      <c r="A698" s="4" t="str">
        <f>'Matriz Nº2 Análisis'!A698</f>
        <v>76. 5</v>
      </c>
      <c r="B698" s="13" t="str">
        <f>IF(A698&lt;1,'Matriz Nº1 Identificación'!F698,'Matriz Nº2 Análisis'!B698)</f>
        <v xml:space="preserve"> </v>
      </c>
      <c r="C698" s="13" t="str">
        <f>IFERROR(IF(A698&lt;1,'Matriz Nº1 Identificación'!B698,'Matriz Nº2 Análisis'!E698)," ")</f>
        <v xml:space="preserve"> </v>
      </c>
      <c r="D698" s="13" t="str">
        <f>IF(A698&lt;1,'Matriz Nº1 Identificación'!B698,'Matriz Nº2 Análisis'!I698)</f>
        <v xml:space="preserve"> </v>
      </c>
      <c r="E698" s="102"/>
      <c r="F698" s="103"/>
      <c r="G698" s="103"/>
      <c r="H698" s="103"/>
      <c r="I698" s="96" t="str">
        <f>IFERROR(VLOOKUP(D698,'Tabla 12'!$B$4:$E$6,3,FALSE)," ")</f>
        <v xml:space="preserve"> </v>
      </c>
      <c r="J698" s="95" t="str">
        <f>IFERROR(VLOOKUP(I698,'Tabla 12'!$D$5:$E$6,2,FALSE)," ")</f>
        <v xml:space="preserve"> </v>
      </c>
      <c r="K698" s="10"/>
      <c r="L698" s="10"/>
      <c r="M698" s="9"/>
      <c r="N698" s="10"/>
      <c r="O698" s="10"/>
      <c r="P698" s="10"/>
      <c r="Q698" s="10"/>
      <c r="R698" s="10"/>
      <c r="S698" s="10"/>
      <c r="T698" s="10"/>
      <c r="U698" s="10"/>
      <c r="V698" s="10"/>
      <c r="W698" s="10"/>
    </row>
    <row r="699" spans="1:23" ht="36.75" customHeight="1" x14ac:dyDescent="0.3">
      <c r="A699" s="4" t="str">
        <f>'Matriz Nº2 Análisis'!A699</f>
        <v>76. 6</v>
      </c>
      <c r="B699" s="13" t="str">
        <f>IF(A699&lt;1,'Matriz Nº1 Identificación'!F699,'Matriz Nº2 Análisis'!B699)</f>
        <v xml:space="preserve"> </v>
      </c>
      <c r="C699" s="13" t="str">
        <f>IFERROR(IF(A699&lt;1,'Matriz Nº1 Identificación'!B699,'Matriz Nº2 Análisis'!E699)," ")</f>
        <v xml:space="preserve"> </v>
      </c>
      <c r="D699" s="13" t="str">
        <f>IF(A699&lt;1,'Matriz Nº1 Identificación'!B699,'Matriz Nº2 Análisis'!I699)</f>
        <v xml:space="preserve"> </v>
      </c>
      <c r="E699" s="102"/>
      <c r="F699" s="103"/>
      <c r="G699" s="103"/>
      <c r="H699" s="103"/>
      <c r="I699" s="96" t="str">
        <f>IFERROR(VLOOKUP(D699,'Tabla 12'!$B$4:$E$6,3,FALSE)," ")</f>
        <v xml:space="preserve"> </v>
      </c>
      <c r="J699" s="95" t="str">
        <f>IFERROR(VLOOKUP(I699,'Tabla 12'!$D$5:$E$6,2,FALSE)," ")</f>
        <v xml:space="preserve"> </v>
      </c>
      <c r="K699" s="10"/>
      <c r="L699" s="10"/>
      <c r="M699" s="9"/>
      <c r="N699" s="10"/>
      <c r="O699" s="10"/>
      <c r="P699" s="10"/>
      <c r="Q699" s="10"/>
      <c r="R699" s="10"/>
      <c r="S699" s="10"/>
      <c r="T699" s="10"/>
      <c r="U699" s="10"/>
      <c r="V699" s="10"/>
      <c r="W699" s="10"/>
    </row>
    <row r="700" spans="1:23" ht="36.75" customHeight="1" thickBot="1" x14ac:dyDescent="0.35">
      <c r="A700" s="4" t="str">
        <f>'Matriz Nº2 Análisis'!A700</f>
        <v>76. 7</v>
      </c>
      <c r="B700" s="13" t="str">
        <f>IF(A700&lt;1,'Matriz Nº1 Identificación'!F700,'Matriz Nº2 Análisis'!B700)</f>
        <v xml:space="preserve"> </v>
      </c>
      <c r="C700" s="13" t="str">
        <f>IFERROR(IF(A700&lt;1,'Matriz Nº1 Identificación'!B700,'Matriz Nº2 Análisis'!E700)," ")</f>
        <v xml:space="preserve"> </v>
      </c>
      <c r="D700" s="13" t="str">
        <f>IF(A700&lt;1,'Matriz Nº1 Identificación'!B700,'Matriz Nº2 Análisis'!I700)</f>
        <v xml:space="preserve"> </v>
      </c>
      <c r="E700" s="102"/>
      <c r="F700" s="103"/>
      <c r="G700" s="103"/>
      <c r="H700" s="103"/>
      <c r="I700" s="96" t="str">
        <f>IFERROR(VLOOKUP(D700,'Tabla 12'!$B$4:$E$6,3,FALSE)," ")</f>
        <v xml:space="preserve"> </v>
      </c>
      <c r="J700" s="95" t="str">
        <f>IFERROR(VLOOKUP(I700,'Tabla 12'!$D$5:$E$6,2,FALSE)," ")</f>
        <v xml:space="preserve"> </v>
      </c>
      <c r="K700" s="10"/>
      <c r="L700" s="10"/>
      <c r="M700" s="9"/>
      <c r="N700" s="10"/>
      <c r="O700" s="10"/>
      <c r="P700" s="10"/>
      <c r="Q700" s="10"/>
      <c r="R700" s="10"/>
      <c r="S700" s="10"/>
      <c r="T700" s="10"/>
      <c r="U700" s="10"/>
      <c r="V700" s="10"/>
      <c r="W700" s="10"/>
    </row>
    <row r="701" spans="1:23" ht="34.5" customHeight="1" thickBot="1" x14ac:dyDescent="0.35">
      <c r="A701" s="73" t="str">
        <f>'Matriz Nº1 Identificación'!A701</f>
        <v xml:space="preserve">Objetivo Estratégico: </v>
      </c>
      <c r="B701" s="427">
        <f>+'Matriz Nº1 Identificación'!B701:H701</f>
        <v>0</v>
      </c>
      <c r="C701" s="428"/>
      <c r="D701" s="428"/>
      <c r="E701" s="428"/>
      <c r="F701" s="428"/>
      <c r="G701" s="428"/>
      <c r="H701" s="428"/>
      <c r="I701" s="428"/>
      <c r="J701" s="428"/>
    </row>
    <row r="702" spans="1:23" ht="34.5" customHeight="1" x14ac:dyDescent="0.3">
      <c r="A702" s="12" t="str">
        <f>'Matriz Nº1 Identificación'!A702</f>
        <v>Objetivo táctico</v>
      </c>
      <c r="B702" s="168" t="str">
        <f>+'Matriz Nº1 Identificación'!B702:H702</f>
        <v xml:space="preserve">77. </v>
      </c>
      <c r="C702" s="169"/>
      <c r="D702" s="169"/>
      <c r="E702" s="169"/>
      <c r="F702" s="170"/>
      <c r="G702" s="170"/>
      <c r="H702" s="170"/>
      <c r="I702" s="170"/>
      <c r="J702" s="171"/>
    </row>
    <row r="703" spans="1:23" ht="36.75" customHeight="1" x14ac:dyDescent="0.3">
      <c r="A703" s="4" t="str">
        <f>'Matriz Nº2 Análisis'!A703</f>
        <v>77. 1</v>
      </c>
      <c r="B703" s="13" t="str">
        <f>IF(A703&lt;1,'Matriz Nº1 Identificación'!F703,'Matriz Nº2 Análisis'!B703)</f>
        <v xml:space="preserve"> </v>
      </c>
      <c r="C703" s="13" t="str">
        <f>IFERROR(IF(A703&lt;1,'Matriz Nº1 Identificación'!B703,'Matriz Nº2 Análisis'!E703)," ")</f>
        <v xml:space="preserve"> </v>
      </c>
      <c r="D703" s="13" t="str">
        <f>IF(A703&lt;1,'Matriz Nº1 Identificación'!B703,'Matriz Nº2 Análisis'!I703)</f>
        <v xml:space="preserve"> </v>
      </c>
      <c r="E703" s="102"/>
      <c r="F703" s="103"/>
      <c r="G703" s="103"/>
      <c r="H703" s="103"/>
      <c r="I703" s="96" t="str">
        <f>IFERROR(VLOOKUP(D703,'Tabla 12'!$B$4:$E$6,3,FALSE)," ")</f>
        <v xml:space="preserve"> </v>
      </c>
      <c r="J703" s="95" t="str">
        <f>IFERROR(VLOOKUP(I703,'Tabla 12'!$D$5:$E$6,2,FALSE)," ")</f>
        <v xml:space="preserve"> </v>
      </c>
      <c r="K703" s="10"/>
      <c r="L703" s="10"/>
      <c r="M703" s="9"/>
      <c r="N703" s="10"/>
      <c r="O703" s="10"/>
      <c r="P703" s="10"/>
      <c r="Q703" s="10"/>
      <c r="R703" s="10"/>
      <c r="S703" s="10"/>
      <c r="T703" s="10"/>
      <c r="U703" s="10"/>
      <c r="V703" s="10"/>
      <c r="W703" s="10"/>
    </row>
    <row r="704" spans="1:23" ht="36.75" customHeight="1" x14ac:dyDescent="0.3">
      <c r="A704" s="4" t="str">
        <f>'Matriz Nº2 Análisis'!A704</f>
        <v>77. 2</v>
      </c>
      <c r="B704" s="13" t="str">
        <f>IF(A704&lt;1,'Matriz Nº1 Identificación'!F704,'Matriz Nº2 Análisis'!B704)</f>
        <v xml:space="preserve"> </v>
      </c>
      <c r="C704" s="13" t="str">
        <f>IFERROR(IF(A704&lt;1,'Matriz Nº1 Identificación'!B704,'Matriz Nº2 Análisis'!E704)," ")</f>
        <v xml:space="preserve"> </v>
      </c>
      <c r="D704" s="13" t="str">
        <f>IF(A704&lt;1,'Matriz Nº1 Identificación'!B704,'Matriz Nº2 Análisis'!I704)</f>
        <v xml:space="preserve"> </v>
      </c>
      <c r="E704" s="102"/>
      <c r="F704" s="103"/>
      <c r="G704" s="103"/>
      <c r="H704" s="103"/>
      <c r="I704" s="96" t="str">
        <f>IFERROR(VLOOKUP(D704,'Tabla 12'!$B$4:$E$6,3,FALSE)," ")</f>
        <v xml:space="preserve"> </v>
      </c>
      <c r="J704" s="95" t="str">
        <f>IFERROR(VLOOKUP(I704,'Tabla 12'!$D$5:$E$6,2,FALSE)," ")</f>
        <v xml:space="preserve"> </v>
      </c>
      <c r="K704" s="10"/>
      <c r="L704" s="10"/>
      <c r="M704" s="9"/>
      <c r="N704" s="10"/>
      <c r="O704" s="10"/>
      <c r="P704" s="10"/>
      <c r="Q704" s="10"/>
      <c r="R704" s="10"/>
      <c r="S704" s="10"/>
      <c r="T704" s="10"/>
      <c r="U704" s="10"/>
      <c r="V704" s="10"/>
      <c r="W704" s="10"/>
    </row>
    <row r="705" spans="1:23" ht="36.75" customHeight="1" x14ac:dyDescent="0.3">
      <c r="A705" s="4" t="str">
        <f>'Matriz Nº2 Análisis'!A705</f>
        <v>77. 3</v>
      </c>
      <c r="B705" s="13" t="str">
        <f>IF(A705&lt;1,'Matriz Nº1 Identificación'!F705,'Matriz Nº2 Análisis'!B705)</f>
        <v xml:space="preserve"> </v>
      </c>
      <c r="C705" s="13" t="str">
        <f>IFERROR(IF(A705&lt;1,'Matriz Nº1 Identificación'!B705,'Matriz Nº2 Análisis'!E705)," ")</f>
        <v xml:space="preserve"> </v>
      </c>
      <c r="D705" s="13" t="str">
        <f>IF(A705&lt;1,'Matriz Nº1 Identificación'!B705,'Matriz Nº2 Análisis'!I705)</f>
        <v xml:space="preserve"> </v>
      </c>
      <c r="E705" s="102"/>
      <c r="F705" s="103"/>
      <c r="G705" s="103"/>
      <c r="H705" s="103"/>
      <c r="I705" s="96" t="str">
        <f>IFERROR(VLOOKUP(D705,'Tabla 12'!$B$4:$E$6,3,FALSE)," ")</f>
        <v xml:space="preserve"> </v>
      </c>
      <c r="J705" s="95" t="str">
        <f>IFERROR(VLOOKUP(I705,'Tabla 12'!$D$5:$E$6,2,FALSE)," ")</f>
        <v xml:space="preserve"> </v>
      </c>
      <c r="K705" s="10"/>
      <c r="L705" s="10"/>
      <c r="M705" s="9"/>
      <c r="N705" s="10"/>
      <c r="O705" s="10"/>
      <c r="P705" s="10"/>
      <c r="Q705" s="10"/>
      <c r="R705" s="10"/>
      <c r="S705" s="10"/>
      <c r="T705" s="10"/>
      <c r="U705" s="10"/>
      <c r="V705" s="10"/>
      <c r="W705" s="10"/>
    </row>
    <row r="706" spans="1:23" ht="36.75" customHeight="1" x14ac:dyDescent="0.3">
      <c r="A706" s="4" t="str">
        <f>'Matriz Nº2 Análisis'!A706</f>
        <v>77. 4</v>
      </c>
      <c r="B706" s="13" t="str">
        <f>IF(A706&lt;1,'Matriz Nº1 Identificación'!F706,'Matriz Nº2 Análisis'!B706)</f>
        <v xml:space="preserve"> </v>
      </c>
      <c r="C706" s="13" t="str">
        <f>IFERROR(IF(A706&lt;1,'Matriz Nº1 Identificación'!B706,'Matriz Nº2 Análisis'!E706)," ")</f>
        <v xml:space="preserve"> </v>
      </c>
      <c r="D706" s="13" t="str">
        <f>IF(A706&lt;1,'Matriz Nº1 Identificación'!B706,'Matriz Nº2 Análisis'!I706)</f>
        <v xml:space="preserve"> </v>
      </c>
      <c r="E706" s="102"/>
      <c r="F706" s="103"/>
      <c r="G706" s="103"/>
      <c r="H706" s="103"/>
      <c r="I706" s="96" t="str">
        <f>IFERROR(VLOOKUP(D706,'Tabla 12'!$B$4:$E$6,3,FALSE)," ")</f>
        <v xml:space="preserve"> </v>
      </c>
      <c r="J706" s="95" t="str">
        <f>IFERROR(VLOOKUP(I706,'Tabla 12'!$D$5:$E$6,2,FALSE)," ")</f>
        <v xml:space="preserve"> </v>
      </c>
      <c r="K706" s="10"/>
      <c r="L706" s="10"/>
      <c r="M706" s="9"/>
      <c r="N706" s="10"/>
      <c r="O706" s="10"/>
      <c r="P706" s="10"/>
      <c r="Q706" s="10"/>
      <c r="R706" s="10"/>
      <c r="S706" s="10"/>
      <c r="T706" s="10"/>
      <c r="U706" s="10"/>
      <c r="V706" s="10"/>
      <c r="W706" s="10"/>
    </row>
    <row r="707" spans="1:23" ht="36.75" customHeight="1" x14ac:dyDescent="0.3">
      <c r="A707" s="4" t="str">
        <f>'Matriz Nº2 Análisis'!A707</f>
        <v>77. 5</v>
      </c>
      <c r="B707" s="13" t="str">
        <f>IF(A707&lt;1,'Matriz Nº1 Identificación'!F707,'Matriz Nº2 Análisis'!B707)</f>
        <v xml:space="preserve"> </v>
      </c>
      <c r="C707" s="13" t="str">
        <f>IFERROR(IF(A707&lt;1,'Matriz Nº1 Identificación'!B707,'Matriz Nº2 Análisis'!E707)," ")</f>
        <v xml:space="preserve"> </v>
      </c>
      <c r="D707" s="13" t="str">
        <f>IF(A707&lt;1,'Matriz Nº1 Identificación'!B707,'Matriz Nº2 Análisis'!I707)</f>
        <v xml:space="preserve"> </v>
      </c>
      <c r="E707" s="102"/>
      <c r="F707" s="103"/>
      <c r="G707" s="103"/>
      <c r="H707" s="103"/>
      <c r="I707" s="96" t="str">
        <f>IFERROR(VLOOKUP(D707,'Tabla 12'!$B$4:$E$6,3,FALSE)," ")</f>
        <v xml:space="preserve"> </v>
      </c>
      <c r="J707" s="95" t="str">
        <f>IFERROR(VLOOKUP(I707,'Tabla 12'!$D$5:$E$6,2,FALSE)," ")</f>
        <v xml:space="preserve"> </v>
      </c>
      <c r="K707" s="10"/>
      <c r="L707" s="10"/>
      <c r="M707" s="9"/>
      <c r="N707" s="10"/>
      <c r="O707" s="10"/>
      <c r="P707" s="10"/>
      <c r="Q707" s="10"/>
      <c r="R707" s="10"/>
      <c r="S707" s="10"/>
      <c r="T707" s="10"/>
      <c r="U707" s="10"/>
      <c r="V707" s="10"/>
      <c r="W707" s="10"/>
    </row>
    <row r="708" spans="1:23" ht="36.75" customHeight="1" x14ac:dyDescent="0.3">
      <c r="A708" s="4" t="str">
        <f>'Matriz Nº2 Análisis'!A708</f>
        <v>77. 6</v>
      </c>
      <c r="B708" s="13" t="str">
        <f>IF(A708&lt;1,'Matriz Nº1 Identificación'!F708,'Matriz Nº2 Análisis'!B708)</f>
        <v xml:space="preserve"> </v>
      </c>
      <c r="C708" s="13" t="str">
        <f>IFERROR(IF(A708&lt;1,'Matriz Nº1 Identificación'!B708,'Matriz Nº2 Análisis'!E708)," ")</f>
        <v xml:space="preserve"> </v>
      </c>
      <c r="D708" s="13" t="str">
        <f>IF(A708&lt;1,'Matriz Nº1 Identificación'!B708,'Matriz Nº2 Análisis'!I708)</f>
        <v xml:space="preserve"> </v>
      </c>
      <c r="E708" s="102"/>
      <c r="F708" s="103"/>
      <c r="G708" s="103"/>
      <c r="H708" s="103"/>
      <c r="I708" s="96" t="str">
        <f>IFERROR(VLOOKUP(D708,'Tabla 12'!$B$4:$E$6,3,FALSE)," ")</f>
        <v xml:space="preserve"> </v>
      </c>
      <c r="J708" s="95" t="str">
        <f>IFERROR(VLOOKUP(I708,'Tabla 12'!$D$5:$E$6,2,FALSE)," ")</f>
        <v xml:space="preserve"> </v>
      </c>
      <c r="K708" s="10"/>
      <c r="L708" s="10"/>
      <c r="M708" s="9"/>
      <c r="N708" s="10"/>
      <c r="O708" s="10"/>
      <c r="P708" s="10"/>
      <c r="Q708" s="10"/>
      <c r="R708" s="10"/>
      <c r="S708" s="10"/>
      <c r="T708" s="10"/>
      <c r="U708" s="10"/>
      <c r="V708" s="10"/>
      <c r="W708" s="10"/>
    </row>
    <row r="709" spans="1:23" ht="36.75" customHeight="1" thickBot="1" x14ac:dyDescent="0.35">
      <c r="A709" s="4" t="str">
        <f>'Matriz Nº2 Análisis'!A709</f>
        <v>77. 7</v>
      </c>
      <c r="B709" s="13" t="str">
        <f>IF(A709&lt;1,'Matriz Nº1 Identificación'!F709,'Matriz Nº2 Análisis'!B709)</f>
        <v xml:space="preserve"> </v>
      </c>
      <c r="C709" s="13" t="str">
        <f>IFERROR(IF(A709&lt;1,'Matriz Nº1 Identificación'!B709,'Matriz Nº2 Análisis'!E709)," ")</f>
        <v xml:space="preserve"> </v>
      </c>
      <c r="D709" s="13" t="str">
        <f>IF(A709&lt;1,'Matriz Nº1 Identificación'!B709,'Matriz Nº2 Análisis'!I709)</f>
        <v xml:space="preserve"> </v>
      </c>
      <c r="E709" s="102"/>
      <c r="F709" s="103"/>
      <c r="G709" s="103"/>
      <c r="H709" s="103"/>
      <c r="I709" s="96" t="str">
        <f>IFERROR(VLOOKUP(D709,'Tabla 12'!$B$4:$E$6,3,FALSE)," ")</f>
        <v xml:space="preserve"> </v>
      </c>
      <c r="J709" s="95" t="str">
        <f>IFERROR(VLOOKUP(I709,'Tabla 12'!$D$5:$E$6,2,FALSE)," ")</f>
        <v xml:space="preserve"> </v>
      </c>
      <c r="K709" s="10"/>
      <c r="L709" s="10"/>
      <c r="M709" s="9"/>
      <c r="N709" s="10"/>
      <c r="O709" s="10"/>
      <c r="P709" s="10"/>
      <c r="Q709" s="10"/>
      <c r="R709" s="10"/>
      <c r="S709" s="10"/>
      <c r="T709" s="10"/>
      <c r="U709" s="10"/>
      <c r="V709" s="10"/>
      <c r="W709" s="10"/>
    </row>
    <row r="710" spans="1:23" ht="34.5" customHeight="1" thickBot="1" x14ac:dyDescent="0.35">
      <c r="A710" s="73" t="str">
        <f>'Matriz Nº1 Identificación'!A710</f>
        <v xml:space="preserve">Objetivo Estratégico: </v>
      </c>
      <c r="B710" s="427">
        <f>+'Matriz Nº1 Identificación'!B710:H710</f>
        <v>0</v>
      </c>
      <c r="C710" s="428"/>
      <c r="D710" s="428"/>
      <c r="E710" s="428"/>
      <c r="F710" s="428"/>
      <c r="G710" s="428"/>
      <c r="H710" s="428"/>
      <c r="I710" s="428"/>
      <c r="J710" s="428"/>
    </row>
    <row r="711" spans="1:23" ht="34.5" customHeight="1" x14ac:dyDescent="0.3">
      <c r="A711" s="12" t="str">
        <f>'Matriz Nº1 Identificación'!A711</f>
        <v>Objetivo táctico</v>
      </c>
      <c r="B711" s="168" t="str">
        <f>+'Matriz Nº1 Identificación'!B711:H711</f>
        <v xml:space="preserve">78. </v>
      </c>
      <c r="C711" s="169"/>
      <c r="D711" s="169"/>
      <c r="E711" s="169"/>
      <c r="F711" s="170"/>
      <c r="G711" s="170"/>
      <c r="H711" s="170"/>
      <c r="I711" s="170"/>
      <c r="J711" s="171"/>
    </row>
    <row r="712" spans="1:23" ht="36.75" customHeight="1" x14ac:dyDescent="0.3">
      <c r="A712" s="4" t="str">
        <f>'Matriz Nº2 Análisis'!A712</f>
        <v>78. 1</v>
      </c>
      <c r="B712" s="13" t="str">
        <f>IF(A712&lt;1,'Matriz Nº1 Identificación'!F712,'Matriz Nº2 Análisis'!B712)</f>
        <v xml:space="preserve"> </v>
      </c>
      <c r="C712" s="13" t="str">
        <f>IFERROR(IF(A712&lt;1,'Matriz Nº1 Identificación'!B712,'Matriz Nº2 Análisis'!E712)," ")</f>
        <v xml:space="preserve"> </v>
      </c>
      <c r="D712" s="13" t="str">
        <f>IF(A712&lt;1,'Matriz Nº1 Identificación'!B712,'Matriz Nº2 Análisis'!I712)</f>
        <v xml:space="preserve"> </v>
      </c>
      <c r="E712" s="102"/>
      <c r="F712" s="103"/>
      <c r="G712" s="103"/>
      <c r="H712" s="103"/>
      <c r="I712" s="96" t="str">
        <f>IFERROR(VLOOKUP(D712,'Tabla 12'!$B$4:$E$6,3,FALSE)," ")</f>
        <v xml:space="preserve"> </v>
      </c>
      <c r="J712" s="95" t="str">
        <f>IFERROR(VLOOKUP(I712,'Tabla 12'!$D$5:$E$6,2,FALSE)," ")</f>
        <v xml:space="preserve"> </v>
      </c>
      <c r="K712" s="10"/>
      <c r="L712" s="10"/>
      <c r="M712" s="9"/>
      <c r="N712" s="10"/>
      <c r="O712" s="10"/>
      <c r="P712" s="10"/>
      <c r="Q712" s="10"/>
      <c r="R712" s="10"/>
      <c r="S712" s="10"/>
      <c r="T712" s="10"/>
      <c r="U712" s="10"/>
      <c r="V712" s="10"/>
      <c r="W712" s="10"/>
    </row>
    <row r="713" spans="1:23" ht="36.75" customHeight="1" x14ac:dyDescent="0.3">
      <c r="A713" s="4" t="str">
        <f>'Matriz Nº2 Análisis'!A713</f>
        <v>78. 2</v>
      </c>
      <c r="B713" s="13" t="str">
        <f>IF(A713&lt;1,'Matriz Nº1 Identificación'!F713,'Matriz Nº2 Análisis'!B713)</f>
        <v xml:space="preserve"> </v>
      </c>
      <c r="C713" s="13" t="str">
        <f>IFERROR(IF(A713&lt;1,'Matriz Nº1 Identificación'!B713,'Matriz Nº2 Análisis'!E713)," ")</f>
        <v xml:space="preserve"> </v>
      </c>
      <c r="D713" s="13" t="str">
        <f>IF(A713&lt;1,'Matriz Nº1 Identificación'!B713,'Matriz Nº2 Análisis'!I713)</f>
        <v xml:space="preserve"> </v>
      </c>
      <c r="E713" s="102"/>
      <c r="F713" s="103"/>
      <c r="G713" s="103"/>
      <c r="H713" s="103"/>
      <c r="I713" s="96" t="str">
        <f>IFERROR(VLOOKUP(D713,'Tabla 12'!$B$4:$E$6,3,FALSE)," ")</f>
        <v xml:space="preserve"> </v>
      </c>
      <c r="J713" s="95" t="str">
        <f>IFERROR(VLOOKUP(I713,'Tabla 12'!$D$5:$E$6,2,FALSE)," ")</f>
        <v xml:space="preserve"> </v>
      </c>
      <c r="K713" s="10"/>
      <c r="L713" s="10"/>
      <c r="M713" s="9"/>
      <c r="N713" s="10"/>
      <c r="O713" s="10"/>
      <c r="P713" s="10"/>
      <c r="Q713" s="10"/>
      <c r="R713" s="10"/>
      <c r="S713" s="10"/>
      <c r="T713" s="10"/>
      <c r="U713" s="10"/>
      <c r="V713" s="10"/>
      <c r="W713" s="10"/>
    </row>
    <row r="714" spans="1:23" ht="36.75" customHeight="1" x14ac:dyDescent="0.3">
      <c r="A714" s="4" t="str">
        <f>'Matriz Nº2 Análisis'!A714</f>
        <v>78. 3</v>
      </c>
      <c r="B714" s="13" t="str">
        <f>IF(A714&lt;1,'Matriz Nº1 Identificación'!F714,'Matriz Nº2 Análisis'!B714)</f>
        <v xml:space="preserve"> </v>
      </c>
      <c r="C714" s="13" t="str">
        <f>IFERROR(IF(A714&lt;1,'Matriz Nº1 Identificación'!B714,'Matriz Nº2 Análisis'!E714)," ")</f>
        <v xml:space="preserve"> </v>
      </c>
      <c r="D714" s="13" t="str">
        <f>IF(A714&lt;1,'Matriz Nº1 Identificación'!B714,'Matriz Nº2 Análisis'!I714)</f>
        <v xml:space="preserve"> </v>
      </c>
      <c r="E714" s="102"/>
      <c r="F714" s="103"/>
      <c r="G714" s="103"/>
      <c r="H714" s="103"/>
      <c r="I714" s="96" t="str">
        <f>IFERROR(VLOOKUP(D714,'Tabla 12'!$B$4:$E$6,3,FALSE)," ")</f>
        <v xml:space="preserve"> </v>
      </c>
      <c r="J714" s="95" t="str">
        <f>IFERROR(VLOOKUP(I714,'Tabla 12'!$D$5:$E$6,2,FALSE)," ")</f>
        <v xml:space="preserve"> </v>
      </c>
      <c r="K714" s="10"/>
      <c r="L714" s="10"/>
      <c r="M714" s="9"/>
      <c r="N714" s="10"/>
      <c r="O714" s="10"/>
      <c r="P714" s="10"/>
      <c r="Q714" s="10"/>
      <c r="R714" s="10"/>
      <c r="S714" s="10"/>
      <c r="T714" s="10"/>
      <c r="U714" s="10"/>
      <c r="V714" s="10"/>
      <c r="W714" s="10"/>
    </row>
    <row r="715" spans="1:23" ht="36.75" customHeight="1" x14ac:dyDescent="0.3">
      <c r="A715" s="4" t="str">
        <f>'Matriz Nº2 Análisis'!A715</f>
        <v>78. 4</v>
      </c>
      <c r="B715" s="13" t="str">
        <f>IF(A715&lt;1,'Matriz Nº1 Identificación'!F715,'Matriz Nº2 Análisis'!B715)</f>
        <v xml:space="preserve"> </v>
      </c>
      <c r="C715" s="13" t="str">
        <f>IFERROR(IF(A715&lt;1,'Matriz Nº1 Identificación'!B715,'Matriz Nº2 Análisis'!E715)," ")</f>
        <v xml:space="preserve"> </v>
      </c>
      <c r="D715" s="13" t="str">
        <f>IF(A715&lt;1,'Matriz Nº1 Identificación'!B715,'Matriz Nº2 Análisis'!I715)</f>
        <v xml:space="preserve"> </v>
      </c>
      <c r="E715" s="102"/>
      <c r="F715" s="103"/>
      <c r="G715" s="103"/>
      <c r="H715" s="103"/>
      <c r="I715" s="96" t="str">
        <f>IFERROR(VLOOKUP(D715,'Tabla 12'!$B$4:$E$6,3,FALSE)," ")</f>
        <v xml:space="preserve"> </v>
      </c>
      <c r="J715" s="95" t="str">
        <f>IFERROR(VLOOKUP(I715,'Tabla 12'!$D$5:$E$6,2,FALSE)," ")</f>
        <v xml:space="preserve"> </v>
      </c>
      <c r="K715" s="10"/>
      <c r="L715" s="10"/>
      <c r="M715" s="9"/>
      <c r="N715" s="10"/>
      <c r="O715" s="10"/>
      <c r="P715" s="10"/>
      <c r="Q715" s="10"/>
      <c r="R715" s="10"/>
      <c r="S715" s="10"/>
      <c r="T715" s="10"/>
      <c r="U715" s="10"/>
      <c r="V715" s="10"/>
      <c r="W715" s="10"/>
    </row>
    <row r="716" spans="1:23" ht="36.75" customHeight="1" x14ac:dyDescent="0.3">
      <c r="A716" s="4" t="str">
        <f>'Matriz Nº2 Análisis'!A716</f>
        <v>78. 5</v>
      </c>
      <c r="B716" s="13" t="str">
        <f>IF(A716&lt;1,'Matriz Nº1 Identificación'!F716,'Matriz Nº2 Análisis'!B716)</f>
        <v xml:space="preserve"> </v>
      </c>
      <c r="C716" s="13" t="str">
        <f>IFERROR(IF(A716&lt;1,'Matriz Nº1 Identificación'!B716,'Matriz Nº2 Análisis'!E716)," ")</f>
        <v xml:space="preserve"> </v>
      </c>
      <c r="D716" s="13" t="str">
        <f>IF(A716&lt;1,'Matriz Nº1 Identificación'!B716,'Matriz Nº2 Análisis'!I716)</f>
        <v xml:space="preserve"> </v>
      </c>
      <c r="E716" s="102"/>
      <c r="F716" s="103"/>
      <c r="G716" s="103"/>
      <c r="H716" s="103"/>
      <c r="I716" s="96" t="str">
        <f>IFERROR(VLOOKUP(D716,'Tabla 12'!$B$4:$E$6,3,FALSE)," ")</f>
        <v xml:space="preserve"> </v>
      </c>
      <c r="J716" s="95" t="str">
        <f>IFERROR(VLOOKUP(I716,'Tabla 12'!$D$5:$E$6,2,FALSE)," ")</f>
        <v xml:space="preserve"> </v>
      </c>
      <c r="K716" s="10"/>
      <c r="L716" s="10"/>
      <c r="M716" s="9"/>
      <c r="N716" s="10"/>
      <c r="O716" s="10"/>
      <c r="P716" s="10"/>
      <c r="Q716" s="10"/>
      <c r="R716" s="10"/>
      <c r="S716" s="10"/>
      <c r="T716" s="10"/>
      <c r="U716" s="10"/>
      <c r="V716" s="10"/>
      <c r="W716" s="10"/>
    </row>
    <row r="717" spans="1:23" ht="36.75" customHeight="1" x14ac:dyDescent="0.3">
      <c r="A717" s="4" t="str">
        <f>'Matriz Nº2 Análisis'!A717</f>
        <v>78. 6</v>
      </c>
      <c r="B717" s="13" t="str">
        <f>IF(A717&lt;1,'Matriz Nº1 Identificación'!F717,'Matriz Nº2 Análisis'!B717)</f>
        <v xml:space="preserve"> </v>
      </c>
      <c r="C717" s="13" t="str">
        <f>IFERROR(IF(A717&lt;1,'Matriz Nº1 Identificación'!B717,'Matriz Nº2 Análisis'!E717)," ")</f>
        <v xml:space="preserve"> </v>
      </c>
      <c r="D717" s="13" t="str">
        <f>IF(A717&lt;1,'Matriz Nº1 Identificación'!B717,'Matriz Nº2 Análisis'!I717)</f>
        <v xml:space="preserve"> </v>
      </c>
      <c r="E717" s="102"/>
      <c r="F717" s="103"/>
      <c r="G717" s="103"/>
      <c r="H717" s="103"/>
      <c r="I717" s="96" t="str">
        <f>IFERROR(VLOOKUP(D717,'Tabla 12'!$B$4:$E$6,3,FALSE)," ")</f>
        <v xml:space="preserve"> </v>
      </c>
      <c r="J717" s="95" t="str">
        <f>IFERROR(VLOOKUP(I717,'Tabla 12'!$D$5:$E$6,2,FALSE)," ")</f>
        <v xml:space="preserve"> </v>
      </c>
      <c r="K717" s="10"/>
      <c r="L717" s="10"/>
      <c r="M717" s="9"/>
      <c r="N717" s="10"/>
      <c r="O717" s="10"/>
      <c r="P717" s="10"/>
      <c r="Q717" s="10"/>
      <c r="R717" s="10"/>
      <c r="S717" s="10"/>
      <c r="T717" s="10"/>
      <c r="U717" s="10"/>
      <c r="V717" s="10"/>
      <c r="W717" s="10"/>
    </row>
    <row r="718" spans="1:23" ht="36.75" customHeight="1" thickBot="1" x14ac:dyDescent="0.35">
      <c r="A718" s="4" t="str">
        <f>'Matriz Nº2 Análisis'!A718</f>
        <v>78. 7</v>
      </c>
      <c r="B718" s="13" t="str">
        <f>IF(A718&lt;1,'Matriz Nº1 Identificación'!F718,'Matriz Nº2 Análisis'!B718)</f>
        <v xml:space="preserve"> </v>
      </c>
      <c r="C718" s="13" t="str">
        <f>IFERROR(IF(A718&lt;1,'Matriz Nº1 Identificación'!B718,'Matriz Nº2 Análisis'!E718)," ")</f>
        <v xml:space="preserve"> </v>
      </c>
      <c r="D718" s="13" t="str">
        <f>IF(A718&lt;1,'Matriz Nº1 Identificación'!B718,'Matriz Nº2 Análisis'!I718)</f>
        <v xml:space="preserve"> </v>
      </c>
      <c r="E718" s="102"/>
      <c r="F718" s="103"/>
      <c r="G718" s="103"/>
      <c r="H718" s="103"/>
      <c r="I718" s="96" t="str">
        <f>IFERROR(VLOOKUP(D718,'Tabla 12'!$B$4:$E$6,3,FALSE)," ")</f>
        <v xml:space="preserve"> </v>
      </c>
      <c r="J718" s="95" t="str">
        <f>IFERROR(VLOOKUP(I718,'Tabla 12'!$D$5:$E$6,2,FALSE)," ")</f>
        <v xml:space="preserve"> </v>
      </c>
      <c r="K718" s="10"/>
      <c r="L718" s="10"/>
      <c r="M718" s="9"/>
      <c r="N718" s="10"/>
      <c r="O718" s="10"/>
      <c r="P718" s="10"/>
      <c r="Q718" s="10"/>
      <c r="R718" s="10"/>
      <c r="S718" s="10"/>
      <c r="T718" s="10"/>
      <c r="U718" s="10"/>
      <c r="V718" s="10"/>
      <c r="W718" s="10"/>
    </row>
    <row r="719" spans="1:23" ht="34.5" customHeight="1" thickBot="1" x14ac:dyDescent="0.35">
      <c r="A719" s="73" t="str">
        <f>'Matriz Nº1 Identificación'!A719</f>
        <v xml:space="preserve">Objetivo Estratégico: </v>
      </c>
      <c r="B719" s="427">
        <f>+'Matriz Nº1 Identificación'!B719:H719</f>
        <v>0</v>
      </c>
      <c r="C719" s="428"/>
      <c r="D719" s="428"/>
      <c r="E719" s="428"/>
      <c r="F719" s="428"/>
      <c r="G719" s="428"/>
      <c r="H719" s="428"/>
      <c r="I719" s="428"/>
      <c r="J719" s="428"/>
    </row>
    <row r="720" spans="1:23" ht="34.5" customHeight="1" x14ac:dyDescent="0.3">
      <c r="A720" s="12" t="str">
        <f>'Matriz Nº1 Identificación'!A720</f>
        <v>Objetivo táctico</v>
      </c>
      <c r="B720" s="168" t="str">
        <f>+'Matriz Nº1 Identificación'!B720:H720</f>
        <v xml:space="preserve">79. </v>
      </c>
      <c r="C720" s="169"/>
      <c r="D720" s="169"/>
      <c r="E720" s="169"/>
      <c r="F720" s="170"/>
      <c r="G720" s="170"/>
      <c r="H720" s="170"/>
      <c r="I720" s="170"/>
      <c r="J720" s="171"/>
    </row>
    <row r="721" spans="1:23" ht="36.75" customHeight="1" x14ac:dyDescent="0.3">
      <c r="A721" s="4" t="str">
        <f>'Matriz Nº2 Análisis'!A721</f>
        <v>79. 1</v>
      </c>
      <c r="B721" s="13" t="str">
        <f>IF(A721&lt;1,'Matriz Nº1 Identificación'!F721,'Matriz Nº2 Análisis'!B721)</f>
        <v xml:space="preserve"> </v>
      </c>
      <c r="C721" s="13" t="str">
        <f>IFERROR(IF(A721&lt;1,'Matriz Nº1 Identificación'!B721,'Matriz Nº2 Análisis'!E721)," ")</f>
        <v xml:space="preserve"> </v>
      </c>
      <c r="D721" s="13" t="str">
        <f>IF(A721&lt;1,'Matriz Nº1 Identificación'!B721,'Matriz Nº2 Análisis'!I721)</f>
        <v xml:space="preserve"> </v>
      </c>
      <c r="E721" s="102"/>
      <c r="F721" s="103"/>
      <c r="G721" s="103"/>
      <c r="H721" s="103"/>
      <c r="I721" s="96" t="str">
        <f>IFERROR(VLOOKUP(D721,'Tabla 12'!$B$4:$E$6,3,FALSE)," ")</f>
        <v xml:space="preserve"> </v>
      </c>
      <c r="J721" s="95" t="str">
        <f>IFERROR(VLOOKUP(I721,'Tabla 12'!$D$5:$E$6,2,FALSE)," ")</f>
        <v xml:space="preserve"> </v>
      </c>
      <c r="K721" s="10"/>
      <c r="L721" s="10"/>
      <c r="M721" s="9"/>
      <c r="N721" s="10"/>
      <c r="O721" s="10"/>
      <c r="P721" s="10"/>
      <c r="Q721" s="10"/>
      <c r="R721" s="10"/>
      <c r="S721" s="10"/>
      <c r="T721" s="10"/>
      <c r="U721" s="10"/>
      <c r="V721" s="10"/>
      <c r="W721" s="10"/>
    </row>
    <row r="722" spans="1:23" ht="36.75" customHeight="1" x14ac:dyDescent="0.3">
      <c r="A722" s="4" t="str">
        <f>'Matriz Nº2 Análisis'!A722</f>
        <v>79. 2</v>
      </c>
      <c r="B722" s="13" t="str">
        <f>IF(A722&lt;1,'Matriz Nº1 Identificación'!F722,'Matriz Nº2 Análisis'!B722)</f>
        <v xml:space="preserve"> </v>
      </c>
      <c r="C722" s="13" t="str">
        <f>IFERROR(IF(A722&lt;1,'Matriz Nº1 Identificación'!B722,'Matriz Nº2 Análisis'!E722)," ")</f>
        <v xml:space="preserve"> </v>
      </c>
      <c r="D722" s="13" t="str">
        <f>IF(A722&lt;1,'Matriz Nº1 Identificación'!B722,'Matriz Nº2 Análisis'!I722)</f>
        <v xml:space="preserve"> </v>
      </c>
      <c r="E722" s="102"/>
      <c r="F722" s="103"/>
      <c r="G722" s="103"/>
      <c r="H722" s="103"/>
      <c r="I722" s="96" t="str">
        <f>IFERROR(VLOOKUP(D722,'Tabla 12'!$B$4:$E$6,3,FALSE)," ")</f>
        <v xml:space="preserve"> </v>
      </c>
      <c r="J722" s="95" t="str">
        <f>IFERROR(VLOOKUP(I722,'Tabla 12'!$D$5:$E$6,2,FALSE)," ")</f>
        <v xml:space="preserve"> </v>
      </c>
      <c r="K722" s="10"/>
      <c r="L722" s="10"/>
      <c r="M722" s="9"/>
      <c r="N722" s="10"/>
      <c r="O722" s="10"/>
      <c r="P722" s="10"/>
      <c r="Q722" s="10"/>
      <c r="R722" s="10"/>
      <c r="S722" s="10"/>
      <c r="T722" s="10"/>
      <c r="U722" s="10"/>
      <c r="V722" s="10"/>
      <c r="W722" s="10"/>
    </row>
    <row r="723" spans="1:23" ht="36.75" customHeight="1" x14ac:dyDescent="0.3">
      <c r="A723" s="4" t="str">
        <f>'Matriz Nº2 Análisis'!A723</f>
        <v>79. 3</v>
      </c>
      <c r="B723" s="13" t="str">
        <f>IF(A723&lt;1,'Matriz Nº1 Identificación'!F723,'Matriz Nº2 Análisis'!B723)</f>
        <v xml:space="preserve"> </v>
      </c>
      <c r="C723" s="13" t="str">
        <f>IFERROR(IF(A723&lt;1,'Matriz Nº1 Identificación'!B723,'Matriz Nº2 Análisis'!E723)," ")</f>
        <v xml:space="preserve"> </v>
      </c>
      <c r="D723" s="13" t="str">
        <f>IF(A723&lt;1,'Matriz Nº1 Identificación'!B723,'Matriz Nº2 Análisis'!I723)</f>
        <v xml:space="preserve"> </v>
      </c>
      <c r="E723" s="102"/>
      <c r="F723" s="103"/>
      <c r="G723" s="103"/>
      <c r="H723" s="103"/>
      <c r="I723" s="96" t="str">
        <f>IFERROR(VLOOKUP(D723,'Tabla 12'!$B$4:$E$6,3,FALSE)," ")</f>
        <v xml:space="preserve"> </v>
      </c>
      <c r="J723" s="95" t="str">
        <f>IFERROR(VLOOKUP(I723,'Tabla 12'!$D$5:$E$6,2,FALSE)," ")</f>
        <v xml:space="preserve"> </v>
      </c>
      <c r="K723" s="10"/>
      <c r="L723" s="10"/>
      <c r="M723" s="9"/>
      <c r="N723" s="10"/>
      <c r="O723" s="10"/>
      <c r="P723" s="10"/>
      <c r="Q723" s="10"/>
      <c r="R723" s="10"/>
      <c r="S723" s="10"/>
      <c r="T723" s="10"/>
      <c r="U723" s="10"/>
      <c r="V723" s="10"/>
      <c r="W723" s="10"/>
    </row>
    <row r="724" spans="1:23" ht="36.75" customHeight="1" x14ac:dyDescent="0.3">
      <c r="A724" s="4" t="str">
        <f>'Matriz Nº2 Análisis'!A724</f>
        <v>79. 4</v>
      </c>
      <c r="B724" s="13" t="str">
        <f>IF(A724&lt;1,'Matriz Nº1 Identificación'!F724,'Matriz Nº2 Análisis'!B724)</f>
        <v xml:space="preserve"> </v>
      </c>
      <c r="C724" s="13" t="str">
        <f>IFERROR(IF(A724&lt;1,'Matriz Nº1 Identificación'!B724,'Matriz Nº2 Análisis'!E724)," ")</f>
        <v xml:space="preserve"> </v>
      </c>
      <c r="D724" s="13" t="str">
        <f>IF(A724&lt;1,'Matriz Nº1 Identificación'!B724,'Matriz Nº2 Análisis'!I724)</f>
        <v xml:space="preserve"> </v>
      </c>
      <c r="E724" s="102"/>
      <c r="F724" s="103"/>
      <c r="G724" s="103"/>
      <c r="H724" s="103"/>
      <c r="I724" s="96" t="str">
        <f>IFERROR(VLOOKUP(D724,'Tabla 12'!$B$4:$E$6,3,FALSE)," ")</f>
        <v xml:space="preserve"> </v>
      </c>
      <c r="J724" s="95" t="str">
        <f>IFERROR(VLOOKUP(I724,'Tabla 12'!$D$5:$E$6,2,FALSE)," ")</f>
        <v xml:space="preserve"> </v>
      </c>
      <c r="K724" s="10"/>
      <c r="L724" s="10"/>
      <c r="M724" s="9"/>
      <c r="N724" s="10"/>
      <c r="O724" s="10"/>
      <c r="P724" s="10"/>
      <c r="Q724" s="10"/>
      <c r="R724" s="10"/>
      <c r="S724" s="10"/>
      <c r="T724" s="10"/>
      <c r="U724" s="10"/>
      <c r="V724" s="10"/>
      <c r="W724" s="10"/>
    </row>
    <row r="725" spans="1:23" ht="36.75" customHeight="1" x14ac:dyDescent="0.3">
      <c r="A725" s="4" t="str">
        <f>'Matriz Nº2 Análisis'!A725</f>
        <v>79. 5</v>
      </c>
      <c r="B725" s="13" t="str">
        <f>IF(A725&lt;1,'Matriz Nº1 Identificación'!F725,'Matriz Nº2 Análisis'!B725)</f>
        <v xml:space="preserve"> </v>
      </c>
      <c r="C725" s="13" t="str">
        <f>IFERROR(IF(A725&lt;1,'Matriz Nº1 Identificación'!B725,'Matriz Nº2 Análisis'!E725)," ")</f>
        <v xml:space="preserve"> </v>
      </c>
      <c r="D725" s="13" t="str">
        <f>IF(A725&lt;1,'Matriz Nº1 Identificación'!B725,'Matriz Nº2 Análisis'!I725)</f>
        <v xml:space="preserve"> </v>
      </c>
      <c r="E725" s="102"/>
      <c r="F725" s="103"/>
      <c r="G725" s="103"/>
      <c r="H725" s="103"/>
      <c r="I725" s="96" t="str">
        <f>IFERROR(VLOOKUP(D725,'Tabla 12'!$B$4:$E$6,3,FALSE)," ")</f>
        <v xml:space="preserve"> </v>
      </c>
      <c r="J725" s="95" t="str">
        <f>IFERROR(VLOOKUP(I725,'Tabla 12'!$D$5:$E$6,2,FALSE)," ")</f>
        <v xml:space="preserve"> </v>
      </c>
      <c r="K725" s="10"/>
      <c r="L725" s="10"/>
      <c r="M725" s="9"/>
      <c r="N725" s="10"/>
      <c r="O725" s="10"/>
      <c r="P725" s="10"/>
      <c r="Q725" s="10"/>
      <c r="R725" s="10"/>
      <c r="S725" s="10"/>
      <c r="T725" s="10"/>
      <c r="U725" s="10"/>
      <c r="V725" s="10"/>
      <c r="W725" s="10"/>
    </row>
    <row r="726" spans="1:23" ht="36.75" customHeight="1" x14ac:dyDescent="0.3">
      <c r="A726" s="4" t="str">
        <f>'Matriz Nº2 Análisis'!A726</f>
        <v>79. 6</v>
      </c>
      <c r="B726" s="13" t="str">
        <f>IF(A726&lt;1,'Matriz Nº1 Identificación'!F726,'Matriz Nº2 Análisis'!B726)</f>
        <v xml:space="preserve"> </v>
      </c>
      <c r="C726" s="13" t="str">
        <f>IFERROR(IF(A726&lt;1,'Matriz Nº1 Identificación'!B726,'Matriz Nº2 Análisis'!E726)," ")</f>
        <v xml:space="preserve"> </v>
      </c>
      <c r="D726" s="13" t="str">
        <f>IF(A726&lt;1,'Matriz Nº1 Identificación'!B726,'Matriz Nº2 Análisis'!I726)</f>
        <v xml:space="preserve"> </v>
      </c>
      <c r="E726" s="102"/>
      <c r="F726" s="103"/>
      <c r="G726" s="103"/>
      <c r="H726" s="103"/>
      <c r="I726" s="96" t="str">
        <f>IFERROR(VLOOKUP(D726,'Tabla 12'!$B$4:$E$6,3,FALSE)," ")</f>
        <v xml:space="preserve"> </v>
      </c>
      <c r="J726" s="95" t="str">
        <f>IFERROR(VLOOKUP(I726,'Tabla 12'!$D$5:$E$6,2,FALSE)," ")</f>
        <v xml:space="preserve"> </v>
      </c>
      <c r="K726" s="10"/>
      <c r="L726" s="10"/>
      <c r="M726" s="9"/>
      <c r="N726" s="10"/>
      <c r="O726" s="10"/>
      <c r="P726" s="10"/>
      <c r="Q726" s="10"/>
      <c r="R726" s="10"/>
      <c r="S726" s="10"/>
      <c r="T726" s="10"/>
      <c r="U726" s="10"/>
      <c r="V726" s="10"/>
      <c r="W726" s="10"/>
    </row>
    <row r="727" spans="1:23" ht="36.75" customHeight="1" thickBot="1" x14ac:dyDescent="0.35">
      <c r="A727" s="4" t="str">
        <f>'Matriz Nº2 Análisis'!A727</f>
        <v>79. 7</v>
      </c>
      <c r="B727" s="13" t="str">
        <f>IF(A727&lt;1,'Matriz Nº1 Identificación'!F727,'Matriz Nº2 Análisis'!B727)</f>
        <v xml:space="preserve"> </v>
      </c>
      <c r="C727" s="13" t="str">
        <f>IFERROR(IF(A727&lt;1,'Matriz Nº1 Identificación'!B727,'Matriz Nº2 Análisis'!E727)," ")</f>
        <v xml:space="preserve"> </v>
      </c>
      <c r="D727" s="13" t="str">
        <f>IF(A727&lt;1,'Matriz Nº1 Identificación'!B727,'Matriz Nº2 Análisis'!I727)</f>
        <v xml:space="preserve"> </v>
      </c>
      <c r="E727" s="102"/>
      <c r="F727" s="103"/>
      <c r="G727" s="103"/>
      <c r="H727" s="103"/>
      <c r="I727" s="96" t="str">
        <f>IFERROR(VLOOKUP(D727,'Tabla 12'!$B$4:$E$6,3,FALSE)," ")</f>
        <v xml:space="preserve"> </v>
      </c>
      <c r="J727" s="95" t="str">
        <f>IFERROR(VLOOKUP(I727,'Tabla 12'!$D$5:$E$6,2,FALSE)," ")</f>
        <v xml:space="preserve"> </v>
      </c>
      <c r="K727" s="10"/>
      <c r="L727" s="10"/>
      <c r="M727" s="9"/>
      <c r="N727" s="10"/>
      <c r="O727" s="10"/>
      <c r="P727" s="10"/>
      <c r="Q727" s="10"/>
      <c r="R727" s="10"/>
      <c r="S727" s="10"/>
      <c r="T727" s="10"/>
      <c r="U727" s="10"/>
      <c r="V727" s="10"/>
      <c r="W727" s="10"/>
    </row>
    <row r="728" spans="1:23" ht="34.5" customHeight="1" thickBot="1" x14ac:dyDescent="0.35">
      <c r="A728" s="73" t="str">
        <f>'Matriz Nº1 Identificación'!A728</f>
        <v xml:space="preserve">Objetivo Estratégico: </v>
      </c>
      <c r="B728" s="427">
        <f>+'Matriz Nº1 Identificación'!B728:H728</f>
        <v>0</v>
      </c>
      <c r="C728" s="428"/>
      <c r="D728" s="428"/>
      <c r="E728" s="428"/>
      <c r="F728" s="428"/>
      <c r="G728" s="428"/>
      <c r="H728" s="428"/>
      <c r="I728" s="428"/>
      <c r="J728" s="428"/>
    </row>
    <row r="729" spans="1:23" ht="34.5" customHeight="1" x14ac:dyDescent="0.3">
      <c r="A729" s="12" t="str">
        <f>'Matriz Nº1 Identificación'!A729</f>
        <v>Objetivo táctico</v>
      </c>
      <c r="B729" s="168" t="str">
        <f>+'Matriz Nº1 Identificación'!B729:H729</f>
        <v xml:space="preserve">80. </v>
      </c>
      <c r="C729" s="169"/>
      <c r="D729" s="169"/>
      <c r="E729" s="169"/>
      <c r="F729" s="170"/>
      <c r="G729" s="170"/>
      <c r="H729" s="170"/>
      <c r="I729" s="170"/>
      <c r="J729" s="171"/>
    </row>
    <row r="730" spans="1:23" ht="36.75" customHeight="1" x14ac:dyDescent="0.3">
      <c r="A730" s="4" t="str">
        <f>'Matriz Nº2 Análisis'!A730</f>
        <v>80. 1</v>
      </c>
      <c r="B730" s="13" t="str">
        <f>IF(A730&lt;1,'Matriz Nº1 Identificación'!F730,'Matriz Nº2 Análisis'!B730)</f>
        <v xml:space="preserve"> </v>
      </c>
      <c r="C730" s="13" t="str">
        <f>IFERROR(IF(A730&lt;1,'Matriz Nº1 Identificación'!B730,'Matriz Nº2 Análisis'!E730)," ")</f>
        <v xml:space="preserve"> </v>
      </c>
      <c r="D730" s="13" t="str">
        <f>IF(A730&lt;1,'Matriz Nº1 Identificación'!B730,'Matriz Nº2 Análisis'!I730)</f>
        <v xml:space="preserve"> </v>
      </c>
      <c r="E730" s="102"/>
      <c r="F730" s="103"/>
      <c r="G730" s="103"/>
      <c r="H730" s="103"/>
      <c r="I730" s="96" t="str">
        <f>IFERROR(VLOOKUP(D730,'Tabla 12'!$B$4:$E$6,3,FALSE)," ")</f>
        <v xml:space="preserve"> </v>
      </c>
      <c r="J730" s="95" t="str">
        <f>IFERROR(VLOOKUP(I730,'Tabla 12'!$D$5:$E$6,2,FALSE)," ")</f>
        <v xml:space="preserve"> </v>
      </c>
      <c r="K730" s="10"/>
      <c r="L730" s="10"/>
      <c r="M730" s="9"/>
      <c r="N730" s="10"/>
      <c r="O730" s="10"/>
      <c r="P730" s="10"/>
      <c r="Q730" s="10"/>
      <c r="R730" s="10"/>
      <c r="S730" s="10"/>
      <c r="T730" s="10"/>
      <c r="U730" s="10"/>
      <c r="V730" s="10"/>
      <c r="W730" s="10"/>
    </row>
    <row r="731" spans="1:23" ht="36.75" customHeight="1" x14ac:dyDescent="0.3">
      <c r="A731" s="4" t="str">
        <f>'Matriz Nº2 Análisis'!A731</f>
        <v>80. 2</v>
      </c>
      <c r="B731" s="13" t="str">
        <f>IF(A731&lt;1,'Matriz Nº1 Identificación'!F731,'Matriz Nº2 Análisis'!B731)</f>
        <v xml:space="preserve"> </v>
      </c>
      <c r="C731" s="13" t="str">
        <f>IFERROR(IF(A731&lt;1,'Matriz Nº1 Identificación'!B731,'Matriz Nº2 Análisis'!E731)," ")</f>
        <v xml:space="preserve"> </v>
      </c>
      <c r="D731" s="13" t="str">
        <f>IF(A731&lt;1,'Matriz Nº1 Identificación'!B731,'Matriz Nº2 Análisis'!I731)</f>
        <v xml:space="preserve"> </v>
      </c>
      <c r="E731" s="102"/>
      <c r="F731" s="103"/>
      <c r="G731" s="103"/>
      <c r="H731" s="103"/>
      <c r="I731" s="96" t="str">
        <f>IFERROR(VLOOKUP(D731,'Tabla 12'!$B$4:$E$6,3,FALSE)," ")</f>
        <v xml:space="preserve"> </v>
      </c>
      <c r="J731" s="95" t="str">
        <f>IFERROR(VLOOKUP(I731,'Tabla 12'!$D$5:$E$6,2,FALSE)," ")</f>
        <v xml:space="preserve"> </v>
      </c>
      <c r="K731" s="10"/>
      <c r="L731" s="10"/>
      <c r="M731" s="9"/>
      <c r="N731" s="10"/>
      <c r="O731" s="10"/>
      <c r="P731" s="10"/>
      <c r="Q731" s="10"/>
      <c r="R731" s="10"/>
      <c r="S731" s="10"/>
      <c r="T731" s="10"/>
      <c r="U731" s="10"/>
      <c r="V731" s="10"/>
      <c r="W731" s="10"/>
    </row>
    <row r="732" spans="1:23" ht="36.75" customHeight="1" x14ac:dyDescent="0.3">
      <c r="A732" s="4" t="str">
        <f>'Matriz Nº2 Análisis'!A732</f>
        <v>80. 3</v>
      </c>
      <c r="B732" s="13" t="str">
        <f>IF(A732&lt;1,'Matriz Nº1 Identificación'!F732,'Matriz Nº2 Análisis'!B732)</f>
        <v xml:space="preserve"> </v>
      </c>
      <c r="C732" s="13" t="str">
        <f>IFERROR(IF(A732&lt;1,'Matriz Nº1 Identificación'!B732,'Matriz Nº2 Análisis'!E732)," ")</f>
        <v xml:space="preserve"> </v>
      </c>
      <c r="D732" s="13" t="str">
        <f>IF(A732&lt;1,'Matriz Nº1 Identificación'!B732,'Matriz Nº2 Análisis'!I732)</f>
        <v xml:space="preserve"> </v>
      </c>
      <c r="E732" s="102"/>
      <c r="F732" s="103"/>
      <c r="G732" s="103"/>
      <c r="H732" s="103"/>
      <c r="I732" s="96" t="str">
        <f>IFERROR(VLOOKUP(D732,'Tabla 12'!$B$4:$E$6,3,FALSE)," ")</f>
        <v xml:space="preserve"> </v>
      </c>
      <c r="J732" s="95" t="str">
        <f>IFERROR(VLOOKUP(I732,'Tabla 12'!$D$5:$E$6,2,FALSE)," ")</f>
        <v xml:space="preserve"> </v>
      </c>
      <c r="K732" s="10"/>
      <c r="L732" s="10"/>
      <c r="M732" s="9"/>
      <c r="N732" s="10"/>
      <c r="O732" s="10"/>
      <c r="P732" s="10"/>
      <c r="Q732" s="10"/>
      <c r="R732" s="10"/>
      <c r="S732" s="10"/>
      <c r="T732" s="10"/>
      <c r="U732" s="10"/>
      <c r="V732" s="10"/>
      <c r="W732" s="10"/>
    </row>
    <row r="733" spans="1:23" ht="36.75" customHeight="1" x14ac:dyDescent="0.3">
      <c r="A733" s="4" t="str">
        <f>'Matriz Nº2 Análisis'!A733</f>
        <v>80. 4</v>
      </c>
      <c r="B733" s="13" t="str">
        <f>IF(A733&lt;1,'Matriz Nº1 Identificación'!F733,'Matriz Nº2 Análisis'!B733)</f>
        <v xml:space="preserve"> </v>
      </c>
      <c r="C733" s="13" t="str">
        <f>IFERROR(IF(A733&lt;1,'Matriz Nº1 Identificación'!B733,'Matriz Nº2 Análisis'!E733)," ")</f>
        <v xml:space="preserve"> </v>
      </c>
      <c r="D733" s="13" t="str">
        <f>IF(A733&lt;1,'Matriz Nº1 Identificación'!B733,'Matriz Nº2 Análisis'!I733)</f>
        <v xml:space="preserve"> </v>
      </c>
      <c r="E733" s="102"/>
      <c r="F733" s="103"/>
      <c r="G733" s="103"/>
      <c r="H733" s="103"/>
      <c r="I733" s="96" t="str">
        <f>IFERROR(VLOOKUP(D733,'Tabla 12'!$B$4:$E$6,3,FALSE)," ")</f>
        <v xml:space="preserve"> </v>
      </c>
      <c r="J733" s="95" t="str">
        <f>IFERROR(VLOOKUP(I733,'Tabla 12'!$D$5:$E$6,2,FALSE)," ")</f>
        <v xml:space="preserve"> </v>
      </c>
      <c r="K733" s="10"/>
      <c r="L733" s="10"/>
      <c r="M733" s="9"/>
      <c r="N733" s="10"/>
      <c r="O733" s="10"/>
      <c r="P733" s="10"/>
      <c r="Q733" s="10"/>
      <c r="R733" s="10"/>
      <c r="S733" s="10"/>
      <c r="T733" s="10"/>
      <c r="U733" s="10"/>
      <c r="V733" s="10"/>
      <c r="W733" s="10"/>
    </row>
    <row r="734" spans="1:23" ht="36.75" customHeight="1" x14ac:dyDescent="0.3">
      <c r="A734" s="4" t="str">
        <f>'Matriz Nº2 Análisis'!A734</f>
        <v>80. 5</v>
      </c>
      <c r="B734" s="13" t="str">
        <f>IF(A734&lt;1,'Matriz Nº1 Identificación'!F734,'Matriz Nº2 Análisis'!B734)</f>
        <v xml:space="preserve"> </v>
      </c>
      <c r="C734" s="13" t="str">
        <f>IFERROR(IF(A734&lt;1,'Matriz Nº1 Identificación'!B734,'Matriz Nº2 Análisis'!E734)," ")</f>
        <v xml:space="preserve"> </v>
      </c>
      <c r="D734" s="13" t="str">
        <f>IF(A734&lt;1,'Matriz Nº1 Identificación'!B734,'Matriz Nº2 Análisis'!I734)</f>
        <v xml:space="preserve"> </v>
      </c>
      <c r="E734" s="102"/>
      <c r="F734" s="103"/>
      <c r="G734" s="103"/>
      <c r="H734" s="103"/>
      <c r="I734" s="96" t="str">
        <f>IFERROR(VLOOKUP(D734,'Tabla 12'!$B$4:$E$6,3,FALSE)," ")</f>
        <v xml:space="preserve"> </v>
      </c>
      <c r="J734" s="95" t="str">
        <f>IFERROR(VLOOKUP(I734,'Tabla 12'!$D$5:$E$6,2,FALSE)," ")</f>
        <v xml:space="preserve"> </v>
      </c>
      <c r="K734" s="10"/>
      <c r="L734" s="10"/>
      <c r="M734" s="9"/>
      <c r="N734" s="10"/>
      <c r="O734" s="10"/>
      <c r="P734" s="10"/>
      <c r="Q734" s="10"/>
      <c r="R734" s="10"/>
      <c r="S734" s="10"/>
      <c r="T734" s="10"/>
      <c r="U734" s="10"/>
      <c r="V734" s="10"/>
      <c r="W734" s="10"/>
    </row>
    <row r="735" spans="1:23" ht="36.75" customHeight="1" x14ac:dyDescent="0.3">
      <c r="A735" s="4" t="str">
        <f>'Matriz Nº2 Análisis'!A735</f>
        <v>80. 6</v>
      </c>
      <c r="B735" s="13" t="str">
        <f>IF(A735&lt;1,'Matriz Nº1 Identificación'!F735,'Matriz Nº2 Análisis'!B735)</f>
        <v xml:space="preserve"> </v>
      </c>
      <c r="C735" s="13" t="str">
        <f>IFERROR(IF(A735&lt;1,'Matriz Nº1 Identificación'!B735,'Matriz Nº2 Análisis'!E735)," ")</f>
        <v xml:space="preserve"> </v>
      </c>
      <c r="D735" s="13" t="str">
        <f>IF(A735&lt;1,'Matriz Nº1 Identificación'!B735,'Matriz Nº2 Análisis'!I735)</f>
        <v xml:space="preserve"> </v>
      </c>
      <c r="E735" s="102"/>
      <c r="F735" s="103"/>
      <c r="G735" s="103"/>
      <c r="H735" s="103"/>
      <c r="I735" s="96" t="str">
        <f>IFERROR(VLOOKUP(D735,'Tabla 12'!$B$4:$E$6,3,FALSE)," ")</f>
        <v xml:space="preserve"> </v>
      </c>
      <c r="J735" s="95" t="str">
        <f>IFERROR(VLOOKUP(I735,'Tabla 12'!$D$5:$E$6,2,FALSE)," ")</f>
        <v xml:space="preserve"> </v>
      </c>
      <c r="K735" s="10"/>
      <c r="L735" s="10"/>
      <c r="M735" s="9"/>
      <c r="N735" s="10"/>
      <c r="O735" s="10"/>
      <c r="P735" s="10"/>
      <c r="Q735" s="10"/>
      <c r="R735" s="10"/>
      <c r="S735" s="10"/>
      <c r="T735" s="10"/>
      <c r="U735" s="10"/>
      <c r="V735" s="10"/>
      <c r="W735" s="10"/>
    </row>
    <row r="736" spans="1:23" ht="36.75" customHeight="1" thickBot="1" x14ac:dyDescent="0.35">
      <c r="A736" s="4" t="str">
        <f>'Matriz Nº2 Análisis'!A736</f>
        <v>80. 7</v>
      </c>
      <c r="B736" s="13" t="str">
        <f>IF(A736&lt;1,'Matriz Nº1 Identificación'!F736,'Matriz Nº2 Análisis'!B736)</f>
        <v xml:space="preserve"> </v>
      </c>
      <c r="C736" s="13" t="str">
        <f>IFERROR(IF(A736&lt;1,'Matriz Nº1 Identificación'!B736,'Matriz Nº2 Análisis'!E736)," ")</f>
        <v xml:space="preserve"> </v>
      </c>
      <c r="D736" s="13" t="str">
        <f>IF(A736&lt;1,'Matriz Nº1 Identificación'!B736,'Matriz Nº2 Análisis'!I736)</f>
        <v xml:space="preserve"> </v>
      </c>
      <c r="E736" s="102"/>
      <c r="F736" s="103"/>
      <c r="G736" s="103"/>
      <c r="H736" s="103"/>
      <c r="I736" s="96" t="str">
        <f>IFERROR(VLOOKUP(D736,'Tabla 12'!$B$4:$E$6,3,FALSE)," ")</f>
        <v xml:space="preserve"> </v>
      </c>
      <c r="J736" s="95" t="str">
        <f>IFERROR(VLOOKUP(I736,'Tabla 12'!$D$5:$E$6,2,FALSE)," ")</f>
        <v xml:space="preserve"> </v>
      </c>
      <c r="K736" s="10"/>
      <c r="L736" s="10"/>
      <c r="M736" s="9"/>
      <c r="N736" s="10"/>
      <c r="O736" s="10"/>
      <c r="P736" s="10"/>
      <c r="Q736" s="10"/>
      <c r="R736" s="10"/>
      <c r="S736" s="10"/>
      <c r="T736" s="10"/>
      <c r="U736" s="10"/>
      <c r="V736" s="10"/>
      <c r="W736" s="10"/>
    </row>
    <row r="737" spans="1:23" ht="34.5" customHeight="1" thickBot="1" x14ac:dyDescent="0.35">
      <c r="A737" s="73" t="str">
        <f>'Matriz Nº1 Identificación'!A737</f>
        <v xml:space="preserve">Objetivo Estratégico: </v>
      </c>
      <c r="B737" s="427">
        <f>+'Matriz Nº1 Identificación'!B737:H737</f>
        <v>0</v>
      </c>
      <c r="C737" s="428"/>
      <c r="D737" s="428"/>
      <c r="E737" s="428"/>
      <c r="F737" s="428"/>
      <c r="G737" s="428"/>
      <c r="H737" s="428"/>
      <c r="I737" s="428"/>
      <c r="J737" s="428"/>
    </row>
    <row r="738" spans="1:23" ht="34.5" customHeight="1" x14ac:dyDescent="0.3">
      <c r="A738" s="12" t="str">
        <f>'Matriz Nº1 Identificación'!A738</f>
        <v>Objetivo táctico</v>
      </c>
      <c r="B738" s="168" t="str">
        <f>+'Matriz Nº1 Identificación'!B738:H738</f>
        <v xml:space="preserve">81. </v>
      </c>
      <c r="C738" s="169"/>
      <c r="D738" s="169"/>
      <c r="E738" s="169"/>
      <c r="F738" s="170"/>
      <c r="G738" s="170"/>
      <c r="H738" s="170"/>
      <c r="I738" s="170"/>
      <c r="J738" s="171"/>
    </row>
    <row r="739" spans="1:23" ht="36.75" customHeight="1" x14ac:dyDescent="0.3">
      <c r="A739" s="4" t="str">
        <f>'Matriz Nº2 Análisis'!A739</f>
        <v>81. 1</v>
      </c>
      <c r="B739" s="13" t="str">
        <f>IF(A739&lt;1,'Matriz Nº1 Identificación'!F739,'Matriz Nº2 Análisis'!B739)</f>
        <v xml:space="preserve"> </v>
      </c>
      <c r="C739" s="13" t="str">
        <f>IFERROR(IF(A739&lt;1,'Matriz Nº1 Identificación'!B739,'Matriz Nº2 Análisis'!E739)," ")</f>
        <v xml:space="preserve"> </v>
      </c>
      <c r="D739" s="13" t="str">
        <f>IF(A739&lt;1,'Matriz Nº1 Identificación'!B739,'Matriz Nº2 Análisis'!I739)</f>
        <v xml:space="preserve"> </v>
      </c>
      <c r="E739" s="102"/>
      <c r="F739" s="103"/>
      <c r="G739" s="103"/>
      <c r="H739" s="103"/>
      <c r="I739" s="96" t="str">
        <f>IFERROR(VLOOKUP(D739,'Tabla 12'!$B$4:$E$6,3,FALSE)," ")</f>
        <v xml:space="preserve"> </v>
      </c>
      <c r="J739" s="95" t="str">
        <f>IFERROR(VLOOKUP(I739,'Tabla 12'!$D$5:$E$6,2,FALSE)," ")</f>
        <v xml:space="preserve"> </v>
      </c>
      <c r="K739" s="10"/>
      <c r="L739" s="10"/>
      <c r="M739" s="9"/>
      <c r="N739" s="10"/>
      <c r="O739" s="10"/>
      <c r="P739" s="10"/>
      <c r="Q739" s="10"/>
      <c r="R739" s="10"/>
      <c r="S739" s="10"/>
      <c r="T739" s="10"/>
      <c r="U739" s="10"/>
      <c r="V739" s="10"/>
      <c r="W739" s="10"/>
    </row>
    <row r="740" spans="1:23" ht="36.75" customHeight="1" x14ac:dyDescent="0.3">
      <c r="A740" s="4" t="str">
        <f>'Matriz Nº2 Análisis'!A740</f>
        <v>81. 2</v>
      </c>
      <c r="B740" s="13" t="str">
        <f>IF(A740&lt;1,'Matriz Nº1 Identificación'!F740,'Matriz Nº2 Análisis'!B740)</f>
        <v xml:space="preserve"> </v>
      </c>
      <c r="C740" s="13" t="str">
        <f>IFERROR(IF(A740&lt;1,'Matriz Nº1 Identificación'!B740,'Matriz Nº2 Análisis'!E740)," ")</f>
        <v xml:space="preserve"> </v>
      </c>
      <c r="D740" s="13" t="str">
        <f>IF(A740&lt;1,'Matriz Nº1 Identificación'!B740,'Matriz Nº2 Análisis'!I740)</f>
        <v xml:space="preserve"> </v>
      </c>
      <c r="E740" s="102"/>
      <c r="F740" s="103"/>
      <c r="G740" s="103"/>
      <c r="H740" s="103"/>
      <c r="I740" s="96" t="str">
        <f>IFERROR(VLOOKUP(D740,'Tabla 12'!$B$4:$E$6,3,FALSE)," ")</f>
        <v xml:space="preserve"> </v>
      </c>
      <c r="J740" s="95" t="str">
        <f>IFERROR(VLOOKUP(I740,'Tabla 12'!$D$5:$E$6,2,FALSE)," ")</f>
        <v xml:space="preserve"> </v>
      </c>
      <c r="K740" s="10"/>
      <c r="L740" s="10"/>
      <c r="M740" s="9"/>
      <c r="N740" s="10"/>
      <c r="O740" s="10"/>
      <c r="P740" s="10"/>
      <c r="Q740" s="10"/>
      <c r="R740" s="10"/>
      <c r="S740" s="10"/>
      <c r="T740" s="10"/>
      <c r="U740" s="10"/>
      <c r="V740" s="10"/>
      <c r="W740" s="10"/>
    </row>
    <row r="741" spans="1:23" ht="36.75" customHeight="1" x14ac:dyDescent="0.3">
      <c r="A741" s="4" t="str">
        <f>'Matriz Nº2 Análisis'!A741</f>
        <v>81. 3</v>
      </c>
      <c r="B741" s="13" t="str">
        <f>IF(A741&lt;1,'Matriz Nº1 Identificación'!F741,'Matriz Nº2 Análisis'!B741)</f>
        <v xml:space="preserve"> </v>
      </c>
      <c r="C741" s="13" t="str">
        <f>IFERROR(IF(A741&lt;1,'Matriz Nº1 Identificación'!B741,'Matriz Nº2 Análisis'!E741)," ")</f>
        <v xml:space="preserve"> </v>
      </c>
      <c r="D741" s="13" t="str">
        <f>IF(A741&lt;1,'Matriz Nº1 Identificación'!B741,'Matriz Nº2 Análisis'!I741)</f>
        <v xml:space="preserve"> </v>
      </c>
      <c r="E741" s="102"/>
      <c r="F741" s="103"/>
      <c r="G741" s="103"/>
      <c r="H741" s="103"/>
      <c r="I741" s="96" t="str">
        <f>IFERROR(VLOOKUP(D741,'Tabla 12'!$B$4:$E$6,3,FALSE)," ")</f>
        <v xml:space="preserve"> </v>
      </c>
      <c r="J741" s="95" t="str">
        <f>IFERROR(VLOOKUP(I741,'Tabla 12'!$D$5:$E$6,2,FALSE)," ")</f>
        <v xml:space="preserve"> </v>
      </c>
      <c r="K741" s="10"/>
      <c r="L741" s="10"/>
      <c r="M741" s="9"/>
      <c r="N741" s="10"/>
      <c r="O741" s="10"/>
      <c r="P741" s="10"/>
      <c r="Q741" s="10"/>
      <c r="R741" s="10"/>
      <c r="S741" s="10"/>
      <c r="T741" s="10"/>
      <c r="U741" s="10"/>
      <c r="V741" s="10"/>
      <c r="W741" s="10"/>
    </row>
    <row r="742" spans="1:23" ht="36.75" customHeight="1" x14ac:dyDescent="0.3">
      <c r="A742" s="4" t="str">
        <f>'Matriz Nº2 Análisis'!A742</f>
        <v>81. 4</v>
      </c>
      <c r="B742" s="13" t="str">
        <f>IF(A742&lt;1,'Matriz Nº1 Identificación'!F742,'Matriz Nº2 Análisis'!B742)</f>
        <v xml:space="preserve"> </v>
      </c>
      <c r="C742" s="13" t="str">
        <f>IFERROR(IF(A742&lt;1,'Matriz Nº1 Identificación'!B742,'Matriz Nº2 Análisis'!E742)," ")</f>
        <v xml:space="preserve"> </v>
      </c>
      <c r="D742" s="13" t="str">
        <f>IF(A742&lt;1,'Matriz Nº1 Identificación'!B742,'Matriz Nº2 Análisis'!I742)</f>
        <v xml:space="preserve"> </v>
      </c>
      <c r="E742" s="102"/>
      <c r="F742" s="103"/>
      <c r="G742" s="103"/>
      <c r="H742" s="103"/>
      <c r="I742" s="96" t="str">
        <f>IFERROR(VLOOKUP(D742,'Tabla 12'!$B$4:$E$6,3,FALSE)," ")</f>
        <v xml:space="preserve"> </v>
      </c>
      <c r="J742" s="95" t="str">
        <f>IFERROR(VLOOKUP(I742,'Tabla 12'!$D$5:$E$6,2,FALSE)," ")</f>
        <v xml:space="preserve"> </v>
      </c>
      <c r="K742" s="10"/>
      <c r="L742" s="10"/>
      <c r="M742" s="9"/>
      <c r="N742" s="10"/>
      <c r="O742" s="10"/>
      <c r="P742" s="10"/>
      <c r="Q742" s="10"/>
      <c r="R742" s="10"/>
      <c r="S742" s="10"/>
      <c r="T742" s="10"/>
      <c r="U742" s="10"/>
      <c r="V742" s="10"/>
      <c r="W742" s="10"/>
    </row>
    <row r="743" spans="1:23" ht="36.75" customHeight="1" x14ac:dyDescent="0.3">
      <c r="A743" s="4" t="str">
        <f>'Matriz Nº2 Análisis'!A743</f>
        <v>81. 5</v>
      </c>
      <c r="B743" s="13" t="str">
        <f>IF(A743&lt;1,'Matriz Nº1 Identificación'!F743,'Matriz Nº2 Análisis'!B743)</f>
        <v xml:space="preserve"> </v>
      </c>
      <c r="C743" s="13" t="str">
        <f>IFERROR(IF(A743&lt;1,'Matriz Nº1 Identificación'!B743,'Matriz Nº2 Análisis'!E743)," ")</f>
        <v xml:space="preserve"> </v>
      </c>
      <c r="D743" s="13" t="str">
        <f>IF(A743&lt;1,'Matriz Nº1 Identificación'!B743,'Matriz Nº2 Análisis'!I743)</f>
        <v xml:space="preserve"> </v>
      </c>
      <c r="E743" s="102"/>
      <c r="F743" s="103"/>
      <c r="G743" s="103"/>
      <c r="H743" s="103"/>
      <c r="I743" s="96" t="str">
        <f>IFERROR(VLOOKUP(D743,'Tabla 12'!$B$4:$E$6,3,FALSE)," ")</f>
        <v xml:space="preserve"> </v>
      </c>
      <c r="J743" s="95" t="str">
        <f>IFERROR(VLOOKUP(I743,'Tabla 12'!$D$5:$E$6,2,FALSE)," ")</f>
        <v xml:space="preserve"> </v>
      </c>
      <c r="K743" s="10"/>
      <c r="L743" s="10"/>
      <c r="M743" s="9"/>
      <c r="N743" s="10"/>
      <c r="O743" s="10"/>
      <c r="P743" s="10"/>
      <c r="Q743" s="10"/>
      <c r="R743" s="10"/>
      <c r="S743" s="10"/>
      <c r="T743" s="10"/>
      <c r="U743" s="10"/>
      <c r="V743" s="10"/>
      <c r="W743" s="10"/>
    </row>
    <row r="744" spans="1:23" ht="36.75" customHeight="1" x14ac:dyDescent="0.3">
      <c r="A744" s="4" t="str">
        <f>'Matriz Nº2 Análisis'!A744</f>
        <v>81. 6</v>
      </c>
      <c r="B744" s="13" t="str">
        <f>IF(A744&lt;1,'Matriz Nº1 Identificación'!F744,'Matriz Nº2 Análisis'!B744)</f>
        <v xml:space="preserve"> </v>
      </c>
      <c r="C744" s="13" t="str">
        <f>IFERROR(IF(A744&lt;1,'Matriz Nº1 Identificación'!B744,'Matriz Nº2 Análisis'!E744)," ")</f>
        <v xml:space="preserve"> </v>
      </c>
      <c r="D744" s="13" t="str">
        <f>IF(A744&lt;1,'Matriz Nº1 Identificación'!B744,'Matriz Nº2 Análisis'!I744)</f>
        <v xml:space="preserve"> </v>
      </c>
      <c r="E744" s="102"/>
      <c r="F744" s="103"/>
      <c r="G744" s="103"/>
      <c r="H744" s="103"/>
      <c r="I744" s="96" t="str">
        <f>IFERROR(VLOOKUP(D744,'Tabla 12'!$B$4:$E$6,3,FALSE)," ")</f>
        <v xml:space="preserve"> </v>
      </c>
      <c r="J744" s="95" t="str">
        <f>IFERROR(VLOOKUP(I744,'Tabla 12'!$D$5:$E$6,2,FALSE)," ")</f>
        <v xml:space="preserve"> </v>
      </c>
      <c r="K744" s="10"/>
      <c r="L744" s="10"/>
      <c r="M744" s="9"/>
      <c r="N744" s="10"/>
      <c r="O744" s="10"/>
      <c r="P744" s="10"/>
      <c r="Q744" s="10"/>
      <c r="R744" s="10"/>
      <c r="S744" s="10"/>
      <c r="T744" s="10"/>
      <c r="U744" s="10"/>
      <c r="V744" s="10"/>
      <c r="W744" s="10"/>
    </row>
    <row r="745" spans="1:23" ht="36.75" customHeight="1" thickBot="1" x14ac:dyDescent="0.35">
      <c r="A745" s="4" t="str">
        <f>'Matriz Nº2 Análisis'!A745</f>
        <v>81. 7</v>
      </c>
      <c r="B745" s="13" t="str">
        <f>IF(A745&lt;1,'Matriz Nº1 Identificación'!F745,'Matriz Nº2 Análisis'!B745)</f>
        <v xml:space="preserve"> </v>
      </c>
      <c r="C745" s="13" t="str">
        <f>IFERROR(IF(A745&lt;1,'Matriz Nº1 Identificación'!B745,'Matriz Nº2 Análisis'!E745)," ")</f>
        <v xml:space="preserve"> </v>
      </c>
      <c r="D745" s="13" t="str">
        <f>IF(A745&lt;1,'Matriz Nº1 Identificación'!B745,'Matriz Nº2 Análisis'!I745)</f>
        <v xml:space="preserve"> </v>
      </c>
      <c r="E745" s="102"/>
      <c r="F745" s="103"/>
      <c r="G745" s="103"/>
      <c r="H745" s="103"/>
      <c r="I745" s="96" t="str">
        <f>IFERROR(VLOOKUP(D745,'Tabla 12'!$B$4:$E$6,3,FALSE)," ")</f>
        <v xml:space="preserve"> </v>
      </c>
      <c r="J745" s="95" t="str">
        <f>IFERROR(VLOOKUP(I745,'Tabla 12'!$D$5:$E$6,2,FALSE)," ")</f>
        <v xml:space="preserve"> </v>
      </c>
      <c r="K745" s="10"/>
      <c r="L745" s="10"/>
      <c r="M745" s="9"/>
      <c r="N745" s="10"/>
      <c r="O745" s="10"/>
      <c r="P745" s="10"/>
      <c r="Q745" s="10"/>
      <c r="R745" s="10"/>
      <c r="S745" s="10"/>
      <c r="T745" s="10"/>
      <c r="U745" s="10"/>
      <c r="V745" s="10"/>
      <c r="W745" s="10"/>
    </row>
    <row r="746" spans="1:23" ht="34.5" customHeight="1" thickBot="1" x14ac:dyDescent="0.35">
      <c r="A746" s="73" t="str">
        <f>'Matriz Nº1 Identificación'!A746</f>
        <v xml:space="preserve">Objetivo Estratégico: </v>
      </c>
      <c r="B746" s="427">
        <f>+'Matriz Nº1 Identificación'!B746:H746</f>
        <v>0</v>
      </c>
      <c r="C746" s="428"/>
      <c r="D746" s="428"/>
      <c r="E746" s="428"/>
      <c r="F746" s="428"/>
      <c r="G746" s="428"/>
      <c r="H746" s="428"/>
      <c r="I746" s="428"/>
      <c r="J746" s="428"/>
    </row>
    <row r="747" spans="1:23" ht="34.5" customHeight="1" x14ac:dyDescent="0.3">
      <c r="A747" s="12" t="str">
        <f>'Matriz Nº1 Identificación'!A747</f>
        <v>Objetivo táctico</v>
      </c>
      <c r="B747" s="168" t="str">
        <f>+'Matriz Nº1 Identificación'!B747:H747</f>
        <v xml:space="preserve">82. </v>
      </c>
      <c r="C747" s="169"/>
      <c r="D747" s="169"/>
      <c r="E747" s="169"/>
      <c r="F747" s="170"/>
      <c r="G747" s="170"/>
      <c r="H747" s="170"/>
      <c r="I747" s="170"/>
      <c r="J747" s="171"/>
    </row>
    <row r="748" spans="1:23" ht="36.75" customHeight="1" x14ac:dyDescent="0.3">
      <c r="A748" s="4" t="str">
        <f>'Matriz Nº2 Análisis'!A748</f>
        <v>82. 1</v>
      </c>
      <c r="B748" s="13" t="str">
        <f>IF(A748&lt;1,'Matriz Nº1 Identificación'!F748,'Matriz Nº2 Análisis'!B748)</f>
        <v xml:space="preserve"> </v>
      </c>
      <c r="C748" s="13" t="str">
        <f>IFERROR(IF(A748&lt;1,'Matriz Nº1 Identificación'!B748,'Matriz Nº2 Análisis'!E748)," ")</f>
        <v xml:space="preserve"> </v>
      </c>
      <c r="D748" s="13" t="str">
        <f>IF(A748&lt;1,'Matriz Nº1 Identificación'!B748,'Matriz Nº2 Análisis'!I748)</f>
        <v xml:space="preserve"> </v>
      </c>
      <c r="E748" s="102"/>
      <c r="F748" s="103"/>
      <c r="G748" s="103"/>
      <c r="H748" s="103"/>
      <c r="I748" s="96" t="str">
        <f>IFERROR(VLOOKUP(D748,'Tabla 12'!$B$4:$E$6,3,FALSE)," ")</f>
        <v xml:space="preserve"> </v>
      </c>
      <c r="J748" s="95" t="str">
        <f>IFERROR(VLOOKUP(I748,'Tabla 12'!$D$5:$E$6,2,FALSE)," ")</f>
        <v xml:space="preserve"> </v>
      </c>
      <c r="K748" s="10"/>
      <c r="L748" s="10"/>
      <c r="M748" s="9"/>
      <c r="N748" s="10"/>
      <c r="O748" s="10"/>
      <c r="P748" s="10"/>
      <c r="Q748" s="10"/>
      <c r="R748" s="10"/>
      <c r="S748" s="10"/>
      <c r="T748" s="10"/>
      <c r="U748" s="10"/>
      <c r="V748" s="10"/>
      <c r="W748" s="10"/>
    </row>
    <row r="749" spans="1:23" ht="36.75" customHeight="1" x14ac:dyDescent="0.3">
      <c r="A749" s="4" t="str">
        <f>'Matriz Nº2 Análisis'!A749</f>
        <v>82. 2</v>
      </c>
      <c r="B749" s="13" t="str">
        <f>IF(A749&lt;1,'Matriz Nº1 Identificación'!F749,'Matriz Nº2 Análisis'!B749)</f>
        <v xml:space="preserve"> </v>
      </c>
      <c r="C749" s="13" t="str">
        <f>IFERROR(IF(A749&lt;1,'Matriz Nº1 Identificación'!B749,'Matriz Nº2 Análisis'!E749)," ")</f>
        <v xml:space="preserve"> </v>
      </c>
      <c r="D749" s="13" t="str">
        <f>IF(A749&lt;1,'Matriz Nº1 Identificación'!B749,'Matriz Nº2 Análisis'!I749)</f>
        <v xml:space="preserve"> </v>
      </c>
      <c r="E749" s="102"/>
      <c r="F749" s="103"/>
      <c r="G749" s="103"/>
      <c r="H749" s="103"/>
      <c r="I749" s="96" t="str">
        <f>IFERROR(VLOOKUP(D749,'Tabla 12'!$B$4:$E$6,3,FALSE)," ")</f>
        <v xml:space="preserve"> </v>
      </c>
      <c r="J749" s="95" t="str">
        <f>IFERROR(VLOOKUP(I749,'Tabla 12'!$D$5:$E$6,2,FALSE)," ")</f>
        <v xml:space="preserve"> </v>
      </c>
      <c r="K749" s="10"/>
      <c r="L749" s="10"/>
      <c r="M749" s="9"/>
      <c r="N749" s="10"/>
      <c r="O749" s="10"/>
      <c r="P749" s="10"/>
      <c r="Q749" s="10"/>
      <c r="R749" s="10"/>
      <c r="S749" s="10"/>
      <c r="T749" s="10"/>
      <c r="U749" s="10"/>
      <c r="V749" s="10"/>
      <c r="W749" s="10"/>
    </row>
    <row r="750" spans="1:23" ht="36.75" customHeight="1" x14ac:dyDescent="0.3">
      <c r="A750" s="4" t="str">
        <f>'Matriz Nº2 Análisis'!A750</f>
        <v>82. 3</v>
      </c>
      <c r="B750" s="13" t="str">
        <f>IF(A750&lt;1,'Matriz Nº1 Identificación'!F750,'Matriz Nº2 Análisis'!B750)</f>
        <v xml:space="preserve"> </v>
      </c>
      <c r="C750" s="13" t="str">
        <f>IFERROR(IF(A750&lt;1,'Matriz Nº1 Identificación'!B750,'Matriz Nº2 Análisis'!E750)," ")</f>
        <v xml:space="preserve"> </v>
      </c>
      <c r="D750" s="13" t="str">
        <f>IF(A750&lt;1,'Matriz Nº1 Identificación'!B750,'Matriz Nº2 Análisis'!I750)</f>
        <v xml:space="preserve"> </v>
      </c>
      <c r="E750" s="102"/>
      <c r="F750" s="103"/>
      <c r="G750" s="103"/>
      <c r="H750" s="103"/>
      <c r="I750" s="96" t="str">
        <f>IFERROR(VLOOKUP(D750,'Tabla 12'!$B$4:$E$6,3,FALSE)," ")</f>
        <v xml:space="preserve"> </v>
      </c>
      <c r="J750" s="95" t="str">
        <f>IFERROR(VLOOKUP(I750,'Tabla 12'!$D$5:$E$6,2,FALSE)," ")</f>
        <v xml:space="preserve"> </v>
      </c>
      <c r="K750" s="10"/>
      <c r="L750" s="10"/>
      <c r="M750" s="9"/>
      <c r="N750" s="10"/>
      <c r="O750" s="10"/>
      <c r="P750" s="10"/>
      <c r="Q750" s="10"/>
      <c r="R750" s="10"/>
      <c r="S750" s="10"/>
      <c r="T750" s="10"/>
      <c r="U750" s="10"/>
      <c r="V750" s="10"/>
      <c r="W750" s="10"/>
    </row>
    <row r="751" spans="1:23" ht="36.75" customHeight="1" x14ac:dyDescent="0.3">
      <c r="A751" s="4" t="str">
        <f>'Matriz Nº2 Análisis'!A751</f>
        <v>82. 4</v>
      </c>
      <c r="B751" s="13" t="str">
        <f>IF(A751&lt;1,'Matriz Nº1 Identificación'!F751,'Matriz Nº2 Análisis'!B751)</f>
        <v xml:space="preserve"> </v>
      </c>
      <c r="C751" s="13" t="str">
        <f>IFERROR(IF(A751&lt;1,'Matriz Nº1 Identificación'!B751,'Matriz Nº2 Análisis'!E751)," ")</f>
        <v xml:space="preserve"> </v>
      </c>
      <c r="D751" s="13" t="str">
        <f>IF(A751&lt;1,'Matriz Nº1 Identificación'!B751,'Matriz Nº2 Análisis'!I751)</f>
        <v xml:space="preserve"> </v>
      </c>
      <c r="E751" s="102"/>
      <c r="F751" s="103"/>
      <c r="G751" s="103"/>
      <c r="H751" s="103"/>
      <c r="I751" s="96" t="str">
        <f>IFERROR(VLOOKUP(D751,'Tabla 12'!$B$4:$E$6,3,FALSE)," ")</f>
        <v xml:space="preserve"> </v>
      </c>
      <c r="J751" s="95" t="str">
        <f>IFERROR(VLOOKUP(I751,'Tabla 12'!$D$5:$E$6,2,FALSE)," ")</f>
        <v xml:space="preserve"> </v>
      </c>
      <c r="K751" s="10"/>
      <c r="L751" s="10"/>
      <c r="M751" s="9"/>
      <c r="N751" s="10"/>
      <c r="O751" s="10"/>
      <c r="P751" s="10"/>
      <c r="Q751" s="10"/>
      <c r="R751" s="10"/>
      <c r="S751" s="10"/>
      <c r="T751" s="10"/>
      <c r="U751" s="10"/>
      <c r="V751" s="10"/>
      <c r="W751" s="10"/>
    </row>
    <row r="752" spans="1:23" ht="36.75" customHeight="1" x14ac:dyDescent="0.3">
      <c r="A752" s="4" t="str">
        <f>'Matriz Nº2 Análisis'!A752</f>
        <v>82. 5</v>
      </c>
      <c r="B752" s="13" t="str">
        <f>IF(A752&lt;1,'Matriz Nº1 Identificación'!F752,'Matriz Nº2 Análisis'!B752)</f>
        <v xml:space="preserve"> </v>
      </c>
      <c r="C752" s="13" t="str">
        <f>IFERROR(IF(A752&lt;1,'Matriz Nº1 Identificación'!B752,'Matriz Nº2 Análisis'!E752)," ")</f>
        <v xml:space="preserve"> </v>
      </c>
      <c r="D752" s="13" t="str">
        <f>IF(A752&lt;1,'Matriz Nº1 Identificación'!B752,'Matriz Nº2 Análisis'!I752)</f>
        <v xml:space="preserve"> </v>
      </c>
      <c r="E752" s="102"/>
      <c r="F752" s="103"/>
      <c r="G752" s="103"/>
      <c r="H752" s="103"/>
      <c r="I752" s="96" t="str">
        <f>IFERROR(VLOOKUP(D752,'Tabla 12'!$B$4:$E$6,3,FALSE)," ")</f>
        <v xml:space="preserve"> </v>
      </c>
      <c r="J752" s="95" t="str">
        <f>IFERROR(VLOOKUP(I752,'Tabla 12'!$D$5:$E$6,2,FALSE)," ")</f>
        <v xml:space="preserve"> </v>
      </c>
      <c r="K752" s="10"/>
      <c r="L752" s="10"/>
      <c r="M752" s="9"/>
      <c r="N752" s="10"/>
      <c r="O752" s="10"/>
      <c r="P752" s="10"/>
      <c r="Q752" s="10"/>
      <c r="R752" s="10"/>
      <c r="S752" s="10"/>
      <c r="T752" s="10"/>
      <c r="U752" s="10"/>
      <c r="V752" s="10"/>
      <c r="W752" s="10"/>
    </row>
    <row r="753" spans="1:23" ht="36.75" customHeight="1" x14ac:dyDescent="0.3">
      <c r="A753" s="4" t="str">
        <f>'Matriz Nº2 Análisis'!A753</f>
        <v>82. 6</v>
      </c>
      <c r="B753" s="13" t="str">
        <f>IF(A753&lt;1,'Matriz Nº1 Identificación'!F753,'Matriz Nº2 Análisis'!B753)</f>
        <v xml:space="preserve"> </v>
      </c>
      <c r="C753" s="13" t="str">
        <f>IFERROR(IF(A753&lt;1,'Matriz Nº1 Identificación'!B753,'Matriz Nº2 Análisis'!E753)," ")</f>
        <v xml:space="preserve"> </v>
      </c>
      <c r="D753" s="13" t="str">
        <f>IF(A753&lt;1,'Matriz Nº1 Identificación'!B753,'Matriz Nº2 Análisis'!I753)</f>
        <v xml:space="preserve"> </v>
      </c>
      <c r="E753" s="102"/>
      <c r="F753" s="103"/>
      <c r="G753" s="103"/>
      <c r="H753" s="103"/>
      <c r="I753" s="96" t="str">
        <f>IFERROR(VLOOKUP(D753,'Tabla 12'!$B$4:$E$6,3,FALSE)," ")</f>
        <v xml:space="preserve"> </v>
      </c>
      <c r="J753" s="95" t="str">
        <f>IFERROR(VLOOKUP(I753,'Tabla 12'!$D$5:$E$6,2,FALSE)," ")</f>
        <v xml:space="preserve"> </v>
      </c>
      <c r="K753" s="10"/>
      <c r="L753" s="10"/>
      <c r="M753" s="9"/>
      <c r="N753" s="10"/>
      <c r="O753" s="10"/>
      <c r="P753" s="10"/>
      <c r="Q753" s="10"/>
      <c r="R753" s="10"/>
      <c r="S753" s="10"/>
      <c r="T753" s="10"/>
      <c r="U753" s="10"/>
      <c r="V753" s="10"/>
      <c r="W753" s="10"/>
    </row>
    <row r="754" spans="1:23" ht="36.75" customHeight="1" thickBot="1" x14ac:dyDescent="0.35">
      <c r="A754" s="4" t="str">
        <f>'Matriz Nº2 Análisis'!A754</f>
        <v>82. 7</v>
      </c>
      <c r="B754" s="13" t="str">
        <f>IF(A754&lt;1,'Matriz Nº1 Identificación'!F754,'Matriz Nº2 Análisis'!B754)</f>
        <v xml:space="preserve"> </v>
      </c>
      <c r="C754" s="13" t="str">
        <f>IFERROR(IF(A754&lt;1,'Matriz Nº1 Identificación'!B754,'Matriz Nº2 Análisis'!E754)," ")</f>
        <v xml:space="preserve"> </v>
      </c>
      <c r="D754" s="13" t="str">
        <f>IF(A754&lt;1,'Matriz Nº1 Identificación'!B754,'Matriz Nº2 Análisis'!I754)</f>
        <v xml:space="preserve"> </v>
      </c>
      <c r="E754" s="102"/>
      <c r="F754" s="103"/>
      <c r="G754" s="103"/>
      <c r="H754" s="103"/>
      <c r="I754" s="96" t="str">
        <f>IFERROR(VLOOKUP(D754,'Tabla 12'!$B$4:$E$6,3,FALSE)," ")</f>
        <v xml:space="preserve"> </v>
      </c>
      <c r="J754" s="95" t="str">
        <f>IFERROR(VLOOKUP(I754,'Tabla 12'!$D$5:$E$6,2,FALSE)," ")</f>
        <v xml:space="preserve"> </v>
      </c>
      <c r="K754" s="10"/>
      <c r="L754" s="10"/>
      <c r="M754" s="9"/>
      <c r="N754" s="10"/>
      <c r="O754" s="10"/>
      <c r="P754" s="10"/>
      <c r="Q754" s="10"/>
      <c r="R754" s="10"/>
      <c r="S754" s="10"/>
      <c r="T754" s="10"/>
      <c r="U754" s="10"/>
      <c r="V754" s="10"/>
      <c r="W754" s="10"/>
    </row>
    <row r="755" spans="1:23" ht="34.5" customHeight="1" thickBot="1" x14ac:dyDescent="0.35">
      <c r="A755" s="73" t="str">
        <f>'Matriz Nº1 Identificación'!A755</f>
        <v xml:space="preserve">Objetivo Estratégico: </v>
      </c>
      <c r="B755" s="427">
        <f>+'Matriz Nº1 Identificación'!B755:H755</f>
        <v>0</v>
      </c>
      <c r="C755" s="428"/>
      <c r="D755" s="428"/>
      <c r="E755" s="428"/>
      <c r="F755" s="428"/>
      <c r="G755" s="428"/>
      <c r="H755" s="428"/>
      <c r="I755" s="428"/>
      <c r="J755" s="428"/>
    </row>
    <row r="756" spans="1:23" ht="34.5" customHeight="1" x14ac:dyDescent="0.3">
      <c r="A756" s="12" t="str">
        <f>'Matriz Nº1 Identificación'!A756</f>
        <v>Objetivo táctico</v>
      </c>
      <c r="B756" s="168" t="str">
        <f>+'Matriz Nº1 Identificación'!B756:H756</f>
        <v xml:space="preserve">83. </v>
      </c>
      <c r="C756" s="169"/>
      <c r="D756" s="169"/>
      <c r="E756" s="169"/>
      <c r="F756" s="170"/>
      <c r="G756" s="170"/>
      <c r="H756" s="170"/>
      <c r="I756" s="170"/>
      <c r="J756" s="171"/>
    </row>
    <row r="757" spans="1:23" ht="36.75" customHeight="1" x14ac:dyDescent="0.3">
      <c r="A757" s="4" t="str">
        <f>'Matriz Nº2 Análisis'!A757</f>
        <v>83. 1</v>
      </c>
      <c r="B757" s="13" t="str">
        <f>IF(A757&lt;1,'Matriz Nº1 Identificación'!F757,'Matriz Nº2 Análisis'!B757)</f>
        <v xml:space="preserve"> </v>
      </c>
      <c r="C757" s="13" t="str">
        <f>IFERROR(IF(A757&lt;1,'Matriz Nº1 Identificación'!B757,'Matriz Nº2 Análisis'!E757)," ")</f>
        <v xml:space="preserve"> </v>
      </c>
      <c r="D757" s="13" t="str">
        <f>IF(A757&lt;1,'Matriz Nº1 Identificación'!B757,'Matriz Nº2 Análisis'!I757)</f>
        <v xml:space="preserve"> </v>
      </c>
      <c r="E757" s="102"/>
      <c r="F757" s="103"/>
      <c r="G757" s="103"/>
      <c r="H757" s="103"/>
      <c r="I757" s="96" t="str">
        <f>IFERROR(VLOOKUP(D757,'Tabla 12'!$B$4:$E$6,3,FALSE)," ")</f>
        <v xml:space="preserve"> </v>
      </c>
      <c r="J757" s="95" t="str">
        <f>IFERROR(VLOOKUP(I757,'Tabla 12'!$D$5:$E$6,2,FALSE)," ")</f>
        <v xml:space="preserve"> </v>
      </c>
      <c r="K757" s="10"/>
      <c r="L757" s="10"/>
      <c r="M757" s="9"/>
      <c r="N757" s="10"/>
      <c r="O757" s="10"/>
      <c r="P757" s="10"/>
      <c r="Q757" s="10"/>
      <c r="R757" s="10"/>
      <c r="S757" s="10"/>
      <c r="T757" s="10"/>
      <c r="U757" s="10"/>
      <c r="V757" s="10"/>
      <c r="W757" s="10"/>
    </row>
    <row r="758" spans="1:23" ht="36.75" customHeight="1" x14ac:dyDescent="0.3">
      <c r="A758" s="4" t="str">
        <f>'Matriz Nº2 Análisis'!A758</f>
        <v>83. 2</v>
      </c>
      <c r="B758" s="13" t="str">
        <f>IF(A758&lt;1,'Matriz Nº1 Identificación'!F758,'Matriz Nº2 Análisis'!B758)</f>
        <v xml:space="preserve"> </v>
      </c>
      <c r="C758" s="13" t="str">
        <f>IFERROR(IF(A758&lt;1,'Matriz Nº1 Identificación'!B758,'Matriz Nº2 Análisis'!E758)," ")</f>
        <v xml:space="preserve"> </v>
      </c>
      <c r="D758" s="13" t="str">
        <f>IF(A758&lt;1,'Matriz Nº1 Identificación'!B758,'Matriz Nº2 Análisis'!I758)</f>
        <v xml:space="preserve"> </v>
      </c>
      <c r="E758" s="102"/>
      <c r="F758" s="103"/>
      <c r="G758" s="103"/>
      <c r="H758" s="103"/>
      <c r="I758" s="96" t="str">
        <f>IFERROR(VLOOKUP(D758,'Tabla 12'!$B$4:$E$6,3,FALSE)," ")</f>
        <v xml:space="preserve"> </v>
      </c>
      <c r="J758" s="95" t="str">
        <f>IFERROR(VLOOKUP(I758,'Tabla 12'!$D$5:$E$6,2,FALSE)," ")</f>
        <v xml:space="preserve"> </v>
      </c>
      <c r="K758" s="10"/>
      <c r="L758" s="10"/>
      <c r="M758" s="9"/>
      <c r="N758" s="10"/>
      <c r="O758" s="10"/>
      <c r="P758" s="10"/>
      <c r="Q758" s="10"/>
      <c r="R758" s="10"/>
      <c r="S758" s="10"/>
      <c r="T758" s="10"/>
      <c r="U758" s="10"/>
      <c r="V758" s="10"/>
      <c r="W758" s="10"/>
    </row>
    <row r="759" spans="1:23" ht="36.75" customHeight="1" x14ac:dyDescent="0.3">
      <c r="A759" s="4" t="str">
        <f>'Matriz Nº2 Análisis'!A759</f>
        <v>83. 3</v>
      </c>
      <c r="B759" s="13" t="str">
        <f>IF(A759&lt;1,'Matriz Nº1 Identificación'!F759,'Matriz Nº2 Análisis'!B759)</f>
        <v xml:space="preserve"> </v>
      </c>
      <c r="C759" s="13" t="str">
        <f>IFERROR(IF(A759&lt;1,'Matriz Nº1 Identificación'!B759,'Matriz Nº2 Análisis'!E759)," ")</f>
        <v xml:space="preserve"> </v>
      </c>
      <c r="D759" s="13" t="str">
        <f>IF(A759&lt;1,'Matriz Nº1 Identificación'!B759,'Matriz Nº2 Análisis'!I759)</f>
        <v xml:space="preserve"> </v>
      </c>
      <c r="E759" s="102"/>
      <c r="F759" s="103"/>
      <c r="G759" s="103"/>
      <c r="H759" s="103"/>
      <c r="I759" s="96" t="str">
        <f>IFERROR(VLOOKUP(D759,'Tabla 12'!$B$4:$E$6,3,FALSE)," ")</f>
        <v xml:space="preserve"> </v>
      </c>
      <c r="J759" s="95" t="str">
        <f>IFERROR(VLOOKUP(I759,'Tabla 12'!$D$5:$E$6,2,FALSE)," ")</f>
        <v xml:space="preserve"> </v>
      </c>
      <c r="K759" s="10"/>
      <c r="L759" s="10"/>
      <c r="M759" s="9"/>
      <c r="N759" s="10"/>
      <c r="O759" s="10"/>
      <c r="P759" s="10"/>
      <c r="Q759" s="10"/>
      <c r="R759" s="10"/>
      <c r="S759" s="10"/>
      <c r="T759" s="10"/>
      <c r="U759" s="10"/>
      <c r="V759" s="10"/>
      <c r="W759" s="10"/>
    </row>
    <row r="760" spans="1:23" ht="36.75" customHeight="1" x14ac:dyDescent="0.3">
      <c r="A760" s="4" t="str">
        <f>'Matriz Nº2 Análisis'!A760</f>
        <v>83. 4</v>
      </c>
      <c r="B760" s="13" t="str">
        <f>IF(A760&lt;1,'Matriz Nº1 Identificación'!F760,'Matriz Nº2 Análisis'!B760)</f>
        <v xml:space="preserve"> </v>
      </c>
      <c r="C760" s="13" t="str">
        <f>IFERROR(IF(A760&lt;1,'Matriz Nº1 Identificación'!B760,'Matriz Nº2 Análisis'!E760)," ")</f>
        <v xml:space="preserve"> </v>
      </c>
      <c r="D760" s="13" t="str">
        <f>IF(A760&lt;1,'Matriz Nº1 Identificación'!B760,'Matriz Nº2 Análisis'!I760)</f>
        <v xml:space="preserve"> </v>
      </c>
      <c r="E760" s="102"/>
      <c r="F760" s="103"/>
      <c r="G760" s="103"/>
      <c r="H760" s="103"/>
      <c r="I760" s="96" t="str">
        <f>IFERROR(VLOOKUP(D760,'Tabla 12'!$B$4:$E$6,3,FALSE)," ")</f>
        <v xml:space="preserve"> </v>
      </c>
      <c r="J760" s="95" t="str">
        <f>IFERROR(VLOOKUP(I760,'Tabla 12'!$D$5:$E$6,2,FALSE)," ")</f>
        <v xml:space="preserve"> </v>
      </c>
      <c r="K760" s="10"/>
      <c r="L760" s="10"/>
      <c r="M760" s="9"/>
      <c r="N760" s="10"/>
      <c r="O760" s="10"/>
      <c r="P760" s="10"/>
      <c r="Q760" s="10"/>
      <c r="R760" s="10"/>
      <c r="S760" s="10"/>
      <c r="T760" s="10"/>
      <c r="U760" s="10"/>
      <c r="V760" s="10"/>
      <c r="W760" s="10"/>
    </row>
    <row r="761" spans="1:23" ht="36.75" customHeight="1" x14ac:dyDescent="0.3">
      <c r="A761" s="4" t="str">
        <f>'Matriz Nº2 Análisis'!A761</f>
        <v>83. 5</v>
      </c>
      <c r="B761" s="13" t="str">
        <f>IF(A761&lt;1,'Matriz Nº1 Identificación'!F761,'Matriz Nº2 Análisis'!B761)</f>
        <v xml:space="preserve"> </v>
      </c>
      <c r="C761" s="13" t="str">
        <f>IFERROR(IF(A761&lt;1,'Matriz Nº1 Identificación'!B761,'Matriz Nº2 Análisis'!E761)," ")</f>
        <v xml:space="preserve"> </v>
      </c>
      <c r="D761" s="13" t="str">
        <f>IF(A761&lt;1,'Matriz Nº1 Identificación'!B761,'Matriz Nº2 Análisis'!I761)</f>
        <v xml:space="preserve"> </v>
      </c>
      <c r="E761" s="102"/>
      <c r="F761" s="103"/>
      <c r="G761" s="103"/>
      <c r="H761" s="103"/>
      <c r="I761" s="96" t="str">
        <f>IFERROR(VLOOKUP(D761,'Tabla 12'!$B$4:$E$6,3,FALSE)," ")</f>
        <v xml:space="preserve"> </v>
      </c>
      <c r="J761" s="95" t="str">
        <f>IFERROR(VLOOKUP(I761,'Tabla 12'!$D$5:$E$6,2,FALSE)," ")</f>
        <v xml:space="preserve"> </v>
      </c>
      <c r="K761" s="10"/>
      <c r="L761" s="10"/>
      <c r="M761" s="9"/>
      <c r="N761" s="10"/>
      <c r="O761" s="10"/>
      <c r="P761" s="10"/>
      <c r="Q761" s="10"/>
      <c r="R761" s="10"/>
      <c r="S761" s="10"/>
      <c r="T761" s="10"/>
      <c r="U761" s="10"/>
      <c r="V761" s="10"/>
      <c r="W761" s="10"/>
    </row>
    <row r="762" spans="1:23" ht="36.75" customHeight="1" x14ac:dyDescent="0.3">
      <c r="A762" s="4" t="str">
        <f>'Matriz Nº2 Análisis'!A762</f>
        <v>83. 6</v>
      </c>
      <c r="B762" s="13" t="str">
        <f>IF(A762&lt;1,'Matriz Nº1 Identificación'!F762,'Matriz Nº2 Análisis'!B762)</f>
        <v xml:space="preserve"> </v>
      </c>
      <c r="C762" s="13" t="str">
        <f>IFERROR(IF(A762&lt;1,'Matriz Nº1 Identificación'!B762,'Matriz Nº2 Análisis'!E762)," ")</f>
        <v xml:space="preserve"> </v>
      </c>
      <c r="D762" s="13" t="str">
        <f>IF(A762&lt;1,'Matriz Nº1 Identificación'!B762,'Matriz Nº2 Análisis'!I762)</f>
        <v xml:space="preserve"> </v>
      </c>
      <c r="E762" s="102"/>
      <c r="F762" s="103"/>
      <c r="G762" s="103"/>
      <c r="H762" s="103"/>
      <c r="I762" s="96" t="str">
        <f>IFERROR(VLOOKUP(D762,'Tabla 12'!$B$4:$E$6,3,FALSE)," ")</f>
        <v xml:space="preserve"> </v>
      </c>
      <c r="J762" s="95" t="str">
        <f>IFERROR(VLOOKUP(I762,'Tabla 12'!$D$5:$E$6,2,FALSE)," ")</f>
        <v xml:space="preserve"> </v>
      </c>
      <c r="K762" s="10"/>
      <c r="L762" s="10"/>
      <c r="M762" s="9"/>
      <c r="N762" s="10"/>
      <c r="O762" s="10"/>
      <c r="P762" s="10"/>
      <c r="Q762" s="10"/>
      <c r="R762" s="10"/>
      <c r="S762" s="10"/>
      <c r="T762" s="10"/>
      <c r="U762" s="10"/>
      <c r="V762" s="10"/>
      <c r="W762" s="10"/>
    </row>
    <row r="763" spans="1:23" ht="36.75" customHeight="1" thickBot="1" x14ac:dyDescent="0.35">
      <c r="A763" s="4" t="str">
        <f>'Matriz Nº2 Análisis'!A763</f>
        <v>83. 7</v>
      </c>
      <c r="B763" s="13" t="str">
        <f>IF(A763&lt;1,'Matriz Nº1 Identificación'!F763,'Matriz Nº2 Análisis'!B763)</f>
        <v xml:space="preserve"> </v>
      </c>
      <c r="C763" s="13" t="str">
        <f>IFERROR(IF(A763&lt;1,'Matriz Nº1 Identificación'!B763,'Matriz Nº2 Análisis'!E763)," ")</f>
        <v xml:space="preserve"> </v>
      </c>
      <c r="D763" s="13" t="str">
        <f>IF(A763&lt;1,'Matriz Nº1 Identificación'!B763,'Matriz Nº2 Análisis'!I763)</f>
        <v xml:space="preserve"> </v>
      </c>
      <c r="E763" s="102"/>
      <c r="F763" s="103"/>
      <c r="G763" s="103"/>
      <c r="H763" s="103"/>
      <c r="I763" s="96" t="str">
        <f>IFERROR(VLOOKUP(D763,'Tabla 12'!$B$4:$E$6,3,FALSE)," ")</f>
        <v xml:space="preserve"> </v>
      </c>
      <c r="J763" s="95" t="str">
        <f>IFERROR(VLOOKUP(I763,'Tabla 12'!$D$5:$E$6,2,FALSE)," ")</f>
        <v xml:space="preserve"> </v>
      </c>
      <c r="K763" s="10"/>
      <c r="L763" s="10"/>
      <c r="M763" s="9"/>
      <c r="N763" s="10"/>
      <c r="O763" s="10"/>
      <c r="P763" s="10"/>
      <c r="Q763" s="10"/>
      <c r="R763" s="10"/>
      <c r="S763" s="10"/>
      <c r="T763" s="10"/>
      <c r="U763" s="10"/>
      <c r="V763" s="10"/>
      <c r="W763" s="10"/>
    </row>
    <row r="764" spans="1:23" ht="34.5" customHeight="1" thickBot="1" x14ac:dyDescent="0.35">
      <c r="A764" s="73" t="str">
        <f>'Matriz Nº1 Identificación'!A764</f>
        <v xml:space="preserve">Objetivo Estratégico: </v>
      </c>
      <c r="B764" s="427">
        <f>+'Matriz Nº1 Identificación'!B764:H764</f>
        <v>0</v>
      </c>
      <c r="C764" s="428"/>
      <c r="D764" s="428"/>
      <c r="E764" s="428"/>
      <c r="F764" s="428"/>
      <c r="G764" s="428"/>
      <c r="H764" s="428"/>
      <c r="I764" s="428"/>
      <c r="J764" s="428"/>
    </row>
    <row r="765" spans="1:23" ht="34.5" customHeight="1" x14ac:dyDescent="0.3">
      <c r="A765" s="12" t="str">
        <f>'Matriz Nº1 Identificación'!A765</f>
        <v>Objetivo táctico</v>
      </c>
      <c r="B765" s="168" t="str">
        <f>+'Matriz Nº1 Identificación'!B765:H765</f>
        <v xml:space="preserve">84. </v>
      </c>
      <c r="C765" s="169"/>
      <c r="D765" s="169"/>
      <c r="E765" s="169"/>
      <c r="F765" s="170"/>
      <c r="G765" s="170"/>
      <c r="H765" s="170"/>
      <c r="I765" s="170"/>
      <c r="J765" s="171"/>
    </row>
    <row r="766" spans="1:23" ht="36.75" customHeight="1" x14ac:dyDescent="0.3">
      <c r="A766" s="4" t="str">
        <f>'Matriz Nº2 Análisis'!A766</f>
        <v>84. 1</v>
      </c>
      <c r="B766" s="13" t="str">
        <f>IF(A766&lt;1,'Matriz Nº1 Identificación'!F766,'Matriz Nº2 Análisis'!B766)</f>
        <v xml:space="preserve"> </v>
      </c>
      <c r="C766" s="13" t="str">
        <f>IFERROR(IF(A766&lt;1,'Matriz Nº1 Identificación'!B766,'Matriz Nº2 Análisis'!E766)," ")</f>
        <v xml:space="preserve"> </v>
      </c>
      <c r="D766" s="13" t="str">
        <f>IF(A766&lt;1,'Matriz Nº1 Identificación'!B766,'Matriz Nº2 Análisis'!I766)</f>
        <v xml:space="preserve"> </v>
      </c>
      <c r="E766" s="102"/>
      <c r="F766" s="103"/>
      <c r="G766" s="103"/>
      <c r="H766" s="103"/>
      <c r="I766" s="96" t="str">
        <f>IFERROR(VLOOKUP(D766,'Tabla 12'!$B$4:$E$6,3,FALSE)," ")</f>
        <v xml:space="preserve"> </v>
      </c>
      <c r="J766" s="95" t="str">
        <f>IFERROR(VLOOKUP(I766,'Tabla 12'!$D$5:$E$6,2,FALSE)," ")</f>
        <v xml:space="preserve"> </v>
      </c>
      <c r="K766" s="10"/>
      <c r="L766" s="10"/>
      <c r="M766" s="9"/>
      <c r="N766" s="10"/>
      <c r="O766" s="10"/>
      <c r="P766" s="10"/>
      <c r="Q766" s="10"/>
      <c r="R766" s="10"/>
      <c r="S766" s="10"/>
      <c r="T766" s="10"/>
      <c r="U766" s="10"/>
      <c r="V766" s="10"/>
      <c r="W766" s="10"/>
    </row>
    <row r="767" spans="1:23" ht="36.75" customHeight="1" x14ac:dyDescent="0.3">
      <c r="A767" s="4" t="str">
        <f>'Matriz Nº2 Análisis'!A767</f>
        <v>84. 2</v>
      </c>
      <c r="B767" s="13" t="str">
        <f>IF(A767&lt;1,'Matriz Nº1 Identificación'!F767,'Matriz Nº2 Análisis'!B767)</f>
        <v xml:space="preserve"> </v>
      </c>
      <c r="C767" s="13" t="str">
        <f>IFERROR(IF(A767&lt;1,'Matriz Nº1 Identificación'!B767,'Matriz Nº2 Análisis'!E767)," ")</f>
        <v xml:space="preserve"> </v>
      </c>
      <c r="D767" s="13" t="str">
        <f>IF(A767&lt;1,'Matriz Nº1 Identificación'!B767,'Matriz Nº2 Análisis'!I767)</f>
        <v xml:space="preserve"> </v>
      </c>
      <c r="E767" s="102"/>
      <c r="F767" s="103"/>
      <c r="G767" s="103"/>
      <c r="H767" s="103"/>
      <c r="I767" s="96" t="str">
        <f>IFERROR(VLOOKUP(D767,'Tabla 12'!$B$4:$E$6,3,FALSE)," ")</f>
        <v xml:space="preserve"> </v>
      </c>
      <c r="J767" s="95" t="str">
        <f>IFERROR(VLOOKUP(I767,'Tabla 12'!$D$5:$E$6,2,FALSE)," ")</f>
        <v xml:space="preserve"> </v>
      </c>
      <c r="K767" s="10"/>
      <c r="L767" s="10"/>
      <c r="M767" s="9"/>
      <c r="N767" s="10"/>
      <c r="O767" s="10"/>
      <c r="P767" s="10"/>
      <c r="Q767" s="10"/>
      <c r="R767" s="10"/>
      <c r="S767" s="10"/>
      <c r="T767" s="10"/>
      <c r="U767" s="10"/>
      <c r="V767" s="10"/>
      <c r="W767" s="10"/>
    </row>
    <row r="768" spans="1:23" ht="36.75" customHeight="1" x14ac:dyDescent="0.3">
      <c r="A768" s="4" t="str">
        <f>'Matriz Nº2 Análisis'!A768</f>
        <v>84. 3</v>
      </c>
      <c r="B768" s="13" t="str">
        <f>IF(A768&lt;1,'Matriz Nº1 Identificación'!F768,'Matriz Nº2 Análisis'!B768)</f>
        <v xml:space="preserve"> </v>
      </c>
      <c r="C768" s="13" t="str">
        <f>IFERROR(IF(A768&lt;1,'Matriz Nº1 Identificación'!B768,'Matriz Nº2 Análisis'!E768)," ")</f>
        <v xml:space="preserve"> </v>
      </c>
      <c r="D768" s="13" t="str">
        <f>IF(A768&lt;1,'Matriz Nº1 Identificación'!B768,'Matriz Nº2 Análisis'!I768)</f>
        <v xml:space="preserve"> </v>
      </c>
      <c r="E768" s="102"/>
      <c r="F768" s="103"/>
      <c r="G768" s="103"/>
      <c r="H768" s="103"/>
      <c r="I768" s="96" t="str">
        <f>IFERROR(VLOOKUP(D768,'Tabla 12'!$B$4:$E$6,3,FALSE)," ")</f>
        <v xml:space="preserve"> </v>
      </c>
      <c r="J768" s="95" t="str">
        <f>IFERROR(VLOOKUP(I768,'Tabla 12'!$D$5:$E$6,2,FALSE)," ")</f>
        <v xml:space="preserve"> </v>
      </c>
      <c r="K768" s="10"/>
      <c r="L768" s="10"/>
      <c r="M768" s="9"/>
      <c r="N768" s="10"/>
      <c r="O768" s="10"/>
      <c r="P768" s="10"/>
      <c r="Q768" s="10"/>
      <c r="R768" s="10"/>
      <c r="S768" s="10"/>
      <c r="T768" s="10"/>
      <c r="U768" s="10"/>
      <c r="V768" s="10"/>
      <c r="W768" s="10"/>
    </row>
    <row r="769" spans="1:23" ht="36.75" customHeight="1" x14ac:dyDescent="0.3">
      <c r="A769" s="4" t="str">
        <f>'Matriz Nº2 Análisis'!A769</f>
        <v>84. 4</v>
      </c>
      <c r="B769" s="13" t="str">
        <f>IF(A769&lt;1,'Matriz Nº1 Identificación'!F769,'Matriz Nº2 Análisis'!B769)</f>
        <v xml:space="preserve"> </v>
      </c>
      <c r="C769" s="13" t="str">
        <f>IFERROR(IF(A769&lt;1,'Matriz Nº1 Identificación'!B769,'Matriz Nº2 Análisis'!E769)," ")</f>
        <v xml:space="preserve"> </v>
      </c>
      <c r="D769" s="13" t="str">
        <f>IF(A769&lt;1,'Matriz Nº1 Identificación'!B769,'Matriz Nº2 Análisis'!I769)</f>
        <v xml:space="preserve"> </v>
      </c>
      <c r="E769" s="102"/>
      <c r="F769" s="103"/>
      <c r="G769" s="103"/>
      <c r="H769" s="103"/>
      <c r="I769" s="96" t="str">
        <f>IFERROR(VLOOKUP(D769,'Tabla 12'!$B$4:$E$6,3,FALSE)," ")</f>
        <v xml:space="preserve"> </v>
      </c>
      <c r="J769" s="95" t="str">
        <f>IFERROR(VLOOKUP(I769,'Tabla 12'!$D$5:$E$6,2,FALSE)," ")</f>
        <v xml:space="preserve"> </v>
      </c>
      <c r="K769" s="10"/>
      <c r="L769" s="10"/>
      <c r="M769" s="9"/>
      <c r="N769" s="10"/>
      <c r="O769" s="10"/>
      <c r="P769" s="10"/>
      <c r="Q769" s="10"/>
      <c r="R769" s="10"/>
      <c r="S769" s="10"/>
      <c r="T769" s="10"/>
      <c r="U769" s="10"/>
      <c r="V769" s="10"/>
      <c r="W769" s="10"/>
    </row>
    <row r="770" spans="1:23" ht="36.75" customHeight="1" x14ac:dyDescent="0.3">
      <c r="A770" s="4" t="str">
        <f>'Matriz Nº2 Análisis'!A770</f>
        <v>84. 5</v>
      </c>
      <c r="B770" s="13" t="str">
        <f>IF(A770&lt;1,'Matriz Nº1 Identificación'!F770,'Matriz Nº2 Análisis'!B770)</f>
        <v xml:space="preserve"> </v>
      </c>
      <c r="C770" s="13" t="str">
        <f>IFERROR(IF(A770&lt;1,'Matriz Nº1 Identificación'!B770,'Matriz Nº2 Análisis'!E770)," ")</f>
        <v xml:space="preserve"> </v>
      </c>
      <c r="D770" s="13" t="str">
        <f>IF(A770&lt;1,'Matriz Nº1 Identificación'!B770,'Matriz Nº2 Análisis'!I770)</f>
        <v xml:space="preserve"> </v>
      </c>
      <c r="E770" s="102"/>
      <c r="F770" s="103"/>
      <c r="G770" s="103"/>
      <c r="H770" s="103"/>
      <c r="I770" s="96" t="str">
        <f>IFERROR(VLOOKUP(D770,'Tabla 12'!$B$4:$E$6,3,FALSE)," ")</f>
        <v xml:space="preserve"> </v>
      </c>
      <c r="J770" s="95" t="str">
        <f>IFERROR(VLOOKUP(I770,'Tabla 12'!$D$5:$E$6,2,FALSE)," ")</f>
        <v xml:space="preserve"> </v>
      </c>
      <c r="K770" s="10"/>
      <c r="L770" s="10"/>
      <c r="M770" s="9"/>
      <c r="N770" s="10"/>
      <c r="O770" s="10"/>
      <c r="P770" s="10"/>
      <c r="Q770" s="10"/>
      <c r="R770" s="10"/>
      <c r="S770" s="10"/>
      <c r="T770" s="10"/>
      <c r="U770" s="10"/>
      <c r="V770" s="10"/>
      <c r="W770" s="10"/>
    </row>
    <row r="771" spans="1:23" ht="36.75" customHeight="1" x14ac:dyDescent="0.3">
      <c r="A771" s="4" t="str">
        <f>'Matriz Nº2 Análisis'!A771</f>
        <v>84. 6</v>
      </c>
      <c r="B771" s="13" t="str">
        <f>IF(A771&lt;1,'Matriz Nº1 Identificación'!F771,'Matriz Nº2 Análisis'!B771)</f>
        <v xml:space="preserve"> </v>
      </c>
      <c r="C771" s="13" t="str">
        <f>IFERROR(IF(A771&lt;1,'Matriz Nº1 Identificación'!B771,'Matriz Nº2 Análisis'!E771)," ")</f>
        <v xml:space="preserve"> </v>
      </c>
      <c r="D771" s="13" t="str">
        <f>IF(A771&lt;1,'Matriz Nº1 Identificación'!B771,'Matriz Nº2 Análisis'!I771)</f>
        <v xml:space="preserve"> </v>
      </c>
      <c r="E771" s="102"/>
      <c r="F771" s="103"/>
      <c r="G771" s="103"/>
      <c r="H771" s="103"/>
      <c r="I771" s="96" t="str">
        <f>IFERROR(VLOOKUP(D771,'Tabla 12'!$B$4:$E$6,3,FALSE)," ")</f>
        <v xml:space="preserve"> </v>
      </c>
      <c r="J771" s="95" t="str">
        <f>IFERROR(VLOOKUP(I771,'Tabla 12'!$D$5:$E$6,2,FALSE)," ")</f>
        <v xml:space="preserve"> </v>
      </c>
      <c r="K771" s="10"/>
      <c r="L771" s="10"/>
      <c r="M771" s="9"/>
      <c r="N771" s="10"/>
      <c r="O771" s="10"/>
      <c r="P771" s="10"/>
      <c r="Q771" s="10"/>
      <c r="R771" s="10"/>
      <c r="S771" s="10"/>
      <c r="T771" s="10"/>
      <c r="U771" s="10"/>
      <c r="V771" s="10"/>
      <c r="W771" s="10"/>
    </row>
    <row r="772" spans="1:23" ht="36.75" customHeight="1" thickBot="1" x14ac:dyDescent="0.35">
      <c r="A772" s="4" t="str">
        <f>'Matriz Nº2 Análisis'!A772</f>
        <v>84. 7</v>
      </c>
      <c r="B772" s="13" t="str">
        <f>IF(A772&lt;1,'Matriz Nº1 Identificación'!F772,'Matriz Nº2 Análisis'!B772)</f>
        <v xml:space="preserve"> </v>
      </c>
      <c r="C772" s="13" t="str">
        <f>IFERROR(IF(A772&lt;1,'Matriz Nº1 Identificación'!B772,'Matriz Nº2 Análisis'!E772)," ")</f>
        <v xml:space="preserve"> </v>
      </c>
      <c r="D772" s="13" t="str">
        <f>IF(A772&lt;1,'Matriz Nº1 Identificación'!B772,'Matriz Nº2 Análisis'!I772)</f>
        <v xml:space="preserve"> </v>
      </c>
      <c r="E772" s="102"/>
      <c r="F772" s="103"/>
      <c r="G772" s="103"/>
      <c r="H772" s="103"/>
      <c r="I772" s="96" t="str">
        <f>IFERROR(VLOOKUP(D772,'Tabla 12'!$B$4:$E$6,3,FALSE)," ")</f>
        <v xml:space="preserve"> </v>
      </c>
      <c r="J772" s="95" t="str">
        <f>IFERROR(VLOOKUP(I772,'Tabla 12'!$D$5:$E$6,2,FALSE)," ")</f>
        <v xml:space="preserve"> </v>
      </c>
      <c r="K772" s="10"/>
      <c r="L772" s="10"/>
      <c r="M772" s="9"/>
      <c r="N772" s="10"/>
      <c r="O772" s="10"/>
      <c r="P772" s="10"/>
      <c r="Q772" s="10"/>
      <c r="R772" s="10"/>
      <c r="S772" s="10"/>
      <c r="T772" s="10"/>
      <c r="U772" s="10"/>
      <c r="V772" s="10"/>
      <c r="W772" s="10"/>
    </row>
    <row r="773" spans="1:23" ht="34.5" customHeight="1" thickBot="1" x14ac:dyDescent="0.35">
      <c r="A773" s="73" t="str">
        <f>'Matriz Nº1 Identificación'!A773</f>
        <v xml:space="preserve">Objetivo Estratégico: </v>
      </c>
      <c r="B773" s="427">
        <f>+'Matriz Nº1 Identificación'!B773:H773</f>
        <v>0</v>
      </c>
      <c r="C773" s="428"/>
      <c r="D773" s="428"/>
      <c r="E773" s="428"/>
      <c r="F773" s="428"/>
      <c r="G773" s="428"/>
      <c r="H773" s="428"/>
      <c r="I773" s="428"/>
      <c r="J773" s="428"/>
    </row>
    <row r="774" spans="1:23" ht="34.5" customHeight="1" x14ac:dyDescent="0.3">
      <c r="A774" s="12" t="str">
        <f>'Matriz Nº1 Identificación'!A774</f>
        <v>Objetivo táctico</v>
      </c>
      <c r="B774" s="168" t="str">
        <f>+'Matriz Nº1 Identificación'!B774:H774</f>
        <v xml:space="preserve">85. </v>
      </c>
      <c r="C774" s="169"/>
      <c r="D774" s="169"/>
      <c r="E774" s="169"/>
      <c r="F774" s="170"/>
      <c r="G774" s="170"/>
      <c r="H774" s="170"/>
      <c r="I774" s="170"/>
      <c r="J774" s="171"/>
    </row>
    <row r="775" spans="1:23" ht="36.75" customHeight="1" x14ac:dyDescent="0.3">
      <c r="A775" s="4" t="str">
        <f>'Matriz Nº2 Análisis'!A775</f>
        <v>85. 1</v>
      </c>
      <c r="B775" s="13" t="str">
        <f>IF(A775&lt;1,'Matriz Nº1 Identificación'!F775,'Matriz Nº2 Análisis'!B775)</f>
        <v xml:space="preserve"> </v>
      </c>
      <c r="C775" s="13" t="str">
        <f>IFERROR(IF(A775&lt;1,'Matriz Nº1 Identificación'!B775,'Matriz Nº2 Análisis'!E775)," ")</f>
        <v xml:space="preserve"> </v>
      </c>
      <c r="D775" s="13" t="str">
        <f>IF(A775&lt;1,'Matriz Nº1 Identificación'!B775,'Matriz Nº2 Análisis'!I775)</f>
        <v xml:space="preserve"> </v>
      </c>
      <c r="E775" s="102"/>
      <c r="F775" s="103"/>
      <c r="G775" s="103"/>
      <c r="H775" s="103"/>
      <c r="I775" s="96" t="str">
        <f>IFERROR(VLOOKUP(D775,'Tabla 12'!$B$4:$E$6,3,FALSE)," ")</f>
        <v xml:space="preserve"> </v>
      </c>
      <c r="J775" s="95" t="str">
        <f>IFERROR(VLOOKUP(I775,'Tabla 12'!$D$5:$E$6,2,FALSE)," ")</f>
        <v xml:space="preserve"> </v>
      </c>
      <c r="K775" s="10"/>
      <c r="L775" s="10"/>
      <c r="M775" s="9"/>
      <c r="N775" s="10"/>
      <c r="O775" s="10"/>
      <c r="P775" s="10"/>
      <c r="Q775" s="10"/>
      <c r="R775" s="10"/>
      <c r="S775" s="10"/>
      <c r="T775" s="10"/>
      <c r="U775" s="10"/>
      <c r="V775" s="10"/>
      <c r="W775" s="10"/>
    </row>
    <row r="776" spans="1:23" ht="36.75" customHeight="1" x14ac:dyDescent="0.3">
      <c r="A776" s="4" t="str">
        <f>'Matriz Nº2 Análisis'!A776</f>
        <v>85. 2</v>
      </c>
      <c r="B776" s="13" t="str">
        <f>IF(A776&lt;1,'Matriz Nº1 Identificación'!F776,'Matriz Nº2 Análisis'!B776)</f>
        <v xml:space="preserve"> </v>
      </c>
      <c r="C776" s="13" t="str">
        <f>IFERROR(IF(A776&lt;1,'Matriz Nº1 Identificación'!B776,'Matriz Nº2 Análisis'!E776)," ")</f>
        <v xml:space="preserve"> </v>
      </c>
      <c r="D776" s="13" t="str">
        <f>IF(A776&lt;1,'Matriz Nº1 Identificación'!B776,'Matriz Nº2 Análisis'!I776)</f>
        <v xml:space="preserve"> </v>
      </c>
      <c r="E776" s="102"/>
      <c r="F776" s="103"/>
      <c r="G776" s="103"/>
      <c r="H776" s="103"/>
      <c r="I776" s="96" t="str">
        <f>IFERROR(VLOOKUP(D776,'Tabla 12'!$B$4:$E$6,3,FALSE)," ")</f>
        <v xml:space="preserve"> </v>
      </c>
      <c r="J776" s="95" t="str">
        <f>IFERROR(VLOOKUP(I776,'Tabla 12'!$D$5:$E$6,2,FALSE)," ")</f>
        <v xml:space="preserve"> </v>
      </c>
      <c r="K776" s="10"/>
      <c r="L776" s="10"/>
      <c r="M776" s="9"/>
      <c r="N776" s="10"/>
      <c r="O776" s="10"/>
      <c r="P776" s="10"/>
      <c r="Q776" s="10"/>
      <c r="R776" s="10"/>
      <c r="S776" s="10"/>
      <c r="T776" s="10"/>
      <c r="U776" s="10"/>
      <c r="V776" s="10"/>
      <c r="W776" s="10"/>
    </row>
    <row r="777" spans="1:23" ht="36.75" customHeight="1" x14ac:dyDescent="0.3">
      <c r="A777" s="4" t="str">
        <f>'Matriz Nº2 Análisis'!A777</f>
        <v>85. 3</v>
      </c>
      <c r="B777" s="13" t="str">
        <f>IF(A777&lt;1,'Matriz Nº1 Identificación'!F777,'Matriz Nº2 Análisis'!B777)</f>
        <v xml:space="preserve"> </v>
      </c>
      <c r="C777" s="13" t="str">
        <f>IFERROR(IF(A777&lt;1,'Matriz Nº1 Identificación'!B777,'Matriz Nº2 Análisis'!E777)," ")</f>
        <v xml:space="preserve"> </v>
      </c>
      <c r="D777" s="13" t="str">
        <f>IF(A777&lt;1,'Matriz Nº1 Identificación'!B777,'Matriz Nº2 Análisis'!I777)</f>
        <v xml:space="preserve"> </v>
      </c>
      <c r="E777" s="102"/>
      <c r="F777" s="103"/>
      <c r="G777" s="103"/>
      <c r="H777" s="103"/>
      <c r="I777" s="96" t="str">
        <f>IFERROR(VLOOKUP(D777,'Tabla 12'!$B$4:$E$6,3,FALSE)," ")</f>
        <v xml:space="preserve"> </v>
      </c>
      <c r="J777" s="95" t="str">
        <f>IFERROR(VLOOKUP(I777,'Tabla 12'!$D$5:$E$6,2,FALSE)," ")</f>
        <v xml:space="preserve"> </v>
      </c>
      <c r="K777" s="10"/>
      <c r="L777" s="10"/>
      <c r="M777" s="9"/>
      <c r="N777" s="10"/>
      <c r="O777" s="10"/>
      <c r="P777" s="10"/>
      <c r="Q777" s="10"/>
      <c r="R777" s="10"/>
      <c r="S777" s="10"/>
      <c r="T777" s="10"/>
      <c r="U777" s="10"/>
      <c r="V777" s="10"/>
      <c r="W777" s="10"/>
    </row>
    <row r="778" spans="1:23" ht="36.75" customHeight="1" x14ac:dyDescent="0.3">
      <c r="A778" s="4" t="str">
        <f>'Matriz Nº2 Análisis'!A778</f>
        <v>85. 4</v>
      </c>
      <c r="B778" s="13" t="str">
        <f>IF(A778&lt;1,'Matriz Nº1 Identificación'!F778,'Matriz Nº2 Análisis'!B778)</f>
        <v xml:space="preserve"> </v>
      </c>
      <c r="C778" s="13" t="str">
        <f>IFERROR(IF(A778&lt;1,'Matriz Nº1 Identificación'!B778,'Matriz Nº2 Análisis'!E778)," ")</f>
        <v xml:space="preserve"> </v>
      </c>
      <c r="D778" s="13" t="str">
        <f>IF(A778&lt;1,'Matriz Nº1 Identificación'!B778,'Matriz Nº2 Análisis'!I778)</f>
        <v xml:space="preserve"> </v>
      </c>
      <c r="E778" s="102"/>
      <c r="F778" s="103"/>
      <c r="G778" s="103"/>
      <c r="H778" s="103"/>
      <c r="I778" s="96" t="str">
        <f>IFERROR(VLOOKUP(D778,'Tabla 12'!$B$4:$E$6,3,FALSE)," ")</f>
        <v xml:space="preserve"> </v>
      </c>
      <c r="J778" s="95" t="str">
        <f>IFERROR(VLOOKUP(I778,'Tabla 12'!$D$5:$E$6,2,FALSE)," ")</f>
        <v xml:space="preserve"> </v>
      </c>
      <c r="K778" s="10"/>
      <c r="L778" s="10"/>
      <c r="M778" s="9"/>
      <c r="N778" s="10"/>
      <c r="O778" s="10"/>
      <c r="P778" s="10"/>
      <c r="Q778" s="10"/>
      <c r="R778" s="10"/>
      <c r="S778" s="10"/>
      <c r="T778" s="10"/>
      <c r="U778" s="10"/>
      <c r="V778" s="10"/>
      <c r="W778" s="10"/>
    </row>
    <row r="779" spans="1:23" ht="36.75" customHeight="1" x14ac:dyDescent="0.3">
      <c r="A779" s="4" t="str">
        <f>'Matriz Nº2 Análisis'!A779</f>
        <v>85. 5</v>
      </c>
      <c r="B779" s="13" t="str">
        <f>IF(A779&lt;1,'Matriz Nº1 Identificación'!F779,'Matriz Nº2 Análisis'!B779)</f>
        <v xml:space="preserve"> </v>
      </c>
      <c r="C779" s="13" t="str">
        <f>IFERROR(IF(A779&lt;1,'Matriz Nº1 Identificación'!B779,'Matriz Nº2 Análisis'!E779)," ")</f>
        <v xml:space="preserve"> </v>
      </c>
      <c r="D779" s="13" t="str">
        <f>IF(A779&lt;1,'Matriz Nº1 Identificación'!B779,'Matriz Nº2 Análisis'!I779)</f>
        <v xml:space="preserve"> </v>
      </c>
      <c r="E779" s="102"/>
      <c r="F779" s="103"/>
      <c r="G779" s="103"/>
      <c r="H779" s="103"/>
      <c r="I779" s="96" t="str">
        <f>IFERROR(VLOOKUP(D779,'Tabla 12'!$B$4:$E$6,3,FALSE)," ")</f>
        <v xml:space="preserve"> </v>
      </c>
      <c r="J779" s="95" t="str">
        <f>IFERROR(VLOOKUP(I779,'Tabla 12'!$D$5:$E$6,2,FALSE)," ")</f>
        <v xml:space="preserve"> </v>
      </c>
      <c r="K779" s="10"/>
      <c r="L779" s="10"/>
      <c r="M779" s="9"/>
      <c r="N779" s="10"/>
      <c r="O779" s="10"/>
      <c r="P779" s="10"/>
      <c r="Q779" s="10"/>
      <c r="R779" s="10"/>
      <c r="S779" s="10"/>
      <c r="T779" s="10"/>
      <c r="U779" s="10"/>
      <c r="V779" s="10"/>
      <c r="W779" s="10"/>
    </row>
    <row r="780" spans="1:23" ht="36.75" customHeight="1" x14ac:dyDescent="0.3">
      <c r="A780" s="4" t="str">
        <f>'Matriz Nº2 Análisis'!A780</f>
        <v>85. 6</v>
      </c>
      <c r="B780" s="13" t="str">
        <f>IF(A780&lt;1,'Matriz Nº1 Identificación'!F780,'Matriz Nº2 Análisis'!B780)</f>
        <v xml:space="preserve"> </v>
      </c>
      <c r="C780" s="13" t="str">
        <f>IFERROR(IF(A780&lt;1,'Matriz Nº1 Identificación'!B780,'Matriz Nº2 Análisis'!E780)," ")</f>
        <v xml:space="preserve"> </v>
      </c>
      <c r="D780" s="13" t="str">
        <f>IF(A780&lt;1,'Matriz Nº1 Identificación'!B780,'Matriz Nº2 Análisis'!I780)</f>
        <v xml:space="preserve"> </v>
      </c>
      <c r="E780" s="102"/>
      <c r="F780" s="103"/>
      <c r="G780" s="103"/>
      <c r="H780" s="103"/>
      <c r="I780" s="96" t="str">
        <f>IFERROR(VLOOKUP(D780,'Tabla 12'!$B$4:$E$6,3,FALSE)," ")</f>
        <v xml:space="preserve"> </v>
      </c>
      <c r="J780" s="95" t="str">
        <f>IFERROR(VLOOKUP(I780,'Tabla 12'!$D$5:$E$6,2,FALSE)," ")</f>
        <v xml:space="preserve"> </v>
      </c>
      <c r="K780" s="10"/>
      <c r="L780" s="10"/>
      <c r="M780" s="9"/>
      <c r="N780" s="10"/>
      <c r="O780" s="10"/>
      <c r="P780" s="10"/>
      <c r="Q780" s="10"/>
      <c r="R780" s="10"/>
      <c r="S780" s="10"/>
      <c r="T780" s="10"/>
      <c r="U780" s="10"/>
      <c r="V780" s="10"/>
      <c r="W780" s="10"/>
    </row>
    <row r="781" spans="1:23" ht="36.75" customHeight="1" thickBot="1" x14ac:dyDescent="0.35">
      <c r="A781" s="4" t="str">
        <f>'Matriz Nº2 Análisis'!A781</f>
        <v>85. 7</v>
      </c>
      <c r="B781" s="13" t="str">
        <f>IF(A781&lt;1,'Matriz Nº1 Identificación'!F781,'Matriz Nº2 Análisis'!B781)</f>
        <v xml:space="preserve"> </v>
      </c>
      <c r="C781" s="13" t="str">
        <f>IFERROR(IF(A781&lt;1,'Matriz Nº1 Identificación'!B781,'Matriz Nº2 Análisis'!E781)," ")</f>
        <v xml:space="preserve"> </v>
      </c>
      <c r="D781" s="13" t="str">
        <f>IF(A781&lt;1,'Matriz Nº1 Identificación'!B781,'Matriz Nº2 Análisis'!I781)</f>
        <v xml:space="preserve"> </v>
      </c>
      <c r="E781" s="102"/>
      <c r="F781" s="103"/>
      <c r="G781" s="103"/>
      <c r="H781" s="103"/>
      <c r="I781" s="96" t="str">
        <f>IFERROR(VLOOKUP(D781,'Tabla 12'!$B$4:$E$6,3,FALSE)," ")</f>
        <v xml:space="preserve"> </v>
      </c>
      <c r="J781" s="95" t="str">
        <f>IFERROR(VLOOKUP(I781,'Tabla 12'!$D$5:$E$6,2,FALSE)," ")</f>
        <v xml:space="preserve"> </v>
      </c>
      <c r="K781" s="10"/>
      <c r="L781" s="10"/>
      <c r="M781" s="9"/>
      <c r="N781" s="10"/>
      <c r="O781" s="10"/>
      <c r="P781" s="10"/>
      <c r="Q781" s="10"/>
      <c r="R781" s="10"/>
      <c r="S781" s="10"/>
      <c r="T781" s="10"/>
      <c r="U781" s="10"/>
      <c r="V781" s="10"/>
      <c r="W781" s="10"/>
    </row>
    <row r="782" spans="1:23" ht="34.5" customHeight="1" thickBot="1" x14ac:dyDescent="0.35">
      <c r="A782" s="73" t="str">
        <f>'Matriz Nº1 Identificación'!A782</f>
        <v xml:space="preserve">Objetivo Estratégico: </v>
      </c>
      <c r="B782" s="427">
        <f>+'Matriz Nº1 Identificación'!B782:H782</f>
        <v>0</v>
      </c>
      <c r="C782" s="428"/>
      <c r="D782" s="428"/>
      <c r="E782" s="428"/>
      <c r="F782" s="428"/>
      <c r="G782" s="428"/>
      <c r="H782" s="428"/>
      <c r="I782" s="428"/>
      <c r="J782" s="428"/>
    </row>
    <row r="783" spans="1:23" ht="34.5" customHeight="1" x14ac:dyDescent="0.3">
      <c r="A783" s="12" t="str">
        <f>'Matriz Nº1 Identificación'!A783</f>
        <v>Objetivo táctico</v>
      </c>
      <c r="B783" s="168" t="str">
        <f>+'Matriz Nº1 Identificación'!B783:H783</f>
        <v xml:space="preserve">86. </v>
      </c>
      <c r="C783" s="169"/>
      <c r="D783" s="169"/>
      <c r="E783" s="169"/>
      <c r="F783" s="170"/>
      <c r="G783" s="170"/>
      <c r="H783" s="170"/>
      <c r="I783" s="170"/>
      <c r="J783" s="171"/>
    </row>
    <row r="784" spans="1:23" ht="36.75" customHeight="1" x14ac:dyDescent="0.3">
      <c r="A784" s="4" t="str">
        <f>'Matriz Nº2 Análisis'!A784</f>
        <v>86. 1</v>
      </c>
      <c r="B784" s="13" t="str">
        <f>IF(A784&lt;1,'Matriz Nº1 Identificación'!F784,'Matriz Nº2 Análisis'!B784)</f>
        <v xml:space="preserve"> </v>
      </c>
      <c r="C784" s="13" t="str">
        <f>IFERROR(IF(A784&lt;1,'Matriz Nº1 Identificación'!B784,'Matriz Nº2 Análisis'!E784)," ")</f>
        <v xml:space="preserve"> </v>
      </c>
      <c r="D784" s="13" t="str">
        <f>IF(A784&lt;1,'Matriz Nº1 Identificación'!B784,'Matriz Nº2 Análisis'!I784)</f>
        <v xml:space="preserve"> </v>
      </c>
      <c r="E784" s="102"/>
      <c r="F784" s="103"/>
      <c r="G784" s="103"/>
      <c r="H784" s="103"/>
      <c r="I784" s="96" t="str">
        <f>IFERROR(VLOOKUP(D784,'Tabla 12'!$B$4:$E$6,3,FALSE)," ")</f>
        <v xml:space="preserve"> </v>
      </c>
      <c r="J784" s="95" t="str">
        <f>IFERROR(VLOOKUP(I784,'Tabla 12'!$D$5:$E$6,2,FALSE)," ")</f>
        <v xml:space="preserve"> </v>
      </c>
      <c r="K784" s="10"/>
      <c r="L784" s="10"/>
      <c r="M784" s="9"/>
      <c r="N784" s="10"/>
      <c r="O784" s="10"/>
      <c r="P784" s="10"/>
      <c r="Q784" s="10"/>
      <c r="R784" s="10"/>
      <c r="S784" s="10"/>
      <c r="T784" s="10"/>
      <c r="U784" s="10"/>
      <c r="V784" s="10"/>
      <c r="W784" s="10"/>
    </row>
    <row r="785" spans="1:23" ht="36.75" customHeight="1" x14ac:dyDescent="0.3">
      <c r="A785" s="4" t="str">
        <f>'Matriz Nº2 Análisis'!A785</f>
        <v>86. 2</v>
      </c>
      <c r="B785" s="13" t="str">
        <f>IF(A785&lt;1,'Matriz Nº1 Identificación'!F785,'Matriz Nº2 Análisis'!B785)</f>
        <v xml:space="preserve"> </v>
      </c>
      <c r="C785" s="13" t="str">
        <f>IFERROR(IF(A785&lt;1,'Matriz Nº1 Identificación'!B785,'Matriz Nº2 Análisis'!E785)," ")</f>
        <v xml:space="preserve"> </v>
      </c>
      <c r="D785" s="13" t="str">
        <f>IF(A785&lt;1,'Matriz Nº1 Identificación'!B785,'Matriz Nº2 Análisis'!I785)</f>
        <v xml:space="preserve"> </v>
      </c>
      <c r="E785" s="102"/>
      <c r="F785" s="103"/>
      <c r="G785" s="103"/>
      <c r="H785" s="103"/>
      <c r="I785" s="96" t="str">
        <f>IFERROR(VLOOKUP(D785,'Tabla 12'!$B$4:$E$6,3,FALSE)," ")</f>
        <v xml:space="preserve"> </v>
      </c>
      <c r="J785" s="95" t="str">
        <f>IFERROR(VLOOKUP(I785,'Tabla 12'!$D$5:$E$6,2,FALSE)," ")</f>
        <v xml:space="preserve"> </v>
      </c>
      <c r="K785" s="10"/>
      <c r="L785" s="10"/>
      <c r="M785" s="9"/>
      <c r="N785" s="10"/>
      <c r="O785" s="10"/>
      <c r="P785" s="10"/>
      <c r="Q785" s="10"/>
      <c r="R785" s="10"/>
      <c r="S785" s="10"/>
      <c r="T785" s="10"/>
      <c r="U785" s="10"/>
      <c r="V785" s="10"/>
      <c r="W785" s="10"/>
    </row>
    <row r="786" spans="1:23" ht="36.75" customHeight="1" x14ac:dyDescent="0.3">
      <c r="A786" s="4" t="str">
        <f>'Matriz Nº2 Análisis'!A786</f>
        <v>86. 3</v>
      </c>
      <c r="B786" s="13" t="str">
        <f>IF(A786&lt;1,'Matriz Nº1 Identificación'!F786,'Matriz Nº2 Análisis'!B786)</f>
        <v xml:space="preserve"> </v>
      </c>
      <c r="C786" s="13" t="str">
        <f>IFERROR(IF(A786&lt;1,'Matriz Nº1 Identificación'!B786,'Matriz Nº2 Análisis'!E786)," ")</f>
        <v xml:space="preserve"> </v>
      </c>
      <c r="D786" s="13" t="str">
        <f>IF(A786&lt;1,'Matriz Nº1 Identificación'!B786,'Matriz Nº2 Análisis'!I786)</f>
        <v xml:space="preserve"> </v>
      </c>
      <c r="E786" s="102"/>
      <c r="F786" s="103"/>
      <c r="G786" s="103"/>
      <c r="H786" s="103"/>
      <c r="I786" s="96" t="str">
        <f>IFERROR(VLOOKUP(D786,'Tabla 12'!$B$4:$E$6,3,FALSE)," ")</f>
        <v xml:space="preserve"> </v>
      </c>
      <c r="J786" s="95" t="str">
        <f>IFERROR(VLOOKUP(I786,'Tabla 12'!$D$5:$E$6,2,FALSE)," ")</f>
        <v xml:space="preserve"> </v>
      </c>
      <c r="K786" s="10"/>
      <c r="L786" s="10"/>
      <c r="M786" s="9"/>
      <c r="N786" s="10"/>
      <c r="O786" s="10"/>
      <c r="P786" s="10"/>
      <c r="Q786" s="10"/>
      <c r="R786" s="10"/>
      <c r="S786" s="10"/>
      <c r="T786" s="10"/>
      <c r="U786" s="10"/>
      <c r="V786" s="10"/>
      <c r="W786" s="10"/>
    </row>
    <row r="787" spans="1:23" ht="36.75" customHeight="1" x14ac:dyDescent="0.3">
      <c r="A787" s="4" t="str">
        <f>'Matriz Nº2 Análisis'!A787</f>
        <v>86. 4</v>
      </c>
      <c r="B787" s="13" t="str">
        <f>IF(A787&lt;1,'Matriz Nº1 Identificación'!F787,'Matriz Nº2 Análisis'!B787)</f>
        <v xml:space="preserve"> </v>
      </c>
      <c r="C787" s="13" t="str">
        <f>IFERROR(IF(A787&lt;1,'Matriz Nº1 Identificación'!B787,'Matriz Nº2 Análisis'!E787)," ")</f>
        <v xml:space="preserve"> </v>
      </c>
      <c r="D787" s="13" t="str">
        <f>IF(A787&lt;1,'Matriz Nº1 Identificación'!B787,'Matriz Nº2 Análisis'!I787)</f>
        <v xml:space="preserve"> </v>
      </c>
      <c r="E787" s="102"/>
      <c r="F787" s="103"/>
      <c r="G787" s="103"/>
      <c r="H787" s="103"/>
      <c r="I787" s="96" t="str">
        <f>IFERROR(VLOOKUP(D787,'Tabla 12'!$B$4:$E$6,3,FALSE)," ")</f>
        <v xml:space="preserve"> </v>
      </c>
      <c r="J787" s="95" t="str">
        <f>IFERROR(VLOOKUP(I787,'Tabla 12'!$D$5:$E$6,2,FALSE)," ")</f>
        <v xml:space="preserve"> </v>
      </c>
      <c r="K787" s="10"/>
      <c r="L787" s="10"/>
      <c r="M787" s="9"/>
      <c r="N787" s="10"/>
      <c r="O787" s="10"/>
      <c r="P787" s="10"/>
      <c r="Q787" s="10"/>
      <c r="R787" s="10"/>
      <c r="S787" s="10"/>
      <c r="T787" s="10"/>
      <c r="U787" s="10"/>
      <c r="V787" s="10"/>
      <c r="W787" s="10"/>
    </row>
    <row r="788" spans="1:23" ht="36.75" customHeight="1" x14ac:dyDescent="0.3">
      <c r="A788" s="4" t="str">
        <f>'Matriz Nº2 Análisis'!A788</f>
        <v>86. 5</v>
      </c>
      <c r="B788" s="13" t="str">
        <f>IF(A788&lt;1,'Matriz Nº1 Identificación'!F788,'Matriz Nº2 Análisis'!B788)</f>
        <v xml:space="preserve"> </v>
      </c>
      <c r="C788" s="13" t="str">
        <f>IFERROR(IF(A788&lt;1,'Matriz Nº1 Identificación'!B788,'Matriz Nº2 Análisis'!E788)," ")</f>
        <v xml:space="preserve"> </v>
      </c>
      <c r="D788" s="13" t="str">
        <f>IF(A788&lt;1,'Matriz Nº1 Identificación'!B788,'Matriz Nº2 Análisis'!I788)</f>
        <v xml:space="preserve"> </v>
      </c>
      <c r="E788" s="102"/>
      <c r="F788" s="103"/>
      <c r="G788" s="103"/>
      <c r="H788" s="103"/>
      <c r="I788" s="96" t="str">
        <f>IFERROR(VLOOKUP(D788,'Tabla 12'!$B$4:$E$6,3,FALSE)," ")</f>
        <v xml:space="preserve"> </v>
      </c>
      <c r="J788" s="95" t="str">
        <f>IFERROR(VLOOKUP(I788,'Tabla 12'!$D$5:$E$6,2,FALSE)," ")</f>
        <v xml:space="preserve"> </v>
      </c>
      <c r="K788" s="10"/>
      <c r="L788" s="10"/>
      <c r="M788" s="9"/>
      <c r="N788" s="10"/>
      <c r="O788" s="10"/>
      <c r="P788" s="10"/>
      <c r="Q788" s="10"/>
      <c r="R788" s="10"/>
      <c r="S788" s="10"/>
      <c r="T788" s="10"/>
      <c r="U788" s="10"/>
      <c r="V788" s="10"/>
      <c r="W788" s="10"/>
    </row>
    <row r="789" spans="1:23" ht="36.75" customHeight="1" x14ac:dyDescent="0.3">
      <c r="A789" s="4" t="str">
        <f>'Matriz Nº2 Análisis'!A789</f>
        <v>86. 6</v>
      </c>
      <c r="B789" s="13" t="str">
        <f>IF(A789&lt;1,'Matriz Nº1 Identificación'!F789,'Matriz Nº2 Análisis'!B789)</f>
        <v xml:space="preserve"> </v>
      </c>
      <c r="C789" s="13" t="str">
        <f>IFERROR(IF(A789&lt;1,'Matriz Nº1 Identificación'!B789,'Matriz Nº2 Análisis'!E789)," ")</f>
        <v xml:space="preserve"> </v>
      </c>
      <c r="D789" s="13" t="str">
        <f>IF(A789&lt;1,'Matriz Nº1 Identificación'!B789,'Matriz Nº2 Análisis'!I789)</f>
        <v xml:space="preserve"> </v>
      </c>
      <c r="E789" s="102"/>
      <c r="F789" s="103"/>
      <c r="G789" s="103"/>
      <c r="H789" s="103"/>
      <c r="I789" s="96" t="str">
        <f>IFERROR(VLOOKUP(D789,'Tabla 12'!$B$4:$E$6,3,FALSE)," ")</f>
        <v xml:space="preserve"> </v>
      </c>
      <c r="J789" s="95" t="str">
        <f>IFERROR(VLOOKUP(I789,'Tabla 12'!$D$5:$E$6,2,FALSE)," ")</f>
        <v xml:space="preserve"> </v>
      </c>
      <c r="K789" s="10"/>
      <c r="L789" s="10"/>
      <c r="M789" s="9"/>
      <c r="N789" s="10"/>
      <c r="O789" s="10"/>
      <c r="P789" s="10"/>
      <c r="Q789" s="10"/>
      <c r="R789" s="10"/>
      <c r="S789" s="10"/>
      <c r="T789" s="10"/>
      <c r="U789" s="10"/>
      <c r="V789" s="10"/>
      <c r="W789" s="10"/>
    </row>
    <row r="790" spans="1:23" ht="36.75" customHeight="1" thickBot="1" x14ac:dyDescent="0.35">
      <c r="A790" s="4" t="str">
        <f>'Matriz Nº2 Análisis'!A790</f>
        <v>86. 7</v>
      </c>
      <c r="B790" s="13" t="str">
        <f>IF(A790&lt;1,'Matriz Nº1 Identificación'!F790,'Matriz Nº2 Análisis'!B790)</f>
        <v xml:space="preserve"> </v>
      </c>
      <c r="C790" s="13" t="str">
        <f>IFERROR(IF(A790&lt;1,'Matriz Nº1 Identificación'!B790,'Matriz Nº2 Análisis'!E790)," ")</f>
        <v xml:space="preserve"> </v>
      </c>
      <c r="D790" s="13" t="str">
        <f>IF(A790&lt;1,'Matriz Nº1 Identificación'!B790,'Matriz Nº2 Análisis'!I790)</f>
        <v xml:space="preserve"> </v>
      </c>
      <c r="E790" s="102"/>
      <c r="F790" s="103"/>
      <c r="G790" s="103"/>
      <c r="H790" s="103"/>
      <c r="I790" s="96" t="str">
        <f>IFERROR(VLOOKUP(D790,'Tabla 12'!$B$4:$E$6,3,FALSE)," ")</f>
        <v xml:space="preserve"> </v>
      </c>
      <c r="J790" s="95" t="str">
        <f>IFERROR(VLOOKUP(I790,'Tabla 12'!$D$5:$E$6,2,FALSE)," ")</f>
        <v xml:space="preserve"> </v>
      </c>
      <c r="K790" s="10"/>
      <c r="L790" s="10"/>
      <c r="M790" s="9"/>
      <c r="N790" s="10"/>
      <c r="O790" s="10"/>
      <c r="P790" s="10"/>
      <c r="Q790" s="10"/>
      <c r="R790" s="10"/>
      <c r="S790" s="10"/>
      <c r="T790" s="10"/>
      <c r="U790" s="10"/>
      <c r="V790" s="10"/>
      <c r="W790" s="10"/>
    </row>
    <row r="791" spans="1:23" ht="34.5" customHeight="1" thickBot="1" x14ac:dyDescent="0.35">
      <c r="A791" s="73" t="str">
        <f>'Matriz Nº1 Identificación'!A791</f>
        <v xml:space="preserve">Objetivo Estratégico: </v>
      </c>
      <c r="B791" s="427">
        <f>+'Matriz Nº1 Identificación'!B791:H791</f>
        <v>0</v>
      </c>
      <c r="C791" s="428"/>
      <c r="D791" s="428"/>
      <c r="E791" s="428"/>
      <c r="F791" s="428"/>
      <c r="G791" s="428"/>
      <c r="H791" s="428"/>
      <c r="I791" s="428"/>
      <c r="J791" s="428"/>
    </row>
    <row r="792" spans="1:23" ht="34.5" customHeight="1" x14ac:dyDescent="0.3">
      <c r="A792" s="12" t="str">
        <f>'Matriz Nº1 Identificación'!A792</f>
        <v>Objetivo táctico</v>
      </c>
      <c r="B792" s="168" t="str">
        <f>+'Matriz Nº1 Identificación'!B792:H792</f>
        <v xml:space="preserve">87. </v>
      </c>
      <c r="C792" s="169"/>
      <c r="D792" s="169"/>
      <c r="E792" s="169"/>
      <c r="F792" s="170"/>
      <c r="G792" s="170"/>
      <c r="H792" s="170"/>
      <c r="I792" s="170"/>
      <c r="J792" s="171"/>
    </row>
    <row r="793" spans="1:23" ht="36.75" customHeight="1" x14ac:dyDescent="0.3">
      <c r="A793" s="4" t="str">
        <f>'Matriz Nº2 Análisis'!A793</f>
        <v>87. 1</v>
      </c>
      <c r="B793" s="13" t="str">
        <f>IF(A793&lt;1,'Matriz Nº1 Identificación'!F793,'Matriz Nº2 Análisis'!B793)</f>
        <v xml:space="preserve"> </v>
      </c>
      <c r="C793" s="13" t="str">
        <f>IFERROR(IF(A793&lt;1,'Matriz Nº1 Identificación'!B793,'Matriz Nº2 Análisis'!E793)," ")</f>
        <v xml:space="preserve"> </v>
      </c>
      <c r="D793" s="13" t="str">
        <f>IF(A793&lt;1,'Matriz Nº1 Identificación'!B793,'Matriz Nº2 Análisis'!I793)</f>
        <v xml:space="preserve"> </v>
      </c>
      <c r="E793" s="102"/>
      <c r="F793" s="103"/>
      <c r="G793" s="103"/>
      <c r="H793" s="103"/>
      <c r="I793" s="96" t="str">
        <f>IFERROR(VLOOKUP(D793,'Tabla 12'!$B$4:$E$6,3,FALSE)," ")</f>
        <v xml:space="preserve"> </v>
      </c>
      <c r="J793" s="95" t="str">
        <f>IFERROR(VLOOKUP(I793,'Tabla 12'!$D$5:$E$6,2,FALSE)," ")</f>
        <v xml:space="preserve"> </v>
      </c>
      <c r="K793" s="10"/>
      <c r="L793" s="10"/>
      <c r="M793" s="9"/>
      <c r="N793" s="10"/>
      <c r="O793" s="10"/>
      <c r="P793" s="10"/>
      <c r="Q793" s="10"/>
      <c r="R793" s="10"/>
      <c r="S793" s="10"/>
      <c r="T793" s="10"/>
      <c r="U793" s="10"/>
      <c r="V793" s="10"/>
      <c r="W793" s="10"/>
    </row>
    <row r="794" spans="1:23" ht="36.75" customHeight="1" x14ac:dyDescent="0.3">
      <c r="A794" s="4" t="str">
        <f>'Matriz Nº2 Análisis'!A794</f>
        <v>87. 2</v>
      </c>
      <c r="B794" s="13" t="str">
        <f>IF(A794&lt;1,'Matriz Nº1 Identificación'!F794,'Matriz Nº2 Análisis'!B794)</f>
        <v xml:space="preserve"> </v>
      </c>
      <c r="C794" s="13" t="str">
        <f>IFERROR(IF(A794&lt;1,'Matriz Nº1 Identificación'!B794,'Matriz Nº2 Análisis'!E794)," ")</f>
        <v xml:space="preserve"> </v>
      </c>
      <c r="D794" s="13" t="str">
        <f>IF(A794&lt;1,'Matriz Nº1 Identificación'!B794,'Matriz Nº2 Análisis'!I794)</f>
        <v xml:space="preserve"> </v>
      </c>
      <c r="E794" s="102"/>
      <c r="F794" s="103"/>
      <c r="G794" s="103"/>
      <c r="H794" s="103"/>
      <c r="I794" s="96" t="str">
        <f>IFERROR(VLOOKUP(D794,'Tabla 12'!$B$4:$E$6,3,FALSE)," ")</f>
        <v xml:space="preserve"> </v>
      </c>
      <c r="J794" s="95" t="str">
        <f>IFERROR(VLOOKUP(I794,'Tabla 12'!$D$5:$E$6,2,FALSE)," ")</f>
        <v xml:space="preserve"> </v>
      </c>
      <c r="K794" s="10"/>
      <c r="L794" s="10"/>
      <c r="M794" s="9"/>
      <c r="N794" s="10"/>
      <c r="O794" s="10"/>
      <c r="P794" s="10"/>
      <c r="Q794" s="10"/>
      <c r="R794" s="10"/>
      <c r="S794" s="10"/>
      <c r="T794" s="10"/>
      <c r="U794" s="10"/>
      <c r="V794" s="10"/>
      <c r="W794" s="10"/>
    </row>
    <row r="795" spans="1:23" ht="36.75" customHeight="1" x14ac:dyDescent="0.3">
      <c r="A795" s="4" t="str">
        <f>'Matriz Nº2 Análisis'!A795</f>
        <v>87. 3</v>
      </c>
      <c r="B795" s="13" t="str">
        <f>IF(A795&lt;1,'Matriz Nº1 Identificación'!F795,'Matriz Nº2 Análisis'!B795)</f>
        <v xml:space="preserve"> </v>
      </c>
      <c r="C795" s="13" t="str">
        <f>IFERROR(IF(A795&lt;1,'Matriz Nº1 Identificación'!B795,'Matriz Nº2 Análisis'!E795)," ")</f>
        <v xml:space="preserve"> </v>
      </c>
      <c r="D795" s="13" t="str">
        <f>IF(A795&lt;1,'Matriz Nº1 Identificación'!B795,'Matriz Nº2 Análisis'!I795)</f>
        <v xml:space="preserve"> </v>
      </c>
      <c r="E795" s="102"/>
      <c r="F795" s="103"/>
      <c r="G795" s="103"/>
      <c r="H795" s="103"/>
      <c r="I795" s="96" t="str">
        <f>IFERROR(VLOOKUP(D795,'Tabla 12'!$B$4:$E$6,3,FALSE)," ")</f>
        <v xml:space="preserve"> </v>
      </c>
      <c r="J795" s="95" t="str">
        <f>IFERROR(VLOOKUP(I795,'Tabla 12'!$D$5:$E$6,2,FALSE)," ")</f>
        <v xml:space="preserve"> </v>
      </c>
      <c r="K795" s="10"/>
      <c r="L795" s="10"/>
      <c r="M795" s="9"/>
      <c r="N795" s="10"/>
      <c r="O795" s="10"/>
      <c r="P795" s="10"/>
      <c r="Q795" s="10"/>
      <c r="R795" s="10"/>
      <c r="S795" s="10"/>
      <c r="T795" s="10"/>
      <c r="U795" s="10"/>
      <c r="V795" s="10"/>
      <c r="W795" s="10"/>
    </row>
    <row r="796" spans="1:23" ht="36.75" customHeight="1" x14ac:dyDescent="0.3">
      <c r="A796" s="4" t="str">
        <f>'Matriz Nº2 Análisis'!A796</f>
        <v>87. 4</v>
      </c>
      <c r="B796" s="13" t="str">
        <f>IF(A796&lt;1,'Matriz Nº1 Identificación'!F796,'Matriz Nº2 Análisis'!B796)</f>
        <v xml:space="preserve"> </v>
      </c>
      <c r="C796" s="13" t="str">
        <f>IFERROR(IF(A796&lt;1,'Matriz Nº1 Identificación'!B796,'Matriz Nº2 Análisis'!E796)," ")</f>
        <v xml:space="preserve"> </v>
      </c>
      <c r="D796" s="13" t="str">
        <f>IF(A796&lt;1,'Matriz Nº1 Identificación'!B796,'Matriz Nº2 Análisis'!I796)</f>
        <v xml:space="preserve"> </v>
      </c>
      <c r="E796" s="102"/>
      <c r="F796" s="103"/>
      <c r="G796" s="103"/>
      <c r="H796" s="103"/>
      <c r="I796" s="96" t="str">
        <f>IFERROR(VLOOKUP(D796,'Tabla 12'!$B$4:$E$6,3,FALSE)," ")</f>
        <v xml:space="preserve"> </v>
      </c>
      <c r="J796" s="95" t="str">
        <f>IFERROR(VLOOKUP(I796,'Tabla 12'!$D$5:$E$6,2,FALSE)," ")</f>
        <v xml:space="preserve"> </v>
      </c>
      <c r="K796" s="10"/>
      <c r="L796" s="10"/>
      <c r="M796" s="9"/>
      <c r="N796" s="10"/>
      <c r="O796" s="10"/>
      <c r="P796" s="10"/>
      <c r="Q796" s="10"/>
      <c r="R796" s="10"/>
      <c r="S796" s="10"/>
      <c r="T796" s="10"/>
      <c r="U796" s="10"/>
      <c r="V796" s="10"/>
      <c r="W796" s="10"/>
    </row>
    <row r="797" spans="1:23" ht="36.75" customHeight="1" x14ac:dyDescent="0.3">
      <c r="A797" s="4" t="str">
        <f>'Matriz Nº2 Análisis'!A797</f>
        <v>87. 5</v>
      </c>
      <c r="B797" s="13" t="str">
        <f>IF(A797&lt;1,'Matriz Nº1 Identificación'!F797,'Matriz Nº2 Análisis'!B797)</f>
        <v xml:space="preserve"> </v>
      </c>
      <c r="C797" s="13" t="str">
        <f>IFERROR(IF(A797&lt;1,'Matriz Nº1 Identificación'!B797,'Matriz Nº2 Análisis'!E797)," ")</f>
        <v xml:space="preserve"> </v>
      </c>
      <c r="D797" s="13" t="str">
        <f>IF(A797&lt;1,'Matriz Nº1 Identificación'!B797,'Matriz Nº2 Análisis'!I797)</f>
        <v xml:space="preserve"> </v>
      </c>
      <c r="E797" s="102"/>
      <c r="F797" s="103"/>
      <c r="G797" s="103"/>
      <c r="H797" s="103"/>
      <c r="I797" s="96" t="str">
        <f>IFERROR(VLOOKUP(D797,'Tabla 12'!$B$4:$E$6,3,FALSE)," ")</f>
        <v xml:space="preserve"> </v>
      </c>
      <c r="J797" s="95" t="str">
        <f>IFERROR(VLOOKUP(I797,'Tabla 12'!$D$5:$E$6,2,FALSE)," ")</f>
        <v xml:space="preserve"> </v>
      </c>
      <c r="K797" s="10"/>
      <c r="L797" s="10"/>
      <c r="M797" s="9"/>
      <c r="N797" s="10"/>
      <c r="O797" s="10"/>
      <c r="P797" s="10"/>
      <c r="Q797" s="10"/>
      <c r="R797" s="10"/>
      <c r="S797" s="10"/>
      <c r="T797" s="10"/>
      <c r="U797" s="10"/>
      <c r="V797" s="10"/>
      <c r="W797" s="10"/>
    </row>
    <row r="798" spans="1:23" ht="36.75" customHeight="1" x14ac:dyDescent="0.3">
      <c r="A798" s="4" t="str">
        <f>'Matriz Nº2 Análisis'!A798</f>
        <v>87. 6</v>
      </c>
      <c r="B798" s="13" t="str">
        <f>IF(A798&lt;1,'Matriz Nº1 Identificación'!F798,'Matriz Nº2 Análisis'!B798)</f>
        <v xml:space="preserve"> </v>
      </c>
      <c r="C798" s="13" t="str">
        <f>IFERROR(IF(A798&lt;1,'Matriz Nº1 Identificación'!B798,'Matriz Nº2 Análisis'!E798)," ")</f>
        <v xml:space="preserve"> </v>
      </c>
      <c r="D798" s="13" t="str">
        <f>IF(A798&lt;1,'Matriz Nº1 Identificación'!B798,'Matriz Nº2 Análisis'!I798)</f>
        <v xml:space="preserve"> </v>
      </c>
      <c r="E798" s="102"/>
      <c r="F798" s="103"/>
      <c r="G798" s="103"/>
      <c r="H798" s="103"/>
      <c r="I798" s="96" t="str">
        <f>IFERROR(VLOOKUP(D798,'Tabla 12'!$B$4:$E$6,3,FALSE)," ")</f>
        <v xml:space="preserve"> </v>
      </c>
      <c r="J798" s="95" t="str">
        <f>IFERROR(VLOOKUP(I798,'Tabla 12'!$D$5:$E$6,2,FALSE)," ")</f>
        <v xml:space="preserve"> </v>
      </c>
      <c r="K798" s="10"/>
      <c r="L798" s="10"/>
      <c r="M798" s="9"/>
      <c r="N798" s="10"/>
      <c r="O798" s="10"/>
      <c r="P798" s="10"/>
      <c r="Q798" s="10"/>
      <c r="R798" s="10"/>
      <c r="S798" s="10"/>
      <c r="T798" s="10"/>
      <c r="U798" s="10"/>
      <c r="V798" s="10"/>
      <c r="W798" s="10"/>
    </row>
    <row r="799" spans="1:23" ht="36.75" customHeight="1" thickBot="1" x14ac:dyDescent="0.35">
      <c r="A799" s="4" t="str">
        <f>'Matriz Nº2 Análisis'!A799</f>
        <v>87. 7</v>
      </c>
      <c r="B799" s="13" t="str">
        <f>IF(A799&lt;1,'Matriz Nº1 Identificación'!F799,'Matriz Nº2 Análisis'!B799)</f>
        <v xml:space="preserve"> </v>
      </c>
      <c r="C799" s="13" t="str">
        <f>IFERROR(IF(A799&lt;1,'Matriz Nº1 Identificación'!B799,'Matriz Nº2 Análisis'!E799)," ")</f>
        <v xml:space="preserve"> </v>
      </c>
      <c r="D799" s="13" t="str">
        <f>IF(A799&lt;1,'Matriz Nº1 Identificación'!B799,'Matriz Nº2 Análisis'!I799)</f>
        <v xml:space="preserve"> </v>
      </c>
      <c r="E799" s="102"/>
      <c r="F799" s="103"/>
      <c r="G799" s="103"/>
      <c r="H799" s="103"/>
      <c r="I799" s="96" t="str">
        <f>IFERROR(VLOOKUP(D799,'Tabla 12'!$B$4:$E$6,3,FALSE)," ")</f>
        <v xml:space="preserve"> </v>
      </c>
      <c r="J799" s="95" t="str">
        <f>IFERROR(VLOOKUP(I799,'Tabla 12'!$D$5:$E$6,2,FALSE)," ")</f>
        <v xml:space="preserve"> </v>
      </c>
      <c r="K799" s="10"/>
      <c r="L799" s="10"/>
      <c r="M799" s="9"/>
      <c r="N799" s="10"/>
      <c r="O799" s="10"/>
      <c r="P799" s="10"/>
      <c r="Q799" s="10"/>
      <c r="R799" s="10"/>
      <c r="S799" s="10"/>
      <c r="T799" s="10"/>
      <c r="U799" s="10"/>
      <c r="V799" s="10"/>
      <c r="W799" s="10"/>
    </row>
    <row r="800" spans="1:23" ht="34.5" customHeight="1" thickBot="1" x14ac:dyDescent="0.35">
      <c r="A800" s="73" t="str">
        <f>'Matriz Nº1 Identificación'!A800</f>
        <v xml:space="preserve">Objetivo Estratégico: </v>
      </c>
      <c r="B800" s="427">
        <f>+'Matriz Nº1 Identificación'!B800:H800</f>
        <v>0</v>
      </c>
      <c r="C800" s="428"/>
      <c r="D800" s="428"/>
      <c r="E800" s="428"/>
      <c r="F800" s="428"/>
      <c r="G800" s="428"/>
      <c r="H800" s="428"/>
      <c r="I800" s="428"/>
      <c r="J800" s="428"/>
    </row>
    <row r="801" spans="1:23" ht="34.5" customHeight="1" x14ac:dyDescent="0.3">
      <c r="A801" s="12" t="str">
        <f>'Matriz Nº1 Identificación'!A801</f>
        <v>Objetivo táctico</v>
      </c>
      <c r="B801" s="168" t="str">
        <f>+'Matriz Nº1 Identificación'!B801:H801</f>
        <v xml:space="preserve">88. </v>
      </c>
      <c r="C801" s="169"/>
      <c r="D801" s="169"/>
      <c r="E801" s="169"/>
      <c r="F801" s="170"/>
      <c r="G801" s="170"/>
      <c r="H801" s="170"/>
      <c r="I801" s="170"/>
      <c r="J801" s="171"/>
    </row>
    <row r="802" spans="1:23" ht="36.75" customHeight="1" x14ac:dyDescent="0.3">
      <c r="A802" s="4" t="str">
        <f>'Matriz Nº2 Análisis'!A802</f>
        <v>88. 1</v>
      </c>
      <c r="B802" s="13" t="str">
        <f>IF(A802&lt;1,'Matriz Nº1 Identificación'!F802,'Matriz Nº2 Análisis'!B802)</f>
        <v xml:space="preserve"> </v>
      </c>
      <c r="C802" s="13" t="str">
        <f>IFERROR(IF(A802&lt;1,'Matriz Nº1 Identificación'!B802,'Matriz Nº2 Análisis'!E802)," ")</f>
        <v xml:space="preserve"> </v>
      </c>
      <c r="D802" s="13" t="str">
        <f>IF(A802&lt;1,'Matriz Nº1 Identificación'!B802,'Matriz Nº2 Análisis'!I802)</f>
        <v xml:space="preserve"> </v>
      </c>
      <c r="E802" s="102"/>
      <c r="F802" s="103"/>
      <c r="G802" s="103"/>
      <c r="H802" s="103"/>
      <c r="I802" s="96" t="str">
        <f>IFERROR(VLOOKUP(D802,'Tabla 12'!$B$4:$E$6,3,FALSE)," ")</f>
        <v xml:space="preserve"> </v>
      </c>
      <c r="J802" s="95" t="str">
        <f>IFERROR(VLOOKUP(I802,'Tabla 12'!$D$5:$E$6,2,FALSE)," ")</f>
        <v xml:space="preserve"> </v>
      </c>
      <c r="K802" s="10"/>
      <c r="L802" s="10"/>
      <c r="M802" s="9"/>
      <c r="N802" s="10"/>
      <c r="O802" s="10"/>
      <c r="P802" s="10"/>
      <c r="Q802" s="10"/>
      <c r="R802" s="10"/>
      <c r="S802" s="10"/>
      <c r="T802" s="10"/>
      <c r="U802" s="10"/>
      <c r="V802" s="10"/>
      <c r="W802" s="10"/>
    </row>
    <row r="803" spans="1:23" ht="36.75" customHeight="1" x14ac:dyDescent="0.3">
      <c r="A803" s="4" t="str">
        <f>'Matriz Nº2 Análisis'!A803</f>
        <v>88. 2</v>
      </c>
      <c r="B803" s="13" t="str">
        <f>IF(A803&lt;1,'Matriz Nº1 Identificación'!F803,'Matriz Nº2 Análisis'!B803)</f>
        <v xml:space="preserve"> </v>
      </c>
      <c r="C803" s="13" t="str">
        <f>IFERROR(IF(A803&lt;1,'Matriz Nº1 Identificación'!B803,'Matriz Nº2 Análisis'!E803)," ")</f>
        <v xml:space="preserve"> </v>
      </c>
      <c r="D803" s="13" t="str">
        <f>IF(A803&lt;1,'Matriz Nº1 Identificación'!B803,'Matriz Nº2 Análisis'!I803)</f>
        <v xml:space="preserve"> </v>
      </c>
      <c r="E803" s="102"/>
      <c r="F803" s="103"/>
      <c r="G803" s="103"/>
      <c r="H803" s="103"/>
      <c r="I803" s="96" t="str">
        <f>IFERROR(VLOOKUP(D803,'Tabla 12'!$B$4:$E$6,3,FALSE)," ")</f>
        <v xml:space="preserve"> </v>
      </c>
      <c r="J803" s="95" t="str">
        <f>IFERROR(VLOOKUP(I803,'Tabla 12'!$D$5:$E$6,2,FALSE)," ")</f>
        <v xml:space="preserve"> </v>
      </c>
      <c r="K803" s="10"/>
      <c r="L803" s="10"/>
      <c r="M803" s="9"/>
      <c r="N803" s="10"/>
      <c r="O803" s="10"/>
      <c r="P803" s="10"/>
      <c r="Q803" s="10"/>
      <c r="R803" s="10"/>
      <c r="S803" s="10"/>
      <c r="T803" s="10"/>
      <c r="U803" s="10"/>
      <c r="V803" s="10"/>
      <c r="W803" s="10"/>
    </row>
    <row r="804" spans="1:23" ht="36.75" customHeight="1" x14ac:dyDescent="0.3">
      <c r="A804" s="4" t="str">
        <f>'Matriz Nº2 Análisis'!A804</f>
        <v>88. 3</v>
      </c>
      <c r="B804" s="13" t="str">
        <f>IF(A804&lt;1,'Matriz Nº1 Identificación'!F804,'Matriz Nº2 Análisis'!B804)</f>
        <v xml:space="preserve"> </v>
      </c>
      <c r="C804" s="13" t="str">
        <f>IFERROR(IF(A804&lt;1,'Matriz Nº1 Identificación'!B804,'Matriz Nº2 Análisis'!E804)," ")</f>
        <v xml:space="preserve"> </v>
      </c>
      <c r="D804" s="13" t="str">
        <f>IF(A804&lt;1,'Matriz Nº1 Identificación'!B804,'Matriz Nº2 Análisis'!I804)</f>
        <v xml:space="preserve"> </v>
      </c>
      <c r="E804" s="102"/>
      <c r="F804" s="103"/>
      <c r="G804" s="103"/>
      <c r="H804" s="103"/>
      <c r="I804" s="96" t="str">
        <f>IFERROR(VLOOKUP(D804,'Tabla 12'!$B$4:$E$6,3,FALSE)," ")</f>
        <v xml:space="preserve"> </v>
      </c>
      <c r="J804" s="95" t="str">
        <f>IFERROR(VLOOKUP(I804,'Tabla 12'!$D$5:$E$6,2,FALSE)," ")</f>
        <v xml:space="preserve"> </v>
      </c>
      <c r="K804" s="10"/>
      <c r="L804" s="10"/>
      <c r="M804" s="9"/>
      <c r="N804" s="10"/>
      <c r="O804" s="10"/>
      <c r="P804" s="10"/>
      <c r="Q804" s="10"/>
      <c r="R804" s="10"/>
      <c r="S804" s="10"/>
      <c r="T804" s="10"/>
      <c r="U804" s="10"/>
      <c r="V804" s="10"/>
      <c r="W804" s="10"/>
    </row>
    <row r="805" spans="1:23" ht="36.75" customHeight="1" x14ac:dyDescent="0.3">
      <c r="A805" s="4" t="str">
        <f>'Matriz Nº2 Análisis'!A805</f>
        <v>88. 4</v>
      </c>
      <c r="B805" s="13" t="str">
        <f>IF(A805&lt;1,'Matriz Nº1 Identificación'!F805,'Matriz Nº2 Análisis'!B805)</f>
        <v xml:space="preserve"> </v>
      </c>
      <c r="C805" s="13" t="str">
        <f>IFERROR(IF(A805&lt;1,'Matriz Nº1 Identificación'!B805,'Matriz Nº2 Análisis'!E805)," ")</f>
        <v xml:space="preserve"> </v>
      </c>
      <c r="D805" s="13" t="str">
        <f>IF(A805&lt;1,'Matriz Nº1 Identificación'!B805,'Matriz Nº2 Análisis'!I805)</f>
        <v xml:space="preserve"> </v>
      </c>
      <c r="E805" s="102"/>
      <c r="F805" s="103"/>
      <c r="G805" s="103"/>
      <c r="H805" s="103"/>
      <c r="I805" s="96" t="str">
        <f>IFERROR(VLOOKUP(D805,'Tabla 12'!$B$4:$E$6,3,FALSE)," ")</f>
        <v xml:space="preserve"> </v>
      </c>
      <c r="J805" s="95" t="str">
        <f>IFERROR(VLOOKUP(I805,'Tabla 12'!$D$5:$E$6,2,FALSE)," ")</f>
        <v xml:space="preserve"> </v>
      </c>
      <c r="K805" s="10"/>
      <c r="L805" s="10"/>
      <c r="M805" s="9"/>
      <c r="N805" s="10"/>
      <c r="O805" s="10"/>
      <c r="P805" s="10"/>
      <c r="Q805" s="10"/>
      <c r="R805" s="10"/>
      <c r="S805" s="10"/>
      <c r="T805" s="10"/>
      <c r="U805" s="10"/>
      <c r="V805" s="10"/>
      <c r="W805" s="10"/>
    </row>
    <row r="806" spans="1:23" ht="36.75" customHeight="1" x14ac:dyDescent="0.3">
      <c r="A806" s="4" t="str">
        <f>'Matriz Nº2 Análisis'!A806</f>
        <v>88. 5</v>
      </c>
      <c r="B806" s="13" t="str">
        <f>IF(A806&lt;1,'Matriz Nº1 Identificación'!F806,'Matriz Nº2 Análisis'!B806)</f>
        <v xml:space="preserve"> </v>
      </c>
      <c r="C806" s="13" t="str">
        <f>IFERROR(IF(A806&lt;1,'Matriz Nº1 Identificación'!B806,'Matriz Nº2 Análisis'!E806)," ")</f>
        <v xml:space="preserve"> </v>
      </c>
      <c r="D806" s="13" t="str">
        <f>IF(A806&lt;1,'Matriz Nº1 Identificación'!B806,'Matriz Nº2 Análisis'!I806)</f>
        <v xml:space="preserve"> </v>
      </c>
      <c r="E806" s="102"/>
      <c r="F806" s="103"/>
      <c r="G806" s="103"/>
      <c r="H806" s="103"/>
      <c r="I806" s="96" t="str">
        <f>IFERROR(VLOOKUP(D806,'Tabla 12'!$B$4:$E$6,3,FALSE)," ")</f>
        <v xml:space="preserve"> </v>
      </c>
      <c r="J806" s="95" t="str">
        <f>IFERROR(VLOOKUP(I806,'Tabla 12'!$D$5:$E$6,2,FALSE)," ")</f>
        <v xml:space="preserve"> </v>
      </c>
      <c r="K806" s="10"/>
      <c r="L806" s="10"/>
      <c r="M806" s="9"/>
      <c r="N806" s="10"/>
      <c r="O806" s="10"/>
      <c r="P806" s="10"/>
      <c r="Q806" s="10"/>
      <c r="R806" s="10"/>
      <c r="S806" s="10"/>
      <c r="T806" s="10"/>
      <c r="U806" s="10"/>
      <c r="V806" s="10"/>
      <c r="W806" s="10"/>
    </row>
    <row r="807" spans="1:23" ht="36.75" customHeight="1" x14ac:dyDescent="0.3">
      <c r="A807" s="4" t="str">
        <f>'Matriz Nº2 Análisis'!A807</f>
        <v>88. 6</v>
      </c>
      <c r="B807" s="13" t="str">
        <f>IF(A807&lt;1,'Matriz Nº1 Identificación'!F807,'Matriz Nº2 Análisis'!B807)</f>
        <v xml:space="preserve"> </v>
      </c>
      <c r="C807" s="13" t="str">
        <f>IFERROR(IF(A807&lt;1,'Matriz Nº1 Identificación'!B807,'Matriz Nº2 Análisis'!E807)," ")</f>
        <v xml:space="preserve"> </v>
      </c>
      <c r="D807" s="13" t="str">
        <f>IF(A807&lt;1,'Matriz Nº1 Identificación'!B807,'Matriz Nº2 Análisis'!I807)</f>
        <v xml:space="preserve"> </v>
      </c>
      <c r="E807" s="102"/>
      <c r="F807" s="103"/>
      <c r="G807" s="103"/>
      <c r="H807" s="103"/>
      <c r="I807" s="96" t="str">
        <f>IFERROR(VLOOKUP(D807,'Tabla 12'!$B$4:$E$6,3,FALSE)," ")</f>
        <v xml:space="preserve"> </v>
      </c>
      <c r="J807" s="95" t="str">
        <f>IFERROR(VLOOKUP(I807,'Tabla 12'!$D$5:$E$6,2,FALSE)," ")</f>
        <v xml:space="preserve"> </v>
      </c>
      <c r="K807" s="10"/>
      <c r="L807" s="10"/>
      <c r="M807" s="9"/>
      <c r="N807" s="10"/>
      <c r="O807" s="10"/>
      <c r="P807" s="10"/>
      <c r="Q807" s="10"/>
      <c r="R807" s="10"/>
      <c r="S807" s="10"/>
      <c r="T807" s="10"/>
      <c r="U807" s="10"/>
      <c r="V807" s="10"/>
      <c r="W807" s="10"/>
    </row>
    <row r="808" spans="1:23" ht="36.75" customHeight="1" thickBot="1" x14ac:dyDescent="0.35">
      <c r="A808" s="4" t="str">
        <f>'Matriz Nº2 Análisis'!A808</f>
        <v>88. 7</v>
      </c>
      <c r="B808" s="13" t="str">
        <f>IF(A808&lt;1,'Matriz Nº1 Identificación'!F808,'Matriz Nº2 Análisis'!B808)</f>
        <v xml:space="preserve"> </v>
      </c>
      <c r="C808" s="13" t="str">
        <f>IFERROR(IF(A808&lt;1,'Matriz Nº1 Identificación'!B808,'Matriz Nº2 Análisis'!E808)," ")</f>
        <v xml:space="preserve"> </v>
      </c>
      <c r="D808" s="13" t="str">
        <f>IF(A808&lt;1,'Matriz Nº1 Identificación'!B808,'Matriz Nº2 Análisis'!I808)</f>
        <v xml:space="preserve"> </v>
      </c>
      <c r="E808" s="102"/>
      <c r="F808" s="103"/>
      <c r="G808" s="103"/>
      <c r="H808" s="103"/>
      <c r="I808" s="96" t="str">
        <f>IFERROR(VLOOKUP(D808,'Tabla 12'!$B$4:$E$6,3,FALSE)," ")</f>
        <v xml:space="preserve"> </v>
      </c>
      <c r="J808" s="95" t="str">
        <f>IFERROR(VLOOKUP(I808,'Tabla 12'!$D$5:$E$6,2,FALSE)," ")</f>
        <v xml:space="preserve"> </v>
      </c>
      <c r="K808" s="10"/>
      <c r="L808" s="10"/>
      <c r="M808" s="9"/>
      <c r="N808" s="10"/>
      <c r="O808" s="10"/>
      <c r="P808" s="10"/>
      <c r="Q808" s="10"/>
      <c r="R808" s="10"/>
      <c r="S808" s="10"/>
      <c r="T808" s="10"/>
      <c r="U808" s="10"/>
      <c r="V808" s="10"/>
      <c r="W808" s="10"/>
    </row>
    <row r="809" spans="1:23" ht="34.5" customHeight="1" thickBot="1" x14ac:dyDescent="0.35">
      <c r="A809" s="73" t="str">
        <f>'Matriz Nº1 Identificación'!A809</f>
        <v xml:space="preserve">Objetivo Estratégico: </v>
      </c>
      <c r="B809" s="427">
        <f>+'Matriz Nº1 Identificación'!B809:H809</f>
        <v>0</v>
      </c>
      <c r="C809" s="428"/>
      <c r="D809" s="428"/>
      <c r="E809" s="428"/>
      <c r="F809" s="428"/>
      <c r="G809" s="428"/>
      <c r="H809" s="428"/>
      <c r="I809" s="428"/>
      <c r="J809" s="428"/>
    </row>
    <row r="810" spans="1:23" ht="34.5" customHeight="1" x14ac:dyDescent="0.3">
      <c r="A810" s="12" t="str">
        <f>'Matriz Nº1 Identificación'!A810</f>
        <v>Objetivo táctico</v>
      </c>
      <c r="B810" s="168" t="str">
        <f>+'Matriz Nº1 Identificación'!B810:H810</f>
        <v xml:space="preserve">89. </v>
      </c>
      <c r="C810" s="169"/>
      <c r="D810" s="169"/>
      <c r="E810" s="169"/>
      <c r="F810" s="170"/>
      <c r="G810" s="170"/>
      <c r="H810" s="170"/>
      <c r="I810" s="170"/>
      <c r="J810" s="171"/>
    </row>
    <row r="811" spans="1:23" ht="36.75" customHeight="1" x14ac:dyDescent="0.3">
      <c r="A811" s="4" t="str">
        <f>'Matriz Nº2 Análisis'!A811</f>
        <v>89. 1</v>
      </c>
      <c r="B811" s="13" t="str">
        <f>IF(A811&lt;1,'Matriz Nº1 Identificación'!F811,'Matriz Nº2 Análisis'!B811)</f>
        <v xml:space="preserve"> </v>
      </c>
      <c r="C811" s="13" t="str">
        <f>IFERROR(IF(A811&lt;1,'Matriz Nº1 Identificación'!B811,'Matriz Nº2 Análisis'!E811)," ")</f>
        <v xml:space="preserve"> </v>
      </c>
      <c r="D811" s="13" t="str">
        <f>IF(A811&lt;1,'Matriz Nº1 Identificación'!B811,'Matriz Nº2 Análisis'!I811)</f>
        <v xml:space="preserve"> </v>
      </c>
      <c r="E811" s="102"/>
      <c r="F811" s="103"/>
      <c r="G811" s="103"/>
      <c r="H811" s="103"/>
      <c r="I811" s="96" t="str">
        <f>IFERROR(VLOOKUP(D811,'Tabla 12'!$B$4:$E$6,3,FALSE)," ")</f>
        <v xml:space="preserve"> </v>
      </c>
      <c r="J811" s="95" t="str">
        <f>IFERROR(VLOOKUP(I811,'Tabla 12'!$D$5:$E$6,2,FALSE)," ")</f>
        <v xml:space="preserve"> </v>
      </c>
      <c r="K811" s="10"/>
      <c r="L811" s="10"/>
      <c r="M811" s="9"/>
      <c r="N811" s="10"/>
      <c r="O811" s="10"/>
      <c r="P811" s="10"/>
      <c r="Q811" s="10"/>
      <c r="R811" s="10"/>
      <c r="S811" s="10"/>
      <c r="T811" s="10"/>
      <c r="U811" s="10"/>
      <c r="V811" s="10"/>
      <c r="W811" s="10"/>
    </row>
    <row r="812" spans="1:23" ht="36.75" customHeight="1" x14ac:dyDescent="0.3">
      <c r="A812" s="4" t="str">
        <f>'Matriz Nº2 Análisis'!A812</f>
        <v>89. 2</v>
      </c>
      <c r="B812" s="13" t="str">
        <f>IF(A812&lt;1,'Matriz Nº1 Identificación'!F812,'Matriz Nº2 Análisis'!B812)</f>
        <v xml:space="preserve"> </v>
      </c>
      <c r="C812" s="13" t="str">
        <f>IFERROR(IF(A812&lt;1,'Matriz Nº1 Identificación'!B812,'Matriz Nº2 Análisis'!E812)," ")</f>
        <v xml:space="preserve"> </v>
      </c>
      <c r="D812" s="13" t="str">
        <f>IF(A812&lt;1,'Matriz Nº1 Identificación'!B812,'Matriz Nº2 Análisis'!I812)</f>
        <v xml:space="preserve"> </v>
      </c>
      <c r="E812" s="102"/>
      <c r="F812" s="103"/>
      <c r="G812" s="103"/>
      <c r="H812" s="103"/>
      <c r="I812" s="96" t="str">
        <f>IFERROR(VLOOKUP(D812,'Tabla 12'!$B$4:$E$6,3,FALSE)," ")</f>
        <v xml:space="preserve"> </v>
      </c>
      <c r="J812" s="95" t="str">
        <f>IFERROR(VLOOKUP(I812,'Tabla 12'!$D$5:$E$6,2,FALSE)," ")</f>
        <v xml:space="preserve"> </v>
      </c>
      <c r="K812" s="10"/>
      <c r="L812" s="10"/>
      <c r="M812" s="9"/>
      <c r="N812" s="10"/>
      <c r="O812" s="10"/>
      <c r="P812" s="10"/>
      <c r="Q812" s="10"/>
      <c r="R812" s="10"/>
      <c r="S812" s="10"/>
      <c r="T812" s="10"/>
      <c r="U812" s="10"/>
      <c r="V812" s="10"/>
      <c r="W812" s="10"/>
    </row>
    <row r="813" spans="1:23" ht="36.75" customHeight="1" x14ac:dyDescent="0.3">
      <c r="A813" s="4" t="str">
        <f>'Matriz Nº2 Análisis'!A813</f>
        <v>89. 3</v>
      </c>
      <c r="B813" s="13" t="str">
        <f>IF(A813&lt;1,'Matriz Nº1 Identificación'!F813,'Matriz Nº2 Análisis'!B813)</f>
        <v xml:space="preserve"> </v>
      </c>
      <c r="C813" s="13" t="str">
        <f>IFERROR(IF(A813&lt;1,'Matriz Nº1 Identificación'!B813,'Matriz Nº2 Análisis'!E813)," ")</f>
        <v xml:space="preserve"> </v>
      </c>
      <c r="D813" s="13" t="str">
        <f>IF(A813&lt;1,'Matriz Nº1 Identificación'!B813,'Matriz Nº2 Análisis'!I813)</f>
        <v xml:space="preserve"> </v>
      </c>
      <c r="E813" s="102"/>
      <c r="F813" s="103"/>
      <c r="G813" s="103"/>
      <c r="H813" s="103"/>
      <c r="I813" s="96" t="str">
        <f>IFERROR(VLOOKUP(D813,'Tabla 12'!$B$4:$E$6,3,FALSE)," ")</f>
        <v xml:space="preserve"> </v>
      </c>
      <c r="J813" s="95" t="str">
        <f>IFERROR(VLOOKUP(I813,'Tabla 12'!$D$5:$E$6,2,FALSE)," ")</f>
        <v xml:space="preserve"> </v>
      </c>
      <c r="K813" s="10"/>
      <c r="L813" s="10"/>
      <c r="M813" s="9"/>
      <c r="N813" s="10"/>
      <c r="O813" s="10"/>
      <c r="P813" s="10"/>
      <c r="Q813" s="10"/>
      <c r="R813" s="10"/>
      <c r="S813" s="10"/>
      <c r="T813" s="10"/>
      <c r="U813" s="10"/>
      <c r="V813" s="10"/>
      <c r="W813" s="10"/>
    </row>
    <row r="814" spans="1:23" ht="36.75" customHeight="1" x14ac:dyDescent="0.3">
      <c r="A814" s="4" t="str">
        <f>'Matriz Nº2 Análisis'!A814</f>
        <v>89. 4</v>
      </c>
      <c r="B814" s="13" t="str">
        <f>IF(A814&lt;1,'Matriz Nº1 Identificación'!F814,'Matriz Nº2 Análisis'!B814)</f>
        <v xml:space="preserve"> </v>
      </c>
      <c r="C814" s="13" t="str">
        <f>IFERROR(IF(A814&lt;1,'Matriz Nº1 Identificación'!B814,'Matriz Nº2 Análisis'!E814)," ")</f>
        <v xml:space="preserve"> </v>
      </c>
      <c r="D814" s="13" t="str">
        <f>IF(A814&lt;1,'Matriz Nº1 Identificación'!B814,'Matriz Nº2 Análisis'!I814)</f>
        <v xml:space="preserve"> </v>
      </c>
      <c r="E814" s="102"/>
      <c r="F814" s="103"/>
      <c r="G814" s="103"/>
      <c r="H814" s="103"/>
      <c r="I814" s="96" t="str">
        <f>IFERROR(VLOOKUP(D814,'Tabla 12'!$B$4:$E$6,3,FALSE)," ")</f>
        <v xml:space="preserve"> </v>
      </c>
      <c r="J814" s="95" t="str">
        <f>IFERROR(VLOOKUP(I814,'Tabla 12'!$D$5:$E$6,2,FALSE)," ")</f>
        <v xml:space="preserve"> </v>
      </c>
      <c r="K814" s="10"/>
      <c r="L814" s="10"/>
      <c r="M814" s="9"/>
      <c r="N814" s="10"/>
      <c r="O814" s="10"/>
      <c r="P814" s="10"/>
      <c r="Q814" s="10"/>
      <c r="R814" s="10"/>
      <c r="S814" s="10"/>
      <c r="T814" s="10"/>
      <c r="U814" s="10"/>
      <c r="V814" s="10"/>
      <c r="W814" s="10"/>
    </row>
    <row r="815" spans="1:23" ht="36.75" customHeight="1" x14ac:dyDescent="0.3">
      <c r="A815" s="4" t="str">
        <f>'Matriz Nº2 Análisis'!A815</f>
        <v>89. 5</v>
      </c>
      <c r="B815" s="13" t="str">
        <f>IF(A815&lt;1,'Matriz Nº1 Identificación'!F815,'Matriz Nº2 Análisis'!B815)</f>
        <v xml:space="preserve"> </v>
      </c>
      <c r="C815" s="13" t="str">
        <f>IFERROR(IF(A815&lt;1,'Matriz Nº1 Identificación'!B815,'Matriz Nº2 Análisis'!E815)," ")</f>
        <v xml:space="preserve"> </v>
      </c>
      <c r="D815" s="13" t="str">
        <f>IF(A815&lt;1,'Matriz Nº1 Identificación'!B815,'Matriz Nº2 Análisis'!I815)</f>
        <v xml:space="preserve"> </v>
      </c>
      <c r="E815" s="102"/>
      <c r="F815" s="103"/>
      <c r="G815" s="103"/>
      <c r="H815" s="103"/>
      <c r="I815" s="96" t="str">
        <f>IFERROR(VLOOKUP(D815,'Tabla 12'!$B$4:$E$6,3,FALSE)," ")</f>
        <v xml:space="preserve"> </v>
      </c>
      <c r="J815" s="95" t="str">
        <f>IFERROR(VLOOKUP(I815,'Tabla 12'!$D$5:$E$6,2,FALSE)," ")</f>
        <v xml:space="preserve"> </v>
      </c>
      <c r="K815" s="10"/>
      <c r="L815" s="10"/>
      <c r="M815" s="9"/>
      <c r="N815" s="10"/>
      <c r="O815" s="10"/>
      <c r="P815" s="10"/>
      <c r="Q815" s="10"/>
      <c r="R815" s="10"/>
      <c r="S815" s="10"/>
      <c r="T815" s="10"/>
      <c r="U815" s="10"/>
      <c r="V815" s="10"/>
      <c r="W815" s="10"/>
    </row>
    <row r="816" spans="1:23" ht="36.75" customHeight="1" x14ac:dyDescent="0.3">
      <c r="A816" s="4" t="str">
        <f>'Matriz Nº2 Análisis'!A816</f>
        <v>89. 6</v>
      </c>
      <c r="B816" s="13" t="str">
        <f>IF(A816&lt;1,'Matriz Nº1 Identificación'!F816,'Matriz Nº2 Análisis'!B816)</f>
        <v xml:space="preserve"> </v>
      </c>
      <c r="C816" s="13" t="str">
        <f>IFERROR(IF(A816&lt;1,'Matriz Nº1 Identificación'!B816,'Matriz Nº2 Análisis'!E816)," ")</f>
        <v xml:space="preserve"> </v>
      </c>
      <c r="D816" s="13" t="str">
        <f>IF(A816&lt;1,'Matriz Nº1 Identificación'!B816,'Matriz Nº2 Análisis'!I816)</f>
        <v xml:space="preserve"> </v>
      </c>
      <c r="E816" s="102"/>
      <c r="F816" s="103"/>
      <c r="G816" s="103"/>
      <c r="H816" s="103"/>
      <c r="I816" s="96" t="str">
        <f>IFERROR(VLOOKUP(D816,'Tabla 12'!$B$4:$E$6,3,FALSE)," ")</f>
        <v xml:space="preserve"> </v>
      </c>
      <c r="J816" s="95" t="str">
        <f>IFERROR(VLOOKUP(I816,'Tabla 12'!$D$5:$E$6,2,FALSE)," ")</f>
        <v xml:space="preserve"> </v>
      </c>
      <c r="K816" s="10"/>
      <c r="L816" s="10"/>
      <c r="M816" s="9"/>
      <c r="N816" s="10"/>
      <c r="O816" s="10"/>
      <c r="P816" s="10"/>
      <c r="Q816" s="10"/>
      <c r="R816" s="10"/>
      <c r="S816" s="10"/>
      <c r="T816" s="10"/>
      <c r="U816" s="10"/>
      <c r="V816" s="10"/>
      <c r="W816" s="10"/>
    </row>
    <row r="817" spans="1:23" ht="36.75" customHeight="1" thickBot="1" x14ac:dyDescent="0.35">
      <c r="A817" s="4" t="str">
        <f>'Matriz Nº2 Análisis'!A817</f>
        <v>89. 7</v>
      </c>
      <c r="B817" s="13" t="str">
        <f>IF(A817&lt;1,'Matriz Nº1 Identificación'!F817,'Matriz Nº2 Análisis'!B817)</f>
        <v xml:space="preserve"> </v>
      </c>
      <c r="C817" s="13" t="str">
        <f>IFERROR(IF(A817&lt;1,'Matriz Nº1 Identificación'!B817,'Matriz Nº2 Análisis'!E817)," ")</f>
        <v xml:space="preserve"> </v>
      </c>
      <c r="D817" s="13" t="str">
        <f>IF(A817&lt;1,'Matriz Nº1 Identificación'!B817,'Matriz Nº2 Análisis'!I817)</f>
        <v xml:space="preserve"> </v>
      </c>
      <c r="E817" s="102"/>
      <c r="F817" s="103"/>
      <c r="G817" s="103"/>
      <c r="H817" s="103"/>
      <c r="I817" s="96" t="str">
        <f>IFERROR(VLOOKUP(D817,'Tabla 12'!$B$4:$E$6,3,FALSE)," ")</f>
        <v xml:space="preserve"> </v>
      </c>
      <c r="J817" s="95" t="str">
        <f>IFERROR(VLOOKUP(I817,'Tabla 12'!$D$5:$E$6,2,FALSE)," ")</f>
        <v xml:space="preserve"> </v>
      </c>
      <c r="K817" s="10"/>
      <c r="L817" s="10"/>
      <c r="M817" s="9"/>
      <c r="N817" s="10"/>
      <c r="O817" s="10"/>
      <c r="P817" s="10"/>
      <c r="Q817" s="10"/>
      <c r="R817" s="10"/>
      <c r="S817" s="10"/>
      <c r="T817" s="10"/>
      <c r="U817" s="10"/>
      <c r="V817" s="10"/>
      <c r="W817" s="10"/>
    </row>
    <row r="818" spans="1:23" ht="34.5" customHeight="1" thickBot="1" x14ac:dyDescent="0.35">
      <c r="A818" s="73" t="str">
        <f>'Matriz Nº1 Identificación'!A818</f>
        <v xml:space="preserve">Objetivo Estratégico: </v>
      </c>
      <c r="B818" s="427">
        <f>+'Matriz Nº1 Identificación'!B818:H818</f>
        <v>0</v>
      </c>
      <c r="C818" s="428"/>
      <c r="D818" s="428"/>
      <c r="E818" s="428"/>
      <c r="F818" s="428"/>
      <c r="G818" s="428"/>
      <c r="H818" s="428"/>
      <c r="I818" s="428"/>
      <c r="J818" s="428"/>
    </row>
    <row r="819" spans="1:23" ht="34.5" customHeight="1" x14ac:dyDescent="0.3">
      <c r="A819" s="12" t="str">
        <f>'Matriz Nº1 Identificación'!A819</f>
        <v>Objetivo táctico</v>
      </c>
      <c r="B819" s="168" t="str">
        <f>+'Matriz Nº1 Identificación'!B819:H819</f>
        <v xml:space="preserve">90. </v>
      </c>
      <c r="C819" s="169"/>
      <c r="D819" s="169"/>
      <c r="E819" s="169"/>
      <c r="F819" s="170"/>
      <c r="G819" s="170"/>
      <c r="H819" s="170"/>
      <c r="I819" s="170"/>
      <c r="J819" s="171"/>
    </row>
    <row r="820" spans="1:23" ht="36.75" customHeight="1" x14ac:dyDescent="0.3">
      <c r="A820" s="4" t="str">
        <f>'Matriz Nº2 Análisis'!A820</f>
        <v>90. 1</v>
      </c>
      <c r="B820" s="13" t="str">
        <f>IF(A820&lt;1,'Matriz Nº1 Identificación'!F820,'Matriz Nº2 Análisis'!B820)</f>
        <v xml:space="preserve"> </v>
      </c>
      <c r="C820" s="13" t="str">
        <f>IFERROR(IF(A820&lt;1,'Matriz Nº1 Identificación'!B820,'Matriz Nº2 Análisis'!E820)," ")</f>
        <v xml:space="preserve"> </v>
      </c>
      <c r="D820" s="13" t="str">
        <f>IF(A820&lt;1,'Matriz Nº1 Identificación'!B820,'Matriz Nº2 Análisis'!I820)</f>
        <v xml:space="preserve"> </v>
      </c>
      <c r="E820" s="102"/>
      <c r="F820" s="103"/>
      <c r="G820" s="103"/>
      <c r="H820" s="103"/>
      <c r="I820" s="96" t="str">
        <f>IFERROR(VLOOKUP(D820,'Tabla 12'!$B$4:$E$6,3,FALSE)," ")</f>
        <v xml:space="preserve"> </v>
      </c>
      <c r="J820" s="95" t="str">
        <f>IFERROR(VLOOKUP(I820,'Tabla 12'!$D$5:$E$6,2,FALSE)," ")</f>
        <v xml:space="preserve"> </v>
      </c>
      <c r="K820" s="10"/>
      <c r="L820" s="10"/>
      <c r="M820" s="9"/>
      <c r="N820" s="10"/>
      <c r="O820" s="10"/>
      <c r="P820" s="10"/>
      <c r="Q820" s="10"/>
      <c r="R820" s="10"/>
      <c r="S820" s="10"/>
      <c r="T820" s="10"/>
      <c r="U820" s="10"/>
      <c r="V820" s="10"/>
      <c r="W820" s="10"/>
    </row>
    <row r="821" spans="1:23" ht="36.75" customHeight="1" x14ac:dyDescent="0.3">
      <c r="A821" s="4" t="str">
        <f>'Matriz Nº2 Análisis'!A821</f>
        <v>90. 2</v>
      </c>
      <c r="B821" s="13" t="str">
        <f>IF(A821&lt;1,'Matriz Nº1 Identificación'!F821,'Matriz Nº2 Análisis'!B821)</f>
        <v xml:space="preserve"> </v>
      </c>
      <c r="C821" s="13" t="str">
        <f>IFERROR(IF(A821&lt;1,'Matriz Nº1 Identificación'!B821,'Matriz Nº2 Análisis'!E821)," ")</f>
        <v xml:space="preserve"> </v>
      </c>
      <c r="D821" s="13" t="str">
        <f>IF(A821&lt;1,'Matriz Nº1 Identificación'!B821,'Matriz Nº2 Análisis'!I821)</f>
        <v xml:space="preserve"> </v>
      </c>
      <c r="E821" s="102"/>
      <c r="F821" s="103"/>
      <c r="G821" s="103"/>
      <c r="H821" s="103"/>
      <c r="I821" s="96" t="str">
        <f>IFERROR(VLOOKUP(D821,'Tabla 12'!$B$4:$E$6,3,FALSE)," ")</f>
        <v xml:space="preserve"> </v>
      </c>
      <c r="J821" s="95" t="str">
        <f>IFERROR(VLOOKUP(I821,'Tabla 12'!$D$5:$E$6,2,FALSE)," ")</f>
        <v xml:space="preserve"> </v>
      </c>
      <c r="K821" s="10"/>
      <c r="L821" s="10"/>
      <c r="M821" s="9"/>
      <c r="N821" s="10"/>
      <c r="O821" s="10"/>
      <c r="P821" s="10"/>
      <c r="Q821" s="10"/>
      <c r="R821" s="10"/>
      <c r="S821" s="10"/>
      <c r="T821" s="10"/>
      <c r="U821" s="10"/>
      <c r="V821" s="10"/>
      <c r="W821" s="10"/>
    </row>
    <row r="822" spans="1:23" ht="36.75" customHeight="1" x14ac:dyDescent="0.3">
      <c r="A822" s="4" t="str">
        <f>'Matriz Nº2 Análisis'!A822</f>
        <v>90. 3</v>
      </c>
      <c r="B822" s="13" t="str">
        <f>IF(A822&lt;1,'Matriz Nº1 Identificación'!F822,'Matriz Nº2 Análisis'!B822)</f>
        <v xml:space="preserve"> </v>
      </c>
      <c r="C822" s="13" t="str">
        <f>IFERROR(IF(A822&lt;1,'Matriz Nº1 Identificación'!B822,'Matriz Nº2 Análisis'!E822)," ")</f>
        <v xml:space="preserve"> </v>
      </c>
      <c r="D822" s="13" t="str">
        <f>IF(A822&lt;1,'Matriz Nº1 Identificación'!B822,'Matriz Nº2 Análisis'!I822)</f>
        <v xml:space="preserve"> </v>
      </c>
      <c r="E822" s="102"/>
      <c r="F822" s="103"/>
      <c r="G822" s="103"/>
      <c r="H822" s="103"/>
      <c r="I822" s="96" t="str">
        <f>IFERROR(VLOOKUP(D822,'Tabla 12'!$B$4:$E$6,3,FALSE)," ")</f>
        <v xml:space="preserve"> </v>
      </c>
      <c r="J822" s="95" t="str">
        <f>IFERROR(VLOOKUP(I822,'Tabla 12'!$D$5:$E$6,2,FALSE)," ")</f>
        <v xml:space="preserve"> </v>
      </c>
      <c r="K822" s="10"/>
      <c r="L822" s="10"/>
      <c r="M822" s="9"/>
      <c r="N822" s="10"/>
      <c r="O822" s="10"/>
      <c r="P822" s="10"/>
      <c r="Q822" s="10"/>
      <c r="R822" s="10"/>
      <c r="S822" s="10"/>
      <c r="T822" s="10"/>
      <c r="U822" s="10"/>
      <c r="V822" s="10"/>
      <c r="W822" s="10"/>
    </row>
    <row r="823" spans="1:23" ht="36.75" customHeight="1" x14ac:dyDescent="0.3">
      <c r="A823" s="4" t="str">
        <f>'Matriz Nº2 Análisis'!A823</f>
        <v>90. 4</v>
      </c>
      <c r="B823" s="13" t="str">
        <f>IF(A823&lt;1,'Matriz Nº1 Identificación'!F823,'Matriz Nº2 Análisis'!B823)</f>
        <v xml:space="preserve"> </v>
      </c>
      <c r="C823" s="13" t="str">
        <f>IFERROR(IF(A823&lt;1,'Matriz Nº1 Identificación'!B823,'Matriz Nº2 Análisis'!E823)," ")</f>
        <v xml:space="preserve"> </v>
      </c>
      <c r="D823" s="13" t="str">
        <f>IF(A823&lt;1,'Matriz Nº1 Identificación'!B823,'Matriz Nº2 Análisis'!I823)</f>
        <v xml:space="preserve"> </v>
      </c>
      <c r="E823" s="102"/>
      <c r="F823" s="103"/>
      <c r="G823" s="103"/>
      <c r="H823" s="103"/>
      <c r="I823" s="96" t="str">
        <f>IFERROR(VLOOKUP(D823,'Tabla 12'!$B$4:$E$6,3,FALSE)," ")</f>
        <v xml:space="preserve"> </v>
      </c>
      <c r="J823" s="95" t="str">
        <f>IFERROR(VLOOKUP(I823,'Tabla 12'!$D$5:$E$6,2,FALSE)," ")</f>
        <v xml:space="preserve"> </v>
      </c>
      <c r="K823" s="10"/>
      <c r="L823" s="10"/>
      <c r="M823" s="9"/>
      <c r="N823" s="10"/>
      <c r="O823" s="10"/>
      <c r="P823" s="10"/>
      <c r="Q823" s="10"/>
      <c r="R823" s="10"/>
      <c r="S823" s="10"/>
      <c r="T823" s="10"/>
      <c r="U823" s="10"/>
      <c r="V823" s="10"/>
      <c r="W823" s="10"/>
    </row>
    <row r="824" spans="1:23" ht="36.75" customHeight="1" x14ac:dyDescent="0.3">
      <c r="A824" s="4" t="str">
        <f>'Matriz Nº2 Análisis'!A824</f>
        <v>90. 5</v>
      </c>
      <c r="B824" s="13" t="str">
        <f>IF(A824&lt;1,'Matriz Nº1 Identificación'!F824,'Matriz Nº2 Análisis'!B824)</f>
        <v xml:space="preserve"> </v>
      </c>
      <c r="C824" s="13" t="str">
        <f>IFERROR(IF(A824&lt;1,'Matriz Nº1 Identificación'!B824,'Matriz Nº2 Análisis'!E824)," ")</f>
        <v xml:space="preserve"> </v>
      </c>
      <c r="D824" s="13" t="str">
        <f>IF(A824&lt;1,'Matriz Nº1 Identificación'!B824,'Matriz Nº2 Análisis'!I824)</f>
        <v xml:space="preserve"> </v>
      </c>
      <c r="E824" s="102"/>
      <c r="F824" s="103"/>
      <c r="G824" s="103"/>
      <c r="H824" s="103"/>
      <c r="I824" s="96" t="str">
        <f>IFERROR(VLOOKUP(D824,'Tabla 12'!$B$4:$E$6,3,FALSE)," ")</f>
        <v xml:space="preserve"> </v>
      </c>
      <c r="J824" s="95" t="str">
        <f>IFERROR(VLOOKUP(I824,'Tabla 12'!$D$5:$E$6,2,FALSE)," ")</f>
        <v xml:space="preserve"> </v>
      </c>
      <c r="K824" s="10"/>
      <c r="L824" s="10"/>
      <c r="M824" s="9"/>
      <c r="N824" s="10"/>
      <c r="O824" s="10"/>
      <c r="P824" s="10"/>
      <c r="Q824" s="10"/>
      <c r="R824" s="10"/>
      <c r="S824" s="10"/>
      <c r="T824" s="10"/>
      <c r="U824" s="10"/>
      <c r="V824" s="10"/>
      <c r="W824" s="10"/>
    </row>
    <row r="825" spans="1:23" ht="36.75" customHeight="1" x14ac:dyDescent="0.3">
      <c r="A825" s="4" t="str">
        <f>'Matriz Nº2 Análisis'!A825</f>
        <v>90. 6</v>
      </c>
      <c r="B825" s="13" t="str">
        <f>IF(A825&lt;1,'Matriz Nº1 Identificación'!F825,'Matriz Nº2 Análisis'!B825)</f>
        <v xml:space="preserve"> </v>
      </c>
      <c r="C825" s="13" t="str">
        <f>IFERROR(IF(A825&lt;1,'Matriz Nº1 Identificación'!B825,'Matriz Nº2 Análisis'!E825)," ")</f>
        <v xml:space="preserve"> </v>
      </c>
      <c r="D825" s="13" t="str">
        <f>IF(A825&lt;1,'Matriz Nº1 Identificación'!B825,'Matriz Nº2 Análisis'!I825)</f>
        <v xml:space="preserve"> </v>
      </c>
      <c r="E825" s="102"/>
      <c r="F825" s="103"/>
      <c r="G825" s="103"/>
      <c r="H825" s="103"/>
      <c r="I825" s="96" t="str">
        <f>IFERROR(VLOOKUP(D825,'Tabla 12'!$B$4:$E$6,3,FALSE)," ")</f>
        <v xml:space="preserve"> </v>
      </c>
      <c r="J825" s="95" t="str">
        <f>IFERROR(VLOOKUP(I825,'Tabla 12'!$D$5:$E$6,2,FALSE)," ")</f>
        <v xml:space="preserve"> </v>
      </c>
      <c r="K825" s="10"/>
      <c r="L825" s="10"/>
      <c r="M825" s="9"/>
      <c r="N825" s="10"/>
      <c r="O825" s="10"/>
      <c r="P825" s="10"/>
      <c r="Q825" s="10"/>
      <c r="R825" s="10"/>
      <c r="S825" s="10"/>
      <c r="T825" s="10"/>
      <c r="U825" s="10"/>
      <c r="V825" s="10"/>
      <c r="W825" s="10"/>
    </row>
    <row r="826" spans="1:23" ht="36.75" customHeight="1" thickBot="1" x14ac:dyDescent="0.35">
      <c r="A826" s="4" t="str">
        <f>'Matriz Nº2 Análisis'!A826</f>
        <v>90. 7</v>
      </c>
      <c r="B826" s="13" t="str">
        <f>IF(A826&lt;1,'Matriz Nº1 Identificación'!F826,'Matriz Nº2 Análisis'!B826)</f>
        <v xml:space="preserve"> </v>
      </c>
      <c r="C826" s="13" t="str">
        <f>IFERROR(IF(A826&lt;1,'Matriz Nº1 Identificación'!B826,'Matriz Nº2 Análisis'!E826)," ")</f>
        <v xml:space="preserve"> </v>
      </c>
      <c r="D826" s="13" t="str">
        <f>IF(A826&lt;1,'Matriz Nº1 Identificación'!B826,'Matriz Nº2 Análisis'!I826)</f>
        <v xml:space="preserve"> </v>
      </c>
      <c r="E826" s="102"/>
      <c r="F826" s="103"/>
      <c r="G826" s="103"/>
      <c r="H826" s="103"/>
      <c r="I826" s="96" t="str">
        <f>IFERROR(VLOOKUP(D826,'Tabla 12'!$B$4:$E$6,3,FALSE)," ")</f>
        <v xml:space="preserve"> </v>
      </c>
      <c r="J826" s="95" t="str">
        <f>IFERROR(VLOOKUP(I826,'Tabla 12'!$D$5:$E$6,2,FALSE)," ")</f>
        <v xml:space="preserve"> </v>
      </c>
      <c r="K826" s="10"/>
      <c r="L826" s="10"/>
      <c r="M826" s="9"/>
      <c r="N826" s="10"/>
      <c r="O826" s="10"/>
      <c r="P826" s="10"/>
      <c r="Q826" s="10"/>
      <c r="R826" s="10"/>
      <c r="S826" s="10"/>
      <c r="T826" s="10"/>
      <c r="U826" s="10"/>
      <c r="V826" s="10"/>
      <c r="W826" s="10"/>
    </row>
    <row r="827" spans="1:23" ht="34.5" customHeight="1" thickBot="1" x14ac:dyDescent="0.35">
      <c r="A827" s="73" t="str">
        <f>'Matriz Nº1 Identificación'!A827</f>
        <v xml:space="preserve">Objetivo Estratégico: </v>
      </c>
      <c r="B827" s="427">
        <f>+'Matriz Nº1 Identificación'!B827:H827</f>
        <v>0</v>
      </c>
      <c r="C827" s="428"/>
      <c r="D827" s="428"/>
      <c r="E827" s="428"/>
      <c r="F827" s="428"/>
      <c r="G827" s="428"/>
      <c r="H827" s="428"/>
      <c r="I827" s="428"/>
      <c r="J827" s="428"/>
    </row>
    <row r="828" spans="1:23" ht="34.5" customHeight="1" x14ac:dyDescent="0.3">
      <c r="A828" s="12" t="str">
        <f>'Matriz Nº1 Identificación'!A828</f>
        <v>Objetivo táctico</v>
      </c>
      <c r="B828" s="168" t="str">
        <f>+'Matriz Nº1 Identificación'!B828:H828</f>
        <v xml:space="preserve">91. </v>
      </c>
      <c r="C828" s="169"/>
      <c r="D828" s="169"/>
      <c r="E828" s="169"/>
      <c r="F828" s="170"/>
      <c r="G828" s="170"/>
      <c r="H828" s="170"/>
      <c r="I828" s="170"/>
      <c r="J828" s="171"/>
    </row>
    <row r="829" spans="1:23" ht="36.75" customHeight="1" x14ac:dyDescent="0.3">
      <c r="A829" s="4" t="str">
        <f>'Matriz Nº2 Análisis'!A829</f>
        <v>91. 1</v>
      </c>
      <c r="B829" s="13" t="str">
        <f>IF(A829&lt;1,'Matriz Nº1 Identificación'!F829,'Matriz Nº2 Análisis'!B829)</f>
        <v xml:space="preserve"> </v>
      </c>
      <c r="C829" s="13" t="str">
        <f>IFERROR(IF(A829&lt;1,'Matriz Nº1 Identificación'!B829,'Matriz Nº2 Análisis'!E829)," ")</f>
        <v xml:space="preserve"> </v>
      </c>
      <c r="D829" s="13" t="str">
        <f>IF(A829&lt;1,'Matriz Nº1 Identificación'!B829,'Matriz Nº2 Análisis'!I829)</f>
        <v xml:space="preserve"> </v>
      </c>
      <c r="E829" s="102"/>
      <c r="F829" s="103"/>
      <c r="G829" s="103"/>
      <c r="H829" s="103"/>
      <c r="I829" s="96" t="str">
        <f>IFERROR(VLOOKUP(D829,'Tabla 12'!$B$4:$E$6,3,FALSE)," ")</f>
        <v xml:space="preserve"> </v>
      </c>
      <c r="J829" s="95" t="str">
        <f>IFERROR(VLOOKUP(I829,'Tabla 12'!$D$5:$E$6,2,FALSE)," ")</f>
        <v xml:space="preserve"> </v>
      </c>
      <c r="K829" s="10"/>
      <c r="L829" s="10"/>
      <c r="M829" s="9"/>
      <c r="N829" s="10"/>
      <c r="O829" s="10"/>
      <c r="P829" s="10"/>
      <c r="Q829" s="10"/>
      <c r="R829" s="10"/>
      <c r="S829" s="10"/>
      <c r="T829" s="10"/>
      <c r="U829" s="10"/>
      <c r="V829" s="10"/>
      <c r="W829" s="10"/>
    </row>
    <row r="830" spans="1:23" ht="36.75" customHeight="1" x14ac:dyDescent="0.3">
      <c r="A830" s="4" t="str">
        <f>'Matriz Nº2 Análisis'!A830</f>
        <v>91. 2</v>
      </c>
      <c r="B830" s="13" t="str">
        <f>IF(A830&lt;1,'Matriz Nº1 Identificación'!F830,'Matriz Nº2 Análisis'!B830)</f>
        <v xml:space="preserve"> </v>
      </c>
      <c r="C830" s="13" t="str">
        <f>IFERROR(IF(A830&lt;1,'Matriz Nº1 Identificación'!B830,'Matriz Nº2 Análisis'!E830)," ")</f>
        <v xml:space="preserve"> </v>
      </c>
      <c r="D830" s="13" t="str">
        <f>IF(A830&lt;1,'Matriz Nº1 Identificación'!B830,'Matriz Nº2 Análisis'!I830)</f>
        <v xml:space="preserve"> </v>
      </c>
      <c r="E830" s="102"/>
      <c r="F830" s="103"/>
      <c r="G830" s="103"/>
      <c r="H830" s="103"/>
      <c r="I830" s="96" t="str">
        <f>IFERROR(VLOOKUP(D830,'Tabla 12'!$B$4:$E$6,3,FALSE)," ")</f>
        <v xml:space="preserve"> </v>
      </c>
      <c r="J830" s="95" t="str">
        <f>IFERROR(VLOOKUP(I830,'Tabla 12'!$D$5:$E$6,2,FALSE)," ")</f>
        <v xml:space="preserve"> </v>
      </c>
      <c r="K830" s="10"/>
      <c r="L830" s="10"/>
      <c r="M830" s="9"/>
      <c r="N830" s="10"/>
      <c r="O830" s="10"/>
      <c r="P830" s="10"/>
      <c r="Q830" s="10"/>
      <c r="R830" s="10"/>
      <c r="S830" s="10"/>
      <c r="T830" s="10"/>
      <c r="U830" s="10"/>
      <c r="V830" s="10"/>
      <c r="W830" s="10"/>
    </row>
    <row r="831" spans="1:23" ht="36.75" customHeight="1" x14ac:dyDescent="0.3">
      <c r="A831" s="4" t="str">
        <f>'Matriz Nº2 Análisis'!A831</f>
        <v>91. 3</v>
      </c>
      <c r="B831" s="13" t="str">
        <f>IF(A831&lt;1,'Matriz Nº1 Identificación'!F831,'Matriz Nº2 Análisis'!B831)</f>
        <v xml:space="preserve"> </v>
      </c>
      <c r="C831" s="13" t="str">
        <f>IFERROR(IF(A831&lt;1,'Matriz Nº1 Identificación'!B831,'Matriz Nº2 Análisis'!E831)," ")</f>
        <v xml:space="preserve"> </v>
      </c>
      <c r="D831" s="13" t="str">
        <f>IF(A831&lt;1,'Matriz Nº1 Identificación'!B831,'Matriz Nº2 Análisis'!I831)</f>
        <v xml:space="preserve"> </v>
      </c>
      <c r="E831" s="102"/>
      <c r="F831" s="103"/>
      <c r="G831" s="103"/>
      <c r="H831" s="103"/>
      <c r="I831" s="96" t="str">
        <f>IFERROR(VLOOKUP(D831,'Tabla 12'!$B$4:$E$6,3,FALSE)," ")</f>
        <v xml:space="preserve"> </v>
      </c>
      <c r="J831" s="95" t="str">
        <f>IFERROR(VLOOKUP(I831,'Tabla 12'!$D$5:$E$6,2,FALSE)," ")</f>
        <v xml:space="preserve"> </v>
      </c>
      <c r="K831" s="10"/>
      <c r="L831" s="10"/>
      <c r="M831" s="9"/>
      <c r="N831" s="10"/>
      <c r="O831" s="10"/>
      <c r="P831" s="10"/>
      <c r="Q831" s="10"/>
      <c r="R831" s="10"/>
      <c r="S831" s="10"/>
      <c r="T831" s="10"/>
      <c r="U831" s="10"/>
      <c r="V831" s="10"/>
      <c r="W831" s="10"/>
    </row>
    <row r="832" spans="1:23" ht="36.75" customHeight="1" x14ac:dyDescent="0.3">
      <c r="A832" s="4" t="str">
        <f>'Matriz Nº2 Análisis'!A832</f>
        <v>91. 4</v>
      </c>
      <c r="B832" s="13" t="str">
        <f>IF(A832&lt;1,'Matriz Nº1 Identificación'!F832,'Matriz Nº2 Análisis'!B832)</f>
        <v xml:space="preserve"> </v>
      </c>
      <c r="C832" s="13" t="str">
        <f>IFERROR(IF(A832&lt;1,'Matriz Nº1 Identificación'!B832,'Matriz Nº2 Análisis'!E832)," ")</f>
        <v xml:space="preserve"> </v>
      </c>
      <c r="D832" s="13" t="str">
        <f>IF(A832&lt;1,'Matriz Nº1 Identificación'!B832,'Matriz Nº2 Análisis'!I832)</f>
        <v xml:space="preserve"> </v>
      </c>
      <c r="E832" s="102"/>
      <c r="F832" s="103"/>
      <c r="G832" s="103"/>
      <c r="H832" s="103"/>
      <c r="I832" s="96" t="str">
        <f>IFERROR(VLOOKUP(D832,'Tabla 12'!$B$4:$E$6,3,FALSE)," ")</f>
        <v xml:space="preserve"> </v>
      </c>
      <c r="J832" s="95" t="str">
        <f>IFERROR(VLOOKUP(I832,'Tabla 12'!$D$5:$E$6,2,FALSE)," ")</f>
        <v xml:space="preserve"> </v>
      </c>
      <c r="K832" s="10"/>
      <c r="L832" s="10"/>
      <c r="M832" s="9"/>
      <c r="N832" s="10"/>
      <c r="O832" s="10"/>
      <c r="P832" s="10"/>
      <c r="Q832" s="10"/>
      <c r="R832" s="10"/>
      <c r="S832" s="10"/>
      <c r="T832" s="10"/>
      <c r="U832" s="10"/>
      <c r="V832" s="10"/>
      <c r="W832" s="10"/>
    </row>
    <row r="833" spans="1:23" ht="36.75" customHeight="1" x14ac:dyDescent="0.3">
      <c r="A833" s="4" t="str">
        <f>'Matriz Nº2 Análisis'!A833</f>
        <v>91. 5</v>
      </c>
      <c r="B833" s="13" t="str">
        <f>IF(A833&lt;1,'Matriz Nº1 Identificación'!F833,'Matriz Nº2 Análisis'!B833)</f>
        <v xml:space="preserve"> </v>
      </c>
      <c r="C833" s="13" t="str">
        <f>IFERROR(IF(A833&lt;1,'Matriz Nº1 Identificación'!B833,'Matriz Nº2 Análisis'!E833)," ")</f>
        <v xml:space="preserve"> </v>
      </c>
      <c r="D833" s="13" t="str">
        <f>IF(A833&lt;1,'Matriz Nº1 Identificación'!B833,'Matriz Nº2 Análisis'!I833)</f>
        <v xml:space="preserve"> </v>
      </c>
      <c r="E833" s="102"/>
      <c r="F833" s="103"/>
      <c r="G833" s="103"/>
      <c r="H833" s="103"/>
      <c r="I833" s="96" t="str">
        <f>IFERROR(VLOOKUP(D833,'Tabla 12'!$B$4:$E$6,3,FALSE)," ")</f>
        <v xml:space="preserve"> </v>
      </c>
      <c r="J833" s="95" t="str">
        <f>IFERROR(VLOOKUP(I833,'Tabla 12'!$D$5:$E$6,2,FALSE)," ")</f>
        <v xml:space="preserve"> </v>
      </c>
      <c r="K833" s="10"/>
      <c r="L833" s="10"/>
      <c r="M833" s="9"/>
      <c r="N833" s="10"/>
      <c r="O833" s="10"/>
      <c r="P833" s="10"/>
      <c r="Q833" s="10"/>
      <c r="R833" s="10"/>
      <c r="S833" s="10"/>
      <c r="T833" s="10"/>
      <c r="U833" s="10"/>
      <c r="V833" s="10"/>
      <c r="W833" s="10"/>
    </row>
    <row r="834" spans="1:23" ht="36.75" customHeight="1" x14ac:dyDescent="0.3">
      <c r="A834" s="4" t="str">
        <f>'Matriz Nº2 Análisis'!A834</f>
        <v>91. 6</v>
      </c>
      <c r="B834" s="13" t="str">
        <f>IF(A834&lt;1,'Matriz Nº1 Identificación'!F834,'Matriz Nº2 Análisis'!B834)</f>
        <v xml:space="preserve"> </v>
      </c>
      <c r="C834" s="13" t="str">
        <f>IFERROR(IF(A834&lt;1,'Matriz Nº1 Identificación'!B834,'Matriz Nº2 Análisis'!E834)," ")</f>
        <v xml:space="preserve"> </v>
      </c>
      <c r="D834" s="13" t="str">
        <f>IF(A834&lt;1,'Matriz Nº1 Identificación'!B834,'Matriz Nº2 Análisis'!I834)</f>
        <v xml:space="preserve"> </v>
      </c>
      <c r="E834" s="102"/>
      <c r="F834" s="103"/>
      <c r="G834" s="103"/>
      <c r="H834" s="103"/>
      <c r="I834" s="96" t="str">
        <f>IFERROR(VLOOKUP(D834,'Tabla 12'!$B$4:$E$6,3,FALSE)," ")</f>
        <v xml:space="preserve"> </v>
      </c>
      <c r="J834" s="95" t="str">
        <f>IFERROR(VLOOKUP(I834,'Tabla 12'!$D$5:$E$6,2,FALSE)," ")</f>
        <v xml:space="preserve"> </v>
      </c>
      <c r="K834" s="10"/>
      <c r="L834" s="10"/>
      <c r="M834" s="9"/>
      <c r="N834" s="10"/>
      <c r="O834" s="10"/>
      <c r="P834" s="10"/>
      <c r="Q834" s="10"/>
      <c r="R834" s="10"/>
      <c r="S834" s="10"/>
      <c r="T834" s="10"/>
      <c r="U834" s="10"/>
      <c r="V834" s="10"/>
      <c r="W834" s="10"/>
    </row>
    <row r="835" spans="1:23" ht="36.75" customHeight="1" thickBot="1" x14ac:dyDescent="0.35">
      <c r="A835" s="4" t="str">
        <f>'Matriz Nº2 Análisis'!A835</f>
        <v>91. 7</v>
      </c>
      <c r="B835" s="13" t="str">
        <f>IF(A835&lt;1,'Matriz Nº1 Identificación'!F835,'Matriz Nº2 Análisis'!B835)</f>
        <v xml:space="preserve"> </v>
      </c>
      <c r="C835" s="13" t="str">
        <f>IFERROR(IF(A835&lt;1,'Matriz Nº1 Identificación'!B835,'Matriz Nº2 Análisis'!E835)," ")</f>
        <v xml:space="preserve"> </v>
      </c>
      <c r="D835" s="13" t="str">
        <f>IF(A835&lt;1,'Matriz Nº1 Identificación'!B835,'Matriz Nº2 Análisis'!I835)</f>
        <v xml:space="preserve"> </v>
      </c>
      <c r="E835" s="102"/>
      <c r="F835" s="103"/>
      <c r="G835" s="103"/>
      <c r="H835" s="103"/>
      <c r="I835" s="96" t="str">
        <f>IFERROR(VLOOKUP(D835,'Tabla 12'!$B$4:$E$6,3,FALSE)," ")</f>
        <v xml:space="preserve"> </v>
      </c>
      <c r="J835" s="95" t="str">
        <f>IFERROR(VLOOKUP(I835,'Tabla 12'!$D$5:$E$6,2,FALSE)," ")</f>
        <v xml:space="preserve"> </v>
      </c>
      <c r="K835" s="10"/>
      <c r="L835" s="10"/>
      <c r="M835" s="9"/>
      <c r="N835" s="10"/>
      <c r="O835" s="10"/>
      <c r="P835" s="10"/>
      <c r="Q835" s="10"/>
      <c r="R835" s="10"/>
      <c r="S835" s="10"/>
      <c r="T835" s="10"/>
      <c r="U835" s="10"/>
      <c r="V835" s="10"/>
      <c r="W835" s="10"/>
    </row>
    <row r="836" spans="1:23" ht="34.5" customHeight="1" thickBot="1" x14ac:dyDescent="0.35">
      <c r="A836" s="73" t="str">
        <f>'Matriz Nº1 Identificación'!A836</f>
        <v xml:space="preserve">Objetivo Estratégico: </v>
      </c>
      <c r="B836" s="427">
        <f>+'Matriz Nº1 Identificación'!B836:H836</f>
        <v>0</v>
      </c>
      <c r="C836" s="428"/>
      <c r="D836" s="428"/>
      <c r="E836" s="428"/>
      <c r="F836" s="428"/>
      <c r="G836" s="428"/>
      <c r="H836" s="428"/>
      <c r="I836" s="428"/>
      <c r="J836" s="428"/>
    </row>
    <row r="837" spans="1:23" ht="34.5" customHeight="1" x14ac:dyDescent="0.3">
      <c r="A837" s="12" t="str">
        <f>'Matriz Nº1 Identificación'!A837</f>
        <v>Objetivo táctico</v>
      </c>
      <c r="B837" s="168" t="str">
        <f>+'Matriz Nº1 Identificación'!B837:H837</f>
        <v xml:space="preserve">92. </v>
      </c>
      <c r="C837" s="169"/>
      <c r="D837" s="169"/>
      <c r="E837" s="169"/>
      <c r="F837" s="170"/>
      <c r="G837" s="170"/>
      <c r="H837" s="170"/>
      <c r="I837" s="170"/>
      <c r="J837" s="171"/>
    </row>
    <row r="838" spans="1:23" ht="36.75" customHeight="1" x14ac:dyDescent="0.3">
      <c r="A838" s="4" t="str">
        <f>'Matriz Nº2 Análisis'!A838</f>
        <v>92. 1</v>
      </c>
      <c r="B838" s="13" t="str">
        <f>IF(A838&lt;1,'Matriz Nº1 Identificación'!F838,'Matriz Nº2 Análisis'!B838)</f>
        <v xml:space="preserve"> </v>
      </c>
      <c r="C838" s="13" t="str">
        <f>IFERROR(IF(A838&lt;1,'Matriz Nº1 Identificación'!B838,'Matriz Nº2 Análisis'!E838)," ")</f>
        <v xml:space="preserve"> </v>
      </c>
      <c r="D838" s="13" t="str">
        <f>IF(A838&lt;1,'Matriz Nº1 Identificación'!B838,'Matriz Nº2 Análisis'!I838)</f>
        <v xml:space="preserve"> </v>
      </c>
      <c r="E838" s="102"/>
      <c r="F838" s="103"/>
      <c r="G838" s="103"/>
      <c r="H838" s="103"/>
      <c r="I838" s="96" t="str">
        <f>IFERROR(VLOOKUP(D838,'Tabla 12'!$B$4:$E$6,3,FALSE)," ")</f>
        <v xml:space="preserve"> </v>
      </c>
      <c r="J838" s="95" t="str">
        <f>IFERROR(VLOOKUP(I838,'Tabla 12'!$D$5:$E$6,2,FALSE)," ")</f>
        <v xml:space="preserve"> </v>
      </c>
      <c r="K838" s="10"/>
      <c r="L838" s="10"/>
      <c r="M838" s="9"/>
      <c r="N838" s="10"/>
      <c r="O838" s="10"/>
      <c r="P838" s="10"/>
      <c r="Q838" s="10"/>
      <c r="R838" s="10"/>
      <c r="S838" s="10"/>
      <c r="T838" s="10"/>
      <c r="U838" s="10"/>
      <c r="V838" s="10"/>
      <c r="W838" s="10"/>
    </row>
    <row r="839" spans="1:23" ht="36.75" customHeight="1" x14ac:dyDescent="0.3">
      <c r="A839" s="4" t="str">
        <f>'Matriz Nº2 Análisis'!A839</f>
        <v>92. 2</v>
      </c>
      <c r="B839" s="13" t="str">
        <f>IF(A839&lt;1,'Matriz Nº1 Identificación'!F839,'Matriz Nº2 Análisis'!B839)</f>
        <v xml:space="preserve"> </v>
      </c>
      <c r="C839" s="13" t="str">
        <f>IFERROR(IF(A839&lt;1,'Matriz Nº1 Identificación'!B839,'Matriz Nº2 Análisis'!E839)," ")</f>
        <v xml:space="preserve"> </v>
      </c>
      <c r="D839" s="13" t="str">
        <f>IF(A839&lt;1,'Matriz Nº1 Identificación'!B839,'Matriz Nº2 Análisis'!I839)</f>
        <v xml:space="preserve"> </v>
      </c>
      <c r="E839" s="102"/>
      <c r="F839" s="103"/>
      <c r="G839" s="103"/>
      <c r="H839" s="103"/>
      <c r="I839" s="96" t="str">
        <f>IFERROR(VLOOKUP(D839,'Tabla 12'!$B$4:$E$6,3,FALSE)," ")</f>
        <v xml:space="preserve"> </v>
      </c>
      <c r="J839" s="95" t="str">
        <f>IFERROR(VLOOKUP(I839,'Tabla 12'!$D$5:$E$6,2,FALSE)," ")</f>
        <v xml:space="preserve"> </v>
      </c>
      <c r="K839" s="10"/>
      <c r="L839" s="10"/>
      <c r="M839" s="9"/>
      <c r="N839" s="10"/>
      <c r="O839" s="10"/>
      <c r="P839" s="10"/>
      <c r="Q839" s="10"/>
      <c r="R839" s="10"/>
      <c r="S839" s="10"/>
      <c r="T839" s="10"/>
      <c r="U839" s="10"/>
      <c r="V839" s="10"/>
      <c r="W839" s="10"/>
    </row>
    <row r="840" spans="1:23" ht="36.75" customHeight="1" x14ac:dyDescent="0.3">
      <c r="A840" s="4" t="str">
        <f>'Matriz Nº2 Análisis'!A840</f>
        <v>92. 3</v>
      </c>
      <c r="B840" s="13" t="str">
        <f>IF(A840&lt;1,'Matriz Nº1 Identificación'!F840,'Matriz Nº2 Análisis'!B840)</f>
        <v xml:space="preserve"> </v>
      </c>
      <c r="C840" s="13" t="str">
        <f>IFERROR(IF(A840&lt;1,'Matriz Nº1 Identificación'!B840,'Matriz Nº2 Análisis'!E840)," ")</f>
        <v xml:space="preserve"> </v>
      </c>
      <c r="D840" s="13" t="str">
        <f>IF(A840&lt;1,'Matriz Nº1 Identificación'!B840,'Matriz Nº2 Análisis'!I840)</f>
        <v xml:space="preserve"> </v>
      </c>
      <c r="E840" s="102"/>
      <c r="F840" s="103"/>
      <c r="G840" s="103"/>
      <c r="H840" s="103"/>
      <c r="I840" s="96" t="str">
        <f>IFERROR(VLOOKUP(D840,'Tabla 12'!$B$4:$E$6,3,FALSE)," ")</f>
        <v xml:space="preserve"> </v>
      </c>
      <c r="J840" s="95" t="str">
        <f>IFERROR(VLOOKUP(I840,'Tabla 12'!$D$5:$E$6,2,FALSE)," ")</f>
        <v xml:space="preserve"> </v>
      </c>
      <c r="K840" s="10"/>
      <c r="L840" s="10"/>
      <c r="M840" s="9"/>
      <c r="N840" s="10"/>
      <c r="O840" s="10"/>
      <c r="P840" s="10"/>
      <c r="Q840" s="10"/>
      <c r="R840" s="10"/>
      <c r="S840" s="10"/>
      <c r="T840" s="10"/>
      <c r="U840" s="10"/>
      <c r="V840" s="10"/>
      <c r="W840" s="10"/>
    </row>
    <row r="841" spans="1:23" ht="36.75" customHeight="1" x14ac:dyDescent="0.3">
      <c r="A841" s="4" t="str">
        <f>'Matriz Nº2 Análisis'!A841</f>
        <v>92. 4</v>
      </c>
      <c r="B841" s="13" t="str">
        <f>IF(A841&lt;1,'Matriz Nº1 Identificación'!F841,'Matriz Nº2 Análisis'!B841)</f>
        <v xml:space="preserve"> </v>
      </c>
      <c r="C841" s="13" t="str">
        <f>IFERROR(IF(A841&lt;1,'Matriz Nº1 Identificación'!B841,'Matriz Nº2 Análisis'!E841)," ")</f>
        <v xml:space="preserve"> </v>
      </c>
      <c r="D841" s="13" t="str">
        <f>IF(A841&lt;1,'Matriz Nº1 Identificación'!B841,'Matriz Nº2 Análisis'!I841)</f>
        <v xml:space="preserve"> </v>
      </c>
      <c r="E841" s="102"/>
      <c r="F841" s="103"/>
      <c r="G841" s="103"/>
      <c r="H841" s="103"/>
      <c r="I841" s="96" t="str">
        <f>IFERROR(VLOOKUP(D841,'Tabla 12'!$B$4:$E$6,3,FALSE)," ")</f>
        <v xml:space="preserve"> </v>
      </c>
      <c r="J841" s="95" t="str">
        <f>IFERROR(VLOOKUP(I841,'Tabla 12'!$D$5:$E$6,2,FALSE)," ")</f>
        <v xml:space="preserve"> </v>
      </c>
      <c r="K841" s="10"/>
      <c r="L841" s="10"/>
      <c r="M841" s="9"/>
      <c r="N841" s="10"/>
      <c r="O841" s="10"/>
      <c r="P841" s="10"/>
      <c r="Q841" s="10"/>
      <c r="R841" s="10"/>
      <c r="S841" s="10"/>
      <c r="T841" s="10"/>
      <c r="U841" s="10"/>
      <c r="V841" s="10"/>
      <c r="W841" s="10"/>
    </row>
    <row r="842" spans="1:23" ht="36.75" customHeight="1" x14ac:dyDescent="0.3">
      <c r="A842" s="4" t="str">
        <f>'Matriz Nº2 Análisis'!A842</f>
        <v>92. 5</v>
      </c>
      <c r="B842" s="13" t="str">
        <f>IF(A842&lt;1,'Matriz Nº1 Identificación'!F842,'Matriz Nº2 Análisis'!B842)</f>
        <v xml:space="preserve"> </v>
      </c>
      <c r="C842" s="13" t="str">
        <f>IFERROR(IF(A842&lt;1,'Matriz Nº1 Identificación'!B842,'Matriz Nº2 Análisis'!E842)," ")</f>
        <v xml:space="preserve"> </v>
      </c>
      <c r="D842" s="13" t="str">
        <f>IF(A842&lt;1,'Matriz Nº1 Identificación'!B842,'Matriz Nº2 Análisis'!I842)</f>
        <v xml:space="preserve"> </v>
      </c>
      <c r="E842" s="102"/>
      <c r="F842" s="103"/>
      <c r="G842" s="103"/>
      <c r="H842" s="103"/>
      <c r="I842" s="96" t="str">
        <f>IFERROR(VLOOKUP(D842,'Tabla 12'!$B$4:$E$6,3,FALSE)," ")</f>
        <v xml:space="preserve"> </v>
      </c>
      <c r="J842" s="95" t="str">
        <f>IFERROR(VLOOKUP(I842,'Tabla 12'!$D$5:$E$6,2,FALSE)," ")</f>
        <v xml:space="preserve"> </v>
      </c>
      <c r="K842" s="10"/>
      <c r="L842" s="10"/>
      <c r="M842" s="9"/>
      <c r="N842" s="10"/>
      <c r="O842" s="10"/>
      <c r="P842" s="10"/>
      <c r="Q842" s="10"/>
      <c r="R842" s="10"/>
      <c r="S842" s="10"/>
      <c r="T842" s="10"/>
      <c r="U842" s="10"/>
      <c r="V842" s="10"/>
      <c r="W842" s="10"/>
    </row>
    <row r="843" spans="1:23" ht="36.75" customHeight="1" x14ac:dyDescent="0.3">
      <c r="A843" s="4" t="str">
        <f>'Matriz Nº2 Análisis'!A843</f>
        <v>92. 6</v>
      </c>
      <c r="B843" s="13" t="str">
        <f>IF(A843&lt;1,'Matriz Nº1 Identificación'!F843,'Matriz Nº2 Análisis'!B843)</f>
        <v xml:space="preserve"> </v>
      </c>
      <c r="C843" s="13" t="str">
        <f>IFERROR(IF(A843&lt;1,'Matriz Nº1 Identificación'!B843,'Matriz Nº2 Análisis'!E843)," ")</f>
        <v xml:space="preserve"> </v>
      </c>
      <c r="D843" s="13" t="str">
        <f>IF(A843&lt;1,'Matriz Nº1 Identificación'!B843,'Matriz Nº2 Análisis'!I843)</f>
        <v xml:space="preserve"> </v>
      </c>
      <c r="E843" s="102"/>
      <c r="F843" s="103"/>
      <c r="G843" s="103"/>
      <c r="H843" s="103"/>
      <c r="I843" s="96" t="str">
        <f>IFERROR(VLOOKUP(D843,'Tabla 12'!$B$4:$E$6,3,FALSE)," ")</f>
        <v xml:space="preserve"> </v>
      </c>
      <c r="J843" s="95" t="str">
        <f>IFERROR(VLOOKUP(I843,'Tabla 12'!$D$5:$E$6,2,FALSE)," ")</f>
        <v xml:space="preserve"> </v>
      </c>
      <c r="K843" s="10"/>
      <c r="L843" s="10"/>
      <c r="M843" s="9"/>
      <c r="N843" s="10"/>
      <c r="O843" s="10"/>
      <c r="P843" s="10"/>
      <c r="Q843" s="10"/>
      <c r="R843" s="10"/>
      <c r="S843" s="10"/>
      <c r="T843" s="10"/>
      <c r="U843" s="10"/>
      <c r="V843" s="10"/>
      <c r="W843" s="10"/>
    </row>
    <row r="844" spans="1:23" ht="36.75" customHeight="1" thickBot="1" x14ac:dyDescent="0.35">
      <c r="A844" s="4" t="str">
        <f>'Matriz Nº2 Análisis'!A844</f>
        <v>92. 7</v>
      </c>
      <c r="B844" s="13" t="str">
        <f>IF(A844&lt;1,'Matriz Nº1 Identificación'!F844,'Matriz Nº2 Análisis'!B844)</f>
        <v xml:space="preserve"> </v>
      </c>
      <c r="C844" s="13" t="str">
        <f>IFERROR(IF(A844&lt;1,'Matriz Nº1 Identificación'!B844,'Matriz Nº2 Análisis'!E844)," ")</f>
        <v xml:space="preserve"> </v>
      </c>
      <c r="D844" s="13" t="str">
        <f>IF(A844&lt;1,'Matriz Nº1 Identificación'!B844,'Matriz Nº2 Análisis'!I844)</f>
        <v xml:space="preserve"> </v>
      </c>
      <c r="E844" s="102"/>
      <c r="F844" s="103"/>
      <c r="G844" s="103"/>
      <c r="H844" s="103"/>
      <c r="I844" s="96" t="str">
        <f>IFERROR(VLOOKUP(D844,'Tabla 12'!$B$4:$E$6,3,FALSE)," ")</f>
        <v xml:space="preserve"> </v>
      </c>
      <c r="J844" s="95" t="str">
        <f>IFERROR(VLOOKUP(I844,'Tabla 12'!$D$5:$E$6,2,FALSE)," ")</f>
        <v xml:space="preserve"> </v>
      </c>
      <c r="K844" s="10"/>
      <c r="L844" s="10"/>
      <c r="M844" s="9"/>
      <c r="N844" s="10"/>
      <c r="O844" s="10"/>
      <c r="P844" s="10"/>
      <c r="Q844" s="10"/>
      <c r="R844" s="10"/>
      <c r="S844" s="10"/>
      <c r="T844" s="10"/>
      <c r="U844" s="10"/>
      <c r="V844" s="10"/>
      <c r="W844" s="10"/>
    </row>
    <row r="845" spans="1:23" ht="34.5" customHeight="1" thickBot="1" x14ac:dyDescent="0.35">
      <c r="A845" s="73" t="str">
        <f>'Matriz Nº1 Identificación'!A845</f>
        <v xml:space="preserve">Objetivo Estratégico: </v>
      </c>
      <c r="B845" s="427">
        <f>+'Matriz Nº1 Identificación'!B845:H845</f>
        <v>0</v>
      </c>
      <c r="C845" s="428"/>
      <c r="D845" s="428"/>
      <c r="E845" s="428"/>
      <c r="F845" s="428"/>
      <c r="G845" s="428"/>
      <c r="H845" s="428"/>
      <c r="I845" s="428"/>
      <c r="J845" s="428"/>
    </row>
    <row r="846" spans="1:23" ht="34.5" customHeight="1" x14ac:dyDescent="0.3">
      <c r="A846" s="12" t="str">
        <f>'Matriz Nº1 Identificación'!A846</f>
        <v>Objetivo táctico</v>
      </c>
      <c r="B846" s="168" t="str">
        <f>+'Matriz Nº1 Identificación'!B846:H846</f>
        <v xml:space="preserve">93. </v>
      </c>
      <c r="C846" s="169"/>
      <c r="D846" s="169"/>
      <c r="E846" s="169"/>
      <c r="F846" s="170"/>
      <c r="G846" s="170"/>
      <c r="H846" s="170"/>
      <c r="I846" s="170"/>
      <c r="J846" s="171"/>
    </row>
    <row r="847" spans="1:23" ht="36.75" customHeight="1" x14ac:dyDescent="0.3">
      <c r="A847" s="4" t="str">
        <f>'Matriz Nº2 Análisis'!A847</f>
        <v>93. 1</v>
      </c>
      <c r="B847" s="13" t="str">
        <f>IF(A847&lt;1,'Matriz Nº1 Identificación'!F847,'Matriz Nº2 Análisis'!B847)</f>
        <v xml:space="preserve"> </v>
      </c>
      <c r="C847" s="13" t="str">
        <f>IFERROR(IF(A847&lt;1,'Matriz Nº1 Identificación'!B847,'Matriz Nº2 Análisis'!E847)," ")</f>
        <v xml:space="preserve"> </v>
      </c>
      <c r="D847" s="13" t="str">
        <f>IF(A847&lt;1,'Matriz Nº1 Identificación'!B847,'Matriz Nº2 Análisis'!I847)</f>
        <v xml:space="preserve"> </v>
      </c>
      <c r="E847" s="102"/>
      <c r="F847" s="103"/>
      <c r="G847" s="103"/>
      <c r="H847" s="103"/>
      <c r="I847" s="96" t="str">
        <f>IFERROR(VLOOKUP(D847,'Tabla 12'!$B$4:$E$6,3,FALSE)," ")</f>
        <v xml:space="preserve"> </v>
      </c>
      <c r="J847" s="95" t="str">
        <f>IFERROR(VLOOKUP(I847,'Tabla 12'!$D$5:$E$6,2,FALSE)," ")</f>
        <v xml:space="preserve"> </v>
      </c>
      <c r="K847" s="10"/>
      <c r="L847" s="10"/>
      <c r="M847" s="9"/>
      <c r="N847" s="10"/>
      <c r="O847" s="10"/>
      <c r="P847" s="10"/>
      <c r="Q847" s="10"/>
      <c r="R847" s="10"/>
      <c r="S847" s="10"/>
      <c r="T847" s="10"/>
      <c r="U847" s="10"/>
      <c r="V847" s="10"/>
      <c r="W847" s="10"/>
    </row>
    <row r="848" spans="1:23" ht="36.75" customHeight="1" x14ac:dyDescent="0.3">
      <c r="A848" s="4" t="str">
        <f>'Matriz Nº2 Análisis'!A848</f>
        <v>93. 2</v>
      </c>
      <c r="B848" s="13" t="str">
        <f>IF(A848&lt;1,'Matriz Nº1 Identificación'!F848,'Matriz Nº2 Análisis'!B848)</f>
        <v xml:space="preserve"> </v>
      </c>
      <c r="C848" s="13" t="str">
        <f>IFERROR(IF(A848&lt;1,'Matriz Nº1 Identificación'!B848,'Matriz Nº2 Análisis'!E848)," ")</f>
        <v xml:space="preserve"> </v>
      </c>
      <c r="D848" s="13" t="str">
        <f>IF(A848&lt;1,'Matriz Nº1 Identificación'!B848,'Matriz Nº2 Análisis'!I848)</f>
        <v xml:space="preserve"> </v>
      </c>
      <c r="E848" s="102"/>
      <c r="F848" s="103"/>
      <c r="G848" s="103"/>
      <c r="H848" s="103"/>
      <c r="I848" s="96" t="str">
        <f>IFERROR(VLOOKUP(D848,'Tabla 12'!$B$4:$E$6,3,FALSE)," ")</f>
        <v xml:space="preserve"> </v>
      </c>
      <c r="J848" s="95" t="str">
        <f>IFERROR(VLOOKUP(I848,'Tabla 12'!$D$5:$E$6,2,FALSE)," ")</f>
        <v xml:space="preserve"> </v>
      </c>
      <c r="K848" s="10"/>
      <c r="L848" s="10"/>
      <c r="M848" s="9"/>
      <c r="N848" s="10"/>
      <c r="O848" s="10"/>
      <c r="P848" s="10"/>
      <c r="Q848" s="10"/>
      <c r="R848" s="10"/>
      <c r="S848" s="10"/>
      <c r="T848" s="10"/>
      <c r="U848" s="10"/>
      <c r="V848" s="10"/>
      <c r="W848" s="10"/>
    </row>
    <row r="849" spans="1:23" ht="36.75" customHeight="1" x14ac:dyDescent="0.3">
      <c r="A849" s="4" t="str">
        <f>'Matriz Nº2 Análisis'!A849</f>
        <v>93. 3</v>
      </c>
      <c r="B849" s="13" t="str">
        <f>IF(A849&lt;1,'Matriz Nº1 Identificación'!F849,'Matriz Nº2 Análisis'!B849)</f>
        <v xml:space="preserve"> </v>
      </c>
      <c r="C849" s="13" t="str">
        <f>IFERROR(IF(A849&lt;1,'Matriz Nº1 Identificación'!B849,'Matriz Nº2 Análisis'!E849)," ")</f>
        <v xml:space="preserve"> </v>
      </c>
      <c r="D849" s="13" t="str">
        <f>IF(A849&lt;1,'Matriz Nº1 Identificación'!B849,'Matriz Nº2 Análisis'!I849)</f>
        <v xml:space="preserve"> </v>
      </c>
      <c r="E849" s="102"/>
      <c r="F849" s="103"/>
      <c r="G849" s="103"/>
      <c r="H849" s="103"/>
      <c r="I849" s="96" t="str">
        <f>IFERROR(VLOOKUP(D849,'Tabla 12'!$B$4:$E$6,3,FALSE)," ")</f>
        <v xml:space="preserve"> </v>
      </c>
      <c r="J849" s="95" t="str">
        <f>IFERROR(VLOOKUP(I849,'Tabla 12'!$D$5:$E$6,2,FALSE)," ")</f>
        <v xml:space="preserve"> </v>
      </c>
      <c r="K849" s="10"/>
      <c r="L849" s="10"/>
      <c r="M849" s="9"/>
      <c r="N849" s="10"/>
      <c r="O849" s="10"/>
      <c r="P849" s="10"/>
      <c r="Q849" s="10"/>
      <c r="R849" s="10"/>
      <c r="S849" s="10"/>
      <c r="T849" s="10"/>
      <c r="U849" s="10"/>
      <c r="V849" s="10"/>
      <c r="W849" s="10"/>
    </row>
    <row r="850" spans="1:23" ht="36.75" customHeight="1" x14ac:dyDescent="0.3">
      <c r="A850" s="4" t="str">
        <f>'Matriz Nº2 Análisis'!A850</f>
        <v>93. 4</v>
      </c>
      <c r="B850" s="13" t="str">
        <f>IF(A850&lt;1,'Matriz Nº1 Identificación'!F850,'Matriz Nº2 Análisis'!B850)</f>
        <v xml:space="preserve"> </v>
      </c>
      <c r="C850" s="13" t="str">
        <f>IFERROR(IF(A850&lt;1,'Matriz Nº1 Identificación'!B850,'Matriz Nº2 Análisis'!E850)," ")</f>
        <v xml:space="preserve"> </v>
      </c>
      <c r="D850" s="13" t="str">
        <f>IF(A850&lt;1,'Matriz Nº1 Identificación'!B850,'Matriz Nº2 Análisis'!I850)</f>
        <v xml:space="preserve"> </v>
      </c>
      <c r="E850" s="102"/>
      <c r="F850" s="103"/>
      <c r="G850" s="103"/>
      <c r="H850" s="103"/>
      <c r="I850" s="96" t="str">
        <f>IFERROR(VLOOKUP(D850,'Tabla 12'!$B$4:$E$6,3,FALSE)," ")</f>
        <v xml:space="preserve"> </v>
      </c>
      <c r="J850" s="95" t="str">
        <f>IFERROR(VLOOKUP(I850,'Tabla 12'!$D$5:$E$6,2,FALSE)," ")</f>
        <v xml:space="preserve"> </v>
      </c>
      <c r="K850" s="10"/>
      <c r="L850" s="10"/>
      <c r="M850" s="9"/>
      <c r="N850" s="10"/>
      <c r="O850" s="10"/>
      <c r="P850" s="10"/>
      <c r="Q850" s="10"/>
      <c r="R850" s="10"/>
      <c r="S850" s="10"/>
      <c r="T850" s="10"/>
      <c r="U850" s="10"/>
      <c r="V850" s="10"/>
      <c r="W850" s="10"/>
    </row>
    <row r="851" spans="1:23" ht="36.75" customHeight="1" x14ac:dyDescent="0.3">
      <c r="A851" s="4" t="str">
        <f>'Matriz Nº2 Análisis'!A851</f>
        <v>93. 5</v>
      </c>
      <c r="B851" s="13" t="str">
        <f>IF(A851&lt;1,'Matriz Nº1 Identificación'!F851,'Matriz Nº2 Análisis'!B851)</f>
        <v xml:space="preserve"> </v>
      </c>
      <c r="C851" s="13" t="str">
        <f>IFERROR(IF(A851&lt;1,'Matriz Nº1 Identificación'!B851,'Matriz Nº2 Análisis'!E851)," ")</f>
        <v xml:space="preserve"> </v>
      </c>
      <c r="D851" s="13" t="str">
        <f>IF(A851&lt;1,'Matriz Nº1 Identificación'!B851,'Matriz Nº2 Análisis'!I851)</f>
        <v xml:space="preserve"> </v>
      </c>
      <c r="E851" s="102"/>
      <c r="F851" s="103"/>
      <c r="G851" s="103"/>
      <c r="H851" s="103"/>
      <c r="I851" s="96" t="str">
        <f>IFERROR(VLOOKUP(D851,'Tabla 12'!$B$4:$E$6,3,FALSE)," ")</f>
        <v xml:space="preserve"> </v>
      </c>
      <c r="J851" s="95" t="str">
        <f>IFERROR(VLOOKUP(I851,'Tabla 12'!$D$5:$E$6,2,FALSE)," ")</f>
        <v xml:space="preserve"> </v>
      </c>
      <c r="K851" s="10"/>
      <c r="L851" s="10"/>
      <c r="M851" s="9"/>
      <c r="N851" s="10"/>
      <c r="O851" s="10"/>
      <c r="P851" s="10"/>
      <c r="Q851" s="10"/>
      <c r="R851" s="10"/>
      <c r="S851" s="10"/>
      <c r="T851" s="10"/>
      <c r="U851" s="10"/>
      <c r="V851" s="10"/>
      <c r="W851" s="10"/>
    </row>
    <row r="852" spans="1:23" ht="36.75" customHeight="1" x14ac:dyDescent="0.3">
      <c r="A852" s="4" t="str">
        <f>'Matriz Nº2 Análisis'!A852</f>
        <v>93. 6</v>
      </c>
      <c r="B852" s="13" t="str">
        <f>IF(A852&lt;1,'Matriz Nº1 Identificación'!F852,'Matriz Nº2 Análisis'!B852)</f>
        <v xml:space="preserve"> </v>
      </c>
      <c r="C852" s="13" t="str">
        <f>IFERROR(IF(A852&lt;1,'Matriz Nº1 Identificación'!B852,'Matriz Nº2 Análisis'!E852)," ")</f>
        <v xml:space="preserve"> </v>
      </c>
      <c r="D852" s="13" t="str">
        <f>IF(A852&lt;1,'Matriz Nº1 Identificación'!B852,'Matriz Nº2 Análisis'!I852)</f>
        <v xml:space="preserve"> </v>
      </c>
      <c r="E852" s="102"/>
      <c r="F852" s="103"/>
      <c r="G852" s="103"/>
      <c r="H852" s="103"/>
      <c r="I852" s="96" t="str">
        <f>IFERROR(VLOOKUP(D852,'Tabla 12'!$B$4:$E$6,3,FALSE)," ")</f>
        <v xml:space="preserve"> </v>
      </c>
      <c r="J852" s="95" t="str">
        <f>IFERROR(VLOOKUP(I852,'Tabla 12'!$D$5:$E$6,2,FALSE)," ")</f>
        <v xml:space="preserve"> </v>
      </c>
      <c r="K852" s="10"/>
      <c r="L852" s="10"/>
      <c r="M852" s="9"/>
      <c r="N852" s="10"/>
      <c r="O852" s="10"/>
      <c r="P852" s="10"/>
      <c r="Q852" s="10"/>
      <c r="R852" s="10"/>
      <c r="S852" s="10"/>
      <c r="T852" s="10"/>
      <c r="U852" s="10"/>
      <c r="V852" s="10"/>
      <c r="W852" s="10"/>
    </row>
    <row r="853" spans="1:23" ht="36.75" customHeight="1" thickBot="1" x14ac:dyDescent="0.35">
      <c r="A853" s="4" t="str">
        <f>'Matriz Nº2 Análisis'!A853</f>
        <v>93. 7</v>
      </c>
      <c r="B853" s="13" t="str">
        <f>IF(A853&lt;1,'Matriz Nº1 Identificación'!F853,'Matriz Nº2 Análisis'!B853)</f>
        <v xml:space="preserve"> </v>
      </c>
      <c r="C853" s="13" t="str">
        <f>IFERROR(IF(A853&lt;1,'Matriz Nº1 Identificación'!B853,'Matriz Nº2 Análisis'!E853)," ")</f>
        <v xml:space="preserve"> </v>
      </c>
      <c r="D853" s="13" t="str">
        <f>IF(A853&lt;1,'Matriz Nº1 Identificación'!B853,'Matriz Nº2 Análisis'!I853)</f>
        <v xml:space="preserve"> </v>
      </c>
      <c r="E853" s="102"/>
      <c r="F853" s="103"/>
      <c r="G853" s="103"/>
      <c r="H853" s="103"/>
      <c r="I853" s="96" t="str">
        <f>IFERROR(VLOOKUP(D853,'Tabla 12'!$B$4:$E$6,3,FALSE)," ")</f>
        <v xml:space="preserve"> </v>
      </c>
      <c r="J853" s="95" t="str">
        <f>IFERROR(VLOOKUP(I853,'Tabla 12'!$D$5:$E$6,2,FALSE)," ")</f>
        <v xml:space="preserve"> </v>
      </c>
      <c r="K853" s="10"/>
      <c r="L853" s="10"/>
      <c r="M853" s="9"/>
      <c r="N853" s="10"/>
      <c r="O853" s="10"/>
      <c r="P853" s="10"/>
      <c r="Q853" s="10"/>
      <c r="R853" s="10"/>
      <c r="S853" s="10"/>
      <c r="T853" s="10"/>
      <c r="U853" s="10"/>
      <c r="V853" s="10"/>
      <c r="W853" s="10"/>
    </row>
    <row r="854" spans="1:23" ht="34.5" customHeight="1" thickBot="1" x14ac:dyDescent="0.35">
      <c r="A854" s="73" t="str">
        <f>'Matriz Nº1 Identificación'!A854</f>
        <v xml:space="preserve">Objetivo Estratégico: </v>
      </c>
      <c r="B854" s="427">
        <f>+'Matriz Nº1 Identificación'!B854:H854</f>
        <v>0</v>
      </c>
      <c r="C854" s="428"/>
      <c r="D854" s="428"/>
      <c r="E854" s="428"/>
      <c r="F854" s="428"/>
      <c r="G854" s="428"/>
      <c r="H854" s="428"/>
      <c r="I854" s="428"/>
      <c r="J854" s="428"/>
    </row>
    <row r="855" spans="1:23" ht="34.5" customHeight="1" x14ac:dyDescent="0.3">
      <c r="A855" s="12" t="str">
        <f>'Matriz Nº1 Identificación'!A855</f>
        <v>Objetivo táctico</v>
      </c>
      <c r="B855" s="168" t="str">
        <f>+'Matriz Nº1 Identificación'!B855:H855</f>
        <v xml:space="preserve">94. </v>
      </c>
      <c r="C855" s="169"/>
      <c r="D855" s="169"/>
      <c r="E855" s="169"/>
      <c r="F855" s="170"/>
      <c r="G855" s="170"/>
      <c r="H855" s="170"/>
      <c r="I855" s="170"/>
      <c r="J855" s="171"/>
    </row>
    <row r="856" spans="1:23" ht="36.75" customHeight="1" x14ac:dyDescent="0.3">
      <c r="A856" s="4" t="str">
        <f>'Matriz Nº2 Análisis'!A856</f>
        <v>94. 1</v>
      </c>
      <c r="B856" s="13" t="str">
        <f>IF(A856&lt;1,'Matriz Nº1 Identificación'!F856,'Matriz Nº2 Análisis'!B856)</f>
        <v xml:space="preserve"> </v>
      </c>
      <c r="C856" s="13" t="str">
        <f>IFERROR(IF(A856&lt;1,'Matriz Nº1 Identificación'!B856,'Matriz Nº2 Análisis'!E856)," ")</f>
        <v xml:space="preserve"> </v>
      </c>
      <c r="D856" s="13" t="str">
        <f>IF(A856&lt;1,'Matriz Nº1 Identificación'!B856,'Matriz Nº2 Análisis'!I856)</f>
        <v xml:space="preserve"> </v>
      </c>
      <c r="E856" s="102"/>
      <c r="F856" s="103"/>
      <c r="G856" s="103"/>
      <c r="H856" s="103"/>
      <c r="I856" s="96" t="str">
        <f>IFERROR(VLOOKUP(D856,'Tabla 12'!$B$4:$E$6,3,FALSE)," ")</f>
        <v xml:space="preserve"> </v>
      </c>
      <c r="J856" s="95" t="str">
        <f>IFERROR(VLOOKUP(I856,'Tabla 12'!$D$5:$E$6,2,FALSE)," ")</f>
        <v xml:space="preserve"> </v>
      </c>
      <c r="K856" s="10"/>
      <c r="L856" s="10"/>
      <c r="M856" s="9"/>
      <c r="N856" s="10"/>
      <c r="O856" s="10"/>
      <c r="P856" s="10"/>
      <c r="Q856" s="10"/>
      <c r="R856" s="10"/>
      <c r="S856" s="10"/>
      <c r="T856" s="10"/>
      <c r="U856" s="10"/>
      <c r="V856" s="10"/>
      <c r="W856" s="10"/>
    </row>
    <row r="857" spans="1:23" ht="36.75" customHeight="1" x14ac:dyDescent="0.3">
      <c r="A857" s="4" t="str">
        <f>'Matriz Nº2 Análisis'!A857</f>
        <v>94. 2</v>
      </c>
      <c r="B857" s="13" t="str">
        <f>IF(A857&lt;1,'Matriz Nº1 Identificación'!F857,'Matriz Nº2 Análisis'!B857)</f>
        <v xml:space="preserve"> </v>
      </c>
      <c r="C857" s="13" t="str">
        <f>IFERROR(IF(A857&lt;1,'Matriz Nº1 Identificación'!B857,'Matriz Nº2 Análisis'!E857)," ")</f>
        <v xml:space="preserve"> </v>
      </c>
      <c r="D857" s="13" t="str">
        <f>IF(A857&lt;1,'Matriz Nº1 Identificación'!B857,'Matriz Nº2 Análisis'!I857)</f>
        <v xml:space="preserve"> </v>
      </c>
      <c r="E857" s="102"/>
      <c r="F857" s="103"/>
      <c r="G857" s="103"/>
      <c r="H857" s="103"/>
      <c r="I857" s="96" t="str">
        <f>IFERROR(VLOOKUP(D857,'Tabla 12'!$B$4:$E$6,3,FALSE)," ")</f>
        <v xml:space="preserve"> </v>
      </c>
      <c r="J857" s="95" t="str">
        <f>IFERROR(VLOOKUP(I857,'Tabla 12'!$D$5:$E$6,2,FALSE)," ")</f>
        <v xml:space="preserve"> </v>
      </c>
      <c r="K857" s="10"/>
      <c r="L857" s="10"/>
      <c r="M857" s="9"/>
      <c r="N857" s="10"/>
      <c r="O857" s="10"/>
      <c r="P857" s="10"/>
      <c r="Q857" s="10"/>
      <c r="R857" s="10"/>
      <c r="S857" s="10"/>
      <c r="T857" s="10"/>
      <c r="U857" s="10"/>
      <c r="V857" s="10"/>
      <c r="W857" s="10"/>
    </row>
    <row r="858" spans="1:23" ht="36.75" customHeight="1" x14ac:dyDescent="0.3">
      <c r="A858" s="4" t="str">
        <f>'Matriz Nº2 Análisis'!A858</f>
        <v>94. 3</v>
      </c>
      <c r="B858" s="13" t="str">
        <f>IF(A858&lt;1,'Matriz Nº1 Identificación'!F858,'Matriz Nº2 Análisis'!B858)</f>
        <v xml:space="preserve"> </v>
      </c>
      <c r="C858" s="13" t="str">
        <f>IFERROR(IF(A858&lt;1,'Matriz Nº1 Identificación'!B858,'Matriz Nº2 Análisis'!E858)," ")</f>
        <v xml:space="preserve"> </v>
      </c>
      <c r="D858" s="13" t="str">
        <f>IF(A858&lt;1,'Matriz Nº1 Identificación'!B858,'Matriz Nº2 Análisis'!I858)</f>
        <v xml:space="preserve"> </v>
      </c>
      <c r="E858" s="102"/>
      <c r="F858" s="103"/>
      <c r="G858" s="103"/>
      <c r="H858" s="103"/>
      <c r="I858" s="96" t="str">
        <f>IFERROR(VLOOKUP(D858,'Tabla 12'!$B$4:$E$6,3,FALSE)," ")</f>
        <v xml:space="preserve"> </v>
      </c>
      <c r="J858" s="95" t="str">
        <f>IFERROR(VLOOKUP(I858,'Tabla 12'!$D$5:$E$6,2,FALSE)," ")</f>
        <v xml:space="preserve"> </v>
      </c>
      <c r="K858" s="10"/>
      <c r="L858" s="10"/>
      <c r="M858" s="9"/>
      <c r="N858" s="10"/>
      <c r="O858" s="10"/>
      <c r="P858" s="10"/>
      <c r="Q858" s="10"/>
      <c r="R858" s="10"/>
      <c r="S858" s="10"/>
      <c r="T858" s="10"/>
      <c r="U858" s="10"/>
      <c r="V858" s="10"/>
      <c r="W858" s="10"/>
    </row>
    <row r="859" spans="1:23" ht="36.75" customHeight="1" x14ac:dyDescent="0.3">
      <c r="A859" s="4" t="str">
        <f>'Matriz Nº2 Análisis'!A859</f>
        <v>94. 4</v>
      </c>
      <c r="B859" s="13" t="str">
        <f>IF(A859&lt;1,'Matriz Nº1 Identificación'!F859,'Matriz Nº2 Análisis'!B859)</f>
        <v xml:space="preserve"> </v>
      </c>
      <c r="C859" s="13" t="str">
        <f>IFERROR(IF(A859&lt;1,'Matriz Nº1 Identificación'!B859,'Matriz Nº2 Análisis'!E859)," ")</f>
        <v xml:space="preserve"> </v>
      </c>
      <c r="D859" s="13" t="str">
        <f>IF(A859&lt;1,'Matriz Nº1 Identificación'!B859,'Matriz Nº2 Análisis'!I859)</f>
        <v xml:space="preserve"> </v>
      </c>
      <c r="E859" s="102"/>
      <c r="F859" s="103"/>
      <c r="G859" s="103"/>
      <c r="H859" s="103"/>
      <c r="I859" s="96" t="str">
        <f>IFERROR(VLOOKUP(D859,'Tabla 12'!$B$4:$E$6,3,FALSE)," ")</f>
        <v xml:space="preserve"> </v>
      </c>
      <c r="J859" s="95" t="str">
        <f>IFERROR(VLOOKUP(I859,'Tabla 12'!$D$5:$E$6,2,FALSE)," ")</f>
        <v xml:space="preserve"> </v>
      </c>
      <c r="K859" s="10"/>
      <c r="L859" s="10"/>
      <c r="M859" s="9"/>
      <c r="N859" s="10"/>
      <c r="O859" s="10"/>
      <c r="P859" s="10"/>
      <c r="Q859" s="10"/>
      <c r="R859" s="10"/>
      <c r="S859" s="10"/>
      <c r="T859" s="10"/>
      <c r="U859" s="10"/>
      <c r="V859" s="10"/>
      <c r="W859" s="10"/>
    </row>
    <row r="860" spans="1:23" ht="36.75" customHeight="1" x14ac:dyDescent="0.3">
      <c r="A860" s="4" t="str">
        <f>'Matriz Nº2 Análisis'!A860</f>
        <v>94. 5</v>
      </c>
      <c r="B860" s="13" t="str">
        <f>IF(A860&lt;1,'Matriz Nº1 Identificación'!F860,'Matriz Nº2 Análisis'!B860)</f>
        <v xml:space="preserve"> </v>
      </c>
      <c r="C860" s="13" t="str">
        <f>IFERROR(IF(A860&lt;1,'Matriz Nº1 Identificación'!B860,'Matriz Nº2 Análisis'!E860)," ")</f>
        <v xml:space="preserve"> </v>
      </c>
      <c r="D860" s="13" t="str">
        <f>IF(A860&lt;1,'Matriz Nº1 Identificación'!B860,'Matriz Nº2 Análisis'!I860)</f>
        <v xml:space="preserve"> </v>
      </c>
      <c r="E860" s="102"/>
      <c r="F860" s="103"/>
      <c r="G860" s="103"/>
      <c r="H860" s="103"/>
      <c r="I860" s="96" t="str">
        <f>IFERROR(VLOOKUP(D860,'Tabla 12'!$B$4:$E$6,3,FALSE)," ")</f>
        <v xml:space="preserve"> </v>
      </c>
      <c r="J860" s="95" t="str">
        <f>IFERROR(VLOOKUP(I860,'Tabla 12'!$D$5:$E$6,2,FALSE)," ")</f>
        <v xml:space="preserve"> </v>
      </c>
      <c r="K860" s="10"/>
      <c r="L860" s="10"/>
      <c r="M860" s="9"/>
      <c r="N860" s="10"/>
      <c r="O860" s="10"/>
      <c r="P860" s="10"/>
      <c r="Q860" s="10"/>
      <c r="R860" s="10"/>
      <c r="S860" s="10"/>
      <c r="T860" s="10"/>
      <c r="U860" s="10"/>
      <c r="V860" s="10"/>
      <c r="W860" s="10"/>
    </row>
    <row r="861" spans="1:23" ht="36.75" customHeight="1" x14ac:dyDescent="0.3">
      <c r="A861" s="4" t="str">
        <f>'Matriz Nº2 Análisis'!A861</f>
        <v>94. 6</v>
      </c>
      <c r="B861" s="13" t="str">
        <f>IF(A861&lt;1,'Matriz Nº1 Identificación'!F861,'Matriz Nº2 Análisis'!B861)</f>
        <v xml:space="preserve"> </v>
      </c>
      <c r="C861" s="13" t="str">
        <f>IFERROR(IF(A861&lt;1,'Matriz Nº1 Identificación'!B861,'Matriz Nº2 Análisis'!E861)," ")</f>
        <v xml:space="preserve"> </v>
      </c>
      <c r="D861" s="13" t="str">
        <f>IF(A861&lt;1,'Matriz Nº1 Identificación'!B861,'Matriz Nº2 Análisis'!I861)</f>
        <v xml:space="preserve"> </v>
      </c>
      <c r="E861" s="102"/>
      <c r="F861" s="103"/>
      <c r="G861" s="103"/>
      <c r="H861" s="103"/>
      <c r="I861" s="96" t="str">
        <f>IFERROR(VLOOKUP(D861,'Tabla 12'!$B$4:$E$6,3,FALSE)," ")</f>
        <v xml:space="preserve"> </v>
      </c>
      <c r="J861" s="95" t="str">
        <f>IFERROR(VLOOKUP(I861,'Tabla 12'!$D$5:$E$6,2,FALSE)," ")</f>
        <v xml:space="preserve"> </v>
      </c>
      <c r="K861" s="10"/>
      <c r="L861" s="10"/>
      <c r="M861" s="9"/>
      <c r="N861" s="10"/>
      <c r="O861" s="10"/>
      <c r="P861" s="10"/>
      <c r="Q861" s="10"/>
      <c r="R861" s="10"/>
      <c r="S861" s="10"/>
      <c r="T861" s="10"/>
      <c r="U861" s="10"/>
      <c r="V861" s="10"/>
      <c r="W861" s="10"/>
    </row>
    <row r="862" spans="1:23" ht="36.75" customHeight="1" thickBot="1" x14ac:dyDescent="0.35">
      <c r="A862" s="4" t="str">
        <f>'Matriz Nº2 Análisis'!A862</f>
        <v>94. 7</v>
      </c>
      <c r="B862" s="13" t="str">
        <f>IF(A862&lt;1,'Matriz Nº1 Identificación'!F862,'Matriz Nº2 Análisis'!B862)</f>
        <v xml:space="preserve"> </v>
      </c>
      <c r="C862" s="13" t="str">
        <f>IFERROR(IF(A862&lt;1,'Matriz Nº1 Identificación'!B862,'Matriz Nº2 Análisis'!E862)," ")</f>
        <v xml:space="preserve"> </v>
      </c>
      <c r="D862" s="13" t="str">
        <f>IF(A862&lt;1,'Matriz Nº1 Identificación'!B862,'Matriz Nº2 Análisis'!I862)</f>
        <v xml:space="preserve"> </v>
      </c>
      <c r="E862" s="102"/>
      <c r="F862" s="103"/>
      <c r="G862" s="103"/>
      <c r="H862" s="103"/>
      <c r="I862" s="96" t="str">
        <f>IFERROR(VLOOKUP(D862,'Tabla 12'!$B$4:$E$6,3,FALSE)," ")</f>
        <v xml:space="preserve"> </v>
      </c>
      <c r="J862" s="95" t="str">
        <f>IFERROR(VLOOKUP(I862,'Tabla 12'!$D$5:$E$6,2,FALSE)," ")</f>
        <v xml:space="preserve"> </v>
      </c>
      <c r="K862" s="10"/>
      <c r="L862" s="10"/>
      <c r="M862" s="9"/>
      <c r="N862" s="10"/>
      <c r="O862" s="10"/>
      <c r="P862" s="10"/>
      <c r="Q862" s="10"/>
      <c r="R862" s="10"/>
      <c r="S862" s="10"/>
      <c r="T862" s="10"/>
      <c r="U862" s="10"/>
      <c r="V862" s="10"/>
      <c r="W862" s="10"/>
    </row>
    <row r="863" spans="1:23" ht="34.5" customHeight="1" thickBot="1" x14ac:dyDescent="0.35">
      <c r="A863" s="73" t="str">
        <f>'Matriz Nº1 Identificación'!A863</f>
        <v xml:space="preserve">Objetivo Estratégico: </v>
      </c>
      <c r="B863" s="427">
        <f>+'Matriz Nº1 Identificación'!B863:H863</f>
        <v>0</v>
      </c>
      <c r="C863" s="428"/>
      <c r="D863" s="428"/>
      <c r="E863" s="428"/>
      <c r="F863" s="428"/>
      <c r="G863" s="428"/>
      <c r="H863" s="428"/>
      <c r="I863" s="428"/>
      <c r="J863" s="428"/>
    </row>
    <row r="864" spans="1:23" ht="34.5" customHeight="1" x14ac:dyDescent="0.3">
      <c r="A864" s="12" t="str">
        <f>'Matriz Nº1 Identificación'!A864</f>
        <v>Objetivo táctico</v>
      </c>
      <c r="B864" s="168" t="str">
        <f>+'Matriz Nº1 Identificación'!B864:H864</f>
        <v xml:space="preserve">95. </v>
      </c>
      <c r="C864" s="169"/>
      <c r="D864" s="169"/>
      <c r="E864" s="169"/>
      <c r="F864" s="170"/>
      <c r="G864" s="170"/>
      <c r="H864" s="170"/>
      <c r="I864" s="170"/>
      <c r="J864" s="171"/>
    </row>
    <row r="865" spans="1:23" ht="36.75" customHeight="1" x14ac:dyDescent="0.3">
      <c r="A865" s="4" t="str">
        <f>'Matriz Nº2 Análisis'!A865</f>
        <v>95. 1</v>
      </c>
      <c r="B865" s="13" t="str">
        <f>IF(A865&lt;1,'Matriz Nº1 Identificación'!F865,'Matriz Nº2 Análisis'!B865)</f>
        <v xml:space="preserve"> </v>
      </c>
      <c r="C865" s="13" t="str">
        <f>IFERROR(IF(A865&lt;1,'Matriz Nº1 Identificación'!B865,'Matriz Nº2 Análisis'!E865)," ")</f>
        <v xml:space="preserve"> </v>
      </c>
      <c r="D865" s="13" t="str">
        <f>IF(A865&lt;1,'Matriz Nº1 Identificación'!B865,'Matriz Nº2 Análisis'!I865)</f>
        <v xml:space="preserve"> </v>
      </c>
      <c r="E865" s="102"/>
      <c r="F865" s="103"/>
      <c r="G865" s="103"/>
      <c r="H865" s="103"/>
      <c r="I865" s="96" t="str">
        <f>IFERROR(VLOOKUP(D865,'Tabla 12'!$B$4:$E$6,3,FALSE)," ")</f>
        <v xml:space="preserve"> </v>
      </c>
      <c r="J865" s="95" t="str">
        <f>IFERROR(VLOOKUP(I865,'Tabla 12'!$D$5:$E$6,2,FALSE)," ")</f>
        <v xml:space="preserve"> </v>
      </c>
      <c r="K865" s="10"/>
      <c r="L865" s="10"/>
      <c r="M865" s="9"/>
      <c r="N865" s="10"/>
      <c r="O865" s="10"/>
      <c r="P865" s="10"/>
      <c r="Q865" s="10"/>
      <c r="R865" s="10"/>
      <c r="S865" s="10"/>
      <c r="T865" s="10"/>
      <c r="U865" s="10"/>
      <c r="V865" s="10"/>
      <c r="W865" s="10"/>
    </row>
    <row r="866" spans="1:23" ht="36.75" customHeight="1" x14ac:dyDescent="0.3">
      <c r="A866" s="4" t="str">
        <f>'Matriz Nº2 Análisis'!A866</f>
        <v>95. 2</v>
      </c>
      <c r="B866" s="13" t="str">
        <f>IF(A866&lt;1,'Matriz Nº1 Identificación'!F866,'Matriz Nº2 Análisis'!B866)</f>
        <v xml:space="preserve"> </v>
      </c>
      <c r="C866" s="13" t="str">
        <f>IFERROR(IF(A866&lt;1,'Matriz Nº1 Identificación'!B866,'Matriz Nº2 Análisis'!E866)," ")</f>
        <v xml:space="preserve"> </v>
      </c>
      <c r="D866" s="13" t="str">
        <f>IF(A866&lt;1,'Matriz Nº1 Identificación'!B866,'Matriz Nº2 Análisis'!I866)</f>
        <v xml:space="preserve"> </v>
      </c>
      <c r="E866" s="102"/>
      <c r="F866" s="103"/>
      <c r="G866" s="103"/>
      <c r="H866" s="103"/>
      <c r="I866" s="96" t="str">
        <f>IFERROR(VLOOKUP(D866,'Tabla 12'!$B$4:$E$6,3,FALSE)," ")</f>
        <v xml:space="preserve"> </v>
      </c>
      <c r="J866" s="95" t="str">
        <f>IFERROR(VLOOKUP(I866,'Tabla 12'!$D$5:$E$6,2,FALSE)," ")</f>
        <v xml:space="preserve"> </v>
      </c>
      <c r="K866" s="10"/>
      <c r="L866" s="10"/>
      <c r="M866" s="9"/>
      <c r="N866" s="10"/>
      <c r="O866" s="10"/>
      <c r="P866" s="10"/>
      <c r="Q866" s="10"/>
      <c r="R866" s="10"/>
      <c r="S866" s="10"/>
      <c r="T866" s="10"/>
      <c r="U866" s="10"/>
      <c r="V866" s="10"/>
      <c r="W866" s="10"/>
    </row>
    <row r="867" spans="1:23" ht="36.75" customHeight="1" x14ac:dyDescent="0.3">
      <c r="A867" s="4" t="str">
        <f>'Matriz Nº2 Análisis'!A867</f>
        <v>95. 3</v>
      </c>
      <c r="B867" s="13" t="str">
        <f>IF(A867&lt;1,'Matriz Nº1 Identificación'!F867,'Matriz Nº2 Análisis'!B867)</f>
        <v xml:space="preserve"> </v>
      </c>
      <c r="C867" s="13" t="str">
        <f>IFERROR(IF(A867&lt;1,'Matriz Nº1 Identificación'!B867,'Matriz Nº2 Análisis'!E867)," ")</f>
        <v xml:space="preserve"> </v>
      </c>
      <c r="D867" s="13" t="str">
        <f>IF(A867&lt;1,'Matriz Nº1 Identificación'!B867,'Matriz Nº2 Análisis'!I867)</f>
        <v xml:space="preserve"> </v>
      </c>
      <c r="E867" s="102"/>
      <c r="F867" s="103"/>
      <c r="G867" s="103"/>
      <c r="H867" s="103"/>
      <c r="I867" s="96" t="str">
        <f>IFERROR(VLOOKUP(D867,'Tabla 12'!$B$4:$E$6,3,FALSE)," ")</f>
        <v xml:space="preserve"> </v>
      </c>
      <c r="J867" s="95" t="str">
        <f>IFERROR(VLOOKUP(I867,'Tabla 12'!$D$5:$E$6,2,FALSE)," ")</f>
        <v xml:space="preserve"> </v>
      </c>
      <c r="K867" s="10"/>
      <c r="L867" s="10"/>
      <c r="M867" s="9"/>
      <c r="N867" s="10"/>
      <c r="O867" s="10"/>
      <c r="P867" s="10"/>
      <c r="Q867" s="10"/>
      <c r="R867" s="10"/>
      <c r="S867" s="10"/>
      <c r="T867" s="10"/>
      <c r="U867" s="10"/>
      <c r="V867" s="10"/>
      <c r="W867" s="10"/>
    </row>
    <row r="868" spans="1:23" ht="36.75" customHeight="1" x14ac:dyDescent="0.3">
      <c r="A868" s="4" t="str">
        <f>'Matriz Nº2 Análisis'!A868</f>
        <v>95. 4</v>
      </c>
      <c r="B868" s="13" t="str">
        <f>IF(A868&lt;1,'Matriz Nº1 Identificación'!F868,'Matriz Nº2 Análisis'!B868)</f>
        <v xml:space="preserve"> </v>
      </c>
      <c r="C868" s="13" t="str">
        <f>IFERROR(IF(A868&lt;1,'Matriz Nº1 Identificación'!B868,'Matriz Nº2 Análisis'!E868)," ")</f>
        <v xml:space="preserve"> </v>
      </c>
      <c r="D868" s="13" t="str">
        <f>IF(A868&lt;1,'Matriz Nº1 Identificación'!B868,'Matriz Nº2 Análisis'!I868)</f>
        <v xml:space="preserve"> </v>
      </c>
      <c r="E868" s="102"/>
      <c r="F868" s="103"/>
      <c r="G868" s="103"/>
      <c r="H868" s="103"/>
      <c r="I868" s="96" t="str">
        <f>IFERROR(VLOOKUP(D868,'Tabla 12'!$B$4:$E$6,3,FALSE)," ")</f>
        <v xml:space="preserve"> </v>
      </c>
      <c r="J868" s="95" t="str">
        <f>IFERROR(VLOOKUP(I868,'Tabla 12'!$D$5:$E$6,2,FALSE)," ")</f>
        <v xml:space="preserve"> </v>
      </c>
      <c r="K868" s="10"/>
      <c r="L868" s="10"/>
      <c r="M868" s="9"/>
      <c r="N868" s="10"/>
      <c r="O868" s="10"/>
      <c r="P868" s="10"/>
      <c r="Q868" s="10"/>
      <c r="R868" s="10"/>
      <c r="S868" s="10"/>
      <c r="T868" s="10"/>
      <c r="U868" s="10"/>
      <c r="V868" s="10"/>
      <c r="W868" s="10"/>
    </row>
    <row r="869" spans="1:23" ht="36.75" customHeight="1" x14ac:dyDescent="0.3">
      <c r="A869" s="4" t="str">
        <f>'Matriz Nº2 Análisis'!A869</f>
        <v>95. 5</v>
      </c>
      <c r="B869" s="13" t="str">
        <f>IF(A869&lt;1,'Matriz Nº1 Identificación'!F869,'Matriz Nº2 Análisis'!B869)</f>
        <v xml:space="preserve"> </v>
      </c>
      <c r="C869" s="13" t="str">
        <f>IFERROR(IF(A869&lt;1,'Matriz Nº1 Identificación'!B869,'Matriz Nº2 Análisis'!E869)," ")</f>
        <v xml:space="preserve"> </v>
      </c>
      <c r="D869" s="13" t="str">
        <f>IF(A869&lt;1,'Matriz Nº1 Identificación'!B869,'Matriz Nº2 Análisis'!I869)</f>
        <v xml:space="preserve"> </v>
      </c>
      <c r="E869" s="102"/>
      <c r="F869" s="103"/>
      <c r="G869" s="103"/>
      <c r="H869" s="103"/>
      <c r="I869" s="96" t="str">
        <f>IFERROR(VLOOKUP(D869,'Tabla 12'!$B$4:$E$6,3,FALSE)," ")</f>
        <v xml:space="preserve"> </v>
      </c>
      <c r="J869" s="95" t="str">
        <f>IFERROR(VLOOKUP(I869,'Tabla 12'!$D$5:$E$6,2,FALSE)," ")</f>
        <v xml:space="preserve"> </v>
      </c>
      <c r="K869" s="10"/>
      <c r="L869" s="10"/>
      <c r="M869" s="9"/>
      <c r="N869" s="10"/>
      <c r="O869" s="10"/>
      <c r="P869" s="10"/>
      <c r="Q869" s="10"/>
      <c r="R869" s="10"/>
      <c r="S869" s="10"/>
      <c r="T869" s="10"/>
      <c r="U869" s="10"/>
      <c r="V869" s="10"/>
      <c r="W869" s="10"/>
    </row>
    <row r="870" spans="1:23" ht="36.75" customHeight="1" x14ac:dyDescent="0.3">
      <c r="A870" s="4" t="str">
        <f>'Matriz Nº2 Análisis'!A870</f>
        <v>95. 6</v>
      </c>
      <c r="B870" s="13" t="str">
        <f>IF(A870&lt;1,'Matriz Nº1 Identificación'!F870,'Matriz Nº2 Análisis'!B870)</f>
        <v xml:space="preserve"> </v>
      </c>
      <c r="C870" s="13" t="str">
        <f>IFERROR(IF(A870&lt;1,'Matriz Nº1 Identificación'!B870,'Matriz Nº2 Análisis'!E870)," ")</f>
        <v xml:space="preserve"> </v>
      </c>
      <c r="D870" s="13" t="str">
        <f>IF(A870&lt;1,'Matriz Nº1 Identificación'!B870,'Matriz Nº2 Análisis'!I870)</f>
        <v xml:space="preserve"> </v>
      </c>
      <c r="E870" s="102"/>
      <c r="F870" s="103"/>
      <c r="G870" s="103"/>
      <c r="H870" s="103"/>
      <c r="I870" s="96" t="str">
        <f>IFERROR(VLOOKUP(D870,'Tabla 12'!$B$4:$E$6,3,FALSE)," ")</f>
        <v xml:space="preserve"> </v>
      </c>
      <c r="J870" s="95" t="str">
        <f>IFERROR(VLOOKUP(I870,'Tabla 12'!$D$5:$E$6,2,FALSE)," ")</f>
        <v xml:space="preserve"> </v>
      </c>
      <c r="K870" s="10"/>
      <c r="L870" s="10"/>
      <c r="M870" s="9"/>
      <c r="N870" s="10"/>
      <c r="O870" s="10"/>
      <c r="P870" s="10"/>
      <c r="Q870" s="10"/>
      <c r="R870" s="10"/>
      <c r="S870" s="10"/>
      <c r="T870" s="10"/>
      <c r="U870" s="10"/>
      <c r="V870" s="10"/>
      <c r="W870" s="10"/>
    </row>
    <row r="871" spans="1:23" ht="36.75" customHeight="1" thickBot="1" x14ac:dyDescent="0.35">
      <c r="A871" s="4" t="str">
        <f>'Matriz Nº2 Análisis'!A871</f>
        <v>95. 7</v>
      </c>
      <c r="B871" s="13" t="str">
        <f>IF(A871&lt;1,'Matriz Nº1 Identificación'!F871,'Matriz Nº2 Análisis'!B871)</f>
        <v xml:space="preserve"> </v>
      </c>
      <c r="C871" s="13" t="str">
        <f>IFERROR(IF(A871&lt;1,'Matriz Nº1 Identificación'!B871,'Matriz Nº2 Análisis'!E871)," ")</f>
        <v xml:space="preserve"> </v>
      </c>
      <c r="D871" s="13" t="str">
        <f>IF(A871&lt;1,'Matriz Nº1 Identificación'!B871,'Matriz Nº2 Análisis'!I871)</f>
        <v xml:space="preserve"> </v>
      </c>
      <c r="E871" s="102"/>
      <c r="F871" s="103"/>
      <c r="G871" s="103"/>
      <c r="H871" s="103"/>
      <c r="I871" s="96" t="str">
        <f>IFERROR(VLOOKUP(D871,'Tabla 12'!$B$4:$E$6,3,FALSE)," ")</f>
        <v xml:space="preserve"> </v>
      </c>
      <c r="J871" s="95" t="str">
        <f>IFERROR(VLOOKUP(I871,'Tabla 12'!$D$5:$E$6,2,FALSE)," ")</f>
        <v xml:space="preserve"> </v>
      </c>
      <c r="K871" s="10"/>
      <c r="L871" s="10"/>
      <c r="M871" s="9"/>
      <c r="N871" s="10"/>
      <c r="O871" s="10"/>
      <c r="P871" s="10"/>
      <c r="Q871" s="10"/>
      <c r="R871" s="10"/>
      <c r="S871" s="10"/>
      <c r="T871" s="10"/>
      <c r="U871" s="10"/>
      <c r="V871" s="10"/>
      <c r="W871" s="10"/>
    </row>
    <row r="872" spans="1:23" ht="34.5" customHeight="1" thickBot="1" x14ac:dyDescent="0.35">
      <c r="A872" s="73" t="str">
        <f>'Matriz Nº1 Identificación'!A872</f>
        <v xml:space="preserve">Objetivo Estratégico: </v>
      </c>
      <c r="B872" s="427">
        <f>+'Matriz Nº1 Identificación'!B872:H872</f>
        <v>0</v>
      </c>
      <c r="C872" s="428"/>
      <c r="D872" s="428"/>
      <c r="E872" s="428"/>
      <c r="F872" s="428"/>
      <c r="G872" s="428"/>
      <c r="H872" s="428"/>
      <c r="I872" s="428"/>
      <c r="J872" s="428"/>
    </row>
    <row r="873" spans="1:23" ht="34.5" customHeight="1" x14ac:dyDescent="0.3">
      <c r="A873" s="12" t="str">
        <f>'Matriz Nº1 Identificación'!A873</f>
        <v>Objetivo táctico</v>
      </c>
      <c r="B873" s="168" t="str">
        <f>+'Matriz Nº1 Identificación'!B873:H873</f>
        <v xml:space="preserve">96. </v>
      </c>
      <c r="C873" s="169"/>
      <c r="D873" s="169"/>
      <c r="E873" s="169"/>
      <c r="F873" s="170"/>
      <c r="G873" s="170"/>
      <c r="H873" s="170"/>
      <c r="I873" s="170"/>
      <c r="J873" s="171"/>
    </row>
    <row r="874" spans="1:23" ht="36.75" customHeight="1" x14ac:dyDescent="0.3">
      <c r="A874" s="4" t="str">
        <f>'Matriz Nº2 Análisis'!A874</f>
        <v>96. 1</v>
      </c>
      <c r="B874" s="13" t="str">
        <f>IF(A874&lt;1,'Matriz Nº1 Identificación'!F874,'Matriz Nº2 Análisis'!B874)</f>
        <v xml:space="preserve"> </v>
      </c>
      <c r="C874" s="13" t="str">
        <f>IFERROR(IF(A874&lt;1,'Matriz Nº1 Identificación'!B874,'Matriz Nº2 Análisis'!E874)," ")</f>
        <v xml:space="preserve"> </v>
      </c>
      <c r="D874" s="13" t="str">
        <f>IF(A874&lt;1,'Matriz Nº1 Identificación'!B874,'Matriz Nº2 Análisis'!I874)</f>
        <v xml:space="preserve"> </v>
      </c>
      <c r="E874" s="102"/>
      <c r="F874" s="103"/>
      <c r="G874" s="103"/>
      <c r="H874" s="103"/>
      <c r="I874" s="96" t="str">
        <f>IFERROR(VLOOKUP(D874,'Tabla 12'!$B$4:$E$6,3,FALSE)," ")</f>
        <v xml:space="preserve"> </v>
      </c>
      <c r="J874" s="95" t="str">
        <f>IFERROR(VLOOKUP(I874,'Tabla 12'!$D$5:$E$6,2,FALSE)," ")</f>
        <v xml:space="preserve"> </v>
      </c>
      <c r="K874" s="10"/>
      <c r="L874" s="10"/>
      <c r="M874" s="9"/>
      <c r="N874" s="10"/>
      <c r="O874" s="10"/>
      <c r="P874" s="10"/>
      <c r="Q874" s="10"/>
      <c r="R874" s="10"/>
      <c r="S874" s="10"/>
      <c r="T874" s="10"/>
      <c r="U874" s="10"/>
      <c r="V874" s="10"/>
      <c r="W874" s="10"/>
    </row>
    <row r="875" spans="1:23" ht="36.75" customHeight="1" x14ac:dyDescent="0.3">
      <c r="A875" s="4" t="str">
        <f>'Matriz Nº2 Análisis'!A875</f>
        <v>96. 2</v>
      </c>
      <c r="B875" s="13" t="str">
        <f>IF(A875&lt;1,'Matriz Nº1 Identificación'!F875,'Matriz Nº2 Análisis'!B875)</f>
        <v xml:space="preserve"> </v>
      </c>
      <c r="C875" s="13" t="str">
        <f>IFERROR(IF(A875&lt;1,'Matriz Nº1 Identificación'!B875,'Matriz Nº2 Análisis'!E875)," ")</f>
        <v xml:space="preserve"> </v>
      </c>
      <c r="D875" s="13" t="str">
        <f>IF(A875&lt;1,'Matriz Nº1 Identificación'!B875,'Matriz Nº2 Análisis'!I875)</f>
        <v xml:space="preserve"> </v>
      </c>
      <c r="E875" s="102"/>
      <c r="F875" s="103"/>
      <c r="G875" s="103"/>
      <c r="H875" s="103"/>
      <c r="I875" s="96" t="str">
        <f>IFERROR(VLOOKUP(D875,'Tabla 12'!$B$4:$E$6,3,FALSE)," ")</f>
        <v xml:space="preserve"> </v>
      </c>
      <c r="J875" s="95" t="str">
        <f>IFERROR(VLOOKUP(I875,'Tabla 12'!$D$5:$E$6,2,FALSE)," ")</f>
        <v xml:space="preserve"> </v>
      </c>
      <c r="K875" s="10"/>
      <c r="L875" s="10"/>
      <c r="M875" s="9"/>
      <c r="N875" s="10"/>
      <c r="O875" s="10"/>
      <c r="P875" s="10"/>
      <c r="Q875" s="10"/>
      <c r="R875" s="10"/>
      <c r="S875" s="10"/>
      <c r="T875" s="10"/>
      <c r="U875" s="10"/>
      <c r="V875" s="10"/>
      <c r="W875" s="10"/>
    </row>
    <row r="876" spans="1:23" ht="36.75" customHeight="1" x14ac:dyDescent="0.3">
      <c r="A876" s="4" t="str">
        <f>'Matriz Nº2 Análisis'!A876</f>
        <v>96. 3</v>
      </c>
      <c r="B876" s="13" t="str">
        <f>IF(A876&lt;1,'Matriz Nº1 Identificación'!F876,'Matriz Nº2 Análisis'!B876)</f>
        <v xml:space="preserve"> </v>
      </c>
      <c r="C876" s="13" t="str">
        <f>IFERROR(IF(A876&lt;1,'Matriz Nº1 Identificación'!B876,'Matriz Nº2 Análisis'!E876)," ")</f>
        <v xml:space="preserve"> </v>
      </c>
      <c r="D876" s="13" t="str">
        <f>IF(A876&lt;1,'Matriz Nº1 Identificación'!B876,'Matriz Nº2 Análisis'!I876)</f>
        <v xml:space="preserve"> </v>
      </c>
      <c r="E876" s="102"/>
      <c r="F876" s="103"/>
      <c r="G876" s="103"/>
      <c r="H876" s="103"/>
      <c r="I876" s="96" t="str">
        <f>IFERROR(VLOOKUP(D876,'Tabla 12'!$B$4:$E$6,3,FALSE)," ")</f>
        <v xml:space="preserve"> </v>
      </c>
      <c r="J876" s="95" t="str">
        <f>IFERROR(VLOOKUP(I876,'Tabla 12'!$D$5:$E$6,2,FALSE)," ")</f>
        <v xml:space="preserve"> </v>
      </c>
      <c r="K876" s="10"/>
      <c r="L876" s="10"/>
      <c r="M876" s="9"/>
      <c r="N876" s="10"/>
      <c r="O876" s="10"/>
      <c r="P876" s="10"/>
      <c r="Q876" s="10"/>
      <c r="R876" s="10"/>
      <c r="S876" s="10"/>
      <c r="T876" s="10"/>
      <c r="U876" s="10"/>
      <c r="V876" s="10"/>
      <c r="W876" s="10"/>
    </row>
    <row r="877" spans="1:23" ht="36.75" customHeight="1" x14ac:dyDescent="0.3">
      <c r="A877" s="4" t="str">
        <f>'Matriz Nº2 Análisis'!A877</f>
        <v>96. 4</v>
      </c>
      <c r="B877" s="13" t="str">
        <f>IF(A877&lt;1,'Matriz Nº1 Identificación'!F877,'Matriz Nº2 Análisis'!B877)</f>
        <v xml:space="preserve"> </v>
      </c>
      <c r="C877" s="13" t="str">
        <f>IFERROR(IF(A877&lt;1,'Matriz Nº1 Identificación'!B877,'Matriz Nº2 Análisis'!E877)," ")</f>
        <v xml:space="preserve"> </v>
      </c>
      <c r="D877" s="13" t="str">
        <f>IF(A877&lt;1,'Matriz Nº1 Identificación'!B877,'Matriz Nº2 Análisis'!I877)</f>
        <v xml:space="preserve"> </v>
      </c>
      <c r="E877" s="102"/>
      <c r="F877" s="103"/>
      <c r="G877" s="103"/>
      <c r="H877" s="103"/>
      <c r="I877" s="96" t="str">
        <f>IFERROR(VLOOKUP(D877,'Tabla 12'!$B$4:$E$6,3,FALSE)," ")</f>
        <v xml:space="preserve"> </v>
      </c>
      <c r="J877" s="95" t="str">
        <f>IFERROR(VLOOKUP(I877,'Tabla 12'!$D$5:$E$6,2,FALSE)," ")</f>
        <v xml:space="preserve"> </v>
      </c>
      <c r="K877" s="10"/>
      <c r="L877" s="10"/>
      <c r="M877" s="9"/>
      <c r="N877" s="10"/>
      <c r="O877" s="10"/>
      <c r="P877" s="10"/>
      <c r="Q877" s="10"/>
      <c r="R877" s="10"/>
      <c r="S877" s="10"/>
      <c r="T877" s="10"/>
      <c r="U877" s="10"/>
      <c r="V877" s="10"/>
      <c r="W877" s="10"/>
    </row>
    <row r="878" spans="1:23" ht="36.75" customHeight="1" x14ac:dyDescent="0.3">
      <c r="A878" s="4" t="str">
        <f>'Matriz Nº2 Análisis'!A878</f>
        <v>96. 5</v>
      </c>
      <c r="B878" s="13" t="str">
        <f>IF(A878&lt;1,'Matriz Nº1 Identificación'!F878,'Matriz Nº2 Análisis'!B878)</f>
        <v xml:space="preserve"> </v>
      </c>
      <c r="C878" s="13" t="str">
        <f>IFERROR(IF(A878&lt;1,'Matriz Nº1 Identificación'!B878,'Matriz Nº2 Análisis'!E878)," ")</f>
        <v xml:space="preserve"> </v>
      </c>
      <c r="D878" s="13" t="str">
        <f>IF(A878&lt;1,'Matriz Nº1 Identificación'!B878,'Matriz Nº2 Análisis'!I878)</f>
        <v xml:space="preserve"> </v>
      </c>
      <c r="E878" s="102"/>
      <c r="F878" s="103"/>
      <c r="G878" s="103"/>
      <c r="H878" s="103"/>
      <c r="I878" s="96" t="str">
        <f>IFERROR(VLOOKUP(D878,'Tabla 12'!$B$4:$E$6,3,FALSE)," ")</f>
        <v xml:space="preserve"> </v>
      </c>
      <c r="J878" s="95" t="str">
        <f>IFERROR(VLOOKUP(I878,'Tabla 12'!$D$5:$E$6,2,FALSE)," ")</f>
        <v xml:space="preserve"> </v>
      </c>
      <c r="K878" s="10"/>
      <c r="L878" s="10"/>
      <c r="M878" s="9"/>
      <c r="N878" s="10"/>
      <c r="O878" s="10"/>
      <c r="P878" s="10"/>
      <c r="Q878" s="10"/>
      <c r="R878" s="10"/>
      <c r="S878" s="10"/>
      <c r="T878" s="10"/>
      <c r="U878" s="10"/>
      <c r="V878" s="10"/>
      <c r="W878" s="10"/>
    </row>
    <row r="879" spans="1:23" ht="36.75" customHeight="1" x14ac:dyDescent="0.3">
      <c r="A879" s="4" t="str">
        <f>'Matriz Nº2 Análisis'!A879</f>
        <v>96. 6</v>
      </c>
      <c r="B879" s="13" t="str">
        <f>IF(A879&lt;1,'Matriz Nº1 Identificación'!F879,'Matriz Nº2 Análisis'!B879)</f>
        <v xml:space="preserve"> </v>
      </c>
      <c r="C879" s="13" t="str">
        <f>IFERROR(IF(A879&lt;1,'Matriz Nº1 Identificación'!B879,'Matriz Nº2 Análisis'!E879)," ")</f>
        <v xml:space="preserve"> </v>
      </c>
      <c r="D879" s="13" t="str">
        <f>IF(A879&lt;1,'Matriz Nº1 Identificación'!B879,'Matriz Nº2 Análisis'!I879)</f>
        <v xml:space="preserve"> </v>
      </c>
      <c r="E879" s="102"/>
      <c r="F879" s="103"/>
      <c r="G879" s="103"/>
      <c r="H879" s="103"/>
      <c r="I879" s="96" t="str">
        <f>IFERROR(VLOOKUP(D879,'Tabla 12'!$B$4:$E$6,3,FALSE)," ")</f>
        <v xml:space="preserve"> </v>
      </c>
      <c r="J879" s="95" t="str">
        <f>IFERROR(VLOOKUP(I879,'Tabla 12'!$D$5:$E$6,2,FALSE)," ")</f>
        <v xml:space="preserve"> </v>
      </c>
      <c r="K879" s="10"/>
      <c r="L879" s="10"/>
      <c r="M879" s="9"/>
      <c r="N879" s="10"/>
      <c r="O879" s="10"/>
      <c r="P879" s="10"/>
      <c r="Q879" s="10"/>
      <c r="R879" s="10"/>
      <c r="S879" s="10"/>
      <c r="T879" s="10"/>
      <c r="U879" s="10"/>
      <c r="V879" s="10"/>
      <c r="W879" s="10"/>
    </row>
    <row r="880" spans="1:23" ht="36.75" customHeight="1" thickBot="1" x14ac:dyDescent="0.35">
      <c r="A880" s="4" t="str">
        <f>'Matriz Nº2 Análisis'!A880</f>
        <v>96. 7</v>
      </c>
      <c r="B880" s="13" t="str">
        <f>IF(A880&lt;1,'Matriz Nº1 Identificación'!F880,'Matriz Nº2 Análisis'!B880)</f>
        <v xml:space="preserve"> </v>
      </c>
      <c r="C880" s="13" t="str">
        <f>IFERROR(IF(A880&lt;1,'Matriz Nº1 Identificación'!B880,'Matriz Nº2 Análisis'!E880)," ")</f>
        <v xml:space="preserve"> </v>
      </c>
      <c r="D880" s="13" t="str">
        <f>IF(A880&lt;1,'Matriz Nº1 Identificación'!B880,'Matriz Nº2 Análisis'!I880)</f>
        <v xml:space="preserve"> </v>
      </c>
      <c r="E880" s="102"/>
      <c r="F880" s="103"/>
      <c r="G880" s="103"/>
      <c r="H880" s="103"/>
      <c r="I880" s="96" t="str">
        <f>IFERROR(VLOOKUP(D880,'Tabla 12'!$B$4:$E$6,3,FALSE)," ")</f>
        <v xml:space="preserve"> </v>
      </c>
      <c r="J880" s="95" t="str">
        <f>IFERROR(VLOOKUP(I880,'Tabla 12'!$D$5:$E$6,2,FALSE)," ")</f>
        <v xml:space="preserve"> </v>
      </c>
      <c r="K880" s="10"/>
      <c r="L880" s="10"/>
      <c r="M880" s="9"/>
      <c r="N880" s="10"/>
      <c r="O880" s="10"/>
      <c r="P880" s="10"/>
      <c r="Q880" s="10"/>
      <c r="R880" s="10"/>
      <c r="S880" s="10"/>
      <c r="T880" s="10"/>
      <c r="U880" s="10"/>
      <c r="V880" s="10"/>
      <c r="W880" s="10"/>
    </row>
    <row r="881" spans="1:23" ht="34.5" customHeight="1" thickBot="1" x14ac:dyDescent="0.35">
      <c r="A881" s="73" t="str">
        <f>'Matriz Nº1 Identificación'!A881</f>
        <v xml:space="preserve">Objetivo Estratégico: </v>
      </c>
      <c r="B881" s="427">
        <f>+'Matriz Nº1 Identificación'!B881:H881</f>
        <v>0</v>
      </c>
      <c r="C881" s="428"/>
      <c r="D881" s="428"/>
      <c r="E881" s="428"/>
      <c r="F881" s="428"/>
      <c r="G881" s="428"/>
      <c r="H881" s="428"/>
      <c r="I881" s="428"/>
      <c r="J881" s="428"/>
    </row>
    <row r="882" spans="1:23" ht="34.5" customHeight="1" x14ac:dyDescent="0.3">
      <c r="A882" s="12" t="str">
        <f>'Matriz Nº1 Identificación'!A882</f>
        <v>Objetivo táctico</v>
      </c>
      <c r="B882" s="168" t="str">
        <f>+'Matriz Nº1 Identificación'!B882:H882</f>
        <v xml:space="preserve">97. </v>
      </c>
      <c r="C882" s="169"/>
      <c r="D882" s="169"/>
      <c r="E882" s="169"/>
      <c r="F882" s="170"/>
      <c r="G882" s="170"/>
      <c r="H882" s="170"/>
      <c r="I882" s="170"/>
      <c r="J882" s="171"/>
    </row>
    <row r="883" spans="1:23" ht="36.75" customHeight="1" x14ac:dyDescent="0.3">
      <c r="A883" s="4" t="str">
        <f>'Matriz Nº2 Análisis'!A883</f>
        <v>97. 1</v>
      </c>
      <c r="B883" s="13" t="str">
        <f>IF(A883&lt;1,'Matriz Nº1 Identificación'!F883,'Matriz Nº2 Análisis'!B883)</f>
        <v xml:space="preserve"> </v>
      </c>
      <c r="C883" s="13" t="str">
        <f>IFERROR(IF(A883&lt;1,'Matriz Nº1 Identificación'!B883,'Matriz Nº2 Análisis'!E883)," ")</f>
        <v xml:space="preserve"> </v>
      </c>
      <c r="D883" s="13" t="str">
        <f>IF(A883&lt;1,'Matriz Nº1 Identificación'!B883,'Matriz Nº2 Análisis'!I883)</f>
        <v xml:space="preserve"> </v>
      </c>
      <c r="E883" s="102"/>
      <c r="F883" s="103"/>
      <c r="G883" s="103"/>
      <c r="H883" s="103"/>
      <c r="I883" s="96" t="str">
        <f>IFERROR(VLOOKUP(D883,'Tabla 12'!$B$4:$E$6,3,FALSE)," ")</f>
        <v xml:space="preserve"> </v>
      </c>
      <c r="J883" s="95" t="str">
        <f>IFERROR(VLOOKUP(I883,'Tabla 12'!$D$5:$E$6,2,FALSE)," ")</f>
        <v xml:space="preserve"> </v>
      </c>
      <c r="K883" s="10"/>
      <c r="L883" s="10"/>
      <c r="M883" s="9"/>
      <c r="N883" s="10"/>
      <c r="O883" s="10"/>
      <c r="P883" s="10"/>
      <c r="Q883" s="10"/>
      <c r="R883" s="10"/>
      <c r="S883" s="10"/>
      <c r="T883" s="10"/>
      <c r="U883" s="10"/>
      <c r="V883" s="10"/>
      <c r="W883" s="10"/>
    </row>
    <row r="884" spans="1:23" ht="36.75" customHeight="1" x14ac:dyDescent="0.3">
      <c r="A884" s="4" t="str">
        <f>'Matriz Nº2 Análisis'!A884</f>
        <v>97. 2</v>
      </c>
      <c r="B884" s="13" t="str">
        <f>IF(A884&lt;1,'Matriz Nº1 Identificación'!F884,'Matriz Nº2 Análisis'!B884)</f>
        <v xml:space="preserve"> </v>
      </c>
      <c r="C884" s="13" t="str">
        <f>IFERROR(IF(A884&lt;1,'Matriz Nº1 Identificación'!B884,'Matriz Nº2 Análisis'!E884)," ")</f>
        <v xml:space="preserve"> </v>
      </c>
      <c r="D884" s="13" t="str">
        <f>IF(A884&lt;1,'Matriz Nº1 Identificación'!B884,'Matriz Nº2 Análisis'!I884)</f>
        <v xml:space="preserve"> </v>
      </c>
      <c r="E884" s="102"/>
      <c r="F884" s="103"/>
      <c r="G884" s="103"/>
      <c r="H884" s="103"/>
      <c r="I884" s="96" t="str">
        <f>IFERROR(VLOOKUP(D884,'Tabla 12'!$B$4:$E$6,3,FALSE)," ")</f>
        <v xml:space="preserve"> </v>
      </c>
      <c r="J884" s="95" t="str">
        <f>IFERROR(VLOOKUP(I884,'Tabla 12'!$D$5:$E$6,2,FALSE)," ")</f>
        <v xml:space="preserve"> </v>
      </c>
      <c r="K884" s="10"/>
      <c r="L884" s="10"/>
      <c r="M884" s="9"/>
      <c r="N884" s="10"/>
      <c r="O884" s="10"/>
      <c r="P884" s="10"/>
      <c r="Q884" s="10"/>
      <c r="R884" s="10"/>
      <c r="S884" s="10"/>
      <c r="T884" s="10"/>
      <c r="U884" s="10"/>
      <c r="V884" s="10"/>
      <c r="W884" s="10"/>
    </row>
    <row r="885" spans="1:23" ht="36.75" customHeight="1" x14ac:dyDescent="0.3">
      <c r="A885" s="4" t="str">
        <f>'Matriz Nº2 Análisis'!A885</f>
        <v>97. 3</v>
      </c>
      <c r="B885" s="13" t="str">
        <f>IF(A885&lt;1,'Matriz Nº1 Identificación'!F885,'Matriz Nº2 Análisis'!B885)</f>
        <v xml:space="preserve"> </v>
      </c>
      <c r="C885" s="13" t="str">
        <f>IFERROR(IF(A885&lt;1,'Matriz Nº1 Identificación'!B885,'Matriz Nº2 Análisis'!E885)," ")</f>
        <v xml:space="preserve"> </v>
      </c>
      <c r="D885" s="13" t="str">
        <f>IF(A885&lt;1,'Matriz Nº1 Identificación'!B885,'Matriz Nº2 Análisis'!I885)</f>
        <v xml:space="preserve"> </v>
      </c>
      <c r="E885" s="102"/>
      <c r="F885" s="103"/>
      <c r="G885" s="103"/>
      <c r="H885" s="103"/>
      <c r="I885" s="96" t="str">
        <f>IFERROR(VLOOKUP(D885,'Tabla 12'!$B$4:$E$6,3,FALSE)," ")</f>
        <v xml:space="preserve"> </v>
      </c>
      <c r="J885" s="95" t="str">
        <f>IFERROR(VLOOKUP(I885,'Tabla 12'!$D$5:$E$6,2,FALSE)," ")</f>
        <v xml:space="preserve"> </v>
      </c>
      <c r="K885" s="10"/>
      <c r="L885" s="10"/>
      <c r="M885" s="9"/>
      <c r="N885" s="10"/>
      <c r="O885" s="10"/>
      <c r="P885" s="10"/>
      <c r="Q885" s="10"/>
      <c r="R885" s="10"/>
      <c r="S885" s="10"/>
      <c r="T885" s="10"/>
      <c r="U885" s="10"/>
      <c r="V885" s="10"/>
      <c r="W885" s="10"/>
    </row>
    <row r="886" spans="1:23" ht="36.75" customHeight="1" x14ac:dyDescent="0.3">
      <c r="A886" s="4" t="str">
        <f>'Matriz Nº2 Análisis'!A886</f>
        <v>97. 4</v>
      </c>
      <c r="B886" s="13" t="str">
        <f>IF(A886&lt;1,'Matriz Nº1 Identificación'!F886,'Matriz Nº2 Análisis'!B886)</f>
        <v xml:space="preserve"> </v>
      </c>
      <c r="C886" s="13" t="str">
        <f>IFERROR(IF(A886&lt;1,'Matriz Nº1 Identificación'!B886,'Matriz Nº2 Análisis'!E886)," ")</f>
        <v xml:space="preserve"> </v>
      </c>
      <c r="D886" s="13" t="str">
        <f>IF(A886&lt;1,'Matriz Nº1 Identificación'!B886,'Matriz Nº2 Análisis'!I886)</f>
        <v xml:space="preserve"> </v>
      </c>
      <c r="E886" s="102"/>
      <c r="F886" s="103"/>
      <c r="G886" s="103"/>
      <c r="H886" s="103"/>
      <c r="I886" s="96" t="str">
        <f>IFERROR(VLOOKUP(D886,'Tabla 12'!$B$4:$E$6,3,FALSE)," ")</f>
        <v xml:space="preserve"> </v>
      </c>
      <c r="J886" s="95" t="str">
        <f>IFERROR(VLOOKUP(I886,'Tabla 12'!$D$5:$E$6,2,FALSE)," ")</f>
        <v xml:space="preserve"> </v>
      </c>
      <c r="K886" s="10"/>
      <c r="L886" s="10"/>
      <c r="M886" s="9"/>
      <c r="N886" s="10"/>
      <c r="O886" s="10"/>
      <c r="P886" s="10"/>
      <c r="Q886" s="10"/>
      <c r="R886" s="10"/>
      <c r="S886" s="10"/>
      <c r="T886" s="10"/>
      <c r="U886" s="10"/>
      <c r="V886" s="10"/>
      <c r="W886" s="10"/>
    </row>
    <row r="887" spans="1:23" ht="36.75" customHeight="1" x14ac:dyDescent="0.3">
      <c r="A887" s="4" t="str">
        <f>'Matriz Nº2 Análisis'!A887</f>
        <v>97. 5</v>
      </c>
      <c r="B887" s="13" t="str">
        <f>IF(A887&lt;1,'Matriz Nº1 Identificación'!F887,'Matriz Nº2 Análisis'!B887)</f>
        <v xml:space="preserve"> </v>
      </c>
      <c r="C887" s="13" t="str">
        <f>IFERROR(IF(A887&lt;1,'Matriz Nº1 Identificación'!B887,'Matriz Nº2 Análisis'!E887)," ")</f>
        <v xml:space="preserve"> </v>
      </c>
      <c r="D887" s="13" t="str">
        <f>IF(A887&lt;1,'Matriz Nº1 Identificación'!B887,'Matriz Nº2 Análisis'!I887)</f>
        <v xml:space="preserve"> </v>
      </c>
      <c r="E887" s="102"/>
      <c r="F887" s="103"/>
      <c r="G887" s="103"/>
      <c r="H887" s="103"/>
      <c r="I887" s="96" t="str">
        <f>IFERROR(VLOOKUP(D887,'Tabla 12'!$B$4:$E$6,3,FALSE)," ")</f>
        <v xml:space="preserve"> </v>
      </c>
      <c r="J887" s="95" t="str">
        <f>IFERROR(VLOOKUP(I887,'Tabla 12'!$D$5:$E$6,2,FALSE)," ")</f>
        <v xml:space="preserve"> </v>
      </c>
      <c r="K887" s="10"/>
      <c r="L887" s="10"/>
      <c r="M887" s="9"/>
      <c r="N887" s="10"/>
      <c r="O887" s="10"/>
      <c r="P887" s="10"/>
      <c r="Q887" s="10"/>
      <c r="R887" s="10"/>
      <c r="S887" s="10"/>
      <c r="T887" s="10"/>
      <c r="U887" s="10"/>
      <c r="V887" s="10"/>
      <c r="W887" s="10"/>
    </row>
    <row r="888" spans="1:23" ht="36.75" customHeight="1" x14ac:dyDescent="0.3">
      <c r="A888" s="4" t="str">
        <f>'Matriz Nº2 Análisis'!A888</f>
        <v>97. 6</v>
      </c>
      <c r="B888" s="13" t="str">
        <f>IF(A888&lt;1,'Matriz Nº1 Identificación'!F888,'Matriz Nº2 Análisis'!B888)</f>
        <v xml:space="preserve"> </v>
      </c>
      <c r="C888" s="13" t="str">
        <f>IFERROR(IF(A888&lt;1,'Matriz Nº1 Identificación'!B888,'Matriz Nº2 Análisis'!E888)," ")</f>
        <v xml:space="preserve"> </v>
      </c>
      <c r="D888" s="13" t="str">
        <f>IF(A888&lt;1,'Matriz Nº1 Identificación'!B888,'Matriz Nº2 Análisis'!I888)</f>
        <v xml:space="preserve"> </v>
      </c>
      <c r="E888" s="102"/>
      <c r="F888" s="103"/>
      <c r="G888" s="103"/>
      <c r="H888" s="103"/>
      <c r="I888" s="96" t="str">
        <f>IFERROR(VLOOKUP(D888,'Tabla 12'!$B$4:$E$6,3,FALSE)," ")</f>
        <v xml:space="preserve"> </v>
      </c>
      <c r="J888" s="95" t="str">
        <f>IFERROR(VLOOKUP(I888,'Tabla 12'!$D$5:$E$6,2,FALSE)," ")</f>
        <v xml:space="preserve"> </v>
      </c>
      <c r="K888" s="10"/>
      <c r="L888" s="10"/>
      <c r="M888" s="9"/>
      <c r="N888" s="10"/>
      <c r="O888" s="10"/>
      <c r="P888" s="10"/>
      <c r="Q888" s="10"/>
      <c r="R888" s="10"/>
      <c r="S888" s="10"/>
      <c r="T888" s="10"/>
      <c r="U888" s="10"/>
      <c r="V888" s="10"/>
      <c r="W888" s="10"/>
    </row>
    <row r="889" spans="1:23" ht="36.75" customHeight="1" thickBot="1" x14ac:dyDescent="0.35">
      <c r="A889" s="4" t="str">
        <f>'Matriz Nº2 Análisis'!A889</f>
        <v>97. 7</v>
      </c>
      <c r="B889" s="13" t="str">
        <f>IF(A889&lt;1,'Matriz Nº1 Identificación'!F889,'Matriz Nº2 Análisis'!B889)</f>
        <v xml:space="preserve"> </v>
      </c>
      <c r="C889" s="13" t="str">
        <f>IFERROR(IF(A889&lt;1,'Matriz Nº1 Identificación'!B889,'Matriz Nº2 Análisis'!E889)," ")</f>
        <v xml:space="preserve"> </v>
      </c>
      <c r="D889" s="13" t="str">
        <f>IF(A889&lt;1,'Matriz Nº1 Identificación'!B889,'Matriz Nº2 Análisis'!I889)</f>
        <v xml:space="preserve"> </v>
      </c>
      <c r="E889" s="102"/>
      <c r="F889" s="103"/>
      <c r="G889" s="103"/>
      <c r="H889" s="103"/>
      <c r="I889" s="96" t="str">
        <f>IFERROR(VLOOKUP(D889,'Tabla 12'!$B$4:$E$6,3,FALSE)," ")</f>
        <v xml:space="preserve"> </v>
      </c>
      <c r="J889" s="95" t="str">
        <f>IFERROR(VLOOKUP(I889,'Tabla 12'!$D$5:$E$6,2,FALSE)," ")</f>
        <v xml:space="preserve"> </v>
      </c>
      <c r="K889" s="10"/>
      <c r="L889" s="10"/>
      <c r="M889" s="9"/>
      <c r="N889" s="10"/>
      <c r="O889" s="10"/>
      <c r="P889" s="10"/>
      <c r="Q889" s="10"/>
      <c r="R889" s="10"/>
      <c r="S889" s="10"/>
      <c r="T889" s="10"/>
      <c r="U889" s="10"/>
      <c r="V889" s="10"/>
      <c r="W889" s="10"/>
    </row>
    <row r="890" spans="1:23" ht="34.5" customHeight="1" thickBot="1" x14ac:dyDescent="0.35">
      <c r="A890" s="73" t="str">
        <f>'Matriz Nº1 Identificación'!A890</f>
        <v xml:space="preserve">Objetivo Estratégico: </v>
      </c>
      <c r="B890" s="427">
        <f>+'Matriz Nº1 Identificación'!B890:H890</f>
        <v>0</v>
      </c>
      <c r="C890" s="428"/>
      <c r="D890" s="428"/>
      <c r="E890" s="428"/>
      <c r="F890" s="428"/>
      <c r="G890" s="428"/>
      <c r="H890" s="428"/>
      <c r="I890" s="428"/>
      <c r="J890" s="428"/>
    </row>
    <row r="891" spans="1:23" ht="34.5" customHeight="1" x14ac:dyDescent="0.3">
      <c r="A891" s="12" t="str">
        <f>'Matriz Nº1 Identificación'!A891</f>
        <v>Objetivo táctico</v>
      </c>
      <c r="B891" s="168" t="str">
        <f>+'Matriz Nº1 Identificación'!B891:H891</f>
        <v xml:space="preserve">98. </v>
      </c>
      <c r="C891" s="169"/>
      <c r="D891" s="169"/>
      <c r="E891" s="169"/>
      <c r="F891" s="170"/>
      <c r="G891" s="170"/>
      <c r="H891" s="170"/>
      <c r="I891" s="170"/>
      <c r="J891" s="171"/>
    </row>
    <row r="892" spans="1:23" ht="36.75" customHeight="1" x14ac:dyDescent="0.3">
      <c r="A892" s="4" t="str">
        <f>'Matriz Nº2 Análisis'!A892</f>
        <v>98. 1</v>
      </c>
      <c r="B892" s="13" t="str">
        <f>IF(A892&lt;1,'Matriz Nº1 Identificación'!F892,'Matriz Nº2 Análisis'!B892)</f>
        <v xml:space="preserve"> </v>
      </c>
      <c r="C892" s="13" t="str">
        <f>IFERROR(IF(A892&lt;1,'Matriz Nº1 Identificación'!B892,'Matriz Nº2 Análisis'!E892)," ")</f>
        <v xml:space="preserve"> </v>
      </c>
      <c r="D892" s="13" t="str">
        <f>IF(A892&lt;1,'Matriz Nº1 Identificación'!B892,'Matriz Nº2 Análisis'!I892)</f>
        <v xml:space="preserve"> </v>
      </c>
      <c r="E892" s="102"/>
      <c r="F892" s="103"/>
      <c r="G892" s="103"/>
      <c r="H892" s="103"/>
      <c r="I892" s="96" t="str">
        <f>IFERROR(VLOOKUP(D892,'Tabla 12'!$B$4:$E$6,3,FALSE)," ")</f>
        <v xml:space="preserve"> </v>
      </c>
      <c r="J892" s="95" t="str">
        <f>IFERROR(VLOOKUP(I892,'Tabla 12'!$D$5:$E$6,2,FALSE)," ")</f>
        <v xml:space="preserve"> </v>
      </c>
      <c r="K892" s="10"/>
      <c r="L892" s="10"/>
      <c r="M892" s="9"/>
      <c r="N892" s="10"/>
      <c r="O892" s="10"/>
      <c r="P892" s="10"/>
      <c r="Q892" s="10"/>
      <c r="R892" s="10"/>
      <c r="S892" s="10"/>
      <c r="T892" s="10"/>
      <c r="U892" s="10"/>
      <c r="V892" s="10"/>
      <c r="W892" s="10"/>
    </row>
    <row r="893" spans="1:23" ht="36.75" customHeight="1" x14ac:dyDescent="0.3">
      <c r="A893" s="4" t="str">
        <f>'Matriz Nº2 Análisis'!A893</f>
        <v>98. 2</v>
      </c>
      <c r="B893" s="13" t="str">
        <f>IF(A893&lt;1,'Matriz Nº1 Identificación'!F893,'Matriz Nº2 Análisis'!B893)</f>
        <v xml:space="preserve"> </v>
      </c>
      <c r="C893" s="13" t="str">
        <f>IFERROR(IF(A893&lt;1,'Matriz Nº1 Identificación'!B893,'Matriz Nº2 Análisis'!E893)," ")</f>
        <v xml:space="preserve"> </v>
      </c>
      <c r="D893" s="13" t="str">
        <f>IF(A893&lt;1,'Matriz Nº1 Identificación'!B893,'Matriz Nº2 Análisis'!I893)</f>
        <v xml:space="preserve"> </v>
      </c>
      <c r="E893" s="102"/>
      <c r="F893" s="103"/>
      <c r="G893" s="103"/>
      <c r="H893" s="103"/>
      <c r="I893" s="96" t="str">
        <f>IFERROR(VLOOKUP(D893,'Tabla 12'!$B$4:$E$6,3,FALSE)," ")</f>
        <v xml:space="preserve"> </v>
      </c>
      <c r="J893" s="95" t="str">
        <f>IFERROR(VLOOKUP(I893,'Tabla 12'!$D$5:$E$6,2,FALSE)," ")</f>
        <v xml:space="preserve"> </v>
      </c>
      <c r="K893" s="10"/>
      <c r="L893" s="10"/>
      <c r="M893" s="9"/>
      <c r="N893" s="10"/>
      <c r="O893" s="10"/>
      <c r="P893" s="10"/>
      <c r="Q893" s="10"/>
      <c r="R893" s="10"/>
      <c r="S893" s="10"/>
      <c r="T893" s="10"/>
      <c r="U893" s="10"/>
      <c r="V893" s="10"/>
      <c r="W893" s="10"/>
    </row>
    <row r="894" spans="1:23" ht="36.75" customHeight="1" x14ac:dyDescent="0.3">
      <c r="A894" s="4" t="str">
        <f>'Matriz Nº2 Análisis'!A894</f>
        <v>98. 3</v>
      </c>
      <c r="B894" s="13" t="str">
        <f>IF(A894&lt;1,'Matriz Nº1 Identificación'!F894,'Matriz Nº2 Análisis'!B894)</f>
        <v xml:space="preserve"> </v>
      </c>
      <c r="C894" s="13" t="str">
        <f>IFERROR(IF(A894&lt;1,'Matriz Nº1 Identificación'!B894,'Matriz Nº2 Análisis'!E894)," ")</f>
        <v xml:space="preserve"> </v>
      </c>
      <c r="D894" s="13" t="str">
        <f>IF(A894&lt;1,'Matriz Nº1 Identificación'!B894,'Matriz Nº2 Análisis'!I894)</f>
        <v xml:space="preserve"> </v>
      </c>
      <c r="E894" s="102"/>
      <c r="F894" s="103"/>
      <c r="G894" s="103"/>
      <c r="H894" s="103"/>
      <c r="I894" s="96" t="str">
        <f>IFERROR(VLOOKUP(D894,'Tabla 12'!$B$4:$E$6,3,FALSE)," ")</f>
        <v xml:space="preserve"> </v>
      </c>
      <c r="J894" s="95" t="str">
        <f>IFERROR(VLOOKUP(I894,'Tabla 12'!$D$5:$E$6,2,FALSE)," ")</f>
        <v xml:space="preserve"> </v>
      </c>
      <c r="K894" s="10"/>
      <c r="L894" s="10"/>
      <c r="M894" s="9"/>
      <c r="N894" s="10"/>
      <c r="O894" s="10"/>
      <c r="P894" s="10"/>
      <c r="Q894" s="10"/>
      <c r="R894" s="10"/>
      <c r="S894" s="10"/>
      <c r="T894" s="10"/>
      <c r="U894" s="10"/>
      <c r="V894" s="10"/>
      <c r="W894" s="10"/>
    </row>
    <row r="895" spans="1:23" ht="36.75" customHeight="1" x14ac:dyDescent="0.3">
      <c r="A895" s="4" t="str">
        <f>'Matriz Nº2 Análisis'!A895</f>
        <v>98. 4</v>
      </c>
      <c r="B895" s="13" t="str">
        <f>IF(A895&lt;1,'Matriz Nº1 Identificación'!F895,'Matriz Nº2 Análisis'!B895)</f>
        <v xml:space="preserve"> </v>
      </c>
      <c r="C895" s="13" t="str">
        <f>IFERROR(IF(A895&lt;1,'Matriz Nº1 Identificación'!B895,'Matriz Nº2 Análisis'!E895)," ")</f>
        <v xml:space="preserve"> </v>
      </c>
      <c r="D895" s="13" t="str">
        <f>IF(A895&lt;1,'Matriz Nº1 Identificación'!B895,'Matriz Nº2 Análisis'!I895)</f>
        <v xml:space="preserve"> </v>
      </c>
      <c r="E895" s="102"/>
      <c r="F895" s="103"/>
      <c r="G895" s="103"/>
      <c r="H895" s="103"/>
      <c r="I895" s="96" t="str">
        <f>IFERROR(VLOOKUP(D895,'Tabla 12'!$B$4:$E$6,3,FALSE)," ")</f>
        <v xml:space="preserve"> </v>
      </c>
      <c r="J895" s="95" t="str">
        <f>IFERROR(VLOOKUP(I895,'Tabla 12'!$D$5:$E$6,2,FALSE)," ")</f>
        <v xml:space="preserve"> </v>
      </c>
      <c r="K895" s="10"/>
      <c r="L895" s="10"/>
      <c r="M895" s="9"/>
      <c r="N895" s="10"/>
      <c r="O895" s="10"/>
      <c r="P895" s="10"/>
      <c r="Q895" s="10"/>
      <c r="R895" s="10"/>
      <c r="S895" s="10"/>
      <c r="T895" s="10"/>
      <c r="U895" s="10"/>
      <c r="V895" s="10"/>
      <c r="W895" s="10"/>
    </row>
    <row r="896" spans="1:23" ht="36.75" customHeight="1" x14ac:dyDescent="0.3">
      <c r="A896" s="4" t="str">
        <f>'Matriz Nº2 Análisis'!A896</f>
        <v>98. 5</v>
      </c>
      <c r="B896" s="13" t="str">
        <f>IF(A896&lt;1,'Matriz Nº1 Identificación'!F896,'Matriz Nº2 Análisis'!B896)</f>
        <v xml:space="preserve"> </v>
      </c>
      <c r="C896" s="13" t="str">
        <f>IFERROR(IF(A896&lt;1,'Matriz Nº1 Identificación'!B896,'Matriz Nº2 Análisis'!E896)," ")</f>
        <v xml:space="preserve"> </v>
      </c>
      <c r="D896" s="13" t="str">
        <f>IF(A896&lt;1,'Matriz Nº1 Identificación'!B896,'Matriz Nº2 Análisis'!I896)</f>
        <v xml:space="preserve"> </v>
      </c>
      <c r="E896" s="102"/>
      <c r="F896" s="103"/>
      <c r="G896" s="103"/>
      <c r="H896" s="103"/>
      <c r="I896" s="96" t="str">
        <f>IFERROR(VLOOKUP(D896,'Tabla 12'!$B$4:$E$6,3,FALSE)," ")</f>
        <v xml:space="preserve"> </v>
      </c>
      <c r="J896" s="95" t="str">
        <f>IFERROR(VLOOKUP(I896,'Tabla 12'!$D$5:$E$6,2,FALSE)," ")</f>
        <v xml:space="preserve"> </v>
      </c>
      <c r="K896" s="10"/>
      <c r="L896" s="10"/>
      <c r="M896" s="9"/>
      <c r="N896" s="10"/>
      <c r="O896" s="10"/>
      <c r="P896" s="10"/>
      <c r="Q896" s="10"/>
      <c r="R896" s="10"/>
      <c r="S896" s="10"/>
      <c r="T896" s="10"/>
      <c r="U896" s="10"/>
      <c r="V896" s="10"/>
      <c r="W896" s="10"/>
    </row>
    <row r="897" spans="1:23" ht="36.75" customHeight="1" x14ac:dyDescent="0.3">
      <c r="A897" s="4" t="str">
        <f>'Matriz Nº2 Análisis'!A897</f>
        <v>98. 6</v>
      </c>
      <c r="B897" s="13" t="str">
        <f>IF(A897&lt;1,'Matriz Nº1 Identificación'!F897,'Matriz Nº2 Análisis'!B897)</f>
        <v xml:space="preserve"> </v>
      </c>
      <c r="C897" s="13" t="str">
        <f>IFERROR(IF(A897&lt;1,'Matriz Nº1 Identificación'!B897,'Matriz Nº2 Análisis'!E897)," ")</f>
        <v xml:space="preserve"> </v>
      </c>
      <c r="D897" s="13" t="str">
        <f>IF(A897&lt;1,'Matriz Nº1 Identificación'!B897,'Matriz Nº2 Análisis'!I897)</f>
        <v xml:space="preserve"> </v>
      </c>
      <c r="E897" s="102"/>
      <c r="F897" s="103"/>
      <c r="G897" s="103"/>
      <c r="H897" s="103"/>
      <c r="I897" s="96" t="str">
        <f>IFERROR(VLOOKUP(D897,'Tabla 12'!$B$4:$E$6,3,FALSE)," ")</f>
        <v xml:space="preserve"> </v>
      </c>
      <c r="J897" s="95" t="str">
        <f>IFERROR(VLOOKUP(I897,'Tabla 12'!$D$5:$E$6,2,FALSE)," ")</f>
        <v xml:space="preserve"> </v>
      </c>
      <c r="K897" s="10"/>
      <c r="L897" s="10"/>
      <c r="M897" s="9"/>
      <c r="N897" s="10"/>
      <c r="O897" s="10"/>
      <c r="P897" s="10"/>
      <c r="Q897" s="10"/>
      <c r="R897" s="10"/>
      <c r="S897" s="10"/>
      <c r="T897" s="10"/>
      <c r="U897" s="10"/>
      <c r="V897" s="10"/>
      <c r="W897" s="10"/>
    </row>
    <row r="898" spans="1:23" ht="36.75" customHeight="1" thickBot="1" x14ac:dyDescent="0.35">
      <c r="A898" s="4" t="str">
        <f>'Matriz Nº2 Análisis'!A898</f>
        <v>98. 7</v>
      </c>
      <c r="B898" s="13" t="str">
        <f>IF(A898&lt;1,'Matriz Nº1 Identificación'!F898,'Matriz Nº2 Análisis'!B898)</f>
        <v xml:space="preserve"> </v>
      </c>
      <c r="C898" s="13" t="str">
        <f>IFERROR(IF(A898&lt;1,'Matriz Nº1 Identificación'!B898,'Matriz Nº2 Análisis'!E898)," ")</f>
        <v xml:space="preserve"> </v>
      </c>
      <c r="D898" s="13" t="str">
        <f>IF(A898&lt;1,'Matriz Nº1 Identificación'!B898,'Matriz Nº2 Análisis'!I898)</f>
        <v xml:space="preserve"> </v>
      </c>
      <c r="E898" s="102"/>
      <c r="F898" s="103"/>
      <c r="G898" s="103"/>
      <c r="H898" s="103"/>
      <c r="I898" s="96" t="str">
        <f>IFERROR(VLOOKUP(D898,'Tabla 12'!$B$4:$E$6,3,FALSE)," ")</f>
        <v xml:space="preserve"> </v>
      </c>
      <c r="J898" s="95" t="str">
        <f>IFERROR(VLOOKUP(I898,'Tabla 12'!$D$5:$E$6,2,FALSE)," ")</f>
        <v xml:space="preserve"> </v>
      </c>
      <c r="K898" s="10"/>
      <c r="L898" s="10"/>
      <c r="M898" s="9"/>
      <c r="N898" s="10"/>
      <c r="O898" s="10"/>
      <c r="P898" s="10"/>
      <c r="Q898" s="10"/>
      <c r="R898" s="10"/>
      <c r="S898" s="10"/>
      <c r="T898" s="10"/>
      <c r="U898" s="10"/>
      <c r="V898" s="10"/>
      <c r="W898" s="10"/>
    </row>
    <row r="899" spans="1:23" ht="34.5" customHeight="1" thickBot="1" x14ac:dyDescent="0.35">
      <c r="A899" s="73" t="str">
        <f>'Matriz Nº1 Identificación'!A899</f>
        <v xml:space="preserve">Objetivo Estratégico: </v>
      </c>
      <c r="B899" s="427">
        <f>+'Matriz Nº1 Identificación'!B899:H899</f>
        <v>0</v>
      </c>
      <c r="C899" s="428"/>
      <c r="D899" s="428"/>
      <c r="E899" s="428"/>
      <c r="F899" s="428"/>
      <c r="G899" s="428"/>
      <c r="H899" s="428"/>
      <c r="I899" s="428"/>
      <c r="J899" s="428"/>
    </row>
    <row r="900" spans="1:23" ht="34.5" customHeight="1" x14ac:dyDescent="0.3">
      <c r="A900" s="12" t="str">
        <f>'Matriz Nº1 Identificación'!A900</f>
        <v>Objetivo táctico</v>
      </c>
      <c r="B900" s="168" t="str">
        <f>+'Matriz Nº1 Identificación'!B900:H900</f>
        <v xml:space="preserve">99. </v>
      </c>
      <c r="C900" s="169"/>
      <c r="D900" s="169"/>
      <c r="E900" s="169"/>
      <c r="F900" s="170"/>
      <c r="G900" s="170"/>
      <c r="H900" s="170"/>
      <c r="I900" s="170"/>
      <c r="J900" s="171"/>
    </row>
    <row r="901" spans="1:23" ht="36.75" customHeight="1" x14ac:dyDescent="0.3">
      <c r="A901" s="4" t="str">
        <f>'Matriz Nº2 Análisis'!A901</f>
        <v>99. 1</v>
      </c>
      <c r="B901" s="13" t="str">
        <f>IF(A901&lt;1,'Matriz Nº1 Identificación'!F901,'Matriz Nº2 Análisis'!B901)</f>
        <v xml:space="preserve"> </v>
      </c>
      <c r="C901" s="13" t="str">
        <f>IFERROR(IF(A901&lt;1,'Matriz Nº1 Identificación'!B901,'Matriz Nº2 Análisis'!E901)," ")</f>
        <v xml:space="preserve"> </v>
      </c>
      <c r="D901" s="13" t="str">
        <f>IF(A901&lt;1,'Matriz Nº1 Identificación'!B901,'Matriz Nº2 Análisis'!I901)</f>
        <v xml:space="preserve"> </v>
      </c>
      <c r="E901" s="102"/>
      <c r="F901" s="103"/>
      <c r="G901" s="103"/>
      <c r="H901" s="103"/>
      <c r="I901" s="96" t="str">
        <f>IFERROR(VLOOKUP(D901,'Tabla 12'!$B$4:$E$6,3,FALSE)," ")</f>
        <v xml:space="preserve"> </v>
      </c>
      <c r="J901" s="95" t="str">
        <f>IFERROR(VLOOKUP(I901,'Tabla 12'!$D$5:$E$6,2,FALSE)," ")</f>
        <v xml:space="preserve"> </v>
      </c>
      <c r="K901" s="10"/>
      <c r="L901" s="10"/>
      <c r="M901" s="9"/>
      <c r="N901" s="10"/>
      <c r="O901" s="10"/>
      <c r="P901" s="10"/>
      <c r="Q901" s="10"/>
      <c r="R901" s="10"/>
      <c r="S901" s="10"/>
      <c r="T901" s="10"/>
      <c r="U901" s="10"/>
      <c r="V901" s="10"/>
      <c r="W901" s="10"/>
    </row>
    <row r="902" spans="1:23" ht="36.75" customHeight="1" x14ac:dyDescent="0.3">
      <c r="A902" s="4" t="str">
        <f>'Matriz Nº2 Análisis'!A902</f>
        <v>99. 2</v>
      </c>
      <c r="B902" s="13" t="str">
        <f>IF(A902&lt;1,'Matriz Nº1 Identificación'!F902,'Matriz Nº2 Análisis'!B902)</f>
        <v xml:space="preserve"> </v>
      </c>
      <c r="C902" s="13" t="str">
        <f>IFERROR(IF(A902&lt;1,'Matriz Nº1 Identificación'!B902,'Matriz Nº2 Análisis'!E902)," ")</f>
        <v xml:space="preserve"> </v>
      </c>
      <c r="D902" s="13" t="str">
        <f>IF(A902&lt;1,'Matriz Nº1 Identificación'!B902,'Matriz Nº2 Análisis'!I902)</f>
        <v xml:space="preserve"> </v>
      </c>
      <c r="E902" s="102"/>
      <c r="F902" s="103"/>
      <c r="G902" s="103"/>
      <c r="H902" s="103"/>
      <c r="I902" s="96" t="str">
        <f>IFERROR(VLOOKUP(D902,'Tabla 12'!$B$4:$E$6,3,FALSE)," ")</f>
        <v xml:space="preserve"> </v>
      </c>
      <c r="J902" s="95" t="str">
        <f>IFERROR(VLOOKUP(I902,'Tabla 12'!$D$5:$E$6,2,FALSE)," ")</f>
        <v xml:space="preserve"> </v>
      </c>
      <c r="K902" s="10"/>
      <c r="L902" s="10"/>
      <c r="M902" s="9"/>
      <c r="N902" s="10"/>
      <c r="O902" s="10"/>
      <c r="P902" s="10"/>
      <c r="Q902" s="10"/>
      <c r="R902" s="10"/>
      <c r="S902" s="10"/>
      <c r="T902" s="10"/>
      <c r="U902" s="10"/>
      <c r="V902" s="10"/>
      <c r="W902" s="10"/>
    </row>
    <row r="903" spans="1:23" ht="36.75" customHeight="1" x14ac:dyDescent="0.3">
      <c r="A903" s="4" t="str">
        <f>'Matriz Nº2 Análisis'!A903</f>
        <v>99. 3</v>
      </c>
      <c r="B903" s="13" t="str">
        <f>IF(A903&lt;1,'Matriz Nº1 Identificación'!F903,'Matriz Nº2 Análisis'!B903)</f>
        <v xml:space="preserve"> </v>
      </c>
      <c r="C903" s="13" t="str">
        <f>IFERROR(IF(A903&lt;1,'Matriz Nº1 Identificación'!B903,'Matriz Nº2 Análisis'!E903)," ")</f>
        <v xml:space="preserve"> </v>
      </c>
      <c r="D903" s="13" t="str">
        <f>IF(A903&lt;1,'Matriz Nº1 Identificación'!B903,'Matriz Nº2 Análisis'!I903)</f>
        <v xml:space="preserve"> </v>
      </c>
      <c r="E903" s="102"/>
      <c r="F903" s="103"/>
      <c r="G903" s="103"/>
      <c r="H903" s="103"/>
      <c r="I903" s="96" t="str">
        <f>IFERROR(VLOOKUP(D903,'Tabla 12'!$B$4:$E$6,3,FALSE)," ")</f>
        <v xml:space="preserve"> </v>
      </c>
      <c r="J903" s="95" t="str">
        <f>IFERROR(VLOOKUP(I903,'Tabla 12'!$D$5:$E$6,2,FALSE)," ")</f>
        <v xml:space="preserve"> </v>
      </c>
      <c r="K903" s="10"/>
      <c r="L903" s="10"/>
      <c r="M903" s="9"/>
      <c r="N903" s="10"/>
      <c r="O903" s="10"/>
      <c r="P903" s="10"/>
      <c r="Q903" s="10"/>
      <c r="R903" s="10"/>
      <c r="S903" s="10"/>
      <c r="T903" s="10"/>
      <c r="U903" s="10"/>
      <c r="V903" s="10"/>
      <c r="W903" s="10"/>
    </row>
    <row r="904" spans="1:23" ht="36.75" customHeight="1" x14ac:dyDescent="0.3">
      <c r="A904" s="4" t="str">
        <f>'Matriz Nº2 Análisis'!A904</f>
        <v>99. 4</v>
      </c>
      <c r="B904" s="13" t="str">
        <f>IF(A904&lt;1,'Matriz Nº1 Identificación'!F904,'Matriz Nº2 Análisis'!B904)</f>
        <v xml:space="preserve"> </v>
      </c>
      <c r="C904" s="13" t="str">
        <f>IFERROR(IF(A904&lt;1,'Matriz Nº1 Identificación'!B904,'Matriz Nº2 Análisis'!E904)," ")</f>
        <v xml:space="preserve"> </v>
      </c>
      <c r="D904" s="13" t="str">
        <f>IF(A904&lt;1,'Matriz Nº1 Identificación'!B904,'Matriz Nº2 Análisis'!I904)</f>
        <v xml:space="preserve"> </v>
      </c>
      <c r="E904" s="102"/>
      <c r="F904" s="103"/>
      <c r="G904" s="103"/>
      <c r="H904" s="103"/>
      <c r="I904" s="96" t="str">
        <f>IFERROR(VLOOKUP(D904,'Tabla 12'!$B$4:$E$6,3,FALSE)," ")</f>
        <v xml:space="preserve"> </v>
      </c>
      <c r="J904" s="95" t="str">
        <f>IFERROR(VLOOKUP(I904,'Tabla 12'!$D$5:$E$6,2,FALSE)," ")</f>
        <v xml:space="preserve"> </v>
      </c>
      <c r="K904" s="10"/>
      <c r="L904" s="10"/>
      <c r="M904" s="9"/>
      <c r="N904" s="10"/>
      <c r="O904" s="10"/>
      <c r="P904" s="10"/>
      <c r="Q904" s="10"/>
      <c r="R904" s="10"/>
      <c r="S904" s="10"/>
      <c r="T904" s="10"/>
      <c r="U904" s="10"/>
      <c r="V904" s="10"/>
      <c r="W904" s="10"/>
    </row>
    <row r="905" spans="1:23" ht="36.75" customHeight="1" x14ac:dyDescent="0.3">
      <c r="A905" s="4" t="str">
        <f>'Matriz Nº2 Análisis'!A905</f>
        <v>99. 5</v>
      </c>
      <c r="B905" s="13" t="str">
        <f>IF(A905&lt;1,'Matriz Nº1 Identificación'!F905,'Matriz Nº2 Análisis'!B905)</f>
        <v xml:space="preserve"> </v>
      </c>
      <c r="C905" s="13" t="str">
        <f>IFERROR(IF(A905&lt;1,'Matriz Nº1 Identificación'!B905,'Matriz Nº2 Análisis'!E905)," ")</f>
        <v xml:space="preserve"> </v>
      </c>
      <c r="D905" s="13" t="str">
        <f>IF(A905&lt;1,'Matriz Nº1 Identificación'!B905,'Matriz Nº2 Análisis'!I905)</f>
        <v xml:space="preserve"> </v>
      </c>
      <c r="E905" s="102"/>
      <c r="F905" s="103"/>
      <c r="G905" s="103"/>
      <c r="H905" s="103"/>
      <c r="I905" s="96" t="str">
        <f>IFERROR(VLOOKUP(D905,'Tabla 12'!$B$4:$E$6,3,FALSE)," ")</f>
        <v xml:space="preserve"> </v>
      </c>
      <c r="J905" s="95" t="str">
        <f>IFERROR(VLOOKUP(I905,'Tabla 12'!$D$5:$E$6,2,FALSE)," ")</f>
        <v xml:space="preserve"> </v>
      </c>
      <c r="K905" s="10"/>
      <c r="L905" s="10"/>
      <c r="M905" s="9"/>
      <c r="N905" s="10"/>
      <c r="O905" s="10"/>
      <c r="P905" s="10"/>
      <c r="Q905" s="10"/>
      <c r="R905" s="10"/>
      <c r="S905" s="10"/>
      <c r="T905" s="10"/>
      <c r="U905" s="10"/>
      <c r="V905" s="10"/>
      <c r="W905" s="10"/>
    </row>
    <row r="906" spans="1:23" ht="36.75" customHeight="1" x14ac:dyDescent="0.3">
      <c r="A906" s="4" t="str">
        <f>'Matriz Nº2 Análisis'!A906</f>
        <v>99. 6</v>
      </c>
      <c r="B906" s="13" t="str">
        <f>IF(A906&lt;1,'Matriz Nº1 Identificación'!F906,'Matriz Nº2 Análisis'!B906)</f>
        <v xml:space="preserve"> </v>
      </c>
      <c r="C906" s="13" t="str">
        <f>IFERROR(IF(A906&lt;1,'Matriz Nº1 Identificación'!B906,'Matriz Nº2 Análisis'!E906)," ")</f>
        <v xml:space="preserve"> </v>
      </c>
      <c r="D906" s="13" t="str">
        <f>IF(A906&lt;1,'Matriz Nº1 Identificación'!B906,'Matriz Nº2 Análisis'!I906)</f>
        <v xml:space="preserve"> </v>
      </c>
      <c r="E906" s="102"/>
      <c r="F906" s="103"/>
      <c r="G906" s="103"/>
      <c r="H906" s="103"/>
      <c r="I906" s="96" t="str">
        <f>IFERROR(VLOOKUP(D906,'Tabla 12'!$B$4:$E$6,3,FALSE)," ")</f>
        <v xml:space="preserve"> </v>
      </c>
      <c r="J906" s="95" t="str">
        <f>IFERROR(VLOOKUP(I906,'Tabla 12'!$D$5:$E$6,2,FALSE)," ")</f>
        <v xml:space="preserve"> </v>
      </c>
      <c r="K906" s="10"/>
      <c r="L906" s="10"/>
      <c r="M906" s="9"/>
      <c r="N906" s="10"/>
      <c r="O906" s="10"/>
      <c r="P906" s="10"/>
      <c r="Q906" s="10"/>
      <c r="R906" s="10"/>
      <c r="S906" s="10"/>
      <c r="T906" s="10"/>
      <c r="U906" s="10"/>
      <c r="V906" s="10"/>
      <c r="W906" s="10"/>
    </row>
    <row r="907" spans="1:23" ht="36.75" customHeight="1" thickBot="1" x14ac:dyDescent="0.35">
      <c r="A907" s="4" t="str">
        <f>'Matriz Nº2 Análisis'!A907</f>
        <v>99. 7</v>
      </c>
      <c r="B907" s="13" t="str">
        <f>IF(A907&lt;1,'Matriz Nº1 Identificación'!F907,'Matriz Nº2 Análisis'!B907)</f>
        <v xml:space="preserve"> </v>
      </c>
      <c r="C907" s="13" t="str">
        <f>IFERROR(IF(A907&lt;1,'Matriz Nº1 Identificación'!B907,'Matriz Nº2 Análisis'!E907)," ")</f>
        <v xml:space="preserve"> </v>
      </c>
      <c r="D907" s="13" t="str">
        <f>IF(A907&lt;1,'Matriz Nº1 Identificación'!B907,'Matriz Nº2 Análisis'!I907)</f>
        <v xml:space="preserve"> </v>
      </c>
      <c r="E907" s="102"/>
      <c r="F907" s="103"/>
      <c r="G907" s="103"/>
      <c r="H907" s="103"/>
      <c r="I907" s="96" t="str">
        <f>IFERROR(VLOOKUP(D907,'Tabla 12'!$B$4:$E$6,3,FALSE)," ")</f>
        <v xml:space="preserve"> </v>
      </c>
      <c r="J907" s="95" t="str">
        <f>IFERROR(VLOOKUP(I907,'Tabla 12'!$D$5:$E$6,2,FALSE)," ")</f>
        <v xml:space="preserve"> </v>
      </c>
      <c r="K907" s="10"/>
      <c r="L907" s="10"/>
      <c r="M907" s="9"/>
      <c r="N907" s="10"/>
      <c r="O907" s="10"/>
      <c r="P907" s="10"/>
      <c r="Q907" s="10"/>
      <c r="R907" s="10"/>
      <c r="S907" s="10"/>
      <c r="T907" s="10"/>
      <c r="U907" s="10"/>
      <c r="V907" s="10"/>
      <c r="W907" s="10"/>
    </row>
    <row r="908" spans="1:23" ht="34.5" customHeight="1" thickBot="1" x14ac:dyDescent="0.35">
      <c r="A908" s="73" t="str">
        <f>'Matriz Nº1 Identificación'!A908</f>
        <v xml:space="preserve">Objetivo Estratégico: </v>
      </c>
      <c r="B908" s="427">
        <f>+'Matriz Nº1 Identificación'!B908:H908</f>
        <v>0</v>
      </c>
      <c r="C908" s="428"/>
      <c r="D908" s="428"/>
      <c r="E908" s="428"/>
      <c r="F908" s="428"/>
      <c r="G908" s="428"/>
      <c r="H908" s="428"/>
      <c r="I908" s="428"/>
      <c r="J908" s="428"/>
    </row>
    <row r="909" spans="1:23" ht="34.5" customHeight="1" x14ac:dyDescent="0.3">
      <c r="A909" s="12" t="str">
        <f>'Matriz Nº1 Identificación'!A909</f>
        <v>Objetivo táctico</v>
      </c>
      <c r="B909" s="168" t="str">
        <f>+'Matriz Nº1 Identificación'!B909:H909</f>
        <v xml:space="preserve">100. </v>
      </c>
      <c r="C909" s="169"/>
      <c r="D909" s="169"/>
      <c r="E909" s="169"/>
      <c r="F909" s="170"/>
      <c r="G909" s="170"/>
      <c r="H909" s="170"/>
      <c r="I909" s="170"/>
      <c r="J909" s="171"/>
    </row>
    <row r="910" spans="1:23" ht="36.75" customHeight="1" x14ac:dyDescent="0.3">
      <c r="A910" s="4" t="str">
        <f>'Matriz Nº2 Análisis'!A910</f>
        <v>100. 1</v>
      </c>
      <c r="B910" s="13" t="str">
        <f>IF(A910&lt;1,'Matriz Nº1 Identificación'!F910,'Matriz Nº2 Análisis'!B910)</f>
        <v xml:space="preserve"> </v>
      </c>
      <c r="C910" s="13" t="str">
        <f>IFERROR(IF(A910&lt;1,'Matriz Nº1 Identificación'!B910,'Matriz Nº2 Análisis'!E910)," ")</f>
        <v xml:space="preserve"> </v>
      </c>
      <c r="D910" s="13" t="str">
        <f>IF(A910&lt;1,'Matriz Nº1 Identificación'!B910,'Matriz Nº2 Análisis'!I910)</f>
        <v xml:space="preserve"> </v>
      </c>
      <c r="E910" s="102"/>
      <c r="F910" s="103"/>
      <c r="G910" s="103"/>
      <c r="H910" s="103"/>
      <c r="I910" s="96" t="str">
        <f>IFERROR(VLOOKUP(D910,'Tabla 12'!$B$4:$E$6,3,FALSE)," ")</f>
        <v xml:space="preserve"> </v>
      </c>
      <c r="J910" s="95" t="str">
        <f>IFERROR(VLOOKUP(I910,'Tabla 12'!$D$5:$E$6,2,FALSE)," ")</f>
        <v xml:space="preserve"> </v>
      </c>
      <c r="K910" s="10"/>
      <c r="L910" s="10"/>
      <c r="M910" s="9"/>
      <c r="N910" s="10"/>
      <c r="O910" s="10"/>
      <c r="P910" s="10"/>
      <c r="Q910" s="10"/>
      <c r="R910" s="10"/>
      <c r="S910" s="10"/>
      <c r="T910" s="10"/>
      <c r="U910" s="10"/>
      <c r="V910" s="10"/>
      <c r="W910" s="10"/>
    </row>
    <row r="911" spans="1:23" ht="36.75" customHeight="1" x14ac:dyDescent="0.3">
      <c r="A911" s="4" t="str">
        <f>'Matriz Nº2 Análisis'!A911</f>
        <v>100. 2</v>
      </c>
      <c r="B911" s="13" t="str">
        <f>IF(A911&lt;1,'Matriz Nº1 Identificación'!F911,'Matriz Nº2 Análisis'!B911)</f>
        <v xml:space="preserve"> </v>
      </c>
      <c r="C911" s="13" t="str">
        <f>IFERROR(IF(A911&lt;1,'Matriz Nº1 Identificación'!B911,'Matriz Nº2 Análisis'!E911)," ")</f>
        <v xml:space="preserve"> </v>
      </c>
      <c r="D911" s="13" t="str">
        <f>IF(A911&lt;1,'Matriz Nº1 Identificación'!B911,'Matriz Nº2 Análisis'!I911)</f>
        <v xml:space="preserve"> </v>
      </c>
      <c r="E911" s="102"/>
      <c r="F911" s="103"/>
      <c r="G911" s="103"/>
      <c r="H911" s="103"/>
      <c r="I911" s="96" t="str">
        <f>IFERROR(VLOOKUP(D911,'Tabla 12'!$B$4:$E$6,3,FALSE)," ")</f>
        <v xml:space="preserve"> </v>
      </c>
      <c r="J911" s="95" t="str">
        <f>IFERROR(VLOOKUP(I911,'Tabla 12'!$D$5:$E$6,2,FALSE)," ")</f>
        <v xml:space="preserve"> </v>
      </c>
      <c r="K911" s="10"/>
      <c r="L911" s="10"/>
      <c r="M911" s="9"/>
      <c r="N911" s="10"/>
      <c r="O911" s="10"/>
      <c r="P911" s="10"/>
      <c r="Q911" s="10"/>
      <c r="R911" s="10"/>
      <c r="S911" s="10"/>
      <c r="T911" s="10"/>
      <c r="U911" s="10"/>
      <c r="V911" s="10"/>
      <c r="W911" s="10"/>
    </row>
    <row r="912" spans="1:23" ht="36.75" customHeight="1" x14ac:dyDescent="0.3">
      <c r="A912" s="4" t="str">
        <f>'Matriz Nº2 Análisis'!A912</f>
        <v>100. 3</v>
      </c>
      <c r="B912" s="13" t="str">
        <f>IF(A912&lt;1,'Matriz Nº1 Identificación'!F912,'Matriz Nº2 Análisis'!B912)</f>
        <v xml:space="preserve"> </v>
      </c>
      <c r="C912" s="13" t="str">
        <f>IFERROR(IF(A912&lt;1,'Matriz Nº1 Identificación'!B912,'Matriz Nº2 Análisis'!E912)," ")</f>
        <v xml:space="preserve"> </v>
      </c>
      <c r="D912" s="13" t="str">
        <f>IF(A912&lt;1,'Matriz Nº1 Identificación'!B912,'Matriz Nº2 Análisis'!I912)</f>
        <v xml:space="preserve"> </v>
      </c>
      <c r="E912" s="102"/>
      <c r="F912" s="103"/>
      <c r="G912" s="103"/>
      <c r="H912" s="103"/>
      <c r="I912" s="96" t="str">
        <f>IFERROR(VLOOKUP(D912,'Tabla 12'!$B$4:$E$6,3,FALSE)," ")</f>
        <v xml:space="preserve"> </v>
      </c>
      <c r="J912" s="95" t="str">
        <f>IFERROR(VLOOKUP(I912,'Tabla 12'!$D$5:$E$6,2,FALSE)," ")</f>
        <v xml:space="preserve"> </v>
      </c>
      <c r="K912" s="10"/>
      <c r="L912" s="10"/>
      <c r="M912" s="9"/>
      <c r="N912" s="10"/>
      <c r="O912" s="10"/>
      <c r="P912" s="10"/>
      <c r="Q912" s="10"/>
      <c r="R912" s="10"/>
      <c r="S912" s="10"/>
      <c r="T912" s="10"/>
      <c r="U912" s="10"/>
      <c r="V912" s="10"/>
      <c r="W912" s="10"/>
    </row>
    <row r="913" spans="1:23" ht="36.75" customHeight="1" x14ac:dyDescent="0.3">
      <c r="A913" s="4" t="str">
        <f>'Matriz Nº2 Análisis'!A913</f>
        <v>100. 4</v>
      </c>
      <c r="B913" s="13" t="str">
        <f>IF(A913&lt;1,'Matriz Nº1 Identificación'!F913,'Matriz Nº2 Análisis'!B913)</f>
        <v xml:space="preserve"> </v>
      </c>
      <c r="C913" s="13" t="str">
        <f>IFERROR(IF(A913&lt;1,'Matriz Nº1 Identificación'!B913,'Matriz Nº2 Análisis'!E913)," ")</f>
        <v xml:space="preserve"> </v>
      </c>
      <c r="D913" s="13" t="str">
        <f>IF(A913&lt;1,'Matriz Nº1 Identificación'!B913,'Matriz Nº2 Análisis'!I913)</f>
        <v xml:space="preserve"> </v>
      </c>
      <c r="E913" s="102"/>
      <c r="F913" s="103"/>
      <c r="G913" s="103"/>
      <c r="H913" s="103"/>
      <c r="I913" s="96" t="str">
        <f>IFERROR(VLOOKUP(D913,'Tabla 12'!$B$4:$E$6,3,FALSE)," ")</f>
        <v xml:space="preserve"> </v>
      </c>
      <c r="J913" s="95" t="str">
        <f>IFERROR(VLOOKUP(I913,'Tabla 12'!$D$5:$E$6,2,FALSE)," ")</f>
        <v xml:space="preserve"> </v>
      </c>
      <c r="K913" s="10"/>
      <c r="L913" s="10"/>
      <c r="M913" s="9"/>
      <c r="N913" s="10"/>
      <c r="O913" s="10"/>
      <c r="P913" s="10"/>
      <c r="Q913" s="10"/>
      <c r="R913" s="10"/>
      <c r="S913" s="10"/>
      <c r="T913" s="10"/>
      <c r="U913" s="10"/>
      <c r="V913" s="10"/>
      <c r="W913" s="10"/>
    </row>
    <row r="914" spans="1:23" ht="36.75" customHeight="1" x14ac:dyDescent="0.3">
      <c r="A914" s="4" t="str">
        <f>'Matriz Nº2 Análisis'!A914</f>
        <v>100. 5</v>
      </c>
      <c r="B914" s="13" t="str">
        <f>IF(A914&lt;1,'Matriz Nº1 Identificación'!F914,'Matriz Nº2 Análisis'!B914)</f>
        <v xml:space="preserve"> </v>
      </c>
      <c r="C914" s="13" t="str">
        <f>IFERROR(IF(A914&lt;1,'Matriz Nº1 Identificación'!B914,'Matriz Nº2 Análisis'!E914)," ")</f>
        <v xml:space="preserve"> </v>
      </c>
      <c r="D914" s="13" t="str">
        <f>IF(A914&lt;1,'Matriz Nº1 Identificación'!B914,'Matriz Nº2 Análisis'!I914)</f>
        <v xml:space="preserve"> </v>
      </c>
      <c r="E914" s="102"/>
      <c r="F914" s="103"/>
      <c r="G914" s="103"/>
      <c r="H914" s="103"/>
      <c r="I914" s="96" t="str">
        <f>IFERROR(VLOOKUP(D914,'Tabla 12'!$B$4:$E$6,3,FALSE)," ")</f>
        <v xml:space="preserve"> </v>
      </c>
      <c r="J914" s="95" t="str">
        <f>IFERROR(VLOOKUP(I914,'Tabla 12'!$D$5:$E$6,2,FALSE)," ")</f>
        <v xml:space="preserve"> </v>
      </c>
      <c r="K914" s="10"/>
      <c r="L914" s="10"/>
      <c r="M914" s="9"/>
      <c r="N914" s="10"/>
      <c r="O914" s="10"/>
      <c r="P914" s="10"/>
      <c r="Q914" s="10"/>
      <c r="R914" s="10"/>
      <c r="S914" s="10"/>
      <c r="T914" s="10"/>
      <c r="U914" s="10"/>
      <c r="V914" s="10"/>
      <c r="W914" s="10"/>
    </row>
    <row r="915" spans="1:23" ht="36.75" customHeight="1" x14ac:dyDescent="0.3">
      <c r="A915" s="4" t="str">
        <f>'Matriz Nº2 Análisis'!A915</f>
        <v>100. 6</v>
      </c>
      <c r="B915" s="13" t="str">
        <f>IF(A915&lt;1,'Matriz Nº1 Identificación'!F915,'Matriz Nº2 Análisis'!B915)</f>
        <v xml:space="preserve"> </v>
      </c>
      <c r="C915" s="13" t="str">
        <f>IFERROR(IF(A915&lt;1,'Matriz Nº1 Identificación'!B915,'Matriz Nº2 Análisis'!E915)," ")</f>
        <v xml:space="preserve"> </v>
      </c>
      <c r="D915" s="13" t="str">
        <f>IF(A915&lt;1,'Matriz Nº1 Identificación'!B915,'Matriz Nº2 Análisis'!I915)</f>
        <v xml:space="preserve"> </v>
      </c>
      <c r="E915" s="102"/>
      <c r="F915" s="103"/>
      <c r="G915" s="103"/>
      <c r="H915" s="103"/>
      <c r="I915" s="96" t="str">
        <f>IFERROR(VLOOKUP(D915,'Tabla 12'!$B$4:$E$6,3,FALSE)," ")</f>
        <v xml:space="preserve"> </v>
      </c>
      <c r="J915" s="95" t="str">
        <f>IFERROR(VLOOKUP(I915,'Tabla 12'!$D$5:$E$6,2,FALSE)," ")</f>
        <v xml:space="preserve"> </v>
      </c>
      <c r="K915" s="10"/>
      <c r="L915" s="10"/>
      <c r="M915" s="9"/>
      <c r="N915" s="10"/>
      <c r="O915" s="10"/>
      <c r="P915" s="10"/>
      <c r="Q915" s="10"/>
      <c r="R915" s="10"/>
      <c r="S915" s="10"/>
      <c r="T915" s="10"/>
      <c r="U915" s="10"/>
      <c r="V915" s="10"/>
      <c r="W915" s="10"/>
    </row>
    <row r="916" spans="1:23" ht="36.75" customHeight="1" thickBot="1" x14ac:dyDescent="0.35">
      <c r="A916" s="4" t="str">
        <f>'Matriz Nº2 Análisis'!A916</f>
        <v>100. 7</v>
      </c>
      <c r="B916" s="13" t="str">
        <f>IF(A916&lt;1,'Matriz Nº1 Identificación'!F916,'Matriz Nº2 Análisis'!B916)</f>
        <v xml:space="preserve"> </v>
      </c>
      <c r="C916" s="13" t="str">
        <f>IFERROR(IF(A916&lt;1,'Matriz Nº1 Identificación'!B916,'Matriz Nº2 Análisis'!E916)," ")</f>
        <v xml:space="preserve"> </v>
      </c>
      <c r="D916" s="13" t="str">
        <f>IF(A916&lt;1,'Matriz Nº1 Identificación'!B916,'Matriz Nº2 Análisis'!I916)</f>
        <v xml:space="preserve"> </v>
      </c>
      <c r="E916" s="102"/>
      <c r="F916" s="103"/>
      <c r="G916" s="103"/>
      <c r="H916" s="103"/>
      <c r="I916" s="96" t="str">
        <f>IFERROR(VLOOKUP(D916,'Tabla 12'!$B$4:$E$6,3,FALSE)," ")</f>
        <v xml:space="preserve"> </v>
      </c>
      <c r="J916" s="95" t="str">
        <f>IFERROR(VLOOKUP(I916,'Tabla 12'!$D$5:$E$6,2,FALSE)," ")</f>
        <v xml:space="preserve"> </v>
      </c>
      <c r="K916" s="10"/>
      <c r="L916" s="10"/>
      <c r="M916" s="9"/>
      <c r="N916" s="10"/>
      <c r="O916" s="10"/>
      <c r="P916" s="10"/>
      <c r="Q916" s="10"/>
      <c r="R916" s="10"/>
      <c r="S916" s="10"/>
      <c r="T916" s="10"/>
      <c r="U916" s="10"/>
      <c r="V916" s="10"/>
      <c r="W916" s="10"/>
    </row>
    <row r="917" spans="1:23" ht="34.5" customHeight="1" thickBot="1" x14ac:dyDescent="0.35">
      <c r="A917" s="73" t="str">
        <f>'Matriz Nº1 Identificación'!A917</f>
        <v xml:space="preserve">Objetivo Estratégico: </v>
      </c>
      <c r="B917" s="427">
        <f>+'Matriz Nº1 Identificación'!B917:H917</f>
        <v>0</v>
      </c>
      <c r="C917" s="428"/>
      <c r="D917" s="428"/>
      <c r="E917" s="428"/>
      <c r="F917" s="428"/>
      <c r="G917" s="428"/>
      <c r="H917" s="428"/>
      <c r="I917" s="428"/>
      <c r="J917" s="428"/>
    </row>
    <row r="918" spans="1:23" ht="34.5" customHeight="1" x14ac:dyDescent="0.3">
      <c r="A918" s="12" t="str">
        <f>'Matriz Nº1 Identificación'!A918</f>
        <v>Objetivo táctico</v>
      </c>
      <c r="B918" s="168" t="str">
        <f>+'Matriz Nº1 Identificación'!B918:H918</f>
        <v xml:space="preserve">101. </v>
      </c>
      <c r="C918" s="169"/>
      <c r="D918" s="169"/>
      <c r="E918" s="169"/>
      <c r="F918" s="170"/>
      <c r="G918" s="170"/>
      <c r="H918" s="170"/>
      <c r="I918" s="170"/>
      <c r="J918" s="171"/>
    </row>
    <row r="919" spans="1:23" ht="36.75" customHeight="1" x14ac:dyDescent="0.3">
      <c r="A919" s="4" t="str">
        <f>'Matriz Nº2 Análisis'!A919</f>
        <v>101. 1</v>
      </c>
      <c r="B919" s="13" t="str">
        <f>IF(A919&lt;1,'Matriz Nº1 Identificación'!F919,'Matriz Nº2 Análisis'!B919)</f>
        <v xml:space="preserve"> </v>
      </c>
      <c r="C919" s="13" t="str">
        <f>IFERROR(IF(A919&lt;1,'Matriz Nº1 Identificación'!B919,'Matriz Nº2 Análisis'!E919)," ")</f>
        <v xml:space="preserve"> </v>
      </c>
      <c r="D919" s="13" t="str">
        <f>IF(A919&lt;1,'Matriz Nº1 Identificación'!B919,'Matriz Nº2 Análisis'!I919)</f>
        <v xml:space="preserve"> </v>
      </c>
      <c r="E919" s="102"/>
      <c r="F919" s="103"/>
      <c r="G919" s="103"/>
      <c r="H919" s="103"/>
      <c r="I919" s="96" t="str">
        <f>IFERROR(VLOOKUP(D919,'Tabla 12'!$B$4:$E$6,3,FALSE)," ")</f>
        <v xml:space="preserve"> </v>
      </c>
      <c r="J919" s="95" t="str">
        <f>IFERROR(VLOOKUP(I919,'Tabla 12'!$D$5:$E$6,2,FALSE)," ")</f>
        <v xml:space="preserve"> </v>
      </c>
      <c r="K919" s="10"/>
      <c r="L919" s="10"/>
      <c r="M919" s="9"/>
      <c r="N919" s="10"/>
      <c r="O919" s="10"/>
      <c r="P919" s="10"/>
      <c r="Q919" s="10"/>
      <c r="R919" s="10"/>
      <c r="S919" s="10"/>
      <c r="T919" s="10"/>
      <c r="U919" s="10"/>
      <c r="V919" s="10"/>
      <c r="W919" s="10"/>
    </row>
    <row r="920" spans="1:23" ht="36.75" customHeight="1" x14ac:dyDescent="0.3">
      <c r="A920" s="4" t="str">
        <f>'Matriz Nº2 Análisis'!A920</f>
        <v>101. 2</v>
      </c>
      <c r="B920" s="13" t="str">
        <f>IF(A920&lt;1,'Matriz Nº1 Identificación'!F920,'Matriz Nº2 Análisis'!B920)</f>
        <v xml:space="preserve"> </v>
      </c>
      <c r="C920" s="13" t="str">
        <f>IFERROR(IF(A920&lt;1,'Matriz Nº1 Identificación'!B920,'Matriz Nº2 Análisis'!E920)," ")</f>
        <v xml:space="preserve"> </v>
      </c>
      <c r="D920" s="13" t="str">
        <f>IF(A920&lt;1,'Matriz Nº1 Identificación'!B920,'Matriz Nº2 Análisis'!I920)</f>
        <v xml:space="preserve"> </v>
      </c>
      <c r="E920" s="102"/>
      <c r="F920" s="103"/>
      <c r="G920" s="103"/>
      <c r="H920" s="103"/>
      <c r="I920" s="96" t="str">
        <f>IFERROR(VLOOKUP(D920,'Tabla 12'!$B$4:$E$6,3,FALSE)," ")</f>
        <v xml:space="preserve"> </v>
      </c>
      <c r="J920" s="95" t="str">
        <f>IFERROR(VLOOKUP(I920,'Tabla 12'!$D$5:$E$6,2,FALSE)," ")</f>
        <v xml:space="preserve"> </v>
      </c>
      <c r="K920" s="10"/>
      <c r="L920" s="10"/>
      <c r="M920" s="9"/>
      <c r="N920" s="10"/>
      <c r="O920" s="10"/>
      <c r="P920" s="10"/>
      <c r="Q920" s="10"/>
      <c r="R920" s="10"/>
      <c r="S920" s="10"/>
      <c r="T920" s="10"/>
      <c r="U920" s="10"/>
      <c r="V920" s="10"/>
      <c r="W920" s="10"/>
    </row>
    <row r="921" spans="1:23" ht="36.75" customHeight="1" x14ac:dyDescent="0.3">
      <c r="A921" s="4" t="str">
        <f>'Matriz Nº2 Análisis'!A921</f>
        <v>101. 3</v>
      </c>
      <c r="B921" s="13" t="str">
        <f>IF(A921&lt;1,'Matriz Nº1 Identificación'!F921,'Matriz Nº2 Análisis'!B921)</f>
        <v xml:space="preserve"> </v>
      </c>
      <c r="C921" s="13" t="str">
        <f>IFERROR(IF(A921&lt;1,'Matriz Nº1 Identificación'!B921,'Matriz Nº2 Análisis'!E921)," ")</f>
        <v xml:space="preserve"> </v>
      </c>
      <c r="D921" s="13" t="str">
        <f>IF(A921&lt;1,'Matriz Nº1 Identificación'!B921,'Matriz Nº2 Análisis'!I921)</f>
        <v xml:space="preserve"> </v>
      </c>
      <c r="E921" s="102"/>
      <c r="F921" s="103"/>
      <c r="G921" s="103"/>
      <c r="H921" s="103"/>
      <c r="I921" s="96" t="str">
        <f>IFERROR(VLOOKUP(D921,'Tabla 12'!$B$4:$E$6,3,FALSE)," ")</f>
        <v xml:space="preserve"> </v>
      </c>
      <c r="J921" s="95" t="str">
        <f>IFERROR(VLOOKUP(I921,'Tabla 12'!$D$5:$E$6,2,FALSE)," ")</f>
        <v xml:space="preserve"> </v>
      </c>
      <c r="K921" s="10"/>
      <c r="L921" s="10"/>
      <c r="M921" s="9"/>
      <c r="N921" s="10"/>
      <c r="O921" s="10"/>
      <c r="P921" s="10"/>
      <c r="Q921" s="10"/>
      <c r="R921" s="10"/>
      <c r="S921" s="10"/>
      <c r="T921" s="10"/>
      <c r="U921" s="10"/>
      <c r="V921" s="10"/>
      <c r="W921" s="10"/>
    </row>
    <row r="922" spans="1:23" ht="36.75" customHeight="1" x14ac:dyDescent="0.3">
      <c r="A922" s="4" t="str">
        <f>'Matriz Nº2 Análisis'!A922</f>
        <v>101. 4</v>
      </c>
      <c r="B922" s="13" t="str">
        <f>IF(A922&lt;1,'Matriz Nº1 Identificación'!F922,'Matriz Nº2 Análisis'!B922)</f>
        <v xml:space="preserve"> </v>
      </c>
      <c r="C922" s="13" t="str">
        <f>IFERROR(IF(A922&lt;1,'Matriz Nº1 Identificación'!B922,'Matriz Nº2 Análisis'!E922)," ")</f>
        <v xml:space="preserve"> </v>
      </c>
      <c r="D922" s="13" t="str">
        <f>IF(A922&lt;1,'Matriz Nº1 Identificación'!B922,'Matriz Nº2 Análisis'!I922)</f>
        <v xml:space="preserve"> </v>
      </c>
      <c r="E922" s="102"/>
      <c r="F922" s="103"/>
      <c r="G922" s="103"/>
      <c r="H922" s="103"/>
      <c r="I922" s="96" t="str">
        <f>IFERROR(VLOOKUP(D922,'Tabla 12'!$B$4:$E$6,3,FALSE)," ")</f>
        <v xml:space="preserve"> </v>
      </c>
      <c r="J922" s="95" t="str">
        <f>IFERROR(VLOOKUP(I922,'Tabla 12'!$D$5:$E$6,2,FALSE)," ")</f>
        <v xml:space="preserve"> </v>
      </c>
      <c r="K922" s="10"/>
      <c r="L922" s="10"/>
      <c r="M922" s="9"/>
      <c r="N922" s="10"/>
      <c r="O922" s="10"/>
      <c r="P922" s="10"/>
      <c r="Q922" s="10"/>
      <c r="R922" s="10"/>
      <c r="S922" s="10"/>
      <c r="T922" s="10"/>
      <c r="U922" s="10"/>
      <c r="V922" s="10"/>
      <c r="W922" s="10"/>
    </row>
    <row r="923" spans="1:23" ht="36.75" customHeight="1" x14ac:dyDescent="0.3">
      <c r="A923" s="4" t="str">
        <f>'Matriz Nº2 Análisis'!A923</f>
        <v>101. 5</v>
      </c>
      <c r="B923" s="13" t="str">
        <f>IF(A923&lt;1,'Matriz Nº1 Identificación'!F923,'Matriz Nº2 Análisis'!B923)</f>
        <v xml:space="preserve"> </v>
      </c>
      <c r="C923" s="13" t="str">
        <f>IFERROR(IF(A923&lt;1,'Matriz Nº1 Identificación'!B923,'Matriz Nº2 Análisis'!E923)," ")</f>
        <v xml:space="preserve"> </v>
      </c>
      <c r="D923" s="13" t="str">
        <f>IF(A923&lt;1,'Matriz Nº1 Identificación'!B923,'Matriz Nº2 Análisis'!I923)</f>
        <v xml:space="preserve"> </v>
      </c>
      <c r="E923" s="102"/>
      <c r="F923" s="103"/>
      <c r="G923" s="103"/>
      <c r="H923" s="103"/>
      <c r="I923" s="96" t="str">
        <f>IFERROR(VLOOKUP(D923,'Tabla 12'!$B$4:$E$6,3,FALSE)," ")</f>
        <v xml:space="preserve"> </v>
      </c>
      <c r="J923" s="95" t="str">
        <f>IFERROR(VLOOKUP(I923,'Tabla 12'!$D$5:$E$6,2,FALSE)," ")</f>
        <v xml:space="preserve"> </v>
      </c>
      <c r="K923" s="10"/>
      <c r="L923" s="10"/>
      <c r="M923" s="9"/>
      <c r="N923" s="10"/>
      <c r="O923" s="10"/>
      <c r="P923" s="10"/>
      <c r="Q923" s="10"/>
      <c r="R923" s="10"/>
      <c r="S923" s="10"/>
      <c r="T923" s="10"/>
      <c r="U923" s="10"/>
      <c r="V923" s="10"/>
      <c r="W923" s="10"/>
    </row>
    <row r="924" spans="1:23" ht="36.75" customHeight="1" x14ac:dyDescent="0.3">
      <c r="A924" s="4" t="str">
        <f>'Matriz Nº2 Análisis'!A924</f>
        <v>101. 6</v>
      </c>
      <c r="B924" s="13" t="str">
        <f>IF(A924&lt;1,'Matriz Nº1 Identificación'!F924,'Matriz Nº2 Análisis'!B924)</f>
        <v xml:space="preserve"> </v>
      </c>
      <c r="C924" s="13" t="str">
        <f>IFERROR(IF(A924&lt;1,'Matriz Nº1 Identificación'!B924,'Matriz Nº2 Análisis'!E924)," ")</f>
        <v xml:space="preserve"> </v>
      </c>
      <c r="D924" s="13" t="str">
        <f>IF(A924&lt;1,'Matriz Nº1 Identificación'!B924,'Matriz Nº2 Análisis'!I924)</f>
        <v xml:space="preserve"> </v>
      </c>
      <c r="E924" s="102"/>
      <c r="F924" s="103"/>
      <c r="G924" s="103"/>
      <c r="H924" s="103"/>
      <c r="I924" s="96" t="str">
        <f>IFERROR(VLOOKUP(D924,'Tabla 12'!$B$4:$E$6,3,FALSE)," ")</f>
        <v xml:space="preserve"> </v>
      </c>
      <c r="J924" s="95" t="str">
        <f>IFERROR(VLOOKUP(I924,'Tabla 12'!$D$5:$E$6,2,FALSE)," ")</f>
        <v xml:space="preserve"> </v>
      </c>
      <c r="K924" s="10"/>
      <c r="L924" s="10"/>
      <c r="M924" s="9"/>
      <c r="N924" s="10"/>
      <c r="O924" s="10"/>
      <c r="P924" s="10"/>
      <c r="Q924" s="10"/>
      <c r="R924" s="10"/>
      <c r="S924" s="10"/>
      <c r="T924" s="10"/>
      <c r="U924" s="10"/>
      <c r="V924" s="10"/>
      <c r="W924" s="10"/>
    </row>
    <row r="925" spans="1:23" ht="36.75" customHeight="1" thickBot="1" x14ac:dyDescent="0.35">
      <c r="A925" s="4" t="str">
        <f>'Matriz Nº2 Análisis'!A925</f>
        <v>101. 7</v>
      </c>
      <c r="B925" s="13" t="str">
        <f>IF(A925&lt;1,'Matriz Nº1 Identificación'!F925,'Matriz Nº2 Análisis'!B925)</f>
        <v xml:space="preserve"> </v>
      </c>
      <c r="C925" s="13" t="str">
        <f>IFERROR(IF(A925&lt;1,'Matriz Nº1 Identificación'!B925,'Matriz Nº2 Análisis'!E925)," ")</f>
        <v xml:space="preserve"> </v>
      </c>
      <c r="D925" s="13" t="str">
        <f>IF(A925&lt;1,'Matriz Nº1 Identificación'!B925,'Matriz Nº2 Análisis'!I925)</f>
        <v xml:space="preserve"> </v>
      </c>
      <c r="E925" s="102"/>
      <c r="F925" s="103"/>
      <c r="G925" s="103"/>
      <c r="H925" s="103"/>
      <c r="I925" s="96" t="str">
        <f>IFERROR(VLOOKUP(D925,'Tabla 12'!$B$4:$E$6,3,FALSE)," ")</f>
        <v xml:space="preserve"> </v>
      </c>
      <c r="J925" s="95" t="str">
        <f>IFERROR(VLOOKUP(I925,'Tabla 12'!$D$5:$E$6,2,FALSE)," ")</f>
        <v xml:space="preserve"> </v>
      </c>
      <c r="K925" s="10"/>
      <c r="L925" s="10"/>
      <c r="M925" s="9"/>
      <c r="N925" s="10"/>
      <c r="O925" s="10"/>
      <c r="P925" s="10"/>
      <c r="Q925" s="10"/>
      <c r="R925" s="10"/>
      <c r="S925" s="10"/>
      <c r="T925" s="10"/>
      <c r="U925" s="10"/>
      <c r="V925" s="10"/>
      <c r="W925" s="10"/>
    </row>
    <row r="926" spans="1:23" ht="34.5" customHeight="1" thickBot="1" x14ac:dyDescent="0.35">
      <c r="A926" s="73" t="str">
        <f>'Matriz Nº1 Identificación'!A926</f>
        <v xml:space="preserve">Objetivo Estratégico: </v>
      </c>
      <c r="B926" s="427">
        <f>+'Matriz Nº1 Identificación'!B926:H926</f>
        <v>0</v>
      </c>
      <c r="C926" s="428"/>
      <c r="D926" s="428"/>
      <c r="E926" s="428"/>
      <c r="F926" s="428"/>
      <c r="G926" s="428"/>
      <c r="H926" s="428"/>
      <c r="I926" s="428"/>
      <c r="J926" s="428"/>
    </row>
    <row r="927" spans="1:23" ht="34.5" customHeight="1" x14ac:dyDescent="0.3">
      <c r="A927" s="12" t="str">
        <f>'Matriz Nº1 Identificación'!A927</f>
        <v>Objetivo táctico</v>
      </c>
      <c r="B927" s="168" t="str">
        <f>+'Matriz Nº1 Identificación'!B927:H927</f>
        <v xml:space="preserve">102. </v>
      </c>
      <c r="C927" s="169"/>
      <c r="D927" s="169"/>
      <c r="E927" s="169"/>
      <c r="F927" s="170"/>
      <c r="G927" s="170"/>
      <c r="H927" s="170"/>
      <c r="I927" s="170"/>
      <c r="J927" s="171"/>
    </row>
    <row r="928" spans="1:23" ht="36.75" customHeight="1" x14ac:dyDescent="0.3">
      <c r="A928" s="4" t="str">
        <f>'Matriz Nº2 Análisis'!A928</f>
        <v>102. 1</v>
      </c>
      <c r="B928" s="13" t="str">
        <f>IF(A928&lt;1,'Matriz Nº1 Identificación'!F928,'Matriz Nº2 Análisis'!B928)</f>
        <v xml:space="preserve"> </v>
      </c>
      <c r="C928" s="13" t="str">
        <f>IFERROR(IF(A928&lt;1,'Matriz Nº1 Identificación'!B928,'Matriz Nº2 Análisis'!E928)," ")</f>
        <v xml:space="preserve"> </v>
      </c>
      <c r="D928" s="13" t="str">
        <f>IF(A928&lt;1,'Matriz Nº1 Identificación'!B928,'Matriz Nº2 Análisis'!I928)</f>
        <v xml:space="preserve"> </v>
      </c>
      <c r="E928" s="102"/>
      <c r="F928" s="103"/>
      <c r="G928" s="103"/>
      <c r="H928" s="103"/>
      <c r="I928" s="96" t="str">
        <f>IFERROR(VLOOKUP(D928,'Tabla 12'!$B$4:$E$6,3,FALSE)," ")</f>
        <v xml:space="preserve"> </v>
      </c>
      <c r="J928" s="95" t="str">
        <f>IFERROR(VLOOKUP(I928,'Tabla 12'!$D$5:$E$6,2,FALSE)," ")</f>
        <v xml:space="preserve"> </v>
      </c>
      <c r="K928" s="10"/>
      <c r="L928" s="10"/>
      <c r="M928" s="9"/>
      <c r="N928" s="10"/>
      <c r="O928" s="10"/>
      <c r="P928" s="10"/>
      <c r="Q928" s="10"/>
      <c r="R928" s="10"/>
      <c r="S928" s="10"/>
      <c r="T928" s="10"/>
      <c r="U928" s="10"/>
      <c r="V928" s="10"/>
      <c r="W928" s="10"/>
    </row>
    <row r="929" spans="1:23" ht="36.75" customHeight="1" x14ac:dyDescent="0.3">
      <c r="A929" s="4" t="str">
        <f>'Matriz Nº2 Análisis'!A929</f>
        <v>102. 2</v>
      </c>
      <c r="B929" s="13" t="str">
        <f>IF(A929&lt;1,'Matriz Nº1 Identificación'!F929,'Matriz Nº2 Análisis'!B929)</f>
        <v xml:space="preserve"> </v>
      </c>
      <c r="C929" s="13" t="str">
        <f>IFERROR(IF(A929&lt;1,'Matriz Nº1 Identificación'!B929,'Matriz Nº2 Análisis'!E929)," ")</f>
        <v xml:space="preserve"> </v>
      </c>
      <c r="D929" s="13" t="str">
        <f>IF(A929&lt;1,'Matriz Nº1 Identificación'!B929,'Matriz Nº2 Análisis'!I929)</f>
        <v xml:space="preserve"> </v>
      </c>
      <c r="E929" s="102"/>
      <c r="F929" s="103"/>
      <c r="G929" s="103"/>
      <c r="H929" s="103"/>
      <c r="I929" s="96" t="str">
        <f>IFERROR(VLOOKUP(D929,'Tabla 12'!$B$4:$E$6,3,FALSE)," ")</f>
        <v xml:space="preserve"> </v>
      </c>
      <c r="J929" s="95" t="str">
        <f>IFERROR(VLOOKUP(I929,'Tabla 12'!$D$5:$E$6,2,FALSE)," ")</f>
        <v xml:space="preserve"> </v>
      </c>
      <c r="K929" s="10"/>
      <c r="L929" s="10"/>
      <c r="M929" s="9"/>
      <c r="N929" s="10"/>
      <c r="O929" s="10"/>
      <c r="P929" s="10"/>
      <c r="Q929" s="10"/>
      <c r="R929" s="10"/>
      <c r="S929" s="10"/>
      <c r="T929" s="10"/>
      <c r="U929" s="10"/>
      <c r="V929" s="10"/>
      <c r="W929" s="10"/>
    </row>
    <row r="930" spans="1:23" ht="36.75" customHeight="1" x14ac:dyDescent="0.3">
      <c r="A930" s="4" t="str">
        <f>'Matriz Nº2 Análisis'!A930</f>
        <v>102. 3</v>
      </c>
      <c r="B930" s="13" t="str">
        <f>IF(A930&lt;1,'Matriz Nº1 Identificación'!F930,'Matriz Nº2 Análisis'!B930)</f>
        <v xml:space="preserve"> </v>
      </c>
      <c r="C930" s="13" t="str">
        <f>IFERROR(IF(A930&lt;1,'Matriz Nº1 Identificación'!B930,'Matriz Nº2 Análisis'!E930)," ")</f>
        <v xml:space="preserve"> </v>
      </c>
      <c r="D930" s="13" t="str">
        <f>IF(A930&lt;1,'Matriz Nº1 Identificación'!B930,'Matriz Nº2 Análisis'!I930)</f>
        <v xml:space="preserve"> </v>
      </c>
      <c r="E930" s="102"/>
      <c r="F930" s="103"/>
      <c r="G930" s="103"/>
      <c r="H930" s="103"/>
      <c r="I930" s="96" t="str">
        <f>IFERROR(VLOOKUP(D930,'Tabla 12'!$B$4:$E$6,3,FALSE)," ")</f>
        <v xml:space="preserve"> </v>
      </c>
      <c r="J930" s="95" t="str">
        <f>IFERROR(VLOOKUP(I930,'Tabla 12'!$D$5:$E$6,2,FALSE)," ")</f>
        <v xml:space="preserve"> </v>
      </c>
      <c r="K930" s="10"/>
      <c r="L930" s="10"/>
      <c r="M930" s="9"/>
      <c r="N930" s="10"/>
      <c r="O930" s="10"/>
      <c r="P930" s="10"/>
      <c r="Q930" s="10"/>
      <c r="R930" s="10"/>
      <c r="S930" s="10"/>
      <c r="T930" s="10"/>
      <c r="U930" s="10"/>
      <c r="V930" s="10"/>
      <c r="W930" s="10"/>
    </row>
    <row r="931" spans="1:23" ht="36.75" customHeight="1" x14ac:dyDescent="0.3">
      <c r="A931" s="4" t="str">
        <f>'Matriz Nº2 Análisis'!A931</f>
        <v>102. 4</v>
      </c>
      <c r="B931" s="13" t="str">
        <f>IF(A931&lt;1,'Matriz Nº1 Identificación'!F931,'Matriz Nº2 Análisis'!B931)</f>
        <v xml:space="preserve"> </v>
      </c>
      <c r="C931" s="13" t="str">
        <f>IFERROR(IF(A931&lt;1,'Matriz Nº1 Identificación'!B931,'Matriz Nº2 Análisis'!E931)," ")</f>
        <v xml:space="preserve"> </v>
      </c>
      <c r="D931" s="13" t="str">
        <f>IF(A931&lt;1,'Matriz Nº1 Identificación'!B931,'Matriz Nº2 Análisis'!I931)</f>
        <v xml:space="preserve"> </v>
      </c>
      <c r="E931" s="102"/>
      <c r="F931" s="103"/>
      <c r="G931" s="103"/>
      <c r="H931" s="103"/>
      <c r="I931" s="96" t="str">
        <f>IFERROR(VLOOKUP(D931,'Tabla 12'!$B$4:$E$6,3,FALSE)," ")</f>
        <v xml:space="preserve"> </v>
      </c>
      <c r="J931" s="95" t="str">
        <f>IFERROR(VLOOKUP(I931,'Tabla 12'!$D$5:$E$6,2,FALSE)," ")</f>
        <v xml:space="preserve"> </v>
      </c>
      <c r="K931" s="10"/>
      <c r="L931" s="10"/>
      <c r="M931" s="9"/>
      <c r="N931" s="10"/>
      <c r="O931" s="10"/>
      <c r="P931" s="10"/>
      <c r="Q931" s="10"/>
      <c r="R931" s="10"/>
      <c r="S931" s="10"/>
      <c r="T931" s="10"/>
      <c r="U931" s="10"/>
      <c r="V931" s="10"/>
      <c r="W931" s="10"/>
    </row>
    <row r="932" spans="1:23" ht="36.75" customHeight="1" x14ac:dyDescent="0.3">
      <c r="A932" s="4" t="str">
        <f>'Matriz Nº2 Análisis'!A932</f>
        <v>102. 5</v>
      </c>
      <c r="B932" s="13" t="str">
        <f>IF(A932&lt;1,'Matriz Nº1 Identificación'!F932,'Matriz Nº2 Análisis'!B932)</f>
        <v xml:space="preserve"> </v>
      </c>
      <c r="C932" s="13" t="str">
        <f>IFERROR(IF(A932&lt;1,'Matriz Nº1 Identificación'!B932,'Matriz Nº2 Análisis'!E932)," ")</f>
        <v xml:space="preserve"> </v>
      </c>
      <c r="D932" s="13" t="str">
        <f>IF(A932&lt;1,'Matriz Nº1 Identificación'!B932,'Matriz Nº2 Análisis'!I932)</f>
        <v xml:space="preserve"> </v>
      </c>
      <c r="E932" s="102"/>
      <c r="F932" s="103"/>
      <c r="G932" s="103"/>
      <c r="H932" s="103"/>
      <c r="I932" s="96" t="str">
        <f>IFERROR(VLOOKUP(D932,'Tabla 12'!$B$4:$E$6,3,FALSE)," ")</f>
        <v xml:space="preserve"> </v>
      </c>
      <c r="J932" s="95" t="str">
        <f>IFERROR(VLOOKUP(I932,'Tabla 12'!$D$5:$E$6,2,FALSE)," ")</f>
        <v xml:space="preserve"> </v>
      </c>
      <c r="K932" s="10"/>
      <c r="L932" s="10"/>
      <c r="M932" s="9"/>
      <c r="N932" s="10"/>
      <c r="O932" s="10"/>
      <c r="P932" s="10"/>
      <c r="Q932" s="10"/>
      <c r="R932" s="10"/>
      <c r="S932" s="10"/>
      <c r="T932" s="10"/>
      <c r="U932" s="10"/>
      <c r="V932" s="10"/>
      <c r="W932" s="10"/>
    </row>
    <row r="933" spans="1:23" ht="36.75" customHeight="1" x14ac:dyDescent="0.3">
      <c r="A933" s="4" t="str">
        <f>'Matriz Nº2 Análisis'!A933</f>
        <v>102. 6</v>
      </c>
      <c r="B933" s="13" t="str">
        <f>IF(A933&lt;1,'Matriz Nº1 Identificación'!F933,'Matriz Nº2 Análisis'!B933)</f>
        <v xml:space="preserve"> </v>
      </c>
      <c r="C933" s="13" t="str">
        <f>IFERROR(IF(A933&lt;1,'Matriz Nº1 Identificación'!B933,'Matriz Nº2 Análisis'!E933)," ")</f>
        <v xml:space="preserve"> </v>
      </c>
      <c r="D933" s="13" t="str">
        <f>IF(A933&lt;1,'Matriz Nº1 Identificación'!B933,'Matriz Nº2 Análisis'!I933)</f>
        <v xml:space="preserve"> </v>
      </c>
      <c r="E933" s="102"/>
      <c r="F933" s="103"/>
      <c r="G933" s="103"/>
      <c r="H933" s="103"/>
      <c r="I933" s="96" t="str">
        <f>IFERROR(VLOOKUP(D933,'Tabla 12'!$B$4:$E$6,3,FALSE)," ")</f>
        <v xml:space="preserve"> </v>
      </c>
      <c r="J933" s="95" t="str">
        <f>IFERROR(VLOOKUP(I933,'Tabla 12'!$D$5:$E$6,2,FALSE)," ")</f>
        <v xml:space="preserve"> </v>
      </c>
      <c r="K933" s="10"/>
      <c r="L933" s="10"/>
      <c r="M933" s="9"/>
      <c r="N933" s="10"/>
      <c r="O933" s="10"/>
      <c r="P933" s="10"/>
      <c r="Q933" s="10"/>
      <c r="R933" s="10"/>
      <c r="S933" s="10"/>
      <c r="T933" s="10"/>
      <c r="U933" s="10"/>
      <c r="V933" s="10"/>
      <c r="W933" s="10"/>
    </row>
    <row r="934" spans="1:23" ht="36.75" customHeight="1" thickBot="1" x14ac:dyDescent="0.35">
      <c r="A934" s="4" t="str">
        <f>'Matriz Nº2 Análisis'!A934</f>
        <v>102. 7</v>
      </c>
      <c r="B934" s="13" t="str">
        <f>IF(A934&lt;1,'Matriz Nº1 Identificación'!F934,'Matriz Nº2 Análisis'!B934)</f>
        <v xml:space="preserve"> </v>
      </c>
      <c r="C934" s="13" t="str">
        <f>IFERROR(IF(A934&lt;1,'Matriz Nº1 Identificación'!B934,'Matriz Nº2 Análisis'!E934)," ")</f>
        <v xml:space="preserve"> </v>
      </c>
      <c r="D934" s="13" t="str">
        <f>IF(A934&lt;1,'Matriz Nº1 Identificación'!B934,'Matriz Nº2 Análisis'!I934)</f>
        <v xml:space="preserve"> </v>
      </c>
      <c r="E934" s="102"/>
      <c r="F934" s="103"/>
      <c r="G934" s="103"/>
      <c r="H934" s="103"/>
      <c r="I934" s="96" t="str">
        <f>IFERROR(VLOOKUP(D934,'Tabla 12'!$B$4:$E$6,3,FALSE)," ")</f>
        <v xml:space="preserve"> </v>
      </c>
      <c r="J934" s="95" t="str">
        <f>IFERROR(VLOOKUP(I934,'Tabla 12'!$D$5:$E$6,2,FALSE)," ")</f>
        <v xml:space="preserve"> </v>
      </c>
      <c r="K934" s="10"/>
      <c r="L934" s="10"/>
      <c r="M934" s="9"/>
      <c r="N934" s="10"/>
      <c r="O934" s="10"/>
      <c r="P934" s="10"/>
      <c r="Q934" s="10"/>
      <c r="R934" s="10"/>
      <c r="S934" s="10"/>
      <c r="T934" s="10"/>
      <c r="U934" s="10"/>
      <c r="V934" s="10"/>
      <c r="W934" s="10"/>
    </row>
    <row r="935" spans="1:23" ht="34.5" customHeight="1" thickBot="1" x14ac:dyDescent="0.35">
      <c r="A935" s="73" t="str">
        <f>'Matriz Nº1 Identificación'!A935</f>
        <v xml:space="preserve">Objetivo Estratégico: </v>
      </c>
      <c r="B935" s="427">
        <f>+'Matriz Nº1 Identificación'!B935:H935</f>
        <v>0</v>
      </c>
      <c r="C935" s="428"/>
      <c r="D935" s="428"/>
      <c r="E935" s="428"/>
      <c r="F935" s="428"/>
      <c r="G935" s="428"/>
      <c r="H935" s="428"/>
      <c r="I935" s="428"/>
      <c r="J935" s="428"/>
    </row>
    <row r="936" spans="1:23" ht="34.5" customHeight="1" x14ac:dyDescent="0.3">
      <c r="A936" s="12" t="str">
        <f>'Matriz Nº1 Identificación'!A936</f>
        <v>Objetivo táctico</v>
      </c>
      <c r="B936" s="168" t="str">
        <f>+'Matriz Nº1 Identificación'!B936:H936</f>
        <v xml:space="preserve">103. </v>
      </c>
      <c r="C936" s="169"/>
      <c r="D936" s="169"/>
      <c r="E936" s="169"/>
      <c r="F936" s="170"/>
      <c r="G936" s="170"/>
      <c r="H936" s="170"/>
      <c r="I936" s="170"/>
      <c r="J936" s="171"/>
    </row>
    <row r="937" spans="1:23" ht="36.75" customHeight="1" x14ac:dyDescent="0.3">
      <c r="A937" s="4" t="str">
        <f>'Matriz Nº2 Análisis'!A937</f>
        <v>103. 1</v>
      </c>
      <c r="B937" s="13" t="str">
        <f>IF(A937&lt;1,'Matriz Nº1 Identificación'!F937,'Matriz Nº2 Análisis'!B937)</f>
        <v xml:space="preserve"> </v>
      </c>
      <c r="C937" s="13" t="str">
        <f>IFERROR(IF(A937&lt;1,'Matriz Nº1 Identificación'!B937,'Matriz Nº2 Análisis'!E937)," ")</f>
        <v xml:space="preserve"> </v>
      </c>
      <c r="D937" s="13" t="str">
        <f>IF(A937&lt;1,'Matriz Nº1 Identificación'!B937,'Matriz Nº2 Análisis'!I937)</f>
        <v xml:space="preserve"> </v>
      </c>
      <c r="E937" s="102"/>
      <c r="F937" s="103"/>
      <c r="G937" s="103"/>
      <c r="H937" s="103"/>
      <c r="I937" s="96" t="str">
        <f>IFERROR(VLOOKUP(D937,'Tabla 12'!$B$4:$E$6,3,FALSE)," ")</f>
        <v xml:space="preserve"> </v>
      </c>
      <c r="J937" s="95" t="str">
        <f>IFERROR(VLOOKUP(I937,'Tabla 12'!$D$5:$E$6,2,FALSE)," ")</f>
        <v xml:space="preserve"> </v>
      </c>
      <c r="K937" s="10"/>
      <c r="L937" s="10"/>
      <c r="M937" s="9"/>
      <c r="N937" s="10"/>
      <c r="O937" s="10"/>
      <c r="P937" s="10"/>
      <c r="Q937" s="10"/>
      <c r="R937" s="10"/>
      <c r="S937" s="10"/>
      <c r="T937" s="10"/>
      <c r="U937" s="10"/>
      <c r="V937" s="10"/>
      <c r="W937" s="10"/>
    </row>
    <row r="938" spans="1:23" ht="36.75" customHeight="1" x14ac:dyDescent="0.3">
      <c r="A938" s="4" t="str">
        <f>'Matriz Nº2 Análisis'!A938</f>
        <v>103. 2</v>
      </c>
      <c r="B938" s="13" t="str">
        <f>IF(A938&lt;1,'Matriz Nº1 Identificación'!F938,'Matriz Nº2 Análisis'!B938)</f>
        <v xml:space="preserve"> </v>
      </c>
      <c r="C938" s="13" t="str">
        <f>IFERROR(IF(A938&lt;1,'Matriz Nº1 Identificación'!B938,'Matriz Nº2 Análisis'!E938)," ")</f>
        <v xml:space="preserve"> </v>
      </c>
      <c r="D938" s="13" t="str">
        <f>IF(A938&lt;1,'Matriz Nº1 Identificación'!B938,'Matriz Nº2 Análisis'!I938)</f>
        <v xml:space="preserve"> </v>
      </c>
      <c r="E938" s="102"/>
      <c r="F938" s="103"/>
      <c r="G938" s="103"/>
      <c r="H938" s="103"/>
      <c r="I938" s="96" t="str">
        <f>IFERROR(VLOOKUP(D938,'Tabla 12'!$B$4:$E$6,3,FALSE)," ")</f>
        <v xml:space="preserve"> </v>
      </c>
      <c r="J938" s="95" t="str">
        <f>IFERROR(VLOOKUP(I938,'Tabla 12'!$D$5:$E$6,2,FALSE)," ")</f>
        <v xml:space="preserve"> </v>
      </c>
      <c r="K938" s="10"/>
      <c r="L938" s="10"/>
      <c r="M938" s="9"/>
      <c r="N938" s="10"/>
      <c r="O938" s="10"/>
      <c r="P938" s="10"/>
      <c r="Q938" s="10"/>
      <c r="R938" s="10"/>
      <c r="S938" s="10"/>
      <c r="T938" s="10"/>
      <c r="U938" s="10"/>
      <c r="V938" s="10"/>
      <c r="W938" s="10"/>
    </row>
    <row r="939" spans="1:23" ht="36.75" customHeight="1" x14ac:dyDescent="0.3">
      <c r="A939" s="4" t="str">
        <f>'Matriz Nº2 Análisis'!A939</f>
        <v>103. 3</v>
      </c>
      <c r="B939" s="13" t="str">
        <f>IF(A939&lt;1,'Matriz Nº1 Identificación'!F939,'Matriz Nº2 Análisis'!B939)</f>
        <v xml:space="preserve"> </v>
      </c>
      <c r="C939" s="13" t="str">
        <f>IFERROR(IF(A939&lt;1,'Matriz Nº1 Identificación'!B939,'Matriz Nº2 Análisis'!E939)," ")</f>
        <v xml:space="preserve"> </v>
      </c>
      <c r="D939" s="13" t="str">
        <f>IF(A939&lt;1,'Matriz Nº1 Identificación'!B939,'Matriz Nº2 Análisis'!I939)</f>
        <v xml:space="preserve"> </v>
      </c>
      <c r="E939" s="102"/>
      <c r="F939" s="103"/>
      <c r="G939" s="103"/>
      <c r="H939" s="103"/>
      <c r="I939" s="96" t="str">
        <f>IFERROR(VLOOKUP(D939,'Tabla 12'!$B$4:$E$6,3,FALSE)," ")</f>
        <v xml:space="preserve"> </v>
      </c>
      <c r="J939" s="95" t="str">
        <f>IFERROR(VLOOKUP(I939,'Tabla 12'!$D$5:$E$6,2,FALSE)," ")</f>
        <v xml:space="preserve"> </v>
      </c>
      <c r="K939" s="10"/>
      <c r="L939" s="10"/>
      <c r="M939" s="9"/>
      <c r="N939" s="10"/>
      <c r="O939" s="10"/>
      <c r="P939" s="10"/>
      <c r="Q939" s="10"/>
      <c r="R939" s="10"/>
      <c r="S939" s="10"/>
      <c r="T939" s="10"/>
      <c r="U939" s="10"/>
      <c r="V939" s="10"/>
      <c r="W939" s="10"/>
    </row>
    <row r="940" spans="1:23" ht="36.75" customHeight="1" x14ac:dyDescent="0.3">
      <c r="A940" s="4" t="str">
        <f>'Matriz Nº2 Análisis'!A940</f>
        <v>103. 4</v>
      </c>
      <c r="B940" s="13" t="str">
        <f>IF(A940&lt;1,'Matriz Nº1 Identificación'!F940,'Matriz Nº2 Análisis'!B940)</f>
        <v xml:space="preserve"> </v>
      </c>
      <c r="C940" s="13" t="str">
        <f>IFERROR(IF(A940&lt;1,'Matriz Nº1 Identificación'!B940,'Matriz Nº2 Análisis'!E940)," ")</f>
        <v xml:space="preserve"> </v>
      </c>
      <c r="D940" s="13" t="str">
        <f>IF(A940&lt;1,'Matriz Nº1 Identificación'!B940,'Matriz Nº2 Análisis'!I940)</f>
        <v xml:space="preserve"> </v>
      </c>
      <c r="E940" s="102"/>
      <c r="F940" s="103"/>
      <c r="G940" s="103"/>
      <c r="H940" s="103"/>
      <c r="I940" s="96" t="str">
        <f>IFERROR(VLOOKUP(D940,'Tabla 12'!$B$4:$E$6,3,FALSE)," ")</f>
        <v xml:space="preserve"> </v>
      </c>
      <c r="J940" s="95" t="str">
        <f>IFERROR(VLOOKUP(I940,'Tabla 12'!$D$5:$E$6,2,FALSE)," ")</f>
        <v xml:space="preserve"> </v>
      </c>
      <c r="K940" s="10"/>
      <c r="L940" s="10"/>
      <c r="M940" s="9"/>
      <c r="N940" s="10"/>
      <c r="O940" s="10"/>
      <c r="P940" s="10"/>
      <c r="Q940" s="10"/>
      <c r="R940" s="10"/>
      <c r="S940" s="10"/>
      <c r="T940" s="10"/>
      <c r="U940" s="10"/>
      <c r="V940" s="10"/>
      <c r="W940" s="10"/>
    </row>
    <row r="941" spans="1:23" ht="36.75" customHeight="1" x14ac:dyDescent="0.3">
      <c r="A941" s="4" t="str">
        <f>'Matriz Nº2 Análisis'!A941</f>
        <v>103. 5</v>
      </c>
      <c r="B941" s="13" t="str">
        <f>IF(A941&lt;1,'Matriz Nº1 Identificación'!F941,'Matriz Nº2 Análisis'!B941)</f>
        <v xml:space="preserve"> </v>
      </c>
      <c r="C941" s="13" t="str">
        <f>IFERROR(IF(A941&lt;1,'Matriz Nº1 Identificación'!B941,'Matriz Nº2 Análisis'!E941)," ")</f>
        <v xml:space="preserve"> </v>
      </c>
      <c r="D941" s="13" t="str">
        <f>IF(A941&lt;1,'Matriz Nº1 Identificación'!B941,'Matriz Nº2 Análisis'!I941)</f>
        <v xml:space="preserve"> </v>
      </c>
      <c r="E941" s="102"/>
      <c r="F941" s="103"/>
      <c r="G941" s="103"/>
      <c r="H941" s="103"/>
      <c r="I941" s="96" t="str">
        <f>IFERROR(VLOOKUP(D941,'Tabla 12'!$B$4:$E$6,3,FALSE)," ")</f>
        <v xml:space="preserve"> </v>
      </c>
      <c r="J941" s="95" t="str">
        <f>IFERROR(VLOOKUP(I941,'Tabla 12'!$D$5:$E$6,2,FALSE)," ")</f>
        <v xml:space="preserve"> </v>
      </c>
      <c r="K941" s="10"/>
      <c r="L941" s="10"/>
      <c r="M941" s="9"/>
      <c r="N941" s="10"/>
      <c r="O941" s="10"/>
      <c r="P941" s="10"/>
      <c r="Q941" s="10"/>
      <c r="R941" s="10"/>
      <c r="S941" s="10"/>
      <c r="T941" s="10"/>
      <c r="U941" s="10"/>
      <c r="V941" s="10"/>
      <c r="W941" s="10"/>
    </row>
    <row r="942" spans="1:23" ht="36.75" customHeight="1" x14ac:dyDescent="0.3">
      <c r="A942" s="4" t="str">
        <f>'Matriz Nº2 Análisis'!A942</f>
        <v>103. 6</v>
      </c>
      <c r="B942" s="13" t="str">
        <f>IF(A942&lt;1,'Matriz Nº1 Identificación'!F942,'Matriz Nº2 Análisis'!B942)</f>
        <v xml:space="preserve"> </v>
      </c>
      <c r="C942" s="13" t="str">
        <f>IFERROR(IF(A942&lt;1,'Matriz Nº1 Identificación'!B942,'Matriz Nº2 Análisis'!E942)," ")</f>
        <v xml:space="preserve"> </v>
      </c>
      <c r="D942" s="13" t="str">
        <f>IF(A942&lt;1,'Matriz Nº1 Identificación'!B942,'Matriz Nº2 Análisis'!I942)</f>
        <v xml:space="preserve"> </v>
      </c>
      <c r="E942" s="102"/>
      <c r="F942" s="103"/>
      <c r="G942" s="103"/>
      <c r="H942" s="103"/>
      <c r="I942" s="96" t="str">
        <f>IFERROR(VLOOKUP(D942,'Tabla 12'!$B$4:$E$6,3,FALSE)," ")</f>
        <v xml:space="preserve"> </v>
      </c>
      <c r="J942" s="95" t="str">
        <f>IFERROR(VLOOKUP(I942,'Tabla 12'!$D$5:$E$6,2,FALSE)," ")</f>
        <v xml:space="preserve"> </v>
      </c>
      <c r="K942" s="10"/>
      <c r="L942" s="10"/>
      <c r="M942" s="9"/>
      <c r="N942" s="10"/>
      <c r="O942" s="10"/>
      <c r="P942" s="10"/>
      <c r="Q942" s="10"/>
      <c r="R942" s="10"/>
      <c r="S942" s="10"/>
      <c r="T942" s="10"/>
      <c r="U942" s="10"/>
      <c r="V942" s="10"/>
      <c r="W942" s="10"/>
    </row>
    <row r="943" spans="1:23" ht="36.75" customHeight="1" thickBot="1" x14ac:dyDescent="0.35">
      <c r="A943" s="4" t="str">
        <f>'Matriz Nº2 Análisis'!A943</f>
        <v>103. 7</v>
      </c>
      <c r="B943" s="13" t="str">
        <f>IF(A943&lt;1,'Matriz Nº1 Identificación'!F943,'Matriz Nº2 Análisis'!B943)</f>
        <v xml:space="preserve"> </v>
      </c>
      <c r="C943" s="13" t="str">
        <f>IFERROR(IF(A943&lt;1,'Matriz Nº1 Identificación'!B943,'Matriz Nº2 Análisis'!E943)," ")</f>
        <v xml:space="preserve"> </v>
      </c>
      <c r="D943" s="13" t="str">
        <f>IF(A943&lt;1,'Matriz Nº1 Identificación'!B943,'Matriz Nº2 Análisis'!I943)</f>
        <v xml:space="preserve"> </v>
      </c>
      <c r="E943" s="102"/>
      <c r="F943" s="103"/>
      <c r="G943" s="103"/>
      <c r="H943" s="103"/>
      <c r="I943" s="96" t="str">
        <f>IFERROR(VLOOKUP(D943,'Tabla 12'!$B$4:$E$6,3,FALSE)," ")</f>
        <v xml:space="preserve"> </v>
      </c>
      <c r="J943" s="95" t="str">
        <f>IFERROR(VLOOKUP(I943,'Tabla 12'!$D$5:$E$6,2,FALSE)," ")</f>
        <v xml:space="preserve"> </v>
      </c>
      <c r="K943" s="10"/>
      <c r="L943" s="10"/>
      <c r="M943" s="9"/>
      <c r="N943" s="10"/>
      <c r="O943" s="10"/>
      <c r="P943" s="10"/>
      <c r="Q943" s="10"/>
      <c r="R943" s="10"/>
      <c r="S943" s="10"/>
      <c r="T943" s="10"/>
      <c r="U943" s="10"/>
      <c r="V943" s="10"/>
      <c r="W943" s="10"/>
    </row>
    <row r="944" spans="1:23" ht="34.5" customHeight="1" thickBot="1" x14ac:dyDescent="0.35">
      <c r="A944" s="73" t="str">
        <f>'Matriz Nº1 Identificación'!A944</f>
        <v xml:space="preserve">Objetivo Estratégico: </v>
      </c>
      <c r="B944" s="427">
        <f>+'Matriz Nº1 Identificación'!B944:H944</f>
        <v>0</v>
      </c>
      <c r="C944" s="428"/>
      <c r="D944" s="428"/>
      <c r="E944" s="428"/>
      <c r="F944" s="428"/>
      <c r="G944" s="428"/>
      <c r="H944" s="428"/>
      <c r="I944" s="428"/>
      <c r="J944" s="428"/>
    </row>
    <row r="945" spans="1:23" ht="34.5" customHeight="1" x14ac:dyDescent="0.3">
      <c r="A945" s="12" t="str">
        <f>'Matriz Nº1 Identificación'!A945</f>
        <v>Objetivo táctico</v>
      </c>
      <c r="B945" s="168" t="str">
        <f>+'Matriz Nº1 Identificación'!B945:H945</f>
        <v xml:space="preserve">104. </v>
      </c>
      <c r="C945" s="169"/>
      <c r="D945" s="169"/>
      <c r="E945" s="169"/>
      <c r="F945" s="170"/>
      <c r="G945" s="170"/>
      <c r="H945" s="170"/>
      <c r="I945" s="170"/>
      <c r="J945" s="171"/>
    </row>
    <row r="946" spans="1:23" ht="36.75" customHeight="1" x14ac:dyDescent="0.3">
      <c r="A946" s="4" t="str">
        <f>'Matriz Nº2 Análisis'!A946</f>
        <v>104. 1</v>
      </c>
      <c r="B946" s="13" t="str">
        <f>IF(A946&lt;1,'Matriz Nº1 Identificación'!F946,'Matriz Nº2 Análisis'!B946)</f>
        <v xml:space="preserve"> </v>
      </c>
      <c r="C946" s="13" t="str">
        <f>IFERROR(IF(A946&lt;1,'Matriz Nº1 Identificación'!B946,'Matriz Nº2 Análisis'!E946)," ")</f>
        <v xml:space="preserve"> </v>
      </c>
      <c r="D946" s="13" t="str">
        <f>IF(A946&lt;1,'Matriz Nº1 Identificación'!B946,'Matriz Nº2 Análisis'!I946)</f>
        <v xml:space="preserve"> </v>
      </c>
      <c r="E946" s="102"/>
      <c r="F946" s="103"/>
      <c r="G946" s="103"/>
      <c r="H946" s="103"/>
      <c r="I946" s="96" t="str">
        <f>IFERROR(VLOOKUP(D946,'Tabla 12'!$B$4:$E$6,3,FALSE)," ")</f>
        <v xml:space="preserve"> </v>
      </c>
      <c r="J946" s="95" t="str">
        <f>IFERROR(VLOOKUP(I946,'Tabla 12'!$D$5:$E$6,2,FALSE)," ")</f>
        <v xml:space="preserve"> </v>
      </c>
      <c r="K946" s="10"/>
      <c r="L946" s="10"/>
      <c r="M946" s="9"/>
      <c r="N946" s="10"/>
      <c r="O946" s="10"/>
      <c r="P946" s="10"/>
      <c r="Q946" s="10"/>
      <c r="R946" s="10"/>
      <c r="S946" s="10"/>
      <c r="T946" s="10"/>
      <c r="U946" s="10"/>
      <c r="V946" s="10"/>
      <c r="W946" s="10"/>
    </row>
    <row r="947" spans="1:23" ht="36.75" customHeight="1" x14ac:dyDescent="0.3">
      <c r="A947" s="4" t="str">
        <f>'Matriz Nº2 Análisis'!A947</f>
        <v>104. 2</v>
      </c>
      <c r="B947" s="13" t="str">
        <f>IF(A947&lt;1,'Matriz Nº1 Identificación'!F947,'Matriz Nº2 Análisis'!B947)</f>
        <v xml:space="preserve"> </v>
      </c>
      <c r="C947" s="13" t="str">
        <f>IFERROR(IF(A947&lt;1,'Matriz Nº1 Identificación'!B947,'Matriz Nº2 Análisis'!E947)," ")</f>
        <v xml:space="preserve"> </v>
      </c>
      <c r="D947" s="13" t="str">
        <f>IF(A947&lt;1,'Matriz Nº1 Identificación'!B947,'Matriz Nº2 Análisis'!I947)</f>
        <v xml:space="preserve"> </v>
      </c>
      <c r="E947" s="102"/>
      <c r="F947" s="103"/>
      <c r="G947" s="103"/>
      <c r="H947" s="103"/>
      <c r="I947" s="96" t="str">
        <f>IFERROR(VLOOKUP(D947,'Tabla 12'!$B$4:$E$6,3,FALSE)," ")</f>
        <v xml:space="preserve"> </v>
      </c>
      <c r="J947" s="95" t="str">
        <f>IFERROR(VLOOKUP(I947,'Tabla 12'!$D$5:$E$6,2,FALSE)," ")</f>
        <v xml:space="preserve"> </v>
      </c>
      <c r="K947" s="10"/>
      <c r="L947" s="10"/>
      <c r="M947" s="9"/>
      <c r="N947" s="10"/>
      <c r="O947" s="10"/>
      <c r="P947" s="10"/>
      <c r="Q947" s="10"/>
      <c r="R947" s="10"/>
      <c r="S947" s="10"/>
      <c r="T947" s="10"/>
      <c r="U947" s="10"/>
      <c r="V947" s="10"/>
      <c r="W947" s="10"/>
    </row>
    <row r="948" spans="1:23" ht="36.75" customHeight="1" x14ac:dyDescent="0.3">
      <c r="A948" s="4" t="str">
        <f>'Matriz Nº2 Análisis'!A948</f>
        <v>104. 3</v>
      </c>
      <c r="B948" s="13" t="str">
        <f>IF(A948&lt;1,'Matriz Nº1 Identificación'!F948,'Matriz Nº2 Análisis'!B948)</f>
        <v xml:space="preserve"> </v>
      </c>
      <c r="C948" s="13" t="str">
        <f>IFERROR(IF(A948&lt;1,'Matriz Nº1 Identificación'!B948,'Matriz Nº2 Análisis'!E948)," ")</f>
        <v xml:space="preserve"> </v>
      </c>
      <c r="D948" s="13" t="str">
        <f>IF(A948&lt;1,'Matriz Nº1 Identificación'!B948,'Matriz Nº2 Análisis'!I948)</f>
        <v xml:space="preserve"> </v>
      </c>
      <c r="E948" s="102"/>
      <c r="F948" s="103"/>
      <c r="G948" s="103"/>
      <c r="H948" s="103"/>
      <c r="I948" s="96" t="str">
        <f>IFERROR(VLOOKUP(D948,'Tabla 12'!$B$4:$E$6,3,FALSE)," ")</f>
        <v xml:space="preserve"> </v>
      </c>
      <c r="J948" s="95" t="str">
        <f>IFERROR(VLOOKUP(I948,'Tabla 12'!$D$5:$E$6,2,FALSE)," ")</f>
        <v xml:space="preserve"> </v>
      </c>
      <c r="K948" s="10"/>
      <c r="L948" s="10"/>
      <c r="M948" s="9"/>
      <c r="N948" s="10"/>
      <c r="O948" s="10"/>
      <c r="P948" s="10"/>
      <c r="Q948" s="10"/>
      <c r="R948" s="10"/>
      <c r="S948" s="10"/>
      <c r="T948" s="10"/>
      <c r="U948" s="10"/>
      <c r="V948" s="10"/>
      <c r="W948" s="10"/>
    </row>
    <row r="949" spans="1:23" ht="36.75" customHeight="1" x14ac:dyDescent="0.3">
      <c r="A949" s="4" t="str">
        <f>'Matriz Nº2 Análisis'!A949</f>
        <v>104. 4</v>
      </c>
      <c r="B949" s="13" t="str">
        <f>IF(A949&lt;1,'Matriz Nº1 Identificación'!F949,'Matriz Nº2 Análisis'!B949)</f>
        <v xml:space="preserve"> </v>
      </c>
      <c r="C949" s="13" t="str">
        <f>IFERROR(IF(A949&lt;1,'Matriz Nº1 Identificación'!B949,'Matriz Nº2 Análisis'!E949)," ")</f>
        <v xml:space="preserve"> </v>
      </c>
      <c r="D949" s="13" t="str">
        <f>IF(A949&lt;1,'Matriz Nº1 Identificación'!B949,'Matriz Nº2 Análisis'!I949)</f>
        <v xml:space="preserve"> </v>
      </c>
      <c r="E949" s="102"/>
      <c r="F949" s="103"/>
      <c r="G949" s="103"/>
      <c r="H949" s="103"/>
      <c r="I949" s="96" t="str">
        <f>IFERROR(VLOOKUP(D949,'Tabla 12'!$B$4:$E$6,3,FALSE)," ")</f>
        <v xml:space="preserve"> </v>
      </c>
      <c r="J949" s="95" t="str">
        <f>IFERROR(VLOOKUP(I949,'Tabla 12'!$D$5:$E$6,2,FALSE)," ")</f>
        <v xml:space="preserve"> </v>
      </c>
      <c r="K949" s="10"/>
      <c r="L949" s="10"/>
      <c r="M949" s="9"/>
      <c r="N949" s="10"/>
      <c r="O949" s="10"/>
      <c r="P949" s="10"/>
      <c r="Q949" s="10"/>
      <c r="R949" s="10"/>
      <c r="S949" s="10"/>
      <c r="T949" s="10"/>
      <c r="U949" s="10"/>
      <c r="V949" s="10"/>
      <c r="W949" s="10"/>
    </row>
    <row r="950" spans="1:23" ht="36.75" customHeight="1" x14ac:dyDescent="0.3">
      <c r="A950" s="4" t="str">
        <f>'Matriz Nº2 Análisis'!A950</f>
        <v>104. 5</v>
      </c>
      <c r="B950" s="13" t="str">
        <f>IF(A950&lt;1,'Matriz Nº1 Identificación'!F950,'Matriz Nº2 Análisis'!B950)</f>
        <v xml:space="preserve"> </v>
      </c>
      <c r="C950" s="13" t="str">
        <f>IFERROR(IF(A950&lt;1,'Matriz Nº1 Identificación'!B950,'Matriz Nº2 Análisis'!E950)," ")</f>
        <v xml:space="preserve"> </v>
      </c>
      <c r="D950" s="13" t="str">
        <f>IF(A950&lt;1,'Matriz Nº1 Identificación'!B950,'Matriz Nº2 Análisis'!I950)</f>
        <v xml:space="preserve"> </v>
      </c>
      <c r="E950" s="102"/>
      <c r="F950" s="103"/>
      <c r="G950" s="103"/>
      <c r="H950" s="103"/>
      <c r="I950" s="96" t="str">
        <f>IFERROR(VLOOKUP(D950,'Tabla 12'!$B$4:$E$6,3,FALSE)," ")</f>
        <v xml:space="preserve"> </v>
      </c>
      <c r="J950" s="95" t="str">
        <f>IFERROR(VLOOKUP(I950,'Tabla 12'!$D$5:$E$6,2,FALSE)," ")</f>
        <v xml:space="preserve"> </v>
      </c>
      <c r="K950" s="10"/>
      <c r="L950" s="10"/>
      <c r="M950" s="9"/>
      <c r="N950" s="10"/>
      <c r="O950" s="10"/>
      <c r="P950" s="10"/>
      <c r="Q950" s="10"/>
      <c r="R950" s="10"/>
      <c r="S950" s="10"/>
      <c r="T950" s="10"/>
      <c r="U950" s="10"/>
      <c r="V950" s="10"/>
      <c r="W950" s="10"/>
    </row>
    <row r="951" spans="1:23" ht="36.75" customHeight="1" x14ac:dyDescent="0.3">
      <c r="A951" s="4" t="str">
        <f>'Matriz Nº2 Análisis'!A951</f>
        <v>104. 6</v>
      </c>
      <c r="B951" s="13" t="str">
        <f>IF(A951&lt;1,'Matriz Nº1 Identificación'!F951,'Matriz Nº2 Análisis'!B951)</f>
        <v xml:space="preserve"> </v>
      </c>
      <c r="C951" s="13" t="str">
        <f>IFERROR(IF(A951&lt;1,'Matriz Nº1 Identificación'!B951,'Matriz Nº2 Análisis'!E951)," ")</f>
        <v xml:space="preserve"> </v>
      </c>
      <c r="D951" s="13" t="str">
        <f>IF(A951&lt;1,'Matriz Nº1 Identificación'!B951,'Matriz Nº2 Análisis'!I951)</f>
        <v xml:space="preserve"> </v>
      </c>
      <c r="E951" s="102"/>
      <c r="F951" s="103"/>
      <c r="G951" s="103"/>
      <c r="H951" s="103"/>
      <c r="I951" s="96" t="str">
        <f>IFERROR(VLOOKUP(D951,'Tabla 12'!$B$4:$E$6,3,FALSE)," ")</f>
        <v xml:space="preserve"> </v>
      </c>
      <c r="J951" s="95" t="str">
        <f>IFERROR(VLOOKUP(I951,'Tabla 12'!$D$5:$E$6,2,FALSE)," ")</f>
        <v xml:space="preserve"> </v>
      </c>
      <c r="K951" s="10"/>
      <c r="L951" s="10"/>
      <c r="M951" s="9"/>
      <c r="N951" s="10"/>
      <c r="O951" s="10"/>
      <c r="P951" s="10"/>
      <c r="Q951" s="10"/>
      <c r="R951" s="10"/>
      <c r="S951" s="10"/>
      <c r="T951" s="10"/>
      <c r="U951" s="10"/>
      <c r="V951" s="10"/>
      <c r="W951" s="10"/>
    </row>
    <row r="952" spans="1:23" ht="36.75" customHeight="1" thickBot="1" x14ac:dyDescent="0.35">
      <c r="A952" s="4" t="str">
        <f>'Matriz Nº2 Análisis'!A952</f>
        <v>104. 7</v>
      </c>
      <c r="B952" s="13" t="str">
        <f>IF(A952&lt;1,'Matriz Nº1 Identificación'!F952,'Matriz Nº2 Análisis'!B952)</f>
        <v xml:space="preserve"> </v>
      </c>
      <c r="C952" s="13" t="str">
        <f>IFERROR(IF(A952&lt;1,'Matriz Nº1 Identificación'!B952,'Matriz Nº2 Análisis'!E952)," ")</f>
        <v xml:space="preserve"> </v>
      </c>
      <c r="D952" s="13" t="str">
        <f>IF(A952&lt;1,'Matriz Nº1 Identificación'!B952,'Matriz Nº2 Análisis'!I952)</f>
        <v xml:space="preserve"> </v>
      </c>
      <c r="E952" s="102"/>
      <c r="F952" s="103"/>
      <c r="G952" s="103"/>
      <c r="H952" s="103"/>
      <c r="I952" s="96" t="str">
        <f>IFERROR(VLOOKUP(D952,'Tabla 12'!$B$4:$E$6,3,FALSE)," ")</f>
        <v xml:space="preserve"> </v>
      </c>
      <c r="J952" s="95" t="str">
        <f>IFERROR(VLOOKUP(I952,'Tabla 12'!$D$5:$E$6,2,FALSE)," ")</f>
        <v xml:space="preserve"> </v>
      </c>
      <c r="K952" s="10"/>
      <c r="L952" s="10"/>
      <c r="M952" s="9"/>
      <c r="N952" s="10"/>
      <c r="O952" s="10"/>
      <c r="P952" s="10"/>
      <c r="Q952" s="10"/>
      <c r="R952" s="10"/>
      <c r="S952" s="10"/>
      <c r="T952" s="10"/>
      <c r="U952" s="10"/>
      <c r="V952" s="10"/>
      <c r="W952" s="10"/>
    </row>
    <row r="953" spans="1:23" ht="34.5" customHeight="1" thickBot="1" x14ac:dyDescent="0.35">
      <c r="A953" s="73" t="str">
        <f>'Matriz Nº1 Identificación'!A953</f>
        <v xml:space="preserve">Objetivo Estratégico: </v>
      </c>
      <c r="B953" s="427">
        <f>+'Matriz Nº1 Identificación'!B953:H953</f>
        <v>0</v>
      </c>
      <c r="C953" s="428"/>
      <c r="D953" s="428"/>
      <c r="E953" s="428"/>
      <c r="F953" s="428"/>
      <c r="G953" s="428"/>
      <c r="H953" s="428"/>
      <c r="I953" s="428"/>
      <c r="J953" s="428"/>
    </row>
    <row r="954" spans="1:23" ht="34.5" customHeight="1" x14ac:dyDescent="0.3">
      <c r="A954" s="12" t="str">
        <f>'Matriz Nº1 Identificación'!A954</f>
        <v>Objetivo táctico</v>
      </c>
      <c r="B954" s="168" t="str">
        <f>+'Matriz Nº1 Identificación'!B954:H954</f>
        <v xml:space="preserve">105. </v>
      </c>
      <c r="C954" s="169"/>
      <c r="D954" s="169"/>
      <c r="E954" s="169"/>
      <c r="F954" s="170"/>
      <c r="G954" s="170"/>
      <c r="H954" s="170"/>
      <c r="I954" s="170"/>
      <c r="J954" s="171"/>
    </row>
    <row r="955" spans="1:23" ht="36.75" customHeight="1" x14ac:dyDescent="0.3">
      <c r="A955" s="4" t="str">
        <f>'Matriz Nº2 Análisis'!A955</f>
        <v>105. 1</v>
      </c>
      <c r="B955" s="13" t="str">
        <f>IF(A955&lt;1,'Matriz Nº1 Identificación'!F955,'Matriz Nº2 Análisis'!B955)</f>
        <v xml:space="preserve"> </v>
      </c>
      <c r="C955" s="13" t="str">
        <f>IFERROR(IF(A955&lt;1,'Matriz Nº1 Identificación'!B955,'Matriz Nº2 Análisis'!E955)," ")</f>
        <v xml:space="preserve"> </v>
      </c>
      <c r="D955" s="13" t="str">
        <f>IF(A955&lt;1,'Matriz Nº1 Identificación'!B955,'Matriz Nº2 Análisis'!I955)</f>
        <v xml:space="preserve"> </v>
      </c>
      <c r="E955" s="102"/>
      <c r="F955" s="103"/>
      <c r="G955" s="103"/>
      <c r="H955" s="103"/>
      <c r="I955" s="96" t="str">
        <f>IFERROR(VLOOKUP(D955,'Tabla 12'!$B$4:$E$6,3,FALSE)," ")</f>
        <v xml:space="preserve"> </v>
      </c>
      <c r="J955" s="95" t="str">
        <f>IFERROR(VLOOKUP(I955,'Tabla 12'!$D$5:$E$6,2,FALSE)," ")</f>
        <v xml:space="preserve"> </v>
      </c>
      <c r="K955" s="10"/>
      <c r="L955" s="10"/>
      <c r="M955" s="9"/>
      <c r="N955" s="10"/>
      <c r="O955" s="10"/>
      <c r="P955" s="10"/>
      <c r="Q955" s="10"/>
      <c r="R955" s="10"/>
      <c r="S955" s="10"/>
      <c r="T955" s="10"/>
      <c r="U955" s="10"/>
      <c r="V955" s="10"/>
      <c r="W955" s="10"/>
    </row>
    <row r="956" spans="1:23" ht="36.75" customHeight="1" x14ac:dyDescent="0.3">
      <c r="A956" s="4" t="str">
        <f>'Matriz Nº2 Análisis'!A956</f>
        <v>105. 2</v>
      </c>
      <c r="B956" s="13" t="str">
        <f>IF(A956&lt;1,'Matriz Nº1 Identificación'!F956,'Matriz Nº2 Análisis'!B956)</f>
        <v xml:space="preserve"> </v>
      </c>
      <c r="C956" s="13" t="str">
        <f>IFERROR(IF(A956&lt;1,'Matriz Nº1 Identificación'!B956,'Matriz Nº2 Análisis'!E956)," ")</f>
        <v xml:space="preserve"> </v>
      </c>
      <c r="D956" s="13" t="str">
        <f>IF(A956&lt;1,'Matriz Nº1 Identificación'!B956,'Matriz Nº2 Análisis'!I956)</f>
        <v xml:space="preserve"> </v>
      </c>
      <c r="E956" s="102"/>
      <c r="F956" s="103"/>
      <c r="G956" s="103"/>
      <c r="H956" s="103"/>
      <c r="I956" s="96" t="str">
        <f>IFERROR(VLOOKUP(D956,'Tabla 12'!$B$4:$E$6,3,FALSE)," ")</f>
        <v xml:space="preserve"> </v>
      </c>
      <c r="J956" s="95" t="str">
        <f>IFERROR(VLOOKUP(I956,'Tabla 12'!$D$5:$E$6,2,FALSE)," ")</f>
        <v xml:space="preserve"> </v>
      </c>
      <c r="K956" s="10"/>
      <c r="L956" s="10"/>
      <c r="M956" s="9"/>
      <c r="N956" s="10"/>
      <c r="O956" s="10"/>
      <c r="P956" s="10"/>
      <c r="Q956" s="10"/>
      <c r="R956" s="10"/>
      <c r="S956" s="10"/>
      <c r="T956" s="10"/>
      <c r="U956" s="10"/>
      <c r="V956" s="10"/>
      <c r="W956" s="10"/>
    </row>
    <row r="957" spans="1:23" ht="36.75" customHeight="1" x14ac:dyDescent="0.3">
      <c r="A957" s="4" t="str">
        <f>'Matriz Nº2 Análisis'!A957</f>
        <v>105. 3</v>
      </c>
      <c r="B957" s="13" t="str">
        <f>IF(A957&lt;1,'Matriz Nº1 Identificación'!F957,'Matriz Nº2 Análisis'!B957)</f>
        <v xml:space="preserve"> </v>
      </c>
      <c r="C957" s="13" t="str">
        <f>IFERROR(IF(A957&lt;1,'Matriz Nº1 Identificación'!B957,'Matriz Nº2 Análisis'!E957)," ")</f>
        <v xml:space="preserve"> </v>
      </c>
      <c r="D957" s="13" t="str">
        <f>IF(A957&lt;1,'Matriz Nº1 Identificación'!B957,'Matriz Nº2 Análisis'!I957)</f>
        <v xml:space="preserve"> </v>
      </c>
      <c r="E957" s="102"/>
      <c r="F957" s="103"/>
      <c r="G957" s="103"/>
      <c r="H957" s="103"/>
      <c r="I957" s="96" t="str">
        <f>IFERROR(VLOOKUP(D957,'Tabla 12'!$B$4:$E$6,3,FALSE)," ")</f>
        <v xml:space="preserve"> </v>
      </c>
      <c r="J957" s="95" t="str">
        <f>IFERROR(VLOOKUP(I957,'Tabla 12'!$D$5:$E$6,2,FALSE)," ")</f>
        <v xml:space="preserve"> </v>
      </c>
      <c r="K957" s="10"/>
      <c r="L957" s="10"/>
      <c r="M957" s="9"/>
      <c r="N957" s="10"/>
      <c r="O957" s="10"/>
      <c r="P957" s="10"/>
      <c r="Q957" s="10"/>
      <c r="R957" s="10"/>
      <c r="S957" s="10"/>
      <c r="T957" s="10"/>
      <c r="U957" s="10"/>
      <c r="V957" s="10"/>
      <c r="W957" s="10"/>
    </row>
    <row r="958" spans="1:23" ht="36.75" customHeight="1" x14ac:dyDescent="0.3">
      <c r="A958" s="4" t="str">
        <f>'Matriz Nº2 Análisis'!A958</f>
        <v>105. 4</v>
      </c>
      <c r="B958" s="13" t="str">
        <f>IF(A958&lt;1,'Matriz Nº1 Identificación'!F958,'Matriz Nº2 Análisis'!B958)</f>
        <v xml:space="preserve"> </v>
      </c>
      <c r="C958" s="13" t="str">
        <f>IFERROR(IF(A958&lt;1,'Matriz Nº1 Identificación'!B958,'Matriz Nº2 Análisis'!E958)," ")</f>
        <v xml:space="preserve"> </v>
      </c>
      <c r="D958" s="13" t="str">
        <f>IF(A958&lt;1,'Matriz Nº1 Identificación'!B958,'Matriz Nº2 Análisis'!I958)</f>
        <v xml:space="preserve"> </v>
      </c>
      <c r="E958" s="102"/>
      <c r="F958" s="103"/>
      <c r="G958" s="103"/>
      <c r="H958" s="103"/>
      <c r="I958" s="96" t="str">
        <f>IFERROR(VLOOKUP(D958,'Tabla 12'!$B$4:$E$6,3,FALSE)," ")</f>
        <v xml:space="preserve"> </v>
      </c>
      <c r="J958" s="95" t="str">
        <f>IFERROR(VLOOKUP(I958,'Tabla 12'!$D$5:$E$6,2,FALSE)," ")</f>
        <v xml:space="preserve"> </v>
      </c>
      <c r="K958" s="10"/>
      <c r="L958" s="10"/>
      <c r="M958" s="9"/>
      <c r="N958" s="10"/>
      <c r="O958" s="10"/>
      <c r="P958" s="10"/>
      <c r="Q958" s="10"/>
      <c r="R958" s="10"/>
      <c r="S958" s="10"/>
      <c r="T958" s="10"/>
      <c r="U958" s="10"/>
      <c r="V958" s="10"/>
      <c r="W958" s="10"/>
    </row>
    <row r="959" spans="1:23" ht="36.75" customHeight="1" x14ac:dyDescent="0.3">
      <c r="A959" s="4" t="str">
        <f>'Matriz Nº2 Análisis'!A959</f>
        <v>105. 5</v>
      </c>
      <c r="B959" s="13" t="str">
        <f>IF(A959&lt;1,'Matriz Nº1 Identificación'!F959,'Matriz Nº2 Análisis'!B959)</f>
        <v xml:space="preserve"> </v>
      </c>
      <c r="C959" s="13" t="str">
        <f>IFERROR(IF(A959&lt;1,'Matriz Nº1 Identificación'!B959,'Matriz Nº2 Análisis'!E959)," ")</f>
        <v xml:space="preserve"> </v>
      </c>
      <c r="D959" s="13" t="str">
        <f>IF(A959&lt;1,'Matriz Nº1 Identificación'!B959,'Matriz Nº2 Análisis'!I959)</f>
        <v xml:space="preserve"> </v>
      </c>
      <c r="E959" s="102"/>
      <c r="F959" s="103"/>
      <c r="G959" s="103"/>
      <c r="H959" s="103"/>
      <c r="I959" s="96" t="str">
        <f>IFERROR(VLOOKUP(D959,'Tabla 12'!$B$4:$E$6,3,FALSE)," ")</f>
        <v xml:space="preserve"> </v>
      </c>
      <c r="J959" s="95" t="str">
        <f>IFERROR(VLOOKUP(I959,'Tabla 12'!$D$5:$E$6,2,FALSE)," ")</f>
        <v xml:space="preserve"> </v>
      </c>
      <c r="K959" s="10"/>
      <c r="L959" s="10"/>
      <c r="M959" s="9"/>
      <c r="N959" s="10"/>
      <c r="O959" s="10"/>
      <c r="P959" s="10"/>
      <c r="Q959" s="10"/>
      <c r="R959" s="10"/>
      <c r="S959" s="10"/>
      <c r="T959" s="10"/>
      <c r="U959" s="10"/>
      <c r="V959" s="10"/>
      <c r="W959" s="10"/>
    </row>
    <row r="960" spans="1:23" ht="36.75" customHeight="1" x14ac:dyDescent="0.3">
      <c r="A960" s="4" t="str">
        <f>'Matriz Nº2 Análisis'!A960</f>
        <v>105. 6</v>
      </c>
      <c r="B960" s="13" t="str">
        <f>IF(A960&lt;1,'Matriz Nº1 Identificación'!F960,'Matriz Nº2 Análisis'!B960)</f>
        <v xml:space="preserve"> </v>
      </c>
      <c r="C960" s="13" t="str">
        <f>IFERROR(IF(A960&lt;1,'Matriz Nº1 Identificación'!B960,'Matriz Nº2 Análisis'!E960)," ")</f>
        <v xml:space="preserve"> </v>
      </c>
      <c r="D960" s="13" t="str">
        <f>IF(A960&lt;1,'Matriz Nº1 Identificación'!B960,'Matriz Nº2 Análisis'!I960)</f>
        <v xml:space="preserve"> </v>
      </c>
      <c r="E960" s="102"/>
      <c r="F960" s="103"/>
      <c r="G960" s="103"/>
      <c r="H960" s="103"/>
      <c r="I960" s="96" t="str">
        <f>IFERROR(VLOOKUP(D960,'Tabla 12'!$B$4:$E$6,3,FALSE)," ")</f>
        <v xml:space="preserve"> </v>
      </c>
      <c r="J960" s="95" t="str">
        <f>IFERROR(VLOOKUP(I960,'Tabla 12'!$D$5:$E$6,2,FALSE)," ")</f>
        <v xml:space="preserve"> </v>
      </c>
      <c r="K960" s="10"/>
      <c r="L960" s="10"/>
      <c r="M960" s="9"/>
      <c r="N960" s="10"/>
      <c r="O960" s="10"/>
      <c r="P960" s="10"/>
      <c r="Q960" s="10"/>
      <c r="R960" s="10"/>
      <c r="S960" s="10"/>
      <c r="T960" s="10"/>
      <c r="U960" s="10"/>
      <c r="V960" s="10"/>
      <c r="W960" s="10"/>
    </row>
    <row r="961" spans="1:23" ht="36.75" customHeight="1" thickBot="1" x14ac:dyDescent="0.35">
      <c r="A961" s="4" t="str">
        <f>'Matriz Nº2 Análisis'!A961</f>
        <v>105. 7</v>
      </c>
      <c r="B961" s="13" t="str">
        <f>IF(A961&lt;1,'Matriz Nº1 Identificación'!F961,'Matriz Nº2 Análisis'!B961)</f>
        <v xml:space="preserve"> </v>
      </c>
      <c r="C961" s="13" t="str">
        <f>IFERROR(IF(A961&lt;1,'Matriz Nº1 Identificación'!B961,'Matriz Nº2 Análisis'!E961)," ")</f>
        <v xml:space="preserve"> </v>
      </c>
      <c r="D961" s="13" t="str">
        <f>IF(A961&lt;1,'Matriz Nº1 Identificación'!B961,'Matriz Nº2 Análisis'!I961)</f>
        <v xml:space="preserve"> </v>
      </c>
      <c r="E961" s="102"/>
      <c r="F961" s="103"/>
      <c r="G961" s="103"/>
      <c r="H961" s="103"/>
      <c r="I961" s="96" t="str">
        <f>IFERROR(VLOOKUP(D961,'Tabla 12'!$B$4:$E$6,3,FALSE)," ")</f>
        <v xml:space="preserve"> </v>
      </c>
      <c r="J961" s="95" t="str">
        <f>IFERROR(VLOOKUP(I961,'Tabla 12'!$D$5:$E$6,2,FALSE)," ")</f>
        <v xml:space="preserve"> </v>
      </c>
      <c r="K961" s="10"/>
      <c r="L961" s="10"/>
      <c r="M961" s="9"/>
      <c r="N961" s="10"/>
      <c r="O961" s="10"/>
      <c r="P961" s="10"/>
      <c r="Q961" s="10"/>
      <c r="R961" s="10"/>
      <c r="S961" s="10"/>
      <c r="T961" s="10"/>
      <c r="U961" s="10"/>
      <c r="V961" s="10"/>
      <c r="W961" s="10"/>
    </row>
    <row r="962" spans="1:23" ht="34.5" customHeight="1" thickBot="1" x14ac:dyDescent="0.35">
      <c r="A962" s="73" t="str">
        <f>'Matriz Nº1 Identificación'!A962</f>
        <v xml:space="preserve">Objetivo Estratégico: </v>
      </c>
      <c r="B962" s="427">
        <f>+'Matriz Nº1 Identificación'!B962:H962</f>
        <v>0</v>
      </c>
      <c r="C962" s="428"/>
      <c r="D962" s="428"/>
      <c r="E962" s="428"/>
      <c r="F962" s="428"/>
      <c r="G962" s="428"/>
      <c r="H962" s="428"/>
      <c r="I962" s="428"/>
      <c r="J962" s="428"/>
    </row>
    <row r="963" spans="1:23" ht="34.5" customHeight="1" x14ac:dyDescent="0.3">
      <c r="A963" s="12" t="str">
        <f>'Matriz Nº1 Identificación'!A963</f>
        <v>Objetivo táctico</v>
      </c>
      <c r="B963" s="168" t="str">
        <f>+'Matriz Nº1 Identificación'!B963:H963</f>
        <v xml:space="preserve">106. </v>
      </c>
      <c r="C963" s="169"/>
      <c r="D963" s="169"/>
      <c r="E963" s="169"/>
      <c r="F963" s="170"/>
      <c r="G963" s="170"/>
      <c r="H963" s="170"/>
      <c r="I963" s="170"/>
      <c r="J963" s="171"/>
    </row>
    <row r="964" spans="1:23" ht="36.75" customHeight="1" x14ac:dyDescent="0.3">
      <c r="A964" s="4" t="str">
        <f>'Matriz Nº2 Análisis'!A964</f>
        <v>106. 1</v>
      </c>
      <c r="B964" s="13" t="str">
        <f>IF(A964&lt;1,'Matriz Nº1 Identificación'!F964,'Matriz Nº2 Análisis'!B964)</f>
        <v xml:space="preserve"> </v>
      </c>
      <c r="C964" s="13" t="str">
        <f>IFERROR(IF(A964&lt;1,'Matriz Nº1 Identificación'!B964,'Matriz Nº2 Análisis'!E964)," ")</f>
        <v xml:space="preserve"> </v>
      </c>
      <c r="D964" s="13" t="str">
        <f>IF(A964&lt;1,'Matriz Nº1 Identificación'!B964,'Matriz Nº2 Análisis'!I964)</f>
        <v xml:space="preserve"> </v>
      </c>
      <c r="E964" s="102"/>
      <c r="F964" s="103"/>
      <c r="G964" s="103"/>
      <c r="H964" s="103"/>
      <c r="I964" s="96" t="str">
        <f>IFERROR(VLOOKUP(D964,'Tabla 12'!$B$4:$E$6,3,FALSE)," ")</f>
        <v xml:space="preserve"> </v>
      </c>
      <c r="J964" s="95" t="str">
        <f>IFERROR(VLOOKUP(I964,'Tabla 12'!$D$5:$E$6,2,FALSE)," ")</f>
        <v xml:space="preserve"> </v>
      </c>
      <c r="K964" s="10"/>
      <c r="L964" s="10"/>
      <c r="M964" s="9"/>
      <c r="N964" s="10"/>
      <c r="O964" s="10"/>
      <c r="P964" s="10"/>
      <c r="Q964" s="10"/>
      <c r="R964" s="10"/>
      <c r="S964" s="10"/>
      <c r="T964" s="10"/>
      <c r="U964" s="10"/>
      <c r="V964" s="10"/>
      <c r="W964" s="10"/>
    </row>
    <row r="965" spans="1:23" ht="36.75" customHeight="1" x14ac:dyDescent="0.3">
      <c r="A965" s="4" t="str">
        <f>'Matriz Nº2 Análisis'!A965</f>
        <v>106. 2</v>
      </c>
      <c r="B965" s="13" t="str">
        <f>IF(A965&lt;1,'Matriz Nº1 Identificación'!F965,'Matriz Nº2 Análisis'!B965)</f>
        <v xml:space="preserve"> </v>
      </c>
      <c r="C965" s="13" t="str">
        <f>IFERROR(IF(A965&lt;1,'Matriz Nº1 Identificación'!B965,'Matriz Nº2 Análisis'!E965)," ")</f>
        <v xml:space="preserve"> </v>
      </c>
      <c r="D965" s="13" t="str">
        <f>IF(A965&lt;1,'Matriz Nº1 Identificación'!B965,'Matriz Nº2 Análisis'!I965)</f>
        <v xml:space="preserve"> </v>
      </c>
      <c r="E965" s="102"/>
      <c r="F965" s="103"/>
      <c r="G965" s="103"/>
      <c r="H965" s="103"/>
      <c r="I965" s="96" t="str">
        <f>IFERROR(VLOOKUP(D965,'Tabla 12'!$B$4:$E$6,3,FALSE)," ")</f>
        <v xml:space="preserve"> </v>
      </c>
      <c r="J965" s="95" t="str">
        <f>IFERROR(VLOOKUP(I965,'Tabla 12'!$D$5:$E$6,2,FALSE)," ")</f>
        <v xml:space="preserve"> </v>
      </c>
      <c r="K965" s="10"/>
      <c r="L965" s="10"/>
      <c r="M965" s="9"/>
      <c r="N965" s="10"/>
      <c r="O965" s="10"/>
      <c r="P965" s="10"/>
      <c r="Q965" s="10"/>
      <c r="R965" s="10"/>
      <c r="S965" s="10"/>
      <c r="T965" s="10"/>
      <c r="U965" s="10"/>
      <c r="V965" s="10"/>
      <c r="W965" s="10"/>
    </row>
    <row r="966" spans="1:23" ht="36.75" customHeight="1" x14ac:dyDescent="0.3">
      <c r="A966" s="4" t="str">
        <f>'Matriz Nº2 Análisis'!A966</f>
        <v>106. 3</v>
      </c>
      <c r="B966" s="13" t="str">
        <f>IF(A966&lt;1,'Matriz Nº1 Identificación'!F966,'Matriz Nº2 Análisis'!B966)</f>
        <v xml:space="preserve"> </v>
      </c>
      <c r="C966" s="13" t="str">
        <f>IFERROR(IF(A966&lt;1,'Matriz Nº1 Identificación'!B966,'Matriz Nº2 Análisis'!E966)," ")</f>
        <v xml:space="preserve"> </v>
      </c>
      <c r="D966" s="13" t="str">
        <f>IF(A966&lt;1,'Matriz Nº1 Identificación'!B966,'Matriz Nº2 Análisis'!I966)</f>
        <v xml:space="preserve"> </v>
      </c>
      <c r="E966" s="102"/>
      <c r="F966" s="103"/>
      <c r="G966" s="103"/>
      <c r="H966" s="103"/>
      <c r="I966" s="96" t="str">
        <f>IFERROR(VLOOKUP(D966,'Tabla 12'!$B$4:$E$6,3,FALSE)," ")</f>
        <v xml:space="preserve"> </v>
      </c>
      <c r="J966" s="95" t="str">
        <f>IFERROR(VLOOKUP(I966,'Tabla 12'!$D$5:$E$6,2,FALSE)," ")</f>
        <v xml:space="preserve"> </v>
      </c>
      <c r="K966" s="10"/>
      <c r="L966" s="10"/>
      <c r="M966" s="9"/>
      <c r="N966" s="10"/>
      <c r="O966" s="10"/>
      <c r="P966" s="10"/>
      <c r="Q966" s="10"/>
      <c r="R966" s="10"/>
      <c r="S966" s="10"/>
      <c r="T966" s="10"/>
      <c r="U966" s="10"/>
      <c r="V966" s="10"/>
      <c r="W966" s="10"/>
    </row>
    <row r="967" spans="1:23" ht="36.75" customHeight="1" x14ac:dyDescent="0.3">
      <c r="A967" s="4" t="str">
        <f>'Matriz Nº2 Análisis'!A967</f>
        <v>106. 4</v>
      </c>
      <c r="B967" s="13" t="str">
        <f>IF(A967&lt;1,'Matriz Nº1 Identificación'!F967,'Matriz Nº2 Análisis'!B967)</f>
        <v xml:space="preserve"> </v>
      </c>
      <c r="C967" s="13" t="str">
        <f>IFERROR(IF(A967&lt;1,'Matriz Nº1 Identificación'!B967,'Matriz Nº2 Análisis'!E967)," ")</f>
        <v xml:space="preserve"> </v>
      </c>
      <c r="D967" s="13" t="str">
        <f>IF(A967&lt;1,'Matriz Nº1 Identificación'!B967,'Matriz Nº2 Análisis'!I967)</f>
        <v xml:space="preserve"> </v>
      </c>
      <c r="E967" s="102"/>
      <c r="F967" s="103"/>
      <c r="G967" s="103"/>
      <c r="H967" s="103"/>
      <c r="I967" s="96" t="str">
        <f>IFERROR(VLOOKUP(D967,'Tabla 12'!$B$4:$E$6,3,FALSE)," ")</f>
        <v xml:space="preserve"> </v>
      </c>
      <c r="J967" s="95" t="str">
        <f>IFERROR(VLOOKUP(I967,'Tabla 12'!$D$5:$E$6,2,FALSE)," ")</f>
        <v xml:space="preserve"> </v>
      </c>
      <c r="K967" s="10"/>
      <c r="L967" s="10"/>
      <c r="M967" s="9"/>
      <c r="N967" s="10"/>
      <c r="O967" s="10"/>
      <c r="P967" s="10"/>
      <c r="Q967" s="10"/>
      <c r="R967" s="10"/>
      <c r="S967" s="10"/>
      <c r="T967" s="10"/>
      <c r="U967" s="10"/>
      <c r="V967" s="10"/>
      <c r="W967" s="10"/>
    </row>
    <row r="968" spans="1:23" ht="36.75" customHeight="1" x14ac:dyDescent="0.3">
      <c r="A968" s="4" t="str">
        <f>'Matriz Nº2 Análisis'!A968</f>
        <v>106. 5</v>
      </c>
      <c r="B968" s="13" t="str">
        <f>IF(A968&lt;1,'Matriz Nº1 Identificación'!F968,'Matriz Nº2 Análisis'!B968)</f>
        <v xml:space="preserve"> </v>
      </c>
      <c r="C968" s="13" t="str">
        <f>IFERROR(IF(A968&lt;1,'Matriz Nº1 Identificación'!B968,'Matriz Nº2 Análisis'!E968)," ")</f>
        <v xml:space="preserve"> </v>
      </c>
      <c r="D968" s="13" t="str">
        <f>IF(A968&lt;1,'Matriz Nº1 Identificación'!B968,'Matriz Nº2 Análisis'!I968)</f>
        <v xml:space="preserve"> </v>
      </c>
      <c r="E968" s="102"/>
      <c r="F968" s="103"/>
      <c r="G968" s="103"/>
      <c r="H968" s="103"/>
      <c r="I968" s="96" t="str">
        <f>IFERROR(VLOOKUP(D968,'Tabla 12'!$B$4:$E$6,3,FALSE)," ")</f>
        <v xml:space="preserve"> </v>
      </c>
      <c r="J968" s="95" t="str">
        <f>IFERROR(VLOOKUP(I968,'Tabla 12'!$D$5:$E$6,2,FALSE)," ")</f>
        <v xml:space="preserve"> </v>
      </c>
      <c r="K968" s="10"/>
      <c r="L968" s="10"/>
      <c r="M968" s="9"/>
      <c r="N968" s="10"/>
      <c r="O968" s="10"/>
      <c r="P968" s="10"/>
      <c r="Q968" s="10"/>
      <c r="R968" s="10"/>
      <c r="S968" s="10"/>
      <c r="T968" s="10"/>
      <c r="U968" s="10"/>
      <c r="V968" s="10"/>
      <c r="W968" s="10"/>
    </row>
    <row r="969" spans="1:23" ht="36.75" customHeight="1" x14ac:dyDescent="0.3">
      <c r="A969" s="4" t="str">
        <f>'Matriz Nº2 Análisis'!A969</f>
        <v>106. 6</v>
      </c>
      <c r="B969" s="13" t="str">
        <f>IF(A969&lt;1,'Matriz Nº1 Identificación'!F969,'Matriz Nº2 Análisis'!B969)</f>
        <v xml:space="preserve"> </v>
      </c>
      <c r="C969" s="13" t="str">
        <f>IFERROR(IF(A969&lt;1,'Matriz Nº1 Identificación'!B969,'Matriz Nº2 Análisis'!E969)," ")</f>
        <v xml:space="preserve"> </v>
      </c>
      <c r="D969" s="13" t="str">
        <f>IF(A969&lt;1,'Matriz Nº1 Identificación'!B969,'Matriz Nº2 Análisis'!I969)</f>
        <v xml:space="preserve"> </v>
      </c>
      <c r="E969" s="102"/>
      <c r="F969" s="103"/>
      <c r="G969" s="103"/>
      <c r="H969" s="103"/>
      <c r="I969" s="96" t="str">
        <f>IFERROR(VLOOKUP(D969,'Tabla 12'!$B$4:$E$6,3,FALSE)," ")</f>
        <v xml:space="preserve"> </v>
      </c>
      <c r="J969" s="95" t="str">
        <f>IFERROR(VLOOKUP(I969,'Tabla 12'!$D$5:$E$6,2,FALSE)," ")</f>
        <v xml:space="preserve"> </v>
      </c>
      <c r="K969" s="10"/>
      <c r="L969" s="10"/>
      <c r="M969" s="9"/>
      <c r="N969" s="10"/>
      <c r="O969" s="10"/>
      <c r="P969" s="10"/>
      <c r="Q969" s="10"/>
      <c r="R969" s="10"/>
      <c r="S969" s="10"/>
      <c r="T969" s="10"/>
      <c r="U969" s="10"/>
      <c r="V969" s="10"/>
      <c r="W969" s="10"/>
    </row>
    <row r="970" spans="1:23" ht="36.75" customHeight="1" thickBot="1" x14ac:dyDescent="0.35">
      <c r="A970" s="4" t="str">
        <f>'Matriz Nº2 Análisis'!A970</f>
        <v>106. 7</v>
      </c>
      <c r="B970" s="13" t="str">
        <f>IF(A970&lt;1,'Matriz Nº1 Identificación'!F970,'Matriz Nº2 Análisis'!B970)</f>
        <v xml:space="preserve"> </v>
      </c>
      <c r="C970" s="13" t="str">
        <f>IFERROR(IF(A970&lt;1,'Matriz Nº1 Identificación'!B970,'Matriz Nº2 Análisis'!E970)," ")</f>
        <v xml:space="preserve"> </v>
      </c>
      <c r="D970" s="13" t="str">
        <f>IF(A970&lt;1,'Matriz Nº1 Identificación'!B970,'Matriz Nº2 Análisis'!I970)</f>
        <v xml:space="preserve"> </v>
      </c>
      <c r="E970" s="102"/>
      <c r="F970" s="103"/>
      <c r="G970" s="103"/>
      <c r="H970" s="103"/>
      <c r="I970" s="96" t="str">
        <f>IFERROR(VLOOKUP(D970,'Tabla 12'!$B$4:$E$6,3,FALSE)," ")</f>
        <v xml:space="preserve"> </v>
      </c>
      <c r="J970" s="95" t="str">
        <f>IFERROR(VLOOKUP(I970,'Tabla 12'!$D$5:$E$6,2,FALSE)," ")</f>
        <v xml:space="preserve"> </v>
      </c>
      <c r="K970" s="10"/>
      <c r="L970" s="10"/>
      <c r="M970" s="9"/>
      <c r="N970" s="10"/>
      <c r="O970" s="10"/>
      <c r="P970" s="10"/>
      <c r="Q970" s="10"/>
      <c r="R970" s="10"/>
      <c r="S970" s="10"/>
      <c r="T970" s="10"/>
      <c r="U970" s="10"/>
      <c r="V970" s="10"/>
      <c r="W970" s="10"/>
    </row>
    <row r="971" spans="1:23" ht="34.5" customHeight="1" thickBot="1" x14ac:dyDescent="0.35">
      <c r="A971" s="73" t="str">
        <f>'Matriz Nº1 Identificación'!A971</f>
        <v xml:space="preserve">Objetivo Estratégico: </v>
      </c>
      <c r="B971" s="427">
        <f>+'Matriz Nº1 Identificación'!B971:H971</f>
        <v>0</v>
      </c>
      <c r="C971" s="428"/>
      <c r="D971" s="428"/>
      <c r="E971" s="428"/>
      <c r="F971" s="428"/>
      <c r="G971" s="428"/>
      <c r="H971" s="428"/>
      <c r="I971" s="428"/>
      <c r="J971" s="428"/>
    </row>
    <row r="972" spans="1:23" ht="34.5" customHeight="1" x14ac:dyDescent="0.3">
      <c r="A972" s="12" t="str">
        <f>'Matriz Nº1 Identificación'!A972</f>
        <v>Objetivo táctico</v>
      </c>
      <c r="B972" s="168" t="str">
        <f>+'Matriz Nº1 Identificación'!B972:H972</f>
        <v xml:space="preserve">107. </v>
      </c>
      <c r="C972" s="169"/>
      <c r="D972" s="169"/>
      <c r="E972" s="169"/>
      <c r="F972" s="170"/>
      <c r="G972" s="170"/>
      <c r="H972" s="170"/>
      <c r="I972" s="170"/>
      <c r="J972" s="171"/>
    </row>
    <row r="973" spans="1:23" ht="36.75" customHeight="1" x14ac:dyDescent="0.3">
      <c r="A973" s="4" t="str">
        <f>'Matriz Nº2 Análisis'!A973</f>
        <v>107. 1</v>
      </c>
      <c r="B973" s="13" t="str">
        <f>IF(A973&lt;1,'Matriz Nº1 Identificación'!F973,'Matriz Nº2 Análisis'!B973)</f>
        <v xml:space="preserve"> </v>
      </c>
      <c r="C973" s="13" t="str">
        <f>IFERROR(IF(A973&lt;1,'Matriz Nº1 Identificación'!B973,'Matriz Nº2 Análisis'!E973)," ")</f>
        <v xml:space="preserve"> </v>
      </c>
      <c r="D973" s="13" t="str">
        <f>IF(A973&lt;1,'Matriz Nº1 Identificación'!B973,'Matriz Nº2 Análisis'!I973)</f>
        <v xml:space="preserve"> </v>
      </c>
      <c r="E973" s="102"/>
      <c r="F973" s="103"/>
      <c r="G973" s="103"/>
      <c r="H973" s="103"/>
      <c r="I973" s="96" t="str">
        <f>IFERROR(VLOOKUP(D973,'Tabla 12'!$B$4:$E$6,3,FALSE)," ")</f>
        <v xml:space="preserve"> </v>
      </c>
      <c r="J973" s="95" t="str">
        <f>IFERROR(VLOOKUP(I973,'Tabla 12'!$D$5:$E$6,2,FALSE)," ")</f>
        <v xml:space="preserve"> </v>
      </c>
      <c r="K973" s="10"/>
      <c r="L973" s="10"/>
      <c r="M973" s="9"/>
      <c r="N973" s="10"/>
      <c r="O973" s="10"/>
      <c r="P973" s="10"/>
      <c r="Q973" s="10"/>
      <c r="R973" s="10"/>
      <c r="S973" s="10"/>
      <c r="T973" s="10"/>
      <c r="U973" s="10"/>
      <c r="V973" s="10"/>
      <c r="W973" s="10"/>
    </row>
    <row r="974" spans="1:23" ht="36.75" customHeight="1" x14ac:dyDescent="0.3">
      <c r="A974" s="4" t="str">
        <f>'Matriz Nº2 Análisis'!A974</f>
        <v>107. 2</v>
      </c>
      <c r="B974" s="13" t="str">
        <f>IF(A974&lt;1,'Matriz Nº1 Identificación'!F974,'Matriz Nº2 Análisis'!B974)</f>
        <v xml:space="preserve"> </v>
      </c>
      <c r="C974" s="13" t="str">
        <f>IFERROR(IF(A974&lt;1,'Matriz Nº1 Identificación'!B974,'Matriz Nº2 Análisis'!E974)," ")</f>
        <v xml:space="preserve"> </v>
      </c>
      <c r="D974" s="13" t="str">
        <f>IF(A974&lt;1,'Matriz Nº1 Identificación'!B974,'Matriz Nº2 Análisis'!I974)</f>
        <v xml:space="preserve"> </v>
      </c>
      <c r="E974" s="102"/>
      <c r="F974" s="103"/>
      <c r="G974" s="103"/>
      <c r="H974" s="103"/>
      <c r="I974" s="96" t="str">
        <f>IFERROR(VLOOKUP(D974,'Tabla 12'!$B$4:$E$6,3,FALSE)," ")</f>
        <v xml:space="preserve"> </v>
      </c>
      <c r="J974" s="95" t="str">
        <f>IFERROR(VLOOKUP(I974,'Tabla 12'!$D$5:$E$6,2,FALSE)," ")</f>
        <v xml:space="preserve"> </v>
      </c>
      <c r="K974" s="10"/>
      <c r="L974" s="10"/>
      <c r="M974" s="9"/>
      <c r="N974" s="10"/>
      <c r="O974" s="10"/>
      <c r="P974" s="10"/>
      <c r="Q974" s="10"/>
      <c r="R974" s="10"/>
      <c r="S974" s="10"/>
      <c r="T974" s="10"/>
      <c r="U974" s="10"/>
      <c r="V974" s="10"/>
      <c r="W974" s="10"/>
    </row>
    <row r="975" spans="1:23" ht="36.75" customHeight="1" x14ac:dyDescent="0.3">
      <c r="A975" s="4" t="str">
        <f>'Matriz Nº2 Análisis'!A975</f>
        <v>107. 3</v>
      </c>
      <c r="B975" s="13" t="str">
        <f>IF(A975&lt;1,'Matriz Nº1 Identificación'!F975,'Matriz Nº2 Análisis'!B975)</f>
        <v xml:space="preserve"> </v>
      </c>
      <c r="C975" s="13" t="str">
        <f>IFERROR(IF(A975&lt;1,'Matriz Nº1 Identificación'!B975,'Matriz Nº2 Análisis'!E975)," ")</f>
        <v xml:space="preserve"> </v>
      </c>
      <c r="D975" s="13" t="str">
        <f>IF(A975&lt;1,'Matriz Nº1 Identificación'!B975,'Matriz Nº2 Análisis'!I975)</f>
        <v xml:space="preserve"> </v>
      </c>
      <c r="E975" s="102"/>
      <c r="F975" s="103"/>
      <c r="G975" s="103"/>
      <c r="H975" s="103"/>
      <c r="I975" s="96" t="str">
        <f>IFERROR(VLOOKUP(D975,'Tabla 12'!$B$4:$E$6,3,FALSE)," ")</f>
        <v xml:space="preserve"> </v>
      </c>
      <c r="J975" s="95" t="str">
        <f>IFERROR(VLOOKUP(I975,'Tabla 12'!$D$5:$E$6,2,FALSE)," ")</f>
        <v xml:space="preserve"> </v>
      </c>
      <c r="K975" s="10"/>
      <c r="L975" s="10"/>
      <c r="M975" s="9"/>
      <c r="N975" s="10"/>
      <c r="O975" s="10"/>
      <c r="P975" s="10"/>
      <c r="Q975" s="10"/>
      <c r="R975" s="10"/>
      <c r="S975" s="10"/>
      <c r="T975" s="10"/>
      <c r="U975" s="10"/>
      <c r="V975" s="10"/>
      <c r="W975" s="10"/>
    </row>
    <row r="976" spans="1:23" ht="36.75" customHeight="1" x14ac:dyDescent="0.3">
      <c r="A976" s="4" t="str">
        <f>'Matriz Nº2 Análisis'!A976</f>
        <v>107. 4</v>
      </c>
      <c r="B976" s="13" t="str">
        <f>IF(A976&lt;1,'Matriz Nº1 Identificación'!F976,'Matriz Nº2 Análisis'!B976)</f>
        <v xml:space="preserve"> </v>
      </c>
      <c r="C976" s="13" t="str">
        <f>IFERROR(IF(A976&lt;1,'Matriz Nº1 Identificación'!B976,'Matriz Nº2 Análisis'!E976)," ")</f>
        <v xml:space="preserve"> </v>
      </c>
      <c r="D976" s="13" t="str">
        <f>IF(A976&lt;1,'Matriz Nº1 Identificación'!B976,'Matriz Nº2 Análisis'!I976)</f>
        <v xml:space="preserve"> </v>
      </c>
      <c r="E976" s="102"/>
      <c r="F976" s="103"/>
      <c r="G976" s="103"/>
      <c r="H976" s="103"/>
      <c r="I976" s="96" t="str">
        <f>IFERROR(VLOOKUP(D976,'Tabla 12'!$B$4:$E$6,3,FALSE)," ")</f>
        <v xml:space="preserve"> </v>
      </c>
      <c r="J976" s="95" t="str">
        <f>IFERROR(VLOOKUP(I976,'Tabla 12'!$D$5:$E$6,2,FALSE)," ")</f>
        <v xml:space="preserve"> </v>
      </c>
      <c r="K976" s="10"/>
      <c r="L976" s="10"/>
      <c r="M976" s="9"/>
      <c r="N976" s="10"/>
      <c r="O976" s="10"/>
      <c r="P976" s="10"/>
      <c r="Q976" s="10"/>
      <c r="R976" s="10"/>
      <c r="S976" s="10"/>
      <c r="T976" s="10"/>
      <c r="U976" s="10"/>
      <c r="V976" s="10"/>
      <c r="W976" s="10"/>
    </row>
    <row r="977" spans="1:23" ht="36.75" customHeight="1" x14ac:dyDescent="0.3">
      <c r="A977" s="4" t="str">
        <f>'Matriz Nº2 Análisis'!A977</f>
        <v>107. 5</v>
      </c>
      <c r="B977" s="13" t="str">
        <f>IF(A977&lt;1,'Matriz Nº1 Identificación'!F977,'Matriz Nº2 Análisis'!B977)</f>
        <v xml:space="preserve"> </v>
      </c>
      <c r="C977" s="13" t="str">
        <f>IFERROR(IF(A977&lt;1,'Matriz Nº1 Identificación'!B977,'Matriz Nº2 Análisis'!E977)," ")</f>
        <v xml:space="preserve"> </v>
      </c>
      <c r="D977" s="13" t="str">
        <f>IF(A977&lt;1,'Matriz Nº1 Identificación'!B977,'Matriz Nº2 Análisis'!I977)</f>
        <v xml:space="preserve"> </v>
      </c>
      <c r="E977" s="102"/>
      <c r="F977" s="103"/>
      <c r="G977" s="103"/>
      <c r="H977" s="103"/>
      <c r="I977" s="96" t="str">
        <f>IFERROR(VLOOKUP(D977,'Tabla 12'!$B$4:$E$6,3,FALSE)," ")</f>
        <v xml:space="preserve"> </v>
      </c>
      <c r="J977" s="95" t="str">
        <f>IFERROR(VLOOKUP(I977,'Tabla 12'!$D$5:$E$6,2,FALSE)," ")</f>
        <v xml:space="preserve"> </v>
      </c>
      <c r="K977" s="10"/>
      <c r="L977" s="10"/>
      <c r="M977" s="9"/>
      <c r="N977" s="10"/>
      <c r="O977" s="10"/>
      <c r="P977" s="10"/>
      <c r="Q977" s="10"/>
      <c r="R977" s="10"/>
      <c r="S977" s="10"/>
      <c r="T977" s="10"/>
      <c r="U977" s="10"/>
      <c r="V977" s="10"/>
      <c r="W977" s="10"/>
    </row>
    <row r="978" spans="1:23" ht="36.75" customHeight="1" x14ac:dyDescent="0.3">
      <c r="A978" s="4" t="str">
        <f>'Matriz Nº2 Análisis'!A978</f>
        <v>107. 6</v>
      </c>
      <c r="B978" s="13" t="str">
        <f>IF(A978&lt;1,'Matriz Nº1 Identificación'!F978,'Matriz Nº2 Análisis'!B978)</f>
        <v xml:space="preserve"> </v>
      </c>
      <c r="C978" s="13" t="str">
        <f>IFERROR(IF(A978&lt;1,'Matriz Nº1 Identificación'!B978,'Matriz Nº2 Análisis'!E978)," ")</f>
        <v xml:space="preserve"> </v>
      </c>
      <c r="D978" s="13" t="str">
        <f>IF(A978&lt;1,'Matriz Nº1 Identificación'!B978,'Matriz Nº2 Análisis'!I978)</f>
        <v xml:space="preserve"> </v>
      </c>
      <c r="E978" s="102"/>
      <c r="F978" s="103"/>
      <c r="G978" s="103"/>
      <c r="H978" s="103"/>
      <c r="I978" s="96" t="str">
        <f>IFERROR(VLOOKUP(D978,'Tabla 12'!$B$4:$E$6,3,FALSE)," ")</f>
        <v xml:space="preserve"> </v>
      </c>
      <c r="J978" s="95" t="str">
        <f>IFERROR(VLOOKUP(I978,'Tabla 12'!$D$5:$E$6,2,FALSE)," ")</f>
        <v xml:space="preserve"> </v>
      </c>
      <c r="K978" s="10"/>
      <c r="L978" s="10"/>
      <c r="M978" s="9"/>
      <c r="N978" s="10"/>
      <c r="O978" s="10"/>
      <c r="P978" s="10"/>
      <c r="Q978" s="10"/>
      <c r="R978" s="10"/>
      <c r="S978" s="10"/>
      <c r="T978" s="10"/>
      <c r="U978" s="10"/>
      <c r="V978" s="10"/>
      <c r="W978" s="10"/>
    </row>
    <row r="979" spans="1:23" ht="36.75" customHeight="1" thickBot="1" x14ac:dyDescent="0.35">
      <c r="A979" s="4" t="str">
        <f>'Matriz Nº2 Análisis'!A979</f>
        <v>107. 7</v>
      </c>
      <c r="B979" s="13" t="str">
        <f>IF(A979&lt;1,'Matriz Nº1 Identificación'!F979,'Matriz Nº2 Análisis'!B979)</f>
        <v xml:space="preserve"> </v>
      </c>
      <c r="C979" s="13" t="str">
        <f>IFERROR(IF(A979&lt;1,'Matriz Nº1 Identificación'!B979,'Matriz Nº2 Análisis'!E979)," ")</f>
        <v xml:space="preserve"> </v>
      </c>
      <c r="D979" s="13" t="str">
        <f>IF(A979&lt;1,'Matriz Nº1 Identificación'!B979,'Matriz Nº2 Análisis'!I979)</f>
        <v xml:space="preserve"> </v>
      </c>
      <c r="E979" s="102"/>
      <c r="F979" s="103"/>
      <c r="G979" s="103"/>
      <c r="H979" s="103"/>
      <c r="I979" s="96" t="str">
        <f>IFERROR(VLOOKUP(D979,'Tabla 12'!$B$4:$E$6,3,FALSE)," ")</f>
        <v xml:space="preserve"> </v>
      </c>
      <c r="J979" s="95" t="str">
        <f>IFERROR(VLOOKUP(I979,'Tabla 12'!$D$5:$E$6,2,FALSE)," ")</f>
        <v xml:space="preserve"> </v>
      </c>
      <c r="K979" s="10"/>
      <c r="L979" s="10"/>
      <c r="M979" s="9"/>
      <c r="N979" s="10"/>
      <c r="O979" s="10"/>
      <c r="P979" s="10"/>
      <c r="Q979" s="10"/>
      <c r="R979" s="10"/>
      <c r="S979" s="10"/>
      <c r="T979" s="10"/>
      <c r="U979" s="10"/>
      <c r="V979" s="10"/>
      <c r="W979" s="10"/>
    </row>
    <row r="980" spans="1:23" ht="34.5" customHeight="1" thickBot="1" x14ac:dyDescent="0.35">
      <c r="A980" s="73" t="str">
        <f>'Matriz Nº1 Identificación'!A980</f>
        <v xml:space="preserve">Objetivo Estratégico: </v>
      </c>
      <c r="B980" s="427">
        <f>+'Matriz Nº1 Identificación'!B980:H980</f>
        <v>0</v>
      </c>
      <c r="C980" s="428"/>
      <c r="D980" s="428"/>
      <c r="E980" s="428"/>
      <c r="F980" s="428"/>
      <c r="G980" s="428"/>
      <c r="H980" s="428"/>
      <c r="I980" s="428"/>
      <c r="J980" s="428"/>
    </row>
    <row r="981" spans="1:23" ht="34.5" customHeight="1" x14ac:dyDescent="0.3">
      <c r="A981" s="12" t="str">
        <f>'Matriz Nº1 Identificación'!A981</f>
        <v>Objetivo táctico</v>
      </c>
      <c r="B981" s="168" t="str">
        <f>+'Matriz Nº1 Identificación'!B981:H981</f>
        <v xml:space="preserve">108. </v>
      </c>
      <c r="C981" s="169"/>
      <c r="D981" s="169"/>
      <c r="E981" s="169"/>
      <c r="F981" s="170"/>
      <c r="G981" s="170"/>
      <c r="H981" s="170"/>
      <c r="I981" s="170"/>
      <c r="J981" s="171"/>
    </row>
    <row r="982" spans="1:23" ht="36.75" customHeight="1" x14ac:dyDescent="0.3">
      <c r="A982" s="4" t="str">
        <f>'Matriz Nº2 Análisis'!A982</f>
        <v>108. 1</v>
      </c>
      <c r="B982" s="13" t="str">
        <f>IF(A982&lt;1,'Matriz Nº1 Identificación'!F982,'Matriz Nº2 Análisis'!B982)</f>
        <v xml:space="preserve"> </v>
      </c>
      <c r="C982" s="13" t="str">
        <f>IFERROR(IF(A982&lt;1,'Matriz Nº1 Identificación'!B982,'Matriz Nº2 Análisis'!E982)," ")</f>
        <v xml:space="preserve"> </v>
      </c>
      <c r="D982" s="13" t="str">
        <f>IF(A982&lt;1,'Matriz Nº1 Identificación'!B982,'Matriz Nº2 Análisis'!I982)</f>
        <v xml:space="preserve"> </v>
      </c>
      <c r="E982" s="102"/>
      <c r="F982" s="103"/>
      <c r="G982" s="103"/>
      <c r="H982" s="103"/>
      <c r="I982" s="96" t="str">
        <f>IFERROR(VLOOKUP(D982,'Tabla 12'!$B$4:$E$6,3,FALSE)," ")</f>
        <v xml:space="preserve"> </v>
      </c>
      <c r="J982" s="95" t="str">
        <f>IFERROR(VLOOKUP(I982,'Tabla 12'!$D$5:$E$6,2,FALSE)," ")</f>
        <v xml:space="preserve"> </v>
      </c>
      <c r="K982" s="10"/>
      <c r="L982" s="10"/>
      <c r="M982" s="9"/>
      <c r="N982" s="10"/>
      <c r="O982" s="10"/>
      <c r="P982" s="10"/>
      <c r="Q982" s="10"/>
      <c r="R982" s="10"/>
      <c r="S982" s="10"/>
      <c r="T982" s="10"/>
      <c r="U982" s="10"/>
      <c r="V982" s="10"/>
      <c r="W982" s="10"/>
    </row>
    <row r="983" spans="1:23" ht="36.75" customHeight="1" x14ac:dyDescent="0.3">
      <c r="A983" s="4" t="str">
        <f>'Matriz Nº2 Análisis'!A983</f>
        <v>108. 2</v>
      </c>
      <c r="B983" s="13" t="str">
        <f>IF(A983&lt;1,'Matriz Nº1 Identificación'!F983,'Matriz Nº2 Análisis'!B983)</f>
        <v xml:space="preserve"> </v>
      </c>
      <c r="C983" s="13" t="str">
        <f>IFERROR(IF(A983&lt;1,'Matriz Nº1 Identificación'!B983,'Matriz Nº2 Análisis'!E983)," ")</f>
        <v xml:space="preserve"> </v>
      </c>
      <c r="D983" s="13" t="str">
        <f>IF(A983&lt;1,'Matriz Nº1 Identificación'!B983,'Matriz Nº2 Análisis'!I983)</f>
        <v xml:space="preserve"> </v>
      </c>
      <c r="E983" s="102"/>
      <c r="F983" s="103"/>
      <c r="G983" s="103"/>
      <c r="H983" s="103"/>
      <c r="I983" s="96" t="str">
        <f>IFERROR(VLOOKUP(D983,'Tabla 12'!$B$4:$E$6,3,FALSE)," ")</f>
        <v xml:space="preserve"> </v>
      </c>
      <c r="J983" s="95" t="str">
        <f>IFERROR(VLOOKUP(I983,'Tabla 12'!$D$5:$E$6,2,FALSE)," ")</f>
        <v xml:space="preserve"> </v>
      </c>
      <c r="K983" s="10"/>
      <c r="L983" s="10"/>
      <c r="M983" s="9"/>
      <c r="N983" s="10"/>
      <c r="O983" s="10"/>
      <c r="P983" s="10"/>
      <c r="Q983" s="10"/>
      <c r="R983" s="10"/>
      <c r="S983" s="10"/>
      <c r="T983" s="10"/>
      <c r="U983" s="10"/>
      <c r="V983" s="10"/>
      <c r="W983" s="10"/>
    </row>
    <row r="984" spans="1:23" ht="36.75" customHeight="1" x14ac:dyDescent="0.3">
      <c r="A984" s="4" t="str">
        <f>'Matriz Nº2 Análisis'!A984</f>
        <v>108. 3</v>
      </c>
      <c r="B984" s="13" t="str">
        <f>IF(A984&lt;1,'Matriz Nº1 Identificación'!F984,'Matriz Nº2 Análisis'!B984)</f>
        <v xml:space="preserve"> </v>
      </c>
      <c r="C984" s="13" t="str">
        <f>IFERROR(IF(A984&lt;1,'Matriz Nº1 Identificación'!B984,'Matriz Nº2 Análisis'!E984)," ")</f>
        <v xml:space="preserve"> </v>
      </c>
      <c r="D984" s="13" t="str">
        <f>IF(A984&lt;1,'Matriz Nº1 Identificación'!B984,'Matriz Nº2 Análisis'!I984)</f>
        <v xml:space="preserve"> </v>
      </c>
      <c r="E984" s="102"/>
      <c r="F984" s="103"/>
      <c r="G984" s="103"/>
      <c r="H984" s="103"/>
      <c r="I984" s="96" t="str">
        <f>IFERROR(VLOOKUP(D984,'Tabla 12'!$B$4:$E$6,3,FALSE)," ")</f>
        <v xml:space="preserve"> </v>
      </c>
      <c r="J984" s="95" t="str">
        <f>IFERROR(VLOOKUP(I984,'Tabla 12'!$D$5:$E$6,2,FALSE)," ")</f>
        <v xml:space="preserve"> </v>
      </c>
      <c r="K984" s="10"/>
      <c r="L984" s="10"/>
      <c r="M984" s="9"/>
      <c r="N984" s="10"/>
      <c r="O984" s="10"/>
      <c r="P984" s="10"/>
      <c r="Q984" s="10"/>
      <c r="R984" s="10"/>
      <c r="S984" s="10"/>
      <c r="T984" s="10"/>
      <c r="U984" s="10"/>
      <c r="V984" s="10"/>
      <c r="W984" s="10"/>
    </row>
    <row r="985" spans="1:23" ht="36.75" customHeight="1" x14ac:dyDescent="0.3">
      <c r="A985" s="4" t="str">
        <f>'Matriz Nº2 Análisis'!A985</f>
        <v>108. 4</v>
      </c>
      <c r="B985" s="13" t="str">
        <f>IF(A985&lt;1,'Matriz Nº1 Identificación'!F985,'Matriz Nº2 Análisis'!B985)</f>
        <v xml:space="preserve"> </v>
      </c>
      <c r="C985" s="13" t="str">
        <f>IFERROR(IF(A985&lt;1,'Matriz Nº1 Identificación'!B985,'Matriz Nº2 Análisis'!E985)," ")</f>
        <v xml:space="preserve"> </v>
      </c>
      <c r="D985" s="13" t="str">
        <f>IF(A985&lt;1,'Matriz Nº1 Identificación'!B985,'Matriz Nº2 Análisis'!I985)</f>
        <v xml:space="preserve"> </v>
      </c>
      <c r="E985" s="102"/>
      <c r="F985" s="103"/>
      <c r="G985" s="103"/>
      <c r="H985" s="103"/>
      <c r="I985" s="96" t="str">
        <f>IFERROR(VLOOKUP(D985,'Tabla 12'!$B$4:$E$6,3,FALSE)," ")</f>
        <v xml:space="preserve"> </v>
      </c>
      <c r="J985" s="95" t="str">
        <f>IFERROR(VLOOKUP(I985,'Tabla 12'!$D$5:$E$6,2,FALSE)," ")</f>
        <v xml:space="preserve"> </v>
      </c>
      <c r="K985" s="10"/>
      <c r="L985" s="10"/>
      <c r="M985" s="9"/>
      <c r="N985" s="10"/>
      <c r="O985" s="10"/>
      <c r="P985" s="10"/>
      <c r="Q985" s="10"/>
      <c r="R985" s="10"/>
      <c r="S985" s="10"/>
      <c r="T985" s="10"/>
      <c r="U985" s="10"/>
      <c r="V985" s="10"/>
      <c r="W985" s="10"/>
    </row>
    <row r="986" spans="1:23" ht="36.75" customHeight="1" x14ac:dyDescent="0.3">
      <c r="A986" s="4" t="str">
        <f>'Matriz Nº2 Análisis'!A986</f>
        <v>108. 5</v>
      </c>
      <c r="B986" s="13" t="str">
        <f>IF(A986&lt;1,'Matriz Nº1 Identificación'!F986,'Matriz Nº2 Análisis'!B986)</f>
        <v xml:space="preserve"> </v>
      </c>
      <c r="C986" s="13" t="str">
        <f>IFERROR(IF(A986&lt;1,'Matriz Nº1 Identificación'!B986,'Matriz Nº2 Análisis'!E986)," ")</f>
        <v xml:space="preserve"> </v>
      </c>
      <c r="D986" s="13" t="str">
        <f>IF(A986&lt;1,'Matriz Nº1 Identificación'!B986,'Matriz Nº2 Análisis'!I986)</f>
        <v xml:space="preserve"> </v>
      </c>
      <c r="E986" s="102"/>
      <c r="F986" s="103"/>
      <c r="G986" s="103"/>
      <c r="H986" s="103"/>
      <c r="I986" s="96" t="str">
        <f>IFERROR(VLOOKUP(D986,'Tabla 12'!$B$4:$E$6,3,FALSE)," ")</f>
        <v xml:space="preserve"> </v>
      </c>
      <c r="J986" s="95" t="str">
        <f>IFERROR(VLOOKUP(I986,'Tabla 12'!$D$5:$E$6,2,FALSE)," ")</f>
        <v xml:space="preserve"> </v>
      </c>
      <c r="K986" s="10"/>
      <c r="L986" s="10"/>
      <c r="M986" s="9"/>
      <c r="N986" s="10"/>
      <c r="O986" s="10"/>
      <c r="P986" s="10"/>
      <c r="Q986" s="10"/>
      <c r="R986" s="10"/>
      <c r="S986" s="10"/>
      <c r="T986" s="10"/>
      <c r="U986" s="10"/>
      <c r="V986" s="10"/>
      <c r="W986" s="10"/>
    </row>
    <row r="987" spans="1:23" ht="36.75" customHeight="1" x14ac:dyDescent="0.3">
      <c r="A987" s="4" t="str">
        <f>'Matriz Nº2 Análisis'!A987</f>
        <v>108. 6</v>
      </c>
      <c r="B987" s="13" t="str">
        <f>IF(A987&lt;1,'Matriz Nº1 Identificación'!F987,'Matriz Nº2 Análisis'!B987)</f>
        <v xml:space="preserve"> </v>
      </c>
      <c r="C987" s="13" t="str">
        <f>IFERROR(IF(A987&lt;1,'Matriz Nº1 Identificación'!B987,'Matriz Nº2 Análisis'!E987)," ")</f>
        <v xml:space="preserve"> </v>
      </c>
      <c r="D987" s="13" t="str">
        <f>IF(A987&lt;1,'Matriz Nº1 Identificación'!B987,'Matriz Nº2 Análisis'!I987)</f>
        <v xml:space="preserve"> </v>
      </c>
      <c r="E987" s="102"/>
      <c r="F987" s="103"/>
      <c r="G987" s="103"/>
      <c r="H987" s="103"/>
      <c r="I987" s="96" t="str">
        <f>IFERROR(VLOOKUP(D987,'Tabla 12'!$B$4:$E$6,3,FALSE)," ")</f>
        <v xml:space="preserve"> </v>
      </c>
      <c r="J987" s="95" t="str">
        <f>IFERROR(VLOOKUP(I987,'Tabla 12'!$D$5:$E$6,2,FALSE)," ")</f>
        <v xml:space="preserve"> </v>
      </c>
      <c r="K987" s="10"/>
      <c r="L987" s="10"/>
      <c r="M987" s="9"/>
      <c r="N987" s="10"/>
      <c r="O987" s="10"/>
      <c r="P987" s="10"/>
      <c r="Q987" s="10"/>
      <c r="R987" s="10"/>
      <c r="S987" s="10"/>
      <c r="T987" s="10"/>
      <c r="U987" s="10"/>
      <c r="V987" s="10"/>
      <c r="W987" s="10"/>
    </row>
    <row r="988" spans="1:23" ht="36.75" customHeight="1" thickBot="1" x14ac:dyDescent="0.35">
      <c r="A988" s="4" t="str">
        <f>'Matriz Nº2 Análisis'!A988</f>
        <v>108. 7</v>
      </c>
      <c r="B988" s="13" t="str">
        <f>IF(A988&lt;1,'Matriz Nº1 Identificación'!F988,'Matriz Nº2 Análisis'!B988)</f>
        <v xml:space="preserve"> </v>
      </c>
      <c r="C988" s="13" t="str">
        <f>IFERROR(IF(A988&lt;1,'Matriz Nº1 Identificación'!B988,'Matriz Nº2 Análisis'!E988)," ")</f>
        <v xml:space="preserve"> </v>
      </c>
      <c r="D988" s="13" t="str">
        <f>IF(A988&lt;1,'Matriz Nº1 Identificación'!B988,'Matriz Nº2 Análisis'!I988)</f>
        <v xml:space="preserve"> </v>
      </c>
      <c r="E988" s="102"/>
      <c r="F988" s="103"/>
      <c r="G988" s="103"/>
      <c r="H988" s="103"/>
      <c r="I988" s="96" t="str">
        <f>IFERROR(VLOOKUP(D988,'Tabla 12'!$B$4:$E$6,3,FALSE)," ")</f>
        <v xml:space="preserve"> </v>
      </c>
      <c r="J988" s="95" t="str">
        <f>IFERROR(VLOOKUP(I988,'Tabla 12'!$D$5:$E$6,2,FALSE)," ")</f>
        <v xml:space="preserve"> </v>
      </c>
      <c r="K988" s="10"/>
      <c r="L988" s="10"/>
      <c r="M988" s="9"/>
      <c r="N988" s="10"/>
      <c r="O988" s="10"/>
      <c r="P988" s="10"/>
      <c r="Q988" s="10"/>
      <c r="R988" s="10"/>
      <c r="S988" s="10"/>
      <c r="T988" s="10"/>
      <c r="U988" s="10"/>
      <c r="V988" s="10"/>
      <c r="W988" s="10"/>
    </row>
    <row r="989" spans="1:23" ht="34.5" customHeight="1" thickBot="1" x14ac:dyDescent="0.35">
      <c r="A989" s="73" t="str">
        <f>'Matriz Nº1 Identificación'!A989</f>
        <v xml:space="preserve">Objetivo Estratégico: </v>
      </c>
      <c r="B989" s="427">
        <f>+'Matriz Nº1 Identificación'!B989:H989</f>
        <v>0</v>
      </c>
      <c r="C989" s="428"/>
      <c r="D989" s="428"/>
      <c r="E989" s="428"/>
      <c r="F989" s="428"/>
      <c r="G989" s="428"/>
      <c r="H989" s="428"/>
      <c r="I989" s="428"/>
      <c r="J989" s="428"/>
    </row>
    <row r="990" spans="1:23" ht="34.5" customHeight="1" x14ac:dyDescent="0.3">
      <c r="A990" s="12" t="str">
        <f>'Matriz Nº1 Identificación'!A990</f>
        <v>Objetivo táctico</v>
      </c>
      <c r="B990" s="168" t="str">
        <f>+'Matriz Nº1 Identificación'!B990:H990</f>
        <v xml:space="preserve">109. </v>
      </c>
      <c r="C990" s="169"/>
      <c r="D990" s="169"/>
      <c r="E990" s="169"/>
      <c r="F990" s="170"/>
      <c r="G990" s="170"/>
      <c r="H990" s="170"/>
      <c r="I990" s="170"/>
      <c r="J990" s="171"/>
    </row>
    <row r="991" spans="1:23" ht="36.75" customHeight="1" x14ac:dyDescent="0.3">
      <c r="A991" s="4" t="str">
        <f>'Matriz Nº2 Análisis'!A991</f>
        <v>109. 1</v>
      </c>
      <c r="B991" s="13" t="str">
        <f>IF(A991&lt;1,'Matriz Nº1 Identificación'!F991,'Matriz Nº2 Análisis'!B991)</f>
        <v xml:space="preserve"> </v>
      </c>
      <c r="C991" s="13" t="str">
        <f>IFERROR(IF(A991&lt;1,'Matriz Nº1 Identificación'!B991,'Matriz Nº2 Análisis'!E991)," ")</f>
        <v xml:space="preserve"> </v>
      </c>
      <c r="D991" s="13" t="str">
        <f>IF(A991&lt;1,'Matriz Nº1 Identificación'!B991,'Matriz Nº2 Análisis'!I991)</f>
        <v xml:space="preserve"> </v>
      </c>
      <c r="E991" s="102"/>
      <c r="F991" s="103"/>
      <c r="G991" s="103"/>
      <c r="H991" s="103"/>
      <c r="I991" s="96" t="str">
        <f>IFERROR(VLOOKUP(D991,'Tabla 12'!$B$4:$E$6,3,FALSE)," ")</f>
        <v xml:space="preserve"> </v>
      </c>
      <c r="J991" s="95" t="str">
        <f>IFERROR(VLOOKUP(I991,'Tabla 12'!$D$5:$E$6,2,FALSE)," ")</f>
        <v xml:space="preserve"> </v>
      </c>
      <c r="K991" s="10"/>
      <c r="L991" s="10"/>
      <c r="M991" s="9"/>
      <c r="N991" s="10"/>
      <c r="O991" s="10"/>
      <c r="P991" s="10"/>
      <c r="Q991" s="10"/>
      <c r="R991" s="10"/>
      <c r="S991" s="10"/>
      <c r="T991" s="10"/>
      <c r="U991" s="10"/>
      <c r="V991" s="10"/>
      <c r="W991" s="10"/>
    </row>
    <row r="992" spans="1:23" ht="36.75" customHeight="1" x14ac:dyDescent="0.3">
      <c r="A992" s="4" t="str">
        <f>'Matriz Nº2 Análisis'!A992</f>
        <v>109. 2</v>
      </c>
      <c r="B992" s="13" t="str">
        <f>IF(A992&lt;1,'Matriz Nº1 Identificación'!F992,'Matriz Nº2 Análisis'!B992)</f>
        <v xml:space="preserve"> </v>
      </c>
      <c r="C992" s="13" t="str">
        <f>IFERROR(IF(A992&lt;1,'Matriz Nº1 Identificación'!B992,'Matriz Nº2 Análisis'!E992)," ")</f>
        <v xml:space="preserve"> </v>
      </c>
      <c r="D992" s="13" t="str">
        <f>IF(A992&lt;1,'Matriz Nº1 Identificación'!B992,'Matriz Nº2 Análisis'!I992)</f>
        <v xml:space="preserve"> </v>
      </c>
      <c r="E992" s="102"/>
      <c r="F992" s="103"/>
      <c r="G992" s="103"/>
      <c r="H992" s="103"/>
      <c r="I992" s="96" t="str">
        <f>IFERROR(VLOOKUP(D992,'Tabla 12'!$B$4:$E$6,3,FALSE)," ")</f>
        <v xml:space="preserve"> </v>
      </c>
      <c r="J992" s="95" t="str">
        <f>IFERROR(VLOOKUP(I992,'Tabla 12'!$D$5:$E$6,2,FALSE)," ")</f>
        <v xml:space="preserve"> </v>
      </c>
      <c r="K992" s="10"/>
      <c r="L992" s="10"/>
      <c r="M992" s="9"/>
      <c r="N992" s="10"/>
      <c r="O992" s="10"/>
      <c r="P992" s="10"/>
      <c r="Q992" s="10"/>
      <c r="R992" s="10"/>
      <c r="S992" s="10"/>
      <c r="T992" s="10"/>
      <c r="U992" s="10"/>
      <c r="V992" s="10"/>
      <c r="W992" s="10"/>
    </row>
    <row r="993" spans="1:23" ht="36.75" customHeight="1" x14ac:dyDescent="0.3">
      <c r="A993" s="4" t="str">
        <f>'Matriz Nº2 Análisis'!A993</f>
        <v>109. 3</v>
      </c>
      <c r="B993" s="13" t="str">
        <f>IF(A993&lt;1,'Matriz Nº1 Identificación'!F993,'Matriz Nº2 Análisis'!B993)</f>
        <v xml:space="preserve"> </v>
      </c>
      <c r="C993" s="13" t="str">
        <f>IFERROR(IF(A993&lt;1,'Matriz Nº1 Identificación'!B993,'Matriz Nº2 Análisis'!E993)," ")</f>
        <v xml:space="preserve"> </v>
      </c>
      <c r="D993" s="13" t="str">
        <f>IF(A993&lt;1,'Matriz Nº1 Identificación'!B993,'Matriz Nº2 Análisis'!I993)</f>
        <v xml:space="preserve"> </v>
      </c>
      <c r="E993" s="102"/>
      <c r="F993" s="103"/>
      <c r="G993" s="103"/>
      <c r="H993" s="103"/>
      <c r="I993" s="96" t="str">
        <f>IFERROR(VLOOKUP(D993,'Tabla 12'!$B$4:$E$6,3,FALSE)," ")</f>
        <v xml:space="preserve"> </v>
      </c>
      <c r="J993" s="95" t="str">
        <f>IFERROR(VLOOKUP(I993,'Tabla 12'!$D$5:$E$6,2,FALSE)," ")</f>
        <v xml:space="preserve"> </v>
      </c>
      <c r="K993" s="10"/>
      <c r="L993" s="10"/>
      <c r="M993" s="9"/>
      <c r="N993" s="10"/>
      <c r="O993" s="10"/>
      <c r="P993" s="10"/>
      <c r="Q993" s="10"/>
      <c r="R993" s="10"/>
      <c r="S993" s="10"/>
      <c r="T993" s="10"/>
      <c r="U993" s="10"/>
      <c r="V993" s="10"/>
      <c r="W993" s="10"/>
    </row>
    <row r="994" spans="1:23" ht="36.75" customHeight="1" x14ac:dyDescent="0.3">
      <c r="A994" s="4" t="str">
        <f>'Matriz Nº2 Análisis'!A994</f>
        <v>109. 4</v>
      </c>
      <c r="B994" s="13" t="str">
        <f>IF(A994&lt;1,'Matriz Nº1 Identificación'!F994,'Matriz Nº2 Análisis'!B994)</f>
        <v xml:space="preserve"> </v>
      </c>
      <c r="C994" s="13" t="str">
        <f>IFERROR(IF(A994&lt;1,'Matriz Nº1 Identificación'!B994,'Matriz Nº2 Análisis'!E994)," ")</f>
        <v xml:space="preserve"> </v>
      </c>
      <c r="D994" s="13" t="str">
        <f>IF(A994&lt;1,'Matriz Nº1 Identificación'!B994,'Matriz Nº2 Análisis'!I994)</f>
        <v xml:space="preserve"> </v>
      </c>
      <c r="E994" s="102"/>
      <c r="F994" s="103"/>
      <c r="G994" s="103"/>
      <c r="H994" s="103"/>
      <c r="I994" s="96" t="str">
        <f>IFERROR(VLOOKUP(D994,'Tabla 12'!$B$4:$E$6,3,FALSE)," ")</f>
        <v xml:space="preserve"> </v>
      </c>
      <c r="J994" s="95" t="str">
        <f>IFERROR(VLOOKUP(I994,'Tabla 12'!$D$5:$E$6,2,FALSE)," ")</f>
        <v xml:space="preserve"> </v>
      </c>
      <c r="K994" s="10"/>
      <c r="L994" s="10"/>
      <c r="M994" s="9"/>
      <c r="N994" s="10"/>
      <c r="O994" s="10"/>
      <c r="P994" s="10"/>
      <c r="Q994" s="10"/>
      <c r="R994" s="10"/>
      <c r="S994" s="10"/>
      <c r="T994" s="10"/>
      <c r="U994" s="10"/>
      <c r="V994" s="10"/>
      <c r="W994" s="10"/>
    </row>
    <row r="995" spans="1:23" ht="36.75" customHeight="1" x14ac:dyDescent="0.3">
      <c r="A995" s="4" t="str">
        <f>'Matriz Nº2 Análisis'!A995</f>
        <v>109. 5</v>
      </c>
      <c r="B995" s="13" t="str">
        <f>IF(A995&lt;1,'Matriz Nº1 Identificación'!F995,'Matriz Nº2 Análisis'!B995)</f>
        <v xml:space="preserve"> </v>
      </c>
      <c r="C995" s="13" t="str">
        <f>IFERROR(IF(A995&lt;1,'Matriz Nº1 Identificación'!B995,'Matriz Nº2 Análisis'!E995)," ")</f>
        <v xml:space="preserve"> </v>
      </c>
      <c r="D995" s="13" t="str">
        <f>IF(A995&lt;1,'Matriz Nº1 Identificación'!B995,'Matriz Nº2 Análisis'!I995)</f>
        <v xml:space="preserve"> </v>
      </c>
      <c r="E995" s="102"/>
      <c r="F995" s="103"/>
      <c r="G995" s="103"/>
      <c r="H995" s="103"/>
      <c r="I995" s="96" t="str">
        <f>IFERROR(VLOOKUP(D995,'Tabla 12'!$B$4:$E$6,3,FALSE)," ")</f>
        <v xml:space="preserve"> </v>
      </c>
      <c r="J995" s="95" t="str">
        <f>IFERROR(VLOOKUP(I995,'Tabla 12'!$D$5:$E$6,2,FALSE)," ")</f>
        <v xml:space="preserve"> </v>
      </c>
      <c r="K995" s="10"/>
      <c r="L995" s="10"/>
      <c r="M995" s="9"/>
      <c r="N995" s="10"/>
      <c r="O995" s="10"/>
      <c r="P995" s="10"/>
      <c r="Q995" s="10"/>
      <c r="R995" s="10"/>
      <c r="S995" s="10"/>
      <c r="T995" s="10"/>
      <c r="U995" s="10"/>
      <c r="V995" s="10"/>
      <c r="W995" s="10"/>
    </row>
    <row r="996" spans="1:23" ht="36.75" customHeight="1" x14ac:dyDescent="0.3">
      <c r="A996" s="4" t="str">
        <f>'Matriz Nº2 Análisis'!A996</f>
        <v>109. 6</v>
      </c>
      <c r="B996" s="13" t="str">
        <f>IF(A996&lt;1,'Matriz Nº1 Identificación'!F996,'Matriz Nº2 Análisis'!B996)</f>
        <v xml:space="preserve"> </v>
      </c>
      <c r="C996" s="13" t="str">
        <f>IFERROR(IF(A996&lt;1,'Matriz Nº1 Identificación'!B996,'Matriz Nº2 Análisis'!E996)," ")</f>
        <v xml:space="preserve"> </v>
      </c>
      <c r="D996" s="13" t="str">
        <f>IF(A996&lt;1,'Matriz Nº1 Identificación'!B996,'Matriz Nº2 Análisis'!I996)</f>
        <v xml:space="preserve"> </v>
      </c>
      <c r="E996" s="102"/>
      <c r="F996" s="103"/>
      <c r="G996" s="103"/>
      <c r="H996" s="103"/>
      <c r="I996" s="96" t="str">
        <f>IFERROR(VLOOKUP(D996,'Tabla 12'!$B$4:$E$6,3,FALSE)," ")</f>
        <v xml:space="preserve"> </v>
      </c>
      <c r="J996" s="95" t="str">
        <f>IFERROR(VLOOKUP(I996,'Tabla 12'!$D$5:$E$6,2,FALSE)," ")</f>
        <v xml:space="preserve"> </v>
      </c>
      <c r="K996" s="10"/>
      <c r="L996" s="10"/>
      <c r="M996" s="9"/>
      <c r="N996" s="10"/>
      <c r="O996" s="10"/>
      <c r="P996" s="10"/>
      <c r="Q996" s="10"/>
      <c r="R996" s="10"/>
      <c r="S996" s="10"/>
      <c r="T996" s="10"/>
      <c r="U996" s="10"/>
      <c r="V996" s="10"/>
      <c r="W996" s="10"/>
    </row>
    <row r="997" spans="1:23" ht="36.75" customHeight="1" thickBot="1" x14ac:dyDescent="0.35">
      <c r="A997" s="4" t="str">
        <f>'Matriz Nº2 Análisis'!A997</f>
        <v>109. 7</v>
      </c>
      <c r="B997" s="13" t="str">
        <f>IF(A997&lt;1,'Matriz Nº1 Identificación'!F997,'Matriz Nº2 Análisis'!B997)</f>
        <v xml:space="preserve"> </v>
      </c>
      <c r="C997" s="13" t="str">
        <f>IFERROR(IF(A997&lt;1,'Matriz Nº1 Identificación'!B997,'Matriz Nº2 Análisis'!E997)," ")</f>
        <v xml:space="preserve"> </v>
      </c>
      <c r="D997" s="13" t="str">
        <f>IF(A997&lt;1,'Matriz Nº1 Identificación'!B997,'Matriz Nº2 Análisis'!I997)</f>
        <v xml:space="preserve"> </v>
      </c>
      <c r="E997" s="102"/>
      <c r="F997" s="103"/>
      <c r="G997" s="103"/>
      <c r="H997" s="103"/>
      <c r="I997" s="96" t="str">
        <f>IFERROR(VLOOKUP(D997,'Tabla 12'!$B$4:$E$6,3,FALSE)," ")</f>
        <v xml:space="preserve"> </v>
      </c>
      <c r="J997" s="95" t="str">
        <f>IFERROR(VLOOKUP(I997,'Tabla 12'!$D$5:$E$6,2,FALSE)," ")</f>
        <v xml:space="preserve"> </v>
      </c>
      <c r="K997" s="10"/>
      <c r="L997" s="10"/>
      <c r="M997" s="9"/>
      <c r="N997" s="10"/>
      <c r="O997" s="10"/>
      <c r="P997" s="10"/>
      <c r="Q997" s="10"/>
      <c r="R997" s="10"/>
      <c r="S997" s="10"/>
      <c r="T997" s="10"/>
      <c r="U997" s="10"/>
      <c r="V997" s="10"/>
      <c r="W997" s="10"/>
    </row>
    <row r="998" spans="1:23" ht="34.5" customHeight="1" thickBot="1" x14ac:dyDescent="0.35">
      <c r="A998" s="73" t="str">
        <f>'Matriz Nº1 Identificación'!A998</f>
        <v xml:space="preserve">Objetivo Estratégico: </v>
      </c>
      <c r="B998" s="427">
        <f>+'Matriz Nº1 Identificación'!B998:H998</f>
        <v>0</v>
      </c>
      <c r="C998" s="428"/>
      <c r="D998" s="428"/>
      <c r="E998" s="428"/>
      <c r="F998" s="428"/>
      <c r="G998" s="428"/>
      <c r="H998" s="428"/>
      <c r="I998" s="428"/>
      <c r="J998" s="428"/>
    </row>
    <row r="999" spans="1:23" ht="34.5" customHeight="1" x14ac:dyDescent="0.3">
      <c r="A999" s="12" t="str">
        <f>'Matriz Nº1 Identificación'!A999</f>
        <v>Objetivo táctico</v>
      </c>
      <c r="B999" s="168" t="str">
        <f>+'Matriz Nº1 Identificación'!B999:H999</f>
        <v xml:space="preserve">110. </v>
      </c>
      <c r="C999" s="169"/>
      <c r="D999" s="169"/>
      <c r="E999" s="169"/>
      <c r="F999" s="170"/>
      <c r="G999" s="170"/>
      <c r="H999" s="170"/>
      <c r="I999" s="170"/>
      <c r="J999" s="171"/>
    </row>
    <row r="1000" spans="1:23" ht="36.75" customHeight="1" x14ac:dyDescent="0.3">
      <c r="A1000" s="4" t="str">
        <f>'Matriz Nº2 Análisis'!A1000</f>
        <v>110. 1</v>
      </c>
      <c r="B1000" s="13" t="str">
        <f>IF(A1000&lt;1,'Matriz Nº1 Identificación'!F1000,'Matriz Nº2 Análisis'!B1000)</f>
        <v xml:space="preserve"> </v>
      </c>
      <c r="C1000" s="13" t="str">
        <f>IFERROR(IF(A1000&lt;1,'Matriz Nº1 Identificación'!B1000,'Matriz Nº2 Análisis'!E1000)," ")</f>
        <v xml:space="preserve"> </v>
      </c>
      <c r="D1000" s="13" t="str">
        <f>IF(A1000&lt;1,'Matriz Nº1 Identificación'!B1000,'Matriz Nº2 Análisis'!I1000)</f>
        <v xml:space="preserve"> </v>
      </c>
      <c r="E1000" s="102"/>
      <c r="F1000" s="103"/>
      <c r="G1000" s="103"/>
      <c r="H1000" s="103"/>
      <c r="I1000" s="96" t="str">
        <f>IFERROR(VLOOKUP(D1000,'Tabla 12'!$B$4:$E$6,3,FALSE)," ")</f>
        <v xml:space="preserve"> </v>
      </c>
      <c r="J1000" s="95" t="str">
        <f>IFERROR(VLOOKUP(I1000,'Tabla 12'!$D$5:$E$6,2,FALSE)," ")</f>
        <v xml:space="preserve"> </v>
      </c>
      <c r="K1000" s="10"/>
      <c r="L1000" s="10"/>
      <c r="M1000" s="9"/>
      <c r="N1000" s="10"/>
      <c r="O1000" s="10"/>
      <c r="P1000" s="10"/>
      <c r="Q1000" s="10"/>
      <c r="R1000" s="10"/>
      <c r="S1000" s="10"/>
      <c r="T1000" s="10"/>
      <c r="U1000" s="10"/>
      <c r="V1000" s="10"/>
      <c r="W1000" s="10"/>
    </row>
    <row r="1001" spans="1:23" ht="36.75" customHeight="1" x14ac:dyDescent="0.3">
      <c r="A1001" s="4" t="str">
        <f>'Matriz Nº2 Análisis'!A1001</f>
        <v>110. 2</v>
      </c>
      <c r="B1001" s="13" t="str">
        <f>IF(A1001&lt;1,'Matriz Nº1 Identificación'!F1001,'Matriz Nº2 Análisis'!B1001)</f>
        <v xml:space="preserve"> </v>
      </c>
      <c r="C1001" s="13" t="str">
        <f>IFERROR(IF(A1001&lt;1,'Matriz Nº1 Identificación'!B1001,'Matriz Nº2 Análisis'!E1001)," ")</f>
        <v xml:space="preserve"> </v>
      </c>
      <c r="D1001" s="13" t="str">
        <f>IF(A1001&lt;1,'Matriz Nº1 Identificación'!B1001,'Matriz Nº2 Análisis'!I1001)</f>
        <v xml:space="preserve"> </v>
      </c>
      <c r="E1001" s="102"/>
      <c r="F1001" s="103"/>
      <c r="G1001" s="103"/>
      <c r="H1001" s="103"/>
      <c r="I1001" s="96" t="str">
        <f>IFERROR(VLOOKUP(D1001,'Tabla 12'!$B$4:$E$6,3,FALSE)," ")</f>
        <v xml:space="preserve"> </v>
      </c>
      <c r="J1001" s="95" t="str">
        <f>IFERROR(VLOOKUP(I1001,'Tabla 12'!$D$5:$E$6,2,FALSE)," ")</f>
        <v xml:space="preserve"> </v>
      </c>
      <c r="K1001" s="10"/>
      <c r="L1001" s="10"/>
      <c r="M1001" s="9"/>
      <c r="N1001" s="10"/>
      <c r="O1001" s="10"/>
      <c r="P1001" s="10"/>
      <c r="Q1001" s="10"/>
      <c r="R1001" s="10"/>
      <c r="S1001" s="10"/>
      <c r="T1001" s="10"/>
      <c r="U1001" s="10"/>
      <c r="V1001" s="10"/>
      <c r="W1001" s="10"/>
    </row>
    <row r="1002" spans="1:23" ht="36.75" customHeight="1" x14ac:dyDescent="0.3">
      <c r="A1002" s="4" t="str">
        <f>'Matriz Nº2 Análisis'!A1002</f>
        <v>110. 3</v>
      </c>
      <c r="B1002" s="13" t="str">
        <f>IF(A1002&lt;1,'Matriz Nº1 Identificación'!F1002,'Matriz Nº2 Análisis'!B1002)</f>
        <v xml:space="preserve"> </v>
      </c>
      <c r="C1002" s="13" t="str">
        <f>IFERROR(IF(A1002&lt;1,'Matriz Nº1 Identificación'!B1002,'Matriz Nº2 Análisis'!E1002)," ")</f>
        <v xml:space="preserve"> </v>
      </c>
      <c r="D1002" s="13" t="str">
        <f>IF(A1002&lt;1,'Matriz Nº1 Identificación'!B1002,'Matriz Nº2 Análisis'!I1002)</f>
        <v xml:space="preserve"> </v>
      </c>
      <c r="E1002" s="102"/>
      <c r="F1002" s="103"/>
      <c r="G1002" s="103"/>
      <c r="H1002" s="103"/>
      <c r="I1002" s="96" t="str">
        <f>IFERROR(VLOOKUP(D1002,'Tabla 12'!$B$4:$E$6,3,FALSE)," ")</f>
        <v xml:space="preserve"> </v>
      </c>
      <c r="J1002" s="95" t="str">
        <f>IFERROR(VLOOKUP(I1002,'Tabla 12'!$D$5:$E$6,2,FALSE)," ")</f>
        <v xml:space="preserve"> </v>
      </c>
      <c r="K1002" s="10"/>
      <c r="L1002" s="10"/>
      <c r="M1002" s="9"/>
      <c r="N1002" s="10"/>
      <c r="O1002" s="10"/>
      <c r="P1002" s="10"/>
      <c r="Q1002" s="10"/>
      <c r="R1002" s="10"/>
      <c r="S1002" s="10"/>
      <c r="T1002" s="10"/>
      <c r="U1002" s="10"/>
      <c r="V1002" s="10"/>
      <c r="W1002" s="10"/>
    </row>
    <row r="1003" spans="1:23" ht="36.75" customHeight="1" x14ac:dyDescent="0.3">
      <c r="A1003" s="4" t="str">
        <f>'Matriz Nº2 Análisis'!A1003</f>
        <v>110. 4</v>
      </c>
      <c r="B1003" s="13" t="str">
        <f>IF(A1003&lt;1,'Matriz Nº1 Identificación'!F1003,'Matriz Nº2 Análisis'!B1003)</f>
        <v xml:space="preserve"> </v>
      </c>
      <c r="C1003" s="13" t="str">
        <f>IFERROR(IF(A1003&lt;1,'Matriz Nº1 Identificación'!B1003,'Matriz Nº2 Análisis'!E1003)," ")</f>
        <v xml:space="preserve"> </v>
      </c>
      <c r="D1003" s="13" t="str">
        <f>IF(A1003&lt;1,'Matriz Nº1 Identificación'!B1003,'Matriz Nº2 Análisis'!I1003)</f>
        <v xml:space="preserve"> </v>
      </c>
      <c r="E1003" s="102"/>
      <c r="F1003" s="103"/>
      <c r="G1003" s="103"/>
      <c r="H1003" s="103"/>
      <c r="I1003" s="96" t="str">
        <f>IFERROR(VLOOKUP(D1003,'Tabla 12'!$B$4:$E$6,3,FALSE)," ")</f>
        <v xml:space="preserve"> </v>
      </c>
      <c r="J1003" s="95" t="str">
        <f>IFERROR(VLOOKUP(I1003,'Tabla 12'!$D$5:$E$6,2,FALSE)," ")</f>
        <v xml:space="preserve"> </v>
      </c>
      <c r="K1003" s="10"/>
      <c r="L1003" s="10"/>
      <c r="M1003" s="9"/>
      <c r="N1003" s="10"/>
      <c r="O1003" s="10"/>
      <c r="P1003" s="10"/>
      <c r="Q1003" s="10"/>
      <c r="R1003" s="10"/>
      <c r="S1003" s="10"/>
      <c r="T1003" s="10"/>
      <c r="U1003" s="10"/>
      <c r="V1003" s="10"/>
      <c r="W1003" s="10"/>
    </row>
    <row r="1004" spans="1:23" ht="36.75" customHeight="1" x14ac:dyDescent="0.3">
      <c r="A1004" s="4" t="str">
        <f>'Matriz Nº2 Análisis'!A1004</f>
        <v>110. 5</v>
      </c>
      <c r="B1004" s="13" t="str">
        <f>IF(A1004&lt;1,'Matriz Nº1 Identificación'!F1004,'Matriz Nº2 Análisis'!B1004)</f>
        <v xml:space="preserve"> </v>
      </c>
      <c r="C1004" s="13" t="str">
        <f>IFERROR(IF(A1004&lt;1,'Matriz Nº1 Identificación'!B1004,'Matriz Nº2 Análisis'!E1004)," ")</f>
        <v xml:space="preserve"> </v>
      </c>
      <c r="D1004" s="13" t="str">
        <f>IF(A1004&lt;1,'Matriz Nº1 Identificación'!B1004,'Matriz Nº2 Análisis'!I1004)</f>
        <v xml:space="preserve"> </v>
      </c>
      <c r="E1004" s="102"/>
      <c r="F1004" s="103"/>
      <c r="G1004" s="103"/>
      <c r="H1004" s="103"/>
      <c r="I1004" s="96" t="str">
        <f>IFERROR(VLOOKUP(D1004,'Tabla 12'!$B$4:$E$6,3,FALSE)," ")</f>
        <v xml:space="preserve"> </v>
      </c>
      <c r="J1004" s="95" t="str">
        <f>IFERROR(VLOOKUP(I1004,'Tabla 12'!$D$5:$E$6,2,FALSE)," ")</f>
        <v xml:space="preserve"> </v>
      </c>
      <c r="K1004" s="10"/>
      <c r="L1004" s="10"/>
      <c r="M1004" s="9"/>
      <c r="N1004" s="10"/>
      <c r="O1004" s="10"/>
      <c r="P1004" s="10"/>
      <c r="Q1004" s="10"/>
      <c r="R1004" s="10"/>
      <c r="S1004" s="10"/>
      <c r="T1004" s="10"/>
      <c r="U1004" s="10"/>
      <c r="V1004" s="10"/>
      <c r="W1004" s="10"/>
    </row>
    <row r="1005" spans="1:23" ht="36.75" customHeight="1" x14ac:dyDescent="0.3">
      <c r="A1005" s="4" t="str">
        <f>'Matriz Nº2 Análisis'!A1005</f>
        <v>110. 6</v>
      </c>
      <c r="B1005" s="13" t="str">
        <f>IF(A1005&lt;1,'Matriz Nº1 Identificación'!F1005,'Matriz Nº2 Análisis'!B1005)</f>
        <v xml:space="preserve"> </v>
      </c>
      <c r="C1005" s="13" t="str">
        <f>IFERROR(IF(A1005&lt;1,'Matriz Nº1 Identificación'!B1005,'Matriz Nº2 Análisis'!E1005)," ")</f>
        <v xml:space="preserve"> </v>
      </c>
      <c r="D1005" s="13" t="str">
        <f>IF(A1005&lt;1,'Matriz Nº1 Identificación'!B1005,'Matriz Nº2 Análisis'!I1005)</f>
        <v xml:space="preserve"> </v>
      </c>
      <c r="E1005" s="102"/>
      <c r="F1005" s="103"/>
      <c r="G1005" s="103"/>
      <c r="H1005" s="103"/>
      <c r="I1005" s="96" t="str">
        <f>IFERROR(VLOOKUP(D1005,'Tabla 12'!$B$4:$E$6,3,FALSE)," ")</f>
        <v xml:space="preserve"> </v>
      </c>
      <c r="J1005" s="95" t="str">
        <f>IFERROR(VLOOKUP(I1005,'Tabla 12'!$D$5:$E$6,2,FALSE)," ")</f>
        <v xml:space="preserve"> </v>
      </c>
      <c r="K1005" s="10"/>
      <c r="L1005" s="10"/>
      <c r="M1005" s="9"/>
      <c r="N1005" s="10"/>
      <c r="O1005" s="10"/>
      <c r="P1005" s="10"/>
      <c r="Q1005" s="10"/>
      <c r="R1005" s="10"/>
      <c r="S1005" s="10"/>
      <c r="T1005" s="10"/>
      <c r="U1005" s="10"/>
      <c r="V1005" s="10"/>
      <c r="W1005" s="10"/>
    </row>
    <row r="1006" spans="1:23" ht="36.75" customHeight="1" thickBot="1" x14ac:dyDescent="0.35">
      <c r="A1006" s="4" t="str">
        <f>'Matriz Nº2 Análisis'!A1006</f>
        <v>110. 7</v>
      </c>
      <c r="B1006" s="13" t="str">
        <f>IF(A1006&lt;1,'Matriz Nº1 Identificación'!F1006,'Matriz Nº2 Análisis'!B1006)</f>
        <v xml:space="preserve"> </v>
      </c>
      <c r="C1006" s="13" t="str">
        <f>IFERROR(IF(A1006&lt;1,'Matriz Nº1 Identificación'!B1006,'Matriz Nº2 Análisis'!E1006)," ")</f>
        <v xml:space="preserve"> </v>
      </c>
      <c r="D1006" s="13" t="str">
        <f>IF(A1006&lt;1,'Matriz Nº1 Identificación'!B1006,'Matriz Nº2 Análisis'!I1006)</f>
        <v xml:space="preserve"> </v>
      </c>
      <c r="E1006" s="102"/>
      <c r="F1006" s="103"/>
      <c r="G1006" s="103"/>
      <c r="H1006" s="103"/>
      <c r="I1006" s="96" t="str">
        <f>IFERROR(VLOOKUP(D1006,'Tabla 12'!$B$4:$E$6,3,FALSE)," ")</f>
        <v xml:space="preserve"> </v>
      </c>
      <c r="J1006" s="95" t="str">
        <f>IFERROR(VLOOKUP(I1006,'Tabla 12'!$D$5:$E$6,2,FALSE)," ")</f>
        <v xml:space="preserve"> </v>
      </c>
      <c r="K1006" s="10"/>
      <c r="L1006" s="10"/>
      <c r="M1006" s="9"/>
      <c r="N1006" s="10"/>
      <c r="O1006" s="10"/>
      <c r="P1006" s="10"/>
      <c r="Q1006" s="10"/>
      <c r="R1006" s="10"/>
      <c r="S1006" s="10"/>
      <c r="T1006" s="10"/>
      <c r="U1006" s="10"/>
      <c r="V1006" s="10"/>
      <c r="W1006" s="10"/>
    </row>
    <row r="1007" spans="1:23" ht="34.5" customHeight="1" thickBot="1" x14ac:dyDescent="0.35">
      <c r="A1007" s="73" t="str">
        <f>'Matriz Nº1 Identificación'!A1007</f>
        <v xml:space="preserve">Objetivo Estratégico: </v>
      </c>
      <c r="B1007" s="427">
        <f>+'Matriz Nº1 Identificación'!B1007:H1007</f>
        <v>0</v>
      </c>
      <c r="C1007" s="428"/>
      <c r="D1007" s="428"/>
      <c r="E1007" s="428"/>
      <c r="F1007" s="428"/>
      <c r="G1007" s="428"/>
      <c r="H1007" s="428"/>
      <c r="I1007" s="428"/>
      <c r="J1007" s="428"/>
    </row>
    <row r="1008" spans="1:23" ht="34.5" customHeight="1" x14ac:dyDescent="0.3">
      <c r="A1008" s="12" t="str">
        <f>'Matriz Nº1 Identificación'!A1008</f>
        <v>Objetivo táctico</v>
      </c>
      <c r="B1008" s="168" t="str">
        <f>+'Matriz Nº1 Identificación'!B1008:H1008</f>
        <v xml:space="preserve">111. </v>
      </c>
      <c r="C1008" s="169"/>
      <c r="D1008" s="169"/>
      <c r="E1008" s="169"/>
      <c r="F1008" s="170"/>
      <c r="G1008" s="170"/>
      <c r="H1008" s="170"/>
      <c r="I1008" s="170"/>
      <c r="J1008" s="171"/>
    </row>
    <row r="1009" spans="1:23" ht="36.75" customHeight="1" x14ac:dyDescent="0.3">
      <c r="A1009" s="4" t="str">
        <f>'Matriz Nº2 Análisis'!A1009</f>
        <v>111. 1</v>
      </c>
      <c r="B1009" s="13" t="str">
        <f>IF(A1009&lt;1,'Matriz Nº1 Identificación'!F1009,'Matriz Nº2 Análisis'!B1009)</f>
        <v xml:space="preserve"> </v>
      </c>
      <c r="C1009" s="13" t="str">
        <f>IFERROR(IF(A1009&lt;1,'Matriz Nº1 Identificación'!B1009,'Matriz Nº2 Análisis'!E1009)," ")</f>
        <v xml:space="preserve"> </v>
      </c>
      <c r="D1009" s="13" t="str">
        <f>IF(A1009&lt;1,'Matriz Nº1 Identificación'!B1009,'Matriz Nº2 Análisis'!I1009)</f>
        <v xml:space="preserve"> </v>
      </c>
      <c r="E1009" s="102"/>
      <c r="F1009" s="103"/>
      <c r="G1009" s="103"/>
      <c r="H1009" s="103"/>
      <c r="I1009" s="96" t="str">
        <f>IFERROR(VLOOKUP(D1009,'Tabla 12'!$B$4:$E$6,3,FALSE)," ")</f>
        <v xml:space="preserve"> </v>
      </c>
      <c r="J1009" s="95" t="str">
        <f>IFERROR(VLOOKUP(I1009,'Tabla 12'!$D$5:$E$6,2,FALSE)," ")</f>
        <v xml:space="preserve"> </v>
      </c>
      <c r="K1009" s="10"/>
      <c r="L1009" s="10"/>
      <c r="M1009" s="9"/>
      <c r="N1009" s="10"/>
      <c r="O1009" s="10"/>
      <c r="P1009" s="10"/>
      <c r="Q1009" s="10"/>
      <c r="R1009" s="10"/>
      <c r="S1009" s="10"/>
      <c r="T1009" s="10"/>
      <c r="U1009" s="10"/>
      <c r="V1009" s="10"/>
      <c r="W1009" s="10"/>
    </row>
    <row r="1010" spans="1:23" ht="36.75" customHeight="1" x14ac:dyDescent="0.3">
      <c r="A1010" s="4" t="str">
        <f>'Matriz Nº2 Análisis'!A1010</f>
        <v>111. 2</v>
      </c>
      <c r="B1010" s="13" t="str">
        <f>IF(A1010&lt;1,'Matriz Nº1 Identificación'!F1010,'Matriz Nº2 Análisis'!B1010)</f>
        <v xml:space="preserve"> </v>
      </c>
      <c r="C1010" s="13" t="str">
        <f>IFERROR(IF(A1010&lt;1,'Matriz Nº1 Identificación'!B1010,'Matriz Nº2 Análisis'!E1010)," ")</f>
        <v xml:space="preserve"> </v>
      </c>
      <c r="D1010" s="13" t="str">
        <f>IF(A1010&lt;1,'Matriz Nº1 Identificación'!B1010,'Matriz Nº2 Análisis'!I1010)</f>
        <v xml:space="preserve"> </v>
      </c>
      <c r="E1010" s="102"/>
      <c r="F1010" s="103"/>
      <c r="G1010" s="103"/>
      <c r="H1010" s="103"/>
      <c r="I1010" s="96" t="str">
        <f>IFERROR(VLOOKUP(D1010,'Tabla 12'!$B$4:$E$6,3,FALSE)," ")</f>
        <v xml:space="preserve"> </v>
      </c>
      <c r="J1010" s="95" t="str">
        <f>IFERROR(VLOOKUP(I1010,'Tabla 12'!$D$5:$E$6,2,FALSE)," ")</f>
        <v xml:space="preserve"> </v>
      </c>
      <c r="K1010" s="10"/>
      <c r="L1010" s="10"/>
      <c r="M1010" s="9"/>
      <c r="N1010" s="10"/>
      <c r="O1010" s="10"/>
      <c r="P1010" s="10"/>
      <c r="Q1010" s="10"/>
      <c r="R1010" s="10"/>
      <c r="S1010" s="10"/>
      <c r="T1010" s="10"/>
      <c r="U1010" s="10"/>
      <c r="V1010" s="10"/>
      <c r="W1010" s="10"/>
    </row>
    <row r="1011" spans="1:23" ht="36.75" customHeight="1" x14ac:dyDescent="0.3">
      <c r="A1011" s="4" t="str">
        <f>'Matriz Nº2 Análisis'!A1011</f>
        <v>111. 3</v>
      </c>
      <c r="B1011" s="13" t="str">
        <f>IF(A1011&lt;1,'Matriz Nº1 Identificación'!F1011,'Matriz Nº2 Análisis'!B1011)</f>
        <v xml:space="preserve"> </v>
      </c>
      <c r="C1011" s="13" t="str">
        <f>IFERROR(IF(A1011&lt;1,'Matriz Nº1 Identificación'!B1011,'Matriz Nº2 Análisis'!E1011)," ")</f>
        <v xml:space="preserve"> </v>
      </c>
      <c r="D1011" s="13" t="str">
        <f>IF(A1011&lt;1,'Matriz Nº1 Identificación'!B1011,'Matriz Nº2 Análisis'!I1011)</f>
        <v xml:space="preserve"> </v>
      </c>
      <c r="E1011" s="102"/>
      <c r="F1011" s="103"/>
      <c r="G1011" s="103"/>
      <c r="H1011" s="103"/>
      <c r="I1011" s="96" t="str">
        <f>IFERROR(VLOOKUP(D1011,'Tabla 12'!$B$4:$E$6,3,FALSE)," ")</f>
        <v xml:space="preserve"> </v>
      </c>
      <c r="J1011" s="95" t="str">
        <f>IFERROR(VLOOKUP(I1011,'Tabla 12'!$D$5:$E$6,2,FALSE)," ")</f>
        <v xml:space="preserve"> </v>
      </c>
      <c r="K1011" s="10"/>
      <c r="L1011" s="10"/>
      <c r="M1011" s="9"/>
      <c r="N1011" s="10"/>
      <c r="O1011" s="10"/>
      <c r="P1011" s="10"/>
      <c r="Q1011" s="10"/>
      <c r="R1011" s="10"/>
      <c r="S1011" s="10"/>
      <c r="T1011" s="10"/>
      <c r="U1011" s="10"/>
      <c r="V1011" s="10"/>
      <c r="W1011" s="10"/>
    </row>
    <row r="1012" spans="1:23" ht="36.75" customHeight="1" x14ac:dyDescent="0.3">
      <c r="A1012" s="4" t="str">
        <f>'Matriz Nº2 Análisis'!A1012</f>
        <v>111. 4</v>
      </c>
      <c r="B1012" s="13" t="str">
        <f>IF(A1012&lt;1,'Matriz Nº1 Identificación'!F1012,'Matriz Nº2 Análisis'!B1012)</f>
        <v xml:space="preserve"> </v>
      </c>
      <c r="C1012" s="13" t="str">
        <f>IFERROR(IF(A1012&lt;1,'Matriz Nº1 Identificación'!B1012,'Matriz Nº2 Análisis'!E1012)," ")</f>
        <v xml:space="preserve"> </v>
      </c>
      <c r="D1012" s="13" t="str">
        <f>IF(A1012&lt;1,'Matriz Nº1 Identificación'!B1012,'Matriz Nº2 Análisis'!I1012)</f>
        <v xml:space="preserve"> </v>
      </c>
      <c r="E1012" s="102"/>
      <c r="F1012" s="103"/>
      <c r="G1012" s="103"/>
      <c r="H1012" s="103"/>
      <c r="I1012" s="96" t="str">
        <f>IFERROR(VLOOKUP(D1012,'Tabla 12'!$B$4:$E$6,3,FALSE)," ")</f>
        <v xml:space="preserve"> </v>
      </c>
      <c r="J1012" s="95" t="str">
        <f>IFERROR(VLOOKUP(I1012,'Tabla 12'!$D$5:$E$6,2,FALSE)," ")</f>
        <v xml:space="preserve"> </v>
      </c>
      <c r="K1012" s="10"/>
      <c r="L1012" s="10"/>
      <c r="M1012" s="9"/>
      <c r="N1012" s="10"/>
      <c r="O1012" s="10"/>
      <c r="P1012" s="10"/>
      <c r="Q1012" s="10"/>
      <c r="R1012" s="10"/>
      <c r="S1012" s="10"/>
      <c r="T1012" s="10"/>
      <c r="U1012" s="10"/>
      <c r="V1012" s="10"/>
      <c r="W1012" s="10"/>
    </row>
    <row r="1013" spans="1:23" ht="36.75" customHeight="1" x14ac:dyDescent="0.3">
      <c r="A1013" s="4" t="str">
        <f>'Matriz Nº2 Análisis'!A1013</f>
        <v>111. 5</v>
      </c>
      <c r="B1013" s="13" t="str">
        <f>IF(A1013&lt;1,'Matriz Nº1 Identificación'!F1013,'Matriz Nº2 Análisis'!B1013)</f>
        <v xml:space="preserve"> </v>
      </c>
      <c r="C1013" s="13" t="str">
        <f>IFERROR(IF(A1013&lt;1,'Matriz Nº1 Identificación'!B1013,'Matriz Nº2 Análisis'!E1013)," ")</f>
        <v xml:space="preserve"> </v>
      </c>
      <c r="D1013" s="13" t="str">
        <f>IF(A1013&lt;1,'Matriz Nº1 Identificación'!B1013,'Matriz Nº2 Análisis'!I1013)</f>
        <v xml:space="preserve"> </v>
      </c>
      <c r="E1013" s="102"/>
      <c r="F1013" s="103"/>
      <c r="G1013" s="103"/>
      <c r="H1013" s="103"/>
      <c r="I1013" s="96" t="str">
        <f>IFERROR(VLOOKUP(D1013,'Tabla 12'!$B$4:$E$6,3,FALSE)," ")</f>
        <v xml:space="preserve"> </v>
      </c>
      <c r="J1013" s="95" t="str">
        <f>IFERROR(VLOOKUP(I1013,'Tabla 12'!$D$5:$E$6,2,FALSE)," ")</f>
        <v xml:space="preserve"> </v>
      </c>
      <c r="K1013" s="10"/>
      <c r="L1013" s="10"/>
      <c r="M1013" s="9"/>
      <c r="N1013" s="10"/>
      <c r="O1013" s="10"/>
      <c r="P1013" s="10"/>
      <c r="Q1013" s="10"/>
      <c r="R1013" s="10"/>
      <c r="S1013" s="10"/>
      <c r="T1013" s="10"/>
      <c r="U1013" s="10"/>
      <c r="V1013" s="10"/>
      <c r="W1013" s="10"/>
    </row>
    <row r="1014" spans="1:23" ht="36.75" customHeight="1" x14ac:dyDescent="0.3">
      <c r="A1014" s="4" t="str">
        <f>'Matriz Nº2 Análisis'!A1014</f>
        <v>111. 6</v>
      </c>
      <c r="B1014" s="13" t="str">
        <f>IF(A1014&lt;1,'Matriz Nº1 Identificación'!F1014,'Matriz Nº2 Análisis'!B1014)</f>
        <v xml:space="preserve"> </v>
      </c>
      <c r="C1014" s="13" t="str">
        <f>IFERROR(IF(A1014&lt;1,'Matriz Nº1 Identificación'!B1014,'Matriz Nº2 Análisis'!E1014)," ")</f>
        <v xml:space="preserve"> </v>
      </c>
      <c r="D1014" s="13" t="str">
        <f>IF(A1014&lt;1,'Matriz Nº1 Identificación'!B1014,'Matriz Nº2 Análisis'!I1014)</f>
        <v xml:space="preserve"> </v>
      </c>
      <c r="E1014" s="102"/>
      <c r="F1014" s="103"/>
      <c r="G1014" s="103"/>
      <c r="H1014" s="103"/>
      <c r="I1014" s="96" t="str">
        <f>IFERROR(VLOOKUP(D1014,'Tabla 12'!$B$4:$E$6,3,FALSE)," ")</f>
        <v xml:space="preserve"> </v>
      </c>
      <c r="J1014" s="95" t="str">
        <f>IFERROR(VLOOKUP(I1014,'Tabla 12'!$D$5:$E$6,2,FALSE)," ")</f>
        <v xml:space="preserve"> </v>
      </c>
      <c r="K1014" s="10"/>
      <c r="L1014" s="10"/>
      <c r="M1014" s="9"/>
      <c r="N1014" s="10"/>
      <c r="O1014" s="10"/>
      <c r="P1014" s="10"/>
      <c r="Q1014" s="10"/>
      <c r="R1014" s="10"/>
      <c r="S1014" s="10"/>
      <c r="T1014" s="10"/>
      <c r="U1014" s="10"/>
      <c r="V1014" s="10"/>
      <c r="W1014" s="10"/>
    </row>
    <row r="1015" spans="1:23" ht="36.75" customHeight="1" thickBot="1" x14ac:dyDescent="0.35">
      <c r="A1015" s="4" t="str">
        <f>'Matriz Nº2 Análisis'!A1015</f>
        <v>111. 7</v>
      </c>
      <c r="B1015" s="13" t="str">
        <f>IF(A1015&lt;1,'Matriz Nº1 Identificación'!F1015,'Matriz Nº2 Análisis'!B1015)</f>
        <v xml:space="preserve"> </v>
      </c>
      <c r="C1015" s="13" t="str">
        <f>IFERROR(IF(A1015&lt;1,'Matriz Nº1 Identificación'!B1015,'Matriz Nº2 Análisis'!E1015)," ")</f>
        <v xml:space="preserve"> </v>
      </c>
      <c r="D1015" s="13" t="str">
        <f>IF(A1015&lt;1,'Matriz Nº1 Identificación'!B1015,'Matriz Nº2 Análisis'!I1015)</f>
        <v xml:space="preserve"> </v>
      </c>
      <c r="E1015" s="102"/>
      <c r="F1015" s="103"/>
      <c r="G1015" s="103"/>
      <c r="H1015" s="103"/>
      <c r="I1015" s="96" t="str">
        <f>IFERROR(VLOOKUP(D1015,'Tabla 12'!$B$4:$E$6,3,FALSE)," ")</f>
        <v xml:space="preserve"> </v>
      </c>
      <c r="J1015" s="95" t="str">
        <f>IFERROR(VLOOKUP(I1015,'Tabla 12'!$D$5:$E$6,2,FALSE)," ")</f>
        <v xml:space="preserve"> </v>
      </c>
      <c r="K1015" s="10"/>
      <c r="L1015" s="10"/>
      <c r="M1015" s="9"/>
      <c r="N1015" s="10"/>
      <c r="O1015" s="10"/>
      <c r="P1015" s="10"/>
      <c r="Q1015" s="10"/>
      <c r="R1015" s="10"/>
      <c r="S1015" s="10"/>
      <c r="T1015" s="10"/>
      <c r="U1015" s="10"/>
      <c r="V1015" s="10"/>
      <c r="W1015" s="10"/>
    </row>
    <row r="1016" spans="1:23" ht="34.5" customHeight="1" thickBot="1" x14ac:dyDescent="0.35">
      <c r="A1016" s="73" t="str">
        <f>'Matriz Nº1 Identificación'!A1016</f>
        <v xml:space="preserve">Objetivo Estratégico: </v>
      </c>
      <c r="B1016" s="427">
        <f>+'Matriz Nº1 Identificación'!B1016:H1016</f>
        <v>0</v>
      </c>
      <c r="C1016" s="428"/>
      <c r="D1016" s="428"/>
      <c r="E1016" s="428"/>
      <c r="F1016" s="428"/>
      <c r="G1016" s="428"/>
      <c r="H1016" s="428"/>
      <c r="I1016" s="428"/>
      <c r="J1016" s="428"/>
    </row>
    <row r="1017" spans="1:23" ht="34.5" customHeight="1" x14ac:dyDescent="0.3">
      <c r="A1017" s="12" t="str">
        <f>'Matriz Nº1 Identificación'!A1017</f>
        <v>Objetivo táctico</v>
      </c>
      <c r="B1017" s="168" t="str">
        <f>+'Matriz Nº1 Identificación'!B1017:H1017</f>
        <v xml:space="preserve">112. </v>
      </c>
      <c r="C1017" s="169"/>
      <c r="D1017" s="169"/>
      <c r="E1017" s="169"/>
      <c r="F1017" s="170"/>
      <c r="G1017" s="170"/>
      <c r="H1017" s="170"/>
      <c r="I1017" s="170"/>
      <c r="J1017" s="171"/>
    </row>
    <row r="1018" spans="1:23" ht="36.75" customHeight="1" x14ac:dyDescent="0.3">
      <c r="A1018" s="4" t="str">
        <f>'Matriz Nº2 Análisis'!A1018</f>
        <v>112. 1</v>
      </c>
      <c r="B1018" s="13" t="str">
        <f>IF(A1018&lt;1,'Matriz Nº1 Identificación'!F1018,'Matriz Nº2 Análisis'!B1018)</f>
        <v xml:space="preserve"> </v>
      </c>
      <c r="C1018" s="13" t="str">
        <f>IFERROR(IF(A1018&lt;1,'Matriz Nº1 Identificación'!B1018,'Matriz Nº2 Análisis'!E1018)," ")</f>
        <v xml:space="preserve"> </v>
      </c>
      <c r="D1018" s="13" t="str">
        <f>IF(A1018&lt;1,'Matriz Nº1 Identificación'!B1018,'Matriz Nº2 Análisis'!I1018)</f>
        <v xml:space="preserve"> </v>
      </c>
      <c r="E1018" s="102"/>
      <c r="F1018" s="103"/>
      <c r="G1018" s="103"/>
      <c r="H1018" s="103"/>
      <c r="I1018" s="96" t="str">
        <f>IFERROR(VLOOKUP(D1018,'Tabla 12'!$B$4:$E$6,3,FALSE)," ")</f>
        <v xml:space="preserve"> </v>
      </c>
      <c r="J1018" s="95" t="str">
        <f>IFERROR(VLOOKUP(I1018,'Tabla 12'!$D$5:$E$6,2,FALSE)," ")</f>
        <v xml:space="preserve"> </v>
      </c>
      <c r="K1018" s="10"/>
      <c r="L1018" s="10"/>
      <c r="M1018" s="9"/>
      <c r="N1018" s="10"/>
      <c r="O1018" s="10"/>
      <c r="P1018" s="10"/>
      <c r="Q1018" s="10"/>
      <c r="R1018" s="10"/>
      <c r="S1018" s="10"/>
      <c r="T1018" s="10"/>
      <c r="U1018" s="10"/>
      <c r="V1018" s="10"/>
      <c r="W1018" s="10"/>
    </row>
    <row r="1019" spans="1:23" ht="36.75" customHeight="1" x14ac:dyDescent="0.3">
      <c r="A1019" s="4" t="str">
        <f>'Matriz Nº2 Análisis'!A1019</f>
        <v>112. 2</v>
      </c>
      <c r="B1019" s="13" t="str">
        <f>IF(A1019&lt;1,'Matriz Nº1 Identificación'!F1019,'Matriz Nº2 Análisis'!B1019)</f>
        <v xml:space="preserve"> </v>
      </c>
      <c r="C1019" s="13" t="str">
        <f>IFERROR(IF(A1019&lt;1,'Matriz Nº1 Identificación'!B1019,'Matriz Nº2 Análisis'!E1019)," ")</f>
        <v xml:space="preserve"> </v>
      </c>
      <c r="D1019" s="13" t="str">
        <f>IF(A1019&lt;1,'Matriz Nº1 Identificación'!B1019,'Matriz Nº2 Análisis'!I1019)</f>
        <v xml:space="preserve"> </v>
      </c>
      <c r="E1019" s="102"/>
      <c r="F1019" s="103"/>
      <c r="G1019" s="103"/>
      <c r="H1019" s="103"/>
      <c r="I1019" s="96" t="str">
        <f>IFERROR(VLOOKUP(D1019,'Tabla 12'!$B$4:$E$6,3,FALSE)," ")</f>
        <v xml:space="preserve"> </v>
      </c>
      <c r="J1019" s="95" t="str">
        <f>IFERROR(VLOOKUP(I1019,'Tabla 12'!$D$5:$E$6,2,FALSE)," ")</f>
        <v xml:space="preserve"> </v>
      </c>
      <c r="K1019" s="10"/>
      <c r="L1019" s="10"/>
      <c r="M1019" s="9"/>
      <c r="N1019" s="10"/>
      <c r="O1019" s="10"/>
      <c r="P1019" s="10"/>
      <c r="Q1019" s="10"/>
      <c r="R1019" s="10"/>
      <c r="S1019" s="10"/>
      <c r="T1019" s="10"/>
      <c r="U1019" s="10"/>
      <c r="V1019" s="10"/>
      <c r="W1019" s="10"/>
    </row>
    <row r="1020" spans="1:23" ht="36.75" customHeight="1" x14ac:dyDescent="0.3">
      <c r="A1020" s="4" t="str">
        <f>'Matriz Nº2 Análisis'!A1020</f>
        <v>112. 3</v>
      </c>
      <c r="B1020" s="13" t="str">
        <f>IF(A1020&lt;1,'Matriz Nº1 Identificación'!F1020,'Matriz Nº2 Análisis'!B1020)</f>
        <v xml:space="preserve"> </v>
      </c>
      <c r="C1020" s="13" t="str">
        <f>IFERROR(IF(A1020&lt;1,'Matriz Nº1 Identificación'!B1020,'Matriz Nº2 Análisis'!E1020)," ")</f>
        <v xml:space="preserve"> </v>
      </c>
      <c r="D1020" s="13" t="str">
        <f>IF(A1020&lt;1,'Matriz Nº1 Identificación'!B1020,'Matriz Nº2 Análisis'!I1020)</f>
        <v xml:space="preserve"> </v>
      </c>
      <c r="E1020" s="102"/>
      <c r="F1020" s="103"/>
      <c r="G1020" s="103"/>
      <c r="H1020" s="103"/>
      <c r="I1020" s="96" t="str">
        <f>IFERROR(VLOOKUP(D1020,'Tabla 12'!$B$4:$E$6,3,FALSE)," ")</f>
        <v xml:space="preserve"> </v>
      </c>
      <c r="J1020" s="95" t="str">
        <f>IFERROR(VLOOKUP(I1020,'Tabla 12'!$D$5:$E$6,2,FALSE)," ")</f>
        <v xml:space="preserve"> </v>
      </c>
      <c r="K1020" s="10"/>
      <c r="L1020" s="10"/>
      <c r="M1020" s="9"/>
      <c r="N1020" s="10"/>
      <c r="O1020" s="10"/>
      <c r="P1020" s="10"/>
      <c r="Q1020" s="10"/>
      <c r="R1020" s="10"/>
      <c r="S1020" s="10"/>
      <c r="T1020" s="10"/>
      <c r="U1020" s="10"/>
      <c r="V1020" s="10"/>
      <c r="W1020" s="10"/>
    </row>
    <row r="1021" spans="1:23" ht="36.75" customHeight="1" x14ac:dyDescent="0.3">
      <c r="A1021" s="4" t="str">
        <f>'Matriz Nº2 Análisis'!A1021</f>
        <v>112. 4</v>
      </c>
      <c r="B1021" s="13" t="str">
        <f>IF(A1021&lt;1,'Matriz Nº1 Identificación'!F1021,'Matriz Nº2 Análisis'!B1021)</f>
        <v xml:space="preserve"> </v>
      </c>
      <c r="C1021" s="13" t="str">
        <f>IFERROR(IF(A1021&lt;1,'Matriz Nº1 Identificación'!B1021,'Matriz Nº2 Análisis'!E1021)," ")</f>
        <v xml:space="preserve"> </v>
      </c>
      <c r="D1021" s="13" t="str">
        <f>IF(A1021&lt;1,'Matriz Nº1 Identificación'!B1021,'Matriz Nº2 Análisis'!I1021)</f>
        <v xml:space="preserve"> </v>
      </c>
      <c r="E1021" s="102"/>
      <c r="F1021" s="103"/>
      <c r="G1021" s="103"/>
      <c r="H1021" s="103"/>
      <c r="I1021" s="96" t="str">
        <f>IFERROR(VLOOKUP(D1021,'Tabla 12'!$B$4:$E$6,3,FALSE)," ")</f>
        <v xml:space="preserve"> </v>
      </c>
      <c r="J1021" s="95" t="str">
        <f>IFERROR(VLOOKUP(I1021,'Tabla 12'!$D$5:$E$6,2,FALSE)," ")</f>
        <v xml:space="preserve"> </v>
      </c>
      <c r="K1021" s="10"/>
      <c r="L1021" s="10"/>
      <c r="M1021" s="9"/>
      <c r="N1021" s="10"/>
      <c r="O1021" s="10"/>
      <c r="P1021" s="10"/>
      <c r="Q1021" s="10"/>
      <c r="R1021" s="10"/>
      <c r="S1021" s="10"/>
      <c r="T1021" s="10"/>
      <c r="U1021" s="10"/>
      <c r="V1021" s="10"/>
      <c r="W1021" s="10"/>
    </row>
    <row r="1022" spans="1:23" ht="36.75" customHeight="1" x14ac:dyDescent="0.3">
      <c r="A1022" s="4" t="str">
        <f>'Matriz Nº2 Análisis'!A1022</f>
        <v>112. 5</v>
      </c>
      <c r="B1022" s="13" t="str">
        <f>IF(A1022&lt;1,'Matriz Nº1 Identificación'!F1022,'Matriz Nº2 Análisis'!B1022)</f>
        <v xml:space="preserve"> </v>
      </c>
      <c r="C1022" s="13" t="str">
        <f>IFERROR(IF(A1022&lt;1,'Matriz Nº1 Identificación'!B1022,'Matriz Nº2 Análisis'!E1022)," ")</f>
        <v xml:space="preserve"> </v>
      </c>
      <c r="D1022" s="13" t="str">
        <f>IF(A1022&lt;1,'Matriz Nº1 Identificación'!B1022,'Matriz Nº2 Análisis'!I1022)</f>
        <v xml:space="preserve"> </v>
      </c>
      <c r="E1022" s="102"/>
      <c r="F1022" s="103"/>
      <c r="G1022" s="103"/>
      <c r="H1022" s="103"/>
      <c r="I1022" s="96" t="str">
        <f>IFERROR(VLOOKUP(D1022,'Tabla 12'!$B$4:$E$6,3,FALSE)," ")</f>
        <v xml:space="preserve"> </v>
      </c>
      <c r="J1022" s="95" t="str">
        <f>IFERROR(VLOOKUP(I1022,'Tabla 12'!$D$5:$E$6,2,FALSE)," ")</f>
        <v xml:space="preserve"> </v>
      </c>
      <c r="K1022" s="10"/>
      <c r="L1022" s="10"/>
      <c r="M1022" s="9"/>
      <c r="N1022" s="10"/>
      <c r="O1022" s="10"/>
      <c r="P1022" s="10"/>
      <c r="Q1022" s="10"/>
      <c r="R1022" s="10"/>
      <c r="S1022" s="10"/>
      <c r="T1022" s="10"/>
      <c r="U1022" s="10"/>
      <c r="V1022" s="10"/>
      <c r="W1022" s="10"/>
    </row>
    <row r="1023" spans="1:23" ht="36.75" customHeight="1" x14ac:dyDescent="0.3">
      <c r="A1023" s="4" t="str">
        <f>'Matriz Nº2 Análisis'!A1023</f>
        <v>112. 6</v>
      </c>
      <c r="B1023" s="13" t="str">
        <f>IF(A1023&lt;1,'Matriz Nº1 Identificación'!F1023,'Matriz Nº2 Análisis'!B1023)</f>
        <v xml:space="preserve"> </v>
      </c>
      <c r="C1023" s="13" t="str">
        <f>IFERROR(IF(A1023&lt;1,'Matriz Nº1 Identificación'!B1023,'Matriz Nº2 Análisis'!E1023)," ")</f>
        <v xml:space="preserve"> </v>
      </c>
      <c r="D1023" s="13" t="str">
        <f>IF(A1023&lt;1,'Matriz Nº1 Identificación'!B1023,'Matriz Nº2 Análisis'!I1023)</f>
        <v xml:space="preserve"> </v>
      </c>
      <c r="E1023" s="102"/>
      <c r="F1023" s="103"/>
      <c r="G1023" s="103"/>
      <c r="H1023" s="103"/>
      <c r="I1023" s="96" t="str">
        <f>IFERROR(VLOOKUP(D1023,'Tabla 12'!$B$4:$E$6,3,FALSE)," ")</f>
        <v xml:space="preserve"> </v>
      </c>
      <c r="J1023" s="95" t="str">
        <f>IFERROR(VLOOKUP(I1023,'Tabla 12'!$D$5:$E$6,2,FALSE)," ")</f>
        <v xml:space="preserve"> </v>
      </c>
      <c r="K1023" s="10"/>
      <c r="L1023" s="10"/>
      <c r="M1023" s="9"/>
      <c r="N1023" s="10"/>
      <c r="O1023" s="10"/>
      <c r="P1023" s="10"/>
      <c r="Q1023" s="10"/>
      <c r="R1023" s="10"/>
      <c r="S1023" s="10"/>
      <c r="T1023" s="10"/>
      <c r="U1023" s="10"/>
      <c r="V1023" s="10"/>
      <c r="W1023" s="10"/>
    </row>
    <row r="1024" spans="1:23" ht="36.75" customHeight="1" thickBot="1" x14ac:dyDescent="0.35">
      <c r="A1024" s="4" t="str">
        <f>'Matriz Nº2 Análisis'!A1024</f>
        <v>112. 7</v>
      </c>
      <c r="B1024" s="13" t="str">
        <f>IF(A1024&lt;1,'Matriz Nº1 Identificación'!F1024,'Matriz Nº2 Análisis'!B1024)</f>
        <v xml:space="preserve"> </v>
      </c>
      <c r="C1024" s="13" t="str">
        <f>IFERROR(IF(A1024&lt;1,'Matriz Nº1 Identificación'!B1024,'Matriz Nº2 Análisis'!E1024)," ")</f>
        <v xml:space="preserve"> </v>
      </c>
      <c r="D1024" s="13" t="str">
        <f>IF(A1024&lt;1,'Matriz Nº1 Identificación'!B1024,'Matriz Nº2 Análisis'!I1024)</f>
        <v xml:space="preserve"> </v>
      </c>
      <c r="E1024" s="102"/>
      <c r="F1024" s="103"/>
      <c r="G1024" s="103"/>
      <c r="H1024" s="103"/>
      <c r="I1024" s="96" t="str">
        <f>IFERROR(VLOOKUP(D1024,'Tabla 12'!$B$4:$E$6,3,FALSE)," ")</f>
        <v xml:space="preserve"> </v>
      </c>
      <c r="J1024" s="95" t="str">
        <f>IFERROR(VLOOKUP(I1024,'Tabla 12'!$D$5:$E$6,2,FALSE)," ")</f>
        <v xml:space="preserve"> </v>
      </c>
      <c r="K1024" s="10"/>
      <c r="L1024" s="10"/>
      <c r="M1024" s="9"/>
      <c r="N1024" s="10"/>
      <c r="O1024" s="10"/>
      <c r="P1024" s="10"/>
      <c r="Q1024" s="10"/>
      <c r="R1024" s="10"/>
      <c r="S1024" s="10"/>
      <c r="T1024" s="10"/>
      <c r="U1024" s="10"/>
      <c r="V1024" s="10"/>
      <c r="W1024" s="10"/>
    </row>
    <row r="1025" spans="1:23" ht="34.5" customHeight="1" thickBot="1" x14ac:dyDescent="0.35">
      <c r="A1025" s="73" t="str">
        <f>'Matriz Nº1 Identificación'!A1025</f>
        <v xml:space="preserve">Objetivo Estratégico: </v>
      </c>
      <c r="B1025" s="427">
        <f>+'Matriz Nº1 Identificación'!B1025:H1025</f>
        <v>0</v>
      </c>
      <c r="C1025" s="428"/>
      <c r="D1025" s="428"/>
      <c r="E1025" s="428"/>
      <c r="F1025" s="428"/>
      <c r="G1025" s="428"/>
      <c r="H1025" s="428"/>
      <c r="I1025" s="428"/>
      <c r="J1025" s="428"/>
    </row>
    <row r="1026" spans="1:23" ht="34.5" customHeight="1" x14ac:dyDescent="0.3">
      <c r="A1026" s="12" t="str">
        <f>'Matriz Nº1 Identificación'!A1026</f>
        <v>Objetivo táctico</v>
      </c>
      <c r="B1026" s="168" t="str">
        <f>+'Matriz Nº1 Identificación'!B1026:H1026</f>
        <v xml:space="preserve">113. </v>
      </c>
      <c r="C1026" s="169"/>
      <c r="D1026" s="169"/>
      <c r="E1026" s="169"/>
      <c r="F1026" s="170"/>
      <c r="G1026" s="170"/>
      <c r="H1026" s="170"/>
      <c r="I1026" s="170"/>
      <c r="J1026" s="171"/>
    </row>
    <row r="1027" spans="1:23" ht="36.75" customHeight="1" x14ac:dyDescent="0.3">
      <c r="A1027" s="4" t="str">
        <f>'Matriz Nº2 Análisis'!A1027</f>
        <v>113. 1</v>
      </c>
      <c r="B1027" s="13" t="str">
        <f>IF(A1027&lt;1,'Matriz Nº1 Identificación'!F1027,'Matriz Nº2 Análisis'!B1027)</f>
        <v xml:space="preserve"> </v>
      </c>
      <c r="C1027" s="13" t="str">
        <f>IFERROR(IF(A1027&lt;1,'Matriz Nº1 Identificación'!B1027,'Matriz Nº2 Análisis'!E1027)," ")</f>
        <v xml:space="preserve"> </v>
      </c>
      <c r="D1027" s="13" t="str">
        <f>IF(A1027&lt;1,'Matriz Nº1 Identificación'!B1027,'Matriz Nº2 Análisis'!I1027)</f>
        <v xml:space="preserve"> </v>
      </c>
      <c r="E1027" s="102"/>
      <c r="F1027" s="103"/>
      <c r="G1027" s="103"/>
      <c r="H1027" s="103"/>
      <c r="I1027" s="96" t="str">
        <f>IFERROR(VLOOKUP(D1027,'Tabla 12'!$B$4:$E$6,3,FALSE)," ")</f>
        <v xml:space="preserve"> </v>
      </c>
      <c r="J1027" s="95" t="str">
        <f>IFERROR(VLOOKUP(I1027,'Tabla 12'!$D$5:$E$6,2,FALSE)," ")</f>
        <v xml:space="preserve"> </v>
      </c>
      <c r="K1027" s="10"/>
      <c r="L1027" s="10"/>
      <c r="M1027" s="9"/>
      <c r="N1027" s="10"/>
      <c r="O1027" s="10"/>
      <c r="P1027" s="10"/>
      <c r="Q1027" s="10"/>
      <c r="R1027" s="10"/>
      <c r="S1027" s="10"/>
      <c r="T1027" s="10"/>
      <c r="U1027" s="10"/>
      <c r="V1027" s="10"/>
      <c r="W1027" s="10"/>
    </row>
    <row r="1028" spans="1:23" ht="36.75" customHeight="1" x14ac:dyDescent="0.3">
      <c r="A1028" s="4" t="str">
        <f>'Matriz Nº2 Análisis'!A1028</f>
        <v>113. 2</v>
      </c>
      <c r="B1028" s="13" t="str">
        <f>IF(A1028&lt;1,'Matriz Nº1 Identificación'!F1028,'Matriz Nº2 Análisis'!B1028)</f>
        <v xml:space="preserve"> </v>
      </c>
      <c r="C1028" s="13" t="str">
        <f>IFERROR(IF(A1028&lt;1,'Matriz Nº1 Identificación'!B1028,'Matriz Nº2 Análisis'!E1028)," ")</f>
        <v xml:space="preserve"> </v>
      </c>
      <c r="D1028" s="13" t="str">
        <f>IF(A1028&lt;1,'Matriz Nº1 Identificación'!B1028,'Matriz Nº2 Análisis'!I1028)</f>
        <v xml:space="preserve"> </v>
      </c>
      <c r="E1028" s="102"/>
      <c r="F1028" s="103"/>
      <c r="G1028" s="103"/>
      <c r="H1028" s="103"/>
      <c r="I1028" s="96" t="str">
        <f>IFERROR(VLOOKUP(D1028,'Tabla 12'!$B$4:$E$6,3,FALSE)," ")</f>
        <v xml:space="preserve"> </v>
      </c>
      <c r="J1028" s="95" t="str">
        <f>IFERROR(VLOOKUP(I1028,'Tabla 12'!$D$5:$E$6,2,FALSE)," ")</f>
        <v xml:space="preserve"> </v>
      </c>
      <c r="K1028" s="10"/>
      <c r="L1028" s="10"/>
      <c r="M1028" s="9"/>
      <c r="N1028" s="10"/>
      <c r="O1028" s="10"/>
      <c r="P1028" s="10"/>
      <c r="Q1028" s="10"/>
      <c r="R1028" s="10"/>
      <c r="S1028" s="10"/>
      <c r="T1028" s="10"/>
      <c r="U1028" s="10"/>
      <c r="V1028" s="10"/>
      <c r="W1028" s="10"/>
    </row>
    <row r="1029" spans="1:23" ht="36.75" customHeight="1" x14ac:dyDescent="0.3">
      <c r="A1029" s="4" t="str">
        <f>'Matriz Nº2 Análisis'!A1029</f>
        <v>113. 3</v>
      </c>
      <c r="B1029" s="13" t="str">
        <f>IF(A1029&lt;1,'Matriz Nº1 Identificación'!F1029,'Matriz Nº2 Análisis'!B1029)</f>
        <v xml:space="preserve"> </v>
      </c>
      <c r="C1029" s="13" t="str">
        <f>IFERROR(IF(A1029&lt;1,'Matriz Nº1 Identificación'!B1029,'Matriz Nº2 Análisis'!E1029)," ")</f>
        <v xml:space="preserve"> </v>
      </c>
      <c r="D1029" s="13" t="str">
        <f>IF(A1029&lt;1,'Matriz Nº1 Identificación'!B1029,'Matriz Nº2 Análisis'!I1029)</f>
        <v xml:space="preserve"> </v>
      </c>
      <c r="E1029" s="102"/>
      <c r="F1029" s="103"/>
      <c r="G1029" s="103"/>
      <c r="H1029" s="103"/>
      <c r="I1029" s="96" t="str">
        <f>IFERROR(VLOOKUP(D1029,'Tabla 12'!$B$4:$E$6,3,FALSE)," ")</f>
        <v xml:space="preserve"> </v>
      </c>
      <c r="J1029" s="95" t="str">
        <f>IFERROR(VLOOKUP(I1029,'Tabla 12'!$D$5:$E$6,2,FALSE)," ")</f>
        <v xml:space="preserve"> </v>
      </c>
      <c r="K1029" s="10"/>
      <c r="L1029" s="10"/>
      <c r="M1029" s="9"/>
      <c r="N1029" s="10"/>
      <c r="O1029" s="10"/>
      <c r="P1029" s="10"/>
      <c r="Q1029" s="10"/>
      <c r="R1029" s="10"/>
      <c r="S1029" s="10"/>
      <c r="T1029" s="10"/>
      <c r="U1029" s="10"/>
      <c r="V1029" s="10"/>
      <c r="W1029" s="10"/>
    </row>
    <row r="1030" spans="1:23" ht="36.75" customHeight="1" x14ac:dyDescent="0.3">
      <c r="A1030" s="4" t="str">
        <f>'Matriz Nº2 Análisis'!A1030</f>
        <v>113. 4</v>
      </c>
      <c r="B1030" s="13" t="str">
        <f>IF(A1030&lt;1,'Matriz Nº1 Identificación'!F1030,'Matriz Nº2 Análisis'!B1030)</f>
        <v xml:space="preserve"> </v>
      </c>
      <c r="C1030" s="13" t="str">
        <f>IFERROR(IF(A1030&lt;1,'Matriz Nº1 Identificación'!B1030,'Matriz Nº2 Análisis'!E1030)," ")</f>
        <v xml:space="preserve"> </v>
      </c>
      <c r="D1030" s="13" t="str">
        <f>IF(A1030&lt;1,'Matriz Nº1 Identificación'!B1030,'Matriz Nº2 Análisis'!I1030)</f>
        <v xml:space="preserve"> </v>
      </c>
      <c r="E1030" s="102"/>
      <c r="F1030" s="103"/>
      <c r="G1030" s="103"/>
      <c r="H1030" s="103"/>
      <c r="I1030" s="96" t="str">
        <f>IFERROR(VLOOKUP(D1030,'Tabla 12'!$B$4:$E$6,3,FALSE)," ")</f>
        <v xml:space="preserve"> </v>
      </c>
      <c r="J1030" s="95" t="str">
        <f>IFERROR(VLOOKUP(I1030,'Tabla 12'!$D$5:$E$6,2,FALSE)," ")</f>
        <v xml:space="preserve"> </v>
      </c>
      <c r="K1030" s="10"/>
      <c r="L1030" s="10"/>
      <c r="M1030" s="9"/>
      <c r="N1030" s="10"/>
      <c r="O1030" s="10"/>
      <c r="P1030" s="10"/>
      <c r="Q1030" s="10"/>
      <c r="R1030" s="10"/>
      <c r="S1030" s="10"/>
      <c r="T1030" s="10"/>
      <c r="U1030" s="10"/>
      <c r="V1030" s="10"/>
      <c r="W1030" s="10"/>
    </row>
    <row r="1031" spans="1:23" ht="36.75" customHeight="1" x14ac:dyDescent="0.3">
      <c r="A1031" s="4" t="str">
        <f>'Matriz Nº2 Análisis'!A1031</f>
        <v>113. 5</v>
      </c>
      <c r="B1031" s="13" t="str">
        <f>IF(A1031&lt;1,'Matriz Nº1 Identificación'!F1031,'Matriz Nº2 Análisis'!B1031)</f>
        <v xml:space="preserve"> </v>
      </c>
      <c r="C1031" s="13" t="str">
        <f>IFERROR(IF(A1031&lt;1,'Matriz Nº1 Identificación'!B1031,'Matriz Nº2 Análisis'!E1031)," ")</f>
        <v xml:space="preserve"> </v>
      </c>
      <c r="D1031" s="13" t="str">
        <f>IF(A1031&lt;1,'Matriz Nº1 Identificación'!B1031,'Matriz Nº2 Análisis'!I1031)</f>
        <v xml:space="preserve"> </v>
      </c>
      <c r="E1031" s="102"/>
      <c r="F1031" s="103"/>
      <c r="G1031" s="103"/>
      <c r="H1031" s="103"/>
      <c r="I1031" s="96" t="str">
        <f>IFERROR(VLOOKUP(D1031,'Tabla 12'!$B$4:$E$6,3,FALSE)," ")</f>
        <v xml:space="preserve"> </v>
      </c>
      <c r="J1031" s="95" t="str">
        <f>IFERROR(VLOOKUP(I1031,'Tabla 12'!$D$5:$E$6,2,FALSE)," ")</f>
        <v xml:space="preserve"> </v>
      </c>
      <c r="K1031" s="10"/>
      <c r="L1031" s="10"/>
      <c r="M1031" s="9"/>
      <c r="N1031" s="10"/>
      <c r="O1031" s="10"/>
      <c r="P1031" s="10"/>
      <c r="Q1031" s="10"/>
      <c r="R1031" s="10"/>
      <c r="S1031" s="10"/>
      <c r="T1031" s="10"/>
      <c r="U1031" s="10"/>
      <c r="V1031" s="10"/>
      <c r="W1031" s="10"/>
    </row>
    <row r="1032" spans="1:23" ht="36.75" customHeight="1" x14ac:dyDescent="0.3">
      <c r="A1032" s="4" t="str">
        <f>'Matriz Nº2 Análisis'!A1032</f>
        <v>113. 6</v>
      </c>
      <c r="B1032" s="13" t="str">
        <f>IF(A1032&lt;1,'Matriz Nº1 Identificación'!F1032,'Matriz Nº2 Análisis'!B1032)</f>
        <v xml:space="preserve"> </v>
      </c>
      <c r="C1032" s="13" t="str">
        <f>IFERROR(IF(A1032&lt;1,'Matriz Nº1 Identificación'!B1032,'Matriz Nº2 Análisis'!E1032)," ")</f>
        <v xml:space="preserve"> </v>
      </c>
      <c r="D1032" s="13" t="str">
        <f>IF(A1032&lt;1,'Matriz Nº1 Identificación'!B1032,'Matriz Nº2 Análisis'!I1032)</f>
        <v xml:space="preserve"> </v>
      </c>
      <c r="E1032" s="102"/>
      <c r="F1032" s="103"/>
      <c r="G1032" s="103"/>
      <c r="H1032" s="103"/>
      <c r="I1032" s="96" t="str">
        <f>IFERROR(VLOOKUP(D1032,'Tabla 12'!$B$4:$E$6,3,FALSE)," ")</f>
        <v xml:space="preserve"> </v>
      </c>
      <c r="J1032" s="95" t="str">
        <f>IFERROR(VLOOKUP(I1032,'Tabla 12'!$D$5:$E$6,2,FALSE)," ")</f>
        <v xml:space="preserve"> </v>
      </c>
      <c r="K1032" s="10"/>
      <c r="L1032" s="10"/>
      <c r="M1032" s="9"/>
      <c r="N1032" s="10"/>
      <c r="O1032" s="10"/>
      <c r="P1032" s="10"/>
      <c r="Q1032" s="10"/>
      <c r="R1032" s="10"/>
      <c r="S1032" s="10"/>
      <c r="T1032" s="10"/>
      <c r="U1032" s="10"/>
      <c r="V1032" s="10"/>
      <c r="W1032" s="10"/>
    </row>
    <row r="1033" spans="1:23" ht="36.75" customHeight="1" thickBot="1" x14ac:dyDescent="0.35">
      <c r="A1033" s="4" t="str">
        <f>'Matriz Nº2 Análisis'!A1033</f>
        <v>113. 7</v>
      </c>
      <c r="B1033" s="13" t="str">
        <f>IF(A1033&lt;1,'Matriz Nº1 Identificación'!F1033,'Matriz Nº2 Análisis'!B1033)</f>
        <v xml:space="preserve"> </v>
      </c>
      <c r="C1033" s="13" t="str">
        <f>IFERROR(IF(A1033&lt;1,'Matriz Nº1 Identificación'!B1033,'Matriz Nº2 Análisis'!E1033)," ")</f>
        <v xml:space="preserve"> </v>
      </c>
      <c r="D1033" s="13" t="str">
        <f>IF(A1033&lt;1,'Matriz Nº1 Identificación'!B1033,'Matriz Nº2 Análisis'!I1033)</f>
        <v xml:space="preserve"> </v>
      </c>
      <c r="E1033" s="102"/>
      <c r="F1033" s="103"/>
      <c r="G1033" s="103"/>
      <c r="H1033" s="103"/>
      <c r="I1033" s="96" t="str">
        <f>IFERROR(VLOOKUP(D1033,'Tabla 12'!$B$4:$E$6,3,FALSE)," ")</f>
        <v xml:space="preserve"> </v>
      </c>
      <c r="J1033" s="95" t="str">
        <f>IFERROR(VLOOKUP(I1033,'Tabla 12'!$D$5:$E$6,2,FALSE)," ")</f>
        <v xml:space="preserve"> </v>
      </c>
      <c r="K1033" s="10"/>
      <c r="L1033" s="10"/>
      <c r="M1033" s="9"/>
      <c r="N1033" s="10"/>
      <c r="O1033" s="10"/>
      <c r="P1033" s="10"/>
      <c r="Q1033" s="10"/>
      <c r="R1033" s="10"/>
      <c r="S1033" s="10"/>
      <c r="T1033" s="10"/>
      <c r="U1033" s="10"/>
      <c r="V1033" s="10"/>
      <c r="W1033" s="10"/>
    </row>
    <row r="1034" spans="1:23" ht="34.5" customHeight="1" thickBot="1" x14ac:dyDescent="0.35">
      <c r="A1034" s="73" t="str">
        <f>'Matriz Nº1 Identificación'!A1034</f>
        <v xml:space="preserve">Objetivo Estratégico: </v>
      </c>
      <c r="B1034" s="427">
        <f>+'Matriz Nº1 Identificación'!B1034:H1034</f>
        <v>0</v>
      </c>
      <c r="C1034" s="428"/>
      <c r="D1034" s="428"/>
      <c r="E1034" s="428"/>
      <c r="F1034" s="428"/>
      <c r="G1034" s="428"/>
      <c r="H1034" s="428"/>
      <c r="I1034" s="428"/>
      <c r="J1034" s="428"/>
    </row>
    <row r="1035" spans="1:23" ht="34.5" customHeight="1" x14ac:dyDescent="0.3">
      <c r="A1035" s="12" t="str">
        <f>'Matriz Nº1 Identificación'!A1035</f>
        <v>Objetivo táctico</v>
      </c>
      <c r="B1035" s="168" t="str">
        <f>+'Matriz Nº1 Identificación'!B1035:H1035</f>
        <v xml:space="preserve">114. </v>
      </c>
      <c r="C1035" s="169"/>
      <c r="D1035" s="169"/>
      <c r="E1035" s="169"/>
      <c r="F1035" s="170"/>
      <c r="G1035" s="170"/>
      <c r="H1035" s="170"/>
      <c r="I1035" s="170"/>
      <c r="J1035" s="171"/>
    </row>
    <row r="1036" spans="1:23" ht="36.75" customHeight="1" x14ac:dyDescent="0.3">
      <c r="A1036" s="4" t="str">
        <f>'Matriz Nº2 Análisis'!A1036</f>
        <v>114. 1</v>
      </c>
      <c r="B1036" s="13" t="str">
        <f>IF(A1036&lt;1,'Matriz Nº1 Identificación'!F1036,'Matriz Nº2 Análisis'!B1036)</f>
        <v xml:space="preserve"> </v>
      </c>
      <c r="C1036" s="13" t="str">
        <f>IFERROR(IF(A1036&lt;1,'Matriz Nº1 Identificación'!B1036,'Matriz Nº2 Análisis'!E1036)," ")</f>
        <v xml:space="preserve"> </v>
      </c>
      <c r="D1036" s="13" t="str">
        <f>IF(A1036&lt;1,'Matriz Nº1 Identificación'!B1036,'Matriz Nº2 Análisis'!I1036)</f>
        <v xml:space="preserve"> </v>
      </c>
      <c r="E1036" s="102"/>
      <c r="F1036" s="103"/>
      <c r="G1036" s="103"/>
      <c r="H1036" s="103"/>
      <c r="I1036" s="96" t="str">
        <f>IFERROR(VLOOKUP(D1036,'Tabla 12'!$B$4:$E$6,3,FALSE)," ")</f>
        <v xml:space="preserve"> </v>
      </c>
      <c r="J1036" s="95" t="str">
        <f>IFERROR(VLOOKUP(I1036,'Tabla 12'!$D$5:$E$6,2,FALSE)," ")</f>
        <v xml:space="preserve"> </v>
      </c>
      <c r="K1036" s="10"/>
      <c r="L1036" s="10"/>
      <c r="M1036" s="9"/>
      <c r="N1036" s="10"/>
      <c r="O1036" s="10"/>
      <c r="P1036" s="10"/>
      <c r="Q1036" s="10"/>
      <c r="R1036" s="10"/>
      <c r="S1036" s="10"/>
      <c r="T1036" s="10"/>
      <c r="U1036" s="10"/>
      <c r="V1036" s="10"/>
      <c r="W1036" s="10"/>
    </row>
    <row r="1037" spans="1:23" ht="36.75" customHeight="1" x14ac:dyDescent="0.3">
      <c r="A1037" s="4" t="str">
        <f>'Matriz Nº2 Análisis'!A1037</f>
        <v>114. 2</v>
      </c>
      <c r="B1037" s="13" t="str">
        <f>IF(A1037&lt;1,'Matriz Nº1 Identificación'!F1037,'Matriz Nº2 Análisis'!B1037)</f>
        <v xml:space="preserve"> </v>
      </c>
      <c r="C1037" s="13" t="str">
        <f>IFERROR(IF(A1037&lt;1,'Matriz Nº1 Identificación'!B1037,'Matriz Nº2 Análisis'!E1037)," ")</f>
        <v xml:space="preserve"> </v>
      </c>
      <c r="D1037" s="13" t="str">
        <f>IF(A1037&lt;1,'Matriz Nº1 Identificación'!B1037,'Matriz Nº2 Análisis'!I1037)</f>
        <v xml:space="preserve"> </v>
      </c>
      <c r="E1037" s="102"/>
      <c r="F1037" s="103"/>
      <c r="G1037" s="103"/>
      <c r="H1037" s="103"/>
      <c r="I1037" s="96" t="str">
        <f>IFERROR(VLOOKUP(D1037,'Tabla 12'!$B$4:$E$6,3,FALSE)," ")</f>
        <v xml:space="preserve"> </v>
      </c>
      <c r="J1037" s="95" t="str">
        <f>IFERROR(VLOOKUP(I1037,'Tabla 12'!$D$5:$E$6,2,FALSE)," ")</f>
        <v xml:space="preserve"> </v>
      </c>
      <c r="K1037" s="10"/>
      <c r="L1037" s="10"/>
      <c r="M1037" s="9"/>
      <c r="N1037" s="10"/>
      <c r="O1037" s="10"/>
      <c r="P1037" s="10"/>
      <c r="Q1037" s="10"/>
      <c r="R1037" s="10"/>
      <c r="S1037" s="10"/>
      <c r="T1037" s="10"/>
      <c r="U1037" s="10"/>
      <c r="V1037" s="10"/>
      <c r="W1037" s="10"/>
    </row>
    <row r="1038" spans="1:23" ht="36.75" customHeight="1" x14ac:dyDescent="0.3">
      <c r="A1038" s="4" t="str">
        <f>'Matriz Nº2 Análisis'!A1038</f>
        <v>114. 3</v>
      </c>
      <c r="B1038" s="13" t="str">
        <f>IF(A1038&lt;1,'Matriz Nº1 Identificación'!F1038,'Matriz Nº2 Análisis'!B1038)</f>
        <v xml:space="preserve"> </v>
      </c>
      <c r="C1038" s="13" t="str">
        <f>IFERROR(IF(A1038&lt;1,'Matriz Nº1 Identificación'!B1038,'Matriz Nº2 Análisis'!E1038)," ")</f>
        <v xml:space="preserve"> </v>
      </c>
      <c r="D1038" s="13" t="str">
        <f>IF(A1038&lt;1,'Matriz Nº1 Identificación'!B1038,'Matriz Nº2 Análisis'!I1038)</f>
        <v xml:space="preserve"> </v>
      </c>
      <c r="E1038" s="102"/>
      <c r="F1038" s="103"/>
      <c r="G1038" s="103"/>
      <c r="H1038" s="103"/>
      <c r="I1038" s="96" t="str">
        <f>IFERROR(VLOOKUP(D1038,'Tabla 12'!$B$4:$E$6,3,FALSE)," ")</f>
        <v xml:space="preserve"> </v>
      </c>
      <c r="J1038" s="95" t="str">
        <f>IFERROR(VLOOKUP(I1038,'Tabla 12'!$D$5:$E$6,2,FALSE)," ")</f>
        <v xml:space="preserve"> </v>
      </c>
      <c r="K1038" s="10"/>
      <c r="L1038" s="10"/>
      <c r="M1038" s="9"/>
      <c r="N1038" s="10"/>
      <c r="O1038" s="10"/>
      <c r="P1038" s="10"/>
      <c r="Q1038" s="10"/>
      <c r="R1038" s="10"/>
      <c r="S1038" s="10"/>
      <c r="T1038" s="10"/>
      <c r="U1038" s="10"/>
      <c r="V1038" s="10"/>
      <c r="W1038" s="10"/>
    </row>
    <row r="1039" spans="1:23" ht="36.75" customHeight="1" x14ac:dyDescent="0.3">
      <c r="A1039" s="4" t="str">
        <f>'Matriz Nº2 Análisis'!A1039</f>
        <v>114. 4</v>
      </c>
      <c r="B1039" s="13" t="str">
        <f>IF(A1039&lt;1,'Matriz Nº1 Identificación'!F1039,'Matriz Nº2 Análisis'!B1039)</f>
        <v xml:space="preserve"> </v>
      </c>
      <c r="C1039" s="13" t="str">
        <f>IFERROR(IF(A1039&lt;1,'Matriz Nº1 Identificación'!B1039,'Matriz Nº2 Análisis'!E1039)," ")</f>
        <v xml:space="preserve"> </v>
      </c>
      <c r="D1039" s="13" t="str">
        <f>IF(A1039&lt;1,'Matriz Nº1 Identificación'!B1039,'Matriz Nº2 Análisis'!I1039)</f>
        <v xml:space="preserve"> </v>
      </c>
      <c r="E1039" s="102"/>
      <c r="F1039" s="103"/>
      <c r="G1039" s="103"/>
      <c r="H1039" s="103"/>
      <c r="I1039" s="96" t="str">
        <f>IFERROR(VLOOKUP(D1039,'Tabla 12'!$B$4:$E$6,3,FALSE)," ")</f>
        <v xml:space="preserve"> </v>
      </c>
      <c r="J1039" s="95" t="str">
        <f>IFERROR(VLOOKUP(I1039,'Tabla 12'!$D$5:$E$6,2,FALSE)," ")</f>
        <v xml:space="preserve"> </v>
      </c>
      <c r="K1039" s="10"/>
      <c r="L1039" s="10"/>
      <c r="M1039" s="9"/>
      <c r="N1039" s="10"/>
      <c r="O1039" s="10"/>
      <c r="P1039" s="10"/>
      <c r="Q1039" s="10"/>
      <c r="R1039" s="10"/>
      <c r="S1039" s="10"/>
      <c r="T1039" s="10"/>
      <c r="U1039" s="10"/>
      <c r="V1039" s="10"/>
      <c r="W1039" s="10"/>
    </row>
    <row r="1040" spans="1:23" ht="36.75" customHeight="1" x14ac:dyDescent="0.3">
      <c r="A1040" s="4" t="str">
        <f>'Matriz Nº2 Análisis'!A1040</f>
        <v>114. 5</v>
      </c>
      <c r="B1040" s="13" t="str">
        <f>IF(A1040&lt;1,'Matriz Nº1 Identificación'!F1040,'Matriz Nº2 Análisis'!B1040)</f>
        <v xml:space="preserve"> </v>
      </c>
      <c r="C1040" s="13" t="str">
        <f>IFERROR(IF(A1040&lt;1,'Matriz Nº1 Identificación'!B1040,'Matriz Nº2 Análisis'!E1040)," ")</f>
        <v xml:space="preserve"> </v>
      </c>
      <c r="D1040" s="13" t="str">
        <f>IF(A1040&lt;1,'Matriz Nº1 Identificación'!B1040,'Matriz Nº2 Análisis'!I1040)</f>
        <v xml:space="preserve"> </v>
      </c>
      <c r="E1040" s="102"/>
      <c r="F1040" s="103"/>
      <c r="G1040" s="103"/>
      <c r="H1040" s="103"/>
      <c r="I1040" s="96" t="str">
        <f>IFERROR(VLOOKUP(D1040,'Tabla 12'!$B$4:$E$6,3,FALSE)," ")</f>
        <v xml:space="preserve"> </v>
      </c>
      <c r="J1040" s="95" t="str">
        <f>IFERROR(VLOOKUP(I1040,'Tabla 12'!$D$5:$E$6,2,FALSE)," ")</f>
        <v xml:space="preserve"> </v>
      </c>
      <c r="K1040" s="10"/>
      <c r="L1040" s="10"/>
      <c r="M1040" s="9"/>
      <c r="N1040" s="10"/>
      <c r="O1040" s="10"/>
      <c r="P1040" s="10"/>
      <c r="Q1040" s="10"/>
      <c r="R1040" s="10"/>
      <c r="S1040" s="10"/>
      <c r="T1040" s="10"/>
      <c r="U1040" s="10"/>
      <c r="V1040" s="10"/>
      <c r="W1040" s="10"/>
    </row>
    <row r="1041" spans="1:23" ht="36.75" customHeight="1" x14ac:dyDescent="0.3">
      <c r="A1041" s="4" t="str">
        <f>'Matriz Nº2 Análisis'!A1041</f>
        <v>114. 6</v>
      </c>
      <c r="B1041" s="13" t="str">
        <f>IF(A1041&lt;1,'Matriz Nº1 Identificación'!F1041,'Matriz Nº2 Análisis'!B1041)</f>
        <v xml:space="preserve"> </v>
      </c>
      <c r="C1041" s="13" t="str">
        <f>IFERROR(IF(A1041&lt;1,'Matriz Nº1 Identificación'!B1041,'Matriz Nº2 Análisis'!E1041)," ")</f>
        <v xml:space="preserve"> </v>
      </c>
      <c r="D1041" s="13" t="str">
        <f>IF(A1041&lt;1,'Matriz Nº1 Identificación'!B1041,'Matriz Nº2 Análisis'!I1041)</f>
        <v xml:space="preserve"> </v>
      </c>
      <c r="E1041" s="102"/>
      <c r="F1041" s="103"/>
      <c r="G1041" s="103"/>
      <c r="H1041" s="103"/>
      <c r="I1041" s="96" t="str">
        <f>IFERROR(VLOOKUP(D1041,'Tabla 12'!$B$4:$E$6,3,FALSE)," ")</f>
        <v xml:space="preserve"> </v>
      </c>
      <c r="J1041" s="95" t="str">
        <f>IFERROR(VLOOKUP(I1041,'Tabla 12'!$D$5:$E$6,2,FALSE)," ")</f>
        <v xml:space="preserve"> </v>
      </c>
      <c r="K1041" s="10"/>
      <c r="L1041" s="10"/>
      <c r="M1041" s="9"/>
      <c r="N1041" s="10"/>
      <c r="O1041" s="10"/>
      <c r="P1041" s="10"/>
      <c r="Q1041" s="10"/>
      <c r="R1041" s="10"/>
      <c r="S1041" s="10"/>
      <c r="T1041" s="10"/>
      <c r="U1041" s="10"/>
      <c r="V1041" s="10"/>
      <c r="W1041" s="10"/>
    </row>
    <row r="1042" spans="1:23" ht="36.75" customHeight="1" thickBot="1" x14ac:dyDescent="0.35">
      <c r="A1042" s="4" t="str">
        <f>'Matriz Nº2 Análisis'!A1042</f>
        <v>114. 7</v>
      </c>
      <c r="B1042" s="13" t="str">
        <f>IF(A1042&lt;1,'Matriz Nº1 Identificación'!F1042,'Matriz Nº2 Análisis'!B1042)</f>
        <v xml:space="preserve"> </v>
      </c>
      <c r="C1042" s="13" t="str">
        <f>IFERROR(IF(A1042&lt;1,'Matriz Nº1 Identificación'!B1042,'Matriz Nº2 Análisis'!E1042)," ")</f>
        <v xml:space="preserve"> </v>
      </c>
      <c r="D1042" s="13" t="str">
        <f>IF(A1042&lt;1,'Matriz Nº1 Identificación'!B1042,'Matriz Nº2 Análisis'!I1042)</f>
        <v xml:space="preserve"> </v>
      </c>
      <c r="E1042" s="102"/>
      <c r="F1042" s="103"/>
      <c r="G1042" s="103"/>
      <c r="H1042" s="103"/>
      <c r="I1042" s="96" t="str">
        <f>IFERROR(VLOOKUP(D1042,'Tabla 12'!$B$4:$E$6,3,FALSE)," ")</f>
        <v xml:space="preserve"> </v>
      </c>
      <c r="J1042" s="95" t="str">
        <f>IFERROR(VLOOKUP(I1042,'Tabla 12'!$D$5:$E$6,2,FALSE)," ")</f>
        <v xml:space="preserve"> </v>
      </c>
      <c r="K1042" s="10"/>
      <c r="L1042" s="10"/>
      <c r="M1042" s="9"/>
      <c r="N1042" s="10"/>
      <c r="O1042" s="10"/>
      <c r="P1042" s="10"/>
      <c r="Q1042" s="10"/>
      <c r="R1042" s="10"/>
      <c r="S1042" s="10"/>
      <c r="T1042" s="10"/>
      <c r="U1042" s="10"/>
      <c r="V1042" s="10"/>
      <c r="W1042" s="10"/>
    </row>
    <row r="1043" spans="1:23" ht="34.5" customHeight="1" thickBot="1" x14ac:dyDescent="0.35">
      <c r="A1043" s="73" t="str">
        <f>'Matriz Nº1 Identificación'!A1043</f>
        <v xml:space="preserve">Objetivo Estratégico: </v>
      </c>
      <c r="B1043" s="427">
        <f>+'Matriz Nº1 Identificación'!B1043:H1043</f>
        <v>0</v>
      </c>
      <c r="C1043" s="428"/>
      <c r="D1043" s="428"/>
      <c r="E1043" s="428"/>
      <c r="F1043" s="428"/>
      <c r="G1043" s="428"/>
      <c r="H1043" s="428"/>
      <c r="I1043" s="428"/>
      <c r="J1043" s="428"/>
    </row>
    <row r="1044" spans="1:23" ht="34.5" customHeight="1" x14ac:dyDescent="0.3">
      <c r="A1044" s="12" t="str">
        <f>'Matriz Nº1 Identificación'!A1044</f>
        <v>Objetivo táctico</v>
      </c>
      <c r="B1044" s="168" t="str">
        <f>+'Matriz Nº1 Identificación'!B1044:H1044</f>
        <v xml:space="preserve">115. </v>
      </c>
      <c r="C1044" s="169"/>
      <c r="D1044" s="169"/>
      <c r="E1044" s="169"/>
      <c r="F1044" s="170"/>
      <c r="G1044" s="170"/>
      <c r="H1044" s="170"/>
      <c r="I1044" s="170"/>
      <c r="J1044" s="171"/>
    </row>
    <row r="1045" spans="1:23" ht="36.75" customHeight="1" x14ac:dyDescent="0.3">
      <c r="A1045" s="4" t="str">
        <f>'Matriz Nº2 Análisis'!A1045</f>
        <v>115. 1</v>
      </c>
      <c r="B1045" s="13" t="str">
        <f>IF(A1045&lt;1,'Matriz Nº1 Identificación'!F1045,'Matriz Nº2 Análisis'!B1045)</f>
        <v xml:space="preserve"> </v>
      </c>
      <c r="C1045" s="13" t="str">
        <f>IFERROR(IF(A1045&lt;1,'Matriz Nº1 Identificación'!B1045,'Matriz Nº2 Análisis'!E1045)," ")</f>
        <v xml:space="preserve"> </v>
      </c>
      <c r="D1045" s="13" t="str">
        <f>IF(A1045&lt;1,'Matriz Nº1 Identificación'!B1045,'Matriz Nº2 Análisis'!I1045)</f>
        <v xml:space="preserve"> </v>
      </c>
      <c r="E1045" s="102"/>
      <c r="F1045" s="103"/>
      <c r="G1045" s="103"/>
      <c r="H1045" s="103"/>
      <c r="I1045" s="96" t="str">
        <f>IFERROR(VLOOKUP(D1045,'Tabla 12'!$B$4:$E$6,3,FALSE)," ")</f>
        <v xml:space="preserve"> </v>
      </c>
      <c r="J1045" s="95" t="str">
        <f>IFERROR(VLOOKUP(I1045,'Tabla 12'!$D$5:$E$6,2,FALSE)," ")</f>
        <v xml:space="preserve"> </v>
      </c>
      <c r="K1045" s="10"/>
      <c r="L1045" s="10"/>
      <c r="M1045" s="9"/>
      <c r="N1045" s="10"/>
      <c r="O1045" s="10"/>
      <c r="P1045" s="10"/>
      <c r="Q1045" s="10"/>
      <c r="R1045" s="10"/>
      <c r="S1045" s="10"/>
      <c r="T1045" s="10"/>
      <c r="U1045" s="10"/>
      <c r="V1045" s="10"/>
      <c r="W1045" s="10"/>
    </row>
    <row r="1046" spans="1:23" ht="36.75" customHeight="1" x14ac:dyDescent="0.3">
      <c r="A1046" s="4" t="str">
        <f>'Matriz Nº2 Análisis'!A1046</f>
        <v>115. 2</v>
      </c>
      <c r="B1046" s="13" t="str">
        <f>IF(A1046&lt;1,'Matriz Nº1 Identificación'!F1046,'Matriz Nº2 Análisis'!B1046)</f>
        <v xml:space="preserve"> </v>
      </c>
      <c r="C1046" s="13" t="str">
        <f>IFERROR(IF(A1046&lt;1,'Matriz Nº1 Identificación'!B1046,'Matriz Nº2 Análisis'!E1046)," ")</f>
        <v xml:space="preserve"> </v>
      </c>
      <c r="D1046" s="13" t="str">
        <f>IF(A1046&lt;1,'Matriz Nº1 Identificación'!B1046,'Matriz Nº2 Análisis'!I1046)</f>
        <v xml:space="preserve"> </v>
      </c>
      <c r="E1046" s="102"/>
      <c r="F1046" s="103"/>
      <c r="G1046" s="103"/>
      <c r="H1046" s="103"/>
      <c r="I1046" s="96" t="str">
        <f>IFERROR(VLOOKUP(D1046,'Tabla 12'!$B$4:$E$6,3,FALSE)," ")</f>
        <v xml:space="preserve"> </v>
      </c>
      <c r="J1046" s="95" t="str">
        <f>IFERROR(VLOOKUP(I1046,'Tabla 12'!$D$5:$E$6,2,FALSE)," ")</f>
        <v xml:space="preserve"> </v>
      </c>
      <c r="K1046" s="10"/>
      <c r="L1046" s="10"/>
      <c r="M1046" s="9"/>
      <c r="N1046" s="10"/>
      <c r="O1046" s="10"/>
      <c r="P1046" s="10"/>
      <c r="Q1046" s="10"/>
      <c r="R1046" s="10"/>
      <c r="S1046" s="10"/>
      <c r="T1046" s="10"/>
      <c r="U1046" s="10"/>
      <c r="V1046" s="10"/>
      <c r="W1046" s="10"/>
    </row>
    <row r="1047" spans="1:23" ht="36.75" customHeight="1" x14ac:dyDescent="0.3">
      <c r="A1047" s="4" t="str">
        <f>'Matriz Nº2 Análisis'!A1047</f>
        <v>115. 3</v>
      </c>
      <c r="B1047" s="13" t="str">
        <f>IF(A1047&lt;1,'Matriz Nº1 Identificación'!F1047,'Matriz Nº2 Análisis'!B1047)</f>
        <v xml:space="preserve"> </v>
      </c>
      <c r="C1047" s="13" t="str">
        <f>IFERROR(IF(A1047&lt;1,'Matriz Nº1 Identificación'!B1047,'Matriz Nº2 Análisis'!E1047)," ")</f>
        <v xml:space="preserve"> </v>
      </c>
      <c r="D1047" s="13" t="str">
        <f>IF(A1047&lt;1,'Matriz Nº1 Identificación'!B1047,'Matriz Nº2 Análisis'!I1047)</f>
        <v xml:space="preserve"> </v>
      </c>
      <c r="E1047" s="102"/>
      <c r="F1047" s="103"/>
      <c r="G1047" s="103"/>
      <c r="H1047" s="103"/>
      <c r="I1047" s="96" t="str">
        <f>IFERROR(VLOOKUP(D1047,'Tabla 12'!$B$4:$E$6,3,FALSE)," ")</f>
        <v xml:space="preserve"> </v>
      </c>
      <c r="J1047" s="95" t="str">
        <f>IFERROR(VLOOKUP(I1047,'Tabla 12'!$D$5:$E$6,2,FALSE)," ")</f>
        <v xml:space="preserve"> </v>
      </c>
      <c r="K1047" s="10"/>
      <c r="L1047" s="10"/>
      <c r="M1047" s="9"/>
      <c r="N1047" s="10"/>
      <c r="O1047" s="10"/>
      <c r="P1047" s="10"/>
      <c r="Q1047" s="10"/>
      <c r="R1047" s="10"/>
      <c r="S1047" s="10"/>
      <c r="T1047" s="10"/>
      <c r="U1047" s="10"/>
      <c r="V1047" s="10"/>
      <c r="W1047" s="10"/>
    </row>
    <row r="1048" spans="1:23" ht="36.75" customHeight="1" x14ac:dyDescent="0.3">
      <c r="A1048" s="4" t="str">
        <f>'Matriz Nº2 Análisis'!A1048</f>
        <v>115. 4</v>
      </c>
      <c r="B1048" s="13" t="str">
        <f>IF(A1048&lt;1,'Matriz Nº1 Identificación'!F1048,'Matriz Nº2 Análisis'!B1048)</f>
        <v xml:space="preserve"> </v>
      </c>
      <c r="C1048" s="13" t="str">
        <f>IFERROR(IF(A1048&lt;1,'Matriz Nº1 Identificación'!B1048,'Matriz Nº2 Análisis'!E1048)," ")</f>
        <v xml:space="preserve"> </v>
      </c>
      <c r="D1048" s="13" t="str">
        <f>IF(A1048&lt;1,'Matriz Nº1 Identificación'!B1048,'Matriz Nº2 Análisis'!I1048)</f>
        <v xml:space="preserve"> </v>
      </c>
      <c r="E1048" s="102"/>
      <c r="F1048" s="103"/>
      <c r="G1048" s="103"/>
      <c r="H1048" s="103"/>
      <c r="I1048" s="96" t="str">
        <f>IFERROR(VLOOKUP(D1048,'Tabla 12'!$B$4:$E$6,3,FALSE)," ")</f>
        <v xml:space="preserve"> </v>
      </c>
      <c r="J1048" s="95" t="str">
        <f>IFERROR(VLOOKUP(I1048,'Tabla 12'!$D$5:$E$6,2,FALSE)," ")</f>
        <v xml:space="preserve"> </v>
      </c>
      <c r="K1048" s="10"/>
      <c r="L1048" s="10"/>
      <c r="M1048" s="9"/>
      <c r="N1048" s="10"/>
      <c r="O1048" s="10"/>
      <c r="P1048" s="10"/>
      <c r="Q1048" s="10"/>
      <c r="R1048" s="10"/>
      <c r="S1048" s="10"/>
      <c r="T1048" s="10"/>
      <c r="U1048" s="10"/>
      <c r="V1048" s="10"/>
      <c r="W1048" s="10"/>
    </row>
    <row r="1049" spans="1:23" ht="36.75" customHeight="1" x14ac:dyDescent="0.3">
      <c r="A1049" s="4" t="str">
        <f>'Matriz Nº2 Análisis'!A1049</f>
        <v>115. 5</v>
      </c>
      <c r="B1049" s="13" t="str">
        <f>IF(A1049&lt;1,'Matriz Nº1 Identificación'!F1049,'Matriz Nº2 Análisis'!B1049)</f>
        <v xml:space="preserve"> </v>
      </c>
      <c r="C1049" s="13" t="str">
        <f>IFERROR(IF(A1049&lt;1,'Matriz Nº1 Identificación'!B1049,'Matriz Nº2 Análisis'!E1049)," ")</f>
        <v xml:space="preserve"> </v>
      </c>
      <c r="D1049" s="13" t="str">
        <f>IF(A1049&lt;1,'Matriz Nº1 Identificación'!B1049,'Matriz Nº2 Análisis'!I1049)</f>
        <v xml:space="preserve"> </v>
      </c>
      <c r="E1049" s="102"/>
      <c r="F1049" s="103"/>
      <c r="G1049" s="103"/>
      <c r="H1049" s="103"/>
      <c r="I1049" s="96" t="str">
        <f>IFERROR(VLOOKUP(D1049,'Tabla 12'!$B$4:$E$6,3,FALSE)," ")</f>
        <v xml:space="preserve"> </v>
      </c>
      <c r="J1049" s="95" t="str">
        <f>IFERROR(VLOOKUP(I1049,'Tabla 12'!$D$5:$E$6,2,FALSE)," ")</f>
        <v xml:space="preserve"> </v>
      </c>
      <c r="K1049" s="10"/>
      <c r="L1049" s="10"/>
      <c r="M1049" s="9"/>
      <c r="N1049" s="10"/>
      <c r="O1049" s="10"/>
      <c r="P1049" s="10"/>
      <c r="Q1049" s="10"/>
      <c r="R1049" s="10"/>
      <c r="S1049" s="10"/>
      <c r="T1049" s="10"/>
      <c r="U1049" s="10"/>
      <c r="V1049" s="10"/>
      <c r="W1049" s="10"/>
    </row>
    <row r="1050" spans="1:23" ht="36.75" customHeight="1" x14ac:dyDescent="0.3">
      <c r="A1050" s="4" t="str">
        <f>'Matriz Nº2 Análisis'!A1050</f>
        <v>115. 6</v>
      </c>
      <c r="B1050" s="13" t="str">
        <f>IF(A1050&lt;1,'Matriz Nº1 Identificación'!F1050,'Matriz Nº2 Análisis'!B1050)</f>
        <v xml:space="preserve"> </v>
      </c>
      <c r="C1050" s="13" t="str">
        <f>IFERROR(IF(A1050&lt;1,'Matriz Nº1 Identificación'!B1050,'Matriz Nº2 Análisis'!E1050)," ")</f>
        <v xml:space="preserve"> </v>
      </c>
      <c r="D1050" s="13" t="str">
        <f>IF(A1050&lt;1,'Matriz Nº1 Identificación'!B1050,'Matriz Nº2 Análisis'!I1050)</f>
        <v xml:space="preserve"> </v>
      </c>
      <c r="E1050" s="102"/>
      <c r="F1050" s="103"/>
      <c r="G1050" s="103"/>
      <c r="H1050" s="103"/>
      <c r="I1050" s="96" t="str">
        <f>IFERROR(VLOOKUP(D1050,'Tabla 12'!$B$4:$E$6,3,FALSE)," ")</f>
        <v xml:space="preserve"> </v>
      </c>
      <c r="J1050" s="95" t="str">
        <f>IFERROR(VLOOKUP(I1050,'Tabla 12'!$D$5:$E$6,2,FALSE)," ")</f>
        <v xml:space="preserve"> </v>
      </c>
      <c r="K1050" s="10"/>
      <c r="L1050" s="10"/>
      <c r="M1050" s="9"/>
      <c r="N1050" s="10"/>
      <c r="O1050" s="10"/>
      <c r="P1050" s="10"/>
      <c r="Q1050" s="10"/>
      <c r="R1050" s="10"/>
      <c r="S1050" s="10"/>
      <c r="T1050" s="10"/>
      <c r="U1050" s="10"/>
      <c r="V1050" s="10"/>
      <c r="W1050" s="10"/>
    </row>
    <row r="1051" spans="1:23" ht="36.75" customHeight="1" thickBot="1" x14ac:dyDescent="0.35">
      <c r="A1051" s="4" t="str">
        <f>'Matriz Nº2 Análisis'!A1051</f>
        <v>115. 7</v>
      </c>
      <c r="B1051" s="13" t="str">
        <f>IF(A1051&lt;1,'Matriz Nº1 Identificación'!F1051,'Matriz Nº2 Análisis'!B1051)</f>
        <v xml:space="preserve"> </v>
      </c>
      <c r="C1051" s="13" t="str">
        <f>IFERROR(IF(A1051&lt;1,'Matriz Nº1 Identificación'!B1051,'Matriz Nº2 Análisis'!E1051)," ")</f>
        <v xml:space="preserve"> </v>
      </c>
      <c r="D1051" s="13" t="str">
        <f>IF(A1051&lt;1,'Matriz Nº1 Identificación'!B1051,'Matriz Nº2 Análisis'!I1051)</f>
        <v xml:space="preserve"> </v>
      </c>
      <c r="E1051" s="102"/>
      <c r="F1051" s="103"/>
      <c r="G1051" s="103"/>
      <c r="H1051" s="103"/>
      <c r="I1051" s="96" t="str">
        <f>IFERROR(VLOOKUP(D1051,'Tabla 12'!$B$4:$E$6,3,FALSE)," ")</f>
        <v xml:space="preserve"> </v>
      </c>
      <c r="J1051" s="95" t="str">
        <f>IFERROR(VLOOKUP(I1051,'Tabla 12'!$D$5:$E$6,2,FALSE)," ")</f>
        <v xml:space="preserve"> </v>
      </c>
      <c r="K1051" s="10"/>
      <c r="L1051" s="10"/>
      <c r="M1051" s="9"/>
      <c r="N1051" s="10"/>
      <c r="O1051" s="10"/>
      <c r="P1051" s="10"/>
      <c r="Q1051" s="10"/>
      <c r="R1051" s="10"/>
      <c r="S1051" s="10"/>
      <c r="T1051" s="10"/>
      <c r="U1051" s="10"/>
      <c r="V1051" s="10"/>
      <c r="W1051" s="10"/>
    </row>
    <row r="1052" spans="1:23" ht="34.5" customHeight="1" thickBot="1" x14ac:dyDescent="0.35">
      <c r="A1052" s="73" t="str">
        <f>'Matriz Nº1 Identificación'!A1052</f>
        <v xml:space="preserve">Objetivo Estratégico: </v>
      </c>
      <c r="B1052" s="427">
        <f>+'Matriz Nº1 Identificación'!B1052:H1052</f>
        <v>0</v>
      </c>
      <c r="C1052" s="428"/>
      <c r="D1052" s="428"/>
      <c r="E1052" s="428"/>
      <c r="F1052" s="428"/>
      <c r="G1052" s="428"/>
      <c r="H1052" s="428"/>
      <c r="I1052" s="428"/>
      <c r="J1052" s="428"/>
    </row>
    <row r="1053" spans="1:23" ht="34.5" customHeight="1" x14ac:dyDescent="0.3">
      <c r="A1053" s="12" t="str">
        <f>'Matriz Nº1 Identificación'!A1053</f>
        <v>Objetivo táctico</v>
      </c>
      <c r="B1053" s="168" t="str">
        <f>+'Matriz Nº1 Identificación'!B1053:H1053</f>
        <v xml:space="preserve">116. </v>
      </c>
      <c r="C1053" s="169"/>
      <c r="D1053" s="169"/>
      <c r="E1053" s="169"/>
      <c r="F1053" s="170"/>
      <c r="G1053" s="170"/>
      <c r="H1053" s="170"/>
      <c r="I1053" s="170"/>
      <c r="J1053" s="171"/>
    </row>
    <row r="1054" spans="1:23" ht="36.75" customHeight="1" x14ac:dyDescent="0.3">
      <c r="A1054" s="4" t="str">
        <f>'Matriz Nº2 Análisis'!A1054</f>
        <v>116. 1</v>
      </c>
      <c r="B1054" s="13" t="str">
        <f>IF(A1054&lt;1,'Matriz Nº1 Identificación'!F1054,'Matriz Nº2 Análisis'!B1054)</f>
        <v xml:space="preserve"> </v>
      </c>
      <c r="C1054" s="13" t="str">
        <f>IFERROR(IF(A1054&lt;1,'Matriz Nº1 Identificación'!B1054,'Matriz Nº2 Análisis'!E1054)," ")</f>
        <v xml:space="preserve"> </v>
      </c>
      <c r="D1054" s="13" t="str">
        <f>IF(A1054&lt;1,'Matriz Nº1 Identificación'!B1054,'Matriz Nº2 Análisis'!I1054)</f>
        <v xml:space="preserve"> </v>
      </c>
      <c r="E1054" s="102"/>
      <c r="F1054" s="103"/>
      <c r="G1054" s="103"/>
      <c r="H1054" s="103"/>
      <c r="I1054" s="96" t="str">
        <f>IFERROR(VLOOKUP(D1054,'Tabla 12'!$B$4:$E$6,3,FALSE)," ")</f>
        <v xml:space="preserve"> </v>
      </c>
      <c r="J1054" s="95" t="str">
        <f>IFERROR(VLOOKUP(I1054,'Tabla 12'!$D$5:$E$6,2,FALSE)," ")</f>
        <v xml:space="preserve"> </v>
      </c>
      <c r="K1054" s="10"/>
      <c r="L1054" s="10"/>
      <c r="M1054" s="9"/>
      <c r="N1054" s="10"/>
      <c r="O1054" s="10"/>
      <c r="P1054" s="10"/>
      <c r="Q1054" s="10"/>
      <c r="R1054" s="10"/>
      <c r="S1054" s="10"/>
      <c r="T1054" s="10"/>
      <c r="U1054" s="10"/>
      <c r="V1054" s="10"/>
      <c r="W1054" s="10"/>
    </row>
    <row r="1055" spans="1:23" ht="36.75" customHeight="1" x14ac:dyDescent="0.3">
      <c r="A1055" s="4" t="str">
        <f>'Matriz Nº2 Análisis'!A1055</f>
        <v>116. 2</v>
      </c>
      <c r="B1055" s="13" t="str">
        <f>IF(A1055&lt;1,'Matriz Nº1 Identificación'!F1055,'Matriz Nº2 Análisis'!B1055)</f>
        <v xml:space="preserve"> </v>
      </c>
      <c r="C1055" s="13" t="str">
        <f>IFERROR(IF(A1055&lt;1,'Matriz Nº1 Identificación'!B1055,'Matriz Nº2 Análisis'!E1055)," ")</f>
        <v xml:space="preserve"> </v>
      </c>
      <c r="D1055" s="13" t="str">
        <f>IF(A1055&lt;1,'Matriz Nº1 Identificación'!B1055,'Matriz Nº2 Análisis'!I1055)</f>
        <v xml:space="preserve"> </v>
      </c>
      <c r="E1055" s="102"/>
      <c r="F1055" s="103"/>
      <c r="G1055" s="103"/>
      <c r="H1055" s="103"/>
      <c r="I1055" s="96" t="str">
        <f>IFERROR(VLOOKUP(D1055,'Tabla 12'!$B$4:$E$6,3,FALSE)," ")</f>
        <v xml:space="preserve"> </v>
      </c>
      <c r="J1055" s="95" t="str">
        <f>IFERROR(VLOOKUP(I1055,'Tabla 12'!$D$5:$E$6,2,FALSE)," ")</f>
        <v xml:space="preserve"> </v>
      </c>
      <c r="K1055" s="10"/>
      <c r="L1055" s="10"/>
      <c r="M1055" s="9"/>
      <c r="N1055" s="10"/>
      <c r="O1055" s="10"/>
      <c r="P1055" s="10"/>
      <c r="Q1055" s="10"/>
      <c r="R1055" s="10"/>
      <c r="S1055" s="10"/>
      <c r="T1055" s="10"/>
      <c r="U1055" s="10"/>
      <c r="V1055" s="10"/>
      <c r="W1055" s="10"/>
    </row>
    <row r="1056" spans="1:23" ht="36.75" customHeight="1" x14ac:dyDescent="0.3">
      <c r="A1056" s="4" t="str">
        <f>'Matriz Nº2 Análisis'!A1056</f>
        <v>116. 3</v>
      </c>
      <c r="B1056" s="13" t="str">
        <f>IF(A1056&lt;1,'Matriz Nº1 Identificación'!F1056,'Matriz Nº2 Análisis'!B1056)</f>
        <v xml:space="preserve"> </v>
      </c>
      <c r="C1056" s="13" t="str">
        <f>IFERROR(IF(A1056&lt;1,'Matriz Nº1 Identificación'!B1056,'Matriz Nº2 Análisis'!E1056)," ")</f>
        <v xml:space="preserve"> </v>
      </c>
      <c r="D1056" s="13" t="str">
        <f>IF(A1056&lt;1,'Matriz Nº1 Identificación'!B1056,'Matriz Nº2 Análisis'!I1056)</f>
        <v xml:space="preserve"> </v>
      </c>
      <c r="E1056" s="102"/>
      <c r="F1056" s="103"/>
      <c r="G1056" s="103"/>
      <c r="H1056" s="103"/>
      <c r="I1056" s="96" t="str">
        <f>IFERROR(VLOOKUP(D1056,'Tabla 12'!$B$4:$E$6,3,FALSE)," ")</f>
        <v xml:space="preserve"> </v>
      </c>
      <c r="J1056" s="95" t="str">
        <f>IFERROR(VLOOKUP(I1056,'Tabla 12'!$D$5:$E$6,2,FALSE)," ")</f>
        <v xml:space="preserve"> </v>
      </c>
      <c r="K1056" s="10"/>
      <c r="L1056" s="10"/>
      <c r="M1056" s="9"/>
      <c r="N1056" s="10"/>
      <c r="O1056" s="10"/>
      <c r="P1056" s="10"/>
      <c r="Q1056" s="10"/>
      <c r="R1056" s="10"/>
      <c r="S1056" s="10"/>
      <c r="T1056" s="10"/>
      <c r="U1056" s="10"/>
      <c r="V1056" s="10"/>
      <c r="W1056" s="10"/>
    </row>
    <row r="1057" spans="1:23" ht="36.75" customHeight="1" x14ac:dyDescent="0.3">
      <c r="A1057" s="4" t="str">
        <f>'Matriz Nº2 Análisis'!A1057</f>
        <v>116. 4</v>
      </c>
      <c r="B1057" s="13" t="str">
        <f>IF(A1057&lt;1,'Matriz Nº1 Identificación'!F1057,'Matriz Nº2 Análisis'!B1057)</f>
        <v xml:space="preserve"> </v>
      </c>
      <c r="C1057" s="13" t="str">
        <f>IFERROR(IF(A1057&lt;1,'Matriz Nº1 Identificación'!B1057,'Matriz Nº2 Análisis'!E1057)," ")</f>
        <v xml:space="preserve"> </v>
      </c>
      <c r="D1057" s="13" t="str">
        <f>IF(A1057&lt;1,'Matriz Nº1 Identificación'!B1057,'Matriz Nº2 Análisis'!I1057)</f>
        <v xml:space="preserve"> </v>
      </c>
      <c r="E1057" s="102"/>
      <c r="F1057" s="103"/>
      <c r="G1057" s="103"/>
      <c r="H1057" s="103"/>
      <c r="I1057" s="96" t="str">
        <f>IFERROR(VLOOKUP(D1057,'Tabla 12'!$B$4:$E$6,3,FALSE)," ")</f>
        <v xml:space="preserve"> </v>
      </c>
      <c r="J1057" s="95" t="str">
        <f>IFERROR(VLOOKUP(I1057,'Tabla 12'!$D$5:$E$6,2,FALSE)," ")</f>
        <v xml:space="preserve"> </v>
      </c>
      <c r="K1057" s="10"/>
      <c r="L1057" s="10"/>
      <c r="M1057" s="9"/>
      <c r="N1057" s="10"/>
      <c r="O1057" s="10"/>
      <c r="P1057" s="10"/>
      <c r="Q1057" s="10"/>
      <c r="R1057" s="10"/>
      <c r="S1057" s="10"/>
      <c r="T1057" s="10"/>
      <c r="U1057" s="10"/>
      <c r="V1057" s="10"/>
      <c r="W1057" s="10"/>
    </row>
    <row r="1058" spans="1:23" ht="36.75" customHeight="1" x14ac:dyDescent="0.3">
      <c r="A1058" s="4" t="str">
        <f>'Matriz Nº2 Análisis'!A1058</f>
        <v>116. 5</v>
      </c>
      <c r="B1058" s="13" t="str">
        <f>IF(A1058&lt;1,'Matriz Nº1 Identificación'!F1058,'Matriz Nº2 Análisis'!B1058)</f>
        <v xml:space="preserve"> </v>
      </c>
      <c r="C1058" s="13" t="str">
        <f>IFERROR(IF(A1058&lt;1,'Matriz Nº1 Identificación'!B1058,'Matriz Nº2 Análisis'!E1058)," ")</f>
        <v xml:space="preserve"> </v>
      </c>
      <c r="D1058" s="13" t="str">
        <f>IF(A1058&lt;1,'Matriz Nº1 Identificación'!B1058,'Matriz Nº2 Análisis'!I1058)</f>
        <v xml:space="preserve"> </v>
      </c>
      <c r="E1058" s="102"/>
      <c r="F1058" s="103"/>
      <c r="G1058" s="103"/>
      <c r="H1058" s="103"/>
      <c r="I1058" s="96" t="str">
        <f>IFERROR(VLOOKUP(D1058,'Tabla 12'!$B$4:$E$6,3,FALSE)," ")</f>
        <v xml:space="preserve"> </v>
      </c>
      <c r="J1058" s="95" t="str">
        <f>IFERROR(VLOOKUP(I1058,'Tabla 12'!$D$5:$E$6,2,FALSE)," ")</f>
        <v xml:space="preserve"> </v>
      </c>
      <c r="K1058" s="10"/>
      <c r="L1058" s="10"/>
      <c r="M1058" s="9"/>
      <c r="N1058" s="10"/>
      <c r="O1058" s="10"/>
      <c r="P1058" s="10"/>
      <c r="Q1058" s="10"/>
      <c r="R1058" s="10"/>
      <c r="S1058" s="10"/>
      <c r="T1058" s="10"/>
      <c r="U1058" s="10"/>
      <c r="V1058" s="10"/>
      <c r="W1058" s="10"/>
    </row>
    <row r="1059" spans="1:23" ht="36.75" customHeight="1" x14ac:dyDescent="0.3">
      <c r="A1059" s="4" t="str">
        <f>'Matriz Nº2 Análisis'!A1059</f>
        <v>116. 6</v>
      </c>
      <c r="B1059" s="13" t="str">
        <f>IF(A1059&lt;1,'Matriz Nº1 Identificación'!F1059,'Matriz Nº2 Análisis'!B1059)</f>
        <v xml:space="preserve"> </v>
      </c>
      <c r="C1059" s="13" t="str">
        <f>IFERROR(IF(A1059&lt;1,'Matriz Nº1 Identificación'!B1059,'Matriz Nº2 Análisis'!E1059)," ")</f>
        <v xml:space="preserve"> </v>
      </c>
      <c r="D1059" s="13" t="str">
        <f>IF(A1059&lt;1,'Matriz Nº1 Identificación'!B1059,'Matriz Nº2 Análisis'!I1059)</f>
        <v xml:space="preserve"> </v>
      </c>
      <c r="E1059" s="102"/>
      <c r="F1059" s="103"/>
      <c r="G1059" s="103"/>
      <c r="H1059" s="103"/>
      <c r="I1059" s="96" t="str">
        <f>IFERROR(VLOOKUP(D1059,'Tabla 12'!$B$4:$E$6,3,FALSE)," ")</f>
        <v xml:space="preserve"> </v>
      </c>
      <c r="J1059" s="95" t="str">
        <f>IFERROR(VLOOKUP(I1059,'Tabla 12'!$D$5:$E$6,2,FALSE)," ")</f>
        <v xml:space="preserve"> </v>
      </c>
      <c r="K1059" s="10"/>
      <c r="L1059" s="10"/>
      <c r="M1059" s="9"/>
      <c r="N1059" s="10"/>
      <c r="O1059" s="10"/>
      <c r="P1059" s="10"/>
      <c r="Q1059" s="10"/>
      <c r="R1059" s="10"/>
      <c r="S1059" s="10"/>
      <c r="T1059" s="10"/>
      <c r="U1059" s="10"/>
      <c r="V1059" s="10"/>
      <c r="W1059" s="10"/>
    </row>
    <row r="1060" spans="1:23" ht="36.75" customHeight="1" thickBot="1" x14ac:dyDescent="0.35">
      <c r="A1060" s="4" t="str">
        <f>'Matriz Nº2 Análisis'!A1060</f>
        <v>116. 7</v>
      </c>
      <c r="B1060" s="13" t="str">
        <f>IF(A1060&lt;1,'Matriz Nº1 Identificación'!F1060,'Matriz Nº2 Análisis'!B1060)</f>
        <v xml:space="preserve"> </v>
      </c>
      <c r="C1060" s="13" t="str">
        <f>IFERROR(IF(A1060&lt;1,'Matriz Nº1 Identificación'!B1060,'Matriz Nº2 Análisis'!E1060)," ")</f>
        <v xml:space="preserve"> </v>
      </c>
      <c r="D1060" s="13" t="str">
        <f>IF(A1060&lt;1,'Matriz Nº1 Identificación'!B1060,'Matriz Nº2 Análisis'!I1060)</f>
        <v xml:space="preserve"> </v>
      </c>
      <c r="E1060" s="102"/>
      <c r="F1060" s="103"/>
      <c r="G1060" s="103"/>
      <c r="H1060" s="103"/>
      <c r="I1060" s="96" t="str">
        <f>IFERROR(VLOOKUP(D1060,'Tabla 12'!$B$4:$E$6,3,FALSE)," ")</f>
        <v xml:space="preserve"> </v>
      </c>
      <c r="J1060" s="95" t="str">
        <f>IFERROR(VLOOKUP(I1060,'Tabla 12'!$D$5:$E$6,2,FALSE)," ")</f>
        <v xml:space="preserve"> </v>
      </c>
      <c r="K1060" s="10"/>
      <c r="L1060" s="10"/>
      <c r="M1060" s="9"/>
      <c r="N1060" s="10"/>
      <c r="O1060" s="10"/>
      <c r="P1060" s="10"/>
      <c r="Q1060" s="10"/>
      <c r="R1060" s="10"/>
      <c r="S1060" s="10"/>
      <c r="T1060" s="10"/>
      <c r="U1060" s="10"/>
      <c r="V1060" s="10"/>
      <c r="W1060" s="10"/>
    </row>
    <row r="1061" spans="1:23" ht="34.5" customHeight="1" thickBot="1" x14ac:dyDescent="0.35">
      <c r="A1061" s="73" t="str">
        <f>'Matriz Nº1 Identificación'!A1061</f>
        <v xml:space="preserve">Objetivo Estratégico: </v>
      </c>
      <c r="B1061" s="427">
        <f>+'Matriz Nº1 Identificación'!B1061:H1061</f>
        <v>0</v>
      </c>
      <c r="C1061" s="428"/>
      <c r="D1061" s="428"/>
      <c r="E1061" s="428"/>
      <c r="F1061" s="428"/>
      <c r="G1061" s="428"/>
      <c r="H1061" s="428"/>
      <c r="I1061" s="428"/>
      <c r="J1061" s="428"/>
    </row>
    <row r="1062" spans="1:23" ht="34.5" customHeight="1" x14ac:dyDescent="0.3">
      <c r="A1062" s="12" t="str">
        <f>'Matriz Nº1 Identificación'!A1062</f>
        <v>Objetivo táctico</v>
      </c>
      <c r="B1062" s="168" t="str">
        <f>+'Matriz Nº1 Identificación'!B1062:H1062</f>
        <v xml:space="preserve">117. </v>
      </c>
      <c r="C1062" s="169"/>
      <c r="D1062" s="169"/>
      <c r="E1062" s="169"/>
      <c r="F1062" s="170"/>
      <c r="G1062" s="170"/>
      <c r="H1062" s="170"/>
      <c r="I1062" s="170"/>
      <c r="J1062" s="171"/>
    </row>
    <row r="1063" spans="1:23" ht="36.75" customHeight="1" x14ac:dyDescent="0.3">
      <c r="A1063" s="4" t="str">
        <f>'Matriz Nº2 Análisis'!A1063</f>
        <v>117. 1</v>
      </c>
      <c r="B1063" s="13" t="str">
        <f>IF(A1063&lt;1,'Matriz Nº1 Identificación'!F1063,'Matriz Nº2 Análisis'!B1063)</f>
        <v xml:space="preserve"> </v>
      </c>
      <c r="C1063" s="13" t="str">
        <f>IFERROR(IF(A1063&lt;1,'Matriz Nº1 Identificación'!B1063,'Matriz Nº2 Análisis'!E1063)," ")</f>
        <v xml:space="preserve"> </v>
      </c>
      <c r="D1063" s="13" t="str">
        <f>IF(A1063&lt;1,'Matriz Nº1 Identificación'!B1063,'Matriz Nº2 Análisis'!I1063)</f>
        <v xml:space="preserve"> </v>
      </c>
      <c r="E1063" s="102"/>
      <c r="F1063" s="103"/>
      <c r="G1063" s="103"/>
      <c r="H1063" s="103"/>
      <c r="I1063" s="96" t="str">
        <f>IFERROR(VLOOKUP(D1063,'Tabla 12'!$B$4:$E$6,3,FALSE)," ")</f>
        <v xml:space="preserve"> </v>
      </c>
      <c r="J1063" s="95" t="str">
        <f>IFERROR(VLOOKUP(I1063,'Tabla 12'!$D$5:$E$6,2,FALSE)," ")</f>
        <v xml:space="preserve"> </v>
      </c>
      <c r="K1063" s="10"/>
      <c r="L1063" s="10"/>
      <c r="M1063" s="9"/>
      <c r="N1063" s="10"/>
      <c r="O1063" s="10"/>
      <c r="P1063" s="10"/>
      <c r="Q1063" s="10"/>
      <c r="R1063" s="10"/>
      <c r="S1063" s="10"/>
      <c r="T1063" s="10"/>
      <c r="U1063" s="10"/>
      <c r="V1063" s="10"/>
      <c r="W1063" s="10"/>
    </row>
    <row r="1064" spans="1:23" ht="36.75" customHeight="1" x14ac:dyDescent="0.3">
      <c r="A1064" s="4" t="str">
        <f>'Matriz Nº2 Análisis'!A1064</f>
        <v>117. 2</v>
      </c>
      <c r="B1064" s="13" t="str">
        <f>IF(A1064&lt;1,'Matriz Nº1 Identificación'!F1064,'Matriz Nº2 Análisis'!B1064)</f>
        <v xml:space="preserve"> </v>
      </c>
      <c r="C1064" s="13" t="str">
        <f>IFERROR(IF(A1064&lt;1,'Matriz Nº1 Identificación'!B1064,'Matriz Nº2 Análisis'!E1064)," ")</f>
        <v xml:space="preserve"> </v>
      </c>
      <c r="D1064" s="13" t="str">
        <f>IF(A1064&lt;1,'Matriz Nº1 Identificación'!B1064,'Matriz Nº2 Análisis'!I1064)</f>
        <v xml:space="preserve"> </v>
      </c>
      <c r="E1064" s="102"/>
      <c r="F1064" s="103"/>
      <c r="G1064" s="103"/>
      <c r="H1064" s="103"/>
      <c r="I1064" s="96" t="str">
        <f>IFERROR(VLOOKUP(D1064,'Tabla 12'!$B$4:$E$6,3,FALSE)," ")</f>
        <v xml:space="preserve"> </v>
      </c>
      <c r="J1064" s="95" t="str">
        <f>IFERROR(VLOOKUP(I1064,'Tabla 12'!$D$5:$E$6,2,FALSE)," ")</f>
        <v xml:space="preserve"> </v>
      </c>
      <c r="K1064" s="10"/>
      <c r="L1064" s="10"/>
      <c r="M1064" s="9"/>
      <c r="N1064" s="10"/>
      <c r="O1064" s="10"/>
      <c r="P1064" s="10"/>
      <c r="Q1064" s="10"/>
      <c r="R1064" s="10"/>
      <c r="S1064" s="10"/>
      <c r="T1064" s="10"/>
      <c r="U1064" s="10"/>
      <c r="V1064" s="10"/>
      <c r="W1064" s="10"/>
    </row>
    <row r="1065" spans="1:23" ht="36.75" customHeight="1" x14ac:dyDescent="0.3">
      <c r="A1065" s="4" t="str">
        <f>'Matriz Nº2 Análisis'!A1065</f>
        <v>117. 3</v>
      </c>
      <c r="B1065" s="13" t="str">
        <f>IF(A1065&lt;1,'Matriz Nº1 Identificación'!F1065,'Matriz Nº2 Análisis'!B1065)</f>
        <v xml:space="preserve"> </v>
      </c>
      <c r="C1065" s="13" t="str">
        <f>IFERROR(IF(A1065&lt;1,'Matriz Nº1 Identificación'!B1065,'Matriz Nº2 Análisis'!E1065)," ")</f>
        <v xml:space="preserve"> </v>
      </c>
      <c r="D1065" s="13" t="str">
        <f>IF(A1065&lt;1,'Matriz Nº1 Identificación'!B1065,'Matriz Nº2 Análisis'!I1065)</f>
        <v xml:space="preserve"> </v>
      </c>
      <c r="E1065" s="102"/>
      <c r="F1065" s="103"/>
      <c r="G1065" s="103"/>
      <c r="H1065" s="103"/>
      <c r="I1065" s="96" t="str">
        <f>IFERROR(VLOOKUP(D1065,'Tabla 12'!$B$4:$E$6,3,FALSE)," ")</f>
        <v xml:space="preserve"> </v>
      </c>
      <c r="J1065" s="95" t="str">
        <f>IFERROR(VLOOKUP(I1065,'Tabla 12'!$D$5:$E$6,2,FALSE)," ")</f>
        <v xml:space="preserve"> </v>
      </c>
      <c r="K1065" s="10"/>
      <c r="L1065" s="10"/>
      <c r="M1065" s="9"/>
      <c r="N1065" s="10"/>
      <c r="O1065" s="10"/>
      <c r="P1065" s="10"/>
      <c r="Q1065" s="10"/>
      <c r="R1065" s="10"/>
      <c r="S1065" s="10"/>
      <c r="T1065" s="10"/>
      <c r="U1065" s="10"/>
      <c r="V1065" s="10"/>
      <c r="W1065" s="10"/>
    </row>
    <row r="1066" spans="1:23" ht="36.75" customHeight="1" x14ac:dyDescent="0.3">
      <c r="A1066" s="4" t="str">
        <f>'Matriz Nº2 Análisis'!A1066</f>
        <v>117. 4</v>
      </c>
      <c r="B1066" s="13" t="str">
        <f>IF(A1066&lt;1,'Matriz Nº1 Identificación'!F1066,'Matriz Nº2 Análisis'!B1066)</f>
        <v xml:space="preserve"> </v>
      </c>
      <c r="C1066" s="13" t="str">
        <f>IFERROR(IF(A1066&lt;1,'Matriz Nº1 Identificación'!B1066,'Matriz Nº2 Análisis'!E1066)," ")</f>
        <v xml:space="preserve"> </v>
      </c>
      <c r="D1066" s="13" t="str">
        <f>IF(A1066&lt;1,'Matriz Nº1 Identificación'!B1066,'Matriz Nº2 Análisis'!I1066)</f>
        <v xml:space="preserve"> </v>
      </c>
      <c r="E1066" s="102"/>
      <c r="F1066" s="103"/>
      <c r="G1066" s="103"/>
      <c r="H1066" s="103"/>
      <c r="I1066" s="96" t="str">
        <f>IFERROR(VLOOKUP(D1066,'Tabla 12'!$B$4:$E$6,3,FALSE)," ")</f>
        <v xml:space="preserve"> </v>
      </c>
      <c r="J1066" s="95" t="str">
        <f>IFERROR(VLOOKUP(I1066,'Tabla 12'!$D$5:$E$6,2,FALSE)," ")</f>
        <v xml:space="preserve"> </v>
      </c>
      <c r="K1066" s="10"/>
      <c r="L1066" s="10"/>
      <c r="M1066" s="9"/>
      <c r="N1066" s="10"/>
      <c r="O1066" s="10"/>
      <c r="P1066" s="10"/>
      <c r="Q1066" s="10"/>
      <c r="R1066" s="10"/>
      <c r="S1066" s="10"/>
      <c r="T1066" s="10"/>
      <c r="U1066" s="10"/>
      <c r="V1066" s="10"/>
      <c r="W1066" s="10"/>
    </row>
    <row r="1067" spans="1:23" ht="36.75" customHeight="1" x14ac:dyDescent="0.3">
      <c r="A1067" s="4" t="str">
        <f>'Matriz Nº2 Análisis'!A1067</f>
        <v>117. 5</v>
      </c>
      <c r="B1067" s="13" t="str">
        <f>IF(A1067&lt;1,'Matriz Nº1 Identificación'!F1067,'Matriz Nº2 Análisis'!B1067)</f>
        <v xml:space="preserve"> </v>
      </c>
      <c r="C1067" s="13" t="str">
        <f>IFERROR(IF(A1067&lt;1,'Matriz Nº1 Identificación'!B1067,'Matriz Nº2 Análisis'!E1067)," ")</f>
        <v xml:space="preserve"> </v>
      </c>
      <c r="D1067" s="13" t="str">
        <f>IF(A1067&lt;1,'Matriz Nº1 Identificación'!B1067,'Matriz Nº2 Análisis'!I1067)</f>
        <v xml:space="preserve"> </v>
      </c>
      <c r="E1067" s="102"/>
      <c r="F1067" s="103"/>
      <c r="G1067" s="103"/>
      <c r="H1067" s="103"/>
      <c r="I1067" s="96" t="str">
        <f>IFERROR(VLOOKUP(D1067,'Tabla 12'!$B$4:$E$6,3,FALSE)," ")</f>
        <v xml:space="preserve"> </v>
      </c>
      <c r="J1067" s="95" t="str">
        <f>IFERROR(VLOOKUP(I1067,'Tabla 12'!$D$5:$E$6,2,FALSE)," ")</f>
        <v xml:space="preserve"> </v>
      </c>
      <c r="K1067" s="10"/>
      <c r="L1067" s="10"/>
      <c r="M1067" s="9"/>
      <c r="N1067" s="10"/>
      <c r="O1067" s="10"/>
      <c r="P1067" s="10"/>
      <c r="Q1067" s="10"/>
      <c r="R1067" s="10"/>
      <c r="S1067" s="10"/>
      <c r="T1067" s="10"/>
      <c r="U1067" s="10"/>
      <c r="V1067" s="10"/>
      <c r="W1067" s="10"/>
    </row>
    <row r="1068" spans="1:23" ht="36.75" customHeight="1" x14ac:dyDescent="0.3">
      <c r="A1068" s="4" t="str">
        <f>'Matriz Nº2 Análisis'!A1068</f>
        <v>117. 6</v>
      </c>
      <c r="B1068" s="13" t="str">
        <f>IF(A1068&lt;1,'Matriz Nº1 Identificación'!F1068,'Matriz Nº2 Análisis'!B1068)</f>
        <v xml:space="preserve"> </v>
      </c>
      <c r="C1068" s="13" t="str">
        <f>IFERROR(IF(A1068&lt;1,'Matriz Nº1 Identificación'!B1068,'Matriz Nº2 Análisis'!E1068)," ")</f>
        <v xml:space="preserve"> </v>
      </c>
      <c r="D1068" s="13" t="str">
        <f>IF(A1068&lt;1,'Matriz Nº1 Identificación'!B1068,'Matriz Nº2 Análisis'!I1068)</f>
        <v xml:space="preserve"> </v>
      </c>
      <c r="E1068" s="102"/>
      <c r="F1068" s="103"/>
      <c r="G1068" s="103"/>
      <c r="H1068" s="103"/>
      <c r="I1068" s="96" t="str">
        <f>IFERROR(VLOOKUP(D1068,'Tabla 12'!$B$4:$E$6,3,FALSE)," ")</f>
        <v xml:space="preserve"> </v>
      </c>
      <c r="J1068" s="95" t="str">
        <f>IFERROR(VLOOKUP(I1068,'Tabla 12'!$D$5:$E$6,2,FALSE)," ")</f>
        <v xml:space="preserve"> </v>
      </c>
      <c r="K1068" s="10"/>
      <c r="L1068" s="10"/>
      <c r="M1068" s="9"/>
      <c r="N1068" s="10"/>
      <c r="O1068" s="10"/>
      <c r="P1068" s="10"/>
      <c r="Q1068" s="10"/>
      <c r="R1068" s="10"/>
      <c r="S1068" s="10"/>
      <c r="T1068" s="10"/>
      <c r="U1068" s="10"/>
      <c r="V1068" s="10"/>
      <c r="W1068" s="10"/>
    </row>
    <row r="1069" spans="1:23" ht="36.75" customHeight="1" thickBot="1" x14ac:dyDescent="0.35">
      <c r="A1069" s="4" t="str">
        <f>'Matriz Nº2 Análisis'!A1069</f>
        <v>117. 7</v>
      </c>
      <c r="B1069" s="13" t="str">
        <f>IF(A1069&lt;1,'Matriz Nº1 Identificación'!F1069,'Matriz Nº2 Análisis'!B1069)</f>
        <v xml:space="preserve"> </v>
      </c>
      <c r="C1069" s="13" t="str">
        <f>IFERROR(IF(A1069&lt;1,'Matriz Nº1 Identificación'!B1069,'Matriz Nº2 Análisis'!E1069)," ")</f>
        <v xml:space="preserve"> </v>
      </c>
      <c r="D1069" s="13" t="str">
        <f>IF(A1069&lt;1,'Matriz Nº1 Identificación'!B1069,'Matriz Nº2 Análisis'!I1069)</f>
        <v xml:space="preserve"> </v>
      </c>
      <c r="E1069" s="102"/>
      <c r="F1069" s="103"/>
      <c r="G1069" s="103"/>
      <c r="H1069" s="103"/>
      <c r="I1069" s="96" t="str">
        <f>IFERROR(VLOOKUP(D1069,'Tabla 12'!$B$4:$E$6,3,FALSE)," ")</f>
        <v xml:space="preserve"> </v>
      </c>
      <c r="J1069" s="95" t="str">
        <f>IFERROR(VLOOKUP(I1069,'Tabla 12'!$D$5:$E$6,2,FALSE)," ")</f>
        <v xml:space="preserve"> </v>
      </c>
      <c r="K1069" s="10"/>
      <c r="L1069" s="10"/>
      <c r="M1069" s="9"/>
      <c r="N1069" s="10"/>
      <c r="O1069" s="10"/>
      <c r="P1069" s="10"/>
      <c r="Q1069" s="10"/>
      <c r="R1069" s="10"/>
      <c r="S1069" s="10"/>
      <c r="T1069" s="10"/>
      <c r="U1069" s="10"/>
      <c r="V1069" s="10"/>
      <c r="W1069" s="10"/>
    </row>
    <row r="1070" spans="1:23" ht="34.5" customHeight="1" thickBot="1" x14ac:dyDescent="0.35">
      <c r="A1070" s="73" t="str">
        <f>'Matriz Nº1 Identificación'!A1070</f>
        <v xml:space="preserve">Objetivo Estratégico: </v>
      </c>
      <c r="B1070" s="427">
        <f>+'Matriz Nº1 Identificación'!B1070:H1070</f>
        <v>0</v>
      </c>
      <c r="C1070" s="428"/>
      <c r="D1070" s="428"/>
      <c r="E1070" s="428"/>
      <c r="F1070" s="428"/>
      <c r="G1070" s="428"/>
      <c r="H1070" s="428"/>
      <c r="I1070" s="428"/>
      <c r="J1070" s="428"/>
    </row>
    <row r="1071" spans="1:23" ht="34.5" customHeight="1" x14ac:dyDescent="0.3">
      <c r="A1071" s="12" t="str">
        <f>'Matriz Nº1 Identificación'!A1071</f>
        <v>Objetivo táctico</v>
      </c>
      <c r="B1071" s="168" t="str">
        <f>+'Matriz Nº1 Identificación'!B1071:H1071</f>
        <v xml:space="preserve">118. </v>
      </c>
      <c r="C1071" s="169"/>
      <c r="D1071" s="169"/>
      <c r="E1071" s="169"/>
      <c r="F1071" s="170"/>
      <c r="G1071" s="170"/>
      <c r="H1071" s="170"/>
      <c r="I1071" s="170"/>
      <c r="J1071" s="171"/>
    </row>
    <row r="1072" spans="1:23" ht="36.75" customHeight="1" x14ac:dyDescent="0.3">
      <c r="A1072" s="4" t="str">
        <f>'Matriz Nº2 Análisis'!A1072</f>
        <v>118. 1</v>
      </c>
      <c r="B1072" s="13" t="str">
        <f>IF(A1072&lt;1,'Matriz Nº1 Identificación'!F1072,'Matriz Nº2 Análisis'!B1072)</f>
        <v xml:space="preserve"> </v>
      </c>
      <c r="C1072" s="13" t="str">
        <f>IFERROR(IF(A1072&lt;1,'Matriz Nº1 Identificación'!B1072,'Matriz Nº2 Análisis'!E1072)," ")</f>
        <v xml:space="preserve"> </v>
      </c>
      <c r="D1072" s="13" t="str">
        <f>IF(A1072&lt;1,'Matriz Nº1 Identificación'!B1072,'Matriz Nº2 Análisis'!I1072)</f>
        <v xml:space="preserve"> </v>
      </c>
      <c r="E1072" s="102"/>
      <c r="F1072" s="103"/>
      <c r="G1072" s="103"/>
      <c r="H1072" s="103"/>
      <c r="I1072" s="96" t="str">
        <f>IFERROR(VLOOKUP(D1072,'Tabla 12'!$B$4:$E$6,3,FALSE)," ")</f>
        <v xml:space="preserve"> </v>
      </c>
      <c r="J1072" s="95" t="str">
        <f>IFERROR(VLOOKUP(I1072,'Tabla 12'!$D$5:$E$6,2,FALSE)," ")</f>
        <v xml:space="preserve"> </v>
      </c>
      <c r="K1072" s="10"/>
      <c r="L1072" s="10"/>
      <c r="M1072" s="9"/>
      <c r="N1072" s="10"/>
      <c r="O1072" s="10"/>
      <c r="P1072" s="10"/>
      <c r="Q1072" s="10"/>
      <c r="R1072" s="10"/>
      <c r="S1072" s="10"/>
      <c r="T1072" s="10"/>
      <c r="U1072" s="10"/>
      <c r="V1072" s="10"/>
      <c r="W1072" s="10"/>
    </row>
    <row r="1073" spans="1:23" ht="36.75" customHeight="1" x14ac:dyDescent="0.3">
      <c r="A1073" s="4" t="str">
        <f>'Matriz Nº2 Análisis'!A1073</f>
        <v>118. 2</v>
      </c>
      <c r="B1073" s="13" t="str">
        <f>IF(A1073&lt;1,'Matriz Nº1 Identificación'!F1073,'Matriz Nº2 Análisis'!B1073)</f>
        <v xml:space="preserve"> </v>
      </c>
      <c r="C1073" s="13" t="str">
        <f>IFERROR(IF(A1073&lt;1,'Matriz Nº1 Identificación'!B1073,'Matriz Nº2 Análisis'!E1073)," ")</f>
        <v xml:space="preserve"> </v>
      </c>
      <c r="D1073" s="13" t="str">
        <f>IF(A1073&lt;1,'Matriz Nº1 Identificación'!B1073,'Matriz Nº2 Análisis'!I1073)</f>
        <v xml:space="preserve"> </v>
      </c>
      <c r="E1073" s="102"/>
      <c r="F1073" s="103"/>
      <c r="G1073" s="103"/>
      <c r="H1073" s="103"/>
      <c r="I1073" s="96" t="str">
        <f>IFERROR(VLOOKUP(D1073,'Tabla 12'!$B$4:$E$6,3,FALSE)," ")</f>
        <v xml:space="preserve"> </v>
      </c>
      <c r="J1073" s="95" t="str">
        <f>IFERROR(VLOOKUP(I1073,'Tabla 12'!$D$5:$E$6,2,FALSE)," ")</f>
        <v xml:space="preserve"> </v>
      </c>
      <c r="K1073" s="10"/>
      <c r="L1073" s="10"/>
      <c r="M1073" s="9"/>
      <c r="N1073" s="10"/>
      <c r="O1073" s="10"/>
      <c r="P1073" s="10"/>
      <c r="Q1073" s="10"/>
      <c r="R1073" s="10"/>
      <c r="S1073" s="10"/>
      <c r="T1073" s="10"/>
      <c r="U1073" s="10"/>
      <c r="V1073" s="10"/>
      <c r="W1073" s="10"/>
    </row>
    <row r="1074" spans="1:23" ht="36.75" customHeight="1" x14ac:dyDescent="0.3">
      <c r="A1074" s="4" t="str">
        <f>'Matriz Nº2 Análisis'!A1074</f>
        <v>118. 3</v>
      </c>
      <c r="B1074" s="13" t="str">
        <f>IF(A1074&lt;1,'Matriz Nº1 Identificación'!F1074,'Matriz Nº2 Análisis'!B1074)</f>
        <v xml:space="preserve"> </v>
      </c>
      <c r="C1074" s="13" t="str">
        <f>IFERROR(IF(A1074&lt;1,'Matriz Nº1 Identificación'!B1074,'Matriz Nº2 Análisis'!E1074)," ")</f>
        <v xml:space="preserve"> </v>
      </c>
      <c r="D1074" s="13" t="str">
        <f>IF(A1074&lt;1,'Matriz Nº1 Identificación'!B1074,'Matriz Nº2 Análisis'!I1074)</f>
        <v xml:space="preserve"> </v>
      </c>
      <c r="E1074" s="102"/>
      <c r="F1074" s="103"/>
      <c r="G1074" s="103"/>
      <c r="H1074" s="103"/>
      <c r="I1074" s="96" t="str">
        <f>IFERROR(VLOOKUP(D1074,'Tabla 12'!$B$4:$E$6,3,FALSE)," ")</f>
        <v xml:space="preserve"> </v>
      </c>
      <c r="J1074" s="95" t="str">
        <f>IFERROR(VLOOKUP(I1074,'Tabla 12'!$D$5:$E$6,2,FALSE)," ")</f>
        <v xml:space="preserve"> </v>
      </c>
      <c r="K1074" s="10"/>
      <c r="L1074" s="10"/>
      <c r="M1074" s="9"/>
      <c r="N1074" s="10"/>
      <c r="O1074" s="10"/>
      <c r="P1074" s="10"/>
      <c r="Q1074" s="10"/>
      <c r="R1074" s="10"/>
      <c r="S1074" s="10"/>
      <c r="T1074" s="10"/>
      <c r="U1074" s="10"/>
      <c r="V1074" s="10"/>
      <c r="W1074" s="10"/>
    </row>
    <row r="1075" spans="1:23" ht="36.75" customHeight="1" x14ac:dyDescent="0.3">
      <c r="A1075" s="4" t="str">
        <f>'Matriz Nº2 Análisis'!A1075</f>
        <v>118. 4</v>
      </c>
      <c r="B1075" s="13" t="str">
        <f>IF(A1075&lt;1,'Matriz Nº1 Identificación'!F1075,'Matriz Nº2 Análisis'!B1075)</f>
        <v xml:space="preserve"> </v>
      </c>
      <c r="C1075" s="13" t="str">
        <f>IFERROR(IF(A1075&lt;1,'Matriz Nº1 Identificación'!B1075,'Matriz Nº2 Análisis'!E1075)," ")</f>
        <v xml:space="preserve"> </v>
      </c>
      <c r="D1075" s="13" t="str">
        <f>IF(A1075&lt;1,'Matriz Nº1 Identificación'!B1075,'Matriz Nº2 Análisis'!I1075)</f>
        <v xml:space="preserve"> </v>
      </c>
      <c r="E1075" s="102"/>
      <c r="F1075" s="103"/>
      <c r="G1075" s="103"/>
      <c r="H1075" s="103"/>
      <c r="I1075" s="96" t="str">
        <f>IFERROR(VLOOKUP(D1075,'Tabla 12'!$B$4:$E$6,3,FALSE)," ")</f>
        <v xml:space="preserve"> </v>
      </c>
      <c r="J1075" s="95" t="str">
        <f>IFERROR(VLOOKUP(I1075,'Tabla 12'!$D$5:$E$6,2,FALSE)," ")</f>
        <v xml:space="preserve"> </v>
      </c>
      <c r="K1075" s="10"/>
      <c r="L1075" s="10"/>
      <c r="M1075" s="9"/>
      <c r="N1075" s="10"/>
      <c r="O1075" s="10"/>
      <c r="P1075" s="10"/>
      <c r="Q1075" s="10"/>
      <c r="R1075" s="10"/>
      <c r="S1075" s="10"/>
      <c r="T1075" s="10"/>
      <c r="U1075" s="10"/>
      <c r="V1075" s="10"/>
      <c r="W1075" s="10"/>
    </row>
    <row r="1076" spans="1:23" ht="36.75" customHeight="1" x14ac:dyDescent="0.3">
      <c r="A1076" s="4" t="str">
        <f>'Matriz Nº2 Análisis'!A1076</f>
        <v>118. 5</v>
      </c>
      <c r="B1076" s="13" t="str">
        <f>IF(A1076&lt;1,'Matriz Nº1 Identificación'!F1076,'Matriz Nº2 Análisis'!B1076)</f>
        <v xml:space="preserve"> </v>
      </c>
      <c r="C1076" s="13" t="str">
        <f>IFERROR(IF(A1076&lt;1,'Matriz Nº1 Identificación'!B1076,'Matriz Nº2 Análisis'!E1076)," ")</f>
        <v xml:space="preserve"> </v>
      </c>
      <c r="D1076" s="13" t="str">
        <f>IF(A1076&lt;1,'Matriz Nº1 Identificación'!B1076,'Matriz Nº2 Análisis'!I1076)</f>
        <v xml:space="preserve"> </v>
      </c>
      <c r="E1076" s="102"/>
      <c r="F1076" s="103"/>
      <c r="G1076" s="103"/>
      <c r="H1076" s="103"/>
      <c r="I1076" s="96" t="str">
        <f>IFERROR(VLOOKUP(D1076,'Tabla 12'!$B$4:$E$6,3,FALSE)," ")</f>
        <v xml:space="preserve"> </v>
      </c>
      <c r="J1076" s="95" t="str">
        <f>IFERROR(VLOOKUP(I1076,'Tabla 12'!$D$5:$E$6,2,FALSE)," ")</f>
        <v xml:space="preserve"> </v>
      </c>
      <c r="K1076" s="10"/>
      <c r="L1076" s="10"/>
      <c r="M1076" s="9"/>
      <c r="N1076" s="10"/>
      <c r="O1076" s="10"/>
      <c r="P1076" s="10"/>
      <c r="Q1076" s="10"/>
      <c r="R1076" s="10"/>
      <c r="S1076" s="10"/>
      <c r="T1076" s="10"/>
      <c r="U1076" s="10"/>
      <c r="V1076" s="10"/>
      <c r="W1076" s="10"/>
    </row>
    <row r="1077" spans="1:23" ht="36.75" customHeight="1" x14ac:dyDescent="0.3">
      <c r="A1077" s="4" t="str">
        <f>'Matriz Nº2 Análisis'!A1077</f>
        <v>118. 6</v>
      </c>
      <c r="B1077" s="13" t="str">
        <f>IF(A1077&lt;1,'Matriz Nº1 Identificación'!F1077,'Matriz Nº2 Análisis'!B1077)</f>
        <v xml:space="preserve"> </v>
      </c>
      <c r="C1077" s="13" t="str">
        <f>IFERROR(IF(A1077&lt;1,'Matriz Nº1 Identificación'!B1077,'Matriz Nº2 Análisis'!E1077)," ")</f>
        <v xml:space="preserve"> </v>
      </c>
      <c r="D1077" s="13" t="str">
        <f>IF(A1077&lt;1,'Matriz Nº1 Identificación'!B1077,'Matriz Nº2 Análisis'!I1077)</f>
        <v xml:space="preserve"> </v>
      </c>
      <c r="E1077" s="102"/>
      <c r="F1077" s="103"/>
      <c r="G1077" s="103"/>
      <c r="H1077" s="103"/>
      <c r="I1077" s="96" t="str">
        <f>IFERROR(VLOOKUP(D1077,'Tabla 12'!$B$4:$E$6,3,FALSE)," ")</f>
        <v xml:space="preserve"> </v>
      </c>
      <c r="J1077" s="95" t="str">
        <f>IFERROR(VLOOKUP(I1077,'Tabla 12'!$D$5:$E$6,2,FALSE)," ")</f>
        <v xml:space="preserve"> </v>
      </c>
      <c r="K1077" s="10"/>
      <c r="L1077" s="10"/>
      <c r="M1077" s="9"/>
      <c r="N1077" s="10"/>
      <c r="O1077" s="10"/>
      <c r="P1077" s="10"/>
      <c r="Q1077" s="10"/>
      <c r="R1077" s="10"/>
      <c r="S1077" s="10"/>
      <c r="T1077" s="10"/>
      <c r="U1077" s="10"/>
      <c r="V1077" s="10"/>
      <c r="W1077" s="10"/>
    </row>
    <row r="1078" spans="1:23" ht="36.75" customHeight="1" thickBot="1" x14ac:dyDescent="0.35">
      <c r="A1078" s="4" t="str">
        <f>'Matriz Nº2 Análisis'!A1078</f>
        <v>118. 7</v>
      </c>
      <c r="B1078" s="13" t="str">
        <f>IF(A1078&lt;1,'Matriz Nº1 Identificación'!F1078,'Matriz Nº2 Análisis'!B1078)</f>
        <v xml:space="preserve"> </v>
      </c>
      <c r="C1078" s="13" t="str">
        <f>IFERROR(IF(A1078&lt;1,'Matriz Nº1 Identificación'!B1078,'Matriz Nº2 Análisis'!E1078)," ")</f>
        <v xml:space="preserve"> </v>
      </c>
      <c r="D1078" s="13" t="str">
        <f>IF(A1078&lt;1,'Matriz Nº1 Identificación'!B1078,'Matriz Nº2 Análisis'!I1078)</f>
        <v xml:space="preserve"> </v>
      </c>
      <c r="E1078" s="102"/>
      <c r="F1078" s="103"/>
      <c r="G1078" s="103"/>
      <c r="H1078" s="103"/>
      <c r="I1078" s="96" t="str">
        <f>IFERROR(VLOOKUP(D1078,'Tabla 12'!$B$4:$E$6,3,FALSE)," ")</f>
        <v xml:space="preserve"> </v>
      </c>
      <c r="J1078" s="95" t="str">
        <f>IFERROR(VLOOKUP(I1078,'Tabla 12'!$D$5:$E$6,2,FALSE)," ")</f>
        <v xml:space="preserve"> </v>
      </c>
      <c r="K1078" s="10"/>
      <c r="L1078" s="10"/>
      <c r="M1078" s="9"/>
      <c r="N1078" s="10"/>
      <c r="O1078" s="10"/>
      <c r="P1078" s="10"/>
      <c r="Q1078" s="10"/>
      <c r="R1078" s="10"/>
      <c r="S1078" s="10"/>
      <c r="T1078" s="10"/>
      <c r="U1078" s="10"/>
      <c r="V1078" s="10"/>
      <c r="W1078" s="10"/>
    </row>
    <row r="1079" spans="1:23" ht="34.5" customHeight="1" thickBot="1" x14ac:dyDescent="0.35">
      <c r="A1079" s="73" t="str">
        <f>'Matriz Nº1 Identificación'!A1079</f>
        <v xml:space="preserve">Objetivo Estratégico: </v>
      </c>
      <c r="B1079" s="427">
        <f>+'Matriz Nº1 Identificación'!B1079:H1079</f>
        <v>0</v>
      </c>
      <c r="C1079" s="428"/>
      <c r="D1079" s="428"/>
      <c r="E1079" s="428"/>
      <c r="F1079" s="428"/>
      <c r="G1079" s="428"/>
      <c r="H1079" s="428"/>
      <c r="I1079" s="428"/>
      <c r="J1079" s="428"/>
    </row>
    <row r="1080" spans="1:23" ht="34.5" customHeight="1" x14ac:dyDescent="0.3">
      <c r="A1080" s="12" t="str">
        <f>'Matriz Nº1 Identificación'!A1080</f>
        <v>Objetivo táctico</v>
      </c>
      <c r="B1080" s="168" t="str">
        <f>+'Matriz Nº1 Identificación'!B1080:H1080</f>
        <v xml:space="preserve">119. </v>
      </c>
      <c r="C1080" s="169"/>
      <c r="D1080" s="169"/>
      <c r="E1080" s="169"/>
      <c r="F1080" s="170"/>
      <c r="G1080" s="170"/>
      <c r="H1080" s="170"/>
      <c r="I1080" s="170"/>
      <c r="J1080" s="171"/>
    </row>
    <row r="1081" spans="1:23" ht="36.75" customHeight="1" x14ac:dyDescent="0.3">
      <c r="A1081" s="4" t="str">
        <f>'Matriz Nº2 Análisis'!A1081</f>
        <v>119. 1</v>
      </c>
      <c r="B1081" s="13" t="str">
        <f>IF(A1081&lt;1,'Matriz Nº1 Identificación'!F1081,'Matriz Nº2 Análisis'!B1081)</f>
        <v xml:space="preserve"> </v>
      </c>
      <c r="C1081" s="13" t="str">
        <f>IFERROR(IF(A1081&lt;1,'Matriz Nº1 Identificación'!B1081,'Matriz Nº2 Análisis'!E1081)," ")</f>
        <v xml:space="preserve"> </v>
      </c>
      <c r="D1081" s="13" t="str">
        <f>IF(A1081&lt;1,'Matriz Nº1 Identificación'!B1081,'Matriz Nº2 Análisis'!I1081)</f>
        <v xml:space="preserve"> </v>
      </c>
      <c r="E1081" s="102"/>
      <c r="F1081" s="103"/>
      <c r="G1081" s="103"/>
      <c r="H1081" s="103"/>
      <c r="I1081" s="96" t="str">
        <f>IFERROR(VLOOKUP(D1081,'Tabla 12'!$B$4:$E$6,3,FALSE)," ")</f>
        <v xml:space="preserve"> </v>
      </c>
      <c r="J1081" s="95" t="str">
        <f>IFERROR(VLOOKUP(I1081,'Tabla 12'!$D$5:$E$6,2,FALSE)," ")</f>
        <v xml:space="preserve"> </v>
      </c>
      <c r="K1081" s="10"/>
      <c r="L1081" s="10"/>
      <c r="M1081" s="9"/>
      <c r="N1081" s="10"/>
      <c r="O1081" s="10"/>
      <c r="P1081" s="10"/>
      <c r="Q1081" s="10"/>
      <c r="R1081" s="10"/>
      <c r="S1081" s="10"/>
      <c r="T1081" s="10"/>
      <c r="U1081" s="10"/>
      <c r="V1081" s="10"/>
      <c r="W1081" s="10"/>
    </row>
    <row r="1082" spans="1:23" ht="36.75" customHeight="1" x14ac:dyDescent="0.3">
      <c r="A1082" s="4" t="str">
        <f>'Matriz Nº2 Análisis'!A1082</f>
        <v>119. 2</v>
      </c>
      <c r="B1082" s="13" t="str">
        <f>IF(A1082&lt;1,'Matriz Nº1 Identificación'!F1082,'Matriz Nº2 Análisis'!B1082)</f>
        <v xml:space="preserve"> </v>
      </c>
      <c r="C1082" s="13" t="str">
        <f>IFERROR(IF(A1082&lt;1,'Matriz Nº1 Identificación'!B1082,'Matriz Nº2 Análisis'!E1082)," ")</f>
        <v xml:space="preserve"> </v>
      </c>
      <c r="D1082" s="13" t="str">
        <f>IF(A1082&lt;1,'Matriz Nº1 Identificación'!B1082,'Matriz Nº2 Análisis'!I1082)</f>
        <v xml:space="preserve"> </v>
      </c>
      <c r="E1082" s="102"/>
      <c r="F1082" s="103"/>
      <c r="G1082" s="103"/>
      <c r="H1082" s="103"/>
      <c r="I1082" s="96" t="str">
        <f>IFERROR(VLOOKUP(D1082,'Tabla 12'!$B$4:$E$6,3,FALSE)," ")</f>
        <v xml:space="preserve"> </v>
      </c>
      <c r="J1082" s="95" t="str">
        <f>IFERROR(VLOOKUP(I1082,'Tabla 12'!$D$5:$E$6,2,FALSE)," ")</f>
        <v xml:space="preserve"> </v>
      </c>
      <c r="K1082" s="10"/>
      <c r="L1082" s="10"/>
      <c r="M1082" s="9"/>
      <c r="N1082" s="10"/>
      <c r="O1082" s="10"/>
      <c r="P1082" s="10"/>
      <c r="Q1082" s="10"/>
      <c r="R1082" s="10"/>
      <c r="S1082" s="10"/>
      <c r="T1082" s="10"/>
      <c r="U1082" s="10"/>
      <c r="V1082" s="10"/>
      <c r="W1082" s="10"/>
    </row>
    <row r="1083" spans="1:23" ht="36.75" customHeight="1" x14ac:dyDescent="0.3">
      <c r="A1083" s="4" t="str">
        <f>'Matriz Nº2 Análisis'!A1083</f>
        <v>119. 3</v>
      </c>
      <c r="B1083" s="13" t="str">
        <f>IF(A1083&lt;1,'Matriz Nº1 Identificación'!F1083,'Matriz Nº2 Análisis'!B1083)</f>
        <v xml:space="preserve"> </v>
      </c>
      <c r="C1083" s="13" t="str">
        <f>IFERROR(IF(A1083&lt;1,'Matriz Nº1 Identificación'!B1083,'Matriz Nº2 Análisis'!E1083)," ")</f>
        <v xml:space="preserve"> </v>
      </c>
      <c r="D1083" s="13" t="str">
        <f>IF(A1083&lt;1,'Matriz Nº1 Identificación'!B1083,'Matriz Nº2 Análisis'!I1083)</f>
        <v xml:space="preserve"> </v>
      </c>
      <c r="E1083" s="102"/>
      <c r="F1083" s="103"/>
      <c r="G1083" s="103"/>
      <c r="H1083" s="103"/>
      <c r="I1083" s="96" t="str">
        <f>IFERROR(VLOOKUP(D1083,'Tabla 12'!$B$4:$E$6,3,FALSE)," ")</f>
        <v xml:space="preserve"> </v>
      </c>
      <c r="J1083" s="95" t="str">
        <f>IFERROR(VLOOKUP(I1083,'Tabla 12'!$D$5:$E$6,2,FALSE)," ")</f>
        <v xml:space="preserve"> </v>
      </c>
      <c r="K1083" s="10"/>
      <c r="L1083" s="10"/>
      <c r="M1083" s="9"/>
      <c r="N1083" s="10"/>
      <c r="O1083" s="10"/>
      <c r="P1083" s="10"/>
      <c r="Q1083" s="10"/>
      <c r="R1083" s="10"/>
      <c r="S1083" s="10"/>
      <c r="T1083" s="10"/>
      <c r="U1083" s="10"/>
      <c r="V1083" s="10"/>
      <c r="W1083" s="10"/>
    </row>
    <row r="1084" spans="1:23" ht="36.75" customHeight="1" x14ac:dyDescent="0.3">
      <c r="A1084" s="4" t="str">
        <f>'Matriz Nº2 Análisis'!A1084</f>
        <v>119. 4</v>
      </c>
      <c r="B1084" s="13" t="str">
        <f>IF(A1084&lt;1,'Matriz Nº1 Identificación'!F1084,'Matriz Nº2 Análisis'!B1084)</f>
        <v xml:space="preserve"> </v>
      </c>
      <c r="C1084" s="13" t="str">
        <f>IFERROR(IF(A1084&lt;1,'Matriz Nº1 Identificación'!B1084,'Matriz Nº2 Análisis'!E1084)," ")</f>
        <v xml:space="preserve"> </v>
      </c>
      <c r="D1084" s="13" t="str">
        <f>IF(A1084&lt;1,'Matriz Nº1 Identificación'!B1084,'Matriz Nº2 Análisis'!I1084)</f>
        <v xml:space="preserve"> </v>
      </c>
      <c r="E1084" s="102"/>
      <c r="F1084" s="103"/>
      <c r="G1084" s="103"/>
      <c r="H1084" s="103"/>
      <c r="I1084" s="96" t="str">
        <f>IFERROR(VLOOKUP(D1084,'Tabla 12'!$B$4:$E$6,3,FALSE)," ")</f>
        <v xml:space="preserve"> </v>
      </c>
      <c r="J1084" s="95" t="str">
        <f>IFERROR(VLOOKUP(I1084,'Tabla 12'!$D$5:$E$6,2,FALSE)," ")</f>
        <v xml:space="preserve"> </v>
      </c>
      <c r="K1084" s="10"/>
      <c r="L1084" s="10"/>
      <c r="M1084" s="9"/>
      <c r="N1084" s="10"/>
      <c r="O1084" s="10"/>
      <c r="P1084" s="10"/>
      <c r="Q1084" s="10"/>
      <c r="R1084" s="10"/>
      <c r="S1084" s="10"/>
      <c r="T1084" s="10"/>
      <c r="U1084" s="10"/>
      <c r="V1084" s="10"/>
      <c r="W1084" s="10"/>
    </row>
    <row r="1085" spans="1:23" ht="36.75" customHeight="1" x14ac:dyDescent="0.3">
      <c r="A1085" s="4" t="str">
        <f>'Matriz Nº2 Análisis'!A1085</f>
        <v>119. 5</v>
      </c>
      <c r="B1085" s="13" t="str">
        <f>IF(A1085&lt;1,'Matriz Nº1 Identificación'!F1085,'Matriz Nº2 Análisis'!B1085)</f>
        <v xml:space="preserve"> </v>
      </c>
      <c r="C1085" s="13" t="str">
        <f>IFERROR(IF(A1085&lt;1,'Matriz Nº1 Identificación'!B1085,'Matriz Nº2 Análisis'!E1085)," ")</f>
        <v xml:space="preserve"> </v>
      </c>
      <c r="D1085" s="13" t="str">
        <f>IF(A1085&lt;1,'Matriz Nº1 Identificación'!B1085,'Matriz Nº2 Análisis'!I1085)</f>
        <v xml:space="preserve"> </v>
      </c>
      <c r="E1085" s="102"/>
      <c r="F1085" s="103"/>
      <c r="G1085" s="103"/>
      <c r="H1085" s="103"/>
      <c r="I1085" s="96" t="str">
        <f>IFERROR(VLOOKUP(D1085,'Tabla 12'!$B$4:$E$6,3,FALSE)," ")</f>
        <v xml:space="preserve"> </v>
      </c>
      <c r="J1085" s="95" t="str">
        <f>IFERROR(VLOOKUP(I1085,'Tabla 12'!$D$5:$E$6,2,FALSE)," ")</f>
        <v xml:space="preserve"> </v>
      </c>
      <c r="K1085" s="10"/>
      <c r="L1085" s="10"/>
      <c r="M1085" s="9"/>
      <c r="N1085" s="10"/>
      <c r="O1085" s="10"/>
      <c r="P1085" s="10"/>
      <c r="Q1085" s="10"/>
      <c r="R1085" s="10"/>
      <c r="S1085" s="10"/>
      <c r="T1085" s="10"/>
      <c r="U1085" s="10"/>
      <c r="V1085" s="10"/>
      <c r="W1085" s="10"/>
    </row>
    <row r="1086" spans="1:23" ht="36.75" customHeight="1" x14ac:dyDescent="0.3">
      <c r="A1086" s="4" t="str">
        <f>'Matriz Nº2 Análisis'!A1086</f>
        <v>119. 6</v>
      </c>
      <c r="B1086" s="13" t="str">
        <f>IF(A1086&lt;1,'Matriz Nº1 Identificación'!F1086,'Matriz Nº2 Análisis'!B1086)</f>
        <v xml:space="preserve"> </v>
      </c>
      <c r="C1086" s="13" t="str">
        <f>IFERROR(IF(A1086&lt;1,'Matriz Nº1 Identificación'!B1086,'Matriz Nº2 Análisis'!E1086)," ")</f>
        <v xml:space="preserve"> </v>
      </c>
      <c r="D1086" s="13" t="str">
        <f>IF(A1086&lt;1,'Matriz Nº1 Identificación'!B1086,'Matriz Nº2 Análisis'!I1086)</f>
        <v xml:space="preserve"> </v>
      </c>
      <c r="E1086" s="102"/>
      <c r="F1086" s="103"/>
      <c r="G1086" s="103"/>
      <c r="H1086" s="103"/>
      <c r="I1086" s="96" t="str">
        <f>IFERROR(VLOOKUP(D1086,'Tabla 12'!$B$4:$E$6,3,FALSE)," ")</f>
        <v xml:space="preserve"> </v>
      </c>
      <c r="J1086" s="95" t="str">
        <f>IFERROR(VLOOKUP(I1086,'Tabla 12'!$D$5:$E$6,2,FALSE)," ")</f>
        <v xml:space="preserve"> </v>
      </c>
      <c r="K1086" s="10"/>
      <c r="L1086" s="10"/>
      <c r="M1086" s="9"/>
      <c r="N1086" s="10"/>
      <c r="O1086" s="10"/>
      <c r="P1086" s="10"/>
      <c r="Q1086" s="10"/>
      <c r="R1086" s="10"/>
      <c r="S1086" s="10"/>
      <c r="T1086" s="10"/>
      <c r="U1086" s="10"/>
      <c r="V1086" s="10"/>
      <c r="W1086" s="10"/>
    </row>
    <row r="1087" spans="1:23" ht="36.75" customHeight="1" x14ac:dyDescent="0.3">
      <c r="A1087" s="4" t="str">
        <f>'Matriz Nº2 Análisis'!A1087</f>
        <v>119. 7</v>
      </c>
      <c r="B1087" s="13" t="str">
        <f>IF(A1087&lt;1,'Matriz Nº1 Identificación'!F1087,'Matriz Nº2 Análisis'!B1087)</f>
        <v xml:space="preserve"> </v>
      </c>
      <c r="C1087" s="13" t="str">
        <f>IFERROR(IF(A1087&lt;1,'Matriz Nº1 Identificación'!B1087,'Matriz Nº2 Análisis'!E1087)," ")</f>
        <v xml:space="preserve"> </v>
      </c>
      <c r="D1087" s="13" t="str">
        <f>IF(A1087&lt;1,'Matriz Nº1 Identificación'!B1087,'Matriz Nº2 Análisis'!I1087)</f>
        <v xml:space="preserve"> </v>
      </c>
      <c r="E1087" s="102"/>
      <c r="F1087" s="103"/>
      <c r="G1087" s="103"/>
      <c r="H1087" s="103"/>
      <c r="I1087" s="96" t="str">
        <f>IFERROR(VLOOKUP(D1087,'Tabla 12'!$B$4:$E$6,3,FALSE)," ")</f>
        <v xml:space="preserve"> </v>
      </c>
      <c r="J1087" s="95" t="str">
        <f>IFERROR(VLOOKUP(I1087,'Tabla 12'!$D$5:$E$6,2,FALSE)," ")</f>
        <v xml:space="preserve"> </v>
      </c>
      <c r="K1087" s="10"/>
      <c r="L1087" s="10"/>
      <c r="M1087" s="9"/>
      <c r="N1087" s="10"/>
      <c r="O1087" s="10"/>
      <c r="P1087" s="10"/>
      <c r="Q1087" s="10"/>
      <c r="R1087" s="10"/>
      <c r="S1087" s="10"/>
      <c r="T1087" s="10"/>
      <c r="U1087" s="10"/>
      <c r="V1087" s="10"/>
      <c r="W1087" s="10"/>
    </row>
    <row r="1088" spans="1:23" ht="15.75" customHeight="1" x14ac:dyDescent="0.3">
      <c r="A1088" s="90"/>
      <c r="B1088" s="90"/>
      <c r="C1088" s="90"/>
      <c r="D1088" s="90"/>
      <c r="E1088" s="90"/>
      <c r="F1088" s="90"/>
      <c r="G1088" s="90"/>
      <c r="H1088" s="90"/>
      <c r="I1088" s="90"/>
      <c r="J1088" s="90"/>
    </row>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sheetData>
  <mergeCells count="144">
    <mergeCell ref="A1:J1"/>
    <mergeCell ref="A2:J2"/>
    <mergeCell ref="A3:J3"/>
    <mergeCell ref="A4:J4"/>
    <mergeCell ref="A5:J5"/>
    <mergeCell ref="L28:L42"/>
    <mergeCell ref="L46:L60"/>
    <mergeCell ref="L64:L78"/>
    <mergeCell ref="L82:L96"/>
    <mergeCell ref="B8:J8"/>
    <mergeCell ref="B9:J9"/>
    <mergeCell ref="B17:J17"/>
    <mergeCell ref="L10:L24"/>
    <mergeCell ref="J6:J7"/>
    <mergeCell ref="G6:H6"/>
    <mergeCell ref="I6:I7"/>
    <mergeCell ref="A6:A7"/>
    <mergeCell ref="B6:B7"/>
    <mergeCell ref="C6:D6"/>
    <mergeCell ref="E6:E7"/>
    <mergeCell ref="F6:F7"/>
    <mergeCell ref="S10:S24"/>
    <mergeCell ref="S28:S42"/>
    <mergeCell ref="S46:S60"/>
    <mergeCell ref="S64:S78"/>
    <mergeCell ref="S82:S96"/>
    <mergeCell ref="B71:J71"/>
    <mergeCell ref="B80:J80"/>
    <mergeCell ref="B89:J89"/>
    <mergeCell ref="B98:J98"/>
    <mergeCell ref="B107:J107"/>
    <mergeCell ref="B26:J26"/>
    <mergeCell ref="B35:J35"/>
    <mergeCell ref="B44:J44"/>
    <mergeCell ref="B53:J53"/>
    <mergeCell ref="B62:J62"/>
    <mergeCell ref="B161:J161"/>
    <mergeCell ref="B170:J170"/>
    <mergeCell ref="B179:J179"/>
    <mergeCell ref="B188:J188"/>
    <mergeCell ref="B197:J197"/>
    <mergeCell ref="B116:J116"/>
    <mergeCell ref="B125:J125"/>
    <mergeCell ref="B134:J134"/>
    <mergeCell ref="B143:J143"/>
    <mergeCell ref="B152:J152"/>
    <mergeCell ref="B251:J251"/>
    <mergeCell ref="B260:J260"/>
    <mergeCell ref="B269:J269"/>
    <mergeCell ref="B278:J278"/>
    <mergeCell ref="B287:J287"/>
    <mergeCell ref="B206:J206"/>
    <mergeCell ref="B215:J215"/>
    <mergeCell ref="B224:J224"/>
    <mergeCell ref="B233:J233"/>
    <mergeCell ref="B242:J242"/>
    <mergeCell ref="B341:J341"/>
    <mergeCell ref="B350:J350"/>
    <mergeCell ref="B359:J359"/>
    <mergeCell ref="B368:J368"/>
    <mergeCell ref="B377:J377"/>
    <mergeCell ref="B296:J296"/>
    <mergeCell ref="B305:J305"/>
    <mergeCell ref="B314:J314"/>
    <mergeCell ref="B323:J323"/>
    <mergeCell ref="B332:J332"/>
    <mergeCell ref="B431:J431"/>
    <mergeCell ref="B440:J440"/>
    <mergeCell ref="B449:J449"/>
    <mergeCell ref="B458:J458"/>
    <mergeCell ref="B467:J467"/>
    <mergeCell ref="B386:J386"/>
    <mergeCell ref="B395:J395"/>
    <mergeCell ref="B404:J404"/>
    <mergeCell ref="B413:J413"/>
    <mergeCell ref="B422:J422"/>
    <mergeCell ref="B521:J521"/>
    <mergeCell ref="B530:J530"/>
    <mergeCell ref="B539:J539"/>
    <mergeCell ref="B548:J548"/>
    <mergeCell ref="B557:J557"/>
    <mergeCell ref="B476:J476"/>
    <mergeCell ref="B485:J485"/>
    <mergeCell ref="B494:J494"/>
    <mergeCell ref="B503:J503"/>
    <mergeCell ref="B512:J512"/>
    <mergeCell ref="B602:J602"/>
    <mergeCell ref="B611:J611"/>
    <mergeCell ref="B620:J620"/>
    <mergeCell ref="B629:J629"/>
    <mergeCell ref="B638:J638"/>
    <mergeCell ref="B566:J566"/>
    <mergeCell ref="B575:J575"/>
    <mergeCell ref="B584:J584"/>
    <mergeCell ref="B593:J593"/>
    <mergeCell ref="B692:J692"/>
    <mergeCell ref="B701:J701"/>
    <mergeCell ref="B710:J710"/>
    <mergeCell ref="B719:J719"/>
    <mergeCell ref="B728:J728"/>
    <mergeCell ref="B647:J647"/>
    <mergeCell ref="B656:J656"/>
    <mergeCell ref="B665:J665"/>
    <mergeCell ref="B674:J674"/>
    <mergeCell ref="B683:J683"/>
    <mergeCell ref="B782:J782"/>
    <mergeCell ref="B791:J791"/>
    <mergeCell ref="B800:J800"/>
    <mergeCell ref="B809:J809"/>
    <mergeCell ref="B818:J818"/>
    <mergeCell ref="B737:J737"/>
    <mergeCell ref="B746:J746"/>
    <mergeCell ref="B755:J755"/>
    <mergeCell ref="B764:J764"/>
    <mergeCell ref="B773:J773"/>
    <mergeCell ref="B872:J872"/>
    <mergeCell ref="B881:J881"/>
    <mergeCell ref="B890:J890"/>
    <mergeCell ref="B899:J899"/>
    <mergeCell ref="B827:J827"/>
    <mergeCell ref="B836:J836"/>
    <mergeCell ref="B845:J845"/>
    <mergeCell ref="B854:J854"/>
    <mergeCell ref="B863:J863"/>
    <mergeCell ref="B953:J953"/>
    <mergeCell ref="B962:J962"/>
    <mergeCell ref="B971:J971"/>
    <mergeCell ref="B980:J980"/>
    <mergeCell ref="B989:J989"/>
    <mergeCell ref="B908:J908"/>
    <mergeCell ref="B917:J917"/>
    <mergeCell ref="B926:J926"/>
    <mergeCell ref="B935:J935"/>
    <mergeCell ref="B944:J944"/>
    <mergeCell ref="B1043:J1043"/>
    <mergeCell ref="B1052:J1052"/>
    <mergeCell ref="B1061:J1061"/>
    <mergeCell ref="B1070:J1070"/>
    <mergeCell ref="B1079:J1079"/>
    <mergeCell ref="B998:J998"/>
    <mergeCell ref="B1007:J1007"/>
    <mergeCell ref="B1016:J1016"/>
    <mergeCell ref="B1025:J1025"/>
    <mergeCell ref="B1034:J1034"/>
  </mergeCells>
  <printOptions horizontalCentered="1"/>
  <pageMargins left="0.59055118110236227" right="0.59055118110236227" top="0.74803149606299213" bottom="0.74803149606299213" header="0" footer="0"/>
  <pageSetup orientation="landscape" r:id="rId1"/>
  <headerFooter>
    <oddFooter>&amp;CPágina &amp;P de</oddFooter>
  </headerFooter>
  <extLst>
    <ext xmlns:x14="http://schemas.microsoft.com/office/spreadsheetml/2009/9/main" uri="{CCE6A557-97BC-4b89-ADB6-D9C93CAAB3DF}">
      <x14:dataValidations xmlns:xm="http://schemas.microsoft.com/office/excel/2006/main" xWindow="846" yWindow="766" count="4">
        <x14:dataValidation type="list" allowBlank="1" showInputMessage="1" showErrorMessage="1" prompt="Análisis Costo/Beneficio - Positivo: si los beneficios esperados son mayores a los costos._x000a_Punto de equilibrio: si los beneficios son iguales a los costos._x000a_Negativo: si los costos son mayores a los beneficios esperados" xr:uid="{00000000-0002-0000-0700-000000000000}">
          <x14:formula1>
            <xm:f>'Tablas 8-9-10-11'!$M$4:$M$6</xm:f>
          </x14:formula1>
          <xm:sqref>H10:H16 H19:H25 H28:H34 H37:H43 H46:H52 H55:H61 H64:H70 H73:H79 H82:H88 H91:H97 H100:H106 H109:H115 H118:H124 H127:H133 H136:H142 H145:H151 H154:H160 H163:H169 H172:H178 H181:H187 H190:H196 H199:H205 H208:H214 H217:H223 H226:H232 H235:H241 H244:H250 H253:H259 H262:H268 H271:H277 H280:H286 H289:H295 H298:H304 H307:H313 H316:H322 H325:H331 H334:H340 H343:H349 H352:H358 H361:H367 H370:H376 H379:H385 H388:H394 H397:H403 H406:H412 H415:H421 H424:H430 H433:H439 H442:H448 H451:H457 H460:H466 H469:H475 H478:H484 H487:H493 H496:H502 H505:H511 H514:H520 H523:H529 H532:H538 H541:H547 H550:H556 H559:H565 H568:H574 H577:H583 H586:H592 H595:H601 H604:H610 H613:H619 H622:H628 H631:H637 H640:H646 H649:H655 H658:H664 H667:H673 H676:H682 H685:H691 H694:H700 H703:H709 H712:H718 H721:H727 H730:H736 H739:H745 H748:H754 H757:H763 H766:H772 H775:H781 H784:H790 H793:H799 H802:H808 H811:H817 H820:H826 H829:H835 H838:H844 H847:H853 H856:H862 H865:H871 H874:H880 H883:H889 H892:H898 H901:H907 H910:H916 H919:H925 H928:H934 H937:H943 H946:H952 H955:H961 H964:H970 H973:H979 H982:H988 H991:H997 H1000:H1006 H1009:H1015 H1018:H1024 H1027:H1033 H1036:H1042 H1045:H1051 H1054:H1060 H1063:H1069 H1072:H1078 H1081:H1087</xm:sqref>
        </x14:dataValidation>
        <x14:dataValidation type="list" allowBlank="1" showInputMessage="1" showErrorMessage="1" prompt="Grado Afectación Factores Riesgo - Evaluación de las causas de los riesgos identificados y analizados, para determinar si la Institución por medio de medidas de administración existentes puede o no afectar las causas" xr:uid="{00000000-0002-0000-0700-000001000000}">
          <x14:formula1>
            <xm:f>'Tablas 8-9-10-11'!$A$4:$A$6</xm:f>
          </x14:formula1>
          <xm:sqref>E10:E16 E19:E25 E28:E34 E37:E43 E46:E52 E55:E61 E64:E70 E73:E79 E82:E88 E91:E97 E100:E106 E109:E115 E118:E124 E127:E133 E136:E142 E145:E151 E154:E160 E163:E169 E172:E178 E181:E187 E190:E196 E199:E205 E208:E214 E217:E223 E226:E232 E235:E241 E244:E250 E253:E259 E262:E268 E271:E277 E280:E286 E289:E295 E298:E304 E307:E313 E316:E322 E325:E331 E334:E340 E343:E349 E352:E358 E361:E367 E370:E376 E379:E385 E388:E394 E397:E403 E406:E412 E415:E421 E424:E430 E433:E439 E442:E448 E451:E457 E460:E466 E469:E475 E478:E484 E487:E493 E496:E502 E505:E511 E514:E520 E523:E529 E532:E538 E541:E547 E550:E556 E559:E565 E568:E574 E577:E583 E586:E592 E595:E601 E604:E610 E613:E619 E622:E628 E631:E637 E640:E646 E649:E655 E658:E664 E667:E673 E676:E682 E685:E691 E694:E700 E703:E709 E712:E718 E721:E727 E730:E736 E739:E745 E748:E754 E757:E763 E766:E772 E775:E781 E784:E790 E793:E799 E802:E808 E811:E817 E820:E826 E829:E835 E838:E844 E847:E853 E856:E862 E865:E871 E874:E880 E883:E889 E892:E898 E901:E907 E910:E916 E919:E925 E928:E934 E937:E943 E946:E952 E955:E961 E964:E970 E973:E979 E982:E988 E991:E997 E1000:E1006 E1009:E1015 E1018:E1024 E1027:E1033 E1036:E1042 E1045:E1051 E1054:E1060 E1063:E1069 E1072:E1078 E1081:E1087</xm:sqref>
        </x14:dataValidation>
        <x14:dataValidation type="list" allowBlank="1" showInputMessage="1" showErrorMessage="1" prompt="Importancia el área afectada - Relevancia del área, sector, unidad, actividad, tarea, proyecto o función que se ve afectada por el riesgo y que le impedirá a la Institución cumplir con la misión" xr:uid="{00000000-0002-0000-0700-000002000000}">
          <x14:formula1>
            <xm:f>'Tablas 8-9-10-11'!$E$4:$E$6</xm:f>
          </x14:formula1>
          <xm:sqref>F10:F16 F19:F25 F28:F34 F37:F43 F46:F52 F55:F61 F64:F70 F73:F79 F82:F88 F91:F97 F100:F106 F109:F115 F118:F124 F127:F133 F136:F142 F145:F151 F154:F160 F163:F169 F172:F178 F181:F187 F190:F196 F199:F205 F208:F214 F217:F223 F226:F232 F235:F241 F244:F250 F253:F259 F262:F268 F271:F277 F280:F286 F289:F295 F298:F304 F307:F313 F316:F322 F325:F331 F334:F340 F343:F349 F352:F358 F361:F367 F370:F376 F379:F385 F388:F394 F397:F403 F406:F412 F415:F421 F424:F430 F433:F439 F442:F448 F451:F457 F460:F466 F469:F475 F478:F484 F487:F493 F496:F502 F505:F511 F514:F520 F523:F529 F532:F538 F541:F547 F550:F556 F559:F565 F568:F574 F577:F583 F586:F592 F595:F601 F604:F610 F613:F619 F622:F628 F631:F637 F640:F646 F649:F655 F658:F664 F667:F673 F676:F682 F685:F691 F694:F700 F703:F709 F712:F718 F721:F727 F730:F736 F739:F745 F748:F754 F757:F763 F766:F772 F775:F781 F784:F790 F793:F799 F802:F808 F811:F817 F820:F826 F829:F835 F838:F844 F847:F853 F856:F862 F865:F871 F874:F880 F883:F889 F892:F898 F901:F907 F910:F916 F919:F925 F928:F934 F937:F943 F946:F952 F955:F961 F964:F970 F973:F979 F982:F988 F991:F997 F1000:F1006 F1009:F1015 F1018:F1024 F1027:F1033 F1036:F1042 F1045:F1051 F1054:F1060 F1063:F1069 F1072:F1078 F1081:F1087</xm:sqref>
        </x14:dataValidation>
        <x14:dataValidation type="list" allowBlank="1" showInputMessage="1" showErrorMessage="1" prompt="Costo de medida adminsitración - Alto_x000a_Medio_x000a_Bajo _x000a_N/A" xr:uid="{00000000-0002-0000-0700-000003000000}">
          <x14:formula1>
            <xm:f>'Tablas 8-9-10-11'!$I$4:$I$7</xm:f>
          </x14:formula1>
          <xm:sqref>G10:G16 G19:G25 G28:G34 G37:G43 G46:G52 G55:G61 G64:G70 G73:G79 G82:G88 G91:G97 G100:G106 G109:G115 G118:G124 G127:G133 G136:G142 G145:G151 G154:G160 G163:G169 G172:G178 G181:G187 G190:G196 G199:G205 G208:G214 G217:G223 G226:G232 G235:G241 G244:G250 G253:G259 G262:G268 G271:G277 G280:G286 G289:G295 G298:G304 G307:G313 G316:G322 G325:G331 G334:G340 G343:G349 G352:G358 G361:G367 G370:G376 G379:G385 G388:G394 G397:G403 G406:G412 G415:G421 G424:G430 G433:G439 G442:G448 G451:G457 G460:G466 G469:G475 G478:G484 G487:G493 G496:G502 G505:G511 G514:G520 G523:G529 G532:G538 G541:G547 G550:G556 G559:G565 G568:G574 G577:G583 G586:G592 G595:G601 G604:G610 G613:G619 G622:G628 G631:G637 G640:G646 G649:G655 G658:G664 G667:G673 G676:G682 G685:G691 G694:G700 G703:G709 G712:G718 G721:G727 G730:G736 G739:G745 G748:G754 G757:G763 G766:G772 G775:G781 G784:G790 G793:G799 G802:G808 G811:G817 G820:G826 G829:G835 G838:G844 G847:G853 G856:G862 G865:G871 G874:G880 G883:G889 G892:G898 G901:G907 G910:G916 G919:G925 G928:G934 G937:G943 G946:G952 G955:G961 G964:G970 G973:G979 G982:G988 G991:G997 G1000:G1006 G1009:G1015 G1018:G1024 G1027:G1033 G1036:G1042 G1045:G1051 G1054:G1060 G1063:G1069 G1072:G1078 G1081:G1087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000"/>
  <sheetViews>
    <sheetView topLeftCell="A5" zoomScaleNormal="100" workbookViewId="0">
      <selection sqref="A1:P9"/>
    </sheetView>
  </sheetViews>
  <sheetFormatPr baseColWidth="10" defaultColWidth="14.44140625" defaultRowHeight="15" customHeight="1" x14ac:dyDescent="0.3"/>
  <cols>
    <col min="1" max="1" width="25.88671875" customWidth="1"/>
    <col min="2" max="2" width="22.44140625" customWidth="1"/>
    <col min="3" max="3" width="8.6640625" customWidth="1"/>
    <col min="4" max="4" width="4.88671875" customWidth="1"/>
    <col min="5" max="5" width="18" customWidth="1"/>
    <col min="6" max="6" width="33.5546875" customWidth="1"/>
    <col min="7" max="7" width="8.6640625" customWidth="1"/>
    <col min="8" max="8" width="4.5546875" customWidth="1"/>
    <col min="9" max="9" width="18" customWidth="1"/>
    <col min="10" max="10" width="17" customWidth="1"/>
    <col min="11" max="11" width="11.44140625" customWidth="1"/>
    <col min="12" max="12" width="5.44140625" customWidth="1"/>
    <col min="13" max="13" width="19.33203125" customWidth="1"/>
    <col min="14" max="14" width="14.109375" customWidth="1"/>
    <col min="15" max="15" width="11.44140625" customWidth="1"/>
  </cols>
  <sheetData>
    <row r="1" spans="1:15" ht="15.6" x14ac:dyDescent="0.3">
      <c r="A1" s="445" t="s">
        <v>146</v>
      </c>
      <c r="B1" s="288"/>
      <c r="C1" s="426"/>
      <c r="E1" s="425" t="s">
        <v>147</v>
      </c>
      <c r="F1" s="288"/>
      <c r="G1" s="426"/>
      <c r="I1" s="425" t="s">
        <v>148</v>
      </c>
      <c r="J1" s="288"/>
      <c r="K1" s="426"/>
      <c r="M1" s="425" t="s">
        <v>149</v>
      </c>
      <c r="N1" s="288"/>
      <c r="O1" s="426"/>
    </row>
    <row r="2" spans="1:15" ht="28.5" customHeight="1" x14ac:dyDescent="0.3">
      <c r="A2" s="446" t="s">
        <v>150</v>
      </c>
      <c r="B2" s="288"/>
      <c r="C2" s="426"/>
      <c r="E2" s="425" t="s">
        <v>151</v>
      </c>
      <c r="F2" s="288"/>
      <c r="G2" s="426"/>
      <c r="I2" s="446" t="s">
        <v>152</v>
      </c>
      <c r="J2" s="288"/>
      <c r="K2" s="426"/>
      <c r="M2" s="425" t="s">
        <v>153</v>
      </c>
      <c r="N2" s="288"/>
      <c r="O2" s="426"/>
    </row>
    <row r="3" spans="1:15" ht="15.75" customHeight="1" thickBot="1" x14ac:dyDescent="0.35">
      <c r="A3" s="14" t="s">
        <v>154</v>
      </c>
      <c r="B3" s="14" t="s">
        <v>155</v>
      </c>
      <c r="C3" s="14" t="s">
        <v>156</v>
      </c>
      <c r="E3" s="14" t="s">
        <v>157</v>
      </c>
      <c r="F3" s="14" t="s">
        <v>155</v>
      </c>
      <c r="G3" s="14" t="s">
        <v>156</v>
      </c>
      <c r="I3" s="139" t="s">
        <v>158</v>
      </c>
      <c r="J3" s="140" t="s">
        <v>155</v>
      </c>
      <c r="K3" s="15" t="s">
        <v>156</v>
      </c>
      <c r="M3" s="15" t="s">
        <v>159</v>
      </c>
      <c r="N3" s="83" t="s">
        <v>155</v>
      </c>
      <c r="O3" s="15" t="s">
        <v>156</v>
      </c>
    </row>
    <row r="4" spans="1:15" ht="131.25" customHeight="1" thickBot="1" x14ac:dyDescent="0.35">
      <c r="A4" s="15" t="s">
        <v>94</v>
      </c>
      <c r="B4" s="138" t="s">
        <v>160</v>
      </c>
      <c r="C4" s="15">
        <v>1</v>
      </c>
      <c r="E4" s="15" t="s">
        <v>94</v>
      </c>
      <c r="F4" s="141" t="s">
        <v>161</v>
      </c>
      <c r="G4" s="15">
        <v>3</v>
      </c>
      <c r="I4" s="15" t="s">
        <v>162</v>
      </c>
      <c r="J4" s="141" t="s">
        <v>163</v>
      </c>
      <c r="K4" s="15">
        <v>3</v>
      </c>
      <c r="M4" s="18" t="s">
        <v>164</v>
      </c>
      <c r="N4" s="84" t="s">
        <v>165</v>
      </c>
      <c r="O4" s="15">
        <v>3</v>
      </c>
    </row>
    <row r="5" spans="1:15" ht="166.5" customHeight="1" thickBot="1" x14ac:dyDescent="0.35">
      <c r="A5" s="15" t="s">
        <v>101</v>
      </c>
      <c r="B5" s="138" t="s">
        <v>166</v>
      </c>
      <c r="C5" s="15">
        <v>2</v>
      </c>
      <c r="E5" s="15" t="s">
        <v>101</v>
      </c>
      <c r="F5" s="141" t="s">
        <v>167</v>
      </c>
      <c r="G5" s="15">
        <v>2</v>
      </c>
      <c r="I5" s="15" t="s">
        <v>168</v>
      </c>
      <c r="J5" s="141" t="s">
        <v>169</v>
      </c>
      <c r="K5" s="15">
        <v>2</v>
      </c>
      <c r="M5" s="82" t="s">
        <v>170</v>
      </c>
      <c r="N5" s="85" t="s">
        <v>171</v>
      </c>
      <c r="O5" s="83">
        <v>2</v>
      </c>
    </row>
    <row r="6" spans="1:15" ht="113.25" customHeight="1" thickBot="1" x14ac:dyDescent="0.35">
      <c r="A6" s="15" t="s">
        <v>107</v>
      </c>
      <c r="B6" s="138" t="s">
        <v>172</v>
      </c>
      <c r="C6" s="15">
        <v>3</v>
      </c>
      <c r="E6" s="15" t="s">
        <v>107</v>
      </c>
      <c r="F6" s="141" t="s">
        <v>173</v>
      </c>
      <c r="G6" s="15">
        <v>1</v>
      </c>
      <c r="I6" s="15" t="s">
        <v>174</v>
      </c>
      <c r="J6" s="141" t="s">
        <v>175</v>
      </c>
      <c r="K6" s="15">
        <v>1</v>
      </c>
      <c r="M6" s="15" t="s">
        <v>176</v>
      </c>
      <c r="N6" s="141" t="s">
        <v>177</v>
      </c>
      <c r="O6" s="15">
        <v>1</v>
      </c>
    </row>
    <row r="7" spans="1:15" ht="15.6" x14ac:dyDescent="0.3">
      <c r="I7" s="15" t="s">
        <v>178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8">
    <mergeCell ref="A1:C1"/>
    <mergeCell ref="E1:G1"/>
    <mergeCell ref="I1:K1"/>
    <mergeCell ref="M1:O1"/>
    <mergeCell ref="A2:C2"/>
    <mergeCell ref="E2:G2"/>
    <mergeCell ref="I2:K2"/>
    <mergeCell ref="M2:O2"/>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377af1d-adb5-4318-a291-3272a772d206">
      <UserInfo>
        <DisplayName>Manuel Roberto Sanchez Portilla</DisplayName>
        <AccountId>10</AccountId>
        <AccountType/>
      </UserInfo>
      <UserInfo>
        <DisplayName>Irene Rojas Valerio</DisplayName>
        <AccountId>31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1F96E29C29464EB7E0469F733F0A04" ma:contentTypeVersion="4" ma:contentTypeDescription="Crear nuevo documento." ma:contentTypeScope="" ma:versionID="8a2c191eab56535c1f49167c7027fb90">
  <xsd:schema xmlns:xsd="http://www.w3.org/2001/XMLSchema" xmlns:xs="http://www.w3.org/2001/XMLSchema" xmlns:p="http://schemas.microsoft.com/office/2006/metadata/properties" xmlns:ns2="a377af1d-adb5-4318-a291-3272a772d206" xmlns:ns3="c9e36f51-8839-412d-9539-7866d4e1f5de" targetNamespace="http://schemas.microsoft.com/office/2006/metadata/properties" ma:root="true" ma:fieldsID="9736846af8df5c25876585ac40528f02" ns2:_="" ns3:_="">
    <xsd:import namespace="a377af1d-adb5-4318-a291-3272a772d206"/>
    <xsd:import namespace="c9e36f51-8839-412d-9539-7866d4e1f5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77af1d-adb5-4318-a291-3272a772d20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e36f51-8839-412d-9539-7866d4e1f5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7C9798-79E7-4B34-BAC4-7DE13C6B7606}">
  <ds:schemaRefs>
    <ds:schemaRef ds:uri="http://schemas.microsoft.com/sharepoint/v3/contenttype/forms"/>
  </ds:schemaRefs>
</ds:datastoreItem>
</file>

<file path=customXml/itemProps2.xml><?xml version="1.0" encoding="utf-8"?>
<ds:datastoreItem xmlns:ds="http://schemas.openxmlformats.org/officeDocument/2006/customXml" ds:itemID="{F35074B2-10CB-4364-A61D-C76C6EA21929}">
  <ds:schemaRefs>
    <ds:schemaRef ds:uri="http://purl.org/dc/terms/"/>
    <ds:schemaRef ds:uri="http://schemas.microsoft.com/office/2006/metadata/properties"/>
    <ds:schemaRef ds:uri="c9e36f51-8839-412d-9539-7866d4e1f5de"/>
    <ds:schemaRef ds:uri="http://schemas.openxmlformats.org/package/2006/metadata/core-properties"/>
    <ds:schemaRef ds:uri="http://schemas.microsoft.com/office/2006/documentManagement/types"/>
    <ds:schemaRef ds:uri="http://purl.org/dc/dcmitype/"/>
    <ds:schemaRef ds:uri="http://www.w3.org/XML/1998/namespace"/>
    <ds:schemaRef ds:uri="http://purl.org/dc/elements/1.1/"/>
    <ds:schemaRef ds:uri="http://schemas.microsoft.com/office/infopath/2007/PartnerControls"/>
    <ds:schemaRef ds:uri="a377af1d-adb5-4318-a291-3272a772d206"/>
  </ds:schemaRefs>
</ds:datastoreItem>
</file>

<file path=customXml/itemProps3.xml><?xml version="1.0" encoding="utf-8"?>
<ds:datastoreItem xmlns:ds="http://schemas.openxmlformats.org/officeDocument/2006/customXml" ds:itemID="{D07B2635-7181-45A4-BAB7-2EB0711DA8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77af1d-adb5-4318-a291-3272a772d206"/>
    <ds:schemaRef ds:uri="c9e36f51-8839-412d-9539-7866d4e1f5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Introducción</vt:lpstr>
      <vt:lpstr>PAO 2023</vt:lpstr>
      <vt:lpstr>Datos Validaciones PAO</vt:lpstr>
      <vt:lpstr>Matriz Nº1 Identificación</vt:lpstr>
      <vt:lpstr>Validaciones SEVRI</vt:lpstr>
      <vt:lpstr>Matriz Nº2 Análisis</vt:lpstr>
      <vt:lpstr>Tabla 2-3-4-5</vt:lpstr>
      <vt:lpstr>Matriz Nº3 Evaluación</vt:lpstr>
      <vt:lpstr>Tablas 8-9-10-11</vt:lpstr>
      <vt:lpstr>Matriz Nº4 Administración</vt:lpstr>
      <vt:lpstr>Tabla 12</vt:lpstr>
      <vt:lpstr>Matriz Nº5 Seguimiento</vt:lpstr>
      <vt:lpstr>Cuadros</vt:lpstr>
      <vt:lpstr>PROB-EVENTOS</vt:lpstr>
      <vt:lpstr>Tabla 6</vt:lpstr>
      <vt:lpstr>Tabla 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Manuel R Sánchez P</dc:creator>
  <cp:keywords/>
  <dc:description/>
  <cp:lastModifiedBy>German Quiros</cp:lastModifiedBy>
  <cp:revision/>
  <dcterms:created xsi:type="dcterms:W3CDTF">2020-10-02T23:41:17Z</dcterms:created>
  <dcterms:modified xsi:type="dcterms:W3CDTF">2023-10-17T18:12:19Z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0x0101007D1F96E29C29464EB7E0469F733F0A04</vt:lpwstr>
  </property>
</Properties>
</file>